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 ContentType="application/vnd.visi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F:\Project\EMFHT\Datasheets\Power\3.3V\"/>
    </mc:Choice>
  </mc:AlternateContent>
  <xr:revisionPtr revIDLastSave="0" documentId="13_ncr:1_{FF2A0C4E-B017-4D72-B9F5-693A04AF783C}" xr6:coauthVersionLast="47" xr6:coauthVersionMax="47" xr10:uidLastSave="{00000000-0000-0000-0000-000000000000}"/>
  <workbookProtection workbookAlgorithmName="SHA-512" workbookHashValue="u0rc5HQJVDI8T7VhZK/GMvollPotAMkUCTcO3K706DbO0Sa9Fa5LFPwrld2yJl4pT8w+jWuiyeZqEWUX05AFVg==" workbookSaltValue="zrmOQsgx1OdkMrAW9XHw2Q==" workbookSpinCount="100000" lockStructure="1"/>
  <bookViews>
    <workbookView xWindow="-120" yWindow="-120" windowWidth="29040" windowHeight="15840" xr2:uid="{00000000-000D-0000-FFFF-FFFF00000000}"/>
  </bookViews>
  <sheets>
    <sheet name="Device Calculator" sheetId="3" r:id="rId1"/>
    <sheet name="Bode Plot" sheetId="16" state="hidden" r:id="rId2"/>
    <sheet name="Pin Detect Programming" sheetId="6" r:id="rId3"/>
    <sheet name="Schematic Checklist" sheetId="10" r:id="rId4"/>
    <sheet name="Layout Checklist" sheetId="11" r:id="rId5"/>
    <sheet name="Extra" sheetId="12" state="hidden" r:id="rId6"/>
    <sheet name="Pin Detect Programming (2)" sheetId="13" state="hidden" r:id="rId7"/>
    <sheet name="COMP_DECODE" sheetId="5" state="hidden" r:id="rId8"/>
    <sheet name="Pinstrap Reverse Lookup" sheetId="9" state="hidden" r:id="rId9"/>
    <sheet name="Compensation References" sheetId="2" state="hidden" r:id="rId10"/>
    <sheet name="Resistor References" sheetId="8" state="hidden" r:id="rId11"/>
    <sheet name="Resistor Selection" sheetId="7" state="hidden" r:id="rId12"/>
    <sheet name="Sheet2" sheetId="14" state="hidden" r:id="rId13"/>
    <sheet name="Concatenation" sheetId="15" state="hidden" r:id="rId14"/>
  </sheets>
  <externalReferences>
    <externalReference r:id="rId15"/>
    <externalReference r:id="rId16"/>
  </externalReferences>
  <definedNames>
    <definedName name="_xlnm._FilterDatabase" localSheetId="4" hidden="1">'Layout Checklist'!$A$1:$R$25</definedName>
    <definedName name="_xlnm._FilterDatabase" localSheetId="3" hidden="1">'Schematic Checklist'!$A$1:$O$60</definedName>
    <definedName name="Cin_cer" localSheetId="1">'Device Calculator'!$E$61</definedName>
    <definedName name="Cin_cer">'Device Calculator'!$E$61</definedName>
    <definedName name="Comp_Code" localSheetId="1">'Device Calculator'!$E$78</definedName>
    <definedName name="Comp_Code">'Device Calculator'!$E$78</definedName>
    <definedName name="Cout_bulk" localSheetId="1">'Device Calculator'!$F$41</definedName>
    <definedName name="Cout_bulk">'Device Calculator'!$F$41</definedName>
    <definedName name="Cout_cer" localSheetId="1">'Device Calculator'!$F$48</definedName>
    <definedName name="Cout_cer">'Device Calculator'!$F$48</definedName>
    <definedName name="Cout_max" localSheetId="1">'Device Calculator'!$D$52</definedName>
    <definedName name="Cout_max">'Device Calculator'!$D$52</definedName>
    <definedName name="Cout_total" localSheetId="1">'Device Calculator'!$F$50</definedName>
    <definedName name="Cout_total">'Device Calculator'!$F$50</definedName>
    <definedName name="CSA" localSheetId="1">'Device Calculator'!$D$67</definedName>
    <definedName name="CSA">'Device Calculator'!$D$67</definedName>
    <definedName name="ESR_bulk" localSheetId="1">'Device Calculator'!$F$42</definedName>
    <definedName name="ESR_bulk">'Device Calculator'!$F$42</definedName>
    <definedName name="ESR_cer" localSheetId="1">'Device Calculator'!$F$49</definedName>
    <definedName name="ESR_cer">'Device Calculator'!$F$49</definedName>
    <definedName name="fcoi_trgt" localSheetId="1">'Device Calculator'!$F$70</definedName>
    <definedName name="fcoi_trgt">'Device Calculator'!$F$70</definedName>
    <definedName name="fcov_trgt" localSheetId="1">'Device Calculator'!$F$73</definedName>
    <definedName name="fcov_trgt">'Device Calculator'!$F$73</definedName>
    <definedName name="fpi_trgt" localSheetId="1">'Device Calculator'!$D$95</definedName>
    <definedName name="fpi_trgt">'Device Calculator'!$D$95</definedName>
    <definedName name="fsw" localSheetId="1">'Device Calculator'!$C$16</definedName>
    <definedName name="fsw">'Device Calculator'!$C$16</definedName>
    <definedName name="fzi_trgt" localSheetId="1">'Device Calculator'!$D$94</definedName>
    <definedName name="fzi_trgt">'Device Calculator'!$D$94</definedName>
    <definedName name="GM_PS" localSheetId="1">'Device Calculator'!$D$68</definedName>
    <definedName name="GM_PS">'Device Calculator'!$D$68</definedName>
    <definedName name="ILOOP" localSheetId="1">'Device Calculator'!$F$106</definedName>
    <definedName name="ILOOP">'Device Calculator'!$F$106</definedName>
    <definedName name="ILOOP_trgt" localSheetId="1">'Device Calculator'!$D$93</definedName>
    <definedName name="ILOOP_trgt">'Device Calculator'!$D$93</definedName>
    <definedName name="Iout" localSheetId="1">'Device Calculator'!$C$9</definedName>
    <definedName name="Iout">'Device Calculator'!$C$9</definedName>
    <definedName name="Iphase" localSheetId="1">'Device Calculator'!$D$11</definedName>
    <definedName name="Iphase">'Device Calculator'!$D$11</definedName>
    <definedName name="Iripple" localSheetId="1">'Device Calculator'!$F$26</definedName>
    <definedName name="Iripple">'Device Calculator'!$F$26</definedName>
    <definedName name="Lout" localSheetId="1">'Device Calculator'!$F$25</definedName>
    <definedName name="Lout">'Device Calculator'!$F$25</definedName>
    <definedName name="Mod_ratio" localSheetId="1">'Device Calculator'!$D$66</definedName>
    <definedName name="Mod_ratio">'Device Calculator'!$D$66</definedName>
    <definedName name="Phases" localSheetId="1">'Device Calculator'!$C$10</definedName>
    <definedName name="Phases">'Device Calculator'!$C$10</definedName>
    <definedName name="Pvin" localSheetId="1">'Device Calculator'!$C$5</definedName>
    <definedName name="Pvin">'Device Calculator'!$C$5</definedName>
    <definedName name="VLOOP" localSheetId="1">'Device Calculator'!$F$121</definedName>
    <definedName name="VLOOP">'Device Calculator'!$F$121</definedName>
    <definedName name="VLOOP_trgt" localSheetId="1">'Device Calculator'!$D$111</definedName>
    <definedName name="VLOOP_trgt">'Device Calculator'!$D$111</definedName>
    <definedName name="VOSL" localSheetId="1">'Device Calculator'!$E$7</definedName>
    <definedName name="VOSL">'Device Calculator'!$E$7</definedName>
    <definedName name="Vout" localSheetId="1">'Device Calculator'!$C$6</definedName>
    <definedName name="Vout">'Device Calculator'!$C$6</definedName>
    <definedName name="Vref">'Device Calculator'!$F$8</definedName>
    <definedName name="Zout_fco_trgt" localSheetId="1">'Device Calculator'!$F$74</definedName>
    <definedName name="Zout_fco_trgt">'Device Calculator'!$F$74</definedName>
  </definedNames>
  <calcPr calcId="181029"/>
</workbook>
</file>

<file path=xl/calcChain.xml><?xml version="1.0" encoding="utf-8"?>
<calcChain xmlns="http://schemas.openxmlformats.org/spreadsheetml/2006/main">
  <c r="E24" i="3" l="1"/>
  <c r="D5" i="6"/>
  <c r="T43" i="16" l="1"/>
  <c r="B42" i="16"/>
  <c r="B45" i="16"/>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B2039" i="16" s="1"/>
  <c r="B2040" i="16" s="1"/>
  <c r="B2041" i="16" s="1"/>
  <c r="B2042" i="16" s="1"/>
  <c r="B2043" i="16" s="1"/>
  <c r="B2044" i="16" s="1"/>
  <c r="B2045" i="16" s="1"/>
  <c r="B2046" i="16" s="1"/>
  <c r="B2047" i="16" s="1"/>
  <c r="B2048" i="16" s="1"/>
  <c r="B2049" i="16" s="1"/>
  <c r="B2050" i="16" s="1"/>
  <c r="B2051" i="16" s="1"/>
  <c r="B2052" i="16" s="1"/>
  <c r="B2053" i="16" s="1"/>
  <c r="B2054" i="16" s="1"/>
  <c r="B2055" i="16" s="1"/>
  <c r="B2056" i="16" s="1"/>
  <c r="B2057" i="16" s="1"/>
  <c r="B2058" i="16" s="1"/>
  <c r="B2059" i="16" s="1"/>
  <c r="B2060" i="16" s="1"/>
  <c r="B2061" i="16" s="1"/>
  <c r="B2062" i="16" s="1"/>
  <c r="B2063" i="16" s="1"/>
  <c r="B2064" i="16" s="1"/>
  <c r="B2065" i="16" s="1"/>
  <c r="B2066" i="16" s="1"/>
  <c r="B2067" i="16" s="1"/>
  <c r="B2068" i="16" s="1"/>
  <c r="B2069" i="16" s="1"/>
  <c r="B2070" i="16" s="1"/>
  <c r="B2071" i="16" s="1"/>
  <c r="B2072" i="16" s="1"/>
  <c r="B2073" i="16" s="1"/>
  <c r="B2074" i="16" s="1"/>
  <c r="B2075" i="16" s="1"/>
  <c r="B2076" i="16" s="1"/>
  <c r="B2077" i="16" s="1"/>
  <c r="B2078" i="16" s="1"/>
  <c r="B2079" i="16" s="1"/>
  <c r="B2080" i="16" s="1"/>
  <c r="B2081" i="16" s="1"/>
  <c r="B2082" i="16" s="1"/>
  <c r="B2083" i="16" s="1"/>
  <c r="B2084" i="16" s="1"/>
  <c r="B2085" i="16" s="1"/>
  <c r="B2086" i="16" s="1"/>
  <c r="B2087" i="16" s="1"/>
  <c r="B2088" i="16" s="1"/>
  <c r="B2089" i="16" s="1"/>
  <c r="B2090" i="16" s="1"/>
  <c r="B2091" i="16" s="1"/>
  <c r="B2092" i="16" s="1"/>
  <c r="B2093" i="16" s="1"/>
  <c r="B2094" i="16" s="1"/>
  <c r="B2095" i="16" s="1"/>
  <c r="B2096" i="16" s="1"/>
  <c r="B2097" i="16" s="1"/>
  <c r="B2098" i="16" s="1"/>
  <c r="B2099" i="16" s="1"/>
  <c r="B2100" i="16" s="1"/>
  <c r="B2101" i="16" s="1"/>
  <c r="B2102" i="16" s="1"/>
  <c r="B2103" i="16" s="1"/>
  <c r="B2104" i="16" s="1"/>
  <c r="B2105" i="16" s="1"/>
  <c r="B2106" i="16" s="1"/>
  <c r="B2107" i="16" s="1"/>
  <c r="B2108" i="16" s="1"/>
  <c r="B2109" i="16" s="1"/>
  <c r="B2110" i="16" s="1"/>
  <c r="B2111" i="16" s="1"/>
  <c r="B2112" i="16" s="1"/>
  <c r="B2113" i="16" s="1"/>
  <c r="B2114" i="16" s="1"/>
  <c r="B2115" i="16" s="1"/>
  <c r="B2116" i="16" s="1"/>
  <c r="B2117" i="16" s="1"/>
  <c r="B2118" i="16" s="1"/>
  <c r="B2119" i="16" s="1"/>
  <c r="B2120" i="16" s="1"/>
  <c r="B2121" i="16" s="1"/>
  <c r="B2122" i="16" s="1"/>
  <c r="B2123" i="16" s="1"/>
  <c r="B2124" i="16" s="1"/>
  <c r="B2125" i="16" s="1"/>
  <c r="B2126" i="16" s="1"/>
  <c r="B2127" i="16" s="1"/>
  <c r="B2128" i="16" s="1"/>
  <c r="B2129" i="16" s="1"/>
  <c r="B2130" i="16" s="1"/>
  <c r="B2131" i="16" s="1"/>
  <c r="B2132" i="16" s="1"/>
  <c r="B2133" i="16" s="1"/>
  <c r="B2134" i="16" s="1"/>
  <c r="B2135" i="16" s="1"/>
  <c r="B2136" i="16" s="1"/>
  <c r="B2137" i="16" s="1"/>
  <c r="B2138" i="16" s="1"/>
  <c r="B2139" i="16" s="1"/>
  <c r="B2140" i="16" s="1"/>
  <c r="B2141" i="16" s="1"/>
  <c r="B2142" i="16" s="1"/>
  <c r="B2143" i="16" s="1"/>
  <c r="B2144" i="16" s="1"/>
  <c r="B2145" i="16" s="1"/>
  <c r="B2146" i="16" s="1"/>
  <c r="B2147" i="16" s="1"/>
  <c r="B2148" i="16" s="1"/>
  <c r="B2149" i="16" s="1"/>
  <c r="B2150" i="16" s="1"/>
  <c r="B2151" i="16" s="1"/>
  <c r="B2152" i="16" s="1"/>
  <c r="B2153" i="16" s="1"/>
  <c r="B2154" i="16" s="1"/>
  <c r="B2155" i="16" s="1"/>
  <c r="B2156" i="16" s="1"/>
  <c r="B2157" i="16" s="1"/>
  <c r="B2158" i="16" s="1"/>
  <c r="B2159" i="16" s="1"/>
  <c r="B2160" i="16" s="1"/>
  <c r="B2161" i="16" s="1"/>
  <c r="B2162" i="16" s="1"/>
  <c r="B2163" i="16" s="1"/>
  <c r="B2164" i="16" s="1"/>
  <c r="B2165" i="16" s="1"/>
  <c r="B2166" i="16" s="1"/>
  <c r="B2167" i="16" s="1"/>
  <c r="B2168" i="16" s="1"/>
  <c r="B2169" i="16" s="1"/>
  <c r="B2170" i="16" s="1"/>
  <c r="B2171" i="16" s="1"/>
  <c r="B2172" i="16" s="1"/>
  <c r="B2173" i="16" s="1"/>
  <c r="B2174" i="16" s="1"/>
  <c r="B2175" i="16" s="1"/>
  <c r="B2176" i="16" s="1"/>
  <c r="B2177" i="16" s="1"/>
  <c r="B2178" i="16" s="1"/>
  <c r="B2179" i="16" s="1"/>
  <c r="B2180" i="16" s="1"/>
  <c r="B2181" i="16" s="1"/>
  <c r="B2182" i="16" s="1"/>
  <c r="B2183" i="16" s="1"/>
  <c r="B2184" i="16" s="1"/>
  <c r="B2185" i="16" s="1"/>
  <c r="B2186" i="16" s="1"/>
  <c r="B2187" i="16" s="1"/>
  <c r="B2188" i="16" s="1"/>
  <c r="B2189" i="16" s="1"/>
  <c r="B2190" i="16" s="1"/>
  <c r="B2191" i="16" s="1"/>
  <c r="B2192" i="16" s="1"/>
  <c r="B2193" i="16" s="1"/>
  <c r="B2194" i="16" s="1"/>
  <c r="B2195" i="16" s="1"/>
  <c r="B2196" i="16" s="1"/>
  <c r="B2197" i="16" s="1"/>
  <c r="B2198" i="16" s="1"/>
  <c r="B2199" i="16" s="1"/>
  <c r="B2200" i="16" s="1"/>
  <c r="B2201" i="16" s="1"/>
  <c r="B2202" i="16" s="1"/>
  <c r="B2203" i="16" s="1"/>
  <c r="B2204" i="16" s="1"/>
  <c r="B2205" i="16" s="1"/>
  <c r="B2206" i="16" s="1"/>
  <c r="B2207" i="16" s="1"/>
  <c r="B2208" i="16" s="1"/>
  <c r="B2209" i="16" s="1"/>
  <c r="B2210" i="16" s="1"/>
  <c r="B2211" i="16" s="1"/>
  <c r="B2212" i="16" s="1"/>
  <c r="B2213" i="16" s="1"/>
  <c r="B2214" i="16" s="1"/>
  <c r="B2215" i="16" s="1"/>
  <c r="B2216" i="16" s="1"/>
  <c r="B2217" i="16" s="1"/>
  <c r="B2218" i="16" s="1"/>
  <c r="B2219" i="16" s="1"/>
  <c r="B2220" i="16" s="1"/>
  <c r="B2221" i="16" s="1"/>
  <c r="B2222" i="16" s="1"/>
  <c r="B2223" i="16" s="1"/>
  <c r="B2224" i="16" s="1"/>
  <c r="B2225" i="16" s="1"/>
  <c r="B2226" i="16" s="1"/>
  <c r="B2227" i="16" s="1"/>
  <c r="B2228" i="16" s="1"/>
  <c r="B2229" i="16" s="1"/>
  <c r="B2230" i="16" s="1"/>
  <c r="B2231" i="16" s="1"/>
  <c r="B2232" i="16" s="1"/>
  <c r="B2233" i="16" s="1"/>
  <c r="B2234" i="16" s="1"/>
  <c r="B2235" i="16" s="1"/>
  <c r="B2236" i="16" s="1"/>
  <c r="B2237" i="16" s="1"/>
  <c r="B2238" i="16" s="1"/>
  <c r="B2239" i="16" s="1"/>
  <c r="B2240" i="16" s="1"/>
  <c r="B2241" i="16" s="1"/>
  <c r="B2242" i="16" s="1"/>
  <c r="B2243" i="16" s="1"/>
  <c r="B2244" i="16" s="1"/>
  <c r="B2245" i="16" s="1"/>
  <c r="B2246" i="16" s="1"/>
  <c r="B2247" i="16" s="1"/>
  <c r="B2248" i="16" s="1"/>
  <c r="B2249" i="16" s="1"/>
  <c r="B2250" i="16" s="1"/>
  <c r="B2251" i="16" s="1"/>
  <c r="B2252" i="16" s="1"/>
  <c r="B2253" i="16" s="1"/>
  <c r="B2254" i="16" s="1"/>
  <c r="B2255" i="16" s="1"/>
  <c r="B2256" i="16" s="1"/>
  <c r="B2257" i="16" s="1"/>
  <c r="B2258" i="16" s="1"/>
  <c r="B2259" i="16" s="1"/>
  <c r="B2260" i="16" s="1"/>
  <c r="B2261" i="16" s="1"/>
  <c r="B2262" i="16" s="1"/>
  <c r="B2263" i="16" s="1"/>
  <c r="B2264" i="16" s="1"/>
  <c r="B2265" i="16" s="1"/>
  <c r="B2266" i="16" s="1"/>
  <c r="B2267" i="16" s="1"/>
  <c r="B2268" i="16" s="1"/>
  <c r="B2269" i="16" s="1"/>
  <c r="B2270" i="16" s="1"/>
  <c r="B2271" i="16" s="1"/>
  <c r="B2272" i="16" s="1"/>
  <c r="B2273" i="16" s="1"/>
  <c r="B2274" i="16" s="1"/>
  <c r="B2275" i="16" s="1"/>
  <c r="B2276" i="16" s="1"/>
  <c r="B2277" i="16" s="1"/>
  <c r="B2278" i="16" s="1"/>
  <c r="B2279" i="16" s="1"/>
  <c r="B2280" i="16" s="1"/>
  <c r="B2281" i="16" s="1"/>
  <c r="B2282" i="16" s="1"/>
  <c r="B2283" i="16" s="1"/>
  <c r="B2284" i="16" s="1"/>
  <c r="B2285" i="16" s="1"/>
  <c r="B2286" i="16" s="1"/>
  <c r="B2287" i="16" s="1"/>
  <c r="B2288" i="16" s="1"/>
  <c r="B2289" i="16" s="1"/>
  <c r="B2290" i="16" s="1"/>
  <c r="B2291" i="16" s="1"/>
  <c r="B2292" i="16" s="1"/>
  <c r="B2293" i="16" s="1"/>
  <c r="B2294" i="16" s="1"/>
  <c r="B2295" i="16" s="1"/>
  <c r="B2296" i="16" s="1"/>
  <c r="B2297" i="16" s="1"/>
  <c r="B2298" i="16" s="1"/>
  <c r="B2299" i="16" s="1"/>
  <c r="B2300" i="16" s="1"/>
  <c r="B2301" i="16" s="1"/>
  <c r="B2302" i="16" s="1"/>
  <c r="B2303" i="16" s="1"/>
  <c r="B2304" i="16" s="1"/>
  <c r="B2305" i="16" s="1"/>
  <c r="B2306" i="16" s="1"/>
  <c r="B2307" i="16" s="1"/>
  <c r="B2308" i="16" s="1"/>
  <c r="B2309" i="16" s="1"/>
  <c r="B2310" i="16" s="1"/>
  <c r="B2311" i="16" s="1"/>
  <c r="B2312" i="16" s="1"/>
  <c r="B2313" i="16" s="1"/>
  <c r="B2314" i="16" s="1"/>
  <c r="B2315" i="16" s="1"/>
  <c r="B2316" i="16" s="1"/>
  <c r="B2317" i="16" s="1"/>
  <c r="B2318" i="16" s="1"/>
  <c r="B2319" i="16" s="1"/>
  <c r="B2320" i="16" s="1"/>
  <c r="B2321" i="16" s="1"/>
  <c r="B2322" i="16" s="1"/>
  <c r="B2323" i="16" s="1"/>
  <c r="B2324" i="16" s="1"/>
  <c r="B2325" i="16" s="1"/>
  <c r="B2326" i="16" s="1"/>
  <c r="B2327" i="16" s="1"/>
  <c r="B2328" i="16" s="1"/>
  <c r="B2329" i="16" s="1"/>
  <c r="B2330" i="16" s="1"/>
  <c r="B2331" i="16" s="1"/>
  <c r="B2332" i="16" s="1"/>
  <c r="B2333" i="16" s="1"/>
  <c r="B2334" i="16" s="1"/>
  <c r="B2335" i="16" s="1"/>
  <c r="B2336" i="16" s="1"/>
  <c r="B2337" i="16" s="1"/>
  <c r="B2338" i="16" s="1"/>
  <c r="B2339" i="16" s="1"/>
  <c r="B2340" i="16" s="1"/>
  <c r="B2341" i="16" s="1"/>
  <c r="B2342" i="16" s="1"/>
  <c r="B2343" i="16" s="1"/>
  <c r="B2344" i="16" s="1"/>
  <c r="B2345" i="16" s="1"/>
  <c r="B2346" i="16" s="1"/>
  <c r="B2347" i="16" s="1"/>
  <c r="B2348" i="16" s="1"/>
  <c r="B2349" i="16" s="1"/>
  <c r="B2350" i="16" s="1"/>
  <c r="B2351" i="16" s="1"/>
  <c r="B2352" i="16" s="1"/>
  <c r="B2353" i="16" s="1"/>
  <c r="B2354" i="16" s="1"/>
  <c r="B2355" i="16" s="1"/>
  <c r="B2356" i="16" s="1"/>
  <c r="B2357" i="16" s="1"/>
  <c r="B2358" i="16" s="1"/>
  <c r="B2359" i="16" s="1"/>
  <c r="B2360" i="16" s="1"/>
  <c r="B2361" i="16" s="1"/>
  <c r="B2362" i="16" s="1"/>
  <c r="B2363" i="16" s="1"/>
  <c r="B2364" i="16" s="1"/>
  <c r="B2365" i="16" s="1"/>
  <c r="B2366" i="16" s="1"/>
  <c r="B2367" i="16" s="1"/>
  <c r="B2368" i="16" s="1"/>
  <c r="B2369" i="16" s="1"/>
  <c r="B2370" i="16" s="1"/>
  <c r="B2371" i="16" s="1"/>
  <c r="B2372" i="16" s="1"/>
  <c r="B2373" i="16" s="1"/>
  <c r="B2374" i="16" s="1"/>
  <c r="B2375" i="16" s="1"/>
  <c r="B2376" i="16" s="1"/>
  <c r="B2377" i="16" s="1"/>
  <c r="B2378" i="16" s="1"/>
  <c r="B2379" i="16" s="1"/>
  <c r="B2380" i="16" s="1"/>
  <c r="B2381" i="16" s="1"/>
  <c r="B2382" i="16" s="1"/>
  <c r="B2383" i="16" s="1"/>
  <c r="B2384" i="16" s="1"/>
  <c r="B2385" i="16" s="1"/>
  <c r="B2386" i="16" s="1"/>
  <c r="B2387" i="16" s="1"/>
  <c r="B2388" i="16" s="1"/>
  <c r="B2389" i="16" s="1"/>
  <c r="B2390" i="16" s="1"/>
  <c r="B2391" i="16" s="1"/>
  <c r="B2392" i="16" s="1"/>
  <c r="B2393" i="16" s="1"/>
  <c r="B2394" i="16" s="1"/>
  <c r="B2395" i="16" s="1"/>
  <c r="B2396" i="16" s="1"/>
  <c r="B2397" i="16" s="1"/>
  <c r="B2398" i="16" s="1"/>
  <c r="B2399" i="16" s="1"/>
  <c r="B2400" i="16" s="1"/>
  <c r="B2401" i="16" s="1"/>
  <c r="B2402" i="16" s="1"/>
  <c r="B2403" i="16" s="1"/>
  <c r="B2404" i="16" s="1"/>
  <c r="B2405" i="16" s="1"/>
  <c r="B2406" i="16" s="1"/>
  <c r="B2407" i="16" s="1"/>
  <c r="B2408" i="16" s="1"/>
  <c r="B2409" i="16" s="1"/>
  <c r="B2410" i="16" s="1"/>
  <c r="B2411" i="16" s="1"/>
  <c r="B2412" i="16" s="1"/>
  <c r="B2413" i="16" s="1"/>
  <c r="B2414" i="16" s="1"/>
  <c r="B2415" i="16" s="1"/>
  <c r="B2416" i="16" s="1"/>
  <c r="B2417" i="16" s="1"/>
  <c r="B2418" i="16" s="1"/>
  <c r="B2419" i="16" s="1"/>
  <c r="B2420" i="16" s="1"/>
  <c r="B2421" i="16" s="1"/>
  <c r="B2422" i="16" s="1"/>
  <c r="B2423" i="16" s="1"/>
  <c r="B2424" i="16" s="1"/>
  <c r="B2425" i="16" s="1"/>
  <c r="B2426" i="16" s="1"/>
  <c r="B2427" i="16" s="1"/>
  <c r="B2428" i="16" s="1"/>
  <c r="B2429" i="16" s="1"/>
  <c r="B2430" i="16" s="1"/>
  <c r="B2431" i="16" s="1"/>
  <c r="B2432" i="16" s="1"/>
  <c r="B2433" i="16" s="1"/>
  <c r="B2434" i="16" s="1"/>
  <c r="B2435" i="16" s="1"/>
  <c r="B2436" i="16" s="1"/>
  <c r="B2437" i="16" s="1"/>
  <c r="B2438" i="16" s="1"/>
  <c r="B2439" i="16" s="1"/>
  <c r="B2440" i="16" s="1"/>
  <c r="B2441" i="16" s="1"/>
  <c r="B2442" i="16" s="1"/>
  <c r="B2443" i="16" s="1"/>
  <c r="B2444" i="16" s="1"/>
  <c r="B2445" i="16" s="1"/>
  <c r="B2446" i="16" s="1"/>
  <c r="B2447" i="16" s="1"/>
  <c r="B2448" i="16" s="1"/>
  <c r="B2449" i="16" s="1"/>
  <c r="B2450" i="16" s="1"/>
  <c r="B2451" i="16" s="1"/>
  <c r="B2452" i="16" s="1"/>
  <c r="B2453" i="16" s="1"/>
  <c r="B2454" i="16" s="1"/>
  <c r="B2455" i="16" s="1"/>
  <c r="B2456" i="16" s="1"/>
  <c r="B2457" i="16" s="1"/>
  <c r="B2458" i="16" s="1"/>
  <c r="B2459" i="16" s="1"/>
  <c r="B2460" i="16" s="1"/>
  <c r="B2461" i="16" s="1"/>
  <c r="B2462" i="16" s="1"/>
  <c r="B2463" i="16" s="1"/>
  <c r="B2464" i="16" s="1"/>
  <c r="B2465" i="16" s="1"/>
  <c r="B2466" i="16" s="1"/>
  <c r="B2467" i="16" s="1"/>
  <c r="B2468" i="16" s="1"/>
  <c r="B2469" i="16" s="1"/>
  <c r="B2470" i="16" s="1"/>
  <c r="B2471" i="16" s="1"/>
  <c r="B2472" i="16" s="1"/>
  <c r="B2473" i="16" s="1"/>
  <c r="B2474" i="16" s="1"/>
  <c r="B2475" i="16" s="1"/>
  <c r="B2476" i="16" s="1"/>
  <c r="B2477" i="16" s="1"/>
  <c r="B2478" i="16" s="1"/>
  <c r="B2479" i="16" s="1"/>
  <c r="B2480" i="16" s="1"/>
  <c r="B2481" i="16" s="1"/>
  <c r="B2482" i="16" s="1"/>
  <c r="B2483" i="16" s="1"/>
  <c r="B2484" i="16" s="1"/>
  <c r="B2485" i="16" s="1"/>
  <c r="B2486" i="16" s="1"/>
  <c r="B2487" i="16" s="1"/>
  <c r="B2488" i="16" s="1"/>
  <c r="B2489" i="16" s="1"/>
  <c r="B2490" i="16" s="1"/>
  <c r="B2491" i="16" s="1"/>
  <c r="B2492" i="16" s="1"/>
  <c r="B2493" i="16" s="1"/>
  <c r="B2494" i="16" s="1"/>
  <c r="B2495" i="16" s="1"/>
  <c r="B2496" i="16" s="1"/>
  <c r="B2497" i="16" s="1"/>
  <c r="B2498" i="16" s="1"/>
  <c r="B2499" i="16" s="1"/>
  <c r="B2500" i="16" s="1"/>
  <c r="B2501" i="16" s="1"/>
  <c r="B2502" i="16" s="1"/>
  <c r="B2503" i="16" s="1"/>
  <c r="B2504" i="16" s="1"/>
  <c r="B2505" i="16" s="1"/>
  <c r="B2506" i="16" s="1"/>
  <c r="B2507" i="16" s="1"/>
  <c r="B2508" i="16" s="1"/>
  <c r="B2509" i="16" s="1"/>
  <c r="B2510" i="16" s="1"/>
  <c r="B2511" i="16" s="1"/>
  <c r="B2512" i="16" s="1"/>
  <c r="B2513" i="16" s="1"/>
  <c r="B2514" i="16" s="1"/>
  <c r="B2515" i="16" s="1"/>
  <c r="B2516" i="16" s="1"/>
  <c r="B2517" i="16" s="1"/>
  <c r="B2518" i="16" s="1"/>
  <c r="B2519" i="16" s="1"/>
  <c r="B2520" i="16" s="1"/>
  <c r="B2521" i="16" s="1"/>
  <c r="B2522" i="16" s="1"/>
  <c r="B2523" i="16" s="1"/>
  <c r="B2524" i="16" s="1"/>
  <c r="B2525" i="16" s="1"/>
  <c r="B2526" i="16" s="1"/>
  <c r="B2527" i="16" s="1"/>
  <c r="B2528" i="16" s="1"/>
  <c r="B2529" i="16" s="1"/>
  <c r="B2530" i="16" s="1"/>
  <c r="B2531" i="16" s="1"/>
  <c r="B2532" i="16" s="1"/>
  <c r="B2533" i="16" s="1"/>
  <c r="B2534" i="16" s="1"/>
  <c r="B2535" i="16" s="1"/>
  <c r="B2536" i="16" s="1"/>
  <c r="B2537" i="16" s="1"/>
  <c r="B2538" i="16" s="1"/>
  <c r="B2539" i="16" s="1"/>
  <c r="B2540" i="16" s="1"/>
  <c r="B2541" i="16" s="1"/>
  <c r="B2542" i="16" s="1"/>
  <c r="B2543" i="16" s="1"/>
  <c r="B2544" i="16" s="1"/>
  <c r="B2545" i="16" s="1"/>
  <c r="B2546" i="16" s="1"/>
  <c r="B2547" i="16" s="1"/>
  <c r="B2548" i="16" s="1"/>
  <c r="B2549" i="16" s="1"/>
  <c r="B2550" i="16" s="1"/>
  <c r="B2551" i="16" s="1"/>
  <c r="B2552" i="16" s="1"/>
  <c r="B2553" i="16" s="1"/>
  <c r="B2554" i="16" s="1"/>
  <c r="B2555" i="16" s="1"/>
  <c r="B2556" i="16" s="1"/>
  <c r="B2557" i="16" s="1"/>
  <c r="B2558" i="16" s="1"/>
  <c r="B2559" i="16" s="1"/>
  <c r="B2560" i="16" s="1"/>
  <c r="B2561" i="16" s="1"/>
  <c r="B2562" i="16" s="1"/>
  <c r="B2563" i="16" s="1"/>
  <c r="B2564" i="16" s="1"/>
  <c r="B2565" i="16" s="1"/>
  <c r="B2566" i="16" s="1"/>
  <c r="B2567" i="16" s="1"/>
  <c r="B2568" i="16" s="1"/>
  <c r="B2569" i="16" s="1"/>
  <c r="B2570" i="16" s="1"/>
  <c r="B2571" i="16" s="1"/>
  <c r="B2572" i="16" s="1"/>
  <c r="B2573" i="16" s="1"/>
  <c r="B2574" i="16" s="1"/>
  <c r="B2575" i="16" s="1"/>
  <c r="B2576" i="16" s="1"/>
  <c r="B2577" i="16" s="1"/>
  <c r="B2578" i="16" s="1"/>
  <c r="B2579" i="16" s="1"/>
  <c r="B2580" i="16" s="1"/>
  <c r="B2581" i="16" s="1"/>
  <c r="B2582" i="16" s="1"/>
  <c r="B2583" i="16" s="1"/>
  <c r="B2584" i="16" s="1"/>
  <c r="B2585" i="16" s="1"/>
  <c r="B2586" i="16" s="1"/>
  <c r="B2587" i="16" s="1"/>
  <c r="B2588" i="16" s="1"/>
  <c r="B2589" i="16" s="1"/>
  <c r="B2590" i="16" s="1"/>
  <c r="B2591" i="16" s="1"/>
  <c r="B2592" i="16" s="1"/>
  <c r="B2593" i="16" s="1"/>
  <c r="B2594" i="16" s="1"/>
  <c r="B2595" i="16" s="1"/>
  <c r="B2596" i="16" s="1"/>
  <c r="B2597" i="16" s="1"/>
  <c r="B2598" i="16" s="1"/>
  <c r="B2599" i="16" s="1"/>
  <c r="B2600" i="16" s="1"/>
  <c r="B2601" i="16" s="1"/>
  <c r="B2602" i="16" s="1"/>
  <c r="B2603" i="16" s="1"/>
  <c r="B2604" i="16" s="1"/>
  <c r="B2605" i="16" s="1"/>
  <c r="B2606" i="16" s="1"/>
  <c r="B2607" i="16" s="1"/>
  <c r="B2608" i="16" s="1"/>
  <c r="B2609" i="16" s="1"/>
  <c r="B2610" i="16" s="1"/>
  <c r="B2611" i="16" s="1"/>
  <c r="B2612" i="16" s="1"/>
  <c r="B2613" i="16" s="1"/>
  <c r="B2614" i="16" s="1"/>
  <c r="B2615" i="16" s="1"/>
  <c r="B2616" i="16" s="1"/>
  <c r="B2617" i="16" s="1"/>
  <c r="B2618" i="16" s="1"/>
  <c r="B2619" i="16" s="1"/>
  <c r="B2620" i="16" s="1"/>
  <c r="B2621" i="16" s="1"/>
  <c r="B2622" i="16" s="1"/>
  <c r="B2623" i="16" s="1"/>
  <c r="B2624" i="16" s="1"/>
  <c r="B2625" i="16" s="1"/>
  <c r="B2626" i="16" s="1"/>
  <c r="B2627" i="16" s="1"/>
  <c r="B2628" i="16" s="1"/>
  <c r="B2629" i="16" s="1"/>
  <c r="B2630" i="16" s="1"/>
  <c r="B2631" i="16" s="1"/>
  <c r="B2632" i="16" s="1"/>
  <c r="B2633" i="16" s="1"/>
  <c r="B2634" i="16" s="1"/>
  <c r="B2635" i="16" s="1"/>
  <c r="B2636" i="16" s="1"/>
  <c r="B2637" i="16" s="1"/>
  <c r="B2638" i="16" s="1"/>
  <c r="B2639" i="16" s="1"/>
  <c r="B2640" i="16" s="1"/>
  <c r="B2641" i="16" s="1"/>
  <c r="B2642" i="16" s="1"/>
  <c r="B2643" i="16" s="1"/>
  <c r="B2644" i="16" s="1"/>
  <c r="B2645" i="16" s="1"/>
  <c r="B2646" i="16" s="1"/>
  <c r="B2647" i="16" s="1"/>
  <c r="B2648" i="16" s="1"/>
  <c r="B2649" i="16" s="1"/>
  <c r="B2650" i="16" s="1"/>
  <c r="B2651" i="16" s="1"/>
  <c r="B2652" i="16" s="1"/>
  <c r="B2653" i="16" s="1"/>
  <c r="B2654" i="16" s="1"/>
  <c r="B2655" i="16" s="1"/>
  <c r="B2656" i="16" s="1"/>
  <c r="B2657" i="16" s="1"/>
  <c r="B2658" i="16" s="1"/>
  <c r="B2659" i="16" s="1"/>
  <c r="B2660" i="16" s="1"/>
  <c r="B2661" i="16" s="1"/>
  <c r="B2662" i="16" s="1"/>
  <c r="B2663" i="16" s="1"/>
  <c r="B2664" i="16" s="1"/>
  <c r="B2665" i="16" s="1"/>
  <c r="B2666" i="16" s="1"/>
  <c r="B2667" i="16" s="1"/>
  <c r="B2668" i="16" s="1"/>
  <c r="B2669" i="16" s="1"/>
  <c r="B2670" i="16" s="1"/>
  <c r="B2671" i="16" s="1"/>
  <c r="B2672" i="16" s="1"/>
  <c r="B2673" i="16" s="1"/>
  <c r="B2674" i="16" s="1"/>
  <c r="B2675" i="16" s="1"/>
  <c r="B2676" i="16" s="1"/>
  <c r="B2677" i="16" s="1"/>
  <c r="B2678" i="16" s="1"/>
  <c r="B2679" i="16" s="1"/>
  <c r="B2680" i="16" s="1"/>
  <c r="B2681" i="16" s="1"/>
  <c r="B2682" i="16" s="1"/>
  <c r="B2683" i="16" s="1"/>
  <c r="B2684" i="16" s="1"/>
  <c r="B2685" i="16" s="1"/>
  <c r="B2686" i="16" s="1"/>
  <c r="B2687" i="16" s="1"/>
  <c r="B2688" i="16" s="1"/>
  <c r="B2689" i="16" s="1"/>
  <c r="B2690" i="16" s="1"/>
  <c r="B2691" i="16" s="1"/>
  <c r="B2692" i="16" s="1"/>
  <c r="B2693" i="16" s="1"/>
  <c r="B2694" i="16" s="1"/>
  <c r="B2695" i="16" s="1"/>
  <c r="B2696" i="16" s="1"/>
  <c r="B2697" i="16" s="1"/>
  <c r="B2698" i="16" s="1"/>
  <c r="B2699" i="16" s="1"/>
  <c r="B2700" i="16" s="1"/>
  <c r="B2701" i="16" s="1"/>
  <c r="B2702" i="16" s="1"/>
  <c r="B2703" i="16" s="1"/>
  <c r="B2704" i="16" s="1"/>
  <c r="B2705" i="16" s="1"/>
  <c r="B2706" i="16" s="1"/>
  <c r="B2707" i="16" s="1"/>
  <c r="B2708" i="16" s="1"/>
  <c r="B2709" i="16" s="1"/>
  <c r="B2710" i="16" s="1"/>
  <c r="B2711" i="16" s="1"/>
  <c r="B2712" i="16" s="1"/>
  <c r="B2713" i="16" s="1"/>
  <c r="B2714" i="16" s="1"/>
  <c r="B2715" i="16" s="1"/>
  <c r="B2716" i="16" s="1"/>
  <c r="B2717" i="16" s="1"/>
  <c r="B2718" i="16" s="1"/>
  <c r="B2719" i="16" s="1"/>
  <c r="B2720" i="16" s="1"/>
  <c r="B2721" i="16" s="1"/>
  <c r="B2722" i="16" s="1"/>
  <c r="B2723" i="16" s="1"/>
  <c r="B2724" i="16" s="1"/>
  <c r="B2725" i="16" s="1"/>
  <c r="B2726" i="16" s="1"/>
  <c r="B2727" i="16" s="1"/>
  <c r="B2728" i="16" s="1"/>
  <c r="B2729" i="16" s="1"/>
  <c r="B2730" i="16" s="1"/>
  <c r="B2731" i="16" s="1"/>
  <c r="B2732" i="16" s="1"/>
  <c r="B2733" i="16" s="1"/>
  <c r="B2734" i="16" s="1"/>
  <c r="B2735" i="16" s="1"/>
  <c r="B2736" i="16" s="1"/>
  <c r="B2737" i="16" s="1"/>
  <c r="B2738" i="16" s="1"/>
  <c r="B2739" i="16" s="1"/>
  <c r="B2740" i="16" s="1"/>
  <c r="B2741" i="16" s="1"/>
  <c r="B2742" i="16" s="1"/>
  <c r="B2743" i="16" s="1"/>
  <c r="B2744" i="16" s="1"/>
  <c r="B2745" i="16" s="1"/>
  <c r="B2746" i="16" s="1"/>
  <c r="B2747" i="16" s="1"/>
  <c r="B2748" i="16" s="1"/>
  <c r="B2749" i="16" s="1"/>
  <c r="B2750" i="16" s="1"/>
  <c r="B2751" i="16" s="1"/>
  <c r="B2752" i="16" s="1"/>
  <c r="B2753" i="16" s="1"/>
  <c r="B2754" i="16" s="1"/>
  <c r="B2755" i="16" s="1"/>
  <c r="B2756" i="16" s="1"/>
  <c r="B2757" i="16" s="1"/>
  <c r="B2758" i="16" s="1"/>
  <c r="B2759" i="16" s="1"/>
  <c r="B2760" i="16" s="1"/>
  <c r="B2761" i="16" s="1"/>
  <c r="B2762" i="16" s="1"/>
  <c r="B2763" i="16" s="1"/>
  <c r="B2764" i="16" s="1"/>
  <c r="B2765" i="16" s="1"/>
  <c r="B2766" i="16" s="1"/>
  <c r="B2767" i="16" s="1"/>
  <c r="B2768" i="16" s="1"/>
  <c r="B2769" i="16" s="1"/>
  <c r="B2770" i="16" s="1"/>
  <c r="B2771" i="16" s="1"/>
  <c r="B2772" i="16" s="1"/>
  <c r="B2773" i="16" s="1"/>
  <c r="B2774" i="16" s="1"/>
  <c r="B2775" i="16" s="1"/>
  <c r="B2776" i="16" s="1"/>
  <c r="B2777" i="16" s="1"/>
  <c r="B2778" i="16" s="1"/>
  <c r="B2779" i="16" s="1"/>
  <c r="B2780" i="16" s="1"/>
  <c r="B2781" i="16" s="1"/>
  <c r="B2782" i="16" s="1"/>
  <c r="B2783" i="16" s="1"/>
  <c r="B2784" i="16" s="1"/>
  <c r="B2785" i="16" s="1"/>
  <c r="B2786" i="16" s="1"/>
  <c r="B2787" i="16" s="1"/>
  <c r="B2788" i="16" s="1"/>
  <c r="B2789" i="16" s="1"/>
  <c r="B2790" i="16" s="1"/>
  <c r="B2791" i="16" s="1"/>
  <c r="B2792" i="16" s="1"/>
  <c r="B2793" i="16" s="1"/>
  <c r="B2794" i="16" s="1"/>
  <c r="B2795" i="16" s="1"/>
  <c r="B2796" i="16" s="1"/>
  <c r="B2797" i="16" s="1"/>
  <c r="B2798" i="16" s="1"/>
  <c r="B2799" i="16" s="1"/>
  <c r="B2800" i="16" s="1"/>
  <c r="B2801" i="16" s="1"/>
  <c r="B2802" i="16" s="1"/>
  <c r="B2803" i="16" s="1"/>
  <c r="B2804" i="16" s="1"/>
  <c r="B2805" i="16" s="1"/>
  <c r="B2806" i="16" s="1"/>
  <c r="B2807" i="16" s="1"/>
  <c r="B2808" i="16" s="1"/>
  <c r="B2809" i="16" s="1"/>
  <c r="B2810" i="16" s="1"/>
  <c r="B2811" i="16" s="1"/>
  <c r="B2812" i="16" s="1"/>
  <c r="B2813" i="16" s="1"/>
  <c r="B2814" i="16" s="1"/>
  <c r="B2815" i="16" s="1"/>
  <c r="B2816" i="16" s="1"/>
  <c r="B2817" i="16" s="1"/>
  <c r="B2818" i="16" s="1"/>
  <c r="B2819" i="16" s="1"/>
  <c r="B2820" i="16" s="1"/>
  <c r="B2821" i="16" s="1"/>
  <c r="B2822" i="16" s="1"/>
  <c r="B2823" i="16" s="1"/>
  <c r="B2824" i="16" s="1"/>
  <c r="B2825" i="16" s="1"/>
  <c r="B2826" i="16" s="1"/>
  <c r="B2827" i="16" s="1"/>
  <c r="B2828" i="16" s="1"/>
  <c r="B2829" i="16" s="1"/>
  <c r="B2830" i="16" s="1"/>
  <c r="B2831" i="16" s="1"/>
  <c r="B2832" i="16" s="1"/>
  <c r="B2833" i="16" s="1"/>
  <c r="B2834" i="16" s="1"/>
  <c r="B2835" i="16" s="1"/>
  <c r="B2836" i="16" s="1"/>
  <c r="B2837" i="16" s="1"/>
  <c r="B2838" i="16" s="1"/>
  <c r="B2839" i="16" s="1"/>
  <c r="B2840" i="16" s="1"/>
  <c r="B2841" i="16" s="1"/>
  <c r="B2842" i="16" s="1"/>
  <c r="B2843" i="16" s="1"/>
  <c r="B2844" i="16" s="1"/>
  <c r="B2845" i="16" s="1"/>
  <c r="B2846" i="16" s="1"/>
  <c r="B2847" i="16" s="1"/>
  <c r="B2848" i="16" s="1"/>
  <c r="B2849" i="16" s="1"/>
  <c r="B2850" i="16" s="1"/>
  <c r="B2851" i="16" s="1"/>
  <c r="B2852" i="16" s="1"/>
  <c r="B2853" i="16" s="1"/>
  <c r="B2854" i="16" s="1"/>
  <c r="B2855" i="16" s="1"/>
  <c r="B2856" i="16" s="1"/>
  <c r="B2857" i="16" s="1"/>
  <c r="B2858" i="16" s="1"/>
  <c r="B2859" i="16" s="1"/>
  <c r="B2860" i="16" s="1"/>
  <c r="B2861" i="16" s="1"/>
  <c r="B2862" i="16" s="1"/>
  <c r="B2863" i="16" s="1"/>
  <c r="B2864" i="16" s="1"/>
  <c r="B2865" i="16" s="1"/>
  <c r="B2866" i="16" s="1"/>
  <c r="B2867" i="16" s="1"/>
  <c r="B2868" i="16" s="1"/>
  <c r="B2869" i="16" s="1"/>
  <c r="B2870" i="16" s="1"/>
  <c r="B2871" i="16" s="1"/>
  <c r="B2872" i="16" s="1"/>
  <c r="B2873" i="16" s="1"/>
  <c r="B2874" i="16" s="1"/>
  <c r="B2875" i="16" s="1"/>
  <c r="B2876" i="16" s="1"/>
  <c r="B2877" i="16" s="1"/>
  <c r="B2878" i="16" s="1"/>
  <c r="B2879" i="16" s="1"/>
  <c r="B2880" i="16" s="1"/>
  <c r="B2881" i="16" s="1"/>
  <c r="B2882" i="16" s="1"/>
  <c r="B2883" i="16" s="1"/>
  <c r="B2884" i="16" s="1"/>
  <c r="B2885" i="16" s="1"/>
  <c r="B2886" i="16" s="1"/>
  <c r="B2887" i="16" s="1"/>
  <c r="B2888" i="16" s="1"/>
  <c r="B2889" i="16" s="1"/>
  <c r="B2890" i="16" s="1"/>
  <c r="B2891" i="16" s="1"/>
  <c r="B2892" i="16" s="1"/>
  <c r="B2893" i="16" s="1"/>
  <c r="B2894" i="16" s="1"/>
  <c r="B2895" i="16" s="1"/>
  <c r="B2896" i="16" s="1"/>
  <c r="B2897" i="16" s="1"/>
  <c r="B2898" i="16" s="1"/>
  <c r="B2899" i="16" s="1"/>
  <c r="B2900" i="16" s="1"/>
  <c r="B2901" i="16" s="1"/>
  <c r="B2902" i="16" s="1"/>
  <c r="B2903" i="16" s="1"/>
  <c r="B2904" i="16" s="1"/>
  <c r="B2905" i="16" s="1"/>
  <c r="B2906" i="16" s="1"/>
  <c r="B2907" i="16" s="1"/>
  <c r="B2908" i="16" s="1"/>
  <c r="B2909" i="16" s="1"/>
  <c r="B2910" i="16" s="1"/>
  <c r="B2911" i="16" s="1"/>
  <c r="B2912" i="16" s="1"/>
  <c r="B2913" i="16" s="1"/>
  <c r="B2914" i="16" s="1"/>
  <c r="B2915" i="16" s="1"/>
  <c r="B2916" i="16" s="1"/>
  <c r="B2917" i="16" s="1"/>
  <c r="B2918" i="16" s="1"/>
  <c r="B2919" i="16" s="1"/>
  <c r="B2920" i="16" s="1"/>
  <c r="B2921" i="16" s="1"/>
  <c r="B2922" i="16" s="1"/>
  <c r="B2923" i="16" s="1"/>
  <c r="B2924" i="16" s="1"/>
  <c r="B2925" i="16" s="1"/>
  <c r="B2926" i="16" s="1"/>
  <c r="B2927" i="16" s="1"/>
  <c r="B2928" i="16" s="1"/>
  <c r="B2929" i="16" s="1"/>
  <c r="B2930" i="16" s="1"/>
  <c r="B2931" i="16" s="1"/>
  <c r="B2932" i="16" s="1"/>
  <c r="B2933" i="16" s="1"/>
  <c r="B2934" i="16" s="1"/>
  <c r="B2935" i="16" s="1"/>
  <c r="B2936" i="16" s="1"/>
  <c r="B2937" i="16" s="1"/>
  <c r="B2938" i="16" s="1"/>
  <c r="B2939" i="16" s="1"/>
  <c r="B2940" i="16" s="1"/>
  <c r="B2941" i="16" s="1"/>
  <c r="B2942" i="16" s="1"/>
  <c r="B2943" i="16" s="1"/>
  <c r="B2944" i="16" s="1"/>
  <c r="B2945" i="16" s="1"/>
  <c r="B2946" i="16" s="1"/>
  <c r="B2947" i="16" s="1"/>
  <c r="B2948" i="16" s="1"/>
  <c r="B2949" i="16" s="1"/>
  <c r="B2950" i="16" s="1"/>
  <c r="B2951" i="16" s="1"/>
  <c r="B2952" i="16" s="1"/>
  <c r="B2953" i="16" s="1"/>
  <c r="B2954" i="16" s="1"/>
  <c r="B2955" i="16" s="1"/>
  <c r="B2956" i="16" s="1"/>
  <c r="B2957" i="16" s="1"/>
  <c r="B2958" i="16" s="1"/>
  <c r="B2959" i="16" s="1"/>
  <c r="B2960" i="16" s="1"/>
  <c r="B2961" i="16" s="1"/>
  <c r="B2962" i="16" s="1"/>
  <c r="B2963" i="16" s="1"/>
  <c r="B2964" i="16" s="1"/>
  <c r="B2965" i="16" s="1"/>
  <c r="B2966" i="16" s="1"/>
  <c r="B2967" i="16" s="1"/>
  <c r="B2968" i="16" s="1"/>
  <c r="B2969" i="16" s="1"/>
  <c r="B2970" i="16" s="1"/>
  <c r="B2971" i="16" s="1"/>
  <c r="B2972" i="16" s="1"/>
  <c r="B2973" i="16" s="1"/>
  <c r="B2974" i="16" s="1"/>
  <c r="B2975" i="16" s="1"/>
  <c r="B2976" i="16" s="1"/>
  <c r="B2977" i="16" s="1"/>
  <c r="B2978" i="16" s="1"/>
  <c r="B2979" i="16" s="1"/>
  <c r="B2980" i="16" s="1"/>
  <c r="B2981" i="16" s="1"/>
  <c r="B2982" i="16" s="1"/>
  <c r="B2983" i="16" s="1"/>
  <c r="B2984" i="16" s="1"/>
  <c r="B2985" i="16" s="1"/>
  <c r="B2986" i="16" s="1"/>
  <c r="B2987" i="16" s="1"/>
  <c r="B2988" i="16" s="1"/>
  <c r="B2989" i="16" s="1"/>
  <c r="B2990" i="16" s="1"/>
  <c r="B2991" i="16" s="1"/>
  <c r="B2992" i="16" s="1"/>
  <c r="B2993" i="16" s="1"/>
  <c r="B2994" i="16" s="1"/>
  <c r="B2995" i="16" s="1"/>
  <c r="B2996" i="16" s="1"/>
  <c r="B2997" i="16" s="1"/>
  <c r="B2998" i="16" s="1"/>
  <c r="B2999" i="16" s="1"/>
  <c r="B3000" i="16" s="1"/>
  <c r="B3001" i="16" s="1"/>
  <c r="B3002" i="16" s="1"/>
  <c r="B3003" i="16" s="1"/>
  <c r="B3004" i="16" s="1"/>
  <c r="B3005" i="16" s="1"/>
  <c r="B3006" i="16" s="1"/>
  <c r="B3007" i="16" s="1"/>
  <c r="B3008" i="16" s="1"/>
  <c r="B3009" i="16" s="1"/>
  <c r="B3010" i="16" s="1"/>
  <c r="B3011" i="16" s="1"/>
  <c r="B3012" i="16" s="1"/>
  <c r="B3013" i="16" s="1"/>
  <c r="B3014" i="16" s="1"/>
  <c r="B3015" i="16" s="1"/>
  <c r="B3016" i="16" s="1"/>
  <c r="B3017" i="16" s="1"/>
  <c r="B3018" i="16" s="1"/>
  <c r="B3019" i="16" s="1"/>
  <c r="B3020" i="16" s="1"/>
  <c r="B3021" i="16" s="1"/>
  <c r="B3022" i="16" s="1"/>
  <c r="B3023" i="16" s="1"/>
  <c r="B3024" i="16" s="1"/>
  <c r="B3025" i="16" s="1"/>
  <c r="B3026" i="16" s="1"/>
  <c r="B3027" i="16" s="1"/>
  <c r="B3028" i="16" s="1"/>
  <c r="B3029" i="16" s="1"/>
  <c r="B3030" i="16" s="1"/>
  <c r="B3031" i="16" s="1"/>
  <c r="B3032" i="16" s="1"/>
  <c r="B3033" i="16" s="1"/>
  <c r="B3034" i="16" s="1"/>
  <c r="B3035" i="16" s="1"/>
  <c r="B3036" i="16" s="1"/>
  <c r="B3037" i="16" s="1"/>
  <c r="B3038" i="16" s="1"/>
  <c r="B3039" i="16" s="1"/>
  <c r="B3040" i="16" s="1"/>
  <c r="B3041" i="16" s="1"/>
  <c r="B3042" i="16" s="1"/>
  <c r="B3043" i="16" s="1"/>
  <c r="B3044" i="16" s="1"/>
  <c r="B3045" i="16" s="1"/>
  <c r="B3046" i="16" s="1"/>
  <c r="B3047" i="16" s="1"/>
  <c r="B3048" i="16" s="1"/>
  <c r="B3049" i="16" s="1"/>
  <c r="B3050" i="16" s="1"/>
  <c r="B3051" i="16" s="1"/>
  <c r="B3052" i="16" s="1"/>
  <c r="B3053" i="16" s="1"/>
  <c r="B3054" i="16" s="1"/>
  <c r="B3055" i="16" s="1"/>
  <c r="B3056" i="16" s="1"/>
  <c r="B3057" i="16" s="1"/>
  <c r="B3058" i="16" s="1"/>
  <c r="B3059" i="16" s="1"/>
  <c r="B3060" i="16" s="1"/>
  <c r="B3061" i="16" s="1"/>
  <c r="B3062" i="16" s="1"/>
  <c r="B3063" i="16" s="1"/>
  <c r="B3064" i="16" s="1"/>
  <c r="B3065" i="16" s="1"/>
  <c r="B3066" i="16" s="1"/>
  <c r="B3067" i="16" s="1"/>
  <c r="B3068" i="16" s="1"/>
  <c r="B3069" i="16" s="1"/>
  <c r="B3070" i="16" s="1"/>
  <c r="B3071" i="16" s="1"/>
  <c r="B3072" i="16" s="1"/>
  <c r="B3073" i="16" s="1"/>
  <c r="B3074" i="16" s="1"/>
  <c r="B3075" i="16" s="1"/>
  <c r="B3076" i="16" s="1"/>
  <c r="B3077" i="16" s="1"/>
  <c r="B3078" i="16" s="1"/>
  <c r="B3079" i="16" s="1"/>
  <c r="B3080" i="16" s="1"/>
  <c r="B3081" i="16" s="1"/>
  <c r="B3082" i="16" s="1"/>
  <c r="B3083" i="16" s="1"/>
  <c r="B3084" i="16" s="1"/>
  <c r="B3085" i="16" s="1"/>
  <c r="B3086" i="16" s="1"/>
  <c r="B3087" i="16" s="1"/>
  <c r="B3088" i="16" s="1"/>
  <c r="B3089" i="16" s="1"/>
  <c r="B3090" i="16" s="1"/>
  <c r="B3091" i="16" s="1"/>
  <c r="B3092" i="16" s="1"/>
  <c r="B3093" i="16" s="1"/>
  <c r="B3094" i="16" s="1"/>
  <c r="B3095" i="16" s="1"/>
  <c r="B3096" i="16" s="1"/>
  <c r="B3097" i="16" s="1"/>
  <c r="B3098" i="16" s="1"/>
  <c r="B3099" i="16" s="1"/>
  <c r="B3100" i="16" s="1"/>
  <c r="B3101" i="16" s="1"/>
  <c r="B3102" i="16" s="1"/>
  <c r="B3103" i="16" s="1"/>
  <c r="B3104" i="16" s="1"/>
  <c r="B3105" i="16" s="1"/>
  <c r="B3106" i="16" s="1"/>
  <c r="B3107" i="16" s="1"/>
  <c r="B3108" i="16" s="1"/>
  <c r="B3109" i="16" s="1"/>
  <c r="B3110" i="16" s="1"/>
  <c r="B3111" i="16" s="1"/>
  <c r="B3112" i="16" s="1"/>
  <c r="B3113" i="16" s="1"/>
  <c r="B3114" i="16" s="1"/>
  <c r="B3115" i="16" s="1"/>
  <c r="B3116" i="16" s="1"/>
  <c r="B3117" i="16" s="1"/>
  <c r="B3118" i="16" s="1"/>
  <c r="B3119" i="16" s="1"/>
  <c r="B3120" i="16" s="1"/>
  <c r="B3121" i="16" s="1"/>
  <c r="B3122" i="16" s="1"/>
  <c r="B3123" i="16" s="1"/>
  <c r="B3124" i="16" s="1"/>
  <c r="B3125" i="16" s="1"/>
  <c r="B3126" i="16" s="1"/>
  <c r="B3127" i="16" s="1"/>
  <c r="B3128" i="16" s="1"/>
  <c r="B3129" i="16" s="1"/>
  <c r="B3130" i="16" s="1"/>
  <c r="B3131" i="16" s="1"/>
  <c r="B3132" i="16" s="1"/>
  <c r="B3133" i="16" s="1"/>
  <c r="B3134" i="16" s="1"/>
  <c r="B3135" i="16" s="1"/>
  <c r="B3136" i="16" s="1"/>
  <c r="B3137" i="16" s="1"/>
  <c r="B3138" i="16" s="1"/>
  <c r="B3139" i="16" s="1"/>
  <c r="B3140" i="16" s="1"/>
  <c r="B3141" i="16" s="1"/>
  <c r="B3142" i="16" s="1"/>
  <c r="B3143" i="16" s="1"/>
  <c r="B3144" i="16" s="1"/>
  <c r="B3145" i="16" s="1"/>
  <c r="B3146" i="16" s="1"/>
  <c r="B3147" i="16" s="1"/>
  <c r="B3148" i="16" s="1"/>
  <c r="B3149" i="16" s="1"/>
  <c r="B3150" i="16" s="1"/>
  <c r="B3151" i="16" s="1"/>
  <c r="B3152" i="16" s="1"/>
  <c r="B3153" i="16" s="1"/>
  <c r="B3154" i="16" s="1"/>
  <c r="B3155" i="16" s="1"/>
  <c r="B3156" i="16" s="1"/>
  <c r="B3157" i="16" s="1"/>
  <c r="B3158" i="16" s="1"/>
  <c r="B3159" i="16" s="1"/>
  <c r="B3160" i="16" s="1"/>
  <c r="B3161" i="16" s="1"/>
  <c r="B3162" i="16" s="1"/>
  <c r="B3163" i="16" s="1"/>
  <c r="B3164" i="16" s="1"/>
  <c r="B3165" i="16" s="1"/>
  <c r="B3166" i="16" s="1"/>
  <c r="B3167" i="16" s="1"/>
  <c r="B3168" i="16" s="1"/>
  <c r="B3169" i="16" s="1"/>
  <c r="B3170" i="16" s="1"/>
  <c r="B3171" i="16" s="1"/>
  <c r="B3172" i="16" s="1"/>
  <c r="B3173" i="16" s="1"/>
  <c r="B3174" i="16" s="1"/>
  <c r="B3175" i="16" s="1"/>
  <c r="B3176" i="16" s="1"/>
  <c r="B3177" i="16" s="1"/>
  <c r="B3178" i="16" s="1"/>
  <c r="B3179" i="16" s="1"/>
  <c r="B3180" i="16" s="1"/>
  <c r="B3181" i="16" s="1"/>
  <c r="B3182" i="16" s="1"/>
  <c r="B3183" i="16" s="1"/>
  <c r="B3184" i="16" s="1"/>
  <c r="B3185" i="16" s="1"/>
  <c r="B3186" i="16" s="1"/>
  <c r="B3187" i="16" s="1"/>
  <c r="B3188" i="16" s="1"/>
  <c r="B3189" i="16" s="1"/>
  <c r="B3190" i="16" s="1"/>
  <c r="B3191" i="16" s="1"/>
  <c r="B3192" i="16" s="1"/>
  <c r="B3193" i="16" s="1"/>
  <c r="B3194" i="16" s="1"/>
  <c r="B3195" i="16" s="1"/>
  <c r="B3196" i="16" s="1"/>
  <c r="B3197" i="16" s="1"/>
  <c r="B3198" i="16" s="1"/>
  <c r="B3199" i="16" s="1"/>
  <c r="B3200" i="16" s="1"/>
  <c r="B3201" i="16" s="1"/>
  <c r="B3202" i="16" s="1"/>
  <c r="B3203" i="16" s="1"/>
  <c r="B3204" i="16" s="1"/>
  <c r="B3205" i="16" s="1"/>
  <c r="B3206" i="16" s="1"/>
  <c r="B3207" i="16" s="1"/>
  <c r="B3208" i="16" s="1"/>
  <c r="B3209" i="16" s="1"/>
  <c r="B3210" i="16" s="1"/>
  <c r="B3211" i="16" s="1"/>
  <c r="B3212" i="16" s="1"/>
  <c r="B3213" i="16" s="1"/>
  <c r="B3214" i="16" s="1"/>
  <c r="B3215" i="16" s="1"/>
  <c r="B3216" i="16" s="1"/>
  <c r="B3217" i="16" s="1"/>
  <c r="B3218" i="16" s="1"/>
  <c r="B3219" i="16" s="1"/>
  <c r="B3220" i="16" s="1"/>
  <c r="B3221" i="16" s="1"/>
  <c r="B3222" i="16" s="1"/>
  <c r="B3223" i="16" s="1"/>
  <c r="B3224" i="16" s="1"/>
  <c r="B3225" i="16" s="1"/>
  <c r="B3226" i="16" s="1"/>
  <c r="B3227" i="16" s="1"/>
  <c r="B3228" i="16" s="1"/>
  <c r="B3229" i="16" s="1"/>
  <c r="B3230" i="16" s="1"/>
  <c r="B3231" i="16" s="1"/>
  <c r="B3232" i="16" s="1"/>
  <c r="B3233" i="16" s="1"/>
  <c r="B3234" i="16" s="1"/>
  <c r="B3235" i="16" s="1"/>
  <c r="B3236" i="16" s="1"/>
  <c r="B3237" i="16" s="1"/>
  <c r="B3238" i="16" s="1"/>
  <c r="B3239" i="16" s="1"/>
  <c r="B3240" i="16" s="1"/>
  <c r="B3241" i="16" s="1"/>
  <c r="B3242" i="16" s="1"/>
  <c r="B3243" i="16" s="1"/>
  <c r="B3244" i="16" s="1"/>
  <c r="B3245" i="16" s="1"/>
  <c r="B3246" i="16" s="1"/>
  <c r="B3247" i="16" s="1"/>
  <c r="B3248" i="16" s="1"/>
  <c r="B3249" i="16" s="1"/>
  <c r="B3250" i="16" s="1"/>
  <c r="B3251" i="16" s="1"/>
  <c r="B3252" i="16" s="1"/>
  <c r="B3253" i="16" s="1"/>
  <c r="B3254" i="16" s="1"/>
  <c r="B3255" i="16" s="1"/>
  <c r="B3256" i="16" s="1"/>
  <c r="B3257" i="16" s="1"/>
  <c r="B3258" i="16" s="1"/>
  <c r="B3259" i="16" s="1"/>
  <c r="B3260" i="16" s="1"/>
  <c r="B3261" i="16" s="1"/>
  <c r="B3262" i="16" s="1"/>
  <c r="B3263" i="16" s="1"/>
  <c r="B3264" i="16" s="1"/>
  <c r="B3265" i="16" s="1"/>
  <c r="B3266" i="16" s="1"/>
  <c r="B3267" i="16" s="1"/>
  <c r="B3268" i="16" s="1"/>
  <c r="B3269" i="16" s="1"/>
  <c r="B3270" i="16" s="1"/>
  <c r="B3271" i="16" s="1"/>
  <c r="B3272" i="16" s="1"/>
  <c r="B3273" i="16" s="1"/>
  <c r="B3274" i="16" s="1"/>
  <c r="B3275" i="16" s="1"/>
  <c r="B3276" i="16" s="1"/>
  <c r="B3277" i="16" s="1"/>
  <c r="B3278" i="16" s="1"/>
  <c r="B3279" i="16" s="1"/>
  <c r="B3280" i="16" s="1"/>
  <c r="B3281" i="16" s="1"/>
  <c r="B3282" i="16" s="1"/>
  <c r="B3283" i="16" s="1"/>
  <c r="B3284" i="16" s="1"/>
  <c r="B3285" i="16" s="1"/>
  <c r="B3286" i="16" s="1"/>
  <c r="B3287" i="16" s="1"/>
  <c r="B3288" i="16" s="1"/>
  <c r="B3289" i="16" s="1"/>
  <c r="B3290" i="16" s="1"/>
  <c r="B3291" i="16" s="1"/>
  <c r="B3292" i="16" s="1"/>
  <c r="B3293" i="16" s="1"/>
  <c r="B3294" i="16" s="1"/>
  <c r="B3295" i="16" s="1"/>
  <c r="B3296" i="16" s="1"/>
  <c r="B3297" i="16" s="1"/>
  <c r="B3298" i="16" s="1"/>
  <c r="B3299" i="16" s="1"/>
  <c r="B3300" i="16" s="1"/>
  <c r="B3301" i="16" s="1"/>
  <c r="B3302" i="16" s="1"/>
  <c r="B3303" i="16" s="1"/>
  <c r="B3304" i="16" s="1"/>
  <c r="B3305" i="16" s="1"/>
  <c r="B3306" i="16" s="1"/>
  <c r="B3307" i="16" s="1"/>
  <c r="B3308" i="16" s="1"/>
  <c r="B3309" i="16" s="1"/>
  <c r="B3310" i="16" s="1"/>
  <c r="B3311" i="16" s="1"/>
  <c r="B3312" i="16" s="1"/>
  <c r="B3313" i="16" s="1"/>
  <c r="B3314" i="16" s="1"/>
  <c r="B3315" i="16" s="1"/>
  <c r="B3316" i="16" s="1"/>
  <c r="B3317" i="16" s="1"/>
  <c r="B3318" i="16" s="1"/>
  <c r="B3319" i="16" s="1"/>
  <c r="B3320" i="16" s="1"/>
  <c r="B3321" i="16" s="1"/>
  <c r="B3322" i="16" s="1"/>
  <c r="B3323" i="16" s="1"/>
  <c r="B3324" i="16" s="1"/>
  <c r="B3325" i="16" s="1"/>
  <c r="B3326" i="16" s="1"/>
  <c r="B3327" i="16" s="1"/>
  <c r="B3328" i="16" s="1"/>
  <c r="B3329" i="16" s="1"/>
  <c r="B3330" i="16" s="1"/>
  <c r="B3331" i="16" s="1"/>
  <c r="B3332" i="16" s="1"/>
  <c r="B3333" i="16" s="1"/>
  <c r="B3334" i="16" s="1"/>
  <c r="B3335" i="16" s="1"/>
  <c r="B3336" i="16" s="1"/>
  <c r="B3337" i="16" s="1"/>
  <c r="B3338" i="16" s="1"/>
  <c r="B3339" i="16" s="1"/>
  <c r="B3340" i="16" s="1"/>
  <c r="B3341" i="16" s="1"/>
  <c r="B3342" i="16" s="1"/>
  <c r="B3343" i="16" s="1"/>
  <c r="B3344" i="16" s="1"/>
  <c r="B3345" i="16" s="1"/>
  <c r="B3346" i="16" s="1"/>
  <c r="B3347" i="16" s="1"/>
  <c r="B3348" i="16" s="1"/>
  <c r="B3349" i="16" s="1"/>
  <c r="B3350" i="16" s="1"/>
  <c r="B3351" i="16" s="1"/>
  <c r="B3352" i="16" s="1"/>
  <c r="B3353" i="16" s="1"/>
  <c r="B3354" i="16" s="1"/>
  <c r="B3355" i="16" s="1"/>
  <c r="B3356" i="16" s="1"/>
  <c r="B3357" i="16" s="1"/>
  <c r="B3358" i="16" s="1"/>
  <c r="B3359" i="16" s="1"/>
  <c r="B3360" i="16" s="1"/>
  <c r="B3361" i="16" s="1"/>
  <c r="B3362" i="16" s="1"/>
  <c r="B3363" i="16" s="1"/>
  <c r="B3364" i="16" s="1"/>
  <c r="B3365" i="16" s="1"/>
  <c r="B3366" i="16" s="1"/>
  <c r="B3367" i="16" s="1"/>
  <c r="B3368" i="16" s="1"/>
  <c r="B3369" i="16" s="1"/>
  <c r="B3370" i="16" s="1"/>
  <c r="B3371" i="16" s="1"/>
  <c r="B3372" i="16" s="1"/>
  <c r="B3373" i="16" s="1"/>
  <c r="B3374" i="16" s="1"/>
  <c r="B3375" i="16" s="1"/>
  <c r="B3376" i="16" s="1"/>
  <c r="B3377" i="16" s="1"/>
  <c r="B3378" i="16" s="1"/>
  <c r="B3379" i="16" s="1"/>
  <c r="B3380" i="16" s="1"/>
  <c r="B3381" i="16" s="1"/>
  <c r="B3382" i="16" s="1"/>
  <c r="B3383" i="16" s="1"/>
  <c r="B3384" i="16" s="1"/>
  <c r="B3385" i="16" s="1"/>
  <c r="B3386" i="16" s="1"/>
  <c r="B3387" i="16" s="1"/>
  <c r="B3388" i="16" s="1"/>
  <c r="B3389" i="16" s="1"/>
  <c r="B3390" i="16" s="1"/>
  <c r="B3391" i="16" s="1"/>
  <c r="B3392" i="16" s="1"/>
  <c r="B3393" i="16" s="1"/>
  <c r="B3394" i="16" s="1"/>
  <c r="B3395" i="16" s="1"/>
  <c r="B3396" i="16" s="1"/>
  <c r="B3397" i="16" s="1"/>
  <c r="B3398" i="16" s="1"/>
  <c r="B3399" i="16" s="1"/>
  <c r="B3400" i="16" s="1"/>
  <c r="B3401" i="16" s="1"/>
  <c r="B3402" i="16" s="1"/>
  <c r="B3403" i="16" s="1"/>
  <c r="B3404" i="16" s="1"/>
  <c r="B3405" i="16" s="1"/>
  <c r="B3406" i="16" s="1"/>
  <c r="B3407" i="16" s="1"/>
  <c r="B3408" i="16" s="1"/>
  <c r="B3409" i="16" s="1"/>
  <c r="B3410" i="16" s="1"/>
  <c r="B3411" i="16" s="1"/>
  <c r="B3412" i="16" s="1"/>
  <c r="B3413" i="16" s="1"/>
  <c r="B3414" i="16" s="1"/>
  <c r="B3415" i="16" s="1"/>
  <c r="B3416" i="16" s="1"/>
  <c r="B3417" i="16" s="1"/>
  <c r="B3418" i="16" s="1"/>
  <c r="B3419" i="16" s="1"/>
  <c r="B3420" i="16" s="1"/>
  <c r="B3421" i="16" s="1"/>
  <c r="B3422" i="16" s="1"/>
  <c r="B3423" i="16" s="1"/>
  <c r="B3424" i="16" s="1"/>
  <c r="B3425" i="16" s="1"/>
  <c r="B3426" i="16" s="1"/>
  <c r="B3427" i="16" s="1"/>
  <c r="B3428" i="16" s="1"/>
  <c r="B3429" i="16" s="1"/>
  <c r="B3430" i="16" s="1"/>
  <c r="B3431" i="16" s="1"/>
  <c r="B3432" i="16" s="1"/>
  <c r="B3433" i="16" s="1"/>
  <c r="B3434" i="16" s="1"/>
  <c r="B3435" i="16" s="1"/>
  <c r="B3436" i="16" s="1"/>
  <c r="B3437" i="16" s="1"/>
  <c r="B3438" i="16" s="1"/>
  <c r="B3439" i="16" s="1"/>
  <c r="B3440" i="16" s="1"/>
  <c r="B3441" i="16" s="1"/>
  <c r="B3442" i="16" s="1"/>
  <c r="B3443" i="16" s="1"/>
  <c r="B3444" i="16" s="1"/>
  <c r="B3445" i="16" s="1"/>
  <c r="B3446" i="16" s="1"/>
  <c r="B3447" i="16" s="1"/>
  <c r="B3448" i="16" s="1"/>
  <c r="B3449" i="16" s="1"/>
  <c r="B3450" i="16" s="1"/>
  <c r="B3451" i="16" s="1"/>
  <c r="B3452" i="16" s="1"/>
  <c r="B3453" i="16" s="1"/>
  <c r="B3454" i="16" s="1"/>
  <c r="B3455" i="16" s="1"/>
  <c r="B3456" i="16" s="1"/>
  <c r="B3457" i="16" s="1"/>
  <c r="B3458" i="16" s="1"/>
  <c r="B3459" i="16" s="1"/>
  <c r="B3460" i="16" s="1"/>
  <c r="B3461" i="16" s="1"/>
  <c r="B3462" i="16" s="1"/>
  <c r="B3463" i="16" s="1"/>
  <c r="B3464" i="16" s="1"/>
  <c r="B3465" i="16" s="1"/>
  <c r="B3466" i="16" s="1"/>
  <c r="B3467" i="16" s="1"/>
  <c r="B3468" i="16" s="1"/>
  <c r="B3469" i="16" s="1"/>
  <c r="B3470" i="16" s="1"/>
  <c r="B3471" i="16" s="1"/>
  <c r="B3472" i="16" s="1"/>
  <c r="B3473" i="16" s="1"/>
  <c r="B3474" i="16" s="1"/>
  <c r="B3475" i="16" s="1"/>
  <c r="B3476" i="16" s="1"/>
  <c r="B3477" i="16" s="1"/>
  <c r="B3478" i="16" s="1"/>
  <c r="B3479" i="16" s="1"/>
  <c r="B3480" i="16" s="1"/>
  <c r="B3481" i="16" s="1"/>
  <c r="B3482" i="16" s="1"/>
  <c r="B3483" i="16" s="1"/>
  <c r="B3484" i="16" s="1"/>
  <c r="B3485" i="16" s="1"/>
  <c r="B3486" i="16" s="1"/>
  <c r="B3487" i="16" s="1"/>
  <c r="B3488" i="16" s="1"/>
  <c r="B3489" i="16" s="1"/>
  <c r="B3490" i="16" s="1"/>
  <c r="B3491" i="16" s="1"/>
  <c r="B3492" i="16" s="1"/>
  <c r="B3493" i="16" s="1"/>
  <c r="B3494" i="16" s="1"/>
  <c r="B3495" i="16" s="1"/>
  <c r="B3496" i="16" s="1"/>
  <c r="B3497" i="16" s="1"/>
  <c r="B3498" i="16" s="1"/>
  <c r="B3499" i="16" s="1"/>
  <c r="B3500" i="16" s="1"/>
  <c r="B3501" i="16" s="1"/>
  <c r="B3502" i="16" s="1"/>
  <c r="B3503" i="16" s="1"/>
  <c r="B3504" i="16" s="1"/>
  <c r="B3505" i="16" s="1"/>
  <c r="B3506" i="16" s="1"/>
  <c r="B3507" i="16" s="1"/>
  <c r="B3508" i="16" s="1"/>
  <c r="B3509" i="16" s="1"/>
  <c r="B3510" i="16" s="1"/>
  <c r="B3511" i="16" s="1"/>
  <c r="B3512" i="16" s="1"/>
  <c r="B3513" i="16" s="1"/>
  <c r="B3514" i="16" s="1"/>
  <c r="B3515" i="16" s="1"/>
  <c r="B3516" i="16" s="1"/>
  <c r="B3517" i="16" s="1"/>
  <c r="B3518" i="16" s="1"/>
  <c r="B3519" i="16" s="1"/>
  <c r="B3520" i="16" s="1"/>
  <c r="B3521" i="16" s="1"/>
  <c r="B3522" i="16" s="1"/>
  <c r="B3523" i="16" s="1"/>
  <c r="B3524" i="16" s="1"/>
  <c r="B3525" i="16" s="1"/>
  <c r="B3526" i="16" s="1"/>
  <c r="B3527" i="16" s="1"/>
  <c r="B3528" i="16" s="1"/>
  <c r="B3529" i="16" s="1"/>
  <c r="B3530" i="16" s="1"/>
  <c r="B3531" i="16" s="1"/>
  <c r="B3532" i="16" s="1"/>
  <c r="B3533" i="16" s="1"/>
  <c r="B3534" i="16" s="1"/>
  <c r="B3535" i="16" s="1"/>
  <c r="B3536" i="16" s="1"/>
  <c r="B3537" i="16" s="1"/>
  <c r="B3538" i="16" s="1"/>
  <c r="B3539" i="16" s="1"/>
  <c r="B3540" i="16" s="1"/>
  <c r="B3541" i="16" s="1"/>
  <c r="B3542" i="16" s="1"/>
  <c r="B3543" i="16" s="1"/>
  <c r="B3544" i="16" s="1"/>
  <c r="B3545" i="16" s="1"/>
  <c r="B3546" i="16" s="1"/>
  <c r="B3547" i="16" s="1"/>
  <c r="B3548" i="16" s="1"/>
  <c r="B3549" i="16" s="1"/>
  <c r="B3550" i="16" s="1"/>
  <c r="B3551" i="16" s="1"/>
  <c r="B3552" i="16" s="1"/>
  <c r="B3553" i="16" s="1"/>
  <c r="B3554" i="16" s="1"/>
  <c r="B3555" i="16" s="1"/>
  <c r="B3556" i="16" s="1"/>
  <c r="B3557" i="16" s="1"/>
  <c r="B3558" i="16" s="1"/>
  <c r="B3559" i="16" s="1"/>
  <c r="B3560" i="16" s="1"/>
  <c r="B3561" i="16" s="1"/>
  <c r="B3562" i="16" s="1"/>
  <c r="B3563" i="16" s="1"/>
  <c r="B3564" i="16" s="1"/>
  <c r="B3565" i="16" s="1"/>
  <c r="B3566" i="16" s="1"/>
  <c r="B3567" i="16" s="1"/>
  <c r="B3568" i="16" s="1"/>
  <c r="B3569" i="16" s="1"/>
  <c r="B3570" i="16" s="1"/>
  <c r="B3571" i="16" s="1"/>
  <c r="B3572" i="16" s="1"/>
  <c r="B3573" i="16" s="1"/>
  <c r="B3574" i="16" s="1"/>
  <c r="B3575" i="16" s="1"/>
  <c r="B3576" i="16" s="1"/>
  <c r="B3577" i="16" s="1"/>
  <c r="B3578" i="16" s="1"/>
  <c r="B3579" i="16" s="1"/>
  <c r="B3580" i="16" s="1"/>
  <c r="B3581" i="16" s="1"/>
  <c r="B3582" i="16" s="1"/>
  <c r="B3583" i="16" s="1"/>
  <c r="B3584" i="16" s="1"/>
  <c r="B3585" i="16" s="1"/>
  <c r="B3586" i="16" s="1"/>
  <c r="B3587" i="16" s="1"/>
  <c r="B3588" i="16" s="1"/>
  <c r="B3589" i="16" s="1"/>
  <c r="B3590" i="16" s="1"/>
  <c r="B3591" i="16" s="1"/>
  <c r="B3592" i="16" s="1"/>
  <c r="B3593" i="16" s="1"/>
  <c r="B3594" i="16" s="1"/>
  <c r="B3595" i="16" s="1"/>
  <c r="B3596" i="16" s="1"/>
  <c r="B3597" i="16" s="1"/>
  <c r="B3598" i="16" s="1"/>
  <c r="B3599" i="16" s="1"/>
  <c r="B3600" i="16" s="1"/>
  <c r="B3601" i="16" s="1"/>
  <c r="B3602" i="16" s="1"/>
  <c r="B3603" i="16" s="1"/>
  <c r="B3604" i="16" s="1"/>
  <c r="B3605" i="16" s="1"/>
  <c r="B3606" i="16" s="1"/>
  <c r="B3607" i="16" s="1"/>
  <c r="B3608" i="16" s="1"/>
  <c r="B3609" i="16" s="1"/>
  <c r="B3610" i="16" s="1"/>
  <c r="B3611" i="16" s="1"/>
  <c r="B3612" i="16" s="1"/>
  <c r="B3613" i="16" s="1"/>
  <c r="B3614" i="16" s="1"/>
  <c r="B3615" i="16" s="1"/>
  <c r="B3616" i="16" s="1"/>
  <c r="B3617" i="16" s="1"/>
  <c r="B3618" i="16" s="1"/>
  <c r="B3619" i="16" s="1"/>
  <c r="B3620" i="16" s="1"/>
  <c r="B3621" i="16" s="1"/>
  <c r="B3622" i="16" s="1"/>
  <c r="B3623" i="16" s="1"/>
  <c r="B3624" i="16" s="1"/>
  <c r="B3625" i="16" s="1"/>
  <c r="B3626" i="16" s="1"/>
  <c r="B3627" i="16" s="1"/>
  <c r="B3628" i="16" s="1"/>
  <c r="B3629" i="16" s="1"/>
  <c r="B3630" i="16" s="1"/>
  <c r="B3631" i="16" s="1"/>
  <c r="B3632" i="16" s="1"/>
  <c r="B3633" i="16" s="1"/>
  <c r="B3634" i="16" s="1"/>
  <c r="B3635" i="16" s="1"/>
  <c r="B3636" i="16" s="1"/>
  <c r="B3637" i="16" s="1"/>
  <c r="B3638" i="16" s="1"/>
  <c r="B3639" i="16" s="1"/>
  <c r="B3640" i="16" s="1"/>
  <c r="B3641" i="16" s="1"/>
  <c r="B3642" i="16" s="1"/>
  <c r="B3643" i="16" s="1"/>
  <c r="B3644" i="16" s="1"/>
  <c r="B3645" i="16" s="1"/>
  <c r="B3646" i="16" s="1"/>
  <c r="B3647" i="16" s="1"/>
  <c r="B3648" i="16" s="1"/>
  <c r="B3649" i="16" s="1"/>
  <c r="B3650" i="16" s="1"/>
  <c r="B3651" i="16" s="1"/>
  <c r="B3652" i="16" s="1"/>
  <c r="B3653" i="16" s="1"/>
  <c r="B3654" i="16" s="1"/>
  <c r="B3655" i="16" s="1"/>
  <c r="B3656" i="16" s="1"/>
  <c r="B3657" i="16" s="1"/>
  <c r="B3658" i="16" s="1"/>
  <c r="B3659" i="16" s="1"/>
  <c r="B3660" i="16" s="1"/>
  <c r="B3661" i="16" s="1"/>
  <c r="B3662" i="16" s="1"/>
  <c r="B3663" i="16" s="1"/>
  <c r="B3664" i="16" s="1"/>
  <c r="B3665" i="16" s="1"/>
  <c r="B3666" i="16" s="1"/>
  <c r="B3667" i="16" s="1"/>
  <c r="B3668" i="16" s="1"/>
  <c r="B3669" i="16" s="1"/>
  <c r="B3670" i="16" s="1"/>
  <c r="B3671" i="16" s="1"/>
  <c r="B3672" i="16" s="1"/>
  <c r="B3673" i="16" s="1"/>
  <c r="B3674" i="16" s="1"/>
  <c r="B3675" i="16" s="1"/>
  <c r="B3676" i="16" s="1"/>
  <c r="B3677" i="16" s="1"/>
  <c r="B3678" i="16" s="1"/>
  <c r="B3679" i="16" s="1"/>
  <c r="B3680" i="16" s="1"/>
  <c r="B3681" i="16" s="1"/>
  <c r="B3682" i="16" s="1"/>
  <c r="B3683" i="16" s="1"/>
  <c r="B3684" i="16" s="1"/>
  <c r="B3685" i="16" s="1"/>
  <c r="B3686" i="16" s="1"/>
  <c r="B3687" i="16" s="1"/>
  <c r="B3688" i="16" s="1"/>
  <c r="B3689" i="16" s="1"/>
  <c r="B3690" i="16" s="1"/>
  <c r="B3691" i="16" s="1"/>
  <c r="B3692" i="16" s="1"/>
  <c r="B3693" i="16" s="1"/>
  <c r="B3694" i="16" s="1"/>
  <c r="B3695" i="16" s="1"/>
  <c r="B3696" i="16" s="1"/>
  <c r="B3697" i="16" s="1"/>
  <c r="B3698" i="16" s="1"/>
  <c r="B3699" i="16" s="1"/>
  <c r="B3700" i="16" s="1"/>
  <c r="B3701" i="16" s="1"/>
  <c r="B3702" i="16" s="1"/>
  <c r="B3703" i="16" s="1"/>
  <c r="B3704" i="16" s="1"/>
  <c r="B3705" i="16" s="1"/>
  <c r="B3706" i="16" s="1"/>
  <c r="B3707" i="16" s="1"/>
  <c r="B3708" i="16" s="1"/>
  <c r="B3709" i="16" s="1"/>
  <c r="B3710" i="16" s="1"/>
  <c r="B3711" i="16" s="1"/>
  <c r="B3712" i="16" s="1"/>
  <c r="B3713" i="16" s="1"/>
  <c r="B3714" i="16" s="1"/>
  <c r="B3715" i="16" s="1"/>
  <c r="B3716" i="16" s="1"/>
  <c r="B3717" i="16" s="1"/>
  <c r="B3718" i="16" s="1"/>
  <c r="B3719" i="16" s="1"/>
  <c r="B3720" i="16" s="1"/>
  <c r="B3721" i="16" s="1"/>
  <c r="B3722" i="16" s="1"/>
  <c r="B3723" i="16" s="1"/>
  <c r="B3724" i="16" s="1"/>
  <c r="B3725" i="16" s="1"/>
  <c r="B3726" i="16" s="1"/>
  <c r="B3727" i="16" s="1"/>
  <c r="B3728" i="16" s="1"/>
  <c r="B3729" i="16" s="1"/>
  <c r="B3730" i="16" s="1"/>
  <c r="B3731" i="16" s="1"/>
  <c r="B3732" i="16" s="1"/>
  <c r="B3733" i="16" s="1"/>
  <c r="B3734" i="16" s="1"/>
  <c r="B3735" i="16" s="1"/>
  <c r="B3736" i="16" s="1"/>
  <c r="B3737" i="16" s="1"/>
  <c r="B3738" i="16" s="1"/>
  <c r="B3739" i="16" s="1"/>
  <c r="B3740" i="16" s="1"/>
  <c r="B3741" i="16" s="1"/>
  <c r="B3742" i="16" s="1"/>
  <c r="B3743" i="16" s="1"/>
  <c r="B3744" i="16" s="1"/>
  <c r="B3745" i="16" s="1"/>
  <c r="B3746" i="16" s="1"/>
  <c r="B3747" i="16" s="1"/>
  <c r="B3748" i="16" s="1"/>
  <c r="B3749" i="16" s="1"/>
  <c r="B3750" i="16" s="1"/>
  <c r="B3751" i="16" s="1"/>
  <c r="B3752" i="16" s="1"/>
  <c r="B3753" i="16" s="1"/>
  <c r="B3754" i="16" s="1"/>
  <c r="B3755" i="16" s="1"/>
  <c r="B3756" i="16" s="1"/>
  <c r="B3757" i="16" s="1"/>
  <c r="B3758" i="16" s="1"/>
  <c r="B3759" i="16" s="1"/>
  <c r="B3760" i="16" s="1"/>
  <c r="B3761" i="16" s="1"/>
  <c r="B3762" i="16" s="1"/>
  <c r="B3763" i="16" s="1"/>
  <c r="B3764" i="16" s="1"/>
  <c r="B3765" i="16" s="1"/>
  <c r="B3766" i="16" s="1"/>
  <c r="B3767" i="16" s="1"/>
  <c r="B3768" i="16" s="1"/>
  <c r="B3769" i="16" s="1"/>
  <c r="B3770" i="16" s="1"/>
  <c r="B3771" i="16" s="1"/>
  <c r="B3772" i="16" s="1"/>
  <c r="B3773" i="16" s="1"/>
  <c r="B3774" i="16" s="1"/>
  <c r="B3775" i="16" s="1"/>
  <c r="B3776" i="16" s="1"/>
  <c r="B3777" i="16" s="1"/>
  <c r="B3778" i="16" s="1"/>
  <c r="B3779" i="16" s="1"/>
  <c r="B3780" i="16" s="1"/>
  <c r="B3781" i="16" s="1"/>
  <c r="B3782" i="16" s="1"/>
  <c r="B3783" i="16" s="1"/>
  <c r="B3784" i="16" s="1"/>
  <c r="B3785" i="16" s="1"/>
  <c r="B3786" i="16" s="1"/>
  <c r="B3787" i="16" s="1"/>
  <c r="B3788" i="16" s="1"/>
  <c r="B3789" i="16" s="1"/>
  <c r="B3790" i="16" s="1"/>
  <c r="B3791" i="16" s="1"/>
  <c r="B3792" i="16" s="1"/>
  <c r="B3793" i="16" s="1"/>
  <c r="B3794" i="16" s="1"/>
  <c r="B3795" i="16" s="1"/>
  <c r="B3796" i="16" s="1"/>
  <c r="B3797" i="16" s="1"/>
  <c r="B3798" i="16" s="1"/>
  <c r="B3799" i="16" s="1"/>
  <c r="B3800" i="16" s="1"/>
  <c r="B3801" i="16" s="1"/>
  <c r="B3802" i="16" s="1"/>
  <c r="B3803" i="16" s="1"/>
  <c r="B3804" i="16" s="1"/>
  <c r="B3805" i="16" s="1"/>
  <c r="B3806" i="16" s="1"/>
  <c r="B3807" i="16" s="1"/>
  <c r="B3808" i="16" s="1"/>
  <c r="B3809" i="16" s="1"/>
  <c r="B3810" i="16" s="1"/>
  <c r="B3811" i="16" s="1"/>
  <c r="B3812" i="16" s="1"/>
  <c r="B3813" i="16" s="1"/>
  <c r="B3814" i="16" s="1"/>
  <c r="B3815" i="16" s="1"/>
  <c r="B3816" i="16" s="1"/>
  <c r="B3817" i="16" s="1"/>
  <c r="B3818" i="16" s="1"/>
  <c r="B3819" i="16" s="1"/>
  <c r="B3820" i="16" s="1"/>
  <c r="B3821" i="16" s="1"/>
  <c r="B3822" i="16" s="1"/>
  <c r="B3823" i="16" s="1"/>
  <c r="B3824" i="16" s="1"/>
  <c r="B3825" i="16" s="1"/>
  <c r="B3826" i="16" s="1"/>
  <c r="B3827" i="16" s="1"/>
  <c r="B3828" i="16" s="1"/>
  <c r="B3829" i="16" s="1"/>
  <c r="B3830" i="16" s="1"/>
  <c r="B3831" i="16" s="1"/>
  <c r="B3832" i="16" s="1"/>
  <c r="B3833" i="16" s="1"/>
  <c r="B3834" i="16" s="1"/>
  <c r="B3835" i="16" s="1"/>
  <c r="B3836" i="16" s="1"/>
  <c r="B3837" i="16" s="1"/>
  <c r="B3838" i="16" s="1"/>
  <c r="B3839" i="16" s="1"/>
  <c r="B3840" i="16" s="1"/>
  <c r="B3841" i="16" s="1"/>
  <c r="B3842" i="16" s="1"/>
  <c r="B3843" i="16" s="1"/>
  <c r="B3844" i="16" s="1"/>
  <c r="B3845" i="16" s="1"/>
  <c r="S44" i="16"/>
  <c r="S46" i="16" l="1"/>
  <c r="S45" i="16"/>
  <c r="C41" i="16"/>
  <c r="S47" i="16" l="1"/>
  <c r="C34" i="16"/>
  <c r="C33" i="16"/>
  <c r="C32" i="16"/>
  <c r="C36" i="16" s="1"/>
  <c r="C26" i="16"/>
  <c r="C25" i="16"/>
  <c r="C22" i="16"/>
  <c r="C21" i="16"/>
  <c r="C12" i="16"/>
  <c r="C10" i="16"/>
  <c r="C9" i="16"/>
  <c r="C8" i="16"/>
  <c r="C11" i="16" s="1"/>
  <c r="A47" i="16"/>
  <c r="A46" i="16"/>
  <c r="A45" i="16"/>
  <c r="A44" i="16"/>
  <c r="C29" i="16"/>
  <c r="C6" i="16"/>
  <c r="C40" i="16" s="1"/>
  <c r="C5" i="16"/>
  <c r="C4" i="16"/>
  <c r="C3" i="16"/>
  <c r="S48" i="16" l="1"/>
  <c r="A48" i="16"/>
  <c r="C16" i="16"/>
  <c r="G44" i="16"/>
  <c r="C18" i="16"/>
  <c r="C39" i="16"/>
  <c r="G46" i="16"/>
  <c r="C14" i="16"/>
  <c r="C37" i="16"/>
  <c r="C38" i="16" s="1"/>
  <c r="G45" i="16"/>
  <c r="G47" i="16"/>
  <c r="G48" i="16" l="1"/>
  <c r="D48" i="16"/>
  <c r="S49" i="16"/>
  <c r="A49" i="16"/>
  <c r="D49" i="16" s="1"/>
  <c r="D44" i="16"/>
  <c r="D46" i="16"/>
  <c r="C15" i="16"/>
  <c r="F47" i="16" s="1"/>
  <c r="D47" i="16"/>
  <c r="D45" i="16"/>
  <c r="F44" i="16" l="1"/>
  <c r="F45" i="16"/>
  <c r="F48" i="16"/>
  <c r="F46" i="16"/>
  <c r="F49" i="16"/>
  <c r="S50" i="16"/>
  <c r="A50" i="16"/>
  <c r="G49" i="16"/>
  <c r="G50" i="16" l="1"/>
  <c r="F50" i="16"/>
  <c r="D50" i="16"/>
  <c r="S51" i="16"/>
  <c r="A51" i="16"/>
  <c r="G51" i="16" l="1"/>
  <c r="D51" i="16"/>
  <c r="F51" i="16"/>
  <c r="A52" i="16"/>
  <c r="S52" i="16"/>
  <c r="G52" i="16" l="1"/>
  <c r="F52" i="16"/>
  <c r="D52" i="16"/>
  <c r="A53" i="16"/>
  <c r="S53" i="16"/>
  <c r="S54" i="16" l="1"/>
  <c r="A54" i="16"/>
  <c r="G53" i="16"/>
  <c r="D53" i="16"/>
  <c r="F53" i="16"/>
  <c r="D54" i="16" l="1"/>
  <c r="G54" i="16"/>
  <c r="F54" i="16"/>
  <c r="S55" i="16"/>
  <c r="A55" i="16"/>
  <c r="S56" i="16" l="1"/>
  <c r="A56" i="16"/>
  <c r="F55" i="16"/>
  <c r="G55" i="16"/>
  <c r="D55" i="16"/>
  <c r="G56" i="16" l="1"/>
  <c r="D56" i="16"/>
  <c r="F56" i="16"/>
  <c r="S57" i="16"/>
  <c r="A57" i="16"/>
  <c r="F57" i="16" l="1"/>
  <c r="G57" i="16"/>
  <c r="D57" i="16"/>
  <c r="S58" i="16"/>
  <c r="A58" i="16"/>
  <c r="A59" i="16" l="1"/>
  <c r="S59" i="16"/>
  <c r="D58" i="16"/>
  <c r="G58" i="16"/>
  <c r="F58" i="16"/>
  <c r="S60" i="16" l="1"/>
  <c r="A60" i="16"/>
  <c r="F59" i="16"/>
  <c r="D59" i="16"/>
  <c r="G59" i="16"/>
  <c r="S61" i="16" l="1"/>
  <c r="A61" i="16"/>
  <c r="D60" i="16"/>
  <c r="G60" i="16"/>
  <c r="F60" i="16"/>
  <c r="A62" i="16" l="1"/>
  <c r="S62" i="16"/>
  <c r="G61" i="16"/>
  <c r="D61" i="16"/>
  <c r="F61" i="16"/>
  <c r="S63" i="16" l="1"/>
  <c r="A63" i="16"/>
  <c r="G62" i="16"/>
  <c r="F62" i="16"/>
  <c r="D62" i="16"/>
  <c r="D63" i="16" l="1"/>
  <c r="G63" i="16"/>
  <c r="F63" i="16"/>
  <c r="A64" i="16"/>
  <c r="S64" i="16"/>
  <c r="S65" i="16" l="1"/>
  <c r="A65" i="16"/>
  <c r="D64" i="16"/>
  <c r="F64" i="16"/>
  <c r="G64" i="16"/>
  <c r="S66" i="16" l="1"/>
  <c r="A66" i="16"/>
  <c r="D65" i="16"/>
  <c r="G65" i="16"/>
  <c r="F65" i="16"/>
  <c r="A67" i="16" l="1"/>
  <c r="S67" i="16"/>
  <c r="G66" i="16"/>
  <c r="D66" i="16"/>
  <c r="F66" i="16"/>
  <c r="S68" i="16" l="1"/>
  <c r="A68" i="16"/>
  <c r="D67" i="16"/>
  <c r="G67" i="16"/>
  <c r="F67" i="16"/>
  <c r="D68" i="16" l="1"/>
  <c r="G68" i="16"/>
  <c r="F68" i="16"/>
  <c r="A69" i="16"/>
  <c r="S69" i="16"/>
  <c r="S70" i="16" l="1"/>
  <c r="A70" i="16"/>
  <c r="G69" i="16"/>
  <c r="D69" i="16"/>
  <c r="F69" i="16"/>
  <c r="D70" i="16" l="1"/>
  <c r="F70" i="16"/>
  <c r="G70" i="16"/>
  <c r="A71" i="16"/>
  <c r="S71" i="16"/>
  <c r="G71" i="16" l="1"/>
  <c r="D71" i="16"/>
  <c r="F71" i="16"/>
  <c r="S72" i="16"/>
  <c r="A72" i="16"/>
  <c r="F72" i="16" l="1"/>
  <c r="D72" i="16"/>
  <c r="G72" i="16"/>
  <c r="S73" i="16"/>
  <c r="A73" i="16"/>
  <c r="S74" i="16" l="1"/>
  <c r="A74" i="16"/>
  <c r="G73" i="16"/>
  <c r="F73" i="16"/>
  <c r="D73" i="16"/>
  <c r="D74" i="16" l="1"/>
  <c r="G74" i="16"/>
  <c r="F74" i="16"/>
  <c r="S75" i="16"/>
  <c r="A75" i="16"/>
  <c r="D75" i="16" l="1"/>
  <c r="G75" i="16"/>
  <c r="F75" i="16"/>
  <c r="S76" i="16"/>
  <c r="A76" i="16"/>
  <c r="F76" i="16" l="1"/>
  <c r="D76" i="16"/>
  <c r="G76" i="16"/>
  <c r="S77" i="16"/>
  <c r="A77" i="16"/>
  <c r="S78" i="16" l="1"/>
  <c r="A78" i="16"/>
  <c r="G77" i="16"/>
  <c r="F77" i="16"/>
  <c r="D77" i="16"/>
  <c r="G78" i="16" l="1"/>
  <c r="F78" i="16"/>
  <c r="D78" i="16"/>
  <c r="S79" i="16"/>
  <c r="A79" i="16"/>
  <c r="A80" i="16" l="1"/>
  <c r="S80" i="16"/>
  <c r="F79" i="16"/>
  <c r="G79" i="16"/>
  <c r="D79" i="16"/>
  <c r="D80" i="16" l="1"/>
  <c r="G80" i="16"/>
  <c r="F80" i="16"/>
  <c r="S81" i="16"/>
  <c r="A81" i="16"/>
  <c r="S82" i="16" l="1"/>
  <c r="A82" i="16"/>
  <c r="G81" i="16"/>
  <c r="F81" i="16"/>
  <c r="D81" i="16"/>
  <c r="D82" i="16" l="1"/>
  <c r="G82" i="16"/>
  <c r="F82" i="16"/>
  <c r="S83" i="16"/>
  <c r="A83" i="16"/>
  <c r="G83" i="16" l="1"/>
  <c r="F83" i="16"/>
  <c r="D83" i="16"/>
  <c r="A84" i="16"/>
  <c r="S84" i="16"/>
  <c r="S85" i="16" l="1"/>
  <c r="A85" i="16"/>
  <c r="D84" i="16"/>
  <c r="F84" i="16"/>
  <c r="G84" i="16"/>
  <c r="D85" i="16" l="1"/>
  <c r="G85" i="16"/>
  <c r="F85" i="16"/>
  <c r="A86" i="16"/>
  <c r="S86" i="16"/>
  <c r="D86" i="16" l="1"/>
  <c r="G86" i="16"/>
  <c r="F86" i="16"/>
  <c r="S87" i="16"/>
  <c r="A87" i="16"/>
  <c r="D87" i="16" l="1"/>
  <c r="G87" i="16"/>
  <c r="F87" i="16"/>
  <c r="S88" i="16"/>
  <c r="A88" i="16"/>
  <c r="A89" i="16" l="1"/>
  <c r="S89" i="16"/>
  <c r="F88" i="16"/>
  <c r="D88" i="16"/>
  <c r="G88" i="16"/>
  <c r="A90" i="16" l="1"/>
  <c r="S90" i="16"/>
  <c r="F89" i="16"/>
  <c r="D89" i="16"/>
  <c r="G89" i="16"/>
  <c r="A91" i="16" l="1"/>
  <c r="S91" i="16"/>
  <c r="G90" i="16"/>
  <c r="F90" i="16"/>
  <c r="D90" i="16"/>
  <c r="F91" i="16" l="1"/>
  <c r="G91" i="16"/>
  <c r="D91" i="16"/>
  <c r="A92" i="16"/>
  <c r="S92" i="16"/>
  <c r="A93" i="16" l="1"/>
  <c r="S93" i="16"/>
  <c r="G92" i="16"/>
  <c r="D92" i="16"/>
  <c r="F92" i="16"/>
  <c r="F93" i="16" l="1"/>
  <c r="D93" i="16"/>
  <c r="G93" i="16"/>
  <c r="S94" i="16"/>
  <c r="A94" i="16"/>
  <c r="S95" i="16" l="1"/>
  <c r="A95" i="16"/>
  <c r="D94" i="16"/>
  <c r="F94" i="16"/>
  <c r="G94" i="16"/>
  <c r="D95" i="16" l="1"/>
  <c r="F95" i="16"/>
  <c r="G95" i="16"/>
  <c r="S96" i="16"/>
  <c r="A96" i="16"/>
  <c r="S97" i="16" l="1"/>
  <c r="A97" i="16"/>
  <c r="G96" i="16"/>
  <c r="D96" i="16"/>
  <c r="F96" i="16"/>
  <c r="D97" i="16" l="1"/>
  <c r="G97" i="16"/>
  <c r="F97" i="16"/>
  <c r="S98" i="16"/>
  <c r="A98" i="16"/>
  <c r="D98" i="16" l="1"/>
  <c r="F98" i="16"/>
  <c r="G98" i="16"/>
  <c r="S99" i="16"/>
  <c r="A99" i="16"/>
  <c r="A100" i="16" l="1"/>
  <c r="S100" i="16"/>
  <c r="F99" i="16"/>
  <c r="D99" i="16"/>
  <c r="G99" i="16"/>
  <c r="G100" i="16" l="1"/>
  <c r="F100" i="16"/>
  <c r="D100" i="16"/>
  <c r="S101" i="16"/>
  <c r="A101" i="16"/>
  <c r="G101" i="16" l="1"/>
  <c r="D101" i="16"/>
  <c r="F101" i="16"/>
  <c r="S102" i="16"/>
  <c r="A102" i="16"/>
  <c r="G102" i="16" l="1"/>
  <c r="F102" i="16"/>
  <c r="D102" i="16"/>
  <c r="A103" i="16"/>
  <c r="S103" i="16"/>
  <c r="D103" i="16" l="1"/>
  <c r="G103" i="16"/>
  <c r="F103" i="16"/>
  <c r="A104" i="16"/>
  <c r="S104" i="16"/>
  <c r="S105" i="16" l="1"/>
  <c r="A105" i="16"/>
  <c r="F104" i="16"/>
  <c r="G104" i="16"/>
  <c r="D104" i="16"/>
  <c r="F105" i="16" l="1"/>
  <c r="G105" i="16"/>
  <c r="D105" i="16"/>
  <c r="S106" i="16"/>
  <c r="A106" i="16"/>
  <c r="S107" i="16" l="1"/>
  <c r="A107" i="16"/>
  <c r="F106" i="16"/>
  <c r="D106" i="16"/>
  <c r="G106" i="16"/>
  <c r="S108" i="16" l="1"/>
  <c r="A108" i="16"/>
  <c r="D107" i="16"/>
  <c r="F107" i="16"/>
  <c r="G107" i="16"/>
  <c r="F108" i="16" l="1"/>
  <c r="G108" i="16"/>
  <c r="D108" i="16"/>
  <c r="S109" i="16"/>
  <c r="A109" i="16"/>
  <c r="S110" i="16" l="1"/>
  <c r="A110" i="16"/>
  <c r="F109" i="16"/>
  <c r="G109" i="16"/>
  <c r="D109" i="16"/>
  <c r="D110" i="16" l="1"/>
  <c r="G110" i="16"/>
  <c r="F110" i="16"/>
  <c r="S111" i="16"/>
  <c r="A111" i="16"/>
  <c r="D111" i="16" l="1"/>
  <c r="G111" i="16"/>
  <c r="F111" i="16"/>
  <c r="S112" i="16"/>
  <c r="A112" i="16"/>
  <c r="S113" i="16" l="1"/>
  <c r="A113" i="16"/>
  <c r="G112" i="16"/>
  <c r="D112" i="16"/>
  <c r="F112" i="16"/>
  <c r="G113" i="16" l="1"/>
  <c r="D113" i="16"/>
  <c r="F113" i="16"/>
  <c r="S114" i="16"/>
  <c r="A114" i="16"/>
  <c r="S115" i="16" l="1"/>
  <c r="A115" i="16"/>
  <c r="D114" i="16"/>
  <c r="F114" i="16"/>
  <c r="G114" i="16"/>
  <c r="F115" i="16" l="1"/>
  <c r="G115" i="16"/>
  <c r="D115" i="16"/>
  <c r="S116" i="16"/>
  <c r="A116" i="16"/>
  <c r="S117" i="16" l="1"/>
  <c r="A117" i="16"/>
  <c r="D116" i="16"/>
  <c r="F116" i="16"/>
  <c r="G116" i="16"/>
  <c r="G117" i="16" l="1"/>
  <c r="F117" i="16"/>
  <c r="D117" i="16"/>
  <c r="S118" i="16"/>
  <c r="A118" i="16"/>
  <c r="D118" i="16" l="1"/>
  <c r="G118" i="16"/>
  <c r="F118" i="16"/>
  <c r="A119" i="16"/>
  <c r="S119" i="16"/>
  <c r="S120" i="16" l="1"/>
  <c r="A120" i="16"/>
  <c r="G119" i="16"/>
  <c r="D119" i="16"/>
  <c r="F119" i="16"/>
  <c r="F120" i="16" l="1"/>
  <c r="G120" i="16"/>
  <c r="D120" i="16"/>
  <c r="S121" i="16"/>
  <c r="A121" i="16"/>
  <c r="S122" i="16" l="1"/>
  <c r="A122" i="16"/>
  <c r="G121" i="16"/>
  <c r="D121" i="16"/>
  <c r="F121" i="16"/>
  <c r="F122" i="16" l="1"/>
  <c r="D122" i="16"/>
  <c r="G122" i="16"/>
  <c r="A123" i="16"/>
  <c r="S123" i="16"/>
  <c r="A124" i="16" l="1"/>
  <c r="S124" i="16"/>
  <c r="F123" i="16"/>
  <c r="D123" i="16"/>
  <c r="G123" i="16"/>
  <c r="F124" i="16" l="1"/>
  <c r="D124" i="16"/>
  <c r="G124" i="16"/>
  <c r="S125" i="16"/>
  <c r="A125" i="16"/>
  <c r="A126" i="16" l="1"/>
  <c r="S126" i="16"/>
  <c r="G125" i="16"/>
  <c r="F125" i="16"/>
  <c r="D125" i="16"/>
  <c r="S127" i="16" l="1"/>
  <c r="A127" i="16"/>
  <c r="D126" i="16"/>
  <c r="F126" i="16"/>
  <c r="G126" i="16"/>
  <c r="G127" i="16" l="1"/>
  <c r="F127" i="16"/>
  <c r="D127" i="16"/>
  <c r="A128" i="16"/>
  <c r="S128" i="16"/>
  <c r="F128" i="16" l="1"/>
  <c r="G128" i="16"/>
  <c r="D128" i="16"/>
  <c r="S129" i="16"/>
  <c r="A129" i="16"/>
  <c r="S130" i="16" l="1"/>
  <c r="A130" i="16"/>
  <c r="D129" i="16"/>
  <c r="G129" i="16"/>
  <c r="F129" i="16"/>
  <c r="D130" i="16" l="1"/>
  <c r="F130" i="16"/>
  <c r="G130" i="16"/>
  <c r="S131" i="16"/>
  <c r="A131" i="16"/>
  <c r="F131" i="16" l="1"/>
  <c r="D131" i="16"/>
  <c r="G131" i="16"/>
  <c r="S132" i="16"/>
  <c r="A132" i="16"/>
  <c r="F132" i="16" l="1"/>
  <c r="G132" i="16"/>
  <c r="D132" i="16"/>
  <c r="S133" i="16"/>
  <c r="A133" i="16"/>
  <c r="S134" i="16" l="1"/>
  <c r="A134" i="16"/>
  <c r="G133" i="16"/>
  <c r="D133" i="16"/>
  <c r="F133" i="16"/>
  <c r="D134" i="16" l="1"/>
  <c r="F134" i="16"/>
  <c r="G134" i="16"/>
  <c r="S135" i="16"/>
  <c r="A135" i="16"/>
  <c r="F135" i="16" l="1"/>
  <c r="G135" i="16"/>
  <c r="D135" i="16"/>
  <c r="A136" i="16"/>
  <c r="S136" i="16"/>
  <c r="S137" i="16" l="1"/>
  <c r="A137" i="16"/>
  <c r="G136" i="16"/>
  <c r="F136" i="16"/>
  <c r="D136" i="16"/>
  <c r="S138" i="16" l="1"/>
  <c r="A138" i="16"/>
  <c r="G137" i="16"/>
  <c r="F137" i="16"/>
  <c r="D137" i="16"/>
  <c r="D138" i="16" l="1"/>
  <c r="G138" i="16"/>
  <c r="F138" i="16"/>
  <c r="S139" i="16"/>
  <c r="A139" i="16"/>
  <c r="F139" i="16" l="1"/>
  <c r="G139" i="16"/>
  <c r="D139" i="16"/>
  <c r="S140" i="16"/>
  <c r="A140" i="16"/>
  <c r="F140" i="16" l="1"/>
  <c r="G140" i="16"/>
  <c r="D140" i="16"/>
  <c r="A141" i="16"/>
  <c r="S141" i="16"/>
  <c r="D141" i="16" l="1"/>
  <c r="F141" i="16"/>
  <c r="G141" i="16"/>
  <c r="S142" i="16"/>
  <c r="A142" i="16"/>
  <c r="G142" i="16" l="1"/>
  <c r="D142" i="16"/>
  <c r="F142" i="16"/>
  <c r="S143" i="16"/>
  <c r="A143" i="16"/>
  <c r="G143" i="16" l="1"/>
  <c r="D143" i="16"/>
  <c r="F143" i="16"/>
  <c r="S144" i="16"/>
  <c r="A144" i="16"/>
  <c r="F144" i="16" l="1"/>
  <c r="G144" i="16"/>
  <c r="D144" i="16"/>
  <c r="A145" i="16"/>
  <c r="S145" i="16"/>
  <c r="S146" i="16" l="1"/>
  <c r="A146" i="16"/>
  <c r="F145" i="16"/>
  <c r="D145" i="16"/>
  <c r="G145" i="16"/>
  <c r="D146" i="16" l="1"/>
  <c r="G146" i="16"/>
  <c r="F146" i="16"/>
  <c r="S147" i="16"/>
  <c r="A147" i="16"/>
  <c r="D147" i="16" l="1"/>
  <c r="G147" i="16"/>
  <c r="F147" i="16"/>
  <c r="S148" i="16"/>
  <c r="A148" i="16"/>
  <c r="S149" i="16" l="1"/>
  <c r="A149" i="16"/>
  <c r="G148" i="16"/>
  <c r="F148" i="16"/>
  <c r="D148" i="16"/>
  <c r="D149" i="16" l="1"/>
  <c r="F149" i="16"/>
  <c r="G149" i="16"/>
  <c r="S150" i="16"/>
  <c r="A150" i="16"/>
  <c r="D150" i="16" l="1"/>
  <c r="G150" i="16"/>
  <c r="F150" i="16"/>
  <c r="S151" i="16"/>
  <c r="A151" i="16"/>
  <c r="F151" i="16" l="1"/>
  <c r="D151" i="16"/>
  <c r="G151" i="16"/>
  <c r="S152" i="16"/>
  <c r="A152" i="16"/>
  <c r="G152" i="16" l="1"/>
  <c r="F152" i="16"/>
  <c r="D152" i="16"/>
  <c r="S153" i="16"/>
  <c r="A153" i="16"/>
  <c r="S154" i="16" l="1"/>
  <c r="A154" i="16"/>
  <c r="G153" i="16"/>
  <c r="D153" i="16"/>
  <c r="F153" i="16"/>
  <c r="G154" i="16" l="1"/>
  <c r="D154" i="16"/>
  <c r="F154" i="16"/>
  <c r="S155" i="16"/>
  <c r="A155" i="16"/>
  <c r="S156" i="16" l="1"/>
  <c r="A156" i="16"/>
  <c r="G155" i="16"/>
  <c r="D155" i="16"/>
  <c r="F155" i="16"/>
  <c r="G156" i="16" l="1"/>
  <c r="D156" i="16"/>
  <c r="F156" i="16"/>
  <c r="S157" i="16"/>
  <c r="A157" i="16"/>
  <c r="S158" i="16" l="1"/>
  <c r="A158" i="16"/>
  <c r="D157" i="16"/>
  <c r="G157" i="16"/>
  <c r="F157" i="16"/>
  <c r="G158" i="16" l="1"/>
  <c r="F158" i="16"/>
  <c r="D158" i="16"/>
  <c r="A159" i="16"/>
  <c r="S159" i="16"/>
  <c r="S160" i="16" l="1"/>
  <c r="A160" i="16"/>
  <c r="G159" i="16"/>
  <c r="D159" i="16"/>
  <c r="F159" i="16"/>
  <c r="F160" i="16" l="1"/>
  <c r="G160" i="16"/>
  <c r="D160" i="16"/>
  <c r="S161" i="16"/>
  <c r="A161" i="16"/>
  <c r="A162" i="16" l="1"/>
  <c r="S162" i="16"/>
  <c r="D161" i="16"/>
  <c r="F161" i="16"/>
  <c r="G161" i="16"/>
  <c r="F162" i="16" l="1"/>
  <c r="D162" i="16"/>
  <c r="G162" i="16"/>
  <c r="S163" i="16"/>
  <c r="A163" i="16"/>
  <c r="S164" i="16" l="1"/>
  <c r="A164" i="16"/>
  <c r="F163" i="16"/>
  <c r="G163" i="16"/>
  <c r="D163" i="16"/>
  <c r="S165" i="16" l="1"/>
  <c r="A165" i="16"/>
  <c r="D164" i="16"/>
  <c r="F164" i="16"/>
  <c r="G164" i="16"/>
  <c r="D165" i="16" l="1"/>
  <c r="G165" i="16"/>
  <c r="F165" i="16"/>
  <c r="S166" i="16"/>
  <c r="A166" i="16"/>
  <c r="D166" i="16" l="1"/>
  <c r="G166" i="16"/>
  <c r="F166" i="16"/>
  <c r="A167" i="16"/>
  <c r="S167" i="16"/>
  <c r="F167" i="16" l="1"/>
  <c r="D167" i="16"/>
  <c r="G167" i="16"/>
  <c r="S168" i="16"/>
  <c r="A168" i="16"/>
  <c r="G168" i="16" l="1"/>
  <c r="D168" i="16"/>
  <c r="F168" i="16"/>
  <c r="S169" i="16"/>
  <c r="A169" i="16"/>
  <c r="G169" i="16" l="1"/>
  <c r="D169" i="16"/>
  <c r="F169" i="16"/>
  <c r="S170" i="16"/>
  <c r="A170" i="16"/>
  <c r="F170" i="16" l="1"/>
  <c r="D170" i="16"/>
  <c r="G170" i="16"/>
  <c r="S171" i="16"/>
  <c r="A171" i="16"/>
  <c r="D171" i="16" l="1"/>
  <c r="F171" i="16"/>
  <c r="G171" i="16"/>
  <c r="S172" i="16"/>
  <c r="A172" i="16"/>
  <c r="S173" i="16" l="1"/>
  <c r="A173" i="16"/>
  <c r="F172" i="16"/>
  <c r="D172" i="16"/>
  <c r="G172" i="16"/>
  <c r="D173" i="16" l="1"/>
  <c r="G173" i="16"/>
  <c r="F173" i="16"/>
  <c r="A174" i="16"/>
  <c r="S174" i="16"/>
  <c r="D174" i="16" l="1"/>
  <c r="F174" i="16"/>
  <c r="G174" i="16"/>
  <c r="S175" i="16"/>
  <c r="A175" i="16"/>
  <c r="F175" i="16" l="1"/>
  <c r="D175" i="16"/>
  <c r="G175" i="16"/>
  <c r="A176" i="16"/>
  <c r="S176" i="16"/>
  <c r="A177" i="16" l="1"/>
  <c r="S177" i="16"/>
  <c r="G176" i="16"/>
  <c r="D176" i="16"/>
  <c r="F176" i="16"/>
  <c r="S178" i="16" l="1"/>
  <c r="A178" i="16"/>
  <c r="G177" i="16"/>
  <c r="F177" i="16"/>
  <c r="D177" i="16"/>
  <c r="D178" i="16" l="1"/>
  <c r="G178" i="16"/>
  <c r="F178" i="16"/>
  <c r="S179" i="16"/>
  <c r="A179" i="16"/>
  <c r="S180" i="16" l="1"/>
  <c r="A180" i="16"/>
  <c r="G179" i="16"/>
  <c r="D179" i="16"/>
  <c r="F179" i="16"/>
  <c r="G180" i="16" l="1"/>
  <c r="F180" i="16"/>
  <c r="D180" i="16"/>
  <c r="A181" i="16"/>
  <c r="S181" i="16"/>
  <c r="D181" i="16" l="1"/>
  <c r="G181" i="16"/>
  <c r="F181" i="16"/>
  <c r="S182" i="16"/>
  <c r="A182" i="16"/>
  <c r="F182" i="16" l="1"/>
  <c r="D182" i="16"/>
  <c r="G182" i="16"/>
  <c r="A183" i="16"/>
  <c r="S183" i="16"/>
  <c r="S184" i="16" l="1"/>
  <c r="A184" i="16"/>
  <c r="F183" i="16"/>
  <c r="D183" i="16"/>
  <c r="G183" i="16"/>
  <c r="F184" i="16" l="1"/>
  <c r="D184" i="16"/>
  <c r="G184" i="16"/>
  <c r="A185" i="16"/>
  <c r="S185" i="16"/>
  <c r="D185" i="16" l="1"/>
  <c r="F185" i="16"/>
  <c r="G185" i="16"/>
  <c r="S186" i="16"/>
  <c r="A186" i="16"/>
  <c r="S187" i="16" l="1"/>
  <c r="A187" i="16"/>
  <c r="D186" i="16"/>
  <c r="G186" i="16"/>
  <c r="F186" i="16"/>
  <c r="D187" i="16" l="1"/>
  <c r="G187" i="16"/>
  <c r="F187" i="16"/>
  <c r="S188" i="16"/>
  <c r="A188" i="16"/>
  <c r="S189" i="16" l="1"/>
  <c r="A189" i="16"/>
  <c r="G188" i="16"/>
  <c r="D188" i="16"/>
  <c r="F188" i="16"/>
  <c r="D189" i="16" l="1"/>
  <c r="F189" i="16"/>
  <c r="G189" i="16"/>
  <c r="A190" i="16"/>
  <c r="S190" i="16"/>
  <c r="D190" i="16" l="1"/>
  <c r="F190" i="16"/>
  <c r="G190" i="16"/>
  <c r="S191" i="16"/>
  <c r="A191" i="16"/>
  <c r="G191" i="16" l="1"/>
  <c r="F191" i="16"/>
  <c r="D191" i="16"/>
  <c r="S192" i="16"/>
  <c r="A192" i="16"/>
  <c r="A193" i="16" l="1"/>
  <c r="S193" i="16"/>
  <c r="F192" i="16"/>
  <c r="G192" i="16"/>
  <c r="D192" i="16"/>
  <c r="S194" i="16" l="1"/>
  <c r="A194" i="16"/>
  <c r="D193" i="16"/>
  <c r="F193" i="16"/>
  <c r="G193" i="16"/>
  <c r="G194" i="16" l="1"/>
  <c r="F194" i="16"/>
  <c r="D194" i="16"/>
  <c r="S195" i="16"/>
  <c r="A195" i="16"/>
  <c r="G195" i="16" l="1"/>
  <c r="F195" i="16"/>
  <c r="D195" i="16"/>
  <c r="S196" i="16"/>
  <c r="A196" i="16"/>
  <c r="S197" i="16" l="1"/>
  <c r="A197" i="16"/>
  <c r="G196" i="16"/>
  <c r="F196" i="16"/>
  <c r="D196" i="16"/>
  <c r="A198" i="16" l="1"/>
  <c r="S198" i="16"/>
  <c r="G197" i="16"/>
  <c r="D197" i="16"/>
  <c r="F197" i="16"/>
  <c r="D198" i="16" l="1"/>
  <c r="G198" i="16"/>
  <c r="F198" i="16"/>
  <c r="A199" i="16"/>
  <c r="S199" i="16"/>
  <c r="F199" i="16" l="1"/>
  <c r="D199" i="16"/>
  <c r="G199" i="16"/>
  <c r="S200" i="16"/>
  <c r="A200" i="16"/>
  <c r="G200" i="16" l="1"/>
  <c r="D200" i="16"/>
  <c r="F200" i="16"/>
  <c r="S201" i="16"/>
  <c r="A201" i="16"/>
  <c r="S202" i="16" l="1"/>
  <c r="A202" i="16"/>
  <c r="F201" i="16"/>
  <c r="D201" i="16"/>
  <c r="G201" i="16"/>
  <c r="G202" i="16" l="1"/>
  <c r="D202" i="16"/>
  <c r="F202" i="16"/>
  <c r="S203" i="16"/>
  <c r="A203" i="16"/>
  <c r="S204" i="16" l="1"/>
  <c r="A204" i="16"/>
  <c r="F203" i="16"/>
  <c r="D203" i="16"/>
  <c r="G203" i="16"/>
  <c r="G204" i="16" l="1"/>
  <c r="F204" i="16"/>
  <c r="D204" i="16"/>
  <c r="S205" i="16"/>
  <c r="A205" i="16"/>
  <c r="S206" i="16" l="1"/>
  <c r="A206" i="16"/>
  <c r="F205" i="16"/>
  <c r="D205" i="16"/>
  <c r="G205" i="16"/>
  <c r="G206" i="16" l="1"/>
  <c r="F206" i="16"/>
  <c r="D206" i="16"/>
  <c r="S207" i="16"/>
  <c r="A207" i="16"/>
  <c r="D207" i="16" l="1"/>
  <c r="F207" i="16"/>
  <c r="G207" i="16"/>
  <c r="S208" i="16"/>
  <c r="A208" i="16"/>
  <c r="S209" i="16" l="1"/>
  <c r="A209" i="16"/>
  <c r="F208" i="16"/>
  <c r="D208" i="16"/>
  <c r="G208" i="16"/>
  <c r="G209" i="16" l="1"/>
  <c r="F209" i="16"/>
  <c r="D209" i="16"/>
  <c r="S210" i="16"/>
  <c r="A210" i="16"/>
  <c r="G210" i="16" l="1"/>
  <c r="F210" i="16"/>
  <c r="D210" i="16"/>
  <c r="S211" i="16"/>
  <c r="A211" i="16"/>
  <c r="G211" i="16" l="1"/>
  <c r="D211" i="16"/>
  <c r="F211" i="16"/>
  <c r="S212" i="16"/>
  <c r="A212" i="16"/>
  <c r="G212" i="16" l="1"/>
  <c r="D212" i="16"/>
  <c r="F212" i="16"/>
  <c r="S213" i="16"/>
  <c r="A213" i="16"/>
  <c r="D213" i="16" l="1"/>
  <c r="F213" i="16"/>
  <c r="G213" i="16"/>
  <c r="S214" i="16"/>
  <c r="A214" i="16"/>
  <c r="G214" i="16" l="1"/>
  <c r="D214" i="16"/>
  <c r="F214" i="16"/>
  <c r="A215" i="16"/>
  <c r="S215" i="16"/>
  <c r="F215" i="16" l="1"/>
  <c r="D215" i="16"/>
  <c r="G215" i="16"/>
  <c r="S216" i="16"/>
  <c r="A216" i="16"/>
  <c r="F216" i="16" l="1"/>
  <c r="D216" i="16"/>
  <c r="G216" i="16"/>
  <c r="S217" i="16"/>
  <c r="A217" i="16"/>
  <c r="A218" i="16" l="1"/>
  <c r="S218" i="16"/>
  <c r="G217" i="16"/>
  <c r="F217" i="16"/>
  <c r="D217" i="16"/>
  <c r="S219" i="16" l="1"/>
  <c r="A219" i="16"/>
  <c r="G218" i="16"/>
  <c r="F218" i="16"/>
  <c r="D218" i="16"/>
  <c r="D219" i="16" l="1"/>
  <c r="G219" i="16"/>
  <c r="F219" i="16"/>
  <c r="S220" i="16"/>
  <c r="A220" i="16"/>
  <c r="S221" i="16" l="1"/>
  <c r="A221" i="16"/>
  <c r="G220" i="16"/>
  <c r="F220" i="16"/>
  <c r="D220" i="16"/>
  <c r="G221" i="16" l="1"/>
  <c r="F221" i="16"/>
  <c r="D221" i="16"/>
  <c r="S222" i="16"/>
  <c r="A222" i="16"/>
  <c r="S223" i="16" l="1"/>
  <c r="A223" i="16"/>
  <c r="G222" i="16"/>
  <c r="F222" i="16"/>
  <c r="D222" i="16"/>
  <c r="D223" i="16" l="1"/>
  <c r="G223" i="16"/>
  <c r="F223" i="16"/>
  <c r="S224" i="16"/>
  <c r="A224" i="16"/>
  <c r="S225" i="16" l="1"/>
  <c r="A225" i="16"/>
  <c r="G224" i="16"/>
  <c r="D224" i="16"/>
  <c r="F224" i="16"/>
  <c r="S226" i="16" l="1"/>
  <c r="A226" i="16"/>
  <c r="D225" i="16"/>
  <c r="G225" i="16"/>
  <c r="F225" i="16"/>
  <c r="S227" i="16" l="1"/>
  <c r="A227" i="16"/>
  <c r="D226" i="16"/>
  <c r="F226" i="16"/>
  <c r="G226" i="16"/>
  <c r="S228" i="16" l="1"/>
  <c r="A228" i="16"/>
  <c r="F227" i="16"/>
  <c r="G227" i="16"/>
  <c r="D227" i="16"/>
  <c r="F228" i="16" l="1"/>
  <c r="D228" i="16"/>
  <c r="G228" i="16"/>
  <c r="S229" i="16"/>
  <c r="A229" i="16"/>
  <c r="S230" i="16" l="1"/>
  <c r="A230" i="16"/>
  <c r="D229" i="16"/>
  <c r="F229" i="16"/>
  <c r="G229" i="16"/>
  <c r="D230" i="16" l="1"/>
  <c r="G230" i="16"/>
  <c r="F230" i="16"/>
  <c r="A231" i="16"/>
  <c r="S231" i="16"/>
  <c r="A232" i="16" l="1"/>
  <c r="S232" i="16"/>
  <c r="D231" i="16"/>
  <c r="F231" i="16"/>
  <c r="G231" i="16"/>
  <c r="F232" i="16" l="1"/>
  <c r="D232" i="16"/>
  <c r="G232" i="16"/>
  <c r="S233" i="16"/>
  <c r="A233" i="16"/>
  <c r="G233" i="16" l="1"/>
  <c r="F233" i="16"/>
  <c r="D233" i="16"/>
  <c r="A234" i="16"/>
  <c r="S234" i="16"/>
  <c r="G234" i="16" l="1"/>
  <c r="F234" i="16"/>
  <c r="D234" i="16"/>
  <c r="S235" i="16"/>
  <c r="A235" i="16"/>
  <c r="G235" i="16" l="1"/>
  <c r="D235" i="16"/>
  <c r="F235" i="16"/>
  <c r="S236" i="16"/>
  <c r="A236" i="16"/>
  <c r="S237" i="16" l="1"/>
  <c r="A237" i="16"/>
  <c r="G236" i="16"/>
  <c r="D236" i="16"/>
  <c r="F236" i="16"/>
  <c r="D237" i="16" l="1"/>
  <c r="F237" i="16"/>
  <c r="G237" i="16"/>
  <c r="S238" i="16"/>
  <c r="A238" i="16"/>
  <c r="S239" i="16" l="1"/>
  <c r="A239" i="16"/>
  <c r="F238" i="16"/>
  <c r="D238" i="16"/>
  <c r="G238" i="16"/>
  <c r="F239" i="16" l="1"/>
  <c r="D239" i="16"/>
  <c r="G239" i="16"/>
  <c r="S240" i="16"/>
  <c r="A240" i="16"/>
  <c r="A241" i="16" l="1"/>
  <c r="S241" i="16"/>
  <c r="D240" i="16"/>
  <c r="F240" i="16"/>
  <c r="G240" i="16"/>
  <c r="D241" i="16" l="1"/>
  <c r="G241" i="16"/>
  <c r="F241" i="16"/>
  <c r="S242" i="16"/>
  <c r="A242" i="16"/>
  <c r="S243" i="16" l="1"/>
  <c r="A243" i="16"/>
  <c r="D242" i="16"/>
  <c r="F242" i="16"/>
  <c r="G242" i="16"/>
  <c r="S244" i="16" l="1"/>
  <c r="A244" i="16"/>
  <c r="F243" i="16"/>
  <c r="G243" i="16"/>
  <c r="D243" i="16"/>
  <c r="A245" i="16" l="1"/>
  <c r="S245" i="16"/>
  <c r="G244" i="16"/>
  <c r="D244" i="16"/>
  <c r="F244" i="16"/>
  <c r="G245" i="16" l="1"/>
  <c r="F245" i="16"/>
  <c r="D245" i="16"/>
  <c r="S246" i="16"/>
  <c r="A246" i="16"/>
  <c r="S247" i="16" l="1"/>
  <c r="A247" i="16"/>
  <c r="G246" i="16"/>
  <c r="D246" i="16"/>
  <c r="F246" i="16"/>
  <c r="D247" i="16" l="1"/>
  <c r="G247" i="16"/>
  <c r="F247" i="16"/>
  <c r="S248" i="16"/>
  <c r="A248" i="16"/>
  <c r="F248" i="16" l="1"/>
  <c r="D248" i="16"/>
  <c r="G248" i="16"/>
  <c r="A249" i="16"/>
  <c r="S249" i="16"/>
  <c r="D249" i="16" l="1"/>
  <c r="G249" i="16"/>
  <c r="F249" i="16"/>
  <c r="S250" i="16"/>
  <c r="A250" i="16"/>
  <c r="S251" i="16" l="1"/>
  <c r="A251" i="16"/>
  <c r="G250" i="16"/>
  <c r="F250" i="16"/>
  <c r="D250" i="16"/>
  <c r="G251" i="16" l="1"/>
  <c r="F251" i="16"/>
  <c r="D251" i="16"/>
  <c r="S252" i="16"/>
  <c r="A252" i="16"/>
  <c r="A253" i="16" l="1"/>
  <c r="S253" i="16"/>
  <c r="D252" i="16"/>
  <c r="G252" i="16"/>
  <c r="F252" i="16"/>
  <c r="S254" i="16" l="1"/>
  <c r="A254" i="16"/>
  <c r="F253" i="16"/>
  <c r="D253" i="16"/>
  <c r="G253" i="16"/>
  <c r="G254" i="16" l="1"/>
  <c r="D254" i="16"/>
  <c r="F254" i="16"/>
  <c r="S255" i="16"/>
  <c r="A255" i="16"/>
  <c r="F255" i="16" l="1"/>
  <c r="G255" i="16"/>
  <c r="D255" i="16"/>
  <c r="S256" i="16"/>
  <c r="A256" i="16"/>
  <c r="G256" i="16" l="1"/>
  <c r="F256" i="16"/>
  <c r="D256" i="16"/>
  <c r="S257" i="16"/>
  <c r="A257" i="16"/>
  <c r="G257" i="16" l="1"/>
  <c r="F257" i="16"/>
  <c r="D257" i="16"/>
  <c r="S258" i="16"/>
  <c r="A258" i="16"/>
  <c r="S259" i="16" l="1"/>
  <c r="A259" i="16"/>
  <c r="D258" i="16"/>
  <c r="G258" i="16"/>
  <c r="F258" i="16"/>
  <c r="G259" i="16" l="1"/>
  <c r="F259" i="16"/>
  <c r="D259" i="16"/>
  <c r="A260" i="16"/>
  <c r="S260" i="16"/>
  <c r="G260" i="16" l="1"/>
  <c r="F260" i="16"/>
  <c r="D260" i="16"/>
  <c r="S261" i="16"/>
  <c r="A261" i="16"/>
  <c r="S262" i="16" l="1"/>
  <c r="A262" i="16"/>
  <c r="G261" i="16"/>
  <c r="F261" i="16"/>
  <c r="D261" i="16"/>
  <c r="D262" i="16" l="1"/>
  <c r="G262" i="16"/>
  <c r="F262" i="16"/>
  <c r="A263" i="16"/>
  <c r="S263" i="16"/>
  <c r="G263" i="16" l="1"/>
  <c r="F263" i="16"/>
  <c r="D263" i="16"/>
  <c r="S264" i="16"/>
  <c r="A264" i="16"/>
  <c r="S265" i="16" l="1"/>
  <c r="A265" i="16"/>
  <c r="F264" i="16"/>
  <c r="D264" i="16"/>
  <c r="G264" i="16"/>
  <c r="D265" i="16" l="1"/>
  <c r="G265" i="16"/>
  <c r="F265" i="16"/>
  <c r="A266" i="16"/>
  <c r="S266" i="16"/>
  <c r="D266" i="16" l="1"/>
  <c r="G266" i="16"/>
  <c r="F266" i="16"/>
  <c r="S267" i="16"/>
  <c r="A267" i="16"/>
  <c r="S268" i="16" l="1"/>
  <c r="A268" i="16"/>
  <c r="D267" i="16"/>
  <c r="G267" i="16"/>
  <c r="F267" i="16"/>
  <c r="D268" i="16" l="1"/>
  <c r="F268" i="16"/>
  <c r="G268" i="16"/>
  <c r="S269" i="16"/>
  <c r="A269" i="16"/>
  <c r="G269" i="16" l="1"/>
  <c r="D269" i="16"/>
  <c r="F269" i="16"/>
  <c r="S270" i="16"/>
  <c r="A270" i="16"/>
  <c r="S271" i="16" l="1"/>
  <c r="A271" i="16"/>
  <c r="G270" i="16"/>
  <c r="F270" i="16"/>
  <c r="D270" i="16"/>
  <c r="F271" i="16" l="1"/>
  <c r="D271" i="16"/>
  <c r="G271" i="16"/>
  <c r="A272" i="16"/>
  <c r="S272" i="16"/>
  <c r="S273" i="16" l="1"/>
  <c r="A273" i="16"/>
  <c r="G272" i="16"/>
  <c r="D272" i="16"/>
  <c r="F272" i="16"/>
  <c r="D273" i="16" l="1"/>
  <c r="G273" i="16"/>
  <c r="F273" i="16"/>
  <c r="S274" i="16"/>
  <c r="A274" i="16"/>
  <c r="G274" i="16" l="1"/>
  <c r="F274" i="16"/>
  <c r="D274" i="16"/>
  <c r="S275" i="16"/>
  <c r="A275" i="16"/>
  <c r="F275" i="16" l="1"/>
  <c r="D275" i="16"/>
  <c r="G275" i="16"/>
  <c r="A276" i="16"/>
  <c r="S276" i="16"/>
  <c r="S277" i="16" l="1"/>
  <c r="A277" i="16"/>
  <c r="F276" i="16"/>
  <c r="D276" i="16"/>
  <c r="G276" i="16"/>
  <c r="D277" i="16" l="1"/>
  <c r="G277" i="16"/>
  <c r="F277" i="16"/>
  <c r="S278" i="16"/>
  <c r="A278" i="16"/>
  <c r="A279" i="16" l="1"/>
  <c r="S279" i="16"/>
  <c r="D278" i="16"/>
  <c r="G278" i="16"/>
  <c r="F278" i="16"/>
  <c r="D279" i="16" l="1"/>
  <c r="F279" i="16"/>
  <c r="G279" i="16"/>
  <c r="A280" i="16"/>
  <c r="S280" i="16"/>
  <c r="G280" i="16" l="1"/>
  <c r="D280" i="16"/>
  <c r="F280" i="16"/>
  <c r="A281" i="16"/>
  <c r="S281" i="16"/>
  <c r="D281" i="16" l="1"/>
  <c r="G281" i="16"/>
  <c r="F281" i="16"/>
  <c r="A282" i="16"/>
  <c r="S282" i="16"/>
  <c r="D282" i="16" l="1"/>
  <c r="F282" i="16"/>
  <c r="G282" i="16"/>
  <c r="S283" i="16"/>
  <c r="A283" i="16"/>
  <c r="D283" i="16" l="1"/>
  <c r="G283" i="16"/>
  <c r="F283" i="16"/>
  <c r="S284" i="16"/>
  <c r="A284" i="16"/>
  <c r="S285" i="16" l="1"/>
  <c r="A285" i="16"/>
  <c r="G284" i="16"/>
  <c r="D284" i="16"/>
  <c r="F284" i="16"/>
  <c r="F285" i="16" l="1"/>
  <c r="D285" i="16"/>
  <c r="G285" i="16"/>
  <c r="S286" i="16"/>
  <c r="A286" i="16"/>
  <c r="A287" i="16" l="1"/>
  <c r="S287" i="16"/>
  <c r="D286" i="16"/>
  <c r="G286" i="16"/>
  <c r="F286" i="16"/>
  <c r="F287" i="16" l="1"/>
  <c r="D287" i="16"/>
  <c r="G287" i="16"/>
  <c r="A288" i="16"/>
  <c r="S288" i="16"/>
  <c r="D288" i="16" l="1"/>
  <c r="F288" i="16"/>
  <c r="G288" i="16"/>
  <c r="A289" i="16"/>
  <c r="S289" i="16"/>
  <c r="S290" i="16" l="1"/>
  <c r="A290" i="16"/>
  <c r="G289" i="16"/>
  <c r="F289" i="16"/>
  <c r="D289" i="16"/>
  <c r="G290" i="16" l="1"/>
  <c r="D290" i="16"/>
  <c r="F290" i="16"/>
  <c r="S291" i="16"/>
  <c r="A291" i="16"/>
  <c r="D291" i="16" l="1"/>
  <c r="G291" i="16"/>
  <c r="F291" i="16"/>
  <c r="S292" i="16"/>
  <c r="A292" i="16"/>
  <c r="D292" i="16" l="1"/>
  <c r="G292" i="16"/>
  <c r="F292" i="16"/>
  <c r="S293" i="16"/>
  <c r="A293" i="16"/>
  <c r="S294" i="16" l="1"/>
  <c r="A294" i="16"/>
  <c r="D293" i="16"/>
  <c r="F293" i="16"/>
  <c r="G293" i="16"/>
  <c r="D294" i="16" l="1"/>
  <c r="F294" i="16"/>
  <c r="G294" i="16"/>
  <c r="A295" i="16"/>
  <c r="S295" i="16"/>
  <c r="A296" i="16" l="1"/>
  <c r="S296" i="16"/>
  <c r="D295" i="16"/>
  <c r="G295" i="16"/>
  <c r="F295" i="16"/>
  <c r="G296" i="16" l="1"/>
  <c r="D296" i="16"/>
  <c r="F296" i="16"/>
  <c r="S297" i="16"/>
  <c r="A297" i="16"/>
  <c r="S298" i="16" l="1"/>
  <c r="A298" i="16"/>
  <c r="D297" i="16"/>
  <c r="G297" i="16"/>
  <c r="F297" i="16"/>
  <c r="G298" i="16" l="1"/>
  <c r="F298" i="16"/>
  <c r="D298" i="16"/>
  <c r="S299" i="16"/>
  <c r="A299" i="16"/>
  <c r="G299" i="16" l="1"/>
  <c r="D299" i="16"/>
  <c r="F299" i="16"/>
  <c r="A300" i="16"/>
  <c r="S300" i="16"/>
  <c r="G300" i="16" l="1"/>
  <c r="F300" i="16"/>
  <c r="D300" i="16"/>
  <c r="S301" i="16"/>
  <c r="A301" i="16"/>
  <c r="A302" i="16" l="1"/>
  <c r="S302" i="16"/>
  <c r="D301" i="16"/>
  <c r="F301" i="16"/>
  <c r="G301" i="16"/>
  <c r="S303" i="16" l="1"/>
  <c r="A303" i="16"/>
  <c r="G302" i="16"/>
  <c r="D302" i="16"/>
  <c r="F302" i="16"/>
  <c r="F303" i="16" l="1"/>
  <c r="D303" i="16"/>
  <c r="G303" i="16"/>
  <c r="S304" i="16"/>
  <c r="A304" i="16"/>
  <c r="F304" i="16" l="1"/>
  <c r="D304" i="16"/>
  <c r="G304" i="16"/>
  <c r="S305" i="16"/>
  <c r="A305" i="16"/>
  <c r="S306" i="16" l="1"/>
  <c r="A306" i="16"/>
  <c r="F305" i="16"/>
  <c r="G305" i="16"/>
  <c r="D305" i="16"/>
  <c r="D306" i="16" l="1"/>
  <c r="F306" i="16"/>
  <c r="G306" i="16"/>
  <c r="S307" i="16"/>
  <c r="A307" i="16"/>
  <c r="D307" i="16" l="1"/>
  <c r="G307" i="16"/>
  <c r="F307" i="16"/>
  <c r="S308" i="16"/>
  <c r="A308" i="16"/>
  <c r="S309" i="16" l="1"/>
  <c r="A309" i="16"/>
  <c r="G308" i="16"/>
  <c r="F308" i="16"/>
  <c r="D308" i="16"/>
  <c r="D309" i="16" l="1"/>
  <c r="F309" i="16"/>
  <c r="G309" i="16"/>
  <c r="S310" i="16"/>
  <c r="A310" i="16"/>
  <c r="A311" i="16" l="1"/>
  <c r="S311" i="16"/>
  <c r="D310" i="16"/>
  <c r="G310" i="16"/>
  <c r="F310" i="16"/>
  <c r="S312" i="16" l="1"/>
  <c r="A312" i="16"/>
  <c r="F311" i="16"/>
  <c r="G311" i="16"/>
  <c r="D311" i="16"/>
  <c r="F312" i="16" l="1"/>
  <c r="D312" i="16"/>
  <c r="G312" i="16"/>
  <c r="S313" i="16"/>
  <c r="A313" i="16"/>
  <c r="S314" i="16" l="1"/>
  <c r="A314" i="16"/>
  <c r="D313" i="16"/>
  <c r="G313" i="16"/>
  <c r="F313" i="16"/>
  <c r="G314" i="16" l="1"/>
  <c r="F314" i="16"/>
  <c r="D314" i="16"/>
  <c r="S315" i="16"/>
  <c r="A315" i="16"/>
  <c r="S316" i="16" l="1"/>
  <c r="A316" i="16"/>
  <c r="F315" i="16"/>
  <c r="D315" i="16"/>
  <c r="G315" i="16"/>
  <c r="G316" i="16" l="1"/>
  <c r="F316" i="16"/>
  <c r="D316" i="16"/>
  <c r="S317" i="16"/>
  <c r="A317" i="16"/>
  <c r="D317" i="16" l="1"/>
  <c r="G317" i="16"/>
  <c r="F317" i="16"/>
  <c r="A318" i="16"/>
  <c r="S318" i="16"/>
  <c r="F318" i="16" l="1"/>
  <c r="G318" i="16"/>
  <c r="D318" i="16"/>
  <c r="S319" i="16"/>
  <c r="A319" i="16"/>
  <c r="D319" i="16" l="1"/>
  <c r="F319" i="16"/>
  <c r="G319" i="16"/>
  <c r="S320" i="16"/>
  <c r="A320" i="16"/>
  <c r="G320" i="16" l="1"/>
  <c r="F320" i="16"/>
  <c r="D320" i="16"/>
  <c r="S321" i="16"/>
  <c r="A321" i="16"/>
  <c r="G321" i="16" l="1"/>
  <c r="F321" i="16"/>
  <c r="D321" i="16"/>
  <c r="S322" i="16"/>
  <c r="A322" i="16"/>
  <c r="D322" i="16" l="1"/>
  <c r="G322" i="16"/>
  <c r="F322" i="16"/>
  <c r="A323" i="16"/>
  <c r="S323" i="16"/>
  <c r="S324" i="16" l="1"/>
  <c r="A324" i="16"/>
  <c r="G323" i="16"/>
  <c r="D323" i="16"/>
  <c r="F323" i="16"/>
  <c r="G324" i="16" l="1"/>
  <c r="F324" i="16"/>
  <c r="D324" i="16"/>
  <c r="S325" i="16"/>
  <c r="A325" i="16"/>
  <c r="S326" i="16" l="1"/>
  <c r="A326" i="16"/>
  <c r="D325" i="16"/>
  <c r="F325" i="16"/>
  <c r="G325" i="16"/>
  <c r="D326" i="16" l="1"/>
  <c r="F326" i="16"/>
  <c r="G326" i="16"/>
  <c r="S327" i="16"/>
  <c r="A327" i="16"/>
  <c r="S328" i="16" l="1"/>
  <c r="A328" i="16"/>
  <c r="F327" i="16"/>
  <c r="D327" i="16"/>
  <c r="G327" i="16"/>
  <c r="G328" i="16" l="1"/>
  <c r="D328" i="16"/>
  <c r="F328" i="16"/>
  <c r="S329" i="16"/>
  <c r="A329" i="16"/>
  <c r="G329" i="16" l="1"/>
  <c r="F329" i="16"/>
  <c r="D329" i="16"/>
  <c r="A330" i="16"/>
  <c r="S330" i="16"/>
  <c r="S331" i="16" l="1"/>
  <c r="A331" i="16"/>
  <c r="F330" i="16"/>
  <c r="D330" i="16"/>
  <c r="G330" i="16"/>
  <c r="F331" i="16" l="1"/>
  <c r="D331" i="16"/>
  <c r="G331" i="16"/>
  <c r="S332" i="16"/>
  <c r="A332" i="16"/>
  <c r="A333" i="16" l="1"/>
  <c r="S333" i="16"/>
  <c r="G332" i="16"/>
  <c r="F332" i="16"/>
  <c r="D332" i="16"/>
  <c r="S334" i="16" l="1"/>
  <c r="A334" i="16"/>
  <c r="G333" i="16"/>
  <c r="F333" i="16"/>
  <c r="D333" i="16"/>
  <c r="G334" i="16" l="1"/>
  <c r="D334" i="16"/>
  <c r="F334" i="16"/>
  <c r="A335" i="16"/>
  <c r="S335" i="16"/>
  <c r="F335" i="16" l="1"/>
  <c r="G335" i="16"/>
  <c r="D335" i="16"/>
  <c r="S336" i="16"/>
  <c r="A336" i="16"/>
  <c r="F336" i="16" l="1"/>
  <c r="G336" i="16"/>
  <c r="D336" i="16"/>
  <c r="S337" i="16"/>
  <c r="A337" i="16"/>
  <c r="D337" i="16" l="1"/>
  <c r="G337" i="16"/>
  <c r="F337" i="16"/>
  <c r="S338" i="16"/>
  <c r="A338" i="16"/>
  <c r="S339" i="16" l="1"/>
  <c r="A339" i="16"/>
  <c r="D338" i="16"/>
  <c r="G338" i="16"/>
  <c r="F338" i="16"/>
  <c r="F339" i="16" l="1"/>
  <c r="D339" i="16"/>
  <c r="G339" i="16"/>
  <c r="S340" i="16"/>
  <c r="A340" i="16"/>
  <c r="F340" i="16" l="1"/>
  <c r="D340" i="16"/>
  <c r="G340" i="16"/>
  <c r="A341" i="16"/>
  <c r="S341" i="16"/>
  <c r="G341" i="16" l="1"/>
  <c r="D341" i="16"/>
  <c r="F341" i="16"/>
  <c r="S342" i="16"/>
  <c r="A342" i="16"/>
  <c r="S343" i="16" l="1"/>
  <c r="A343" i="16"/>
  <c r="G342" i="16"/>
  <c r="F342" i="16"/>
  <c r="D342" i="16"/>
  <c r="S344" i="16" l="1"/>
  <c r="A344" i="16"/>
  <c r="D343" i="16"/>
  <c r="G343" i="16"/>
  <c r="F343" i="16"/>
  <c r="G344" i="16" l="1"/>
  <c r="D344" i="16"/>
  <c r="F344" i="16"/>
  <c r="S345" i="16"/>
  <c r="A345" i="16"/>
  <c r="D345" i="16" l="1"/>
  <c r="G345" i="16"/>
  <c r="F345" i="16"/>
  <c r="S346" i="16"/>
  <c r="A346" i="16"/>
  <c r="S347" i="16" l="1"/>
  <c r="A347" i="16"/>
  <c r="G346" i="16"/>
  <c r="F346" i="16"/>
  <c r="D346" i="16"/>
  <c r="G347" i="16" l="1"/>
  <c r="F347" i="16"/>
  <c r="D347" i="16"/>
  <c r="S348" i="16"/>
  <c r="A348" i="16"/>
  <c r="G348" i="16" l="1"/>
  <c r="F348" i="16"/>
  <c r="D348" i="16"/>
  <c r="S349" i="16"/>
  <c r="A349" i="16"/>
  <c r="G349" i="16" l="1"/>
  <c r="D349" i="16"/>
  <c r="F349" i="16"/>
  <c r="S350" i="16"/>
  <c r="A350" i="16"/>
  <c r="G350" i="16" l="1"/>
  <c r="D350" i="16"/>
  <c r="F350" i="16"/>
  <c r="A351" i="16"/>
  <c r="S351" i="16"/>
  <c r="S352" i="16" l="1"/>
  <c r="A352" i="16"/>
  <c r="F351" i="16"/>
  <c r="D351" i="16"/>
  <c r="G351" i="16"/>
  <c r="G352" i="16" l="1"/>
  <c r="D352" i="16"/>
  <c r="F352" i="16"/>
  <c r="S353" i="16"/>
  <c r="A353" i="16"/>
  <c r="G353" i="16" l="1"/>
  <c r="F353" i="16"/>
  <c r="D353" i="16"/>
  <c r="A354" i="16"/>
  <c r="S354" i="16"/>
  <c r="S355" i="16" l="1"/>
  <c r="A355" i="16"/>
  <c r="D354" i="16"/>
  <c r="G354" i="16"/>
  <c r="F354" i="16"/>
  <c r="S356" i="16" l="1"/>
  <c r="A356" i="16"/>
  <c r="F355" i="16"/>
  <c r="D355" i="16"/>
  <c r="G355" i="16"/>
  <c r="S357" i="16" l="1"/>
  <c r="A357" i="16"/>
  <c r="F356" i="16"/>
  <c r="D356" i="16"/>
  <c r="G356" i="16"/>
  <c r="G357" i="16" l="1"/>
  <c r="F357" i="16"/>
  <c r="D357" i="16"/>
  <c r="S358" i="16"/>
  <c r="A358" i="16"/>
  <c r="S359" i="16" l="1"/>
  <c r="A359" i="16"/>
  <c r="D358" i="16"/>
  <c r="G358" i="16"/>
  <c r="F358" i="16"/>
  <c r="D359" i="16" l="1"/>
  <c r="G359" i="16"/>
  <c r="F359" i="16"/>
  <c r="S360" i="16"/>
  <c r="A360" i="16"/>
  <c r="F360" i="16" l="1"/>
  <c r="D360" i="16"/>
  <c r="G360" i="16"/>
  <c r="S361" i="16"/>
  <c r="A361" i="16"/>
  <c r="A362" i="16" l="1"/>
  <c r="S362" i="16"/>
  <c r="D361" i="16"/>
  <c r="G361" i="16"/>
  <c r="F361" i="16"/>
  <c r="S363" i="16" l="1"/>
  <c r="A363" i="16"/>
  <c r="G362" i="16"/>
  <c r="F362" i="16"/>
  <c r="D362" i="16"/>
  <c r="D363" i="16" l="1"/>
  <c r="G363" i="16"/>
  <c r="F363" i="16"/>
  <c r="S364" i="16"/>
  <c r="A364" i="16"/>
  <c r="A365" i="16" l="1"/>
  <c r="S365" i="16"/>
  <c r="D364" i="16"/>
  <c r="F364" i="16"/>
  <c r="G364" i="16"/>
  <c r="S366" i="16" l="1"/>
  <c r="A366" i="16"/>
  <c r="D365" i="16"/>
  <c r="G365" i="16"/>
  <c r="F365" i="16"/>
  <c r="A367" i="16" l="1"/>
  <c r="S367" i="16"/>
  <c r="D366" i="16"/>
  <c r="G366" i="16"/>
  <c r="F366" i="16"/>
  <c r="S368" i="16" l="1"/>
  <c r="A368" i="16"/>
  <c r="D367" i="16"/>
  <c r="G367" i="16"/>
  <c r="F367" i="16"/>
  <c r="G368" i="16" l="1"/>
  <c r="D368" i="16"/>
  <c r="F368" i="16"/>
  <c r="S369" i="16"/>
  <c r="A369" i="16"/>
  <c r="D369" i="16" l="1"/>
  <c r="F369" i="16"/>
  <c r="G369" i="16"/>
  <c r="S370" i="16"/>
  <c r="A370" i="16"/>
  <c r="G370" i="16" l="1"/>
  <c r="D370" i="16"/>
  <c r="F370" i="16"/>
  <c r="A371" i="16"/>
  <c r="S371" i="16"/>
  <c r="S372" i="16" l="1"/>
  <c r="A372" i="16"/>
  <c r="G371" i="16"/>
  <c r="D371" i="16"/>
  <c r="F371" i="16"/>
  <c r="G372" i="16" l="1"/>
  <c r="D372" i="16"/>
  <c r="F372" i="16"/>
  <c r="S373" i="16"/>
  <c r="A373" i="16"/>
  <c r="A374" i="16" l="1"/>
  <c r="S374" i="16"/>
  <c r="G373" i="16"/>
  <c r="F373" i="16"/>
  <c r="D373" i="16"/>
  <c r="D374" i="16" l="1"/>
  <c r="G374" i="16"/>
  <c r="F374" i="16"/>
  <c r="A375" i="16"/>
  <c r="S375" i="16"/>
  <c r="F375" i="16" l="1"/>
  <c r="G375" i="16"/>
  <c r="D375" i="16"/>
  <c r="S376" i="16"/>
  <c r="A376" i="16"/>
  <c r="G376" i="16" l="1"/>
  <c r="F376" i="16"/>
  <c r="D376" i="16"/>
  <c r="S377" i="16"/>
  <c r="A377" i="16"/>
  <c r="A378" i="16" l="1"/>
  <c r="S378" i="16"/>
  <c r="D377" i="16"/>
  <c r="G377" i="16"/>
  <c r="F377" i="16"/>
  <c r="S379" i="16" l="1"/>
  <c r="A379" i="16"/>
  <c r="F378" i="16"/>
  <c r="G378" i="16"/>
  <c r="D378" i="16"/>
  <c r="F379" i="16" l="1"/>
  <c r="G379" i="16"/>
  <c r="D379" i="16"/>
  <c r="S380" i="16"/>
  <c r="A380" i="16"/>
  <c r="G380" i="16" l="1"/>
  <c r="F380" i="16"/>
  <c r="D380" i="16"/>
  <c r="S381" i="16"/>
  <c r="A381" i="16"/>
  <c r="S382" i="16" l="1"/>
  <c r="A382" i="16"/>
  <c r="D381" i="16"/>
  <c r="F381" i="16"/>
  <c r="G381" i="16"/>
  <c r="G382" i="16" l="1"/>
  <c r="F382" i="16"/>
  <c r="D382" i="16"/>
  <c r="A383" i="16"/>
  <c r="S383" i="16"/>
  <c r="S384" i="16" l="1"/>
  <c r="A384" i="16"/>
  <c r="F383" i="16"/>
  <c r="D383" i="16"/>
  <c r="G383" i="16"/>
  <c r="D384" i="16" l="1"/>
  <c r="G384" i="16"/>
  <c r="F384" i="16"/>
  <c r="S385" i="16"/>
  <c r="A385" i="16"/>
  <c r="S386" i="16" l="1"/>
  <c r="A386" i="16"/>
  <c r="D385" i="16"/>
  <c r="F385" i="16"/>
  <c r="G385" i="16"/>
  <c r="D386" i="16" l="1"/>
  <c r="G386" i="16"/>
  <c r="F386" i="16"/>
  <c r="S387" i="16"/>
  <c r="A387" i="16"/>
  <c r="G387" i="16" l="1"/>
  <c r="D387" i="16"/>
  <c r="F387" i="16"/>
  <c r="A388" i="16"/>
  <c r="S388" i="16"/>
  <c r="D388" i="16" l="1"/>
  <c r="F388" i="16"/>
  <c r="G388" i="16"/>
  <c r="S389" i="16"/>
  <c r="A389" i="16"/>
  <c r="D389" i="16" l="1"/>
  <c r="F389" i="16"/>
  <c r="G389" i="16"/>
  <c r="A390" i="16"/>
  <c r="S390" i="16"/>
  <c r="F390" i="16" l="1"/>
  <c r="G390" i="16"/>
  <c r="D390" i="16"/>
  <c r="S391" i="16"/>
  <c r="A391" i="16"/>
  <c r="F391" i="16" l="1"/>
  <c r="D391" i="16"/>
  <c r="G391" i="16"/>
  <c r="S392" i="16"/>
  <c r="A392" i="16"/>
  <c r="S393" i="16" l="1"/>
  <c r="A393" i="16"/>
  <c r="F392" i="16"/>
  <c r="D392" i="16"/>
  <c r="G392" i="16"/>
  <c r="A394" i="16" l="1"/>
  <c r="S394" i="16"/>
  <c r="D393" i="16"/>
  <c r="G393" i="16"/>
  <c r="F393" i="16"/>
  <c r="S395" i="16" l="1"/>
  <c r="A395" i="16"/>
  <c r="F394" i="16"/>
  <c r="G394" i="16"/>
  <c r="D394" i="16"/>
  <c r="F395" i="16" l="1"/>
  <c r="D395" i="16"/>
  <c r="G395" i="16"/>
  <c r="S396" i="16"/>
  <c r="A396" i="16"/>
  <c r="G396" i="16" l="1"/>
  <c r="F396" i="16"/>
  <c r="D396" i="16"/>
  <c r="S397" i="16"/>
  <c r="A397" i="16"/>
  <c r="S398" i="16" l="1"/>
  <c r="A398" i="16"/>
  <c r="D397" i="16"/>
  <c r="F397" i="16"/>
  <c r="G397" i="16"/>
  <c r="D398" i="16" l="1"/>
  <c r="F398" i="16"/>
  <c r="G398" i="16"/>
  <c r="S399" i="16"/>
  <c r="A399" i="16"/>
  <c r="F399" i="16" l="1"/>
  <c r="D399" i="16"/>
  <c r="G399" i="16"/>
  <c r="S400" i="16"/>
  <c r="A400" i="16"/>
  <c r="S401" i="16" l="1"/>
  <c r="A401" i="16"/>
  <c r="G400" i="16"/>
  <c r="F400" i="16"/>
  <c r="D400" i="16"/>
  <c r="D401" i="16" l="1"/>
  <c r="G401" i="16"/>
  <c r="F401" i="16"/>
  <c r="A402" i="16"/>
  <c r="S402" i="16"/>
  <c r="F402" i="16" l="1"/>
  <c r="D402" i="16"/>
  <c r="G402" i="16"/>
  <c r="S403" i="16"/>
  <c r="A403" i="16"/>
  <c r="F403" i="16" l="1"/>
  <c r="D403" i="16"/>
  <c r="G403" i="16"/>
  <c r="S404" i="16"/>
  <c r="A404" i="16"/>
  <c r="F404" i="16" l="1"/>
  <c r="D404" i="16"/>
  <c r="G404" i="16"/>
  <c r="A405" i="16"/>
  <c r="S405" i="16"/>
  <c r="G405" i="16" l="1"/>
  <c r="F405" i="16"/>
  <c r="D405" i="16"/>
  <c r="S406" i="16"/>
  <c r="A406" i="16"/>
  <c r="G406" i="16" l="1"/>
  <c r="D406" i="16"/>
  <c r="F406" i="16"/>
  <c r="A407" i="16"/>
  <c r="S407" i="16"/>
  <c r="D407" i="16" l="1"/>
  <c r="G407" i="16"/>
  <c r="F407" i="16"/>
  <c r="S408" i="16"/>
  <c r="A408" i="16"/>
  <c r="S409" i="16" l="1"/>
  <c r="A409" i="16"/>
  <c r="F408" i="16"/>
  <c r="G408" i="16"/>
  <c r="D408" i="16"/>
  <c r="D409" i="16" l="1"/>
  <c r="F409" i="16"/>
  <c r="G409" i="16"/>
  <c r="A410" i="16"/>
  <c r="S410" i="16"/>
  <c r="D410" i="16" l="1"/>
  <c r="F410" i="16"/>
  <c r="G410" i="16"/>
  <c r="S411" i="16"/>
  <c r="A411" i="16"/>
  <c r="S412" i="16" l="1"/>
  <c r="A412" i="16"/>
  <c r="D411" i="16"/>
  <c r="F411" i="16"/>
  <c r="G411" i="16"/>
  <c r="G412" i="16" l="1"/>
  <c r="F412" i="16"/>
  <c r="D412" i="16"/>
  <c r="S413" i="16"/>
  <c r="A413" i="16"/>
  <c r="S414" i="16" l="1"/>
  <c r="A414" i="16"/>
  <c r="G413" i="16"/>
  <c r="F413" i="16"/>
  <c r="D413" i="16"/>
  <c r="D414" i="16" l="1"/>
  <c r="G414" i="16"/>
  <c r="F414" i="16"/>
  <c r="A415" i="16"/>
  <c r="S415" i="16"/>
  <c r="S416" i="16" l="1"/>
  <c r="A416" i="16"/>
  <c r="F415" i="16"/>
  <c r="D415" i="16"/>
  <c r="G415" i="16"/>
  <c r="F416" i="16" l="1"/>
  <c r="G416" i="16"/>
  <c r="D416" i="16"/>
  <c r="S417" i="16"/>
  <c r="A417" i="16"/>
  <c r="A418" i="16" l="1"/>
  <c r="S418" i="16"/>
  <c r="D417" i="16"/>
  <c r="F417" i="16"/>
  <c r="G417" i="16"/>
  <c r="G418" i="16" l="1"/>
  <c r="F418" i="16"/>
  <c r="D418" i="16"/>
  <c r="S419" i="16"/>
  <c r="A419" i="16"/>
  <c r="S420" i="16" l="1"/>
  <c r="A420" i="16"/>
  <c r="F419" i="16"/>
  <c r="D419" i="16"/>
  <c r="G419" i="16"/>
  <c r="G420" i="16" l="1"/>
  <c r="D420" i="16"/>
  <c r="F420" i="16"/>
  <c r="A421" i="16"/>
  <c r="S421" i="16"/>
  <c r="D421" i="16" l="1"/>
  <c r="G421" i="16"/>
  <c r="F421" i="16"/>
  <c r="S422" i="16"/>
  <c r="A422" i="16"/>
  <c r="S423" i="16" l="1"/>
  <c r="A423" i="16"/>
  <c r="G422" i="16"/>
  <c r="D422" i="16"/>
  <c r="F422" i="16"/>
  <c r="S424" i="16" l="1"/>
  <c r="A424" i="16"/>
  <c r="F423" i="16"/>
  <c r="D423" i="16"/>
  <c r="G423" i="16"/>
  <c r="G424" i="16" l="1"/>
  <c r="D424" i="16"/>
  <c r="F424" i="16"/>
  <c r="S425" i="16"/>
  <c r="A425" i="16"/>
  <c r="F425" i="16" l="1"/>
  <c r="D425" i="16"/>
  <c r="G425" i="16"/>
  <c r="A426" i="16"/>
  <c r="S426" i="16"/>
  <c r="G426" i="16" l="1"/>
  <c r="F426" i="16"/>
  <c r="D426" i="16"/>
  <c r="A427" i="16"/>
  <c r="S427" i="16"/>
  <c r="S428" i="16" l="1"/>
  <c r="A428" i="16"/>
  <c r="D427" i="16"/>
  <c r="F427" i="16"/>
  <c r="G427" i="16"/>
  <c r="F428" i="16" l="1"/>
  <c r="G428" i="16"/>
  <c r="D428" i="16"/>
  <c r="S429" i="16"/>
  <c r="A429" i="16"/>
  <c r="S430" i="16" l="1"/>
  <c r="A430" i="16"/>
  <c r="D429" i="16"/>
  <c r="G429" i="16"/>
  <c r="F429" i="16"/>
  <c r="A431" i="16" l="1"/>
  <c r="S431" i="16"/>
  <c r="G430" i="16"/>
  <c r="D430" i="16"/>
  <c r="F430" i="16"/>
  <c r="F431" i="16" l="1"/>
  <c r="D431" i="16"/>
  <c r="G431" i="16"/>
  <c r="S432" i="16"/>
  <c r="A432" i="16"/>
  <c r="F432" i="16" l="1"/>
  <c r="D432" i="16"/>
  <c r="G432" i="16"/>
  <c r="S433" i="16"/>
  <c r="A433" i="16"/>
  <c r="F433" i="16" l="1"/>
  <c r="D433" i="16"/>
  <c r="G433" i="16"/>
  <c r="S434" i="16"/>
  <c r="A434" i="16"/>
  <c r="S435" i="16" l="1"/>
  <c r="A435" i="16"/>
  <c r="D434" i="16"/>
  <c r="G434" i="16"/>
  <c r="F434" i="16"/>
  <c r="S436" i="16" l="1"/>
  <c r="A436" i="16"/>
  <c r="G435" i="16"/>
  <c r="F435" i="16"/>
  <c r="D435" i="16"/>
  <c r="S437" i="16" l="1"/>
  <c r="A437" i="16"/>
  <c r="F436" i="16"/>
  <c r="D436" i="16"/>
  <c r="G436" i="16"/>
  <c r="G437" i="16" l="1"/>
  <c r="F437" i="16"/>
  <c r="D437" i="16"/>
  <c r="A438" i="16"/>
  <c r="S438" i="16"/>
  <c r="D438" i="16" l="1"/>
  <c r="G438" i="16"/>
  <c r="F438" i="16"/>
  <c r="S439" i="16"/>
  <c r="A439" i="16"/>
  <c r="S440" i="16" l="1"/>
  <c r="A440" i="16"/>
  <c r="D439" i="16"/>
  <c r="F439" i="16"/>
  <c r="G439" i="16"/>
  <c r="G440" i="16" l="1"/>
  <c r="F440" i="16"/>
  <c r="D440" i="16"/>
  <c r="S441" i="16"/>
  <c r="A441" i="16"/>
  <c r="D441" i="16" l="1"/>
  <c r="F441" i="16"/>
  <c r="G441" i="16"/>
  <c r="S442" i="16"/>
  <c r="A442" i="16"/>
  <c r="G442" i="16" l="1"/>
  <c r="F442" i="16"/>
  <c r="D442" i="16"/>
  <c r="S443" i="16"/>
  <c r="A443" i="16"/>
  <c r="D443" i="16" l="1"/>
  <c r="F443" i="16"/>
  <c r="G443" i="16"/>
  <c r="S444" i="16"/>
  <c r="A444" i="16"/>
  <c r="S445" i="16" l="1"/>
  <c r="A445" i="16"/>
  <c r="G444" i="16"/>
  <c r="F444" i="16"/>
  <c r="D444" i="16"/>
  <c r="S446" i="16" l="1"/>
  <c r="A446" i="16"/>
  <c r="G445" i="16"/>
  <c r="D445" i="16"/>
  <c r="F445" i="16"/>
  <c r="G446" i="16" l="1"/>
  <c r="F446" i="16"/>
  <c r="D446" i="16"/>
  <c r="S447" i="16"/>
  <c r="A447" i="16"/>
  <c r="S448" i="16" l="1"/>
  <c r="A448" i="16"/>
  <c r="F447" i="16"/>
  <c r="D447" i="16"/>
  <c r="G447" i="16"/>
  <c r="G448" i="16" l="1"/>
  <c r="F448" i="16"/>
  <c r="D448" i="16"/>
  <c r="S449" i="16"/>
  <c r="A449" i="16"/>
  <c r="D449" i="16" l="1"/>
  <c r="F449" i="16"/>
  <c r="G449" i="16"/>
  <c r="S450" i="16"/>
  <c r="A450" i="16"/>
  <c r="A451" i="16" l="1"/>
  <c r="S451" i="16"/>
  <c r="G450" i="16"/>
  <c r="F450" i="16"/>
  <c r="D450" i="16"/>
  <c r="F451" i="16" l="1"/>
  <c r="D451" i="16"/>
  <c r="G451" i="16"/>
  <c r="S452" i="16"/>
  <c r="A452" i="16"/>
  <c r="F452" i="16" l="1"/>
  <c r="D452" i="16"/>
  <c r="G452" i="16"/>
  <c r="S453" i="16"/>
  <c r="A453" i="16"/>
  <c r="D453" i="16" l="1"/>
  <c r="G453" i="16"/>
  <c r="F453" i="16"/>
  <c r="A454" i="16"/>
  <c r="S454" i="16"/>
  <c r="D454" i="16" l="1"/>
  <c r="F454" i="16"/>
  <c r="G454" i="16"/>
  <c r="A455" i="16"/>
  <c r="S455" i="16"/>
  <c r="S456" i="16" l="1"/>
  <c r="A456" i="16"/>
  <c r="D455" i="16"/>
  <c r="F455" i="16"/>
  <c r="G455" i="16"/>
  <c r="G456" i="16" l="1"/>
  <c r="F456" i="16"/>
  <c r="D456" i="16"/>
  <c r="A457" i="16"/>
  <c r="S457" i="16"/>
  <c r="S458" i="16" l="1"/>
  <c r="A458" i="16"/>
  <c r="G457" i="16"/>
  <c r="F457" i="16"/>
  <c r="D457" i="16"/>
  <c r="F458" i="16" l="1"/>
  <c r="G458" i="16"/>
  <c r="D458" i="16"/>
  <c r="S459" i="16"/>
  <c r="A459" i="16"/>
  <c r="A460" i="16" l="1"/>
  <c r="S460" i="16"/>
  <c r="F459" i="16"/>
  <c r="D459" i="16"/>
  <c r="G459" i="16"/>
  <c r="S461" i="16" l="1"/>
  <c r="A461" i="16"/>
  <c r="G460" i="16"/>
  <c r="D460" i="16"/>
  <c r="F460" i="16"/>
  <c r="D461" i="16" l="1"/>
  <c r="G461" i="16"/>
  <c r="F461" i="16"/>
  <c r="A462" i="16"/>
  <c r="S462" i="16"/>
  <c r="S463" i="16" l="1"/>
  <c r="A463" i="16"/>
  <c r="F462" i="16"/>
  <c r="G462" i="16"/>
  <c r="D462" i="16"/>
  <c r="D463" i="16" l="1"/>
  <c r="G463" i="16"/>
  <c r="F463" i="16"/>
  <c r="S464" i="16"/>
  <c r="A464" i="16"/>
  <c r="D464" i="16" l="1"/>
  <c r="G464" i="16"/>
  <c r="F464" i="16"/>
  <c r="S465" i="16"/>
  <c r="A465" i="16"/>
  <c r="S466" i="16" l="1"/>
  <c r="A466" i="16"/>
  <c r="F465" i="16"/>
  <c r="G465" i="16"/>
  <c r="D465" i="16"/>
  <c r="D466" i="16" l="1"/>
  <c r="G466" i="16"/>
  <c r="F466" i="16"/>
  <c r="S467" i="16"/>
  <c r="A467" i="16"/>
  <c r="D467" i="16" l="1"/>
  <c r="F467" i="16"/>
  <c r="G467" i="16"/>
  <c r="S468" i="16"/>
  <c r="A468" i="16"/>
  <c r="D468" i="16" l="1"/>
  <c r="F468" i="16"/>
  <c r="G468" i="16"/>
  <c r="S469" i="16"/>
  <c r="A469" i="16"/>
  <c r="S470" i="16" l="1"/>
  <c r="A470" i="16"/>
  <c r="G469" i="16"/>
  <c r="F469" i="16"/>
  <c r="D469" i="16"/>
  <c r="D470" i="16" l="1"/>
  <c r="G470" i="16"/>
  <c r="F470" i="16"/>
  <c r="S471" i="16"/>
  <c r="A471" i="16"/>
  <c r="S472" i="16" l="1"/>
  <c r="A472" i="16"/>
  <c r="G471" i="16"/>
  <c r="D471" i="16"/>
  <c r="F471" i="16"/>
  <c r="G472" i="16" l="1"/>
  <c r="D472" i="16"/>
  <c r="F472" i="16"/>
  <c r="S473" i="16"/>
  <c r="A473" i="16"/>
  <c r="A474" i="16" l="1"/>
  <c r="S474" i="16"/>
  <c r="D473" i="16"/>
  <c r="F473" i="16"/>
  <c r="G473" i="16"/>
  <c r="S475" i="16" l="1"/>
  <c r="A475" i="16"/>
  <c r="D474" i="16"/>
  <c r="G474" i="16"/>
  <c r="F474" i="16"/>
  <c r="F475" i="16" l="1"/>
  <c r="G475" i="16"/>
  <c r="D475" i="16"/>
  <c r="A476" i="16"/>
  <c r="S476" i="16"/>
  <c r="G476" i="16" l="1"/>
  <c r="D476" i="16"/>
  <c r="F476" i="16"/>
  <c r="S477" i="16"/>
  <c r="A477" i="16"/>
  <c r="D477" i="16" l="1"/>
  <c r="G477" i="16"/>
  <c r="F477" i="16"/>
  <c r="A478" i="16"/>
  <c r="S478" i="16"/>
  <c r="D478" i="16" l="1"/>
  <c r="G478" i="16"/>
  <c r="F478" i="16"/>
  <c r="S479" i="16"/>
  <c r="A479" i="16"/>
  <c r="S480" i="16" l="1"/>
  <c r="A480" i="16"/>
  <c r="G479" i="16"/>
  <c r="F479" i="16"/>
  <c r="D479" i="16"/>
  <c r="F480" i="16" l="1"/>
  <c r="G480" i="16"/>
  <c r="D480" i="16"/>
  <c r="S481" i="16"/>
  <c r="A481" i="16"/>
  <c r="G481" i="16" l="1"/>
  <c r="D481" i="16"/>
  <c r="F481" i="16"/>
  <c r="S482" i="16"/>
  <c r="A482" i="16"/>
  <c r="A483" i="16" l="1"/>
  <c r="S483" i="16"/>
  <c r="D482" i="16"/>
  <c r="G482" i="16"/>
  <c r="F482" i="16"/>
  <c r="G483" i="16" l="1"/>
  <c r="F483" i="16"/>
  <c r="D483" i="16"/>
  <c r="S484" i="16"/>
  <c r="A484" i="16"/>
  <c r="S485" i="16" l="1"/>
  <c r="A485" i="16"/>
  <c r="G484" i="16"/>
  <c r="F484" i="16"/>
  <c r="D484" i="16"/>
  <c r="G485" i="16" l="1"/>
  <c r="D485" i="16"/>
  <c r="F485" i="16"/>
  <c r="S486" i="16"/>
  <c r="A486" i="16"/>
  <c r="A487" i="16" l="1"/>
  <c r="S487" i="16"/>
  <c r="G486" i="16"/>
  <c r="F486" i="16"/>
  <c r="D486" i="16"/>
  <c r="F487" i="16" l="1"/>
  <c r="G487" i="16"/>
  <c r="D487" i="16"/>
  <c r="S488" i="16"/>
  <c r="A488" i="16"/>
  <c r="A489" i="16" l="1"/>
  <c r="S489" i="16"/>
  <c r="D488" i="16"/>
  <c r="F488" i="16"/>
  <c r="G488" i="16"/>
  <c r="G489" i="16" l="1"/>
  <c r="D489" i="16"/>
  <c r="F489" i="16"/>
  <c r="S490" i="16"/>
  <c r="A490" i="16"/>
  <c r="F490" i="16" l="1"/>
  <c r="D490" i="16"/>
  <c r="G490" i="16"/>
  <c r="S491" i="16"/>
  <c r="A491" i="16"/>
  <c r="S492" i="16" l="1"/>
  <c r="A492" i="16"/>
  <c r="D491" i="16"/>
  <c r="G491" i="16"/>
  <c r="F491" i="16"/>
  <c r="F492" i="16" l="1"/>
  <c r="D492" i="16"/>
  <c r="G492" i="16"/>
  <c r="S493" i="16"/>
  <c r="A493" i="16"/>
  <c r="S494" i="16" l="1"/>
  <c r="A494" i="16"/>
  <c r="D493" i="16"/>
  <c r="F493" i="16"/>
  <c r="G493" i="16"/>
  <c r="D494" i="16" l="1"/>
  <c r="G494" i="16"/>
  <c r="F494" i="16"/>
  <c r="A495" i="16"/>
  <c r="S495" i="16"/>
  <c r="S496" i="16" l="1"/>
  <c r="A496" i="16"/>
  <c r="D495" i="16"/>
  <c r="G495" i="16"/>
  <c r="F495" i="16"/>
  <c r="F496" i="16" l="1"/>
  <c r="G496" i="16"/>
  <c r="D496" i="16"/>
  <c r="S497" i="16"/>
  <c r="A497" i="16"/>
  <c r="S498" i="16" l="1"/>
  <c r="A498" i="16"/>
  <c r="G497" i="16"/>
  <c r="D497" i="16"/>
  <c r="F497" i="16"/>
  <c r="G498" i="16" l="1"/>
  <c r="F498" i="16"/>
  <c r="D498" i="16"/>
  <c r="S499" i="16"/>
  <c r="A499" i="16"/>
  <c r="G499" i="16" l="1"/>
  <c r="F499" i="16"/>
  <c r="D499" i="16"/>
  <c r="A500" i="16"/>
  <c r="S500" i="16"/>
  <c r="A501" i="16" l="1"/>
  <c r="S501" i="16"/>
  <c r="G500" i="16"/>
  <c r="D500" i="16"/>
  <c r="F500" i="16"/>
  <c r="S502" i="16" l="1"/>
  <c r="A502" i="16"/>
  <c r="D501" i="16"/>
  <c r="G501" i="16"/>
  <c r="F501" i="16"/>
  <c r="D502" i="16" l="1"/>
  <c r="F502" i="16"/>
  <c r="G502" i="16"/>
  <c r="S503" i="16"/>
  <c r="A503" i="16"/>
  <c r="S504" i="16" l="1"/>
  <c r="A504" i="16"/>
  <c r="D503" i="16"/>
  <c r="G503" i="16"/>
  <c r="F503" i="16"/>
  <c r="G504" i="16" l="1"/>
  <c r="F504" i="16"/>
  <c r="D504" i="16"/>
  <c r="S505" i="16"/>
  <c r="A505" i="16"/>
  <c r="S506" i="16" l="1"/>
  <c r="A506" i="16"/>
  <c r="D505" i="16"/>
  <c r="F505" i="16"/>
  <c r="G505" i="16"/>
  <c r="D506" i="16" l="1"/>
  <c r="G506" i="16"/>
  <c r="F506" i="16"/>
  <c r="S507" i="16"/>
  <c r="A507" i="16"/>
  <c r="S508" i="16" l="1"/>
  <c r="A508" i="16"/>
  <c r="D507" i="16"/>
  <c r="F507" i="16"/>
  <c r="G507" i="16"/>
  <c r="D508" i="16" l="1"/>
  <c r="G508" i="16"/>
  <c r="F508" i="16"/>
  <c r="A509" i="16"/>
  <c r="S509" i="16"/>
  <c r="D509" i="16" l="1"/>
  <c r="G509" i="16"/>
  <c r="F509" i="16"/>
  <c r="S510" i="16"/>
  <c r="A510" i="16"/>
  <c r="F510" i="16" l="1"/>
  <c r="G510" i="16"/>
  <c r="D510" i="16"/>
  <c r="S511" i="16"/>
  <c r="A511" i="16"/>
  <c r="F511" i="16" l="1"/>
  <c r="G511" i="16"/>
  <c r="D511" i="16"/>
  <c r="S512" i="16"/>
  <c r="A512" i="16"/>
  <c r="F512" i="16" l="1"/>
  <c r="D512" i="16"/>
  <c r="G512" i="16"/>
  <c r="S513" i="16"/>
  <c r="A513" i="16"/>
  <c r="D513" i="16" l="1"/>
  <c r="F513" i="16"/>
  <c r="G513" i="16"/>
  <c r="A514" i="16"/>
  <c r="S514" i="16"/>
  <c r="D514" i="16" l="1"/>
  <c r="F514" i="16"/>
  <c r="G514" i="16"/>
  <c r="S515" i="16"/>
  <c r="A515" i="16"/>
  <c r="G515" i="16" l="1"/>
  <c r="F515" i="16"/>
  <c r="D515" i="16"/>
  <c r="S516" i="16"/>
  <c r="A516" i="16"/>
  <c r="G516" i="16" l="1"/>
  <c r="D516" i="16"/>
  <c r="F516" i="16"/>
  <c r="A517" i="16"/>
  <c r="S517" i="16"/>
  <c r="S518" i="16" l="1"/>
  <c r="A518" i="16"/>
  <c r="D517" i="16"/>
  <c r="G517" i="16"/>
  <c r="F517" i="16"/>
  <c r="D518" i="16" l="1"/>
  <c r="G518" i="16"/>
  <c r="F518" i="16"/>
  <c r="A519" i="16"/>
  <c r="S519" i="16"/>
  <c r="F519" i="16" l="1"/>
  <c r="D519" i="16"/>
  <c r="G519" i="16"/>
  <c r="S520" i="16"/>
  <c r="A520" i="16"/>
  <c r="G520" i="16" l="1"/>
  <c r="F520" i="16"/>
  <c r="D520" i="16"/>
  <c r="S521" i="16"/>
  <c r="A521" i="16"/>
  <c r="S522" i="16" l="1"/>
  <c r="A522" i="16"/>
  <c r="D521" i="16"/>
  <c r="F521" i="16"/>
  <c r="G521" i="16"/>
  <c r="S523" i="16" l="1"/>
  <c r="A523" i="16"/>
  <c r="D522" i="16"/>
  <c r="F522" i="16"/>
  <c r="G522" i="16"/>
  <c r="D523" i="16" l="1"/>
  <c r="G523" i="16"/>
  <c r="F523" i="16"/>
  <c r="S524" i="16"/>
  <c r="A524" i="16"/>
  <c r="G524" i="16" l="1"/>
  <c r="D524" i="16"/>
  <c r="F524" i="16"/>
  <c r="S525" i="16"/>
  <c r="A525" i="16"/>
  <c r="D525" i="16" l="1"/>
  <c r="G525" i="16"/>
  <c r="F525" i="16"/>
  <c r="A526" i="16"/>
  <c r="S526" i="16"/>
  <c r="D526" i="16" l="1"/>
  <c r="G526" i="16"/>
  <c r="F526" i="16"/>
  <c r="S527" i="16"/>
  <c r="A527" i="16"/>
  <c r="F527" i="16" l="1"/>
  <c r="D527" i="16"/>
  <c r="G527" i="16"/>
  <c r="S528" i="16"/>
  <c r="A528" i="16"/>
  <c r="D528" i="16" l="1"/>
  <c r="F528" i="16"/>
  <c r="G528" i="16"/>
  <c r="A529" i="16"/>
  <c r="S529" i="16"/>
  <c r="S530" i="16" l="1"/>
  <c r="A530" i="16"/>
  <c r="D529" i="16"/>
  <c r="G529" i="16"/>
  <c r="F529" i="16"/>
  <c r="F530" i="16" l="1"/>
  <c r="G530" i="16"/>
  <c r="D530" i="16"/>
  <c r="S531" i="16"/>
  <c r="A531" i="16"/>
  <c r="A532" i="16" l="1"/>
  <c r="S532" i="16"/>
  <c r="F531" i="16"/>
  <c r="D531" i="16"/>
  <c r="G531" i="16"/>
  <c r="G532" i="16" l="1"/>
  <c r="F532" i="16"/>
  <c r="D532" i="16"/>
  <c r="S533" i="16"/>
  <c r="A533" i="16"/>
  <c r="S534" i="16" l="1"/>
  <c r="A534" i="16"/>
  <c r="D533" i="16"/>
  <c r="G533" i="16"/>
  <c r="F533" i="16"/>
  <c r="D534" i="16" l="1"/>
  <c r="F534" i="16"/>
  <c r="G534" i="16"/>
  <c r="S535" i="16"/>
  <c r="A535" i="16"/>
  <c r="A536" i="16" l="1"/>
  <c r="S536" i="16"/>
  <c r="D535" i="16"/>
  <c r="G535" i="16"/>
  <c r="F535" i="16"/>
  <c r="G536" i="16" l="1"/>
  <c r="F536" i="16"/>
  <c r="D536" i="16"/>
  <c r="S537" i="16"/>
  <c r="A537" i="16"/>
  <c r="A538" i="16" l="1"/>
  <c r="S538" i="16"/>
  <c r="G537" i="16"/>
  <c r="D537" i="16"/>
  <c r="F537" i="16"/>
  <c r="S539" i="16" l="1"/>
  <c r="A539" i="16"/>
  <c r="F538" i="16"/>
  <c r="D538" i="16"/>
  <c r="G538" i="16"/>
  <c r="D539" i="16" l="1"/>
  <c r="G539" i="16"/>
  <c r="F539" i="16"/>
  <c r="S540" i="16"/>
  <c r="A540" i="16"/>
  <c r="S541" i="16" l="1"/>
  <c r="A541" i="16"/>
  <c r="G540" i="16"/>
  <c r="F540" i="16"/>
  <c r="D540" i="16"/>
  <c r="D541" i="16" l="1"/>
  <c r="F541" i="16"/>
  <c r="G541" i="16"/>
  <c r="S542" i="16"/>
  <c r="A542" i="16"/>
  <c r="D542" i="16" l="1"/>
  <c r="F542" i="16"/>
  <c r="G542" i="16"/>
  <c r="S543" i="16"/>
  <c r="A543" i="16"/>
  <c r="S544" i="16" l="1"/>
  <c r="A544" i="16"/>
  <c r="F543" i="16"/>
  <c r="G543" i="16"/>
  <c r="D543" i="16"/>
  <c r="A545" i="16" l="1"/>
  <c r="S545" i="16"/>
  <c r="G544" i="16"/>
  <c r="D544" i="16"/>
  <c r="F544" i="16"/>
  <c r="S546" i="16" l="1"/>
  <c r="A546" i="16"/>
  <c r="D545" i="16"/>
  <c r="G545" i="16"/>
  <c r="F545" i="16"/>
  <c r="F546" i="16" l="1"/>
  <c r="D546" i="16"/>
  <c r="G546" i="16"/>
  <c r="S547" i="16"/>
  <c r="A547" i="16"/>
  <c r="S548" i="16" l="1"/>
  <c r="A548" i="16"/>
  <c r="D547" i="16"/>
  <c r="G547" i="16"/>
  <c r="F547" i="16"/>
  <c r="G548" i="16" l="1"/>
  <c r="F548" i="16"/>
  <c r="D548" i="16"/>
  <c r="S549" i="16"/>
  <c r="A549" i="16"/>
  <c r="G549" i="16" l="1"/>
  <c r="F549" i="16"/>
  <c r="D549" i="16"/>
  <c r="S550" i="16"/>
  <c r="A550" i="16"/>
  <c r="A551" i="16" l="1"/>
  <c r="S551" i="16"/>
  <c r="G550" i="16"/>
  <c r="F550" i="16"/>
  <c r="D550" i="16"/>
  <c r="S552" i="16" l="1"/>
  <c r="A552" i="16"/>
  <c r="G551" i="16"/>
  <c r="D551" i="16"/>
  <c r="F551" i="16"/>
  <c r="F552" i="16" l="1"/>
  <c r="D552" i="16"/>
  <c r="G552" i="16"/>
  <c r="S553" i="16"/>
  <c r="A553" i="16"/>
  <c r="S554" i="16" l="1"/>
  <c r="A554" i="16"/>
  <c r="D553" i="16"/>
  <c r="G553" i="16"/>
  <c r="F553" i="16"/>
  <c r="F554" i="16" l="1"/>
  <c r="G554" i="16"/>
  <c r="D554" i="16"/>
  <c r="S555" i="16"/>
  <c r="A555" i="16"/>
  <c r="F555" i="16" l="1"/>
  <c r="D555" i="16"/>
  <c r="G555" i="16"/>
  <c r="S556" i="16"/>
  <c r="A556" i="16"/>
  <c r="F556" i="16" l="1"/>
  <c r="G556" i="16"/>
  <c r="D556" i="16"/>
  <c r="S557" i="16"/>
  <c r="A557" i="16"/>
  <c r="F557" i="16" l="1"/>
  <c r="G557" i="16"/>
  <c r="D557" i="16"/>
  <c r="S558" i="16"/>
  <c r="A558" i="16"/>
  <c r="F558" i="16" l="1"/>
  <c r="G558" i="16"/>
  <c r="D558" i="16"/>
  <c r="S559" i="16"/>
  <c r="A559" i="16"/>
  <c r="F559" i="16" l="1"/>
  <c r="D559" i="16"/>
  <c r="G559" i="16"/>
  <c r="S560" i="16"/>
  <c r="A560" i="16"/>
  <c r="D560" i="16" l="1"/>
  <c r="G560" i="16"/>
  <c r="F560" i="16"/>
  <c r="A561" i="16"/>
  <c r="S561" i="16"/>
  <c r="S562" i="16" l="1"/>
  <c r="A562" i="16"/>
  <c r="G561" i="16"/>
  <c r="F561" i="16"/>
  <c r="D561" i="16"/>
  <c r="G562" i="16" l="1"/>
  <c r="F562" i="16"/>
  <c r="D562" i="16"/>
  <c r="S563" i="16"/>
  <c r="A563" i="16"/>
  <c r="S564" i="16" l="1"/>
  <c r="A564" i="16"/>
  <c r="F563" i="16"/>
  <c r="D563" i="16"/>
  <c r="G563" i="16"/>
  <c r="G564" i="16" l="1"/>
  <c r="F564" i="16"/>
  <c r="D564" i="16"/>
  <c r="S565" i="16"/>
  <c r="A565" i="16"/>
  <c r="D565" i="16" l="1"/>
  <c r="F565" i="16"/>
  <c r="G565" i="16"/>
  <c r="S566" i="16"/>
  <c r="A566" i="16"/>
  <c r="G566" i="16" l="1"/>
  <c r="D566" i="16"/>
  <c r="F566" i="16"/>
  <c r="S567" i="16"/>
  <c r="A567" i="16"/>
  <c r="S568" i="16" l="1"/>
  <c r="A568" i="16"/>
  <c r="D567" i="16"/>
  <c r="F567" i="16"/>
  <c r="G567" i="16"/>
  <c r="D568" i="16" l="1"/>
  <c r="G568" i="16"/>
  <c r="F568" i="16"/>
  <c r="A569" i="16"/>
  <c r="S569" i="16"/>
  <c r="A570" i="16" l="1"/>
  <c r="S570" i="16"/>
  <c r="G569" i="16"/>
  <c r="F569" i="16"/>
  <c r="D569" i="16"/>
  <c r="D570" i="16" l="1"/>
  <c r="F570" i="16"/>
  <c r="G570" i="16"/>
  <c r="A571" i="16"/>
  <c r="S571" i="16"/>
  <c r="A572" i="16" l="1"/>
  <c r="S572" i="16"/>
  <c r="G571" i="16"/>
  <c r="F571" i="16"/>
  <c r="D571" i="16"/>
  <c r="S573" i="16" l="1"/>
  <c r="A573" i="16"/>
  <c r="G572" i="16"/>
  <c r="D572" i="16"/>
  <c r="F572" i="16"/>
  <c r="G573" i="16" l="1"/>
  <c r="D573" i="16"/>
  <c r="F573" i="16"/>
  <c r="S574" i="16"/>
  <c r="A574" i="16"/>
  <c r="S575" i="16" l="1"/>
  <c r="A575" i="16"/>
  <c r="D574" i="16"/>
  <c r="G574" i="16"/>
  <c r="F574" i="16"/>
  <c r="D575" i="16" l="1"/>
  <c r="G575" i="16"/>
  <c r="F575" i="16"/>
  <c r="S576" i="16"/>
  <c r="A576" i="16"/>
  <c r="S577" i="16" l="1"/>
  <c r="A577" i="16"/>
  <c r="G576" i="16"/>
  <c r="F576" i="16"/>
  <c r="D576" i="16"/>
  <c r="G577" i="16" l="1"/>
  <c r="F577" i="16"/>
  <c r="D577" i="16"/>
  <c r="S578" i="16"/>
  <c r="A578" i="16"/>
  <c r="A579" i="16" l="1"/>
  <c r="S579" i="16"/>
  <c r="G578" i="16"/>
  <c r="F578" i="16"/>
  <c r="D578" i="16"/>
  <c r="D579" i="16" l="1"/>
  <c r="G579" i="16"/>
  <c r="F579" i="16"/>
  <c r="S580" i="16"/>
  <c r="A580" i="16"/>
  <c r="A581" i="16" l="1"/>
  <c r="S581" i="16"/>
  <c r="G580" i="16"/>
  <c r="F580" i="16"/>
  <c r="D580" i="16"/>
  <c r="S582" i="16" l="1"/>
  <c r="A582" i="16"/>
  <c r="G581" i="16"/>
  <c r="F581" i="16"/>
  <c r="D581" i="16"/>
  <c r="D582" i="16" l="1"/>
  <c r="F582" i="16"/>
  <c r="G582" i="16"/>
  <c r="S583" i="16"/>
  <c r="A583" i="16"/>
  <c r="S584" i="16" l="1"/>
  <c r="A584" i="16"/>
  <c r="F583" i="16"/>
  <c r="D583" i="16"/>
  <c r="G583" i="16"/>
  <c r="D584" i="16" l="1"/>
  <c r="G584" i="16"/>
  <c r="F584" i="16"/>
  <c r="S585" i="16"/>
  <c r="A585" i="16"/>
  <c r="D585" i="16" l="1"/>
  <c r="G585" i="16"/>
  <c r="F585" i="16"/>
  <c r="S586" i="16"/>
  <c r="A586" i="16"/>
  <c r="S587" i="16" l="1"/>
  <c r="A587" i="16"/>
  <c r="G586" i="16"/>
  <c r="D586" i="16"/>
  <c r="F586" i="16"/>
  <c r="S588" i="16" l="1"/>
  <c r="A588" i="16"/>
  <c r="F587" i="16"/>
  <c r="D587" i="16"/>
  <c r="G587" i="16"/>
  <c r="S589" i="16" l="1"/>
  <c r="A589" i="16"/>
  <c r="D588" i="16"/>
  <c r="G588" i="16"/>
  <c r="F588" i="16"/>
  <c r="G589" i="16" l="1"/>
  <c r="F589" i="16"/>
  <c r="D589" i="16"/>
  <c r="A590" i="16"/>
  <c r="S590" i="16"/>
  <c r="A591" i="16" l="1"/>
  <c r="S591" i="16"/>
  <c r="D590" i="16"/>
  <c r="F590" i="16"/>
  <c r="G590" i="16"/>
  <c r="G591" i="16" l="1"/>
  <c r="D591" i="16"/>
  <c r="F591" i="16"/>
  <c r="S592" i="16"/>
  <c r="A592" i="16"/>
  <c r="G592" i="16" l="1"/>
  <c r="D592" i="16"/>
  <c r="F592" i="16"/>
  <c r="S593" i="16"/>
  <c r="A593" i="16"/>
  <c r="S594" i="16" l="1"/>
  <c r="A594" i="16"/>
  <c r="G593" i="16"/>
  <c r="F593" i="16"/>
  <c r="D593" i="16"/>
  <c r="D594" i="16" l="1"/>
  <c r="G594" i="16"/>
  <c r="F594" i="16"/>
  <c r="S595" i="16"/>
  <c r="A595" i="16"/>
  <c r="S596" i="16" l="1"/>
  <c r="A596" i="16"/>
  <c r="F595" i="16"/>
  <c r="G595" i="16"/>
  <c r="D595" i="16"/>
  <c r="D596" i="16" l="1"/>
  <c r="F596" i="16"/>
  <c r="G596" i="16"/>
  <c r="A597" i="16"/>
  <c r="S597" i="16"/>
  <c r="D597" i="16" l="1"/>
  <c r="G597" i="16"/>
  <c r="F597" i="16"/>
  <c r="S598" i="16"/>
  <c r="A598" i="16"/>
  <c r="D598" i="16" l="1"/>
  <c r="G598" i="16"/>
  <c r="F598" i="16"/>
  <c r="S599" i="16"/>
  <c r="A599" i="16"/>
  <c r="D599" i="16" l="1"/>
  <c r="G599" i="16"/>
  <c r="F599" i="16"/>
  <c r="S600" i="16"/>
  <c r="A600" i="16"/>
  <c r="D600" i="16" l="1"/>
  <c r="F600" i="16"/>
  <c r="G600" i="16"/>
  <c r="S601" i="16"/>
  <c r="A601" i="16"/>
  <c r="A602" i="16" l="1"/>
  <c r="S602" i="16"/>
  <c r="D601" i="16"/>
  <c r="F601" i="16"/>
  <c r="G601" i="16"/>
  <c r="G602" i="16" l="1"/>
  <c r="F602" i="16"/>
  <c r="D602" i="16"/>
  <c r="S603" i="16"/>
  <c r="A603" i="16"/>
  <c r="D603" i="16" l="1"/>
  <c r="F603" i="16"/>
  <c r="G603" i="16"/>
  <c r="S604" i="16"/>
  <c r="A604" i="16"/>
  <c r="F604" i="16" l="1"/>
  <c r="D604" i="16"/>
  <c r="G604" i="16"/>
  <c r="S605" i="16"/>
  <c r="A605" i="16"/>
  <c r="A606" i="16" l="1"/>
  <c r="S606" i="16"/>
  <c r="D605" i="16"/>
  <c r="F605" i="16"/>
  <c r="G605" i="16"/>
  <c r="D606" i="16" l="1"/>
  <c r="G606" i="16"/>
  <c r="F606" i="16"/>
  <c r="S607" i="16"/>
  <c r="A607" i="16"/>
  <c r="D607" i="16" l="1"/>
  <c r="F607" i="16"/>
  <c r="G607" i="16"/>
  <c r="S608" i="16"/>
  <c r="A608" i="16"/>
  <c r="S609" i="16" l="1"/>
  <c r="A609" i="16"/>
  <c r="F608" i="16"/>
  <c r="D608" i="16"/>
  <c r="G608" i="16"/>
  <c r="F609" i="16" l="1"/>
  <c r="D609" i="16"/>
  <c r="G609" i="16"/>
  <c r="S610" i="16"/>
  <c r="A610" i="16"/>
  <c r="D610" i="16" l="1"/>
  <c r="G610" i="16"/>
  <c r="F610" i="16"/>
  <c r="S611" i="16"/>
  <c r="A611" i="16"/>
  <c r="S612" i="16" l="1"/>
  <c r="A612" i="16"/>
  <c r="D611" i="16"/>
  <c r="G611" i="16"/>
  <c r="F611" i="16"/>
  <c r="S613" i="16" l="1"/>
  <c r="A613" i="16"/>
  <c r="F612" i="16"/>
  <c r="G612" i="16"/>
  <c r="D612" i="16"/>
  <c r="S614" i="16" l="1"/>
  <c r="A614" i="16"/>
  <c r="D613" i="16"/>
  <c r="G613" i="16"/>
  <c r="F613" i="16"/>
  <c r="S615" i="16" l="1"/>
  <c r="A615" i="16"/>
  <c r="G614" i="16"/>
  <c r="F614" i="16"/>
  <c r="D614" i="16"/>
  <c r="F615" i="16" l="1"/>
  <c r="D615" i="16"/>
  <c r="G615" i="16"/>
  <c r="A616" i="16"/>
  <c r="S616" i="16"/>
  <c r="F616" i="16" l="1"/>
  <c r="D616" i="16"/>
  <c r="G616" i="16"/>
  <c r="S617" i="16"/>
  <c r="A617" i="16"/>
  <c r="S618" i="16" l="1"/>
  <c r="A618" i="16"/>
  <c r="G617" i="16"/>
  <c r="F617" i="16"/>
  <c r="D617" i="16"/>
  <c r="G618" i="16" l="1"/>
  <c r="F618" i="16"/>
  <c r="D618" i="16"/>
  <c r="S619" i="16"/>
  <c r="A619" i="16"/>
  <c r="D619" i="16" l="1"/>
  <c r="G619" i="16"/>
  <c r="F619" i="16"/>
  <c r="S620" i="16"/>
  <c r="A620" i="16"/>
  <c r="D620" i="16" l="1"/>
  <c r="G620" i="16"/>
  <c r="F620" i="16"/>
  <c r="S621" i="16"/>
  <c r="A621" i="16"/>
  <c r="S622" i="16" l="1"/>
  <c r="A622" i="16"/>
  <c r="D621" i="16"/>
  <c r="G621" i="16"/>
  <c r="F621" i="16"/>
  <c r="F622" i="16" l="1"/>
  <c r="G622" i="16"/>
  <c r="D622" i="16"/>
  <c r="A623" i="16"/>
  <c r="S623" i="16"/>
  <c r="D623" i="16" l="1"/>
  <c r="G623" i="16"/>
  <c r="F623" i="16"/>
  <c r="S624" i="16"/>
  <c r="A624" i="16"/>
  <c r="D624" i="16" l="1"/>
  <c r="G624" i="16"/>
  <c r="F624" i="16"/>
  <c r="S625" i="16"/>
  <c r="A625" i="16"/>
  <c r="S626" i="16" l="1"/>
  <c r="A626" i="16"/>
  <c r="D625" i="16"/>
  <c r="F625" i="16"/>
  <c r="G625" i="16"/>
  <c r="F626" i="16" l="1"/>
  <c r="D626" i="16"/>
  <c r="G626" i="16"/>
  <c r="S627" i="16"/>
  <c r="A627" i="16"/>
  <c r="D627" i="16" l="1"/>
  <c r="F627" i="16"/>
  <c r="G627" i="16"/>
  <c r="A628" i="16"/>
  <c r="S628" i="16"/>
  <c r="A629" i="16" l="1"/>
  <c r="S629" i="16"/>
  <c r="D628" i="16"/>
  <c r="F628" i="16"/>
  <c r="G628" i="16"/>
  <c r="G629" i="16" l="1"/>
  <c r="F629" i="16"/>
  <c r="D629" i="16"/>
  <c r="S630" i="16"/>
  <c r="A630" i="16"/>
  <c r="F630" i="16" l="1"/>
  <c r="D630" i="16"/>
  <c r="G630" i="16"/>
  <c r="S631" i="16"/>
  <c r="A631" i="16"/>
  <c r="G631" i="16" l="1"/>
  <c r="D631" i="16"/>
  <c r="F631" i="16"/>
  <c r="S632" i="16"/>
  <c r="A632" i="16"/>
  <c r="A633" i="16" l="1"/>
  <c r="S633" i="16"/>
  <c r="D632" i="16"/>
  <c r="G632" i="16"/>
  <c r="F632" i="16"/>
  <c r="D633" i="16" l="1"/>
  <c r="G633" i="16"/>
  <c r="F633" i="16"/>
  <c r="S634" i="16"/>
  <c r="A634" i="16"/>
  <c r="A635" i="16" l="1"/>
  <c r="S635" i="16"/>
  <c r="D634" i="16"/>
  <c r="G634" i="16"/>
  <c r="F634" i="16"/>
  <c r="S636" i="16" l="1"/>
  <c r="A636" i="16"/>
  <c r="F635" i="16"/>
  <c r="G635" i="16"/>
  <c r="D635" i="16"/>
  <c r="A637" i="16" l="1"/>
  <c r="S637" i="16"/>
  <c r="G636" i="16"/>
  <c r="D636" i="16"/>
  <c r="F636" i="16"/>
  <c r="S638" i="16" l="1"/>
  <c r="A638" i="16"/>
  <c r="D637" i="16"/>
  <c r="G637" i="16"/>
  <c r="F637" i="16"/>
  <c r="A639" i="16" l="1"/>
  <c r="S639" i="16"/>
  <c r="D638" i="16"/>
  <c r="G638" i="16"/>
  <c r="F638" i="16"/>
  <c r="S640" i="16" l="1"/>
  <c r="A640" i="16"/>
  <c r="D639" i="16"/>
  <c r="G639" i="16"/>
  <c r="F639" i="16"/>
  <c r="S641" i="16" l="1"/>
  <c r="A641" i="16"/>
  <c r="G640" i="16"/>
  <c r="D640" i="16"/>
  <c r="F640" i="16"/>
  <c r="D641" i="16" l="1"/>
  <c r="G641" i="16"/>
  <c r="F641" i="16"/>
  <c r="S642" i="16"/>
  <c r="A642" i="16"/>
  <c r="S643" i="16" l="1"/>
  <c r="A643" i="16"/>
  <c r="F642" i="16"/>
  <c r="G642" i="16"/>
  <c r="D642" i="16"/>
  <c r="F643" i="16" l="1"/>
  <c r="G643" i="16"/>
  <c r="D643" i="16"/>
  <c r="A644" i="16"/>
  <c r="S644" i="16"/>
  <c r="F644" i="16" l="1"/>
  <c r="G644" i="16"/>
  <c r="D644" i="16"/>
  <c r="S645" i="16"/>
  <c r="A645" i="16"/>
  <c r="S646" i="16" l="1"/>
  <c r="A646" i="16"/>
  <c r="F645" i="16"/>
  <c r="G645" i="16"/>
  <c r="D645" i="16"/>
  <c r="G646" i="16" l="1"/>
  <c r="D646" i="16"/>
  <c r="F646" i="16"/>
  <c r="S647" i="16"/>
  <c r="A647" i="16"/>
  <c r="F647" i="16" l="1"/>
  <c r="D647" i="16"/>
  <c r="G647" i="16"/>
  <c r="S648" i="16"/>
  <c r="A648" i="16"/>
  <c r="D648" i="16" l="1"/>
  <c r="G648" i="16"/>
  <c r="F648" i="16"/>
  <c r="A649" i="16"/>
  <c r="S649" i="16"/>
  <c r="G649" i="16" l="1"/>
  <c r="F649" i="16"/>
  <c r="D649" i="16"/>
  <c r="A650" i="16"/>
  <c r="S650" i="16"/>
  <c r="S651" i="16" l="1"/>
  <c r="A651" i="16"/>
  <c r="G650" i="16"/>
  <c r="D650" i="16"/>
  <c r="F650" i="16"/>
  <c r="F651" i="16" l="1"/>
  <c r="G651" i="16"/>
  <c r="D651" i="16"/>
  <c r="S652" i="16"/>
  <c r="A652" i="16"/>
  <c r="S653" i="16" l="1"/>
  <c r="A653" i="16"/>
  <c r="F652" i="16"/>
  <c r="G652" i="16"/>
  <c r="D652" i="16"/>
  <c r="S654" i="16" l="1"/>
  <c r="A654" i="16"/>
  <c r="D653" i="16"/>
  <c r="G653" i="16"/>
  <c r="F653" i="16"/>
  <c r="S655" i="16" l="1"/>
  <c r="A655" i="16"/>
  <c r="D654" i="16"/>
  <c r="G654" i="16"/>
  <c r="F654" i="16"/>
  <c r="D655" i="16" l="1"/>
  <c r="G655" i="16"/>
  <c r="F655" i="16"/>
  <c r="S656" i="16"/>
  <c r="A656" i="16"/>
  <c r="G656" i="16" l="1"/>
  <c r="F656" i="16"/>
  <c r="D656" i="16"/>
  <c r="S657" i="16"/>
  <c r="A657" i="16"/>
  <c r="S658" i="16" l="1"/>
  <c r="A658" i="16"/>
  <c r="D657" i="16"/>
  <c r="G657" i="16"/>
  <c r="F657" i="16"/>
  <c r="F658" i="16" l="1"/>
  <c r="G658" i="16"/>
  <c r="D658" i="16"/>
  <c r="S659" i="16"/>
  <c r="A659" i="16"/>
  <c r="A660" i="16" l="1"/>
  <c r="S660" i="16"/>
  <c r="F659" i="16"/>
  <c r="G659" i="16"/>
  <c r="D659" i="16"/>
  <c r="G660" i="16" l="1"/>
  <c r="F660" i="16"/>
  <c r="D660" i="16"/>
  <c r="S661" i="16"/>
  <c r="A661" i="16"/>
  <c r="A662" i="16" l="1"/>
  <c r="S662" i="16"/>
  <c r="G661" i="16"/>
  <c r="D661" i="16"/>
  <c r="F661" i="16"/>
  <c r="G662" i="16" l="1"/>
  <c r="D662" i="16"/>
  <c r="F662" i="16"/>
  <c r="A663" i="16"/>
  <c r="S663" i="16"/>
  <c r="F663" i="16" l="1"/>
  <c r="D663" i="16"/>
  <c r="G663" i="16"/>
  <c r="S664" i="16"/>
  <c r="A664" i="16"/>
  <c r="F664" i="16" l="1"/>
  <c r="G664" i="16"/>
  <c r="D664" i="16"/>
  <c r="S665" i="16"/>
  <c r="A665" i="16"/>
  <c r="S666" i="16" l="1"/>
  <c r="A666" i="16"/>
  <c r="D665" i="16"/>
  <c r="G665" i="16"/>
  <c r="F665" i="16"/>
  <c r="D666" i="16" l="1"/>
  <c r="G666" i="16"/>
  <c r="F666" i="16"/>
  <c r="A667" i="16"/>
  <c r="S667" i="16"/>
  <c r="A668" i="16" l="1"/>
  <c r="S668" i="16"/>
  <c r="G667" i="16"/>
  <c r="D667" i="16"/>
  <c r="F667" i="16"/>
  <c r="F668" i="16" l="1"/>
  <c r="D668" i="16"/>
  <c r="G668" i="16"/>
  <c r="S669" i="16"/>
  <c r="A669" i="16"/>
  <c r="S670" i="16" l="1"/>
  <c r="A670" i="16"/>
  <c r="D669" i="16"/>
  <c r="F669" i="16"/>
  <c r="G669" i="16"/>
  <c r="F670" i="16" l="1"/>
  <c r="G670" i="16"/>
  <c r="D670" i="16"/>
  <c r="S671" i="16"/>
  <c r="A671" i="16"/>
  <c r="A672" i="16" l="1"/>
  <c r="S672" i="16"/>
  <c r="F671" i="16"/>
  <c r="G671" i="16"/>
  <c r="D671" i="16"/>
  <c r="S673" i="16" l="1"/>
  <c r="A673" i="16"/>
  <c r="G672" i="16"/>
  <c r="F672" i="16"/>
  <c r="D672" i="16"/>
  <c r="G673" i="16" l="1"/>
  <c r="D673" i="16"/>
  <c r="F673" i="16"/>
  <c r="A674" i="16"/>
  <c r="S674" i="16"/>
  <c r="F674" i="16" l="1"/>
  <c r="D674" i="16"/>
  <c r="G674" i="16"/>
  <c r="S675" i="16"/>
  <c r="A675" i="16"/>
  <c r="S676" i="16" l="1"/>
  <c r="A676" i="16"/>
  <c r="F675" i="16"/>
  <c r="G675" i="16"/>
  <c r="D675" i="16"/>
  <c r="D676" i="16" l="1"/>
  <c r="G676" i="16"/>
  <c r="F676" i="16"/>
  <c r="A677" i="16"/>
  <c r="S677" i="16"/>
  <c r="S678" i="16" l="1"/>
  <c r="A678" i="16"/>
  <c r="D677" i="16"/>
  <c r="G677" i="16"/>
  <c r="F677" i="16"/>
  <c r="G678" i="16" l="1"/>
  <c r="F678" i="16"/>
  <c r="D678" i="16"/>
  <c r="S679" i="16"/>
  <c r="A679" i="16"/>
  <c r="S680" i="16" l="1"/>
  <c r="A680" i="16"/>
  <c r="G679" i="16"/>
  <c r="D679" i="16"/>
  <c r="F679" i="16"/>
  <c r="S681" i="16" l="1"/>
  <c r="A681" i="16"/>
  <c r="G680" i="16"/>
  <c r="D680" i="16"/>
  <c r="F680" i="16"/>
  <c r="F681" i="16" l="1"/>
  <c r="G681" i="16"/>
  <c r="D681" i="16"/>
  <c r="A682" i="16"/>
  <c r="S682" i="16"/>
  <c r="G682" i="16" l="1"/>
  <c r="F682" i="16"/>
  <c r="D682" i="16"/>
  <c r="A683" i="16"/>
  <c r="S683" i="16"/>
  <c r="G683" i="16" l="1"/>
  <c r="F683" i="16"/>
  <c r="D683" i="16"/>
  <c r="S684" i="16"/>
  <c r="A684" i="16"/>
  <c r="G684" i="16" l="1"/>
  <c r="F684" i="16"/>
  <c r="D684" i="16"/>
  <c r="S685" i="16"/>
  <c r="A685" i="16"/>
  <c r="G685" i="16" l="1"/>
  <c r="F685" i="16"/>
  <c r="D685" i="16"/>
  <c r="S686" i="16"/>
  <c r="A686" i="16"/>
  <c r="G686" i="16" l="1"/>
  <c r="F686" i="16"/>
  <c r="D686" i="16"/>
  <c r="S687" i="16"/>
  <c r="A687" i="16"/>
  <c r="A688" i="16" l="1"/>
  <c r="S688" i="16"/>
  <c r="G687" i="16"/>
  <c r="D687" i="16"/>
  <c r="F687" i="16"/>
  <c r="S689" i="16" l="1"/>
  <c r="A689" i="16"/>
  <c r="G688" i="16"/>
  <c r="F688" i="16"/>
  <c r="D688" i="16"/>
  <c r="D689" i="16" l="1"/>
  <c r="F689" i="16"/>
  <c r="G689" i="16"/>
  <c r="S690" i="16"/>
  <c r="A690" i="16"/>
  <c r="S691" i="16" l="1"/>
  <c r="A691" i="16"/>
  <c r="F690" i="16"/>
  <c r="D690" i="16"/>
  <c r="G690" i="16"/>
  <c r="F691" i="16" l="1"/>
  <c r="D691" i="16"/>
  <c r="G691" i="16"/>
  <c r="A692" i="16"/>
  <c r="S692" i="16"/>
  <c r="G692" i="16" l="1"/>
  <c r="D692" i="16"/>
  <c r="F692" i="16"/>
  <c r="A693" i="16"/>
  <c r="S693" i="16"/>
  <c r="D693" i="16" l="1"/>
  <c r="G693" i="16"/>
  <c r="F693" i="16"/>
  <c r="S694" i="16"/>
  <c r="A694" i="16"/>
  <c r="S695" i="16" l="1"/>
  <c r="A695" i="16"/>
  <c r="G694" i="16"/>
  <c r="F694" i="16"/>
  <c r="D694" i="16"/>
  <c r="F695" i="16" l="1"/>
  <c r="G695" i="16"/>
  <c r="D695" i="16"/>
  <c r="S696" i="16"/>
  <c r="A696" i="16"/>
  <c r="S697" i="16" l="1"/>
  <c r="A697" i="16"/>
  <c r="F696" i="16"/>
  <c r="G696" i="16"/>
  <c r="D696" i="16"/>
  <c r="S698" i="16" l="1"/>
  <c r="A698" i="16"/>
  <c r="F697" i="16"/>
  <c r="G697" i="16"/>
  <c r="D697" i="16"/>
  <c r="G698" i="16" l="1"/>
  <c r="D698" i="16"/>
  <c r="F698" i="16"/>
  <c r="S699" i="16"/>
  <c r="A699" i="16"/>
  <c r="F699" i="16" l="1"/>
  <c r="D699" i="16"/>
  <c r="G699" i="16"/>
  <c r="S700" i="16"/>
  <c r="A700" i="16"/>
  <c r="G700" i="16" l="1"/>
  <c r="D700" i="16"/>
  <c r="F700" i="16"/>
  <c r="S701" i="16"/>
  <c r="A701" i="16"/>
  <c r="G701" i="16" l="1"/>
  <c r="D701" i="16"/>
  <c r="F701" i="16"/>
  <c r="S702" i="16"/>
  <c r="A702" i="16"/>
  <c r="G702" i="16" l="1"/>
  <c r="F702" i="16"/>
  <c r="D702" i="16"/>
  <c r="S703" i="16"/>
  <c r="A703" i="16"/>
  <c r="A704" i="16" l="1"/>
  <c r="S704" i="16"/>
  <c r="F703" i="16"/>
  <c r="D703" i="16"/>
  <c r="G703" i="16"/>
  <c r="A705" i="16" l="1"/>
  <c r="S705" i="16"/>
  <c r="G704" i="16"/>
  <c r="F704" i="16"/>
  <c r="D704" i="16"/>
  <c r="D705" i="16" l="1"/>
  <c r="G705" i="16"/>
  <c r="F705" i="16"/>
  <c r="A706" i="16"/>
  <c r="S706" i="16"/>
  <c r="A707" i="16" l="1"/>
  <c r="S707" i="16"/>
  <c r="F706" i="16"/>
  <c r="G706" i="16"/>
  <c r="D706" i="16"/>
  <c r="F707" i="16" l="1"/>
  <c r="D707" i="16"/>
  <c r="G707" i="16"/>
  <c r="S708" i="16"/>
  <c r="A708" i="16"/>
  <c r="F708" i="16" l="1"/>
  <c r="D708" i="16"/>
  <c r="G708" i="16"/>
  <c r="S709" i="16"/>
  <c r="A709" i="16"/>
  <c r="D709" i="16" l="1"/>
  <c r="G709" i="16"/>
  <c r="F709" i="16"/>
  <c r="A710" i="16"/>
  <c r="S710" i="16"/>
  <c r="F710" i="16" l="1"/>
  <c r="G710" i="16"/>
  <c r="D710" i="16"/>
  <c r="S711" i="16"/>
  <c r="A711" i="16"/>
  <c r="S712" i="16" l="1"/>
  <c r="A712" i="16"/>
  <c r="D711" i="16"/>
  <c r="G711" i="16"/>
  <c r="F711" i="16"/>
  <c r="D712" i="16" l="1"/>
  <c r="G712" i="16"/>
  <c r="F712" i="16"/>
  <c r="S713" i="16"/>
  <c r="A713" i="16"/>
  <c r="S714" i="16" l="1"/>
  <c r="A714" i="16"/>
  <c r="D713" i="16"/>
  <c r="G713" i="16"/>
  <c r="F713" i="16"/>
  <c r="G714" i="16" l="1"/>
  <c r="D714" i="16"/>
  <c r="F714" i="16"/>
  <c r="S715" i="16"/>
  <c r="A715" i="16"/>
  <c r="S716" i="16" l="1"/>
  <c r="A716" i="16"/>
  <c r="F715" i="16"/>
  <c r="D715" i="16"/>
  <c r="G715" i="16"/>
  <c r="D716" i="16" l="1"/>
  <c r="F716" i="16"/>
  <c r="G716" i="16"/>
  <c r="S717" i="16"/>
  <c r="A717" i="16"/>
  <c r="D717" i="16" l="1"/>
  <c r="G717" i="16"/>
  <c r="F717" i="16"/>
  <c r="S718" i="16"/>
  <c r="A718" i="16"/>
  <c r="F718" i="16" l="1"/>
  <c r="G718" i="16"/>
  <c r="D718" i="16"/>
  <c r="S719" i="16"/>
  <c r="A719" i="16"/>
  <c r="F719" i="16" l="1"/>
  <c r="D719" i="16"/>
  <c r="G719" i="16"/>
  <c r="S720" i="16"/>
  <c r="A720" i="16"/>
  <c r="S721" i="16" l="1"/>
  <c r="A721" i="16"/>
  <c r="G720" i="16"/>
  <c r="F720" i="16"/>
  <c r="D720" i="16"/>
  <c r="G721" i="16" l="1"/>
  <c r="D721" i="16"/>
  <c r="F721" i="16"/>
  <c r="A722" i="16"/>
  <c r="S722" i="16"/>
  <c r="D722" i="16" l="1"/>
  <c r="F722" i="16"/>
  <c r="G722" i="16"/>
  <c r="S723" i="16"/>
  <c r="A723" i="16"/>
  <c r="S724" i="16" l="1"/>
  <c r="A724" i="16"/>
  <c r="G723" i="16"/>
  <c r="D723" i="16"/>
  <c r="F723" i="16"/>
  <c r="A725" i="16" l="1"/>
  <c r="S725" i="16"/>
  <c r="F724" i="16"/>
  <c r="G724" i="16"/>
  <c r="D724" i="16"/>
  <c r="S726" i="16" l="1"/>
  <c r="A726" i="16"/>
  <c r="D725" i="16"/>
  <c r="G725" i="16"/>
  <c r="F725" i="16"/>
  <c r="F726" i="16" l="1"/>
  <c r="D726" i="16"/>
  <c r="G726" i="16"/>
  <c r="S727" i="16"/>
  <c r="A727" i="16"/>
  <c r="S728" i="16" l="1"/>
  <c r="A728" i="16"/>
  <c r="D727" i="16"/>
  <c r="G727" i="16"/>
  <c r="F727" i="16"/>
  <c r="D728" i="16" l="1"/>
  <c r="G728" i="16"/>
  <c r="F728" i="16"/>
  <c r="S729" i="16"/>
  <c r="A729" i="16"/>
  <c r="D729" i="16" l="1"/>
  <c r="F729" i="16"/>
  <c r="G729" i="16"/>
  <c r="S730" i="16"/>
  <c r="A730" i="16"/>
  <c r="D730" i="16" l="1"/>
  <c r="G730" i="16"/>
  <c r="F730" i="16"/>
  <c r="S731" i="16"/>
  <c r="A731" i="16"/>
  <c r="S732" i="16" l="1"/>
  <c r="A732" i="16"/>
  <c r="D731" i="16"/>
  <c r="F731" i="16"/>
  <c r="G731" i="16"/>
  <c r="G732" i="16" l="1"/>
  <c r="D732" i="16"/>
  <c r="F732" i="16"/>
  <c r="S733" i="16"/>
  <c r="A733" i="16"/>
  <c r="S734" i="16" l="1"/>
  <c r="A734" i="16"/>
  <c r="G733" i="16"/>
  <c r="D733" i="16"/>
  <c r="F733" i="16"/>
  <c r="F734" i="16" l="1"/>
  <c r="G734" i="16"/>
  <c r="D734" i="16"/>
  <c r="S735" i="16"/>
  <c r="A735" i="16"/>
  <c r="F735" i="16" l="1"/>
  <c r="G735" i="16"/>
  <c r="D735" i="16"/>
  <c r="A736" i="16"/>
  <c r="S736" i="16"/>
  <c r="S737" i="16" l="1"/>
  <c r="A737" i="16"/>
  <c r="G736" i="16"/>
  <c r="D736" i="16"/>
  <c r="F736" i="16"/>
  <c r="F737" i="16" l="1"/>
  <c r="G737" i="16"/>
  <c r="D737" i="16"/>
  <c r="A738" i="16"/>
  <c r="S738" i="16"/>
  <c r="D738" i="16" l="1"/>
  <c r="G738" i="16"/>
  <c r="F738" i="16"/>
  <c r="S739" i="16"/>
  <c r="A739" i="16"/>
  <c r="F739" i="16" l="1"/>
  <c r="G739" i="16"/>
  <c r="D739" i="16"/>
  <c r="S740" i="16"/>
  <c r="A740" i="16"/>
  <c r="A741" i="16" l="1"/>
  <c r="S741" i="16"/>
  <c r="F740" i="16"/>
  <c r="G740" i="16"/>
  <c r="D740" i="16"/>
  <c r="D741" i="16" l="1"/>
  <c r="G741" i="16"/>
  <c r="F741" i="16"/>
  <c r="A742" i="16"/>
  <c r="S742" i="16"/>
  <c r="S743" i="16" l="1"/>
  <c r="A743" i="16"/>
  <c r="D742" i="16"/>
  <c r="F742" i="16"/>
  <c r="G742" i="16"/>
  <c r="A744" i="16" l="1"/>
  <c r="S744" i="16"/>
  <c r="F743" i="16"/>
  <c r="D743" i="16"/>
  <c r="G743" i="16"/>
  <c r="F744" i="16" l="1"/>
  <c r="G744" i="16"/>
  <c r="D744" i="16"/>
  <c r="A745" i="16"/>
  <c r="S745" i="16"/>
  <c r="G745" i="16" l="1"/>
  <c r="F745" i="16"/>
  <c r="D745" i="16"/>
  <c r="S746" i="16"/>
  <c r="A746" i="16"/>
  <c r="A747" i="16" l="1"/>
  <c r="S747" i="16"/>
  <c r="G746" i="16"/>
  <c r="D746" i="16"/>
  <c r="F746" i="16"/>
  <c r="F747" i="16" l="1"/>
  <c r="D747" i="16"/>
  <c r="G747" i="16"/>
  <c r="S748" i="16"/>
  <c r="A748" i="16"/>
  <c r="G748" i="16" l="1"/>
  <c r="F748" i="16"/>
  <c r="D748" i="16"/>
  <c r="S749" i="16"/>
  <c r="A749" i="16"/>
  <c r="D749" i="16" l="1"/>
  <c r="G749" i="16"/>
  <c r="F749" i="16"/>
  <c r="S750" i="16"/>
  <c r="A750" i="16"/>
  <c r="S751" i="16" l="1"/>
  <c r="A751" i="16"/>
  <c r="G750" i="16"/>
  <c r="F750" i="16"/>
  <c r="D750" i="16"/>
  <c r="D751" i="16" l="1"/>
  <c r="G751" i="16"/>
  <c r="F751" i="16"/>
  <c r="S752" i="16"/>
  <c r="A752" i="16"/>
  <c r="S753" i="16" l="1"/>
  <c r="A753" i="16"/>
  <c r="G752" i="16"/>
  <c r="D752" i="16"/>
  <c r="F752" i="16"/>
  <c r="D753" i="16" l="1"/>
  <c r="F753" i="16"/>
  <c r="G753" i="16"/>
  <c r="A754" i="16"/>
  <c r="S754" i="16"/>
  <c r="G754" i="16" l="1"/>
  <c r="D754" i="16"/>
  <c r="F754" i="16"/>
  <c r="S755" i="16"/>
  <c r="A755" i="16"/>
  <c r="S756" i="16" l="1"/>
  <c r="A756" i="16"/>
  <c r="F755" i="16"/>
  <c r="D755" i="16"/>
  <c r="G755" i="16"/>
  <c r="G756" i="16" l="1"/>
  <c r="D756" i="16"/>
  <c r="F756" i="16"/>
  <c r="S757" i="16"/>
  <c r="A757" i="16"/>
  <c r="S758" i="16" l="1"/>
  <c r="A758" i="16"/>
  <c r="G757" i="16"/>
  <c r="D757" i="16"/>
  <c r="F757" i="16"/>
  <c r="F758" i="16" l="1"/>
  <c r="D758" i="16"/>
  <c r="G758" i="16"/>
  <c r="A759" i="16"/>
  <c r="S759" i="16"/>
  <c r="S760" i="16" l="1"/>
  <c r="A760" i="16"/>
  <c r="D759" i="16"/>
  <c r="G759" i="16"/>
  <c r="F759" i="16"/>
  <c r="F760" i="16" l="1"/>
  <c r="D760" i="16"/>
  <c r="G760" i="16"/>
  <c r="A761" i="16"/>
  <c r="S761" i="16"/>
  <c r="A762" i="16" l="1"/>
  <c r="S762" i="16"/>
  <c r="F761" i="16"/>
  <c r="G761" i="16"/>
  <c r="D761" i="16"/>
  <c r="G762" i="16" l="1"/>
  <c r="D762" i="16"/>
  <c r="F762" i="16"/>
  <c r="S763" i="16"/>
  <c r="A763" i="16"/>
  <c r="S764" i="16" l="1"/>
  <c r="A764" i="16"/>
  <c r="F763" i="16"/>
  <c r="G763" i="16"/>
  <c r="D763" i="16"/>
  <c r="F764" i="16" l="1"/>
  <c r="D764" i="16"/>
  <c r="G764" i="16"/>
  <c r="S765" i="16"/>
  <c r="A765" i="16"/>
  <c r="S766" i="16" l="1"/>
  <c r="A766" i="16"/>
  <c r="G765" i="16"/>
  <c r="F765" i="16"/>
  <c r="D765" i="16"/>
  <c r="F766" i="16" l="1"/>
  <c r="G766" i="16"/>
  <c r="D766" i="16"/>
  <c r="A767" i="16"/>
  <c r="S767" i="16"/>
  <c r="G767" i="16" l="1"/>
  <c r="F767" i="16"/>
  <c r="D767" i="16"/>
  <c r="S768" i="16"/>
  <c r="A768" i="16"/>
  <c r="S769" i="16" l="1"/>
  <c r="A769" i="16"/>
  <c r="F768" i="16"/>
  <c r="G768" i="16"/>
  <c r="D768" i="16"/>
  <c r="F769" i="16" l="1"/>
  <c r="G769" i="16"/>
  <c r="D769" i="16"/>
  <c r="S770" i="16"/>
  <c r="A770" i="16"/>
  <c r="D770" i="16" l="1"/>
  <c r="F770" i="16"/>
  <c r="G770" i="16"/>
  <c r="S771" i="16"/>
  <c r="A771" i="16"/>
  <c r="A772" i="16" l="1"/>
  <c r="S772" i="16"/>
  <c r="G771" i="16"/>
  <c r="D771" i="16"/>
  <c r="F771" i="16"/>
  <c r="S773" i="16" l="1"/>
  <c r="A773" i="16"/>
  <c r="G772" i="16"/>
  <c r="F772" i="16"/>
  <c r="D772" i="16"/>
  <c r="D773" i="16" l="1"/>
  <c r="G773" i="16"/>
  <c r="F773" i="16"/>
  <c r="S774" i="16"/>
  <c r="A774" i="16"/>
  <c r="S775" i="16" l="1"/>
  <c r="A775" i="16"/>
  <c r="G774" i="16"/>
  <c r="F774" i="16"/>
  <c r="D774" i="16"/>
  <c r="G775" i="16" l="1"/>
  <c r="D775" i="16"/>
  <c r="F775" i="16"/>
  <c r="A776" i="16"/>
  <c r="S776" i="16"/>
  <c r="G776" i="16" l="1"/>
  <c r="F776" i="16"/>
  <c r="D776" i="16"/>
  <c r="S777" i="16"/>
  <c r="A777" i="16"/>
  <c r="D777" i="16" l="1"/>
  <c r="G777" i="16"/>
  <c r="F777" i="16"/>
  <c r="S778" i="16"/>
  <c r="A778" i="16"/>
  <c r="G778" i="16" l="1"/>
  <c r="F778" i="16"/>
  <c r="D778" i="16"/>
  <c r="A779" i="16"/>
  <c r="S779" i="16"/>
  <c r="S780" i="16" l="1"/>
  <c r="A780" i="16"/>
  <c r="F779" i="16"/>
  <c r="D779" i="16"/>
  <c r="G779" i="16"/>
  <c r="F780" i="16" l="1"/>
  <c r="D780" i="16"/>
  <c r="G780" i="16"/>
  <c r="A781" i="16"/>
  <c r="S781" i="16"/>
  <c r="F781" i="16" l="1"/>
  <c r="G781" i="16"/>
  <c r="D781" i="16"/>
  <c r="S782" i="16"/>
  <c r="A782" i="16"/>
  <c r="S783" i="16" l="1"/>
  <c r="A783" i="16"/>
  <c r="G782" i="16"/>
  <c r="F782" i="16"/>
  <c r="D782" i="16"/>
  <c r="F783" i="16" l="1"/>
  <c r="D783" i="16"/>
  <c r="G783" i="16"/>
  <c r="S784" i="16"/>
  <c r="A784" i="16"/>
  <c r="S785" i="16" l="1"/>
  <c r="A785" i="16"/>
  <c r="F784" i="16"/>
  <c r="G784" i="16"/>
  <c r="D784" i="16"/>
  <c r="D785" i="16" l="1"/>
  <c r="G785" i="16"/>
  <c r="F785" i="16"/>
  <c r="S786" i="16"/>
  <c r="A786" i="16"/>
  <c r="S787" i="16" l="1"/>
  <c r="A787" i="16"/>
  <c r="F786" i="16"/>
  <c r="D786" i="16"/>
  <c r="G786" i="16"/>
  <c r="D787" i="16" l="1"/>
  <c r="G787" i="16"/>
  <c r="F787" i="16"/>
  <c r="A788" i="16"/>
  <c r="S788" i="16"/>
  <c r="F788" i="16" l="1"/>
  <c r="G788" i="16"/>
  <c r="D788" i="16"/>
  <c r="S789" i="16"/>
  <c r="A789" i="16"/>
  <c r="D789" i="16" l="1"/>
  <c r="G789" i="16"/>
  <c r="F789" i="16"/>
  <c r="S790" i="16"/>
  <c r="A790" i="16"/>
  <c r="A791" i="16" l="1"/>
  <c r="S791" i="16"/>
  <c r="D790" i="16"/>
  <c r="F790" i="16"/>
  <c r="G790" i="16"/>
  <c r="S792" i="16" l="1"/>
  <c r="A792" i="16"/>
  <c r="F791" i="16"/>
  <c r="G791" i="16"/>
  <c r="D791" i="16"/>
  <c r="D792" i="16" l="1"/>
  <c r="F792" i="16"/>
  <c r="G792" i="16"/>
  <c r="A793" i="16"/>
  <c r="S793" i="16"/>
  <c r="D793" i="16" l="1"/>
  <c r="G793" i="16"/>
  <c r="F793" i="16"/>
  <c r="S794" i="16"/>
  <c r="A794" i="16"/>
  <c r="A795" i="16" l="1"/>
  <c r="S795" i="16"/>
  <c r="F794" i="16"/>
  <c r="D794" i="16"/>
  <c r="G794" i="16"/>
  <c r="S796" i="16" l="1"/>
  <c r="A796" i="16"/>
  <c r="D795" i="16"/>
  <c r="F795" i="16"/>
  <c r="G795" i="16"/>
  <c r="D796" i="16" l="1"/>
  <c r="G796" i="16"/>
  <c r="F796" i="16"/>
  <c r="A797" i="16"/>
  <c r="S797" i="16"/>
  <c r="A798" i="16" l="1"/>
  <c r="S798" i="16"/>
  <c r="D797" i="16"/>
  <c r="G797" i="16"/>
  <c r="F797" i="16"/>
  <c r="A799" i="16" l="1"/>
  <c r="S799" i="16"/>
  <c r="D798" i="16"/>
  <c r="G798" i="16"/>
  <c r="F798" i="16"/>
  <c r="S800" i="16" l="1"/>
  <c r="A800" i="16"/>
  <c r="F799" i="16"/>
  <c r="D799" i="16"/>
  <c r="G799" i="16"/>
  <c r="F800" i="16" l="1"/>
  <c r="G800" i="16"/>
  <c r="D800" i="16"/>
  <c r="S801" i="16"/>
  <c r="A801" i="16"/>
  <c r="S802" i="16" l="1"/>
  <c r="A802" i="16"/>
  <c r="D801" i="16"/>
  <c r="G801" i="16"/>
  <c r="F801" i="16"/>
  <c r="D802" i="16" l="1"/>
  <c r="G802" i="16"/>
  <c r="F802" i="16"/>
  <c r="S803" i="16"/>
  <c r="A803" i="16"/>
  <c r="S804" i="16" l="1"/>
  <c r="A804" i="16"/>
  <c r="G803" i="16"/>
  <c r="F803" i="16"/>
  <c r="D803" i="16"/>
  <c r="F804" i="16" l="1"/>
  <c r="D804" i="16"/>
  <c r="G804" i="16"/>
  <c r="S805" i="16"/>
  <c r="A805" i="16"/>
  <c r="G805" i="16" l="1"/>
  <c r="F805" i="16"/>
  <c r="D805" i="16"/>
  <c r="S806" i="16"/>
  <c r="A806" i="16"/>
  <c r="S807" i="16" l="1"/>
  <c r="A807" i="16"/>
  <c r="G806" i="16"/>
  <c r="F806" i="16"/>
  <c r="D806" i="16"/>
  <c r="G807" i="16" l="1"/>
  <c r="F807" i="16"/>
  <c r="D807" i="16"/>
  <c r="A808" i="16"/>
  <c r="S808" i="16"/>
  <c r="G808" i="16" l="1"/>
  <c r="F808" i="16"/>
  <c r="D808" i="16"/>
  <c r="S809" i="16"/>
  <c r="A809" i="16"/>
  <c r="A810" i="16" l="1"/>
  <c r="S810" i="16"/>
  <c r="D809" i="16"/>
  <c r="G809" i="16"/>
  <c r="F809" i="16"/>
  <c r="D810" i="16" l="1"/>
  <c r="G810" i="16"/>
  <c r="F810" i="16"/>
  <c r="A811" i="16"/>
  <c r="S811" i="16"/>
  <c r="G811" i="16" l="1"/>
  <c r="F811" i="16"/>
  <c r="D811" i="16"/>
  <c r="S812" i="16"/>
  <c r="A812" i="16"/>
  <c r="S813" i="16" l="1"/>
  <c r="A813" i="16"/>
  <c r="F812" i="16"/>
  <c r="D812" i="16"/>
  <c r="G812" i="16"/>
  <c r="G813" i="16" l="1"/>
  <c r="D813" i="16"/>
  <c r="F813" i="16"/>
  <c r="S814" i="16"/>
  <c r="A814" i="16"/>
  <c r="S815" i="16" l="1"/>
  <c r="A815" i="16"/>
  <c r="G814" i="16"/>
  <c r="F814" i="16"/>
  <c r="D814" i="16"/>
  <c r="D815" i="16" l="1"/>
  <c r="G815" i="16"/>
  <c r="F815" i="16"/>
  <c r="S816" i="16"/>
  <c r="A816" i="16"/>
  <c r="A817" i="16" l="1"/>
  <c r="S817" i="16"/>
  <c r="D816" i="16"/>
  <c r="G816" i="16"/>
  <c r="F816" i="16"/>
  <c r="G817" i="16" l="1"/>
  <c r="D817" i="16"/>
  <c r="F817" i="16"/>
  <c r="S818" i="16"/>
  <c r="A818" i="16"/>
  <c r="S819" i="16" l="1"/>
  <c r="A819" i="16"/>
  <c r="D818" i="16"/>
  <c r="G818" i="16"/>
  <c r="F818" i="16"/>
  <c r="D819" i="16" l="1"/>
  <c r="G819" i="16"/>
  <c r="F819" i="16"/>
  <c r="S820" i="16"/>
  <c r="A820" i="16"/>
  <c r="G820" i="16" l="1"/>
  <c r="D820" i="16"/>
  <c r="F820" i="16"/>
  <c r="S821" i="16"/>
  <c r="A821" i="16"/>
  <c r="F821" i="16" l="1"/>
  <c r="D821" i="16"/>
  <c r="G821" i="16"/>
  <c r="S822" i="16"/>
  <c r="A822" i="16"/>
  <c r="A823" i="16" l="1"/>
  <c r="S823" i="16"/>
  <c r="D822" i="16"/>
  <c r="G822" i="16"/>
  <c r="F822" i="16"/>
  <c r="S824" i="16" l="1"/>
  <c r="A824" i="16"/>
  <c r="F823" i="16"/>
  <c r="G823" i="16"/>
  <c r="D823" i="16"/>
  <c r="G824" i="16" l="1"/>
  <c r="D824" i="16"/>
  <c r="F824" i="16"/>
  <c r="S825" i="16"/>
  <c r="A825" i="16"/>
  <c r="G825" i="16" l="1"/>
  <c r="F825" i="16"/>
  <c r="D825" i="16"/>
  <c r="A826" i="16"/>
  <c r="S826" i="16"/>
  <c r="S827" i="16" l="1"/>
  <c r="A827" i="16"/>
  <c r="D826" i="16"/>
  <c r="G826" i="16"/>
  <c r="F826" i="16"/>
  <c r="G827" i="16" l="1"/>
  <c r="D827" i="16"/>
  <c r="F827" i="16"/>
  <c r="S828" i="16"/>
  <c r="A828" i="16"/>
  <c r="S829" i="16" l="1"/>
  <c r="A829" i="16"/>
  <c r="G828" i="16"/>
  <c r="F828" i="16"/>
  <c r="D828" i="16"/>
  <c r="G829" i="16" l="1"/>
  <c r="F829" i="16"/>
  <c r="D829" i="16"/>
  <c r="S830" i="16"/>
  <c r="A830" i="16"/>
  <c r="D830" i="16" l="1"/>
  <c r="F830" i="16"/>
  <c r="G830" i="16"/>
  <c r="S831" i="16"/>
  <c r="A831" i="16"/>
  <c r="F831" i="16" l="1"/>
  <c r="D831" i="16"/>
  <c r="G831" i="16"/>
  <c r="S832" i="16"/>
  <c r="A832" i="16"/>
  <c r="S833" i="16" l="1"/>
  <c r="A833" i="16"/>
  <c r="G832" i="16"/>
  <c r="F832" i="16"/>
  <c r="D832" i="16"/>
  <c r="D833" i="16" l="1"/>
  <c r="F833" i="16"/>
  <c r="G833" i="16"/>
  <c r="S834" i="16"/>
  <c r="A834" i="16"/>
  <c r="D834" i="16" l="1"/>
  <c r="G834" i="16"/>
  <c r="F834" i="16"/>
  <c r="S835" i="16"/>
  <c r="A835" i="16"/>
  <c r="A836" i="16" l="1"/>
  <c r="S836" i="16"/>
  <c r="D835" i="16"/>
  <c r="G835" i="16"/>
  <c r="F835" i="16"/>
  <c r="G836" i="16" l="1"/>
  <c r="F836" i="16"/>
  <c r="D836" i="16"/>
  <c r="S837" i="16"/>
  <c r="A837" i="16"/>
  <c r="S838" i="16" l="1"/>
  <c r="A838" i="16"/>
  <c r="G837" i="16"/>
  <c r="F837" i="16"/>
  <c r="D837" i="16"/>
  <c r="F838" i="16" l="1"/>
  <c r="G838" i="16"/>
  <c r="D838" i="16"/>
  <c r="S839" i="16"/>
  <c r="A839" i="16"/>
  <c r="A840" i="16" l="1"/>
  <c r="S840" i="16"/>
  <c r="F839" i="16"/>
  <c r="D839" i="16"/>
  <c r="G839" i="16"/>
  <c r="D840" i="16" l="1"/>
  <c r="F840" i="16"/>
  <c r="G840" i="16"/>
  <c r="S841" i="16"/>
  <c r="A841" i="16"/>
  <c r="G841" i="16" l="1"/>
  <c r="D841" i="16"/>
  <c r="F841" i="16"/>
  <c r="A842" i="16"/>
  <c r="S842" i="16"/>
  <c r="D842" i="16" l="1"/>
  <c r="G842" i="16"/>
  <c r="F842" i="16"/>
  <c r="S843" i="16"/>
  <c r="A843" i="16"/>
  <c r="F843" i="16" l="1"/>
  <c r="G843" i="16"/>
  <c r="D843" i="16"/>
  <c r="S844" i="16"/>
  <c r="A844" i="16"/>
  <c r="S845" i="16" l="1"/>
  <c r="A845" i="16"/>
  <c r="F844" i="16"/>
  <c r="D844" i="16"/>
  <c r="G844" i="16"/>
  <c r="D845" i="16" l="1"/>
  <c r="G845" i="16"/>
  <c r="F845" i="16"/>
  <c r="S846" i="16"/>
  <c r="A846" i="16"/>
  <c r="D846" i="16" l="1"/>
  <c r="G846" i="16"/>
  <c r="F846" i="16"/>
  <c r="A847" i="16"/>
  <c r="S847" i="16"/>
  <c r="D847" i="16" l="1"/>
  <c r="F847" i="16"/>
  <c r="G847" i="16"/>
  <c r="S848" i="16"/>
  <c r="A848" i="16"/>
  <c r="F848" i="16" l="1"/>
  <c r="G848" i="16"/>
  <c r="D848" i="16"/>
  <c r="S849" i="16"/>
  <c r="A849" i="16"/>
  <c r="S850" i="16" l="1"/>
  <c r="A850" i="16"/>
  <c r="G849" i="16"/>
  <c r="F849" i="16"/>
  <c r="D849" i="16"/>
  <c r="D850" i="16" l="1"/>
  <c r="F850" i="16"/>
  <c r="G850" i="16"/>
  <c r="S851" i="16"/>
  <c r="A851" i="16"/>
  <c r="G851" i="16" l="1"/>
  <c r="F851" i="16"/>
  <c r="D851" i="16"/>
  <c r="A852" i="16"/>
  <c r="S852" i="16"/>
  <c r="G852" i="16" l="1"/>
  <c r="D852" i="16"/>
  <c r="F852" i="16"/>
  <c r="S853" i="16"/>
  <c r="A853" i="16"/>
  <c r="D853" i="16" l="1"/>
  <c r="F853" i="16"/>
  <c r="G853" i="16"/>
  <c r="S854" i="16"/>
  <c r="A854" i="16"/>
  <c r="D854" i="16" l="1"/>
  <c r="F854" i="16"/>
  <c r="G854" i="16"/>
  <c r="S855" i="16"/>
  <c r="A855" i="16"/>
  <c r="G855" i="16" l="1"/>
  <c r="D855" i="16"/>
  <c r="F855" i="16"/>
  <c r="S856" i="16"/>
  <c r="A856" i="16"/>
  <c r="F856" i="16" l="1"/>
  <c r="G856" i="16"/>
  <c r="D856" i="16"/>
  <c r="S857" i="16"/>
  <c r="A857" i="16"/>
  <c r="D857" i="16" l="1"/>
  <c r="G857" i="16"/>
  <c r="F857" i="16"/>
  <c r="A858" i="16"/>
  <c r="S858" i="16"/>
  <c r="S859" i="16" l="1"/>
  <c r="A859" i="16"/>
  <c r="D858" i="16"/>
  <c r="G858" i="16"/>
  <c r="F858" i="16"/>
  <c r="G859" i="16" l="1"/>
  <c r="D859" i="16"/>
  <c r="F859" i="16"/>
  <c r="S860" i="16"/>
  <c r="A860" i="16"/>
  <c r="A861" i="16" l="1"/>
  <c r="S861" i="16"/>
  <c r="F860" i="16"/>
  <c r="D860" i="16"/>
  <c r="G860" i="16"/>
  <c r="F861" i="16" l="1"/>
  <c r="D861" i="16"/>
  <c r="G861" i="16"/>
  <c r="A862" i="16"/>
  <c r="S862" i="16"/>
  <c r="S863" i="16" l="1"/>
  <c r="A863" i="16"/>
  <c r="G862" i="16"/>
  <c r="D862" i="16"/>
  <c r="F862" i="16"/>
  <c r="D863" i="16" l="1"/>
  <c r="G863" i="16"/>
  <c r="F863" i="16"/>
  <c r="S864" i="16"/>
  <c r="A864" i="16"/>
  <c r="G864" i="16" l="1"/>
  <c r="D864" i="16"/>
  <c r="F864" i="16"/>
  <c r="A865" i="16"/>
  <c r="S865" i="16"/>
  <c r="G865" i="16" l="1"/>
  <c r="F865" i="16"/>
  <c r="D865" i="16"/>
  <c r="S866" i="16"/>
  <c r="A866" i="16"/>
  <c r="G866" i="16" l="1"/>
  <c r="F866" i="16"/>
  <c r="D866" i="16"/>
  <c r="A867" i="16"/>
  <c r="S867" i="16"/>
  <c r="F867" i="16" l="1"/>
  <c r="D867" i="16"/>
  <c r="G867" i="16"/>
  <c r="A868" i="16"/>
  <c r="S868" i="16"/>
  <c r="S869" i="16" l="1"/>
  <c r="A869" i="16"/>
  <c r="G868" i="16"/>
  <c r="D868" i="16"/>
  <c r="F868" i="16"/>
  <c r="D869" i="16" l="1"/>
  <c r="G869" i="16"/>
  <c r="F869" i="16"/>
  <c r="A870" i="16"/>
  <c r="S870" i="16"/>
  <c r="F870" i="16" l="1"/>
  <c r="D870" i="16"/>
  <c r="G870" i="16"/>
  <c r="A871" i="16"/>
  <c r="S871" i="16"/>
  <c r="S872" i="16" l="1"/>
  <c r="A872" i="16"/>
  <c r="F871" i="16"/>
  <c r="D871" i="16"/>
  <c r="G871" i="16"/>
  <c r="D872" i="16" l="1"/>
  <c r="F872" i="16"/>
  <c r="G872" i="16"/>
  <c r="S873" i="16"/>
  <c r="A873" i="16"/>
  <c r="S874" i="16" l="1"/>
  <c r="A874" i="16"/>
  <c r="D873" i="16"/>
  <c r="G873" i="16"/>
  <c r="F873" i="16"/>
  <c r="D874" i="16" l="1"/>
  <c r="G874" i="16"/>
  <c r="F874" i="16"/>
  <c r="S875" i="16"/>
  <c r="A875" i="16"/>
  <c r="G875" i="16" l="1"/>
  <c r="F875" i="16"/>
  <c r="D875" i="16"/>
  <c r="A876" i="16"/>
  <c r="S876" i="16"/>
  <c r="F876" i="16" l="1"/>
  <c r="D876" i="16"/>
  <c r="G876" i="16"/>
  <c r="S877" i="16"/>
  <c r="A877" i="16"/>
  <c r="D877" i="16" l="1"/>
  <c r="G877" i="16"/>
  <c r="F877" i="16"/>
  <c r="S878" i="16"/>
  <c r="A878" i="16"/>
  <c r="D878" i="16" l="1"/>
  <c r="G878" i="16"/>
  <c r="F878" i="16"/>
  <c r="S879" i="16"/>
  <c r="A879" i="16"/>
  <c r="S880" i="16" l="1"/>
  <c r="A880" i="16"/>
  <c r="F879" i="16"/>
  <c r="D879" i="16"/>
  <c r="G879" i="16"/>
  <c r="G880" i="16" l="1"/>
  <c r="F880" i="16"/>
  <c r="D880" i="16"/>
  <c r="A881" i="16"/>
  <c r="S881" i="16"/>
  <c r="D881" i="16" l="1"/>
  <c r="G881" i="16"/>
  <c r="F881" i="16"/>
  <c r="S882" i="16"/>
  <c r="A882" i="16"/>
  <c r="G882" i="16" l="1"/>
  <c r="F882" i="16"/>
  <c r="D882" i="16"/>
  <c r="A883" i="16"/>
  <c r="S883" i="16"/>
  <c r="S884" i="16" l="1"/>
  <c r="A884" i="16"/>
  <c r="D883" i="16"/>
  <c r="G883" i="16"/>
  <c r="F883" i="16"/>
  <c r="D884" i="16" l="1"/>
  <c r="F884" i="16"/>
  <c r="G884" i="16"/>
  <c r="S885" i="16"/>
  <c r="A885" i="16"/>
  <c r="A886" i="16" l="1"/>
  <c r="S886" i="16"/>
  <c r="D885" i="16"/>
  <c r="F885" i="16"/>
  <c r="G885" i="16"/>
  <c r="S887" i="16" l="1"/>
  <c r="A887" i="16"/>
  <c r="G886" i="16"/>
  <c r="F886" i="16"/>
  <c r="D886" i="16"/>
  <c r="G887" i="16" l="1"/>
  <c r="F887" i="16"/>
  <c r="D887" i="16"/>
  <c r="S888" i="16"/>
  <c r="A888" i="16"/>
  <c r="S889" i="16" l="1"/>
  <c r="A889" i="16"/>
  <c r="G888" i="16"/>
  <c r="D888" i="16"/>
  <c r="F888" i="16"/>
  <c r="D889" i="16" l="1"/>
  <c r="G889" i="16"/>
  <c r="F889" i="16"/>
  <c r="A890" i="16"/>
  <c r="S890" i="16"/>
  <c r="A891" i="16" l="1"/>
  <c r="S891" i="16"/>
  <c r="D890" i="16"/>
  <c r="G890" i="16"/>
  <c r="F890" i="16"/>
  <c r="A892" i="16" l="1"/>
  <c r="S892" i="16"/>
  <c r="G891" i="16"/>
  <c r="F891" i="16"/>
  <c r="D891" i="16"/>
  <c r="F892" i="16" l="1"/>
  <c r="G892" i="16"/>
  <c r="D892" i="16"/>
  <c r="S893" i="16"/>
  <c r="A893" i="16"/>
  <c r="D893" i="16" l="1"/>
  <c r="F893" i="16"/>
  <c r="G893" i="16"/>
  <c r="S894" i="16"/>
  <c r="A894" i="16"/>
  <c r="G894" i="16" l="1"/>
  <c r="D894" i="16"/>
  <c r="F894" i="16"/>
  <c r="A895" i="16"/>
  <c r="S895" i="16"/>
  <c r="F895" i="16" l="1"/>
  <c r="D895" i="16"/>
  <c r="G895" i="16"/>
  <c r="S896" i="16"/>
  <c r="A896" i="16"/>
  <c r="S897" i="16" l="1"/>
  <c r="A897" i="16"/>
  <c r="G896" i="16"/>
  <c r="F896" i="16"/>
  <c r="D896" i="16"/>
  <c r="G897" i="16" l="1"/>
  <c r="D897" i="16"/>
  <c r="F897" i="16"/>
  <c r="S898" i="16"/>
  <c r="A898" i="16"/>
  <c r="G898" i="16" l="1"/>
  <c r="F898" i="16"/>
  <c r="D898" i="16"/>
  <c r="S899" i="16"/>
  <c r="A899" i="16"/>
  <c r="G899" i="16" l="1"/>
  <c r="F899" i="16"/>
  <c r="D899" i="16"/>
  <c r="A900" i="16"/>
  <c r="S900" i="16"/>
  <c r="G900" i="16" l="1"/>
  <c r="F900" i="16"/>
  <c r="D900" i="16"/>
  <c r="S901" i="16"/>
  <c r="A901" i="16"/>
  <c r="G901" i="16" l="1"/>
  <c r="F901" i="16"/>
  <c r="D901" i="16"/>
  <c r="A902" i="16"/>
  <c r="S902" i="16"/>
  <c r="D902" i="16" l="1"/>
  <c r="G902" i="16"/>
  <c r="F902" i="16"/>
  <c r="S903" i="16"/>
  <c r="A903" i="16"/>
  <c r="S904" i="16" l="1"/>
  <c r="A904" i="16"/>
  <c r="F903" i="16"/>
  <c r="G903" i="16"/>
  <c r="D903" i="16"/>
  <c r="G904" i="16" l="1"/>
  <c r="D904" i="16"/>
  <c r="F904" i="16"/>
  <c r="A905" i="16"/>
  <c r="S905" i="16"/>
  <c r="S906" i="16" l="1"/>
  <c r="A906" i="16"/>
  <c r="D905" i="16"/>
  <c r="G905" i="16"/>
  <c r="F905" i="16"/>
  <c r="G906" i="16" l="1"/>
  <c r="F906" i="16"/>
  <c r="D906" i="16"/>
  <c r="S907" i="16"/>
  <c r="A907" i="16"/>
  <c r="D907" i="16" l="1"/>
  <c r="G907" i="16"/>
  <c r="F907" i="16"/>
  <c r="S908" i="16"/>
  <c r="A908" i="16"/>
  <c r="G908" i="16" l="1"/>
  <c r="D908" i="16"/>
  <c r="F908" i="16"/>
  <c r="S909" i="16"/>
  <c r="A909" i="16"/>
  <c r="D909" i="16" l="1"/>
  <c r="G909" i="16"/>
  <c r="F909" i="16"/>
  <c r="A910" i="16"/>
  <c r="S910" i="16"/>
  <c r="S911" i="16" l="1"/>
  <c r="A911" i="16"/>
  <c r="D910" i="16"/>
  <c r="F910" i="16"/>
  <c r="G910" i="16"/>
  <c r="A912" i="16" l="1"/>
  <c r="S912" i="16"/>
  <c r="F911" i="16"/>
  <c r="D911" i="16"/>
  <c r="G911" i="16"/>
  <c r="G912" i="16" l="1"/>
  <c r="F912" i="16"/>
  <c r="D912" i="16"/>
  <c r="S913" i="16"/>
  <c r="A913" i="16"/>
  <c r="S914" i="16" l="1"/>
  <c r="A914" i="16"/>
  <c r="F913" i="16"/>
  <c r="G913" i="16"/>
  <c r="D913" i="16"/>
  <c r="D914" i="16" l="1"/>
  <c r="F914" i="16"/>
  <c r="G914" i="16"/>
  <c r="A915" i="16"/>
  <c r="S915" i="16"/>
  <c r="D915" i="16" l="1"/>
  <c r="G915" i="16"/>
  <c r="F915" i="16"/>
  <c r="S916" i="16"/>
  <c r="A916" i="16"/>
  <c r="S917" i="16" l="1"/>
  <c r="A917" i="16"/>
  <c r="F916" i="16"/>
  <c r="G916" i="16"/>
  <c r="D916" i="16"/>
  <c r="G917" i="16" l="1"/>
  <c r="D917" i="16"/>
  <c r="F917" i="16"/>
  <c r="S918" i="16"/>
  <c r="A918" i="16"/>
  <c r="S919" i="16" l="1"/>
  <c r="A919" i="16"/>
  <c r="G918" i="16"/>
  <c r="F918" i="16"/>
  <c r="D918" i="16"/>
  <c r="D919" i="16" l="1"/>
  <c r="F919" i="16"/>
  <c r="G919" i="16"/>
  <c r="S920" i="16"/>
  <c r="A920" i="16"/>
  <c r="D920" i="16" l="1"/>
  <c r="G920" i="16"/>
  <c r="F920" i="16"/>
  <c r="A921" i="16"/>
  <c r="S921" i="16"/>
  <c r="D921" i="16" l="1"/>
  <c r="G921" i="16"/>
  <c r="F921" i="16"/>
  <c r="S922" i="16"/>
  <c r="A922" i="16"/>
  <c r="A923" i="16" l="1"/>
  <c r="S923" i="16"/>
  <c r="G922" i="16"/>
  <c r="D922" i="16"/>
  <c r="F922" i="16"/>
  <c r="D923" i="16" l="1"/>
  <c r="G923" i="16"/>
  <c r="F923" i="16"/>
  <c r="S924" i="16"/>
  <c r="A924" i="16"/>
  <c r="S925" i="16" l="1"/>
  <c r="A925" i="16"/>
  <c r="G924" i="16"/>
  <c r="F924" i="16"/>
  <c r="D924" i="16"/>
  <c r="D925" i="16" l="1"/>
  <c r="G925" i="16"/>
  <c r="F925" i="16"/>
  <c r="S926" i="16"/>
  <c r="A926" i="16"/>
  <c r="S927" i="16" l="1"/>
  <c r="A927" i="16"/>
  <c r="G926" i="16"/>
  <c r="D926" i="16"/>
  <c r="F926" i="16"/>
  <c r="F927" i="16" l="1"/>
  <c r="G927" i="16"/>
  <c r="D927" i="16"/>
  <c r="S928" i="16"/>
  <c r="A928" i="16"/>
  <c r="A929" i="16" l="1"/>
  <c r="S929" i="16"/>
  <c r="G928" i="16"/>
  <c r="D928" i="16"/>
  <c r="F928" i="16"/>
  <c r="A930" i="16" l="1"/>
  <c r="S930" i="16"/>
  <c r="F929" i="16"/>
  <c r="D929" i="16"/>
  <c r="G929" i="16"/>
  <c r="A931" i="16" l="1"/>
  <c r="S931" i="16"/>
  <c r="G930" i="16"/>
  <c r="F930" i="16"/>
  <c r="D930" i="16"/>
  <c r="S932" i="16" l="1"/>
  <c r="A932" i="16"/>
  <c r="G931" i="16"/>
  <c r="F931" i="16"/>
  <c r="D931" i="16"/>
  <c r="G932" i="16" l="1"/>
  <c r="D932" i="16"/>
  <c r="F932" i="16"/>
  <c r="S933" i="16"/>
  <c r="A933" i="16"/>
  <c r="A934" i="16" l="1"/>
  <c r="S934" i="16"/>
  <c r="G933" i="16"/>
  <c r="F933" i="16"/>
  <c r="D933" i="16"/>
  <c r="S935" i="16" l="1"/>
  <c r="A935" i="16"/>
  <c r="D934" i="16"/>
  <c r="G934" i="16"/>
  <c r="F934" i="16"/>
  <c r="F935" i="16" l="1"/>
  <c r="D935" i="16"/>
  <c r="G935" i="16"/>
  <c r="S936" i="16"/>
  <c r="A936" i="16"/>
  <c r="S937" i="16" l="1"/>
  <c r="A937" i="16"/>
  <c r="G936" i="16"/>
  <c r="F936" i="16"/>
  <c r="D936" i="16"/>
  <c r="D937" i="16" l="1"/>
  <c r="G937" i="16"/>
  <c r="F937" i="16"/>
  <c r="A938" i="16"/>
  <c r="S938" i="16"/>
  <c r="D938" i="16" l="1"/>
  <c r="G938" i="16"/>
  <c r="F938" i="16"/>
  <c r="S939" i="16"/>
  <c r="A939" i="16"/>
  <c r="F939" i="16" l="1"/>
  <c r="G939" i="16"/>
  <c r="D939" i="16"/>
  <c r="S940" i="16"/>
  <c r="A940" i="16"/>
  <c r="D940" i="16" l="1"/>
  <c r="G940" i="16"/>
  <c r="F940" i="16"/>
  <c r="A941" i="16"/>
  <c r="S941" i="16"/>
  <c r="S942" i="16" l="1"/>
  <c r="A942" i="16"/>
  <c r="G941" i="16"/>
  <c r="D941" i="16"/>
  <c r="F941" i="16"/>
  <c r="G942" i="16" l="1"/>
  <c r="F942" i="16"/>
  <c r="D942" i="16"/>
  <c r="A943" i="16"/>
  <c r="S943" i="16"/>
  <c r="S944" i="16" l="1"/>
  <c r="A944" i="16"/>
  <c r="F943" i="16"/>
  <c r="G943" i="16"/>
  <c r="D943" i="16"/>
  <c r="F944" i="16" l="1"/>
  <c r="D944" i="16"/>
  <c r="G944" i="16"/>
  <c r="S945" i="16"/>
  <c r="A945" i="16"/>
  <c r="F945" i="16" l="1"/>
  <c r="G945" i="16"/>
  <c r="D945" i="16"/>
  <c r="S946" i="16"/>
  <c r="A946" i="16"/>
  <c r="D946" i="16" l="1"/>
  <c r="G946" i="16"/>
  <c r="F946" i="16"/>
  <c r="A947" i="16"/>
  <c r="S947" i="16"/>
  <c r="F947" i="16" l="1"/>
  <c r="D947" i="16"/>
  <c r="G947" i="16"/>
  <c r="S948" i="16"/>
  <c r="A948" i="16"/>
  <c r="G948" i="16" l="1"/>
  <c r="F948" i="16"/>
  <c r="D948" i="16"/>
  <c r="S949" i="16"/>
  <c r="A949" i="16"/>
  <c r="D949" i="16" l="1"/>
  <c r="G949" i="16"/>
  <c r="F949" i="16"/>
  <c r="S950" i="16"/>
  <c r="A950" i="16"/>
  <c r="S951" i="16" l="1"/>
  <c r="A951" i="16"/>
  <c r="D950" i="16"/>
  <c r="F950" i="16"/>
  <c r="G950" i="16"/>
  <c r="F951" i="16" l="1"/>
  <c r="G951" i="16"/>
  <c r="D951" i="16"/>
  <c r="A952" i="16"/>
  <c r="S952" i="16"/>
  <c r="S953" i="16" l="1"/>
  <c r="A953" i="16"/>
  <c r="F952" i="16"/>
  <c r="G952" i="16"/>
  <c r="D952" i="16"/>
  <c r="D953" i="16" l="1"/>
  <c r="G953" i="16"/>
  <c r="F953" i="16"/>
  <c r="S954" i="16"/>
  <c r="A954" i="16"/>
  <c r="F954" i="16" l="1"/>
  <c r="D954" i="16"/>
  <c r="G954" i="16"/>
  <c r="S955" i="16"/>
  <c r="A955" i="16"/>
  <c r="F955" i="16" l="1"/>
  <c r="G955" i="16"/>
  <c r="D955" i="16"/>
  <c r="S956" i="16"/>
  <c r="A956" i="16"/>
  <c r="F956" i="16" l="1"/>
  <c r="D956" i="16"/>
  <c r="G956" i="16"/>
  <c r="A957" i="16"/>
  <c r="S957" i="16"/>
  <c r="G957" i="16" l="1"/>
  <c r="D957" i="16"/>
  <c r="F957" i="16"/>
  <c r="S958" i="16"/>
  <c r="A958" i="16"/>
  <c r="S959" i="16" l="1"/>
  <c r="A959" i="16"/>
  <c r="D958" i="16"/>
  <c r="F958" i="16"/>
  <c r="G958" i="16"/>
  <c r="G959" i="16" l="1"/>
  <c r="D959" i="16"/>
  <c r="F959" i="16"/>
  <c r="S960" i="16"/>
  <c r="A960" i="16"/>
  <c r="F960" i="16" l="1"/>
  <c r="G960" i="16"/>
  <c r="D960" i="16"/>
  <c r="A961" i="16"/>
  <c r="S961" i="16"/>
  <c r="G961" i="16" l="1"/>
  <c r="D961" i="16"/>
  <c r="F961" i="16"/>
  <c r="S962" i="16"/>
  <c r="A962" i="16"/>
  <c r="S963" i="16" l="1"/>
  <c r="A963" i="16"/>
  <c r="F962" i="16"/>
  <c r="G962" i="16"/>
  <c r="D962" i="16"/>
  <c r="S964" i="16" l="1"/>
  <c r="A964" i="16"/>
  <c r="D963" i="16"/>
  <c r="G963" i="16"/>
  <c r="F963" i="16"/>
  <c r="S965" i="16" l="1"/>
  <c r="A965" i="16"/>
  <c r="F964" i="16"/>
  <c r="D964" i="16"/>
  <c r="G964" i="16"/>
  <c r="D965" i="16" l="1"/>
  <c r="G965" i="16"/>
  <c r="F965" i="16"/>
  <c r="S966" i="16"/>
  <c r="A966" i="16"/>
  <c r="S967" i="16" l="1"/>
  <c r="A967" i="16"/>
  <c r="F966" i="16"/>
  <c r="D966" i="16"/>
  <c r="G966" i="16"/>
  <c r="F967" i="16" l="1"/>
  <c r="D967" i="16"/>
  <c r="G967" i="16"/>
  <c r="S968" i="16"/>
  <c r="A968" i="16"/>
  <c r="S969" i="16" l="1"/>
  <c r="A969" i="16"/>
  <c r="D968" i="16"/>
  <c r="G968" i="16"/>
  <c r="F968" i="16"/>
  <c r="D969" i="16" l="1"/>
  <c r="G969" i="16"/>
  <c r="F969" i="16"/>
  <c r="A970" i="16"/>
  <c r="S970" i="16"/>
  <c r="S971" i="16" l="1"/>
  <c r="A971" i="16"/>
  <c r="G970" i="16"/>
  <c r="F970" i="16"/>
  <c r="D970" i="16"/>
  <c r="S972" i="16" l="1"/>
  <c r="A972" i="16"/>
  <c r="F971" i="16"/>
  <c r="G971" i="16"/>
  <c r="D971" i="16"/>
  <c r="G972" i="16" l="1"/>
  <c r="D972" i="16"/>
  <c r="F972" i="16"/>
  <c r="S973" i="16"/>
  <c r="A973" i="16"/>
  <c r="D973" i="16" l="1"/>
  <c r="F973" i="16"/>
  <c r="G973" i="16"/>
  <c r="S974" i="16"/>
  <c r="A974" i="16"/>
  <c r="G974" i="16" l="1"/>
  <c r="F974" i="16"/>
  <c r="D974" i="16"/>
  <c r="S975" i="16"/>
  <c r="A975" i="16"/>
  <c r="G975" i="16" l="1"/>
  <c r="F975" i="16"/>
  <c r="D975" i="16"/>
  <c r="S976" i="16"/>
  <c r="A976" i="16"/>
  <c r="G976" i="16" l="1"/>
  <c r="D976" i="16"/>
  <c r="F976" i="16"/>
  <c r="S977" i="16"/>
  <c r="A977" i="16"/>
  <c r="G977" i="16" l="1"/>
  <c r="D977" i="16"/>
  <c r="F977" i="16"/>
  <c r="A978" i="16"/>
  <c r="S978" i="16"/>
  <c r="D978" i="16" l="1"/>
  <c r="G978" i="16"/>
  <c r="F978" i="16"/>
  <c r="S979" i="16"/>
  <c r="A979" i="16"/>
  <c r="F979" i="16" l="1"/>
  <c r="G979" i="16"/>
  <c r="D979" i="16"/>
  <c r="S980" i="16"/>
  <c r="A980" i="16"/>
  <c r="S981" i="16" l="1"/>
  <c r="A981" i="16"/>
  <c r="D980" i="16"/>
  <c r="F980" i="16"/>
  <c r="G980" i="16"/>
  <c r="D981" i="16" l="1"/>
  <c r="F981" i="16"/>
  <c r="G981" i="16"/>
  <c r="S982" i="16"/>
  <c r="A982" i="16"/>
  <c r="A983" i="16" l="1"/>
  <c r="S983" i="16"/>
  <c r="D982" i="16"/>
  <c r="F982" i="16"/>
  <c r="G982" i="16"/>
  <c r="A984" i="16" l="1"/>
  <c r="S984" i="16"/>
  <c r="G983" i="16"/>
  <c r="D983" i="16"/>
  <c r="F983" i="16"/>
  <c r="S985" i="16" l="1"/>
  <c r="A985" i="16"/>
  <c r="F984" i="16"/>
  <c r="G984" i="16"/>
  <c r="D984" i="16"/>
  <c r="G985" i="16" l="1"/>
  <c r="D985" i="16"/>
  <c r="F985" i="16"/>
  <c r="S986" i="16"/>
  <c r="A986" i="16"/>
  <c r="D986" i="16" l="1"/>
  <c r="G986" i="16"/>
  <c r="F986" i="16"/>
  <c r="S987" i="16"/>
  <c r="A987" i="16"/>
  <c r="F987" i="16" l="1"/>
  <c r="D987" i="16"/>
  <c r="G987" i="16"/>
  <c r="S988" i="16"/>
  <c r="A988" i="16"/>
  <c r="G988" i="16" l="1"/>
  <c r="F988" i="16"/>
  <c r="D988" i="16"/>
  <c r="S989" i="16"/>
  <c r="A989" i="16"/>
  <c r="S990" i="16" l="1"/>
  <c r="A990" i="16"/>
  <c r="G989" i="16"/>
  <c r="F989" i="16"/>
  <c r="D989" i="16"/>
  <c r="A991" i="16" l="1"/>
  <c r="S991" i="16"/>
  <c r="F990" i="16"/>
  <c r="G990" i="16"/>
  <c r="D990" i="16"/>
  <c r="D991" i="16" l="1"/>
  <c r="G991" i="16"/>
  <c r="F991" i="16"/>
  <c r="S992" i="16"/>
  <c r="A992" i="16"/>
  <c r="D992" i="16" l="1"/>
  <c r="F992" i="16"/>
  <c r="G992" i="16"/>
  <c r="S993" i="16"/>
  <c r="A993" i="16"/>
  <c r="F993" i="16" l="1"/>
  <c r="D993" i="16"/>
  <c r="G993" i="16"/>
  <c r="S994" i="16"/>
  <c r="A994" i="16"/>
  <c r="S995" i="16" l="1"/>
  <c r="A995" i="16"/>
  <c r="D994" i="16"/>
  <c r="G994" i="16"/>
  <c r="F994" i="16"/>
  <c r="S996" i="16" l="1"/>
  <c r="A996" i="16"/>
  <c r="D995" i="16"/>
  <c r="F995" i="16"/>
  <c r="G995" i="16"/>
  <c r="D996" i="16" l="1"/>
  <c r="G996" i="16"/>
  <c r="F996" i="16"/>
  <c r="S997" i="16"/>
  <c r="A997" i="16"/>
  <c r="D997" i="16" l="1"/>
  <c r="G997" i="16"/>
  <c r="F997" i="16"/>
  <c r="S998" i="16"/>
  <c r="A998" i="16"/>
  <c r="S999" i="16" l="1"/>
  <c r="A999" i="16"/>
  <c r="D998" i="16"/>
  <c r="F998" i="16"/>
  <c r="G998" i="16"/>
  <c r="F999" i="16" l="1"/>
  <c r="G999" i="16"/>
  <c r="D999" i="16"/>
  <c r="A1000" i="16"/>
  <c r="S1000" i="16"/>
  <c r="G1000" i="16" l="1"/>
  <c r="F1000" i="16"/>
  <c r="D1000" i="16"/>
  <c r="S1001" i="16"/>
  <c r="A1001" i="16"/>
  <c r="D1001" i="16" l="1"/>
  <c r="F1001" i="16"/>
  <c r="G1001" i="16"/>
  <c r="S1002" i="16"/>
  <c r="A1002" i="16"/>
  <c r="S1003" i="16" l="1"/>
  <c r="A1003" i="16"/>
  <c r="G1002" i="16"/>
  <c r="D1002" i="16"/>
  <c r="F1002" i="16"/>
  <c r="G1003" i="16" l="1"/>
  <c r="F1003" i="16"/>
  <c r="D1003" i="16"/>
  <c r="A1004" i="16"/>
  <c r="S1004" i="16"/>
  <c r="S1005" i="16" l="1"/>
  <c r="A1005" i="16"/>
  <c r="G1004" i="16"/>
  <c r="F1004" i="16"/>
  <c r="D1004" i="16"/>
  <c r="G1005" i="16" l="1"/>
  <c r="F1005" i="16"/>
  <c r="D1005" i="16"/>
  <c r="A1006" i="16"/>
  <c r="S1006" i="16"/>
  <c r="G1006" i="16" l="1"/>
  <c r="D1006" i="16"/>
  <c r="F1006" i="16"/>
  <c r="S1007" i="16"/>
  <c r="A1007" i="16"/>
  <c r="F1007" i="16" l="1"/>
  <c r="D1007" i="16"/>
  <c r="G1007" i="16"/>
  <c r="S1008" i="16"/>
  <c r="A1008" i="16"/>
  <c r="S1009" i="16" l="1"/>
  <c r="A1009" i="16"/>
  <c r="F1008" i="16"/>
  <c r="G1008" i="16"/>
  <c r="D1008" i="16"/>
  <c r="G1009" i="16" l="1"/>
  <c r="F1009" i="16"/>
  <c r="D1009" i="16"/>
  <c r="S1010" i="16"/>
  <c r="A1010" i="16"/>
  <c r="S1011" i="16" l="1"/>
  <c r="A1011" i="16"/>
  <c r="G1010" i="16"/>
  <c r="D1010" i="16"/>
  <c r="F1010" i="16"/>
  <c r="A1012" i="16" l="1"/>
  <c r="S1012" i="16"/>
  <c r="F1011" i="16"/>
  <c r="G1011" i="16"/>
  <c r="D1011" i="16"/>
  <c r="A1013" i="16" l="1"/>
  <c r="S1013" i="16"/>
  <c r="F1012" i="16"/>
  <c r="D1012" i="16"/>
  <c r="G1012" i="16"/>
  <c r="G1013" i="16" l="1"/>
  <c r="F1013" i="16"/>
  <c r="D1013" i="16"/>
  <c r="S1014" i="16"/>
  <c r="A1014" i="16"/>
  <c r="D1014" i="16" l="1"/>
  <c r="G1014" i="16"/>
  <c r="F1014" i="16"/>
  <c r="S1015" i="16"/>
  <c r="A1015" i="16"/>
  <c r="F1015" i="16" l="1"/>
  <c r="D1015" i="16"/>
  <c r="G1015" i="16"/>
  <c r="A1016" i="16"/>
  <c r="S1016" i="16"/>
  <c r="F1016" i="16" l="1"/>
  <c r="G1016" i="16"/>
  <c r="D1016" i="16"/>
  <c r="S1017" i="16"/>
  <c r="A1017" i="16"/>
  <c r="D1017" i="16" l="1"/>
  <c r="G1017" i="16"/>
  <c r="F1017" i="16"/>
  <c r="A1018" i="16"/>
  <c r="S1018" i="16"/>
  <c r="S1019" i="16" l="1"/>
  <c r="A1019" i="16"/>
  <c r="G1018" i="16"/>
  <c r="F1018" i="16"/>
  <c r="D1018" i="16"/>
  <c r="S1020" i="16" l="1"/>
  <c r="A1020" i="16"/>
  <c r="D1019" i="16"/>
  <c r="G1019" i="16"/>
  <c r="F1019" i="16"/>
  <c r="G1020" i="16" l="1"/>
  <c r="D1020" i="16"/>
  <c r="F1020" i="16"/>
  <c r="S1021" i="16"/>
  <c r="A1021" i="16"/>
  <c r="F1021" i="16" l="1"/>
  <c r="G1021" i="16"/>
  <c r="D1021" i="16"/>
  <c r="S1022" i="16"/>
  <c r="A1022" i="16"/>
  <c r="S1023" i="16" l="1"/>
  <c r="A1023" i="16"/>
  <c r="G1022" i="16"/>
  <c r="D1022" i="16"/>
  <c r="F1022" i="16"/>
  <c r="G1023" i="16" l="1"/>
  <c r="D1023" i="16"/>
  <c r="F1023" i="16"/>
  <c r="S1024" i="16"/>
  <c r="A1024" i="16"/>
  <c r="S1025" i="16" l="1"/>
  <c r="A1025" i="16"/>
  <c r="F1024" i="16"/>
  <c r="D1024" i="16"/>
  <c r="G1024" i="16"/>
  <c r="F1025" i="16" l="1"/>
  <c r="D1025" i="16"/>
  <c r="G1025" i="16"/>
  <c r="S1026" i="16"/>
  <c r="A1026" i="16"/>
  <c r="D1026" i="16" l="1"/>
  <c r="F1026" i="16"/>
  <c r="G1026" i="16"/>
  <c r="S1027" i="16"/>
  <c r="A1027" i="16"/>
  <c r="A1028" i="16" l="1"/>
  <c r="S1028" i="16"/>
  <c r="F1027" i="16"/>
  <c r="G1027" i="16"/>
  <c r="D1027" i="16"/>
  <c r="G1028" i="16" l="1"/>
  <c r="F1028" i="16"/>
  <c r="D1028" i="16"/>
  <c r="S1029" i="16"/>
  <c r="A1029" i="16"/>
  <c r="G1029" i="16" l="1"/>
  <c r="F1029" i="16"/>
  <c r="D1029" i="16"/>
  <c r="S1030" i="16"/>
  <c r="A1030" i="16"/>
  <c r="S1031" i="16" l="1"/>
  <c r="A1031" i="16"/>
  <c r="G1030" i="16"/>
  <c r="F1030" i="16"/>
  <c r="D1030" i="16"/>
  <c r="G1031" i="16" l="1"/>
  <c r="F1031" i="16"/>
  <c r="D1031" i="16"/>
  <c r="A1032" i="16"/>
  <c r="S1032" i="16"/>
  <c r="G1032" i="16" l="1"/>
  <c r="F1032" i="16"/>
  <c r="D1032" i="16"/>
  <c r="S1033" i="16"/>
  <c r="A1033" i="16"/>
  <c r="F1033" i="16" l="1"/>
  <c r="G1033" i="16"/>
  <c r="D1033" i="16"/>
  <c r="A1034" i="16"/>
  <c r="S1034" i="16"/>
  <c r="S1035" i="16" l="1"/>
  <c r="A1035" i="16"/>
  <c r="D1034" i="16"/>
  <c r="G1034" i="16"/>
  <c r="F1034" i="16"/>
  <c r="D1035" i="16" l="1"/>
  <c r="G1035" i="16"/>
  <c r="F1035" i="16"/>
  <c r="S1036" i="16"/>
  <c r="A1036" i="16"/>
  <c r="G1036" i="16" l="1"/>
  <c r="F1036" i="16"/>
  <c r="D1036" i="16"/>
  <c r="S1037" i="16"/>
  <c r="A1037" i="16"/>
  <c r="A1038" i="16" l="1"/>
  <c r="S1038" i="16"/>
  <c r="G1037" i="16"/>
  <c r="F1037" i="16"/>
  <c r="D1037" i="16"/>
  <c r="D1038" i="16" l="1"/>
  <c r="G1038" i="16"/>
  <c r="F1038" i="16"/>
  <c r="A1039" i="16"/>
  <c r="S1039" i="16"/>
  <c r="S1040" i="16" l="1"/>
  <c r="A1040" i="16"/>
  <c r="D1039" i="16"/>
  <c r="G1039" i="16"/>
  <c r="F1039" i="16"/>
  <c r="G1040" i="16" l="1"/>
  <c r="D1040" i="16"/>
  <c r="F1040" i="16"/>
  <c r="S1041" i="16"/>
  <c r="A1041" i="16"/>
  <c r="A1042" i="16" l="1"/>
  <c r="S1042" i="16"/>
  <c r="D1041" i="16"/>
  <c r="F1041" i="16"/>
  <c r="G1041" i="16"/>
  <c r="D1042" i="16" l="1"/>
  <c r="G1042" i="16"/>
  <c r="F1042" i="16"/>
  <c r="S1043" i="16"/>
  <c r="A1043" i="16"/>
  <c r="S1044" i="16" l="1"/>
  <c r="A1044" i="16"/>
  <c r="D1043" i="16"/>
  <c r="G1043" i="16"/>
  <c r="F1043" i="16"/>
  <c r="G1044" i="16" l="1"/>
  <c r="F1044" i="16"/>
  <c r="D1044" i="16"/>
  <c r="S1045" i="16"/>
  <c r="A1045" i="16"/>
  <c r="G1045" i="16" l="1"/>
  <c r="F1045" i="16"/>
  <c r="D1045" i="16"/>
  <c r="A1046" i="16"/>
  <c r="S1046" i="16"/>
  <c r="S1047" i="16" l="1"/>
  <c r="A1047" i="16"/>
  <c r="D1046" i="16"/>
  <c r="G1046" i="16"/>
  <c r="F1046" i="16"/>
  <c r="D1047" i="16" l="1"/>
  <c r="G1047" i="16"/>
  <c r="F1047" i="16"/>
  <c r="S1048" i="16"/>
  <c r="A1048" i="16"/>
  <c r="F1048" i="16" l="1"/>
  <c r="G1048" i="16"/>
  <c r="D1048" i="16"/>
  <c r="S1049" i="16"/>
  <c r="A1049" i="16"/>
  <c r="S1050" i="16" l="1"/>
  <c r="A1050" i="16"/>
  <c r="D1049" i="16"/>
  <c r="G1049" i="16"/>
  <c r="F1049" i="16"/>
  <c r="G1050" i="16" l="1"/>
  <c r="F1050" i="16"/>
  <c r="D1050" i="16"/>
  <c r="A1051" i="16"/>
  <c r="S1051" i="16"/>
  <c r="D1051" i="16" l="1"/>
  <c r="F1051" i="16"/>
  <c r="G1051" i="16"/>
  <c r="S1052" i="16"/>
  <c r="A1052" i="16"/>
  <c r="D1052" i="16" l="1"/>
  <c r="G1052" i="16"/>
  <c r="F1052" i="16"/>
  <c r="S1053" i="16"/>
  <c r="A1053" i="16"/>
  <c r="D1053" i="16" l="1"/>
  <c r="F1053" i="16"/>
  <c r="G1053" i="16"/>
  <c r="S1054" i="16"/>
  <c r="A1054" i="16"/>
  <c r="D1054" i="16" l="1"/>
  <c r="G1054" i="16"/>
  <c r="F1054" i="16"/>
  <c r="S1055" i="16"/>
  <c r="A1055" i="16"/>
  <c r="F1055" i="16" l="1"/>
  <c r="D1055" i="16"/>
  <c r="G1055" i="16"/>
  <c r="S1056" i="16"/>
  <c r="A1056" i="16"/>
  <c r="S1057" i="16" l="1"/>
  <c r="A1057" i="16"/>
  <c r="G1056" i="16"/>
  <c r="D1056" i="16"/>
  <c r="F1056" i="16"/>
  <c r="G1057" i="16" l="1"/>
  <c r="D1057" i="16"/>
  <c r="F1057" i="16"/>
  <c r="A1058" i="16"/>
  <c r="S1058" i="16"/>
  <c r="S1059" i="16" l="1"/>
  <c r="A1059" i="16"/>
  <c r="D1058" i="16"/>
  <c r="F1058" i="16"/>
  <c r="G1058" i="16"/>
  <c r="F1059" i="16" l="1"/>
  <c r="D1059" i="16"/>
  <c r="G1059" i="16"/>
  <c r="A1060" i="16"/>
  <c r="S1060" i="16"/>
  <c r="S1061" i="16" l="1"/>
  <c r="A1061" i="16"/>
  <c r="G1060" i="16"/>
  <c r="D1060" i="16"/>
  <c r="F1060" i="16"/>
  <c r="G1061" i="16" l="1"/>
  <c r="F1061" i="16"/>
  <c r="D1061" i="16"/>
  <c r="A1062" i="16"/>
  <c r="S1062" i="16"/>
  <c r="S1063" i="16" l="1"/>
  <c r="A1063" i="16"/>
  <c r="D1062" i="16"/>
  <c r="F1062" i="16"/>
  <c r="G1062" i="16"/>
  <c r="F1063" i="16" l="1"/>
  <c r="D1063" i="16"/>
  <c r="G1063" i="16"/>
  <c r="S1064" i="16"/>
  <c r="A1064" i="16"/>
  <c r="A1065" i="16" l="1"/>
  <c r="S1065" i="16"/>
  <c r="G1064" i="16"/>
  <c r="D1064" i="16"/>
  <c r="F1064" i="16"/>
  <c r="S1066" i="16" l="1"/>
  <c r="A1066" i="16"/>
  <c r="D1065" i="16"/>
  <c r="G1065" i="16"/>
  <c r="F1065" i="16"/>
  <c r="F1066" i="16" l="1"/>
  <c r="G1066" i="16"/>
  <c r="D1066" i="16"/>
  <c r="S1067" i="16"/>
  <c r="A1067" i="16"/>
  <c r="F1067" i="16" l="1"/>
  <c r="D1067" i="16"/>
  <c r="G1067" i="16"/>
  <c r="S1068" i="16"/>
  <c r="A1068" i="16"/>
  <c r="S1069" i="16" l="1"/>
  <c r="A1069" i="16"/>
  <c r="G1068" i="16"/>
  <c r="F1068" i="16"/>
  <c r="D1068" i="16"/>
  <c r="G1069" i="16" l="1"/>
  <c r="F1069" i="16"/>
  <c r="D1069" i="16"/>
  <c r="S1070" i="16"/>
  <c r="A1070" i="16"/>
  <c r="S1071" i="16" l="1"/>
  <c r="A1071" i="16"/>
  <c r="D1070" i="16"/>
  <c r="G1070" i="16"/>
  <c r="F1070" i="16"/>
  <c r="D1071" i="16" l="1"/>
  <c r="F1071" i="16"/>
  <c r="G1071" i="16"/>
  <c r="S1072" i="16"/>
  <c r="A1072" i="16"/>
  <c r="S1073" i="16" l="1"/>
  <c r="A1073" i="16"/>
  <c r="F1072" i="16"/>
  <c r="D1072" i="16"/>
  <c r="G1072" i="16"/>
  <c r="G1073" i="16" l="1"/>
  <c r="D1073" i="16"/>
  <c r="F1073" i="16"/>
  <c r="S1074" i="16"/>
  <c r="A1074" i="16"/>
  <c r="S1075" i="16" l="1"/>
  <c r="A1075" i="16"/>
  <c r="F1074" i="16"/>
  <c r="D1074" i="16"/>
  <c r="G1074" i="16"/>
  <c r="D1075" i="16" l="1"/>
  <c r="G1075" i="16"/>
  <c r="F1075" i="16"/>
  <c r="S1076" i="16"/>
  <c r="A1076" i="16"/>
  <c r="F1076" i="16" l="1"/>
  <c r="G1076" i="16"/>
  <c r="D1076" i="16"/>
  <c r="A1077" i="16"/>
  <c r="S1077" i="16"/>
  <c r="G1077" i="16" l="1"/>
  <c r="F1077" i="16"/>
  <c r="D1077" i="16"/>
  <c r="S1078" i="16"/>
  <c r="A1078" i="16"/>
  <c r="G1078" i="16" l="1"/>
  <c r="F1078" i="16"/>
  <c r="D1078" i="16"/>
  <c r="A1079" i="16"/>
  <c r="S1079" i="16"/>
  <c r="S1080" i="16" l="1"/>
  <c r="A1080" i="16"/>
  <c r="D1079" i="16"/>
  <c r="G1079" i="16"/>
  <c r="F1079" i="16"/>
  <c r="F1080" i="16" l="1"/>
  <c r="D1080" i="16"/>
  <c r="G1080" i="16"/>
  <c r="S1081" i="16"/>
  <c r="A1081" i="16"/>
  <c r="A1082" i="16" l="1"/>
  <c r="S1082" i="16"/>
  <c r="G1081" i="16"/>
  <c r="D1081" i="16"/>
  <c r="F1081" i="16"/>
  <c r="F1082" i="16" l="1"/>
  <c r="D1082" i="16"/>
  <c r="G1082" i="16"/>
  <c r="S1083" i="16"/>
  <c r="A1083" i="16"/>
  <c r="F1083" i="16" l="1"/>
  <c r="G1083" i="16"/>
  <c r="D1083" i="16"/>
  <c r="A1084" i="16"/>
  <c r="S1084" i="16"/>
  <c r="D1084" i="16" l="1"/>
  <c r="F1084" i="16"/>
  <c r="G1084" i="16"/>
  <c r="S1085" i="16"/>
  <c r="A1085" i="16"/>
  <c r="S1086" i="16" l="1"/>
  <c r="A1086" i="16"/>
  <c r="D1085" i="16"/>
  <c r="G1085" i="16"/>
  <c r="F1085" i="16"/>
  <c r="F1086" i="16" l="1"/>
  <c r="D1086" i="16"/>
  <c r="G1086" i="16"/>
  <c r="S1087" i="16"/>
  <c r="A1087" i="16"/>
  <c r="G1087" i="16" l="1"/>
  <c r="F1087" i="16"/>
  <c r="D1087" i="16"/>
  <c r="S1088" i="16"/>
  <c r="A1088" i="16"/>
  <c r="S1089" i="16" l="1"/>
  <c r="A1089" i="16"/>
  <c r="F1088" i="16"/>
  <c r="D1088" i="16"/>
  <c r="G1088" i="16"/>
  <c r="D1089" i="16" l="1"/>
  <c r="G1089" i="16"/>
  <c r="F1089" i="16"/>
  <c r="A1090" i="16"/>
  <c r="S1090" i="16"/>
  <c r="G1090" i="16" l="1"/>
  <c r="D1090" i="16"/>
  <c r="F1090" i="16"/>
  <c r="S1091" i="16"/>
  <c r="A1091" i="16"/>
  <c r="S1092" i="16" l="1"/>
  <c r="A1092" i="16"/>
  <c r="F1091" i="16"/>
  <c r="G1091" i="16"/>
  <c r="D1091" i="16"/>
  <c r="G1092" i="16" l="1"/>
  <c r="F1092" i="16"/>
  <c r="D1092" i="16"/>
  <c r="S1093" i="16"/>
  <c r="A1093" i="16"/>
  <c r="G1093" i="16" l="1"/>
  <c r="F1093" i="16"/>
  <c r="D1093" i="16"/>
  <c r="S1094" i="16"/>
  <c r="A1094" i="16"/>
  <c r="S1095" i="16" l="1"/>
  <c r="A1095" i="16"/>
  <c r="D1094" i="16"/>
  <c r="F1094" i="16"/>
  <c r="G1094" i="16"/>
  <c r="F1095" i="16" l="1"/>
  <c r="G1095" i="16"/>
  <c r="D1095" i="16"/>
  <c r="A1096" i="16"/>
  <c r="S1096" i="16"/>
  <c r="G1096" i="16" l="1"/>
  <c r="F1096" i="16"/>
  <c r="D1096" i="16"/>
  <c r="S1097" i="16"/>
  <c r="A1097" i="16"/>
  <c r="D1097" i="16" l="1"/>
  <c r="F1097" i="16"/>
  <c r="G1097" i="16"/>
  <c r="A1098" i="16"/>
  <c r="S1098" i="16"/>
  <c r="G1098" i="16" l="1"/>
  <c r="D1098" i="16"/>
  <c r="F1098" i="16"/>
  <c r="S1099" i="16"/>
  <c r="A1099" i="16"/>
  <c r="F1099" i="16" l="1"/>
  <c r="D1099" i="16"/>
  <c r="G1099" i="16"/>
  <c r="S1100" i="16"/>
  <c r="A1100" i="16"/>
  <c r="D1100" i="16" l="1"/>
  <c r="G1100" i="16"/>
  <c r="F1100" i="16"/>
  <c r="S1101" i="16"/>
  <c r="A1101" i="16"/>
  <c r="D1101" i="16" l="1"/>
  <c r="G1101" i="16"/>
  <c r="F1101" i="16"/>
  <c r="S1102" i="16"/>
  <c r="A1102" i="16"/>
  <c r="S1103" i="16" l="1"/>
  <c r="A1103" i="16"/>
  <c r="F1102" i="16"/>
  <c r="D1102" i="16"/>
  <c r="G1102" i="16"/>
  <c r="G1103" i="16" l="1"/>
  <c r="F1103" i="16"/>
  <c r="D1103" i="16"/>
  <c r="S1104" i="16"/>
  <c r="A1104" i="16"/>
  <c r="G1104" i="16" l="1"/>
  <c r="D1104" i="16"/>
  <c r="F1104" i="16"/>
  <c r="S1105" i="16"/>
  <c r="A1105" i="16"/>
  <c r="S1106" i="16" l="1"/>
  <c r="A1106" i="16"/>
  <c r="G1105" i="16"/>
  <c r="F1105" i="16"/>
  <c r="D1105" i="16"/>
  <c r="D1106" i="16" l="1"/>
  <c r="G1106" i="16"/>
  <c r="F1106" i="16"/>
  <c r="S1107" i="16"/>
  <c r="A1107" i="16"/>
  <c r="S1108" i="16" l="1"/>
  <c r="A1108" i="16"/>
  <c r="F1107" i="16"/>
  <c r="D1107" i="16"/>
  <c r="G1107" i="16"/>
  <c r="G1108" i="16" l="1"/>
  <c r="D1108" i="16"/>
  <c r="F1108" i="16"/>
  <c r="A1109" i="16"/>
  <c r="S1109" i="16"/>
  <c r="G1109" i="16" l="1"/>
  <c r="F1109" i="16"/>
  <c r="D1109" i="16"/>
  <c r="A1110" i="16"/>
  <c r="S1110" i="16"/>
  <c r="A1111" i="16" l="1"/>
  <c r="S1111" i="16"/>
  <c r="F1110" i="16"/>
  <c r="D1110" i="16"/>
  <c r="G1110" i="16"/>
  <c r="F1111" i="16" l="1"/>
  <c r="D1111" i="16"/>
  <c r="G1111" i="16"/>
  <c r="A1112" i="16"/>
  <c r="S1112" i="16"/>
  <c r="F1112" i="16" l="1"/>
  <c r="G1112" i="16"/>
  <c r="D1112" i="16"/>
  <c r="S1113" i="16"/>
  <c r="A1113" i="16"/>
  <c r="S1114" i="16" l="1"/>
  <c r="A1114" i="16"/>
  <c r="G1113" i="16"/>
  <c r="D1113" i="16"/>
  <c r="F1113" i="16"/>
  <c r="S1115" i="16" l="1"/>
  <c r="A1115" i="16"/>
  <c r="D1114" i="16"/>
  <c r="F1114" i="16"/>
  <c r="G1114" i="16"/>
  <c r="D1115" i="16" l="1"/>
  <c r="G1115" i="16"/>
  <c r="F1115" i="16"/>
  <c r="S1116" i="16"/>
  <c r="A1116" i="16"/>
  <c r="G1116" i="16" l="1"/>
  <c r="F1116" i="16"/>
  <c r="D1116" i="16"/>
  <c r="S1117" i="16"/>
  <c r="A1117" i="16"/>
  <c r="D1117" i="16" l="1"/>
  <c r="G1117" i="16"/>
  <c r="F1117" i="16"/>
  <c r="A1118" i="16"/>
  <c r="S1118" i="16"/>
  <c r="S1119" i="16" l="1"/>
  <c r="A1119" i="16"/>
  <c r="G1118" i="16"/>
  <c r="D1118" i="16"/>
  <c r="F1118" i="16"/>
  <c r="F1119" i="16" l="1"/>
  <c r="D1119" i="16"/>
  <c r="G1119" i="16"/>
  <c r="S1120" i="16"/>
  <c r="A1120" i="16"/>
  <c r="S1121" i="16" l="1"/>
  <c r="A1121" i="16"/>
  <c r="F1120" i="16"/>
  <c r="G1120" i="16"/>
  <c r="D1120" i="16"/>
  <c r="S1122" i="16" l="1"/>
  <c r="A1122" i="16"/>
  <c r="D1121" i="16"/>
  <c r="G1121" i="16"/>
  <c r="F1121" i="16"/>
  <c r="A1123" i="16" l="1"/>
  <c r="S1123" i="16"/>
  <c r="D1122" i="16"/>
  <c r="G1122" i="16"/>
  <c r="F1122" i="16"/>
  <c r="F1123" i="16" l="1"/>
  <c r="D1123" i="16"/>
  <c r="G1123" i="16"/>
  <c r="S1124" i="16"/>
  <c r="A1124" i="16"/>
  <c r="S1125" i="16" l="1"/>
  <c r="A1125" i="16"/>
  <c r="G1124" i="16"/>
  <c r="F1124" i="16"/>
  <c r="D1124" i="16"/>
  <c r="D1125" i="16" l="1"/>
  <c r="F1125" i="16"/>
  <c r="G1125" i="16"/>
  <c r="S1126" i="16"/>
  <c r="A1126" i="16"/>
  <c r="F1126" i="16" l="1"/>
  <c r="D1126" i="16"/>
  <c r="G1126" i="16"/>
  <c r="S1127" i="16"/>
  <c r="A1127" i="16"/>
  <c r="D1127" i="16" l="1"/>
  <c r="F1127" i="16"/>
  <c r="G1127" i="16"/>
  <c r="S1128" i="16"/>
  <c r="A1128" i="16"/>
  <c r="F1128" i="16" l="1"/>
  <c r="D1128" i="16"/>
  <c r="G1128" i="16"/>
  <c r="S1129" i="16"/>
  <c r="A1129" i="16"/>
  <c r="S1130" i="16" l="1"/>
  <c r="A1130" i="16"/>
  <c r="D1129" i="16"/>
  <c r="G1129" i="16"/>
  <c r="F1129" i="16"/>
  <c r="G1130" i="16" l="1"/>
  <c r="D1130" i="16"/>
  <c r="F1130" i="16"/>
  <c r="S1131" i="16"/>
  <c r="A1131" i="16"/>
  <c r="A1132" i="16" l="1"/>
  <c r="S1132" i="16"/>
  <c r="F1131" i="16"/>
  <c r="D1131" i="16"/>
  <c r="G1131" i="16"/>
  <c r="A1133" i="16" l="1"/>
  <c r="S1133" i="16"/>
  <c r="G1132" i="16"/>
  <c r="F1132" i="16"/>
  <c r="D1132" i="16"/>
  <c r="S1134" i="16" l="1"/>
  <c r="A1134" i="16"/>
  <c r="G1133" i="16"/>
  <c r="F1133" i="16"/>
  <c r="D1133" i="16"/>
  <c r="G1134" i="16" l="1"/>
  <c r="D1134" i="16"/>
  <c r="F1134" i="16"/>
  <c r="S1135" i="16"/>
  <c r="A1135" i="16"/>
  <c r="G1135" i="16" l="1"/>
  <c r="D1135" i="16"/>
  <c r="F1135" i="16"/>
  <c r="A1136" i="16"/>
  <c r="S1136" i="16"/>
  <c r="S1137" i="16" l="1"/>
  <c r="A1137" i="16"/>
  <c r="G1136" i="16"/>
  <c r="F1136" i="16"/>
  <c r="D1136" i="16"/>
  <c r="G1137" i="16" l="1"/>
  <c r="F1137" i="16"/>
  <c r="D1137" i="16"/>
  <c r="S1138" i="16"/>
  <c r="A1138" i="16"/>
  <c r="D1138" i="16" l="1"/>
  <c r="G1138" i="16"/>
  <c r="F1138" i="16"/>
  <c r="A1139" i="16"/>
  <c r="S1139" i="16"/>
  <c r="A1140" i="16" l="1"/>
  <c r="S1140" i="16"/>
  <c r="G1139" i="16"/>
  <c r="F1139" i="16"/>
  <c r="D1139" i="16"/>
  <c r="F1140" i="16" l="1"/>
  <c r="D1140" i="16"/>
  <c r="G1140" i="16"/>
  <c r="A1141" i="16"/>
  <c r="S1141" i="16"/>
  <c r="A1142" i="16" l="1"/>
  <c r="S1142" i="16"/>
  <c r="F1141" i="16"/>
  <c r="D1141" i="16"/>
  <c r="G1141" i="16"/>
  <c r="A1143" i="16" l="1"/>
  <c r="S1143" i="16"/>
  <c r="G1142" i="16"/>
  <c r="F1142" i="16"/>
  <c r="D1142" i="16"/>
  <c r="F1143" i="16" l="1"/>
  <c r="D1143" i="16"/>
  <c r="G1143" i="16"/>
  <c r="S1144" i="16"/>
  <c r="A1144" i="16"/>
  <c r="S1145" i="16" l="1"/>
  <c r="A1145" i="16"/>
  <c r="G1144" i="16"/>
  <c r="D1144" i="16"/>
  <c r="F1144" i="16"/>
  <c r="A1146" i="16" l="1"/>
  <c r="S1146" i="16"/>
  <c r="F1145" i="16"/>
  <c r="D1145" i="16"/>
  <c r="G1145" i="16"/>
  <c r="S1147" i="16" l="1"/>
  <c r="A1147" i="16"/>
  <c r="G1146" i="16"/>
  <c r="F1146" i="16"/>
  <c r="D1146" i="16"/>
  <c r="F1147" i="16" l="1"/>
  <c r="D1147" i="16"/>
  <c r="G1147" i="16"/>
  <c r="S1148" i="16"/>
  <c r="A1148" i="16"/>
  <c r="G1148" i="16" l="1"/>
  <c r="D1148" i="16"/>
  <c r="F1148" i="16"/>
  <c r="S1149" i="16"/>
  <c r="A1149" i="16"/>
  <c r="D1149" i="16" l="1"/>
  <c r="F1149" i="16"/>
  <c r="G1149" i="16"/>
  <c r="A1150" i="16"/>
  <c r="S1150" i="16"/>
  <c r="S1151" i="16" l="1"/>
  <c r="A1151" i="16"/>
  <c r="D1150" i="16"/>
  <c r="G1150" i="16"/>
  <c r="F1150" i="16"/>
  <c r="D1151" i="16" l="1"/>
  <c r="G1151" i="16"/>
  <c r="F1151" i="16"/>
  <c r="A1152" i="16"/>
  <c r="S1152" i="16"/>
  <c r="S1153" i="16" l="1"/>
  <c r="A1153" i="16"/>
  <c r="F1152" i="16"/>
  <c r="D1152" i="16"/>
  <c r="G1152" i="16"/>
  <c r="D1153" i="16" l="1"/>
  <c r="G1153" i="16"/>
  <c r="F1153" i="16"/>
  <c r="A1154" i="16"/>
  <c r="S1154" i="16"/>
  <c r="G1154" i="16" l="1"/>
  <c r="D1154" i="16"/>
  <c r="F1154" i="16"/>
  <c r="A1155" i="16"/>
  <c r="S1155" i="16"/>
  <c r="F1155" i="16" l="1"/>
  <c r="D1155" i="16"/>
  <c r="G1155" i="16"/>
  <c r="A1156" i="16"/>
  <c r="S1156" i="16"/>
  <c r="G1156" i="16" l="1"/>
  <c r="F1156" i="16"/>
  <c r="D1156" i="16"/>
  <c r="A1157" i="16"/>
  <c r="S1157" i="16"/>
  <c r="G1157" i="16" l="1"/>
  <c r="F1157" i="16"/>
  <c r="D1157" i="16"/>
  <c r="S1158" i="16"/>
  <c r="A1158" i="16"/>
  <c r="S1159" i="16" l="1"/>
  <c r="A1159" i="16"/>
  <c r="F1158" i="16"/>
  <c r="D1158" i="16"/>
  <c r="G1158" i="16"/>
  <c r="F1159" i="16" l="1"/>
  <c r="G1159" i="16"/>
  <c r="D1159" i="16"/>
  <c r="S1160" i="16"/>
  <c r="A1160" i="16"/>
  <c r="A1161" i="16" l="1"/>
  <c r="S1161" i="16"/>
  <c r="G1160" i="16"/>
  <c r="F1160" i="16"/>
  <c r="D1160" i="16"/>
  <c r="S1162" i="16" l="1"/>
  <c r="A1162" i="16"/>
  <c r="D1161" i="16"/>
  <c r="F1161" i="16"/>
  <c r="G1161" i="16"/>
  <c r="D1162" i="16" l="1"/>
  <c r="F1162" i="16"/>
  <c r="G1162" i="16"/>
  <c r="S1163" i="16"/>
  <c r="A1163" i="16"/>
  <c r="S1164" i="16" l="1"/>
  <c r="A1164" i="16"/>
  <c r="F1163" i="16"/>
  <c r="D1163" i="16"/>
  <c r="G1163" i="16"/>
  <c r="F1164" i="16" l="1"/>
  <c r="G1164" i="16"/>
  <c r="D1164" i="16"/>
  <c r="S1165" i="16"/>
  <c r="A1165" i="16"/>
  <c r="S1166" i="16" l="1"/>
  <c r="A1166" i="16"/>
  <c r="D1165" i="16"/>
  <c r="G1165" i="16"/>
  <c r="F1165" i="16"/>
  <c r="A1167" i="16" l="1"/>
  <c r="S1167" i="16"/>
  <c r="G1166" i="16"/>
  <c r="F1166" i="16"/>
  <c r="D1166" i="16"/>
  <c r="S1168" i="16" l="1"/>
  <c r="A1168" i="16"/>
  <c r="F1167" i="16"/>
  <c r="D1167" i="16"/>
  <c r="G1167" i="16"/>
  <c r="S1169" i="16" l="1"/>
  <c r="A1169" i="16"/>
  <c r="F1168" i="16"/>
  <c r="D1168" i="16"/>
  <c r="G1168" i="16"/>
  <c r="G1169" i="16" l="1"/>
  <c r="F1169" i="16"/>
  <c r="D1169" i="16"/>
  <c r="S1170" i="16"/>
  <c r="A1170" i="16"/>
  <c r="A1171" i="16" l="1"/>
  <c r="S1171" i="16"/>
  <c r="D1170" i="16"/>
  <c r="F1170" i="16"/>
  <c r="G1170" i="16"/>
  <c r="S1172" i="16" l="1"/>
  <c r="A1172" i="16"/>
  <c r="F1171" i="16"/>
  <c r="D1171" i="16"/>
  <c r="G1171" i="16"/>
  <c r="F1172" i="16" l="1"/>
  <c r="D1172" i="16"/>
  <c r="G1172" i="16"/>
  <c r="S1173" i="16"/>
  <c r="A1173" i="16"/>
  <c r="A1174" i="16" l="1"/>
  <c r="S1174" i="16"/>
  <c r="G1173" i="16"/>
  <c r="D1173" i="16"/>
  <c r="F1173" i="16"/>
  <c r="G1174" i="16" l="1"/>
  <c r="D1174" i="16"/>
  <c r="F1174" i="16"/>
  <c r="A1175" i="16"/>
  <c r="S1175" i="16"/>
  <c r="F1175" i="16" l="1"/>
  <c r="G1175" i="16"/>
  <c r="D1175" i="16"/>
  <c r="S1176" i="16"/>
  <c r="A1176" i="16"/>
  <c r="G1176" i="16" l="1"/>
  <c r="F1176" i="16"/>
  <c r="D1176" i="16"/>
  <c r="S1177" i="16"/>
  <c r="A1177" i="16"/>
  <c r="F1177" i="16" l="1"/>
  <c r="D1177" i="16"/>
  <c r="G1177" i="16"/>
  <c r="S1178" i="16"/>
  <c r="A1178" i="16"/>
  <c r="S1179" i="16" l="1"/>
  <c r="A1179" i="16"/>
  <c r="D1178" i="16"/>
  <c r="G1178" i="16"/>
  <c r="F1178" i="16"/>
  <c r="D1179" i="16" l="1"/>
  <c r="G1179" i="16"/>
  <c r="F1179" i="16"/>
  <c r="S1180" i="16"/>
  <c r="A1180" i="16"/>
  <c r="S1181" i="16" l="1"/>
  <c r="A1181" i="16"/>
  <c r="G1180" i="16"/>
  <c r="F1180" i="16"/>
  <c r="D1180" i="16"/>
  <c r="S1182" i="16" l="1"/>
  <c r="A1182" i="16"/>
  <c r="F1181" i="16"/>
  <c r="G1181" i="16"/>
  <c r="D1181" i="16"/>
  <c r="D1182" i="16" l="1"/>
  <c r="G1182" i="16"/>
  <c r="F1182" i="16"/>
  <c r="S1183" i="16"/>
  <c r="A1183" i="16"/>
  <c r="S1184" i="16" l="1"/>
  <c r="A1184" i="16"/>
  <c r="F1183" i="16"/>
  <c r="D1183" i="16"/>
  <c r="G1183" i="16"/>
  <c r="F1184" i="16" l="1"/>
  <c r="G1184" i="16"/>
  <c r="D1184" i="16"/>
  <c r="S1185" i="16"/>
  <c r="A1185" i="16"/>
  <c r="S1186" i="16" l="1"/>
  <c r="A1186" i="16"/>
  <c r="G1185" i="16"/>
  <c r="D1185" i="16"/>
  <c r="F1185" i="16"/>
  <c r="D1186" i="16" l="1"/>
  <c r="G1186" i="16"/>
  <c r="F1186" i="16"/>
  <c r="S1187" i="16"/>
  <c r="A1187" i="16"/>
  <c r="S1188" i="16" l="1"/>
  <c r="A1188" i="16"/>
  <c r="D1187" i="16"/>
  <c r="F1187" i="16"/>
  <c r="G1187" i="16"/>
  <c r="D1188" i="16" l="1"/>
  <c r="G1188" i="16"/>
  <c r="F1188" i="16"/>
  <c r="S1189" i="16"/>
  <c r="A1189" i="16"/>
  <c r="G1189" i="16" l="1"/>
  <c r="D1189" i="16"/>
  <c r="F1189" i="16"/>
  <c r="A1190" i="16"/>
  <c r="S1190" i="16"/>
  <c r="S1191" i="16" l="1"/>
  <c r="A1191" i="16"/>
  <c r="D1190" i="16"/>
  <c r="G1190" i="16"/>
  <c r="F1190" i="16"/>
  <c r="D1191" i="16" l="1"/>
  <c r="G1191" i="16"/>
  <c r="F1191" i="16"/>
  <c r="S1192" i="16"/>
  <c r="A1192" i="16"/>
  <c r="G1192" i="16" l="1"/>
  <c r="D1192" i="16"/>
  <c r="F1192" i="16"/>
  <c r="A1193" i="16"/>
  <c r="S1193" i="16"/>
  <c r="D1193" i="16" l="1"/>
  <c r="F1193" i="16"/>
  <c r="G1193" i="16"/>
  <c r="S1194" i="16"/>
  <c r="A1194" i="16"/>
  <c r="S1195" i="16" l="1"/>
  <c r="A1195" i="16"/>
  <c r="F1194" i="16"/>
  <c r="G1194" i="16"/>
  <c r="D1194" i="16"/>
  <c r="F1195" i="16" l="1"/>
  <c r="D1195" i="16"/>
  <c r="G1195" i="16"/>
  <c r="S1196" i="16"/>
  <c r="A1196" i="16"/>
  <c r="F1196" i="16" l="1"/>
  <c r="G1196" i="16"/>
  <c r="D1196" i="16"/>
  <c r="S1197" i="16"/>
  <c r="A1197" i="16"/>
  <c r="S1198" i="16" l="1"/>
  <c r="A1198" i="16"/>
  <c r="D1197" i="16"/>
  <c r="F1197" i="16"/>
  <c r="G1197" i="16"/>
  <c r="A1199" i="16" l="1"/>
  <c r="S1199" i="16"/>
  <c r="D1198" i="16"/>
  <c r="F1198" i="16"/>
  <c r="G1198" i="16"/>
  <c r="S1200" i="16" l="1"/>
  <c r="A1200" i="16"/>
  <c r="F1199" i="16"/>
  <c r="D1199" i="16"/>
  <c r="G1199" i="16"/>
  <c r="G1200" i="16" l="1"/>
  <c r="F1200" i="16"/>
  <c r="D1200" i="16"/>
  <c r="S1201" i="16"/>
  <c r="A1201" i="16"/>
  <c r="G1201" i="16" l="1"/>
  <c r="F1201" i="16"/>
  <c r="D1201" i="16"/>
  <c r="S1202" i="16"/>
  <c r="A1202" i="16"/>
  <c r="D1202" i="16" l="1"/>
  <c r="F1202" i="16"/>
  <c r="G1202" i="16"/>
  <c r="A1203" i="16"/>
  <c r="S1203" i="16"/>
  <c r="F1203" i="16" l="1"/>
  <c r="D1203" i="16"/>
  <c r="G1203" i="16"/>
  <c r="S1204" i="16"/>
  <c r="A1204" i="16"/>
  <c r="F1204" i="16" l="1"/>
  <c r="D1204" i="16"/>
  <c r="G1204" i="16"/>
  <c r="S1205" i="16"/>
  <c r="A1205" i="16"/>
  <c r="S1206" i="16" l="1"/>
  <c r="A1206" i="16"/>
  <c r="G1205" i="16"/>
  <c r="F1205" i="16"/>
  <c r="D1205" i="16"/>
  <c r="D1206" i="16" l="1"/>
  <c r="G1206" i="16"/>
  <c r="F1206" i="16"/>
  <c r="S1207" i="16"/>
  <c r="A1207" i="16"/>
  <c r="A1208" i="16" l="1"/>
  <c r="S1208" i="16"/>
  <c r="F1207" i="16"/>
  <c r="G1207" i="16"/>
  <c r="D1207" i="16"/>
  <c r="F1208" i="16" l="1"/>
  <c r="G1208" i="16"/>
  <c r="D1208" i="16"/>
  <c r="S1209" i="16"/>
  <c r="A1209" i="16"/>
  <c r="G1209" i="16" l="1"/>
  <c r="F1209" i="16"/>
  <c r="D1209" i="16"/>
  <c r="A1210" i="16"/>
  <c r="S1210" i="16"/>
  <c r="D1210" i="16" l="1"/>
  <c r="G1210" i="16"/>
  <c r="F1210" i="16"/>
  <c r="S1211" i="16"/>
  <c r="A1211" i="16"/>
  <c r="S1212" i="16" l="1"/>
  <c r="A1212" i="16"/>
  <c r="F1211" i="16"/>
  <c r="G1211" i="16"/>
  <c r="D1211" i="16"/>
  <c r="F1212" i="16" l="1"/>
  <c r="G1212" i="16"/>
  <c r="D1212" i="16"/>
  <c r="S1213" i="16"/>
  <c r="A1213" i="16"/>
  <c r="D1213" i="16" l="1"/>
  <c r="G1213" i="16"/>
  <c r="F1213" i="16"/>
  <c r="S1214" i="16"/>
  <c r="A1214" i="16"/>
  <c r="S1215" i="16" l="1"/>
  <c r="A1215" i="16"/>
  <c r="D1214" i="16"/>
  <c r="G1214" i="16"/>
  <c r="F1214" i="16"/>
  <c r="F1215" i="16" l="1"/>
  <c r="G1215" i="16"/>
  <c r="D1215" i="16"/>
  <c r="S1216" i="16"/>
  <c r="A1216" i="16"/>
  <c r="D1216" i="16" l="1"/>
  <c r="G1216" i="16"/>
  <c r="F1216" i="16"/>
  <c r="S1217" i="16"/>
  <c r="A1217" i="16"/>
  <c r="S1218" i="16" l="1"/>
  <c r="A1218" i="16"/>
  <c r="G1217" i="16"/>
  <c r="F1217" i="16"/>
  <c r="D1217" i="16"/>
  <c r="D1218" i="16" l="1"/>
  <c r="G1218" i="16"/>
  <c r="F1218" i="16"/>
  <c r="S1219" i="16"/>
  <c r="A1219" i="16"/>
  <c r="S1220" i="16" l="1"/>
  <c r="A1220" i="16"/>
  <c r="F1219" i="16"/>
  <c r="D1219" i="16"/>
  <c r="G1219" i="16"/>
  <c r="D1220" i="16" l="1"/>
  <c r="G1220" i="16"/>
  <c r="F1220" i="16"/>
  <c r="S1221" i="16"/>
  <c r="A1221" i="16"/>
  <c r="S1222" i="16" l="1"/>
  <c r="A1222" i="16"/>
  <c r="D1221" i="16"/>
  <c r="G1221" i="16"/>
  <c r="F1221" i="16"/>
  <c r="D1222" i="16" l="1"/>
  <c r="F1222" i="16"/>
  <c r="G1222" i="16"/>
  <c r="S1223" i="16"/>
  <c r="A1223" i="16"/>
  <c r="D1223" i="16" l="1"/>
  <c r="G1223" i="16"/>
  <c r="F1223" i="16"/>
  <c r="S1224" i="16"/>
  <c r="A1224" i="16"/>
  <c r="F1224" i="16" l="1"/>
  <c r="G1224" i="16"/>
  <c r="D1224" i="16"/>
  <c r="S1225" i="16"/>
  <c r="A1225" i="16"/>
  <c r="S1226" i="16" l="1"/>
  <c r="A1226" i="16"/>
  <c r="F1225" i="16"/>
  <c r="D1225" i="16"/>
  <c r="G1225" i="16"/>
  <c r="A1227" i="16" l="1"/>
  <c r="S1227" i="16"/>
  <c r="D1226" i="16"/>
  <c r="F1226" i="16"/>
  <c r="G1226" i="16"/>
  <c r="F1227" i="16" l="1"/>
  <c r="D1227" i="16"/>
  <c r="G1227" i="16"/>
  <c r="A1228" i="16"/>
  <c r="S1228" i="16"/>
  <c r="A1229" i="16" l="1"/>
  <c r="S1229" i="16"/>
  <c r="G1228" i="16"/>
  <c r="F1228" i="16"/>
  <c r="D1228" i="16"/>
  <c r="A1230" i="16" l="1"/>
  <c r="S1230" i="16"/>
  <c r="D1229" i="16"/>
  <c r="F1229" i="16"/>
  <c r="G1229" i="16"/>
  <c r="S1231" i="16" l="1"/>
  <c r="A1231" i="16"/>
  <c r="G1230" i="16"/>
  <c r="D1230" i="16"/>
  <c r="F1230" i="16"/>
  <c r="D1231" i="16" l="1"/>
  <c r="G1231" i="16"/>
  <c r="F1231" i="16"/>
  <c r="S1232" i="16"/>
  <c r="A1232" i="16"/>
  <c r="A1233" i="16" l="1"/>
  <c r="S1233" i="16"/>
  <c r="D1232" i="16"/>
  <c r="F1232" i="16"/>
  <c r="G1232" i="16"/>
  <c r="S1234" i="16" l="1"/>
  <c r="A1234" i="16"/>
  <c r="G1233" i="16"/>
  <c r="F1233" i="16"/>
  <c r="D1233" i="16"/>
  <c r="D1234" i="16" l="1"/>
  <c r="G1234" i="16"/>
  <c r="F1234" i="16"/>
  <c r="S1235" i="16"/>
  <c r="A1235" i="16"/>
  <c r="S1236" i="16" l="1"/>
  <c r="A1236" i="16"/>
  <c r="F1235" i="16"/>
  <c r="G1235" i="16"/>
  <c r="D1235" i="16"/>
  <c r="F1236" i="16" l="1"/>
  <c r="D1236" i="16"/>
  <c r="G1236" i="16"/>
  <c r="A1237" i="16"/>
  <c r="S1237" i="16"/>
  <c r="S1238" i="16" l="1"/>
  <c r="A1238" i="16"/>
  <c r="G1237" i="16"/>
  <c r="D1237" i="16"/>
  <c r="F1237" i="16"/>
  <c r="D1238" i="16" l="1"/>
  <c r="F1238" i="16"/>
  <c r="G1238" i="16"/>
  <c r="S1239" i="16"/>
  <c r="A1239" i="16"/>
  <c r="S1240" i="16" l="1"/>
  <c r="A1240" i="16"/>
  <c r="F1239" i="16"/>
  <c r="D1239" i="16"/>
  <c r="G1239" i="16"/>
  <c r="S1241" i="16" l="1"/>
  <c r="A1241" i="16"/>
  <c r="G1240" i="16"/>
  <c r="D1240" i="16"/>
  <c r="F1240" i="16"/>
  <c r="G1241" i="16" l="1"/>
  <c r="D1241" i="16"/>
  <c r="F1241" i="16"/>
  <c r="S1242" i="16"/>
  <c r="A1242" i="16"/>
  <c r="S1243" i="16" l="1"/>
  <c r="A1243" i="16"/>
  <c r="D1242" i="16"/>
  <c r="G1242" i="16"/>
  <c r="F1242" i="16"/>
  <c r="D1243" i="16" l="1"/>
  <c r="G1243" i="16"/>
  <c r="F1243" i="16"/>
  <c r="S1244" i="16"/>
  <c r="A1244" i="16"/>
  <c r="S1245" i="16" l="1"/>
  <c r="A1245" i="16"/>
  <c r="F1244" i="16"/>
  <c r="D1244" i="16"/>
  <c r="G1244" i="16"/>
  <c r="F1245" i="16" l="1"/>
  <c r="G1245" i="16"/>
  <c r="D1245" i="16"/>
  <c r="S1246" i="16"/>
  <c r="A1246" i="16"/>
  <c r="D1246" i="16" l="1"/>
  <c r="G1246" i="16"/>
  <c r="F1246" i="16"/>
  <c r="S1247" i="16"/>
  <c r="A1247" i="16"/>
  <c r="G1247" i="16" l="1"/>
  <c r="D1247" i="16"/>
  <c r="F1247" i="16"/>
  <c r="S1248" i="16"/>
  <c r="A1248" i="16"/>
  <c r="G1248" i="16" l="1"/>
  <c r="F1248" i="16"/>
  <c r="D1248" i="16"/>
  <c r="S1249" i="16"/>
  <c r="A1249" i="16"/>
  <c r="G1249" i="16" l="1"/>
  <c r="F1249" i="16"/>
  <c r="D1249" i="16"/>
  <c r="S1250" i="16"/>
  <c r="A1250" i="16"/>
  <c r="D1250" i="16" l="1"/>
  <c r="G1250" i="16"/>
  <c r="F1250" i="16"/>
  <c r="S1251" i="16"/>
  <c r="A1251" i="16"/>
  <c r="S1252" i="16" l="1"/>
  <c r="A1252" i="16"/>
  <c r="F1251" i="16"/>
  <c r="D1251" i="16"/>
  <c r="G1251" i="16"/>
  <c r="F1252" i="16" l="1"/>
  <c r="G1252" i="16"/>
  <c r="D1252" i="16"/>
  <c r="S1253" i="16"/>
  <c r="A1253" i="16"/>
  <c r="G1253" i="16" l="1"/>
  <c r="F1253" i="16"/>
  <c r="D1253" i="16"/>
  <c r="A1254" i="16"/>
  <c r="S1254" i="16"/>
  <c r="D1254" i="16" l="1"/>
  <c r="F1254" i="16"/>
  <c r="G1254" i="16"/>
  <c r="A1255" i="16"/>
  <c r="S1255" i="16"/>
  <c r="S1256" i="16" l="1"/>
  <c r="A1256" i="16"/>
  <c r="F1255" i="16"/>
  <c r="D1255" i="16"/>
  <c r="G1255" i="16"/>
  <c r="D1256" i="16" l="1"/>
  <c r="G1256" i="16"/>
  <c r="F1256" i="16"/>
  <c r="S1257" i="16"/>
  <c r="A1257" i="16"/>
  <c r="D1257" i="16" l="1"/>
  <c r="G1257" i="16"/>
  <c r="F1257" i="16"/>
  <c r="A1258" i="16"/>
  <c r="S1258" i="16"/>
  <c r="D1258" i="16" l="1"/>
  <c r="G1258" i="16"/>
  <c r="F1258" i="16"/>
  <c r="S1259" i="16"/>
  <c r="A1259" i="16"/>
  <c r="F1259" i="16" l="1"/>
  <c r="G1259" i="16"/>
  <c r="D1259" i="16"/>
  <c r="S1260" i="16"/>
  <c r="A1260" i="16"/>
  <c r="S1261" i="16" l="1"/>
  <c r="A1261" i="16"/>
  <c r="G1260" i="16"/>
  <c r="F1260" i="16"/>
  <c r="D1260" i="16"/>
  <c r="G1261" i="16" l="1"/>
  <c r="D1261" i="16"/>
  <c r="F1261" i="16"/>
  <c r="S1262" i="16"/>
  <c r="A1262" i="16"/>
  <c r="A1263" i="16" l="1"/>
  <c r="S1263" i="16"/>
  <c r="D1262" i="16"/>
  <c r="F1262" i="16"/>
  <c r="G1262" i="16"/>
  <c r="G1263" i="16" l="1"/>
  <c r="F1263" i="16"/>
  <c r="D1263" i="16"/>
  <c r="S1264" i="16"/>
  <c r="A1264" i="16"/>
  <c r="F1264" i="16" l="1"/>
  <c r="G1264" i="16"/>
  <c r="D1264" i="16"/>
  <c r="S1265" i="16"/>
  <c r="A1265" i="16"/>
  <c r="F1265" i="16" l="1"/>
  <c r="D1265" i="16"/>
  <c r="G1265" i="16"/>
  <c r="S1266" i="16"/>
  <c r="A1266" i="16"/>
  <c r="D1266" i="16" l="1"/>
  <c r="F1266" i="16"/>
  <c r="G1266" i="16"/>
  <c r="S1267" i="16"/>
  <c r="A1267" i="16"/>
  <c r="F1267" i="16" l="1"/>
  <c r="D1267" i="16"/>
  <c r="G1267" i="16"/>
  <c r="S1268" i="16"/>
  <c r="A1268" i="16"/>
  <c r="S1269" i="16" l="1"/>
  <c r="A1269" i="16"/>
  <c r="G1268" i="16"/>
  <c r="F1268" i="16"/>
  <c r="D1268" i="16"/>
  <c r="F1269" i="16" l="1"/>
  <c r="D1269" i="16"/>
  <c r="G1269" i="16"/>
  <c r="A1270" i="16"/>
  <c r="S1270" i="16"/>
  <c r="G1270" i="16" l="1"/>
  <c r="D1270" i="16"/>
  <c r="F1270" i="16"/>
  <c r="S1271" i="16"/>
  <c r="A1271" i="16"/>
  <c r="S1272" i="16" l="1"/>
  <c r="A1272" i="16"/>
  <c r="F1271" i="16"/>
  <c r="G1271" i="16"/>
  <c r="D1271" i="16"/>
  <c r="D1272" i="16" l="1"/>
  <c r="F1272" i="16"/>
  <c r="G1272" i="16"/>
  <c r="S1273" i="16"/>
  <c r="A1273" i="16"/>
  <c r="S1274" i="16" l="1"/>
  <c r="A1274" i="16"/>
  <c r="D1273" i="16"/>
  <c r="G1273" i="16"/>
  <c r="F1273" i="16"/>
  <c r="D1274" i="16" l="1"/>
  <c r="F1274" i="16"/>
  <c r="G1274" i="16"/>
  <c r="A1275" i="16"/>
  <c r="S1275" i="16"/>
  <c r="G1275" i="16" l="1"/>
  <c r="F1275" i="16"/>
  <c r="D1275" i="16"/>
  <c r="S1276" i="16"/>
  <c r="A1276" i="16"/>
  <c r="G1276" i="16" l="1"/>
  <c r="F1276" i="16"/>
  <c r="D1276" i="16"/>
  <c r="S1277" i="16"/>
  <c r="A1277" i="16"/>
  <c r="D1277" i="16" l="1"/>
  <c r="G1277" i="16"/>
  <c r="F1277" i="16"/>
  <c r="A1278" i="16"/>
  <c r="S1278" i="16"/>
  <c r="S1279" i="16" l="1"/>
  <c r="A1279" i="16"/>
  <c r="D1278" i="16"/>
  <c r="G1278" i="16"/>
  <c r="F1278" i="16"/>
  <c r="F1279" i="16" l="1"/>
  <c r="G1279" i="16"/>
  <c r="D1279" i="16"/>
  <c r="S1280" i="16"/>
  <c r="A1280" i="16"/>
  <c r="A1281" i="16" l="1"/>
  <c r="S1281" i="16"/>
  <c r="D1280" i="16"/>
  <c r="F1280" i="16"/>
  <c r="G1280" i="16"/>
  <c r="S1282" i="16" l="1"/>
  <c r="A1282" i="16"/>
  <c r="G1281" i="16"/>
  <c r="D1281" i="16"/>
  <c r="F1281" i="16"/>
  <c r="F1282" i="16" l="1"/>
  <c r="G1282" i="16"/>
  <c r="D1282" i="16"/>
  <c r="A1283" i="16"/>
  <c r="S1283" i="16"/>
  <c r="G1283" i="16" l="1"/>
  <c r="F1283" i="16"/>
  <c r="D1283" i="16"/>
  <c r="S1284" i="16"/>
  <c r="A1284" i="16"/>
  <c r="G1284" i="16" l="1"/>
  <c r="F1284" i="16"/>
  <c r="D1284" i="16"/>
  <c r="S1285" i="16"/>
  <c r="A1285" i="16"/>
  <c r="S1286" i="16" l="1"/>
  <c r="A1286" i="16"/>
  <c r="G1285" i="16"/>
  <c r="F1285" i="16"/>
  <c r="D1285" i="16"/>
  <c r="D1286" i="16" l="1"/>
  <c r="G1286" i="16"/>
  <c r="F1286" i="16"/>
  <c r="S1287" i="16"/>
  <c r="A1287" i="16"/>
  <c r="D1287" i="16" l="1"/>
  <c r="F1287" i="16"/>
  <c r="G1287" i="16"/>
  <c r="A1288" i="16"/>
  <c r="S1288" i="16"/>
  <c r="D1288" i="16" l="1"/>
  <c r="G1288" i="16"/>
  <c r="F1288" i="16"/>
  <c r="S1289" i="16"/>
  <c r="A1289" i="16"/>
  <c r="D1289" i="16" l="1"/>
  <c r="F1289" i="16"/>
  <c r="G1289" i="16"/>
  <c r="S1290" i="16"/>
  <c r="A1290" i="16"/>
  <c r="S1291" i="16" l="1"/>
  <c r="A1291" i="16"/>
  <c r="D1290" i="16"/>
  <c r="G1290" i="16"/>
  <c r="F1290" i="16"/>
  <c r="G1291" i="16" l="1"/>
  <c r="F1291" i="16"/>
  <c r="D1291" i="16"/>
  <c r="S1292" i="16"/>
  <c r="A1292" i="16"/>
  <c r="A1293" i="16" l="1"/>
  <c r="S1293" i="16"/>
  <c r="G1292" i="16"/>
  <c r="F1292" i="16"/>
  <c r="D1292" i="16"/>
  <c r="G1293" i="16" l="1"/>
  <c r="F1293" i="16"/>
  <c r="D1293" i="16"/>
  <c r="S1294" i="16"/>
  <c r="A1294" i="16"/>
  <c r="D1294" i="16" l="1"/>
  <c r="F1294" i="16"/>
  <c r="G1294" i="16"/>
  <c r="S1295" i="16"/>
  <c r="A1295" i="16"/>
  <c r="D1295" i="16" l="1"/>
  <c r="G1295" i="16"/>
  <c r="F1295" i="16"/>
  <c r="S1296" i="16"/>
  <c r="A1296" i="16"/>
  <c r="G1296" i="16" l="1"/>
  <c r="F1296" i="16"/>
  <c r="D1296" i="16"/>
  <c r="S1297" i="16"/>
  <c r="A1297" i="16"/>
  <c r="S1298" i="16" l="1"/>
  <c r="A1298" i="16"/>
  <c r="G1297" i="16"/>
  <c r="D1297" i="16"/>
  <c r="F1297" i="16"/>
  <c r="F1298" i="16" l="1"/>
  <c r="D1298" i="16"/>
  <c r="G1298" i="16"/>
  <c r="A1299" i="16"/>
  <c r="S1299" i="16"/>
  <c r="S1300" i="16" l="1"/>
  <c r="A1300" i="16"/>
  <c r="F1299" i="16"/>
  <c r="D1299" i="16"/>
  <c r="G1299" i="16"/>
  <c r="S1301" i="16" l="1"/>
  <c r="A1301" i="16"/>
  <c r="G1300" i="16"/>
  <c r="F1300" i="16"/>
  <c r="D1300" i="16"/>
  <c r="D1301" i="16" l="1"/>
  <c r="G1301" i="16"/>
  <c r="F1301" i="16"/>
  <c r="S1302" i="16"/>
  <c r="A1302" i="16"/>
  <c r="S1303" i="16" l="1"/>
  <c r="A1303" i="16"/>
  <c r="D1302" i="16"/>
  <c r="F1302" i="16"/>
  <c r="G1302" i="16"/>
  <c r="G1303" i="16" l="1"/>
  <c r="D1303" i="16"/>
  <c r="F1303" i="16"/>
  <c r="S1304" i="16"/>
  <c r="A1304" i="16"/>
  <c r="G1304" i="16" l="1"/>
  <c r="D1304" i="16"/>
  <c r="F1304" i="16"/>
  <c r="S1305" i="16"/>
  <c r="A1305" i="16"/>
  <c r="D1305" i="16" l="1"/>
  <c r="G1305" i="16"/>
  <c r="F1305" i="16"/>
  <c r="S1306" i="16"/>
  <c r="A1306" i="16"/>
  <c r="S1307" i="16" l="1"/>
  <c r="A1307" i="16"/>
  <c r="D1306" i="16"/>
  <c r="G1306" i="16"/>
  <c r="F1306" i="16"/>
  <c r="D1307" i="16" l="1"/>
  <c r="F1307" i="16"/>
  <c r="G1307" i="16"/>
  <c r="S1308" i="16"/>
  <c r="A1308" i="16"/>
  <c r="D1308" i="16" l="1"/>
  <c r="G1308" i="16"/>
  <c r="F1308" i="16"/>
  <c r="S1309" i="16"/>
  <c r="A1309" i="16"/>
  <c r="G1309" i="16" l="1"/>
  <c r="D1309" i="16"/>
  <c r="F1309" i="16"/>
  <c r="A1310" i="16"/>
  <c r="S1310" i="16"/>
  <c r="S1311" i="16" l="1"/>
  <c r="A1311" i="16"/>
  <c r="G1310" i="16"/>
  <c r="D1310" i="16"/>
  <c r="F1310" i="16"/>
  <c r="D1311" i="16" l="1"/>
  <c r="F1311" i="16"/>
  <c r="G1311" i="16"/>
  <c r="S1312" i="16"/>
  <c r="A1312" i="16"/>
  <c r="G1312" i="16" l="1"/>
  <c r="F1312" i="16"/>
  <c r="D1312" i="16"/>
  <c r="S1313" i="16"/>
  <c r="A1313" i="16"/>
  <c r="D1313" i="16" l="1"/>
  <c r="G1313" i="16"/>
  <c r="F1313" i="16"/>
  <c r="A1314" i="16"/>
  <c r="S1314" i="16"/>
  <c r="G1314" i="16" l="1"/>
  <c r="D1314" i="16"/>
  <c r="F1314" i="16"/>
  <c r="A1315" i="16"/>
  <c r="S1315" i="16"/>
  <c r="G1315" i="16" l="1"/>
  <c r="F1315" i="16"/>
  <c r="D1315" i="16"/>
  <c r="S1316" i="16"/>
  <c r="A1316" i="16"/>
  <c r="S1317" i="16" l="1"/>
  <c r="A1317" i="16"/>
  <c r="G1316" i="16"/>
  <c r="D1316" i="16"/>
  <c r="F1316" i="16"/>
  <c r="D1317" i="16" l="1"/>
  <c r="G1317" i="16"/>
  <c r="F1317" i="16"/>
  <c r="S1318" i="16"/>
  <c r="A1318" i="16"/>
  <c r="S1319" i="16" l="1"/>
  <c r="A1319" i="16"/>
  <c r="D1318" i="16"/>
  <c r="F1318" i="16"/>
  <c r="G1318" i="16"/>
  <c r="S1320" i="16" l="1"/>
  <c r="A1320" i="16"/>
  <c r="F1319" i="16"/>
  <c r="D1319" i="16"/>
  <c r="G1319" i="16"/>
  <c r="S1321" i="16" l="1"/>
  <c r="A1321" i="16"/>
  <c r="G1320" i="16"/>
  <c r="F1320" i="16"/>
  <c r="D1320" i="16"/>
  <c r="F1321" i="16" l="1"/>
  <c r="D1321" i="16"/>
  <c r="G1321" i="16"/>
  <c r="S1322" i="16"/>
  <c r="A1322" i="16"/>
  <c r="S1323" i="16" l="1"/>
  <c r="A1323" i="16"/>
  <c r="G1322" i="16"/>
  <c r="D1322" i="16"/>
  <c r="F1322" i="16"/>
  <c r="S1324" i="16" l="1"/>
  <c r="A1324" i="16"/>
  <c r="F1323" i="16"/>
  <c r="D1323" i="16"/>
  <c r="G1323" i="16"/>
  <c r="A1325" i="16" l="1"/>
  <c r="S1325" i="16"/>
  <c r="G1324" i="16"/>
  <c r="D1324" i="16"/>
  <c r="F1324" i="16"/>
  <c r="S1326" i="16" l="1"/>
  <c r="A1326" i="16"/>
  <c r="D1325" i="16"/>
  <c r="G1325" i="16"/>
  <c r="F1325" i="16"/>
  <c r="D1326" i="16" l="1"/>
  <c r="F1326" i="16"/>
  <c r="G1326" i="16"/>
  <c r="S1327" i="16"/>
  <c r="A1327" i="16"/>
  <c r="D1327" i="16" l="1"/>
  <c r="G1327" i="16"/>
  <c r="F1327" i="16"/>
  <c r="S1328" i="16"/>
  <c r="A1328" i="16"/>
  <c r="S1329" i="16" l="1"/>
  <c r="A1329" i="16"/>
  <c r="F1328" i="16"/>
  <c r="D1328" i="16"/>
  <c r="G1328" i="16"/>
  <c r="G1329" i="16" l="1"/>
  <c r="D1329" i="16"/>
  <c r="F1329" i="16"/>
  <c r="S1330" i="16"/>
  <c r="A1330" i="16"/>
  <c r="G1330" i="16" l="1"/>
  <c r="D1330" i="16"/>
  <c r="F1330" i="16"/>
  <c r="A1331" i="16"/>
  <c r="S1331" i="16"/>
  <c r="F1331" i="16" l="1"/>
  <c r="D1331" i="16"/>
  <c r="G1331" i="16"/>
  <c r="A1332" i="16"/>
  <c r="S1332" i="16"/>
  <c r="A1333" i="16" l="1"/>
  <c r="S1333" i="16"/>
  <c r="F1332" i="16"/>
  <c r="D1332" i="16"/>
  <c r="G1332" i="16"/>
  <c r="S1334" i="16" l="1"/>
  <c r="A1334" i="16"/>
  <c r="G1333" i="16"/>
  <c r="F1333" i="16"/>
  <c r="D1333" i="16"/>
  <c r="S1335" i="16" l="1"/>
  <c r="A1335" i="16"/>
  <c r="D1334" i="16"/>
  <c r="G1334" i="16"/>
  <c r="F1334" i="16"/>
  <c r="D1335" i="16" l="1"/>
  <c r="G1335" i="16"/>
  <c r="F1335" i="16"/>
  <c r="A1336" i="16"/>
  <c r="S1336" i="16"/>
  <c r="S1337" i="16" l="1"/>
  <c r="A1337" i="16"/>
  <c r="D1336" i="16"/>
  <c r="G1336" i="16"/>
  <c r="F1336" i="16"/>
  <c r="G1337" i="16" l="1"/>
  <c r="D1337" i="16"/>
  <c r="F1337" i="16"/>
  <c r="S1338" i="16"/>
  <c r="A1338" i="16"/>
  <c r="G1338" i="16" l="1"/>
  <c r="F1338" i="16"/>
  <c r="D1338" i="16"/>
  <c r="A1339" i="16"/>
  <c r="S1339" i="16"/>
  <c r="S1340" i="16" l="1"/>
  <c r="A1340" i="16"/>
  <c r="D1339" i="16"/>
  <c r="G1339" i="16"/>
  <c r="F1339" i="16"/>
  <c r="G1340" i="16" l="1"/>
  <c r="D1340" i="16"/>
  <c r="F1340" i="16"/>
  <c r="S1341" i="16"/>
  <c r="A1341" i="16"/>
  <c r="D1341" i="16" l="1"/>
  <c r="G1341" i="16"/>
  <c r="F1341" i="16"/>
  <c r="S1342" i="16"/>
  <c r="A1342" i="16"/>
  <c r="F1342" i="16" l="1"/>
  <c r="D1342" i="16"/>
  <c r="G1342" i="16"/>
  <c r="A1343" i="16"/>
  <c r="S1343" i="16"/>
  <c r="S1344" i="16" l="1"/>
  <c r="A1344" i="16"/>
  <c r="G1343" i="16"/>
  <c r="F1343" i="16"/>
  <c r="D1343" i="16"/>
  <c r="G1344" i="16" l="1"/>
  <c r="D1344" i="16"/>
  <c r="F1344" i="16"/>
  <c r="S1345" i="16"/>
  <c r="A1345" i="16"/>
  <c r="D1345" i="16" l="1"/>
  <c r="F1345" i="16"/>
  <c r="G1345" i="16"/>
  <c r="A1346" i="16"/>
  <c r="S1346" i="16"/>
  <c r="S1347" i="16" l="1"/>
  <c r="A1347" i="16"/>
  <c r="G1346" i="16"/>
  <c r="F1346" i="16"/>
  <c r="D1346" i="16"/>
  <c r="F1347" i="16" l="1"/>
  <c r="D1347" i="16"/>
  <c r="G1347" i="16"/>
  <c r="A1348" i="16"/>
  <c r="S1348" i="16"/>
  <c r="G1348" i="16" l="1"/>
  <c r="D1348" i="16"/>
  <c r="F1348" i="16"/>
  <c r="A1349" i="16"/>
  <c r="S1349" i="16"/>
  <c r="G1349" i="16" l="1"/>
  <c r="F1349" i="16"/>
  <c r="D1349" i="16"/>
  <c r="S1350" i="16"/>
  <c r="A1350" i="16"/>
  <c r="A1351" i="16" l="1"/>
  <c r="S1351" i="16"/>
  <c r="G1350" i="16"/>
  <c r="F1350" i="16"/>
  <c r="D1350" i="16"/>
  <c r="F1351" i="16" l="1"/>
  <c r="D1351" i="16"/>
  <c r="G1351" i="16"/>
  <c r="A1352" i="16"/>
  <c r="S1352" i="16"/>
  <c r="D1352" i="16" l="1"/>
  <c r="F1352" i="16"/>
  <c r="G1352" i="16"/>
  <c r="S1353" i="16"/>
  <c r="A1353" i="16"/>
  <c r="G1353" i="16" l="1"/>
  <c r="F1353" i="16"/>
  <c r="D1353" i="16"/>
  <c r="S1354" i="16"/>
  <c r="A1354" i="16"/>
  <c r="A1355" i="16" l="1"/>
  <c r="S1355" i="16"/>
  <c r="G1354" i="16"/>
  <c r="F1354" i="16"/>
  <c r="D1354" i="16"/>
  <c r="S1356" i="16" l="1"/>
  <c r="A1356" i="16"/>
  <c r="F1355" i="16"/>
  <c r="D1355" i="16"/>
  <c r="G1355" i="16"/>
  <c r="S1357" i="16" l="1"/>
  <c r="A1357" i="16"/>
  <c r="G1356" i="16"/>
  <c r="F1356" i="16"/>
  <c r="D1356" i="16"/>
  <c r="D1357" i="16" l="1"/>
  <c r="G1357" i="16"/>
  <c r="F1357" i="16"/>
  <c r="S1358" i="16"/>
  <c r="A1358" i="16"/>
  <c r="D1358" i="16" l="1"/>
  <c r="F1358" i="16"/>
  <c r="G1358" i="16"/>
  <c r="A1359" i="16"/>
  <c r="S1359" i="16"/>
  <c r="F1359" i="16" l="1"/>
  <c r="D1359" i="16"/>
  <c r="G1359" i="16"/>
  <c r="S1360" i="16"/>
  <c r="A1360" i="16"/>
  <c r="G1360" i="16" l="1"/>
  <c r="F1360" i="16"/>
  <c r="D1360" i="16"/>
  <c r="S1361" i="16"/>
  <c r="A1361" i="16"/>
  <c r="S1362" i="16" l="1"/>
  <c r="A1362" i="16"/>
  <c r="D1361" i="16"/>
  <c r="G1361" i="16"/>
  <c r="F1361" i="16"/>
  <c r="G1362" i="16" l="1"/>
  <c r="D1362" i="16"/>
  <c r="F1362" i="16"/>
  <c r="S1363" i="16"/>
  <c r="A1363" i="16"/>
  <c r="A1364" i="16" l="1"/>
  <c r="S1364" i="16"/>
  <c r="D1363" i="16"/>
  <c r="G1363" i="16"/>
  <c r="F1363" i="16"/>
  <c r="G1364" i="16" l="1"/>
  <c r="D1364" i="16"/>
  <c r="F1364" i="16"/>
  <c r="S1365" i="16"/>
  <c r="A1365" i="16"/>
  <c r="A1366" i="16" l="1"/>
  <c r="S1366" i="16"/>
  <c r="F1365" i="16"/>
  <c r="D1365" i="16"/>
  <c r="G1365" i="16"/>
  <c r="S1367" i="16" l="1"/>
  <c r="A1367" i="16"/>
  <c r="D1366" i="16"/>
  <c r="F1366" i="16"/>
  <c r="G1366" i="16"/>
  <c r="F1367" i="16" l="1"/>
  <c r="G1367" i="16"/>
  <c r="D1367" i="16"/>
  <c r="S1368" i="16"/>
  <c r="A1368" i="16"/>
  <c r="S1369" i="16" l="1"/>
  <c r="A1369" i="16"/>
  <c r="G1368" i="16"/>
  <c r="D1368" i="16"/>
  <c r="F1368" i="16"/>
  <c r="F1369" i="16" l="1"/>
  <c r="D1369" i="16"/>
  <c r="G1369" i="16"/>
  <c r="A1370" i="16"/>
  <c r="S1370" i="16"/>
  <c r="F1370" i="16" l="1"/>
  <c r="G1370" i="16"/>
  <c r="D1370" i="16"/>
  <c r="A1371" i="16"/>
  <c r="S1371" i="16"/>
  <c r="F1371" i="16" l="1"/>
  <c r="G1371" i="16"/>
  <c r="D1371" i="16"/>
  <c r="S1372" i="16"/>
  <c r="A1372" i="16"/>
  <c r="D1372" i="16" l="1"/>
  <c r="F1372" i="16"/>
  <c r="G1372" i="16"/>
  <c r="S1373" i="16"/>
  <c r="A1373" i="16"/>
  <c r="G1373" i="16" l="1"/>
  <c r="D1373" i="16"/>
  <c r="F1373" i="16"/>
  <c r="A1374" i="16"/>
  <c r="S1374" i="16"/>
  <c r="D1374" i="16" l="1"/>
  <c r="F1374" i="16"/>
  <c r="G1374" i="16"/>
  <c r="S1375" i="16"/>
  <c r="A1375" i="16"/>
  <c r="S1376" i="16" l="1"/>
  <c r="A1376" i="16"/>
  <c r="D1375" i="16"/>
  <c r="F1375" i="16"/>
  <c r="G1375" i="16"/>
  <c r="D1376" i="16" l="1"/>
  <c r="G1376" i="16"/>
  <c r="F1376" i="16"/>
  <c r="S1377" i="16"/>
  <c r="A1377" i="16"/>
  <c r="G1377" i="16" l="1"/>
  <c r="F1377" i="16"/>
  <c r="D1377" i="16"/>
  <c r="S1378" i="16"/>
  <c r="A1378" i="16"/>
  <c r="S1379" i="16" l="1"/>
  <c r="A1379" i="16"/>
  <c r="D1378" i="16"/>
  <c r="F1378" i="16"/>
  <c r="G1378" i="16"/>
  <c r="D1379" i="16" l="1"/>
  <c r="F1379" i="16"/>
  <c r="G1379" i="16"/>
  <c r="S1380" i="16"/>
  <c r="A1380" i="16"/>
  <c r="F1380" i="16" l="1"/>
  <c r="G1380" i="16"/>
  <c r="D1380" i="16"/>
  <c r="S1381" i="16"/>
  <c r="A1381" i="16"/>
  <c r="D1381" i="16" l="1"/>
  <c r="G1381" i="16"/>
  <c r="F1381" i="16"/>
  <c r="S1382" i="16"/>
  <c r="A1382" i="16"/>
  <c r="F1382" i="16" l="1"/>
  <c r="D1382" i="16"/>
  <c r="G1382" i="16"/>
  <c r="A1383" i="16"/>
  <c r="S1383" i="16"/>
  <c r="D1383" i="16" l="1"/>
  <c r="F1383" i="16"/>
  <c r="G1383" i="16"/>
  <c r="S1384" i="16"/>
  <c r="A1384" i="16"/>
  <c r="S1385" i="16" l="1"/>
  <c r="A1385" i="16"/>
  <c r="G1384" i="16"/>
  <c r="F1384" i="16"/>
  <c r="D1384" i="16"/>
  <c r="D1385" i="16" l="1"/>
  <c r="G1385" i="16"/>
  <c r="F1385" i="16"/>
  <c r="A1386" i="16"/>
  <c r="S1386" i="16"/>
  <c r="S1387" i="16" l="1"/>
  <c r="A1387" i="16"/>
  <c r="D1386" i="16"/>
  <c r="G1386" i="16"/>
  <c r="F1386" i="16"/>
  <c r="F1387" i="16" l="1"/>
  <c r="D1387" i="16"/>
  <c r="G1387" i="16"/>
  <c r="S1388" i="16"/>
  <c r="A1388" i="16"/>
  <c r="G1388" i="16" l="1"/>
  <c r="D1388" i="16"/>
  <c r="F1388" i="16"/>
  <c r="S1389" i="16"/>
  <c r="A1389" i="16"/>
  <c r="S1390" i="16" l="1"/>
  <c r="A1390" i="16"/>
  <c r="G1389" i="16"/>
  <c r="F1389" i="16"/>
  <c r="D1389" i="16"/>
  <c r="F1390" i="16" l="1"/>
  <c r="D1390" i="16"/>
  <c r="G1390" i="16"/>
  <c r="A1391" i="16"/>
  <c r="S1391" i="16"/>
  <c r="F1391" i="16" l="1"/>
  <c r="D1391" i="16"/>
  <c r="G1391" i="16"/>
  <c r="S1392" i="16"/>
  <c r="A1392" i="16"/>
  <c r="G1392" i="16" l="1"/>
  <c r="F1392" i="16"/>
  <c r="D1392" i="16"/>
  <c r="S1393" i="16"/>
  <c r="A1393" i="16"/>
  <c r="F1393" i="16" l="1"/>
  <c r="D1393" i="16"/>
  <c r="G1393" i="16"/>
  <c r="A1394" i="16"/>
  <c r="S1394" i="16"/>
  <c r="S1395" i="16" l="1"/>
  <c r="A1395" i="16"/>
  <c r="D1394" i="16"/>
  <c r="G1394" i="16"/>
  <c r="F1394" i="16"/>
  <c r="G1395" i="16" l="1"/>
  <c r="F1395" i="16"/>
  <c r="D1395" i="16"/>
  <c r="S1396" i="16"/>
  <c r="A1396" i="16"/>
  <c r="G1396" i="16" l="1"/>
  <c r="F1396" i="16"/>
  <c r="D1396" i="16"/>
  <c r="S1397" i="16"/>
  <c r="A1397" i="16"/>
  <c r="D1397" i="16" l="1"/>
  <c r="G1397" i="16"/>
  <c r="F1397" i="16"/>
  <c r="S1398" i="16"/>
  <c r="A1398" i="16"/>
  <c r="A1399" i="16" l="1"/>
  <c r="S1399" i="16"/>
  <c r="F1398" i="16"/>
  <c r="G1398" i="16"/>
  <c r="D1398" i="16"/>
  <c r="S1400" i="16" l="1"/>
  <c r="A1400" i="16"/>
  <c r="F1399" i="16"/>
  <c r="G1399" i="16"/>
  <c r="D1399" i="16"/>
  <c r="G1400" i="16" l="1"/>
  <c r="D1400" i="16"/>
  <c r="F1400" i="16"/>
  <c r="A1401" i="16"/>
  <c r="S1401" i="16"/>
  <c r="G1401" i="16" l="1"/>
  <c r="F1401" i="16"/>
  <c r="D1401" i="16"/>
  <c r="A1402" i="16"/>
  <c r="S1402" i="16"/>
  <c r="S1403" i="16" l="1"/>
  <c r="A1403" i="16"/>
  <c r="F1402" i="16"/>
  <c r="D1402" i="16"/>
  <c r="G1402" i="16"/>
  <c r="D1403" i="16" l="1"/>
  <c r="F1403" i="16"/>
  <c r="G1403" i="16"/>
  <c r="A1404" i="16"/>
  <c r="S1404" i="16"/>
  <c r="F1404" i="16" l="1"/>
  <c r="D1404" i="16"/>
  <c r="G1404" i="16"/>
  <c r="S1405" i="16"/>
  <c r="A1405" i="16"/>
  <c r="S1406" i="16" l="1"/>
  <c r="A1406" i="16"/>
  <c r="F1405" i="16"/>
  <c r="G1405" i="16"/>
  <c r="D1405" i="16"/>
  <c r="S1407" i="16" l="1"/>
  <c r="A1407" i="16"/>
  <c r="G1406" i="16"/>
  <c r="D1406" i="16"/>
  <c r="F1406" i="16"/>
  <c r="F1407" i="16" l="1"/>
  <c r="D1407" i="16"/>
  <c r="G1407" i="16"/>
  <c r="S1408" i="16"/>
  <c r="A1408" i="16"/>
  <c r="D1408" i="16" l="1"/>
  <c r="F1408" i="16"/>
  <c r="G1408" i="16"/>
  <c r="S1409" i="16"/>
  <c r="A1409" i="16"/>
  <c r="S1410" i="16" l="1"/>
  <c r="A1410" i="16"/>
  <c r="G1409" i="16"/>
  <c r="D1409" i="16"/>
  <c r="F1409" i="16"/>
  <c r="D1410" i="16" l="1"/>
  <c r="G1410" i="16"/>
  <c r="F1410" i="16"/>
  <c r="S1411" i="16"/>
  <c r="A1411" i="16"/>
  <c r="S1412" i="16" l="1"/>
  <c r="A1412" i="16"/>
  <c r="F1411" i="16"/>
  <c r="G1411" i="16"/>
  <c r="D1411" i="16"/>
  <c r="S1413" i="16" l="1"/>
  <c r="A1413" i="16"/>
  <c r="F1412" i="16"/>
  <c r="G1412" i="16"/>
  <c r="D1412" i="16"/>
  <c r="S1414" i="16" l="1"/>
  <c r="A1414" i="16"/>
  <c r="D1413" i="16"/>
  <c r="F1413" i="16"/>
  <c r="G1413" i="16"/>
  <c r="D1414" i="16" l="1"/>
  <c r="G1414" i="16"/>
  <c r="F1414" i="16"/>
  <c r="S1415" i="16"/>
  <c r="A1415" i="16"/>
  <c r="S1416" i="16" l="1"/>
  <c r="A1416" i="16"/>
  <c r="F1415" i="16"/>
  <c r="G1415" i="16"/>
  <c r="D1415" i="16"/>
  <c r="D1416" i="16" l="1"/>
  <c r="G1416" i="16"/>
  <c r="F1416" i="16"/>
  <c r="A1417" i="16"/>
  <c r="S1417" i="16"/>
  <c r="D1417" i="16" l="1"/>
  <c r="F1417" i="16"/>
  <c r="G1417" i="16"/>
  <c r="S1418" i="16"/>
  <c r="A1418" i="16"/>
  <c r="S1419" i="16" l="1"/>
  <c r="A1419" i="16"/>
  <c r="G1418" i="16"/>
  <c r="F1418" i="16"/>
  <c r="D1418" i="16"/>
  <c r="G1419" i="16" l="1"/>
  <c r="D1419" i="16"/>
  <c r="F1419" i="16"/>
  <c r="A1420" i="16"/>
  <c r="S1420" i="16"/>
  <c r="S1421" i="16" l="1"/>
  <c r="A1421" i="16"/>
  <c r="G1420" i="16"/>
  <c r="D1420" i="16"/>
  <c r="F1420" i="16"/>
  <c r="D1421" i="16" l="1"/>
  <c r="G1421" i="16"/>
  <c r="F1421" i="16"/>
  <c r="S1422" i="16"/>
  <c r="A1422" i="16"/>
  <c r="D1422" i="16" l="1"/>
  <c r="G1422" i="16"/>
  <c r="F1422" i="16"/>
  <c r="A1423" i="16"/>
  <c r="S1423" i="16"/>
  <c r="S1424" i="16" l="1"/>
  <c r="A1424" i="16"/>
  <c r="F1423" i="16"/>
  <c r="D1423" i="16"/>
  <c r="G1423" i="16"/>
  <c r="F1424" i="16" l="1"/>
  <c r="G1424" i="16"/>
  <c r="D1424" i="16"/>
  <c r="S1425" i="16"/>
  <c r="A1425" i="16"/>
  <c r="D1425" i="16" l="1"/>
  <c r="G1425" i="16"/>
  <c r="F1425" i="16"/>
  <c r="S1426" i="16"/>
  <c r="A1426" i="16"/>
  <c r="S1427" i="16" l="1"/>
  <c r="A1427" i="16"/>
  <c r="D1426" i="16"/>
  <c r="G1426" i="16"/>
  <c r="F1426" i="16"/>
  <c r="G1427" i="16" l="1"/>
  <c r="F1427" i="16"/>
  <c r="D1427" i="16"/>
  <c r="S1428" i="16"/>
  <c r="A1428" i="16"/>
  <c r="F1428" i="16" l="1"/>
  <c r="D1428" i="16"/>
  <c r="G1428" i="16"/>
  <c r="S1429" i="16"/>
  <c r="A1429" i="16"/>
  <c r="D1429" i="16" l="1"/>
  <c r="G1429" i="16"/>
  <c r="F1429" i="16"/>
  <c r="S1430" i="16"/>
  <c r="A1430" i="16"/>
  <c r="D1430" i="16" l="1"/>
  <c r="G1430" i="16"/>
  <c r="F1430" i="16"/>
  <c r="S1431" i="16"/>
  <c r="A1431" i="16"/>
  <c r="F1431" i="16" l="1"/>
  <c r="G1431" i="16"/>
  <c r="D1431" i="16"/>
  <c r="S1432" i="16"/>
  <c r="A1432" i="16"/>
  <c r="F1432" i="16" l="1"/>
  <c r="G1432" i="16"/>
  <c r="D1432" i="16"/>
  <c r="S1433" i="16"/>
  <c r="A1433" i="16"/>
  <c r="S1434" i="16" l="1"/>
  <c r="A1434" i="16"/>
  <c r="D1433" i="16"/>
  <c r="G1433" i="16"/>
  <c r="F1433" i="16"/>
  <c r="D1434" i="16" l="1"/>
  <c r="G1434" i="16"/>
  <c r="F1434" i="16"/>
  <c r="S1435" i="16"/>
  <c r="A1435" i="16"/>
  <c r="S1436" i="16" l="1"/>
  <c r="A1436" i="16"/>
  <c r="G1435" i="16"/>
  <c r="D1435" i="16"/>
  <c r="F1435" i="16"/>
  <c r="G1436" i="16" l="1"/>
  <c r="D1436" i="16"/>
  <c r="F1436" i="16"/>
  <c r="A1437" i="16"/>
  <c r="S1437" i="16"/>
  <c r="D1437" i="16" l="1"/>
  <c r="G1437" i="16"/>
  <c r="F1437" i="16"/>
  <c r="A1438" i="16"/>
  <c r="S1438" i="16"/>
  <c r="A1439" i="16" l="1"/>
  <c r="S1439" i="16"/>
  <c r="G1438" i="16"/>
  <c r="D1438" i="16"/>
  <c r="F1438" i="16"/>
  <c r="F1439" i="16" l="1"/>
  <c r="D1439" i="16"/>
  <c r="G1439" i="16"/>
  <c r="S1440" i="16"/>
  <c r="A1440" i="16"/>
  <c r="S1441" i="16" l="1"/>
  <c r="A1441" i="16"/>
  <c r="G1440" i="16"/>
  <c r="F1440" i="16"/>
  <c r="D1440" i="16"/>
  <c r="F1441" i="16" l="1"/>
  <c r="G1441" i="16"/>
  <c r="D1441" i="16"/>
  <c r="S1442" i="16"/>
  <c r="A1442" i="16"/>
  <c r="A1443" i="16" l="1"/>
  <c r="S1443" i="16"/>
  <c r="G1442" i="16"/>
  <c r="D1442" i="16"/>
  <c r="F1442" i="16"/>
  <c r="F1443" i="16" l="1"/>
  <c r="D1443" i="16"/>
  <c r="G1443" i="16"/>
  <c r="S1444" i="16"/>
  <c r="A1444" i="16"/>
  <c r="A1445" i="16" l="1"/>
  <c r="S1445" i="16"/>
  <c r="G1444" i="16"/>
  <c r="D1444" i="16"/>
  <c r="F1444" i="16"/>
  <c r="F1445" i="16" l="1"/>
  <c r="G1445" i="16"/>
  <c r="D1445" i="16"/>
  <c r="S1446" i="16"/>
  <c r="A1446" i="16"/>
  <c r="A1447" i="16" l="1"/>
  <c r="S1447" i="16"/>
  <c r="D1446" i="16"/>
  <c r="G1446" i="16"/>
  <c r="F1446" i="16"/>
  <c r="D1447" i="16" l="1"/>
  <c r="G1447" i="16"/>
  <c r="F1447" i="16"/>
  <c r="S1448" i="16"/>
  <c r="A1448" i="16"/>
  <c r="G1448" i="16" l="1"/>
  <c r="F1448" i="16"/>
  <c r="D1448" i="16"/>
  <c r="A1449" i="16"/>
  <c r="S1449" i="16"/>
  <c r="A1450" i="16" l="1"/>
  <c r="S1450" i="16"/>
  <c r="F1449" i="16"/>
  <c r="D1449" i="16"/>
  <c r="G1449" i="16"/>
  <c r="G1450" i="16" l="1"/>
  <c r="F1450" i="16"/>
  <c r="D1450" i="16"/>
  <c r="A1451" i="16"/>
  <c r="S1451" i="16"/>
  <c r="S1452" i="16" l="1"/>
  <c r="A1452" i="16"/>
  <c r="D1451" i="16"/>
  <c r="G1451" i="16"/>
  <c r="F1451" i="16"/>
  <c r="D1452" i="16" l="1"/>
  <c r="G1452" i="16"/>
  <c r="F1452" i="16"/>
  <c r="S1453" i="16"/>
  <c r="A1453" i="16"/>
  <c r="A1454" i="16" l="1"/>
  <c r="S1454" i="16"/>
  <c r="F1453" i="16"/>
  <c r="G1453" i="16"/>
  <c r="D1453" i="16"/>
  <c r="G1454" i="16" l="1"/>
  <c r="F1454" i="16"/>
  <c r="D1454" i="16"/>
  <c r="S1455" i="16"/>
  <c r="A1455" i="16"/>
  <c r="S1456" i="16" l="1"/>
  <c r="A1456" i="16"/>
  <c r="G1455" i="16"/>
  <c r="F1455" i="16"/>
  <c r="D1455" i="16"/>
  <c r="S1457" i="16" l="1"/>
  <c r="A1457" i="16"/>
  <c r="G1456" i="16"/>
  <c r="F1456" i="16"/>
  <c r="D1456" i="16"/>
  <c r="S1458" i="16" l="1"/>
  <c r="A1458" i="16"/>
  <c r="D1457" i="16"/>
  <c r="F1457" i="16"/>
  <c r="G1457" i="16"/>
  <c r="G1458" i="16" l="1"/>
  <c r="D1458" i="16"/>
  <c r="F1458" i="16"/>
  <c r="S1459" i="16"/>
  <c r="A1459" i="16"/>
  <c r="S1460" i="16" l="1"/>
  <c r="A1460" i="16"/>
  <c r="F1459" i="16"/>
  <c r="D1459" i="16"/>
  <c r="G1459" i="16"/>
  <c r="D1460" i="16" l="1"/>
  <c r="G1460" i="16"/>
  <c r="F1460" i="16"/>
  <c r="S1461" i="16"/>
  <c r="A1461" i="16"/>
  <c r="D1461" i="16" l="1"/>
  <c r="F1461" i="16"/>
  <c r="G1461" i="16"/>
  <c r="S1462" i="16"/>
  <c r="A1462" i="16"/>
  <c r="G1462" i="16" l="1"/>
  <c r="D1462" i="16"/>
  <c r="F1462" i="16"/>
  <c r="A1463" i="16"/>
  <c r="S1463" i="16"/>
  <c r="F1463" i="16" l="1"/>
  <c r="D1463" i="16"/>
  <c r="G1463" i="16"/>
  <c r="S1464" i="16"/>
  <c r="A1464" i="16"/>
  <c r="G1464" i="16" l="1"/>
  <c r="F1464" i="16"/>
  <c r="D1464" i="16"/>
  <c r="S1465" i="16"/>
  <c r="A1465" i="16"/>
  <c r="S1466" i="16" l="1"/>
  <c r="A1466" i="16"/>
  <c r="G1465" i="16"/>
  <c r="D1465" i="16"/>
  <c r="F1465" i="16"/>
  <c r="G1466" i="16" l="1"/>
  <c r="F1466" i="16"/>
  <c r="D1466" i="16"/>
  <c r="S1467" i="16"/>
  <c r="A1467" i="16"/>
  <c r="A1468" i="16" l="1"/>
  <c r="S1468" i="16"/>
  <c r="G1467" i="16"/>
  <c r="F1467" i="16"/>
  <c r="D1467" i="16"/>
  <c r="S1469" i="16" l="1"/>
  <c r="A1469" i="16"/>
  <c r="F1468" i="16"/>
  <c r="D1468" i="16"/>
  <c r="G1468" i="16"/>
  <c r="D1469" i="16" l="1"/>
  <c r="G1469" i="16"/>
  <c r="F1469" i="16"/>
  <c r="S1470" i="16"/>
  <c r="A1470" i="16"/>
  <c r="S1471" i="16" l="1"/>
  <c r="A1471" i="16"/>
  <c r="F1470" i="16"/>
  <c r="G1470" i="16"/>
  <c r="D1470" i="16"/>
  <c r="G1471" i="16" l="1"/>
  <c r="D1471" i="16"/>
  <c r="F1471" i="16"/>
  <c r="A1472" i="16"/>
  <c r="S1472" i="16"/>
  <c r="S1473" i="16" l="1"/>
  <c r="A1473" i="16"/>
  <c r="D1472" i="16"/>
  <c r="F1472" i="16"/>
  <c r="G1472" i="16"/>
  <c r="F1473" i="16" l="1"/>
  <c r="D1473" i="16"/>
  <c r="G1473" i="16"/>
  <c r="S1474" i="16"/>
  <c r="A1474" i="16"/>
  <c r="S1475" i="16" l="1"/>
  <c r="A1475" i="16"/>
  <c r="D1474" i="16"/>
  <c r="F1474" i="16"/>
  <c r="G1474" i="16"/>
  <c r="F1475" i="16" l="1"/>
  <c r="D1475" i="16"/>
  <c r="G1475" i="16"/>
  <c r="S1476" i="16"/>
  <c r="A1476" i="16"/>
  <c r="S1477" i="16" l="1"/>
  <c r="A1477" i="16"/>
  <c r="F1476" i="16"/>
  <c r="G1476" i="16"/>
  <c r="D1476" i="16"/>
  <c r="D1477" i="16" l="1"/>
  <c r="F1477" i="16"/>
  <c r="G1477" i="16"/>
  <c r="S1478" i="16"/>
  <c r="A1478" i="16"/>
  <c r="A1479" i="16" l="1"/>
  <c r="S1479" i="16"/>
  <c r="G1478" i="16"/>
  <c r="F1478" i="16"/>
  <c r="D1478" i="16"/>
  <c r="F1479" i="16" l="1"/>
  <c r="G1479" i="16"/>
  <c r="D1479" i="16"/>
  <c r="S1480" i="16"/>
  <c r="A1480" i="16"/>
  <c r="G1480" i="16" l="1"/>
  <c r="F1480" i="16"/>
  <c r="D1480" i="16"/>
  <c r="S1481" i="16"/>
  <c r="A1481" i="16"/>
  <c r="S1482" i="16" l="1"/>
  <c r="A1482" i="16"/>
  <c r="G1481" i="16"/>
  <c r="D1481" i="16"/>
  <c r="F1481" i="16"/>
  <c r="D1482" i="16" l="1"/>
  <c r="G1482" i="16"/>
  <c r="F1482" i="16"/>
  <c r="A1483" i="16"/>
  <c r="S1483" i="16"/>
  <c r="S1484" i="16" l="1"/>
  <c r="A1484" i="16"/>
  <c r="D1483" i="16"/>
  <c r="G1483" i="16"/>
  <c r="F1483" i="16"/>
  <c r="D1484" i="16" l="1"/>
  <c r="F1484" i="16"/>
  <c r="G1484" i="16"/>
  <c r="A1485" i="16"/>
  <c r="S1485" i="16"/>
  <c r="D1485" i="16" l="1"/>
  <c r="G1485" i="16"/>
  <c r="F1485" i="16"/>
  <c r="S1486" i="16"/>
  <c r="A1486" i="16"/>
  <c r="S1487" i="16" l="1"/>
  <c r="A1487" i="16"/>
  <c r="D1486" i="16"/>
  <c r="G1486" i="16"/>
  <c r="F1486" i="16"/>
  <c r="G1487" i="16" l="1"/>
  <c r="F1487" i="16"/>
  <c r="D1487" i="16"/>
  <c r="S1488" i="16"/>
  <c r="A1488" i="16"/>
  <c r="D1488" i="16" l="1"/>
  <c r="G1488" i="16"/>
  <c r="F1488" i="16"/>
  <c r="S1489" i="16"/>
  <c r="A1489" i="16"/>
  <c r="F1489" i="16" l="1"/>
  <c r="G1489" i="16"/>
  <c r="D1489" i="16"/>
  <c r="S1490" i="16"/>
  <c r="A1490" i="16"/>
  <c r="G1490" i="16" l="1"/>
  <c r="F1490" i="16"/>
  <c r="D1490" i="16"/>
  <c r="S1491" i="16"/>
  <c r="A1491" i="16"/>
  <c r="F1491" i="16" l="1"/>
  <c r="D1491" i="16"/>
  <c r="G1491" i="16"/>
  <c r="S1492" i="16"/>
  <c r="A1492" i="16"/>
  <c r="S1493" i="16" l="1"/>
  <c r="A1493" i="16"/>
  <c r="F1492" i="16"/>
  <c r="D1492" i="16"/>
  <c r="G1492" i="16"/>
  <c r="F1493" i="16" l="1"/>
  <c r="D1493" i="16"/>
  <c r="G1493" i="16"/>
  <c r="A1494" i="16"/>
  <c r="S1494" i="16"/>
  <c r="G1494" i="16" l="1"/>
  <c r="F1494" i="16"/>
  <c r="D1494" i="16"/>
  <c r="S1495" i="16"/>
  <c r="A1495" i="16"/>
  <c r="A1496" i="16" l="1"/>
  <c r="S1496" i="16"/>
  <c r="D1495" i="16"/>
  <c r="F1495" i="16"/>
  <c r="G1495" i="16"/>
  <c r="G1496" i="16" l="1"/>
  <c r="F1496" i="16"/>
  <c r="D1496" i="16"/>
  <c r="S1497" i="16"/>
  <c r="A1497" i="16"/>
  <c r="S1498" i="16" l="1"/>
  <c r="A1498" i="16"/>
  <c r="D1497" i="16"/>
  <c r="F1497" i="16"/>
  <c r="G1497" i="16"/>
  <c r="F1498" i="16" l="1"/>
  <c r="D1498" i="16"/>
  <c r="G1498" i="16"/>
  <c r="A1499" i="16"/>
  <c r="S1499" i="16"/>
  <c r="D1499" i="16" l="1"/>
  <c r="F1499" i="16"/>
  <c r="G1499" i="16"/>
  <c r="A1500" i="16"/>
  <c r="S1500" i="16"/>
  <c r="F1500" i="16" l="1"/>
  <c r="D1500" i="16"/>
  <c r="G1500" i="16"/>
  <c r="S1501" i="16"/>
  <c r="A1501" i="16"/>
  <c r="S1502" i="16" l="1"/>
  <c r="A1502" i="16"/>
  <c r="D1501" i="16"/>
  <c r="F1501" i="16"/>
  <c r="G1501" i="16"/>
  <c r="D1502" i="16" l="1"/>
  <c r="G1502" i="16"/>
  <c r="F1502" i="16"/>
  <c r="S1503" i="16"/>
  <c r="A1503" i="16"/>
  <c r="A1504" i="16" l="1"/>
  <c r="S1504" i="16"/>
  <c r="D1503" i="16"/>
  <c r="G1503" i="16"/>
  <c r="F1503" i="16"/>
  <c r="F1504" i="16" l="1"/>
  <c r="D1504" i="16"/>
  <c r="G1504" i="16"/>
  <c r="S1505" i="16"/>
  <c r="A1505" i="16"/>
  <c r="D1505" i="16" l="1"/>
  <c r="G1505" i="16"/>
  <c r="F1505" i="16"/>
  <c r="S1506" i="16"/>
  <c r="A1506" i="16"/>
  <c r="S1507" i="16" l="1"/>
  <c r="A1507" i="16"/>
  <c r="D1506" i="16"/>
  <c r="G1506" i="16"/>
  <c r="F1506" i="16"/>
  <c r="G1507" i="16" l="1"/>
  <c r="F1507" i="16"/>
  <c r="D1507" i="16"/>
  <c r="A1508" i="16"/>
  <c r="S1508" i="16"/>
  <c r="G1508" i="16" l="1"/>
  <c r="D1508" i="16"/>
  <c r="F1508" i="16"/>
  <c r="S1509" i="16"/>
  <c r="A1509" i="16"/>
  <c r="F1509" i="16" l="1"/>
  <c r="D1509" i="16"/>
  <c r="G1509" i="16"/>
  <c r="S1510" i="16"/>
  <c r="A1510" i="16"/>
  <c r="G1510" i="16" l="1"/>
  <c r="F1510" i="16"/>
  <c r="D1510" i="16"/>
  <c r="S1511" i="16"/>
  <c r="A1511" i="16"/>
  <c r="G1511" i="16" l="1"/>
  <c r="D1511" i="16"/>
  <c r="F1511" i="16"/>
  <c r="S1512" i="16"/>
  <c r="A1512" i="16"/>
  <c r="S1513" i="16" l="1"/>
  <c r="A1513" i="16"/>
  <c r="F1512" i="16"/>
  <c r="D1512" i="16"/>
  <c r="G1512" i="16"/>
  <c r="G1513" i="16" l="1"/>
  <c r="D1513" i="16"/>
  <c r="F1513" i="16"/>
  <c r="S1514" i="16"/>
  <c r="A1514" i="16"/>
  <c r="A1515" i="16" l="1"/>
  <c r="S1515" i="16"/>
  <c r="D1514" i="16"/>
  <c r="F1514" i="16"/>
  <c r="G1514" i="16"/>
  <c r="S1516" i="16" l="1"/>
  <c r="A1516" i="16"/>
  <c r="F1515" i="16"/>
  <c r="G1515" i="16"/>
  <c r="D1515" i="16"/>
  <c r="D1516" i="16" l="1"/>
  <c r="F1516" i="16"/>
  <c r="G1516" i="16"/>
  <c r="A1517" i="16"/>
  <c r="S1517" i="16"/>
  <c r="G1517" i="16" l="1"/>
  <c r="D1517" i="16"/>
  <c r="F1517" i="16"/>
  <c r="S1518" i="16"/>
  <c r="A1518" i="16"/>
  <c r="G1518" i="16" l="1"/>
  <c r="F1518" i="16"/>
  <c r="D1518" i="16"/>
  <c r="S1519" i="16"/>
  <c r="A1519" i="16"/>
  <c r="A1520" i="16" l="1"/>
  <c r="S1520" i="16"/>
  <c r="F1519" i="16"/>
  <c r="D1519" i="16"/>
  <c r="G1519" i="16"/>
  <c r="S1521" i="16" l="1"/>
  <c r="A1521" i="16"/>
  <c r="F1520" i="16"/>
  <c r="D1520" i="16"/>
  <c r="G1520" i="16"/>
  <c r="G1521" i="16" l="1"/>
  <c r="F1521" i="16"/>
  <c r="D1521" i="16"/>
  <c r="S1522" i="16"/>
  <c r="A1522" i="16"/>
  <c r="D1522" i="16" l="1"/>
  <c r="G1522" i="16"/>
  <c r="F1522" i="16"/>
  <c r="S1523" i="16"/>
  <c r="A1523" i="16"/>
  <c r="F1523" i="16" l="1"/>
  <c r="G1523" i="16"/>
  <c r="D1523" i="16"/>
  <c r="S1524" i="16"/>
  <c r="A1524" i="16"/>
  <c r="S1525" i="16" l="1"/>
  <c r="A1525" i="16"/>
  <c r="G1524" i="16"/>
  <c r="F1524" i="16"/>
  <c r="D1524" i="16"/>
  <c r="G1525" i="16" l="1"/>
  <c r="D1525" i="16"/>
  <c r="F1525" i="16"/>
  <c r="S1526" i="16"/>
  <c r="A1526" i="16"/>
  <c r="G1526" i="16" l="1"/>
  <c r="F1526" i="16"/>
  <c r="D1526" i="16"/>
  <c r="S1527" i="16"/>
  <c r="A1527" i="16"/>
  <c r="F1527" i="16" l="1"/>
  <c r="D1527" i="16"/>
  <c r="G1527" i="16"/>
  <c r="S1528" i="16"/>
  <c r="A1528" i="16"/>
  <c r="S1529" i="16" l="1"/>
  <c r="A1529" i="16"/>
  <c r="G1528" i="16"/>
  <c r="F1528" i="16"/>
  <c r="D1528" i="16"/>
  <c r="S1530" i="16" l="1"/>
  <c r="A1530" i="16"/>
  <c r="D1529" i="16"/>
  <c r="G1529" i="16"/>
  <c r="F1529" i="16"/>
  <c r="D1530" i="16" l="1"/>
  <c r="G1530" i="16"/>
  <c r="F1530" i="16"/>
  <c r="A1531" i="16"/>
  <c r="S1531" i="16"/>
  <c r="D1531" i="16" l="1"/>
  <c r="F1531" i="16"/>
  <c r="G1531" i="16"/>
  <c r="S1532" i="16"/>
  <c r="A1532" i="16"/>
  <c r="A1533" i="16" l="1"/>
  <c r="S1533" i="16"/>
  <c r="G1532" i="16"/>
  <c r="F1532" i="16"/>
  <c r="D1532" i="16"/>
  <c r="S1534" i="16" l="1"/>
  <c r="A1534" i="16"/>
  <c r="G1533" i="16"/>
  <c r="F1533" i="16"/>
  <c r="D1533" i="16"/>
  <c r="D1534" i="16" l="1"/>
  <c r="G1534" i="16"/>
  <c r="F1534" i="16"/>
  <c r="S1535" i="16"/>
  <c r="A1535" i="16"/>
  <c r="D1535" i="16" l="1"/>
  <c r="G1535" i="16"/>
  <c r="F1535" i="16"/>
  <c r="S1536" i="16"/>
  <c r="A1536" i="16"/>
  <c r="F1536" i="16" l="1"/>
  <c r="D1536" i="16"/>
  <c r="G1536" i="16"/>
  <c r="A1537" i="16"/>
  <c r="S1537" i="16"/>
  <c r="S1538" i="16" l="1"/>
  <c r="A1538" i="16"/>
  <c r="D1537" i="16"/>
  <c r="F1537" i="16"/>
  <c r="G1537" i="16"/>
  <c r="D1538" i="16" l="1"/>
  <c r="G1538" i="16"/>
  <c r="F1538" i="16"/>
  <c r="S1539" i="16"/>
  <c r="A1539" i="16"/>
  <c r="S1540" i="16" l="1"/>
  <c r="A1540" i="16"/>
  <c r="F1539" i="16"/>
  <c r="G1539" i="16"/>
  <c r="D1539" i="16"/>
  <c r="F1540" i="16" l="1"/>
  <c r="G1540" i="16"/>
  <c r="D1540" i="16"/>
  <c r="A1541" i="16"/>
  <c r="S1541" i="16"/>
  <c r="G1541" i="16" l="1"/>
  <c r="F1541" i="16"/>
  <c r="D1541" i="16"/>
  <c r="S1542" i="16"/>
  <c r="A1542" i="16"/>
  <c r="F1542" i="16" l="1"/>
  <c r="G1542" i="16"/>
  <c r="D1542" i="16"/>
  <c r="S1543" i="16"/>
  <c r="A1543" i="16"/>
  <c r="D1543" i="16" l="1"/>
  <c r="G1543" i="16"/>
  <c r="F1543" i="16"/>
  <c r="S1544" i="16"/>
  <c r="A1544" i="16"/>
  <c r="D1544" i="16" l="1"/>
  <c r="G1544" i="16"/>
  <c r="F1544" i="16"/>
  <c r="A1545" i="16"/>
  <c r="S1545" i="16"/>
  <c r="A1546" i="16" l="1"/>
  <c r="S1546" i="16"/>
  <c r="D1545" i="16"/>
  <c r="G1545" i="16"/>
  <c r="F1545" i="16"/>
  <c r="G1546" i="16" l="1"/>
  <c r="F1546" i="16"/>
  <c r="D1546" i="16"/>
  <c r="S1547" i="16"/>
  <c r="A1547" i="16"/>
  <c r="S1548" i="16" l="1"/>
  <c r="A1548" i="16"/>
  <c r="D1547" i="16"/>
  <c r="G1547" i="16"/>
  <c r="F1547" i="16"/>
  <c r="A1549" i="16" l="1"/>
  <c r="S1549" i="16"/>
  <c r="D1548" i="16"/>
  <c r="F1548" i="16"/>
  <c r="G1548" i="16"/>
  <c r="S1550" i="16" l="1"/>
  <c r="A1550" i="16"/>
  <c r="D1549" i="16"/>
  <c r="G1549" i="16"/>
  <c r="F1549" i="16"/>
  <c r="D1550" i="16" l="1"/>
  <c r="G1550" i="16"/>
  <c r="F1550" i="16"/>
  <c r="S1551" i="16"/>
  <c r="A1551" i="16"/>
  <c r="D1551" i="16" l="1"/>
  <c r="G1551" i="16"/>
  <c r="F1551" i="16"/>
  <c r="S1552" i="16"/>
  <c r="A1552" i="16"/>
  <c r="F1552" i="16" l="1"/>
  <c r="G1552" i="16"/>
  <c r="D1552" i="16"/>
  <c r="S1553" i="16"/>
  <c r="A1553" i="16"/>
  <c r="S1554" i="16" l="1"/>
  <c r="A1554" i="16"/>
  <c r="G1553" i="16"/>
  <c r="F1553" i="16"/>
  <c r="D1553" i="16"/>
  <c r="D1554" i="16" l="1"/>
  <c r="G1554" i="16"/>
  <c r="F1554" i="16"/>
  <c r="S1555" i="16"/>
  <c r="A1555" i="16"/>
  <c r="D1555" i="16" l="1"/>
  <c r="G1555" i="16"/>
  <c r="F1555" i="16"/>
  <c r="A1556" i="16"/>
  <c r="S1556" i="16"/>
  <c r="S1557" i="16" l="1"/>
  <c r="A1557" i="16"/>
  <c r="G1556" i="16"/>
  <c r="D1556" i="16"/>
  <c r="F1556" i="16"/>
  <c r="D1557" i="16" l="1"/>
  <c r="G1557" i="16"/>
  <c r="F1557" i="16"/>
  <c r="S1558" i="16"/>
  <c r="A1558" i="16"/>
  <c r="D1558" i="16" l="1"/>
  <c r="G1558" i="16"/>
  <c r="F1558" i="16"/>
  <c r="S1559" i="16"/>
  <c r="A1559" i="16"/>
  <c r="G1559" i="16" l="1"/>
  <c r="F1559" i="16"/>
  <c r="D1559" i="16"/>
  <c r="S1560" i="16"/>
  <c r="A1560" i="16"/>
  <c r="S1561" i="16" l="1"/>
  <c r="A1561" i="16"/>
  <c r="G1560" i="16"/>
  <c r="D1560" i="16"/>
  <c r="F1560" i="16"/>
  <c r="D1561" i="16" l="1"/>
  <c r="G1561" i="16"/>
  <c r="F1561" i="16"/>
  <c r="S1562" i="16"/>
  <c r="A1562" i="16"/>
  <c r="A1563" i="16" l="1"/>
  <c r="S1563" i="16"/>
  <c r="G1562" i="16"/>
  <c r="D1562" i="16"/>
  <c r="F1562" i="16"/>
  <c r="A1564" i="16" l="1"/>
  <c r="S1564" i="16"/>
  <c r="F1563" i="16"/>
  <c r="D1563" i="16"/>
  <c r="G1563" i="16"/>
  <c r="S1565" i="16" l="1"/>
  <c r="A1565" i="16"/>
  <c r="F1564" i="16"/>
  <c r="D1564" i="16"/>
  <c r="G1564" i="16"/>
  <c r="D1565" i="16" l="1"/>
  <c r="G1565" i="16"/>
  <c r="F1565" i="16"/>
  <c r="S1566" i="16"/>
  <c r="A1566" i="16"/>
  <c r="F1566" i="16" l="1"/>
  <c r="D1566" i="16"/>
  <c r="G1566" i="16"/>
  <c r="A1567" i="16"/>
  <c r="S1567" i="16"/>
  <c r="S1568" i="16" l="1"/>
  <c r="A1568" i="16"/>
  <c r="D1567" i="16"/>
  <c r="F1567" i="16"/>
  <c r="G1567" i="16"/>
  <c r="G1568" i="16" l="1"/>
  <c r="F1568" i="16"/>
  <c r="D1568" i="16"/>
  <c r="S1569" i="16"/>
  <c r="A1569" i="16"/>
  <c r="G1569" i="16" l="1"/>
  <c r="F1569" i="16"/>
  <c r="D1569" i="16"/>
  <c r="S1570" i="16"/>
  <c r="A1570" i="16"/>
  <c r="F1570" i="16" l="1"/>
  <c r="D1570" i="16"/>
  <c r="G1570" i="16"/>
  <c r="S1571" i="16"/>
  <c r="A1571" i="16"/>
  <c r="A1572" i="16" l="1"/>
  <c r="S1572" i="16"/>
  <c r="G1571" i="16"/>
  <c r="F1571" i="16"/>
  <c r="D1571" i="16"/>
  <c r="G1572" i="16" l="1"/>
  <c r="D1572" i="16"/>
  <c r="F1572" i="16"/>
  <c r="S1573" i="16"/>
  <c r="A1573" i="16"/>
  <c r="G1573" i="16" l="1"/>
  <c r="F1573" i="16"/>
  <c r="D1573" i="16"/>
  <c r="S1574" i="16"/>
  <c r="A1574" i="16"/>
  <c r="S1575" i="16" l="1"/>
  <c r="A1575" i="16"/>
  <c r="G1574" i="16"/>
  <c r="D1574" i="16"/>
  <c r="F1574" i="16"/>
  <c r="F1575" i="16" l="1"/>
  <c r="D1575" i="16"/>
  <c r="G1575" i="16"/>
  <c r="S1576" i="16"/>
  <c r="A1576" i="16"/>
  <c r="F1576" i="16" l="1"/>
  <c r="D1576" i="16"/>
  <c r="G1576" i="16"/>
  <c r="S1577" i="16"/>
  <c r="A1577" i="16"/>
  <c r="S1578" i="16" l="1"/>
  <c r="A1578" i="16"/>
  <c r="F1577" i="16"/>
  <c r="D1577" i="16"/>
  <c r="G1577" i="16"/>
  <c r="G1578" i="16" l="1"/>
  <c r="F1578" i="16"/>
  <c r="D1578" i="16"/>
  <c r="S1579" i="16"/>
  <c r="A1579" i="16"/>
  <c r="D1579" i="16" l="1"/>
  <c r="G1579" i="16"/>
  <c r="F1579" i="16"/>
  <c r="S1580" i="16"/>
  <c r="A1580" i="16"/>
  <c r="G1580" i="16" l="1"/>
  <c r="D1580" i="16"/>
  <c r="F1580" i="16"/>
  <c r="S1581" i="16"/>
  <c r="A1581" i="16"/>
  <c r="S1582" i="16" l="1"/>
  <c r="A1582" i="16"/>
  <c r="D1581" i="16"/>
  <c r="G1581" i="16"/>
  <c r="F1581" i="16"/>
  <c r="G1582" i="16" l="1"/>
  <c r="F1582" i="16"/>
  <c r="D1582" i="16"/>
  <c r="A1583" i="16"/>
  <c r="S1583" i="16"/>
  <c r="S1584" i="16" l="1"/>
  <c r="A1584" i="16"/>
  <c r="D1583" i="16"/>
  <c r="G1583" i="16"/>
  <c r="F1583" i="16"/>
  <c r="S1585" i="16" l="1"/>
  <c r="A1585" i="16"/>
  <c r="G1584" i="16"/>
  <c r="F1584" i="16"/>
  <c r="D1584" i="16"/>
  <c r="D1585" i="16" l="1"/>
  <c r="G1585" i="16"/>
  <c r="F1585" i="16"/>
  <c r="A1586" i="16"/>
  <c r="S1586" i="16"/>
  <c r="S1587" i="16" l="1"/>
  <c r="A1587" i="16"/>
  <c r="F1586" i="16"/>
  <c r="G1586" i="16"/>
  <c r="D1586" i="16"/>
  <c r="G1587" i="16" l="1"/>
  <c r="D1587" i="16"/>
  <c r="F1587" i="16"/>
  <c r="S1588" i="16"/>
  <c r="A1588" i="16"/>
  <c r="D1588" i="16" l="1"/>
  <c r="G1588" i="16"/>
  <c r="F1588" i="16"/>
  <c r="S1589" i="16"/>
  <c r="A1589" i="16"/>
  <c r="F1589" i="16" l="1"/>
  <c r="D1589" i="16"/>
  <c r="G1589" i="16"/>
  <c r="S1590" i="16"/>
  <c r="A1590" i="16"/>
  <c r="G1590" i="16" l="1"/>
  <c r="D1590" i="16"/>
  <c r="F1590" i="16"/>
  <c r="S1591" i="16"/>
  <c r="A1591" i="16"/>
  <c r="G1591" i="16" l="1"/>
  <c r="F1591" i="16"/>
  <c r="D1591" i="16"/>
  <c r="S1592" i="16"/>
  <c r="A1592" i="16"/>
  <c r="F1592" i="16" l="1"/>
  <c r="G1592" i="16"/>
  <c r="D1592" i="16"/>
  <c r="S1593" i="16"/>
  <c r="A1593" i="16"/>
  <c r="F1593" i="16" l="1"/>
  <c r="D1593" i="16"/>
  <c r="G1593" i="16"/>
  <c r="S1594" i="16"/>
  <c r="A1594" i="16"/>
  <c r="D1594" i="16" l="1"/>
  <c r="F1594" i="16"/>
  <c r="G1594" i="16"/>
  <c r="S1595" i="16"/>
  <c r="A1595" i="16"/>
  <c r="G1595" i="16" l="1"/>
  <c r="D1595" i="16"/>
  <c r="F1595" i="16"/>
  <c r="S1596" i="16"/>
  <c r="A1596" i="16"/>
  <c r="A1597" i="16" l="1"/>
  <c r="S1597" i="16"/>
  <c r="D1596" i="16"/>
  <c r="G1596" i="16"/>
  <c r="F1596" i="16"/>
  <c r="A1598" i="16" l="1"/>
  <c r="S1598" i="16"/>
  <c r="G1597" i="16"/>
  <c r="F1597" i="16"/>
  <c r="D1597" i="16"/>
  <c r="S1599" i="16" l="1"/>
  <c r="A1599" i="16"/>
  <c r="F1598" i="16"/>
  <c r="G1598" i="16"/>
  <c r="D1598" i="16"/>
  <c r="G1599" i="16" l="1"/>
  <c r="D1599" i="16"/>
  <c r="F1599" i="16"/>
  <c r="S1600" i="16"/>
  <c r="A1600" i="16"/>
  <c r="D1600" i="16" l="1"/>
  <c r="G1600" i="16"/>
  <c r="F1600" i="16"/>
  <c r="A1601" i="16"/>
  <c r="S1601" i="16"/>
  <c r="D1601" i="16" l="1"/>
  <c r="F1601" i="16"/>
  <c r="G1601" i="16"/>
  <c r="A1602" i="16"/>
  <c r="S1602" i="16"/>
  <c r="G1602" i="16" l="1"/>
  <c r="F1602" i="16"/>
  <c r="D1602" i="16"/>
  <c r="S1603" i="16"/>
  <c r="A1603" i="16"/>
  <c r="S1604" i="16" l="1"/>
  <c r="A1604" i="16"/>
  <c r="G1603" i="16"/>
  <c r="F1603" i="16"/>
  <c r="D1603" i="16"/>
  <c r="G1604" i="16" l="1"/>
  <c r="F1604" i="16"/>
  <c r="D1604" i="16"/>
  <c r="S1605" i="16"/>
  <c r="A1605" i="16"/>
  <c r="F1605" i="16" l="1"/>
  <c r="D1605" i="16"/>
  <c r="G1605" i="16"/>
  <c r="A1606" i="16"/>
  <c r="S1606" i="16"/>
  <c r="G1606" i="16" l="1"/>
  <c r="D1606" i="16"/>
  <c r="F1606" i="16"/>
  <c r="S1607" i="16"/>
  <c r="A1607" i="16"/>
  <c r="D1607" i="16" l="1"/>
  <c r="G1607" i="16"/>
  <c r="F1607" i="16"/>
  <c r="S1608" i="16"/>
  <c r="A1608" i="16"/>
  <c r="G1608" i="16" l="1"/>
  <c r="D1608" i="16"/>
  <c r="F1608" i="16"/>
  <c r="S1609" i="16"/>
  <c r="A1609" i="16"/>
  <c r="F1609" i="16" l="1"/>
  <c r="G1609" i="16"/>
  <c r="D1609" i="16"/>
  <c r="S1610" i="16"/>
  <c r="A1610" i="16"/>
  <c r="F1610" i="16" l="1"/>
  <c r="D1610" i="16"/>
  <c r="G1610" i="16"/>
  <c r="S1611" i="16"/>
  <c r="A1611" i="16"/>
  <c r="A1612" i="16" l="1"/>
  <c r="S1612" i="16"/>
  <c r="D1611" i="16"/>
  <c r="G1611" i="16"/>
  <c r="F1611" i="16"/>
  <c r="S1613" i="16" l="1"/>
  <c r="A1613" i="16"/>
  <c r="D1612" i="16"/>
  <c r="G1612" i="16"/>
  <c r="F1612" i="16"/>
  <c r="F1613" i="16" l="1"/>
  <c r="D1613" i="16"/>
  <c r="G1613" i="16"/>
  <c r="S1614" i="16"/>
  <c r="A1614" i="16"/>
  <c r="G1614" i="16" l="1"/>
  <c r="F1614" i="16"/>
  <c r="D1614" i="16"/>
  <c r="S1615" i="16"/>
  <c r="A1615" i="16"/>
  <c r="A1616" i="16" l="1"/>
  <c r="S1616" i="16"/>
  <c r="D1615" i="16"/>
  <c r="G1615" i="16"/>
  <c r="F1615" i="16"/>
  <c r="D1616" i="16" l="1"/>
  <c r="G1616" i="16"/>
  <c r="F1616" i="16"/>
  <c r="S1617" i="16"/>
  <c r="A1617" i="16"/>
  <c r="A1618" i="16" l="1"/>
  <c r="S1618" i="16"/>
  <c r="F1617" i="16"/>
  <c r="D1617" i="16"/>
  <c r="G1617" i="16"/>
  <c r="A1619" i="16" l="1"/>
  <c r="S1619" i="16"/>
  <c r="G1618" i="16"/>
  <c r="D1618" i="16"/>
  <c r="F1618" i="16"/>
  <c r="A1620" i="16" l="1"/>
  <c r="S1620" i="16"/>
  <c r="F1619" i="16"/>
  <c r="D1619" i="16"/>
  <c r="G1619" i="16"/>
  <c r="S1621" i="16" l="1"/>
  <c r="A1621" i="16"/>
  <c r="G1620" i="16"/>
  <c r="F1620" i="16"/>
  <c r="D1620" i="16"/>
  <c r="F1621" i="16" l="1"/>
  <c r="D1621" i="16"/>
  <c r="G1621" i="16"/>
  <c r="A1622" i="16"/>
  <c r="S1622" i="16"/>
  <c r="S1623" i="16" l="1"/>
  <c r="A1623" i="16"/>
  <c r="F1622" i="16"/>
  <c r="G1622" i="16"/>
  <c r="D1622" i="16"/>
  <c r="G1623" i="16" l="1"/>
  <c r="D1623" i="16"/>
  <c r="F1623" i="16"/>
  <c r="S1624" i="16"/>
  <c r="A1624" i="16"/>
  <c r="F1624" i="16" l="1"/>
  <c r="G1624" i="16"/>
  <c r="D1624" i="16"/>
  <c r="S1625" i="16"/>
  <c r="A1625" i="16"/>
  <c r="F1625" i="16" l="1"/>
  <c r="D1625" i="16"/>
  <c r="G1625" i="16"/>
  <c r="S1626" i="16"/>
  <c r="A1626" i="16"/>
  <c r="S1627" i="16" l="1"/>
  <c r="A1627" i="16"/>
  <c r="G1626" i="16"/>
  <c r="D1626" i="16"/>
  <c r="F1626" i="16"/>
  <c r="F1627" i="16" l="1"/>
  <c r="D1627" i="16"/>
  <c r="G1627" i="16"/>
  <c r="S1628" i="16"/>
  <c r="A1628" i="16"/>
  <c r="D1628" i="16" l="1"/>
  <c r="F1628" i="16"/>
  <c r="G1628" i="16"/>
  <c r="A1629" i="16"/>
  <c r="S1629" i="16"/>
  <c r="F1629" i="16" l="1"/>
  <c r="D1629" i="16"/>
  <c r="G1629" i="16"/>
  <c r="S1630" i="16"/>
  <c r="A1630" i="16"/>
  <c r="G1630" i="16" l="1"/>
  <c r="D1630" i="16"/>
  <c r="F1630" i="16"/>
  <c r="A1631" i="16"/>
  <c r="S1631" i="16"/>
  <c r="D1631" i="16" l="1"/>
  <c r="F1631" i="16"/>
  <c r="G1631" i="16"/>
  <c r="A1632" i="16"/>
  <c r="S1632" i="16"/>
  <c r="G1632" i="16" l="1"/>
  <c r="D1632" i="16"/>
  <c r="F1632" i="16"/>
  <c r="S1633" i="16"/>
  <c r="A1633" i="16"/>
  <c r="S1634" i="16" l="1"/>
  <c r="A1634" i="16"/>
  <c r="F1633" i="16"/>
  <c r="D1633" i="16"/>
  <c r="G1633" i="16"/>
  <c r="G1634" i="16" l="1"/>
  <c r="D1634" i="16"/>
  <c r="F1634" i="16"/>
  <c r="A1635" i="16"/>
  <c r="S1635" i="16"/>
  <c r="A1636" i="16" l="1"/>
  <c r="S1636" i="16"/>
  <c r="F1635" i="16"/>
  <c r="D1635" i="16"/>
  <c r="G1635" i="16"/>
  <c r="D1636" i="16" l="1"/>
  <c r="G1636" i="16"/>
  <c r="F1636" i="16"/>
  <c r="A1637" i="16"/>
  <c r="S1637" i="16"/>
  <c r="D1637" i="16" l="1"/>
  <c r="F1637" i="16"/>
  <c r="G1637" i="16"/>
  <c r="S1638" i="16"/>
  <c r="A1638" i="16"/>
  <c r="D1638" i="16" l="1"/>
  <c r="G1638" i="16"/>
  <c r="F1638" i="16"/>
  <c r="A1639" i="16"/>
  <c r="S1639" i="16"/>
  <c r="D1639" i="16" l="1"/>
  <c r="G1639" i="16"/>
  <c r="F1639" i="16"/>
  <c r="S1640" i="16"/>
  <c r="A1640" i="16"/>
  <c r="G1640" i="16" l="1"/>
  <c r="D1640" i="16"/>
  <c r="F1640" i="16"/>
  <c r="S1641" i="16"/>
  <c r="A1641" i="16"/>
  <c r="F1641" i="16" l="1"/>
  <c r="G1641" i="16"/>
  <c r="D1641" i="16"/>
  <c r="A1642" i="16"/>
  <c r="S1642" i="16"/>
  <c r="S1643" i="16" l="1"/>
  <c r="A1643" i="16"/>
  <c r="F1642" i="16"/>
  <c r="D1642" i="16"/>
  <c r="G1642" i="16"/>
  <c r="G1643" i="16" l="1"/>
  <c r="F1643" i="16"/>
  <c r="D1643" i="16"/>
  <c r="A1644" i="16"/>
  <c r="S1644" i="16"/>
  <c r="S1645" i="16" l="1"/>
  <c r="A1645" i="16"/>
  <c r="G1644" i="16"/>
  <c r="D1644" i="16"/>
  <c r="F1644" i="16"/>
  <c r="D1645" i="16" l="1"/>
  <c r="G1645" i="16"/>
  <c r="F1645" i="16"/>
  <c r="S1646" i="16"/>
  <c r="A1646" i="16"/>
  <c r="A1647" i="16" l="1"/>
  <c r="S1647" i="16"/>
  <c r="G1646" i="16"/>
  <c r="F1646" i="16"/>
  <c r="D1646" i="16"/>
  <c r="D1647" i="16" l="1"/>
  <c r="G1647" i="16"/>
  <c r="F1647" i="16"/>
  <c r="S1648" i="16"/>
  <c r="A1648" i="16"/>
  <c r="A1649" i="16" l="1"/>
  <c r="S1649" i="16"/>
  <c r="D1648" i="16"/>
  <c r="G1648" i="16"/>
  <c r="F1648" i="16"/>
  <c r="G1649" i="16" l="1"/>
  <c r="F1649" i="16"/>
  <c r="D1649" i="16"/>
  <c r="S1650" i="16"/>
  <c r="A1650" i="16"/>
  <c r="S1651" i="16" l="1"/>
  <c r="A1651" i="16"/>
  <c r="G1650" i="16"/>
  <c r="F1650" i="16"/>
  <c r="D1650" i="16"/>
  <c r="F1651" i="16" l="1"/>
  <c r="D1651" i="16"/>
  <c r="G1651" i="16"/>
  <c r="S1652" i="16"/>
  <c r="A1652" i="16"/>
  <c r="A1653" i="16" l="1"/>
  <c r="S1653" i="16"/>
  <c r="D1652" i="16"/>
  <c r="F1652" i="16"/>
  <c r="G1652" i="16"/>
  <c r="S1654" i="16" l="1"/>
  <c r="A1654" i="16"/>
  <c r="D1653" i="16"/>
  <c r="G1653" i="16"/>
  <c r="F1653" i="16"/>
  <c r="G1654" i="16" l="1"/>
  <c r="D1654" i="16"/>
  <c r="F1654" i="16"/>
  <c r="S1655" i="16"/>
  <c r="A1655" i="16"/>
  <c r="A1656" i="16" l="1"/>
  <c r="S1656" i="16"/>
  <c r="D1655" i="16"/>
  <c r="F1655" i="16"/>
  <c r="G1655" i="16"/>
  <c r="D1656" i="16" l="1"/>
  <c r="G1656" i="16"/>
  <c r="F1656" i="16"/>
  <c r="S1657" i="16"/>
  <c r="A1657" i="16"/>
  <c r="F1657" i="16" l="1"/>
  <c r="G1657" i="16"/>
  <c r="D1657" i="16"/>
  <c r="S1658" i="16"/>
  <c r="A1658" i="16"/>
  <c r="S1659" i="16" l="1"/>
  <c r="A1659" i="16"/>
  <c r="F1658" i="16"/>
  <c r="D1658" i="16"/>
  <c r="G1658" i="16"/>
  <c r="D1659" i="16" l="1"/>
  <c r="G1659" i="16"/>
  <c r="F1659" i="16"/>
  <c r="S1660" i="16"/>
  <c r="A1660" i="16"/>
  <c r="D1660" i="16" l="1"/>
  <c r="F1660" i="16"/>
  <c r="G1660" i="16"/>
  <c r="A1661" i="16"/>
  <c r="S1661" i="16"/>
  <c r="S1662" i="16" l="1"/>
  <c r="A1662" i="16"/>
  <c r="F1661" i="16"/>
  <c r="G1661" i="16"/>
  <c r="D1661" i="16"/>
  <c r="F1662" i="16" l="1"/>
  <c r="D1662" i="16"/>
  <c r="G1662" i="16"/>
  <c r="A1663" i="16"/>
  <c r="S1663" i="16"/>
  <c r="D1663" i="16" l="1"/>
  <c r="G1663" i="16"/>
  <c r="F1663" i="16"/>
  <c r="S1664" i="16"/>
  <c r="A1664" i="16"/>
  <c r="D1664" i="16" l="1"/>
  <c r="F1664" i="16"/>
  <c r="G1664" i="16"/>
  <c r="A1665" i="16"/>
  <c r="S1665" i="16"/>
  <c r="A1666" i="16" l="1"/>
  <c r="S1666" i="16"/>
  <c r="F1665" i="16"/>
  <c r="G1665" i="16"/>
  <c r="D1665" i="16"/>
  <c r="F1666" i="16" l="1"/>
  <c r="D1666" i="16"/>
  <c r="G1666" i="16"/>
  <c r="S1667" i="16"/>
  <c r="A1667" i="16"/>
  <c r="D1667" i="16" l="1"/>
  <c r="G1667" i="16"/>
  <c r="F1667" i="16"/>
  <c r="A1668" i="16"/>
  <c r="S1668" i="16"/>
  <c r="D1668" i="16" l="1"/>
  <c r="G1668" i="16"/>
  <c r="F1668" i="16"/>
  <c r="S1669" i="16"/>
  <c r="A1669" i="16"/>
  <c r="D1669" i="16" l="1"/>
  <c r="F1669" i="16"/>
  <c r="G1669" i="16"/>
  <c r="S1670" i="16"/>
  <c r="A1670" i="16"/>
  <c r="S1671" i="16" l="1"/>
  <c r="A1671" i="16"/>
  <c r="G1670" i="16"/>
  <c r="F1670" i="16"/>
  <c r="D1670" i="16"/>
  <c r="D1671" i="16" l="1"/>
  <c r="G1671" i="16"/>
  <c r="F1671" i="16"/>
  <c r="A1672" i="16"/>
  <c r="S1672" i="16"/>
  <c r="D1672" i="16" l="1"/>
  <c r="G1672" i="16"/>
  <c r="F1672" i="16"/>
  <c r="S1673" i="16"/>
  <c r="A1673" i="16"/>
  <c r="D1673" i="16" l="1"/>
  <c r="G1673" i="16"/>
  <c r="F1673" i="16"/>
  <c r="S1674" i="16"/>
  <c r="A1674" i="16"/>
  <c r="G1674" i="16" l="1"/>
  <c r="F1674" i="16"/>
  <c r="D1674" i="16"/>
  <c r="S1675" i="16"/>
  <c r="A1675" i="16"/>
  <c r="G1675" i="16" l="1"/>
  <c r="F1675" i="16"/>
  <c r="D1675" i="16"/>
  <c r="A1676" i="16"/>
  <c r="S1676" i="16"/>
  <c r="G1676" i="16" l="1"/>
  <c r="F1676" i="16"/>
  <c r="D1676" i="16"/>
  <c r="S1677" i="16"/>
  <c r="A1677" i="16"/>
  <c r="S1678" i="16" l="1"/>
  <c r="A1678" i="16"/>
  <c r="D1677" i="16"/>
  <c r="G1677" i="16"/>
  <c r="F1677" i="16"/>
  <c r="F1678" i="16" l="1"/>
  <c r="D1678" i="16"/>
  <c r="G1678" i="16"/>
  <c r="S1679" i="16"/>
  <c r="A1679" i="16"/>
  <c r="S1680" i="16" l="1"/>
  <c r="A1680" i="16"/>
  <c r="G1679" i="16"/>
  <c r="F1679" i="16"/>
  <c r="D1679" i="16"/>
  <c r="F1680" i="16" l="1"/>
  <c r="G1680" i="16"/>
  <c r="D1680" i="16"/>
  <c r="S1681" i="16"/>
  <c r="A1681" i="16"/>
  <c r="F1681" i="16" l="1"/>
  <c r="D1681" i="16"/>
  <c r="G1681" i="16"/>
  <c r="S1682" i="16"/>
  <c r="A1682" i="16"/>
  <c r="D1682" i="16" l="1"/>
  <c r="G1682" i="16"/>
  <c r="F1682" i="16"/>
  <c r="A1683" i="16"/>
  <c r="S1683" i="16"/>
  <c r="A1684" i="16" l="1"/>
  <c r="S1684" i="16"/>
  <c r="F1683" i="16"/>
  <c r="G1683" i="16"/>
  <c r="D1683" i="16"/>
  <c r="D1684" i="16" l="1"/>
  <c r="G1684" i="16"/>
  <c r="F1684" i="16"/>
  <c r="S1685" i="16"/>
  <c r="A1685" i="16"/>
  <c r="D1685" i="16" l="1"/>
  <c r="G1685" i="16"/>
  <c r="F1685" i="16"/>
  <c r="A1686" i="16"/>
  <c r="S1686" i="16"/>
  <c r="G1686" i="16" l="1"/>
  <c r="F1686" i="16"/>
  <c r="D1686" i="16"/>
  <c r="S1687" i="16"/>
  <c r="A1687" i="16"/>
  <c r="A1688" i="16" l="1"/>
  <c r="S1688" i="16"/>
  <c r="D1687" i="16"/>
  <c r="G1687" i="16"/>
  <c r="F1687" i="16"/>
  <c r="F1688" i="16" l="1"/>
  <c r="D1688" i="16"/>
  <c r="G1688" i="16"/>
  <c r="S1689" i="16"/>
  <c r="A1689" i="16"/>
  <c r="F1689" i="16" l="1"/>
  <c r="D1689" i="16"/>
  <c r="G1689" i="16"/>
  <c r="S1690" i="16"/>
  <c r="A1690" i="16"/>
  <c r="G1690" i="16" l="1"/>
  <c r="F1690" i="16"/>
  <c r="D1690" i="16"/>
  <c r="A1691" i="16"/>
  <c r="S1691" i="16"/>
  <c r="A1692" i="16" l="1"/>
  <c r="S1692" i="16"/>
  <c r="D1691" i="16"/>
  <c r="G1691" i="16"/>
  <c r="F1691" i="16"/>
  <c r="S1693" i="16" l="1"/>
  <c r="A1693" i="16"/>
  <c r="D1692" i="16"/>
  <c r="G1692" i="16"/>
  <c r="F1692" i="16"/>
  <c r="G1693" i="16" l="1"/>
  <c r="F1693" i="16"/>
  <c r="D1693" i="16"/>
  <c r="S1694" i="16"/>
  <c r="A1694" i="16"/>
  <c r="G1694" i="16" l="1"/>
  <c r="F1694" i="16"/>
  <c r="D1694" i="16"/>
  <c r="S1695" i="16"/>
  <c r="A1695" i="16"/>
  <c r="S1696" i="16" l="1"/>
  <c r="A1696" i="16"/>
  <c r="D1695" i="16"/>
  <c r="G1695" i="16"/>
  <c r="F1695" i="16"/>
  <c r="D1696" i="16" l="1"/>
  <c r="G1696" i="16"/>
  <c r="F1696" i="16"/>
  <c r="S1697" i="16"/>
  <c r="A1697" i="16"/>
  <c r="D1697" i="16" l="1"/>
  <c r="F1697" i="16"/>
  <c r="G1697" i="16"/>
  <c r="S1698" i="16"/>
  <c r="A1698" i="16"/>
  <c r="S1699" i="16" l="1"/>
  <c r="A1699" i="16"/>
  <c r="F1698" i="16"/>
  <c r="D1698" i="16"/>
  <c r="G1698" i="16"/>
  <c r="S1700" i="16" l="1"/>
  <c r="A1700" i="16"/>
  <c r="D1699" i="16"/>
  <c r="F1699" i="16"/>
  <c r="G1699" i="16"/>
  <c r="G1700" i="16" l="1"/>
  <c r="F1700" i="16"/>
  <c r="D1700" i="16"/>
  <c r="S1701" i="16"/>
  <c r="A1701" i="16"/>
  <c r="F1701" i="16" l="1"/>
  <c r="D1701" i="16"/>
  <c r="G1701" i="16"/>
  <c r="S1702" i="16"/>
  <c r="A1702" i="16"/>
  <c r="S1703" i="16" l="1"/>
  <c r="A1703" i="16"/>
  <c r="D1702" i="16"/>
  <c r="F1702" i="16"/>
  <c r="G1702" i="16"/>
  <c r="D1703" i="16" l="1"/>
  <c r="G1703" i="16"/>
  <c r="F1703" i="16"/>
  <c r="S1704" i="16"/>
  <c r="A1704" i="16"/>
  <c r="D1704" i="16" l="1"/>
  <c r="G1704" i="16"/>
  <c r="F1704" i="16"/>
  <c r="A1705" i="16"/>
  <c r="S1705" i="16"/>
  <c r="F1705" i="16" l="1"/>
  <c r="G1705" i="16"/>
  <c r="D1705" i="16"/>
  <c r="S1706" i="16"/>
  <c r="A1706" i="16"/>
  <c r="G1706" i="16" l="1"/>
  <c r="D1706" i="16"/>
  <c r="F1706" i="16"/>
  <c r="S1707" i="16"/>
  <c r="A1707" i="16"/>
  <c r="G1707" i="16" l="1"/>
  <c r="D1707" i="16"/>
  <c r="F1707" i="16"/>
  <c r="A1708" i="16"/>
  <c r="S1708" i="16"/>
  <c r="S1709" i="16" l="1"/>
  <c r="A1709" i="16"/>
  <c r="D1708" i="16"/>
  <c r="G1708" i="16"/>
  <c r="F1708" i="16"/>
  <c r="D1709" i="16" l="1"/>
  <c r="G1709" i="16"/>
  <c r="F1709" i="16"/>
  <c r="A1710" i="16"/>
  <c r="S1710" i="16"/>
  <c r="G1710" i="16" l="1"/>
  <c r="F1710" i="16"/>
  <c r="D1710" i="16"/>
  <c r="S1711" i="16"/>
  <c r="A1711" i="16"/>
  <c r="S1712" i="16" l="1"/>
  <c r="A1712" i="16"/>
  <c r="G1711" i="16"/>
  <c r="F1711" i="16"/>
  <c r="D1711" i="16"/>
  <c r="S1713" i="16" l="1"/>
  <c r="A1713" i="16"/>
  <c r="D1712" i="16"/>
  <c r="G1712" i="16"/>
  <c r="F1712" i="16"/>
  <c r="F1713" i="16" l="1"/>
  <c r="D1713" i="16"/>
  <c r="G1713" i="16"/>
  <c r="S1714" i="16"/>
  <c r="A1714" i="16"/>
  <c r="S1715" i="16" l="1"/>
  <c r="A1715" i="16"/>
  <c r="D1714" i="16"/>
  <c r="F1714" i="16"/>
  <c r="G1714" i="16"/>
  <c r="D1715" i="16" l="1"/>
  <c r="G1715" i="16"/>
  <c r="F1715" i="16"/>
  <c r="A1716" i="16"/>
  <c r="S1716" i="16"/>
  <c r="G1716" i="16" l="1"/>
  <c r="D1716" i="16"/>
  <c r="F1716" i="16"/>
  <c r="S1717" i="16"/>
  <c r="A1717" i="16"/>
  <c r="G1717" i="16" l="1"/>
  <c r="F1717" i="16"/>
  <c r="D1717" i="16"/>
  <c r="S1718" i="16"/>
  <c r="A1718" i="16"/>
  <c r="A1719" i="16" l="1"/>
  <c r="S1719" i="16"/>
  <c r="F1718" i="16"/>
  <c r="G1718" i="16"/>
  <c r="D1718" i="16"/>
  <c r="F1719" i="16" l="1"/>
  <c r="G1719" i="16"/>
  <c r="D1719" i="16"/>
  <c r="S1720" i="16"/>
  <c r="A1720" i="16"/>
  <c r="D1720" i="16" l="1"/>
  <c r="F1720" i="16"/>
  <c r="G1720" i="16"/>
  <c r="S1721" i="16"/>
  <c r="A1721" i="16"/>
  <c r="D1721" i="16" l="1"/>
  <c r="F1721" i="16"/>
  <c r="G1721" i="16"/>
  <c r="S1722" i="16"/>
  <c r="A1722" i="16"/>
  <c r="F1722" i="16" l="1"/>
  <c r="G1722" i="16"/>
  <c r="D1722" i="16"/>
  <c r="S1723" i="16"/>
  <c r="A1723" i="16"/>
  <c r="A1724" i="16" l="1"/>
  <c r="S1724" i="16"/>
  <c r="G1723" i="16"/>
  <c r="F1723" i="16"/>
  <c r="D1723" i="16"/>
  <c r="S1725" i="16" l="1"/>
  <c r="A1725" i="16"/>
  <c r="G1724" i="16"/>
  <c r="F1724" i="16"/>
  <c r="D1724" i="16"/>
  <c r="F1725" i="16" l="1"/>
  <c r="G1725" i="16"/>
  <c r="D1725" i="16"/>
  <c r="S1726" i="16"/>
  <c r="A1726" i="16"/>
  <c r="A1727" i="16" l="1"/>
  <c r="S1727" i="16"/>
  <c r="F1726" i="16"/>
  <c r="D1726" i="16"/>
  <c r="G1726" i="16"/>
  <c r="D1727" i="16" l="1"/>
  <c r="G1727" i="16"/>
  <c r="F1727" i="16"/>
  <c r="A1728" i="16"/>
  <c r="S1728" i="16"/>
  <c r="G1728" i="16" l="1"/>
  <c r="D1728" i="16"/>
  <c r="F1728" i="16"/>
  <c r="S1729" i="16"/>
  <c r="A1729" i="16"/>
  <c r="S1730" i="16" l="1"/>
  <c r="A1730" i="16"/>
  <c r="F1729" i="16"/>
  <c r="D1729" i="16"/>
  <c r="G1729" i="16"/>
  <c r="F1730" i="16" l="1"/>
  <c r="G1730" i="16"/>
  <c r="D1730" i="16"/>
  <c r="S1731" i="16"/>
  <c r="A1731" i="16"/>
  <c r="S1732" i="16" l="1"/>
  <c r="A1732" i="16"/>
  <c r="D1731" i="16"/>
  <c r="G1731" i="16"/>
  <c r="F1731" i="16"/>
  <c r="F1732" i="16" l="1"/>
  <c r="G1732" i="16"/>
  <c r="D1732" i="16"/>
  <c r="A1733" i="16"/>
  <c r="S1733" i="16"/>
  <c r="D1733" i="16" l="1"/>
  <c r="G1733" i="16"/>
  <c r="F1733" i="16"/>
  <c r="A1734" i="16"/>
  <c r="S1734" i="16"/>
  <c r="S1735" i="16" l="1"/>
  <c r="A1735" i="16"/>
  <c r="F1734" i="16"/>
  <c r="D1734" i="16"/>
  <c r="G1734" i="16"/>
  <c r="D1735" i="16" l="1"/>
  <c r="F1735" i="16"/>
  <c r="G1735" i="16"/>
  <c r="S1736" i="16"/>
  <c r="A1736" i="16"/>
  <c r="G1736" i="16" l="1"/>
  <c r="F1736" i="16"/>
  <c r="D1736" i="16"/>
  <c r="S1737" i="16"/>
  <c r="A1737" i="16"/>
  <c r="A1738" i="16" l="1"/>
  <c r="S1738" i="16"/>
  <c r="F1737" i="16"/>
  <c r="D1737" i="16"/>
  <c r="G1737" i="16"/>
  <c r="F1738" i="16" l="1"/>
  <c r="G1738" i="16"/>
  <c r="D1738" i="16"/>
  <c r="S1739" i="16"/>
  <c r="A1739" i="16"/>
  <c r="D1739" i="16" l="1"/>
  <c r="G1739" i="16"/>
  <c r="F1739" i="16"/>
  <c r="S1740" i="16"/>
  <c r="A1740" i="16"/>
  <c r="A1741" i="16" l="1"/>
  <c r="S1741" i="16"/>
  <c r="G1740" i="16"/>
  <c r="F1740" i="16"/>
  <c r="D1740" i="16"/>
  <c r="D1741" i="16" l="1"/>
  <c r="G1741" i="16"/>
  <c r="F1741" i="16"/>
  <c r="A1742" i="16"/>
  <c r="S1742" i="16"/>
  <c r="F1742" i="16" l="1"/>
  <c r="D1742" i="16"/>
  <c r="G1742" i="16"/>
  <c r="S1743" i="16"/>
  <c r="A1743" i="16"/>
  <c r="A1744" i="16" l="1"/>
  <c r="S1744" i="16"/>
  <c r="D1743" i="16"/>
  <c r="F1743" i="16"/>
  <c r="G1743" i="16"/>
  <c r="S1745" i="16" l="1"/>
  <c r="A1745" i="16"/>
  <c r="D1744" i="16"/>
  <c r="F1744" i="16"/>
  <c r="G1744" i="16"/>
  <c r="S1746" i="16" l="1"/>
  <c r="A1746" i="16"/>
  <c r="G1745" i="16"/>
  <c r="F1745" i="16"/>
  <c r="D1745" i="16"/>
  <c r="F1746" i="16" l="1"/>
  <c r="D1746" i="16"/>
  <c r="G1746" i="16"/>
  <c r="A1747" i="16"/>
  <c r="S1747" i="16"/>
  <c r="F1747" i="16" l="1"/>
  <c r="D1747" i="16"/>
  <c r="G1747" i="16"/>
  <c r="S1748" i="16"/>
  <c r="A1748" i="16"/>
  <c r="F1748" i="16" l="1"/>
  <c r="D1748" i="16"/>
  <c r="G1748" i="16"/>
  <c r="S1749" i="16"/>
  <c r="A1749" i="16"/>
  <c r="F1749" i="16" l="1"/>
  <c r="D1749" i="16"/>
  <c r="G1749" i="16"/>
  <c r="A1750" i="16"/>
  <c r="S1750" i="16"/>
  <c r="G1750" i="16" l="1"/>
  <c r="F1750" i="16"/>
  <c r="D1750" i="16"/>
  <c r="S1751" i="16"/>
  <c r="A1751" i="16"/>
  <c r="D1751" i="16" l="1"/>
  <c r="F1751" i="16"/>
  <c r="G1751" i="16"/>
  <c r="S1752" i="16"/>
  <c r="A1752" i="16"/>
  <c r="S1753" i="16" l="1"/>
  <c r="A1753" i="16"/>
  <c r="G1752" i="16"/>
  <c r="F1752" i="16"/>
  <c r="D1752" i="16"/>
  <c r="G1753" i="16" l="1"/>
  <c r="D1753" i="16"/>
  <c r="F1753" i="16"/>
  <c r="S1754" i="16"/>
  <c r="A1754" i="16"/>
  <c r="A1755" i="16" l="1"/>
  <c r="S1755" i="16"/>
  <c r="G1754" i="16"/>
  <c r="F1754" i="16"/>
  <c r="D1754" i="16"/>
  <c r="F1755" i="16" l="1"/>
  <c r="D1755" i="16"/>
  <c r="G1755" i="16"/>
  <c r="A1756" i="16"/>
  <c r="S1756" i="16"/>
  <c r="D1756" i="16" l="1"/>
  <c r="G1756" i="16"/>
  <c r="F1756" i="16"/>
  <c r="S1757" i="16"/>
  <c r="A1757" i="16"/>
  <c r="G1757" i="16" l="1"/>
  <c r="F1757" i="16"/>
  <c r="D1757" i="16"/>
  <c r="S1758" i="16"/>
  <c r="A1758" i="16"/>
  <c r="A1759" i="16" l="1"/>
  <c r="S1759" i="16"/>
  <c r="F1758" i="16"/>
  <c r="D1758" i="16"/>
  <c r="G1758" i="16"/>
  <c r="D1759" i="16" l="1"/>
  <c r="G1759" i="16"/>
  <c r="F1759" i="16"/>
  <c r="S1760" i="16"/>
  <c r="A1760" i="16"/>
  <c r="D1760" i="16" l="1"/>
  <c r="F1760" i="16"/>
  <c r="G1760" i="16"/>
  <c r="S1761" i="16"/>
  <c r="A1761" i="16"/>
  <c r="S1762" i="16" l="1"/>
  <c r="A1762" i="16"/>
  <c r="D1761" i="16"/>
  <c r="G1761" i="16"/>
  <c r="F1761" i="16"/>
  <c r="D1762" i="16" l="1"/>
  <c r="G1762" i="16"/>
  <c r="F1762" i="16"/>
  <c r="S1763" i="16"/>
  <c r="A1763" i="16"/>
  <c r="G1763" i="16" l="1"/>
  <c r="D1763" i="16"/>
  <c r="F1763" i="16"/>
  <c r="S1764" i="16"/>
  <c r="A1764" i="16"/>
  <c r="S1765" i="16" l="1"/>
  <c r="A1765" i="16"/>
  <c r="G1764" i="16"/>
  <c r="F1764" i="16"/>
  <c r="D1764" i="16"/>
  <c r="F1765" i="16" l="1"/>
  <c r="G1765" i="16"/>
  <c r="D1765" i="16"/>
  <c r="S1766" i="16"/>
  <c r="A1766" i="16"/>
  <c r="A1767" i="16" l="1"/>
  <c r="S1767" i="16"/>
  <c r="F1766" i="16"/>
  <c r="D1766" i="16"/>
  <c r="G1766" i="16"/>
  <c r="S1768" i="16" l="1"/>
  <c r="A1768" i="16"/>
  <c r="D1767" i="16"/>
  <c r="F1767" i="16"/>
  <c r="G1767" i="16"/>
  <c r="A1769" i="16" l="1"/>
  <c r="S1769" i="16"/>
  <c r="D1768" i="16"/>
  <c r="G1768" i="16"/>
  <c r="F1768" i="16"/>
  <c r="S1770" i="16" l="1"/>
  <c r="A1770" i="16"/>
  <c r="F1769" i="16"/>
  <c r="D1769" i="16"/>
  <c r="G1769" i="16"/>
  <c r="A1771" i="16" l="1"/>
  <c r="S1771" i="16"/>
  <c r="D1770" i="16"/>
  <c r="G1770" i="16"/>
  <c r="F1770" i="16"/>
  <c r="S1772" i="16" l="1"/>
  <c r="A1772" i="16"/>
  <c r="G1771" i="16"/>
  <c r="F1771" i="16"/>
  <c r="D1771" i="16"/>
  <c r="S1773" i="16" l="1"/>
  <c r="A1773" i="16"/>
  <c r="D1772" i="16"/>
  <c r="G1772" i="16"/>
  <c r="F1772" i="16"/>
  <c r="G1773" i="16" l="1"/>
  <c r="D1773" i="16"/>
  <c r="F1773" i="16"/>
  <c r="S1774" i="16"/>
  <c r="A1774" i="16"/>
  <c r="S1775" i="16" l="1"/>
  <c r="A1775" i="16"/>
  <c r="G1774" i="16"/>
  <c r="F1774" i="16"/>
  <c r="D1774" i="16"/>
  <c r="S1776" i="16" l="1"/>
  <c r="A1776" i="16"/>
  <c r="G1775" i="16"/>
  <c r="D1775" i="16"/>
  <c r="F1775" i="16"/>
  <c r="G1776" i="16" l="1"/>
  <c r="F1776" i="16"/>
  <c r="D1776" i="16"/>
  <c r="S1777" i="16"/>
  <c r="A1777" i="16"/>
  <c r="F1777" i="16" l="1"/>
  <c r="D1777" i="16"/>
  <c r="G1777" i="16"/>
  <c r="S1778" i="16"/>
  <c r="A1778" i="16"/>
  <c r="A1779" i="16" l="1"/>
  <c r="S1779" i="16"/>
  <c r="F1778" i="16"/>
  <c r="D1778" i="16"/>
  <c r="G1778" i="16"/>
  <c r="D1779" i="16" l="1"/>
  <c r="F1779" i="16"/>
  <c r="G1779" i="16"/>
  <c r="S1780" i="16"/>
  <c r="A1780" i="16"/>
  <c r="S1781" i="16" l="1"/>
  <c r="A1781" i="16"/>
  <c r="D1780" i="16"/>
  <c r="F1780" i="16"/>
  <c r="G1780" i="16"/>
  <c r="D1781" i="16" l="1"/>
  <c r="G1781" i="16"/>
  <c r="F1781" i="16"/>
  <c r="A1782" i="16"/>
  <c r="S1782" i="16"/>
  <c r="A1783" i="16" l="1"/>
  <c r="S1783" i="16"/>
  <c r="F1782" i="16"/>
  <c r="G1782" i="16"/>
  <c r="D1782" i="16"/>
  <c r="D1783" i="16" l="1"/>
  <c r="G1783" i="16"/>
  <c r="F1783" i="16"/>
  <c r="S1784" i="16"/>
  <c r="A1784" i="16"/>
  <c r="F1784" i="16" l="1"/>
  <c r="G1784" i="16"/>
  <c r="D1784" i="16"/>
  <c r="A1785" i="16"/>
  <c r="S1785" i="16"/>
  <c r="S1786" i="16" l="1"/>
  <c r="A1786" i="16"/>
  <c r="G1785" i="16"/>
  <c r="F1785" i="16"/>
  <c r="D1785" i="16"/>
  <c r="F1786" i="16" l="1"/>
  <c r="D1786" i="16"/>
  <c r="G1786" i="16"/>
  <c r="S1787" i="16"/>
  <c r="A1787" i="16"/>
  <c r="S1788" i="16" l="1"/>
  <c r="A1788" i="16"/>
  <c r="D1787" i="16"/>
  <c r="G1787" i="16"/>
  <c r="F1787" i="16"/>
  <c r="G1788" i="16" l="1"/>
  <c r="D1788" i="16"/>
  <c r="F1788" i="16"/>
  <c r="S1789" i="16"/>
  <c r="A1789" i="16"/>
  <c r="S1790" i="16" l="1"/>
  <c r="A1790" i="16"/>
  <c r="D1789" i="16"/>
  <c r="G1789" i="16"/>
  <c r="F1789" i="16"/>
  <c r="G1790" i="16" l="1"/>
  <c r="F1790" i="16"/>
  <c r="D1790" i="16"/>
  <c r="S1791" i="16"/>
  <c r="A1791" i="16"/>
  <c r="S1792" i="16" l="1"/>
  <c r="A1792" i="16"/>
  <c r="F1791" i="16"/>
  <c r="D1791" i="16"/>
  <c r="G1791" i="16"/>
  <c r="S1793" i="16" l="1"/>
  <c r="A1793" i="16"/>
  <c r="G1792" i="16"/>
  <c r="D1792" i="16"/>
  <c r="F1792" i="16"/>
  <c r="G1793" i="16" l="1"/>
  <c r="D1793" i="16"/>
  <c r="F1793" i="16"/>
  <c r="S1794" i="16"/>
  <c r="A1794" i="16"/>
  <c r="G1794" i="16" l="1"/>
  <c r="F1794" i="16"/>
  <c r="D1794" i="16"/>
  <c r="S1795" i="16"/>
  <c r="A1795" i="16"/>
  <c r="F1795" i="16" l="1"/>
  <c r="D1795" i="16"/>
  <c r="G1795" i="16"/>
  <c r="S1796" i="16"/>
  <c r="A1796" i="16"/>
  <c r="S1797" i="16" l="1"/>
  <c r="A1797" i="16"/>
  <c r="D1796" i="16"/>
  <c r="G1796" i="16"/>
  <c r="F1796" i="16"/>
  <c r="F1797" i="16" l="1"/>
  <c r="G1797" i="16"/>
  <c r="D1797" i="16"/>
  <c r="A1798" i="16"/>
  <c r="S1798" i="16"/>
  <c r="G1798" i="16" l="1"/>
  <c r="F1798" i="16"/>
  <c r="D1798" i="16"/>
  <c r="S1799" i="16"/>
  <c r="A1799" i="16"/>
  <c r="F1799" i="16" l="1"/>
  <c r="D1799" i="16"/>
  <c r="G1799" i="16"/>
  <c r="A1800" i="16"/>
  <c r="S1800" i="16"/>
  <c r="A1801" i="16" l="1"/>
  <c r="S1801" i="16"/>
  <c r="D1800" i="16"/>
  <c r="G1800" i="16"/>
  <c r="F1800" i="16"/>
  <c r="F1801" i="16" l="1"/>
  <c r="D1801" i="16"/>
  <c r="G1801" i="16"/>
  <c r="S1802" i="16"/>
  <c r="A1802" i="16"/>
  <c r="S1803" i="16" l="1"/>
  <c r="A1803" i="16"/>
  <c r="F1802" i="16"/>
  <c r="D1802" i="16"/>
  <c r="G1802" i="16"/>
  <c r="D1803" i="16" l="1"/>
  <c r="G1803" i="16"/>
  <c r="F1803" i="16"/>
  <c r="S1804" i="16"/>
  <c r="A1804" i="16"/>
  <c r="G1804" i="16" l="1"/>
  <c r="D1804" i="16"/>
  <c r="F1804" i="16"/>
  <c r="S1805" i="16"/>
  <c r="A1805" i="16"/>
  <c r="F1805" i="16" l="1"/>
  <c r="G1805" i="16"/>
  <c r="D1805" i="16"/>
  <c r="S1806" i="16"/>
  <c r="A1806" i="16"/>
  <c r="D1806" i="16" l="1"/>
  <c r="G1806" i="16"/>
  <c r="F1806" i="16"/>
  <c r="S1807" i="16"/>
  <c r="A1807" i="16"/>
  <c r="D1807" i="16" l="1"/>
  <c r="G1807" i="16"/>
  <c r="F1807" i="16"/>
  <c r="A1808" i="16"/>
  <c r="S1808" i="16"/>
  <c r="G1808" i="16" l="1"/>
  <c r="F1808" i="16"/>
  <c r="D1808" i="16"/>
  <c r="S1809" i="16"/>
  <c r="A1809" i="16"/>
  <c r="G1809" i="16" l="1"/>
  <c r="F1809" i="16"/>
  <c r="D1809" i="16"/>
  <c r="S1810" i="16"/>
  <c r="A1810" i="16"/>
  <c r="S1811" i="16" l="1"/>
  <c r="A1811" i="16"/>
  <c r="G1810" i="16"/>
  <c r="F1810" i="16"/>
  <c r="D1810" i="16"/>
  <c r="D1811" i="16" l="1"/>
  <c r="G1811" i="16"/>
  <c r="F1811" i="16"/>
  <c r="S1812" i="16"/>
  <c r="A1812" i="16"/>
  <c r="D1812" i="16" l="1"/>
  <c r="G1812" i="16"/>
  <c r="F1812" i="16"/>
  <c r="A1813" i="16"/>
  <c r="S1813" i="16"/>
  <c r="D1813" i="16" l="1"/>
  <c r="G1813" i="16"/>
  <c r="F1813" i="16"/>
  <c r="A1814" i="16"/>
  <c r="S1814" i="16"/>
  <c r="S1815" i="16" l="1"/>
  <c r="A1815" i="16"/>
  <c r="D1814" i="16"/>
  <c r="G1814" i="16"/>
  <c r="F1814" i="16"/>
  <c r="D1815" i="16" l="1"/>
  <c r="G1815" i="16"/>
  <c r="F1815" i="16"/>
  <c r="A1816" i="16"/>
  <c r="S1816" i="16"/>
  <c r="D1816" i="16" l="1"/>
  <c r="G1816" i="16"/>
  <c r="F1816" i="16"/>
  <c r="A1817" i="16"/>
  <c r="S1817" i="16"/>
  <c r="F1817" i="16" l="1"/>
  <c r="D1817" i="16"/>
  <c r="G1817" i="16"/>
  <c r="A1818" i="16"/>
  <c r="S1818" i="16"/>
  <c r="A1819" i="16" l="1"/>
  <c r="S1819" i="16"/>
  <c r="G1818" i="16"/>
  <c r="F1818" i="16"/>
  <c r="D1818" i="16"/>
  <c r="F1819" i="16" l="1"/>
  <c r="D1819" i="16"/>
  <c r="G1819" i="16"/>
  <c r="S1820" i="16"/>
  <c r="A1820" i="16"/>
  <c r="D1820" i="16" l="1"/>
  <c r="G1820" i="16"/>
  <c r="F1820" i="16"/>
  <c r="S1821" i="16"/>
  <c r="A1821" i="16"/>
  <c r="F1821" i="16" l="1"/>
  <c r="D1821" i="16"/>
  <c r="G1821" i="16"/>
  <c r="S1822" i="16"/>
  <c r="A1822" i="16"/>
  <c r="D1822" i="16" l="1"/>
  <c r="G1822" i="16"/>
  <c r="F1822" i="16"/>
  <c r="S1823" i="16"/>
  <c r="A1823" i="16"/>
  <c r="S1824" i="16" l="1"/>
  <c r="A1824" i="16"/>
  <c r="D1823" i="16"/>
  <c r="G1823" i="16"/>
  <c r="F1823" i="16"/>
  <c r="F1824" i="16" l="1"/>
  <c r="D1824" i="16"/>
  <c r="G1824" i="16"/>
  <c r="S1825" i="16"/>
  <c r="A1825" i="16"/>
  <c r="F1825" i="16" l="1"/>
  <c r="D1825" i="16"/>
  <c r="G1825" i="16"/>
  <c r="S1826" i="16"/>
  <c r="A1826" i="16"/>
  <c r="A1827" i="16" l="1"/>
  <c r="S1827" i="16"/>
  <c r="D1826" i="16"/>
  <c r="G1826" i="16"/>
  <c r="F1826" i="16"/>
  <c r="S1828" i="16" l="1"/>
  <c r="A1828" i="16"/>
  <c r="G1827" i="16"/>
  <c r="F1827" i="16"/>
  <c r="D1827" i="16"/>
  <c r="S1829" i="16" l="1"/>
  <c r="A1829" i="16"/>
  <c r="F1828" i="16"/>
  <c r="G1828" i="16"/>
  <c r="D1828" i="16"/>
  <c r="D1829" i="16" l="1"/>
  <c r="F1829" i="16"/>
  <c r="G1829" i="16"/>
  <c r="S1830" i="16"/>
  <c r="A1830" i="16"/>
  <c r="G1830" i="16" l="1"/>
  <c r="D1830" i="16"/>
  <c r="F1830" i="16"/>
  <c r="A1831" i="16"/>
  <c r="S1831" i="16"/>
  <c r="S1832" i="16" l="1"/>
  <c r="A1832" i="16"/>
  <c r="F1831" i="16"/>
  <c r="D1831" i="16"/>
  <c r="G1831" i="16"/>
  <c r="A1833" i="16" l="1"/>
  <c r="S1833" i="16"/>
  <c r="D1832" i="16"/>
  <c r="F1832" i="16"/>
  <c r="G1832" i="16"/>
  <c r="S1834" i="16" l="1"/>
  <c r="A1834" i="16"/>
  <c r="F1833" i="16"/>
  <c r="D1833" i="16"/>
  <c r="G1833" i="16"/>
  <c r="G1834" i="16" l="1"/>
  <c r="F1834" i="16"/>
  <c r="D1834" i="16"/>
  <c r="A1835" i="16"/>
  <c r="S1835" i="16"/>
  <c r="S1836" i="16" l="1"/>
  <c r="A1836" i="16"/>
  <c r="F1835" i="16"/>
  <c r="D1835" i="16"/>
  <c r="G1835" i="16"/>
  <c r="G1836" i="16" l="1"/>
  <c r="F1836" i="16"/>
  <c r="D1836" i="16"/>
  <c r="S1837" i="16"/>
  <c r="A1837" i="16"/>
  <c r="F1837" i="16" l="1"/>
  <c r="D1837" i="16"/>
  <c r="G1837" i="16"/>
  <c r="S1838" i="16"/>
  <c r="A1838" i="16"/>
  <c r="F1838" i="16" l="1"/>
  <c r="D1838" i="16"/>
  <c r="G1838" i="16"/>
  <c r="S1839" i="16"/>
  <c r="A1839" i="16"/>
  <c r="G1839" i="16" l="1"/>
  <c r="D1839" i="16"/>
  <c r="F1839" i="16"/>
  <c r="S1840" i="16"/>
  <c r="A1840" i="16"/>
  <c r="A1841" i="16" l="1"/>
  <c r="S1841" i="16"/>
  <c r="F1840" i="16"/>
  <c r="G1840" i="16"/>
  <c r="D1840" i="16"/>
  <c r="F1841" i="16" l="1"/>
  <c r="D1841" i="16"/>
  <c r="G1841" i="16"/>
  <c r="S1842" i="16"/>
  <c r="A1842" i="16"/>
  <c r="S1843" i="16" l="1"/>
  <c r="A1843" i="16"/>
  <c r="G1842" i="16"/>
  <c r="F1842" i="16"/>
  <c r="D1842" i="16"/>
  <c r="D1843" i="16" l="1"/>
  <c r="G1843" i="16"/>
  <c r="F1843" i="16"/>
  <c r="S1844" i="16"/>
  <c r="A1844" i="16"/>
  <c r="G1844" i="16" l="1"/>
  <c r="F1844" i="16"/>
  <c r="D1844" i="16"/>
  <c r="S1845" i="16"/>
  <c r="A1845" i="16"/>
  <c r="S1846" i="16" l="1"/>
  <c r="A1846" i="16"/>
  <c r="D1845" i="16"/>
  <c r="F1845" i="16"/>
  <c r="G1845" i="16"/>
  <c r="G1846" i="16" l="1"/>
  <c r="D1846" i="16"/>
  <c r="F1846" i="16"/>
  <c r="S1847" i="16"/>
  <c r="A1847" i="16"/>
  <c r="G1847" i="16" l="1"/>
  <c r="F1847" i="16"/>
  <c r="D1847" i="16"/>
  <c r="A1848" i="16"/>
  <c r="S1848" i="16"/>
  <c r="S1849" i="16" l="1"/>
  <c r="A1849" i="16"/>
  <c r="D1848" i="16"/>
  <c r="G1848" i="16"/>
  <c r="F1848" i="16"/>
  <c r="F1849" i="16" l="1"/>
  <c r="G1849" i="16"/>
  <c r="D1849" i="16"/>
  <c r="S1850" i="16"/>
  <c r="A1850" i="16"/>
  <c r="D1850" i="16" l="1"/>
  <c r="G1850" i="16"/>
  <c r="F1850" i="16"/>
  <c r="S1851" i="16"/>
  <c r="A1851" i="16"/>
  <c r="D1851" i="16" l="1"/>
  <c r="F1851" i="16"/>
  <c r="G1851" i="16"/>
  <c r="S1852" i="16"/>
  <c r="A1852" i="16"/>
  <c r="A1853" i="16" l="1"/>
  <c r="S1853" i="16"/>
  <c r="F1852" i="16"/>
  <c r="G1852" i="16"/>
  <c r="D1852" i="16"/>
  <c r="D1853" i="16" l="1"/>
  <c r="F1853" i="16"/>
  <c r="G1853" i="16"/>
  <c r="S1854" i="16"/>
  <c r="A1854" i="16"/>
  <c r="S1855" i="16" l="1"/>
  <c r="A1855" i="16"/>
  <c r="F1854" i="16"/>
  <c r="D1854" i="16"/>
  <c r="G1854" i="16"/>
  <c r="G1855" i="16" l="1"/>
  <c r="F1855" i="16"/>
  <c r="D1855" i="16"/>
  <c r="S1856" i="16"/>
  <c r="A1856" i="16"/>
  <c r="G1856" i="16" l="1"/>
  <c r="F1856" i="16"/>
  <c r="D1856" i="16"/>
  <c r="S1857" i="16"/>
  <c r="A1857" i="16"/>
  <c r="S1858" i="16" l="1"/>
  <c r="A1858" i="16"/>
  <c r="D1857" i="16"/>
  <c r="F1857" i="16"/>
  <c r="G1857" i="16"/>
  <c r="F1858" i="16" l="1"/>
  <c r="D1858" i="16"/>
  <c r="G1858" i="16"/>
  <c r="S1859" i="16"/>
  <c r="A1859" i="16"/>
  <c r="D1859" i="16" l="1"/>
  <c r="G1859" i="16"/>
  <c r="F1859" i="16"/>
  <c r="S1860" i="16"/>
  <c r="A1860" i="16"/>
  <c r="S1861" i="16" l="1"/>
  <c r="A1861" i="16"/>
  <c r="G1860" i="16"/>
  <c r="D1860" i="16"/>
  <c r="F1860" i="16"/>
  <c r="G1861" i="16" l="1"/>
  <c r="F1861" i="16"/>
  <c r="D1861" i="16"/>
  <c r="S1862" i="16"/>
  <c r="A1862" i="16"/>
  <c r="G1862" i="16" l="1"/>
  <c r="D1862" i="16"/>
  <c r="F1862" i="16"/>
  <c r="A1863" i="16"/>
  <c r="S1863" i="16"/>
  <c r="D1863" i="16" l="1"/>
  <c r="G1863" i="16"/>
  <c r="F1863" i="16"/>
  <c r="S1864" i="16"/>
  <c r="A1864" i="16"/>
  <c r="A1865" i="16" l="1"/>
  <c r="S1865" i="16"/>
  <c r="D1864" i="16"/>
  <c r="G1864" i="16"/>
  <c r="F1864" i="16"/>
  <c r="G1865" i="16" l="1"/>
  <c r="D1865" i="16"/>
  <c r="F1865" i="16"/>
  <c r="S1866" i="16"/>
  <c r="A1866" i="16"/>
  <c r="G1866" i="16" l="1"/>
  <c r="F1866" i="16"/>
  <c r="D1866" i="16"/>
  <c r="S1867" i="16"/>
  <c r="A1867" i="16"/>
  <c r="D1867" i="16" l="1"/>
  <c r="F1867" i="16"/>
  <c r="G1867" i="16"/>
  <c r="S1868" i="16"/>
  <c r="A1868" i="16"/>
  <c r="A1869" i="16" l="1"/>
  <c r="S1869" i="16"/>
  <c r="F1868" i="16"/>
  <c r="G1868" i="16"/>
  <c r="D1868" i="16"/>
  <c r="S1870" i="16" l="1"/>
  <c r="A1870" i="16"/>
  <c r="F1869" i="16"/>
  <c r="G1869" i="16"/>
  <c r="D1869" i="16"/>
  <c r="G1870" i="16" l="1"/>
  <c r="D1870" i="16"/>
  <c r="F1870" i="16"/>
  <c r="S1871" i="16"/>
  <c r="A1871" i="16"/>
  <c r="D1871" i="16" l="1"/>
  <c r="F1871" i="16"/>
  <c r="G1871" i="16"/>
  <c r="S1872" i="16"/>
  <c r="A1872" i="16"/>
  <c r="A1873" i="16" l="1"/>
  <c r="S1873" i="16"/>
  <c r="G1872" i="16"/>
  <c r="F1872" i="16"/>
  <c r="D1872" i="16"/>
  <c r="D1873" i="16" l="1"/>
  <c r="F1873" i="16"/>
  <c r="G1873" i="16"/>
  <c r="S1874" i="16"/>
  <c r="A1874" i="16"/>
  <c r="G1874" i="16" l="1"/>
  <c r="F1874" i="16"/>
  <c r="D1874" i="16"/>
  <c r="A1875" i="16"/>
  <c r="S1875" i="16"/>
  <c r="D1875" i="16" l="1"/>
  <c r="F1875" i="16"/>
  <c r="G1875" i="16"/>
  <c r="S1876" i="16"/>
  <c r="A1876" i="16"/>
  <c r="D1876" i="16" l="1"/>
  <c r="G1876" i="16"/>
  <c r="F1876" i="16"/>
  <c r="S1877" i="16"/>
  <c r="A1877" i="16"/>
  <c r="S1878" i="16" l="1"/>
  <c r="A1878" i="16"/>
  <c r="F1877" i="16"/>
  <c r="D1877" i="16"/>
  <c r="G1877" i="16"/>
  <c r="F1878" i="16" l="1"/>
  <c r="D1878" i="16"/>
  <c r="G1878" i="16"/>
  <c r="A1879" i="16"/>
  <c r="S1879" i="16"/>
  <c r="D1879" i="16" l="1"/>
  <c r="G1879" i="16"/>
  <c r="F1879" i="16"/>
  <c r="A1880" i="16"/>
  <c r="S1880" i="16"/>
  <c r="F1880" i="16" l="1"/>
  <c r="G1880" i="16"/>
  <c r="D1880" i="16"/>
  <c r="A1881" i="16"/>
  <c r="S1881" i="16"/>
  <c r="F1881" i="16" l="1"/>
  <c r="G1881" i="16"/>
  <c r="D1881" i="16"/>
  <c r="S1882" i="16"/>
  <c r="A1882" i="16"/>
  <c r="S1883" i="16" l="1"/>
  <c r="A1883" i="16"/>
  <c r="F1882" i="16"/>
  <c r="D1882" i="16"/>
  <c r="G1882" i="16"/>
  <c r="G1883" i="16" l="1"/>
  <c r="F1883" i="16"/>
  <c r="D1883" i="16"/>
  <c r="A1884" i="16"/>
  <c r="S1884" i="16"/>
  <c r="S1885" i="16" l="1"/>
  <c r="A1885" i="16"/>
  <c r="G1884" i="16"/>
  <c r="D1884" i="16"/>
  <c r="F1884" i="16"/>
  <c r="F1885" i="16" l="1"/>
  <c r="G1885" i="16"/>
  <c r="D1885" i="16"/>
  <c r="S1886" i="16"/>
  <c r="A1886" i="16"/>
  <c r="G1886" i="16" l="1"/>
  <c r="F1886" i="16"/>
  <c r="D1886" i="16"/>
  <c r="S1887" i="16"/>
  <c r="A1887" i="16"/>
  <c r="D1887" i="16" l="1"/>
  <c r="G1887" i="16"/>
  <c r="F1887" i="16"/>
  <c r="S1888" i="16"/>
  <c r="A1888" i="16"/>
  <c r="A1889" i="16" l="1"/>
  <c r="S1889" i="16"/>
  <c r="D1888" i="16"/>
  <c r="G1888" i="16"/>
  <c r="F1888" i="16"/>
  <c r="G1889" i="16" l="1"/>
  <c r="F1889" i="16"/>
  <c r="D1889" i="16"/>
  <c r="S1890" i="16"/>
  <c r="A1890" i="16"/>
  <c r="G1890" i="16" l="1"/>
  <c r="F1890" i="16"/>
  <c r="D1890" i="16"/>
  <c r="S1891" i="16"/>
  <c r="A1891" i="16"/>
  <c r="S1892" i="16" l="1"/>
  <c r="A1892" i="16"/>
  <c r="G1891" i="16"/>
  <c r="F1891" i="16"/>
  <c r="D1891" i="16"/>
  <c r="G1892" i="16" l="1"/>
  <c r="D1892" i="16"/>
  <c r="F1892" i="16"/>
  <c r="S1893" i="16"/>
  <c r="A1893" i="16"/>
  <c r="D1893" i="16" l="1"/>
  <c r="G1893" i="16"/>
  <c r="F1893" i="16"/>
  <c r="S1894" i="16"/>
  <c r="A1894" i="16"/>
  <c r="S1895" i="16" l="1"/>
  <c r="A1895" i="16"/>
  <c r="G1894" i="16"/>
  <c r="D1894" i="16"/>
  <c r="F1894" i="16"/>
  <c r="G1895" i="16" l="1"/>
  <c r="F1895" i="16"/>
  <c r="D1895" i="16"/>
  <c r="S1896" i="16"/>
  <c r="A1896" i="16"/>
  <c r="D1896" i="16" l="1"/>
  <c r="G1896" i="16"/>
  <c r="F1896" i="16"/>
  <c r="S1897" i="16"/>
  <c r="A1897" i="16"/>
  <c r="S1898" i="16" l="1"/>
  <c r="A1898" i="16"/>
  <c r="F1897" i="16"/>
  <c r="D1897" i="16"/>
  <c r="G1897" i="16"/>
  <c r="F1898" i="16" l="1"/>
  <c r="G1898" i="16"/>
  <c r="D1898" i="16"/>
  <c r="A1899" i="16"/>
  <c r="S1899" i="16"/>
  <c r="S1900" i="16" l="1"/>
  <c r="A1900" i="16"/>
  <c r="G1899" i="16"/>
  <c r="F1899" i="16"/>
  <c r="D1899" i="16"/>
  <c r="D1900" i="16" l="1"/>
  <c r="G1900" i="16"/>
  <c r="F1900" i="16"/>
  <c r="A1901" i="16"/>
  <c r="S1901" i="16"/>
  <c r="S1902" i="16" l="1"/>
  <c r="A1902" i="16"/>
  <c r="G1901" i="16"/>
  <c r="D1901" i="16"/>
  <c r="F1901" i="16"/>
  <c r="F1902" i="16" l="1"/>
  <c r="D1902" i="16"/>
  <c r="G1902" i="16"/>
  <c r="S1903" i="16"/>
  <c r="A1903" i="16"/>
  <c r="G1903" i="16" l="1"/>
  <c r="F1903" i="16"/>
  <c r="D1903" i="16"/>
  <c r="S1904" i="16"/>
  <c r="A1904" i="16"/>
  <c r="S1905" i="16" l="1"/>
  <c r="A1905" i="16"/>
  <c r="G1904" i="16"/>
  <c r="F1904" i="16"/>
  <c r="D1904" i="16"/>
  <c r="F1905" i="16" l="1"/>
  <c r="G1905" i="16"/>
  <c r="D1905" i="16"/>
  <c r="S1906" i="16"/>
  <c r="A1906" i="16"/>
  <c r="G1906" i="16" l="1"/>
  <c r="F1906" i="16"/>
  <c r="D1906" i="16"/>
  <c r="S1907" i="16"/>
  <c r="A1907" i="16"/>
  <c r="S1908" i="16" l="1"/>
  <c r="A1908" i="16"/>
  <c r="G1907" i="16"/>
  <c r="F1907" i="16"/>
  <c r="D1907" i="16"/>
  <c r="G1908" i="16" l="1"/>
  <c r="D1908" i="16"/>
  <c r="F1908" i="16"/>
  <c r="A1909" i="16"/>
  <c r="S1909" i="16"/>
  <c r="S1910" i="16" l="1"/>
  <c r="A1910" i="16"/>
  <c r="F1909" i="16"/>
  <c r="D1909" i="16"/>
  <c r="G1909" i="16"/>
  <c r="G1910" i="16" l="1"/>
  <c r="D1910" i="16"/>
  <c r="F1910" i="16"/>
  <c r="A1911" i="16"/>
  <c r="S1911" i="16"/>
  <c r="S1912" i="16" l="1"/>
  <c r="A1912" i="16"/>
  <c r="G1911" i="16"/>
  <c r="D1911" i="16"/>
  <c r="F1911" i="16"/>
  <c r="D1912" i="16" l="1"/>
  <c r="G1912" i="16"/>
  <c r="F1912" i="16"/>
  <c r="A1913" i="16"/>
  <c r="S1913" i="16"/>
  <c r="F1913" i="16" l="1"/>
  <c r="D1913" i="16"/>
  <c r="G1913" i="16"/>
  <c r="S1914" i="16"/>
  <c r="A1914" i="16"/>
  <c r="S1915" i="16" l="1"/>
  <c r="A1915" i="16"/>
  <c r="G1914" i="16"/>
  <c r="D1914" i="16"/>
  <c r="F1914" i="16"/>
  <c r="F1915" i="16" l="1"/>
  <c r="D1915" i="16"/>
  <c r="G1915" i="16"/>
  <c r="S1916" i="16"/>
  <c r="A1916" i="16"/>
  <c r="S1917" i="16" l="1"/>
  <c r="A1917" i="16"/>
  <c r="D1916" i="16"/>
  <c r="G1916" i="16"/>
  <c r="F1916" i="16"/>
  <c r="D1917" i="16" l="1"/>
  <c r="F1917" i="16"/>
  <c r="G1917" i="16"/>
  <c r="S1918" i="16"/>
  <c r="A1918" i="16"/>
  <c r="D1918" i="16" l="1"/>
  <c r="G1918" i="16"/>
  <c r="F1918" i="16"/>
  <c r="A1919" i="16"/>
  <c r="S1919" i="16"/>
  <c r="D1919" i="16" l="1"/>
  <c r="G1919" i="16"/>
  <c r="F1919" i="16"/>
  <c r="S1920" i="16"/>
  <c r="A1920" i="16"/>
  <c r="G1920" i="16" l="1"/>
  <c r="D1920" i="16"/>
  <c r="F1920" i="16"/>
  <c r="S1921" i="16"/>
  <c r="A1921" i="16"/>
  <c r="F1921" i="16" l="1"/>
  <c r="D1921" i="16"/>
  <c r="G1921" i="16"/>
  <c r="A1922" i="16"/>
  <c r="S1922" i="16"/>
  <c r="S1923" i="16" l="1"/>
  <c r="A1923" i="16"/>
  <c r="F1922" i="16"/>
  <c r="D1922" i="16"/>
  <c r="G1922" i="16"/>
  <c r="G1923" i="16" l="1"/>
  <c r="F1923" i="16"/>
  <c r="D1923" i="16"/>
  <c r="S1924" i="16"/>
  <c r="A1924" i="16"/>
  <c r="G1924" i="16" l="1"/>
  <c r="D1924" i="16"/>
  <c r="F1924" i="16"/>
  <c r="A1925" i="16"/>
  <c r="S1925" i="16"/>
  <c r="F1925" i="16" l="1"/>
  <c r="D1925" i="16"/>
  <c r="G1925" i="16"/>
  <c r="S1926" i="16"/>
  <c r="A1926" i="16"/>
  <c r="F1926" i="16" l="1"/>
  <c r="D1926" i="16"/>
  <c r="G1926" i="16"/>
  <c r="S1927" i="16"/>
  <c r="A1927" i="16"/>
  <c r="S1928" i="16" l="1"/>
  <c r="A1928" i="16"/>
  <c r="G1927" i="16"/>
  <c r="D1927" i="16"/>
  <c r="F1927" i="16"/>
  <c r="D1928" i="16" l="1"/>
  <c r="G1928" i="16"/>
  <c r="F1928" i="16"/>
  <c r="S1929" i="16"/>
  <c r="A1929" i="16"/>
  <c r="D1929" i="16" l="1"/>
  <c r="G1929" i="16"/>
  <c r="F1929" i="16"/>
  <c r="S1930" i="16"/>
  <c r="A1930" i="16"/>
  <c r="S1931" i="16" l="1"/>
  <c r="A1931" i="16"/>
  <c r="F1930" i="16"/>
  <c r="D1930" i="16"/>
  <c r="G1930" i="16"/>
  <c r="D1931" i="16" l="1"/>
  <c r="F1931" i="16"/>
  <c r="G1931" i="16"/>
  <c r="A1932" i="16"/>
  <c r="S1932" i="16"/>
  <c r="S1933" i="16" l="1"/>
  <c r="A1933" i="16"/>
  <c r="D1932" i="16"/>
  <c r="G1932" i="16"/>
  <c r="F1932" i="16"/>
  <c r="F1933" i="16" l="1"/>
  <c r="D1933" i="16"/>
  <c r="G1933" i="16"/>
  <c r="S1934" i="16"/>
  <c r="A1934" i="16"/>
  <c r="A1935" i="16" l="1"/>
  <c r="S1935" i="16"/>
  <c r="F1934" i="16"/>
  <c r="G1934" i="16"/>
  <c r="D1934" i="16"/>
  <c r="D1935" i="16" l="1"/>
  <c r="F1935" i="16"/>
  <c r="G1935" i="16"/>
  <c r="S1936" i="16"/>
  <c r="A1936" i="16"/>
  <c r="F1936" i="16" l="1"/>
  <c r="D1936" i="16"/>
  <c r="G1936" i="16"/>
  <c r="S1937" i="16"/>
  <c r="A1937" i="16"/>
  <c r="F1937" i="16" l="1"/>
  <c r="D1937" i="16"/>
  <c r="G1937" i="16"/>
  <c r="S1938" i="16"/>
  <c r="A1938" i="16"/>
  <c r="S1939" i="16" l="1"/>
  <c r="A1939" i="16"/>
  <c r="F1938" i="16"/>
  <c r="G1938" i="16"/>
  <c r="D1938" i="16"/>
  <c r="D1939" i="16" l="1"/>
  <c r="G1939" i="16"/>
  <c r="F1939" i="16"/>
  <c r="S1940" i="16"/>
  <c r="A1940" i="16"/>
  <c r="G1940" i="16" l="1"/>
  <c r="F1940" i="16"/>
  <c r="D1940" i="16"/>
  <c r="S1941" i="16"/>
  <c r="A1941" i="16"/>
  <c r="F1941" i="16" l="1"/>
  <c r="D1941" i="16"/>
  <c r="G1941" i="16"/>
  <c r="S1942" i="16"/>
  <c r="A1942" i="16"/>
  <c r="S1943" i="16" l="1"/>
  <c r="A1943" i="16"/>
  <c r="D1942" i="16"/>
  <c r="G1942" i="16"/>
  <c r="F1942" i="16"/>
  <c r="D1943" i="16" l="1"/>
  <c r="G1943" i="16"/>
  <c r="F1943" i="16"/>
  <c r="A1944" i="16"/>
  <c r="S1944" i="16"/>
  <c r="S1945" i="16" l="1"/>
  <c r="A1945" i="16"/>
  <c r="F1944" i="16"/>
  <c r="G1944" i="16"/>
  <c r="D1944" i="16"/>
  <c r="G1945" i="16" l="1"/>
  <c r="F1945" i="16"/>
  <c r="D1945" i="16"/>
  <c r="S1946" i="16"/>
  <c r="A1946" i="16"/>
  <c r="A1947" i="16" l="1"/>
  <c r="S1947" i="16"/>
  <c r="G1946" i="16"/>
  <c r="F1946" i="16"/>
  <c r="D1946" i="16"/>
  <c r="F1947" i="16" l="1"/>
  <c r="D1947" i="16"/>
  <c r="G1947" i="16"/>
  <c r="S1948" i="16"/>
  <c r="A1948" i="16"/>
  <c r="S1949" i="16" l="1"/>
  <c r="A1949" i="16"/>
  <c r="F1948" i="16"/>
  <c r="D1948" i="16"/>
  <c r="G1948" i="16"/>
  <c r="G1949" i="16" l="1"/>
  <c r="F1949" i="16"/>
  <c r="D1949" i="16"/>
  <c r="A1950" i="16"/>
  <c r="S1950" i="16"/>
  <c r="S1951" i="16" l="1"/>
  <c r="A1951" i="16"/>
  <c r="D1950" i="16"/>
  <c r="G1950" i="16"/>
  <c r="F1950" i="16"/>
  <c r="D1951" i="16" l="1"/>
  <c r="G1951" i="16"/>
  <c r="F1951" i="16"/>
  <c r="S1952" i="16"/>
  <c r="A1952" i="16"/>
  <c r="S1953" i="16" l="1"/>
  <c r="A1953" i="16"/>
  <c r="F1952" i="16"/>
  <c r="G1952" i="16"/>
  <c r="D1952" i="16"/>
  <c r="F1953" i="16" l="1"/>
  <c r="G1953" i="16"/>
  <c r="D1953" i="16"/>
  <c r="S1954" i="16"/>
  <c r="A1954" i="16"/>
  <c r="S1955" i="16" l="1"/>
  <c r="A1955" i="16"/>
  <c r="F1954" i="16"/>
  <c r="G1954" i="16"/>
  <c r="D1954" i="16"/>
  <c r="G1955" i="16" l="1"/>
  <c r="F1955" i="16"/>
  <c r="D1955" i="16"/>
  <c r="S1956" i="16"/>
  <c r="A1956" i="16"/>
  <c r="S1957" i="16" l="1"/>
  <c r="A1957" i="16"/>
  <c r="G1956" i="16"/>
  <c r="D1956" i="16"/>
  <c r="F1956" i="16"/>
  <c r="G1957" i="16" l="1"/>
  <c r="F1957" i="16"/>
  <c r="D1957" i="16"/>
  <c r="S1958" i="16"/>
  <c r="A1958" i="16"/>
  <c r="A1959" i="16" l="1"/>
  <c r="S1959" i="16"/>
  <c r="D1958" i="16"/>
  <c r="F1958" i="16"/>
  <c r="G1958" i="16"/>
  <c r="G1959" i="16" l="1"/>
  <c r="F1959" i="16"/>
  <c r="D1959" i="16"/>
  <c r="S1960" i="16"/>
  <c r="A1960" i="16"/>
  <c r="S1961" i="16" l="1"/>
  <c r="A1961" i="16"/>
  <c r="F1960" i="16"/>
  <c r="G1960" i="16"/>
  <c r="D1960" i="16"/>
  <c r="G1961" i="16" l="1"/>
  <c r="F1961" i="16"/>
  <c r="D1961" i="16"/>
  <c r="S1962" i="16"/>
  <c r="A1962" i="16"/>
  <c r="F1962" i="16" l="1"/>
  <c r="G1962" i="16"/>
  <c r="D1962" i="16"/>
  <c r="S1963" i="16"/>
  <c r="A1963" i="16"/>
  <c r="D1963" i="16" l="1"/>
  <c r="F1963" i="16"/>
  <c r="G1963" i="16"/>
  <c r="S1964" i="16"/>
  <c r="A1964" i="16"/>
  <c r="G1964" i="16" l="1"/>
  <c r="F1964" i="16"/>
  <c r="D1964" i="16"/>
  <c r="S1965" i="16"/>
  <c r="A1965" i="16"/>
  <c r="G1965" i="16" l="1"/>
  <c r="F1965" i="16"/>
  <c r="D1965" i="16"/>
  <c r="S1966" i="16"/>
  <c r="A1966" i="16"/>
  <c r="A1967" i="16" l="1"/>
  <c r="S1967" i="16"/>
  <c r="D1966" i="16"/>
  <c r="F1966" i="16"/>
  <c r="G1966" i="16"/>
  <c r="D1967" i="16" l="1"/>
  <c r="G1967" i="16"/>
  <c r="F1967" i="16"/>
  <c r="A1968" i="16"/>
  <c r="S1968" i="16"/>
  <c r="S1969" i="16" l="1"/>
  <c r="A1969" i="16"/>
  <c r="G1968" i="16"/>
  <c r="D1968" i="16"/>
  <c r="F1968" i="16"/>
  <c r="G1969" i="16" l="1"/>
  <c r="D1969" i="16"/>
  <c r="F1969" i="16"/>
  <c r="S1970" i="16"/>
  <c r="A1970" i="16"/>
  <c r="S1971" i="16" l="1"/>
  <c r="A1971" i="16"/>
  <c r="G1970" i="16"/>
  <c r="F1970" i="16"/>
  <c r="D1970" i="16"/>
  <c r="G1971" i="16" l="1"/>
  <c r="D1971" i="16"/>
  <c r="F1971" i="16"/>
  <c r="S1972" i="16"/>
  <c r="A1972" i="16"/>
  <c r="F1972" i="16" l="1"/>
  <c r="G1972" i="16"/>
  <c r="D1972" i="16"/>
  <c r="S1973" i="16"/>
  <c r="A1973" i="16"/>
  <c r="G1973" i="16" l="1"/>
  <c r="F1973" i="16"/>
  <c r="D1973" i="16"/>
  <c r="S1974" i="16"/>
  <c r="A1974" i="16"/>
  <c r="D1974" i="16" l="1"/>
  <c r="G1974" i="16"/>
  <c r="F1974" i="16"/>
  <c r="A1975" i="16"/>
  <c r="S1975" i="16"/>
  <c r="S1976" i="16" l="1"/>
  <c r="A1976" i="16"/>
  <c r="D1975" i="16"/>
  <c r="G1975" i="16"/>
  <c r="F1975" i="16"/>
  <c r="G1976" i="16" l="1"/>
  <c r="D1976" i="16"/>
  <c r="F1976" i="16"/>
  <c r="A1977" i="16"/>
  <c r="S1977" i="16"/>
  <c r="S1978" i="16" l="1"/>
  <c r="A1978" i="16"/>
  <c r="G1977" i="16"/>
  <c r="F1977" i="16"/>
  <c r="D1977" i="16"/>
  <c r="A1979" i="16" l="1"/>
  <c r="S1979" i="16"/>
  <c r="D1978" i="16"/>
  <c r="G1978" i="16"/>
  <c r="F1978" i="16"/>
  <c r="D1979" i="16" l="1"/>
  <c r="G1979" i="16"/>
  <c r="F1979" i="16"/>
  <c r="S1980" i="16"/>
  <c r="A1980" i="16"/>
  <c r="A1981" i="16" l="1"/>
  <c r="S1981" i="16"/>
  <c r="F1980" i="16"/>
  <c r="D1980" i="16"/>
  <c r="G1980" i="16"/>
  <c r="F1981" i="16" l="1"/>
  <c r="G1981" i="16"/>
  <c r="D1981" i="16"/>
  <c r="S1982" i="16"/>
  <c r="A1982" i="16"/>
  <c r="G1982" i="16" l="1"/>
  <c r="F1982" i="16"/>
  <c r="D1982" i="16"/>
  <c r="A1983" i="16"/>
  <c r="S1983" i="16"/>
  <c r="F1983" i="16" l="1"/>
  <c r="G1983" i="16"/>
  <c r="D1983" i="16"/>
  <c r="S1984" i="16"/>
  <c r="A1984" i="16"/>
  <c r="S1985" i="16" l="1"/>
  <c r="A1985" i="16"/>
  <c r="D1984" i="16"/>
  <c r="F1984" i="16"/>
  <c r="G1984" i="16"/>
  <c r="G1985" i="16" l="1"/>
  <c r="F1985" i="16"/>
  <c r="D1985" i="16"/>
  <c r="S1986" i="16"/>
  <c r="A1986" i="16"/>
  <c r="S1987" i="16" l="1"/>
  <c r="A1987" i="16"/>
  <c r="F1986" i="16"/>
  <c r="G1986" i="16"/>
  <c r="D1986" i="16"/>
  <c r="A1988" i="16" l="1"/>
  <c r="S1988" i="16"/>
  <c r="G1987" i="16"/>
  <c r="D1987" i="16"/>
  <c r="F1987" i="16"/>
  <c r="S1989" i="16" l="1"/>
  <c r="A1989" i="16"/>
  <c r="F1988" i="16"/>
  <c r="D1988" i="16"/>
  <c r="G1988" i="16"/>
  <c r="F1989" i="16" l="1"/>
  <c r="G1989" i="16"/>
  <c r="D1989" i="16"/>
  <c r="S1990" i="16"/>
  <c r="A1990" i="16"/>
  <c r="S1991" i="16" l="1"/>
  <c r="A1991" i="16"/>
  <c r="G1990" i="16"/>
  <c r="D1990" i="16"/>
  <c r="F1990" i="16"/>
  <c r="D1991" i="16" l="1"/>
  <c r="F1991" i="16"/>
  <c r="G1991" i="16"/>
  <c r="S1992" i="16"/>
  <c r="A1992" i="16"/>
  <c r="S1993" i="16" l="1"/>
  <c r="A1993" i="16"/>
  <c r="F1992" i="16"/>
  <c r="D1992" i="16"/>
  <c r="G1992" i="16"/>
  <c r="F1993" i="16" l="1"/>
  <c r="G1993" i="16"/>
  <c r="D1993" i="16"/>
  <c r="S1994" i="16"/>
  <c r="A1994" i="16"/>
  <c r="A1995" i="16" l="1"/>
  <c r="S1995" i="16"/>
  <c r="D1994" i="16"/>
  <c r="F1994" i="16"/>
  <c r="G1994" i="16"/>
  <c r="F1995" i="16" l="1"/>
  <c r="D1995" i="16"/>
  <c r="G1995" i="16"/>
  <c r="S1996" i="16"/>
  <c r="A1996" i="16"/>
  <c r="S1997" i="16" l="1"/>
  <c r="A1997" i="16"/>
  <c r="F1996" i="16"/>
  <c r="D1996" i="16"/>
  <c r="G1996" i="16"/>
  <c r="F1997" i="16" l="1"/>
  <c r="G1997" i="16"/>
  <c r="D1997" i="16"/>
  <c r="S1998" i="16"/>
  <c r="A1998" i="16"/>
  <c r="S1999" i="16" l="1"/>
  <c r="A1999" i="16"/>
  <c r="G1998" i="16"/>
  <c r="F1998" i="16"/>
  <c r="D1998" i="16"/>
  <c r="G1999" i="16" l="1"/>
  <c r="F1999" i="16"/>
  <c r="D1999" i="16"/>
  <c r="S2000" i="16"/>
  <c r="A2000" i="16"/>
  <c r="G2000" i="16" l="1"/>
  <c r="F2000" i="16"/>
  <c r="D2000" i="16"/>
  <c r="A2001" i="16"/>
  <c r="S2001" i="16"/>
  <c r="S2002" i="16" l="1"/>
  <c r="A2002" i="16"/>
  <c r="F2001" i="16"/>
  <c r="G2001" i="16"/>
  <c r="D2001" i="16"/>
  <c r="D2002" i="16" l="1"/>
  <c r="G2002" i="16"/>
  <c r="F2002" i="16"/>
  <c r="A2003" i="16"/>
  <c r="S2003" i="16"/>
  <c r="G2003" i="16" l="1"/>
  <c r="F2003" i="16"/>
  <c r="D2003" i="16"/>
  <c r="S2004" i="16"/>
  <c r="A2004" i="16"/>
  <c r="A2005" i="16" l="1"/>
  <c r="S2005" i="16"/>
  <c r="D2004" i="16"/>
  <c r="G2004" i="16"/>
  <c r="F2004" i="16"/>
  <c r="F2005" i="16" l="1"/>
  <c r="G2005" i="16"/>
  <c r="D2005" i="16"/>
  <c r="S2006" i="16"/>
  <c r="A2006" i="16"/>
  <c r="D2006" i="16" l="1"/>
  <c r="G2006" i="16"/>
  <c r="F2006" i="16"/>
  <c r="S2007" i="16"/>
  <c r="A2007" i="16"/>
  <c r="S2008" i="16" l="1"/>
  <c r="A2008" i="16"/>
  <c r="D2007" i="16"/>
  <c r="F2007" i="16"/>
  <c r="G2007" i="16"/>
  <c r="F2008" i="16" l="1"/>
  <c r="G2008" i="16"/>
  <c r="D2008" i="16"/>
  <c r="A2009" i="16"/>
  <c r="S2009" i="16"/>
  <c r="G2009" i="16" l="1"/>
  <c r="F2009" i="16"/>
  <c r="D2009" i="16"/>
  <c r="S2010" i="16"/>
  <c r="A2010" i="16"/>
  <c r="D2010" i="16" l="1"/>
  <c r="F2010" i="16"/>
  <c r="G2010" i="16"/>
  <c r="S2011" i="16"/>
  <c r="A2011" i="16"/>
  <c r="F2011" i="16" l="1"/>
  <c r="D2011" i="16"/>
  <c r="G2011" i="16"/>
  <c r="A2012" i="16"/>
  <c r="S2012" i="16"/>
  <c r="F2012" i="16" l="1"/>
  <c r="G2012" i="16"/>
  <c r="D2012" i="16"/>
  <c r="S2013" i="16"/>
  <c r="A2013" i="16"/>
  <c r="S2014" i="16" l="1"/>
  <c r="A2014" i="16"/>
  <c r="D2013" i="16"/>
  <c r="G2013" i="16"/>
  <c r="F2013" i="16"/>
  <c r="F2014" i="16" l="1"/>
  <c r="D2014" i="16"/>
  <c r="G2014" i="16"/>
  <c r="A2015" i="16"/>
  <c r="S2015" i="16"/>
  <c r="D2015" i="16" l="1"/>
  <c r="F2015" i="16"/>
  <c r="G2015" i="16"/>
  <c r="S2016" i="16"/>
  <c r="A2016" i="16"/>
  <c r="S2017" i="16" l="1"/>
  <c r="A2017" i="16"/>
  <c r="F2016" i="16"/>
  <c r="G2016" i="16"/>
  <c r="D2016" i="16"/>
  <c r="F2017" i="16" l="1"/>
  <c r="G2017" i="16"/>
  <c r="D2017" i="16"/>
  <c r="S2018" i="16"/>
  <c r="A2018" i="16"/>
  <c r="G2018" i="16" l="1"/>
  <c r="D2018" i="16"/>
  <c r="F2018" i="16"/>
  <c r="S2019" i="16"/>
  <c r="A2019" i="16"/>
  <c r="S2020" i="16" l="1"/>
  <c r="A2020" i="16"/>
  <c r="G2019" i="16"/>
  <c r="D2019" i="16"/>
  <c r="F2019" i="16"/>
  <c r="F2020" i="16" l="1"/>
  <c r="D2020" i="16"/>
  <c r="G2020" i="16"/>
  <c r="S2021" i="16"/>
  <c r="A2021" i="16"/>
  <c r="S2022" i="16" l="1"/>
  <c r="A2022" i="16"/>
  <c r="D2021" i="16"/>
  <c r="G2021" i="16"/>
  <c r="F2021" i="16"/>
  <c r="F2022" i="16" l="1"/>
  <c r="D2022" i="16"/>
  <c r="G2022" i="16"/>
  <c r="A2023" i="16"/>
  <c r="S2023" i="16"/>
  <c r="F2023" i="16" l="1"/>
  <c r="G2023" i="16"/>
  <c r="D2023" i="16"/>
  <c r="S2024" i="16"/>
  <c r="A2024" i="16"/>
  <c r="F2024" i="16" l="1"/>
  <c r="D2024" i="16"/>
  <c r="G2024" i="16"/>
  <c r="S2025" i="16"/>
  <c r="A2025" i="16"/>
  <c r="S2026" i="16" l="1"/>
  <c r="A2026" i="16"/>
  <c r="F2025" i="16"/>
  <c r="G2025" i="16"/>
  <c r="D2025" i="16"/>
  <c r="D2026" i="16" l="1"/>
  <c r="F2026" i="16"/>
  <c r="G2026" i="16"/>
  <c r="S2027" i="16"/>
  <c r="A2027" i="16"/>
  <c r="D2027" i="16" l="1"/>
  <c r="F2027" i="16"/>
  <c r="G2027" i="16"/>
  <c r="S2028" i="16"/>
  <c r="A2028" i="16"/>
  <c r="A2029" i="16" l="1"/>
  <c r="S2029" i="16"/>
  <c r="F2028" i="16"/>
  <c r="D2028" i="16"/>
  <c r="G2028" i="16"/>
  <c r="S2030" i="16" l="1"/>
  <c r="A2030" i="16"/>
  <c r="G2029" i="16"/>
  <c r="D2029" i="16"/>
  <c r="F2029" i="16"/>
  <c r="D2030" i="16" l="1"/>
  <c r="G2030" i="16"/>
  <c r="F2030" i="16"/>
  <c r="S2031" i="16"/>
  <c r="A2031" i="16"/>
  <c r="A2032" i="16" l="1"/>
  <c r="S2032" i="16"/>
  <c r="F2031" i="16"/>
  <c r="G2031" i="16"/>
  <c r="D2031" i="16"/>
  <c r="A2033" i="16" l="1"/>
  <c r="S2033" i="16"/>
  <c r="G2032" i="16"/>
  <c r="D2032" i="16"/>
  <c r="F2032" i="16"/>
  <c r="S2034" i="16" l="1"/>
  <c r="A2034" i="16"/>
  <c r="F2033" i="16"/>
  <c r="D2033" i="16"/>
  <c r="G2033" i="16"/>
  <c r="F2034" i="16" l="1"/>
  <c r="G2034" i="16"/>
  <c r="D2034" i="16"/>
  <c r="S2035" i="16"/>
  <c r="A2035" i="16"/>
  <c r="S2036" i="16" l="1"/>
  <c r="A2036" i="16"/>
  <c r="G2035" i="16"/>
  <c r="F2035" i="16"/>
  <c r="D2035" i="16"/>
  <c r="F2036" i="16" l="1"/>
  <c r="D2036" i="16"/>
  <c r="G2036" i="16"/>
  <c r="S2037" i="16"/>
  <c r="A2037" i="16"/>
  <c r="D2037" i="16" l="1"/>
  <c r="G2037" i="16"/>
  <c r="F2037" i="16"/>
  <c r="A2038" i="16"/>
  <c r="S2038" i="16"/>
  <c r="F2038" i="16" l="1"/>
  <c r="D2038" i="16"/>
  <c r="G2038" i="16"/>
  <c r="A2039" i="16"/>
  <c r="S2039" i="16"/>
  <c r="S2040" i="16" l="1"/>
  <c r="A2040" i="16"/>
  <c r="G2039" i="16"/>
  <c r="D2039" i="16"/>
  <c r="F2039" i="16"/>
  <c r="D2040" i="16" l="1"/>
  <c r="G2040" i="16"/>
  <c r="F2040" i="16"/>
  <c r="S2041" i="16"/>
  <c r="A2041" i="16"/>
  <c r="G2041" i="16" l="1"/>
  <c r="F2041" i="16"/>
  <c r="D2041" i="16"/>
  <c r="A2042" i="16"/>
  <c r="S2042" i="16"/>
  <c r="D2042" i="16" l="1"/>
  <c r="G2042" i="16"/>
  <c r="F2042" i="16"/>
  <c r="A2043" i="16"/>
  <c r="S2043" i="16"/>
  <c r="G2043" i="16" l="1"/>
  <c r="F2043" i="16"/>
  <c r="D2043" i="16"/>
  <c r="S2044" i="16"/>
  <c r="A2044" i="16"/>
  <c r="F2044" i="16" l="1"/>
  <c r="D2044" i="16"/>
  <c r="G2044" i="16"/>
  <c r="S2045" i="16"/>
  <c r="A2045" i="16"/>
  <c r="G2045" i="16" l="1"/>
  <c r="F2045" i="16"/>
  <c r="D2045" i="16"/>
  <c r="S2046" i="16"/>
  <c r="A2046" i="16"/>
  <c r="D2046" i="16" l="1"/>
  <c r="G2046" i="16"/>
  <c r="F2046" i="16"/>
  <c r="S2047" i="16"/>
  <c r="A2047" i="16"/>
  <c r="D2047" i="16" l="1"/>
  <c r="G2047" i="16"/>
  <c r="F2047" i="16"/>
  <c r="S2048" i="16"/>
  <c r="A2048" i="16"/>
  <c r="A2049" i="16" l="1"/>
  <c r="S2049" i="16"/>
  <c r="F2048" i="16"/>
  <c r="G2048" i="16"/>
  <c r="D2048" i="16"/>
  <c r="G2049" i="16" l="1"/>
  <c r="D2049" i="16"/>
  <c r="F2049" i="16"/>
  <c r="A2050" i="16"/>
  <c r="S2050" i="16"/>
  <c r="S2051" i="16" l="1"/>
  <c r="A2051" i="16"/>
  <c r="D2050" i="16"/>
  <c r="G2050" i="16"/>
  <c r="F2050" i="16"/>
  <c r="D2051" i="16" l="1"/>
  <c r="G2051" i="16"/>
  <c r="F2051" i="16"/>
  <c r="S2052" i="16"/>
  <c r="A2052" i="16"/>
  <c r="S2053" i="16" l="1"/>
  <c r="A2053" i="16"/>
  <c r="G2052" i="16"/>
  <c r="F2052" i="16"/>
  <c r="D2052" i="16"/>
  <c r="G2053" i="16" l="1"/>
  <c r="D2053" i="16"/>
  <c r="F2053" i="16"/>
  <c r="S2054" i="16"/>
  <c r="A2054" i="16"/>
  <c r="S2055" i="16" l="1"/>
  <c r="A2055" i="16"/>
  <c r="D2054" i="16"/>
  <c r="F2054" i="16"/>
  <c r="G2054" i="16"/>
  <c r="F2055" i="16" l="1"/>
  <c r="D2055" i="16"/>
  <c r="G2055" i="16"/>
  <c r="S2056" i="16"/>
  <c r="A2056" i="16"/>
  <c r="S2057" i="16" l="1"/>
  <c r="A2057" i="16"/>
  <c r="F2056" i="16"/>
  <c r="D2056" i="16"/>
  <c r="G2056" i="16"/>
  <c r="G2057" i="16" l="1"/>
  <c r="F2057" i="16"/>
  <c r="D2057" i="16"/>
  <c r="S2058" i="16"/>
  <c r="A2058" i="16"/>
  <c r="G2058" i="16" l="1"/>
  <c r="F2058" i="16"/>
  <c r="D2058" i="16"/>
  <c r="A2059" i="16"/>
  <c r="S2059" i="16"/>
  <c r="S2060" i="16" l="1"/>
  <c r="A2060" i="16"/>
  <c r="G2059" i="16"/>
  <c r="F2059" i="16"/>
  <c r="D2059" i="16"/>
  <c r="F2060" i="16" l="1"/>
  <c r="D2060" i="16"/>
  <c r="G2060" i="16"/>
  <c r="A2061" i="16"/>
  <c r="S2061" i="16"/>
  <c r="F2061" i="16" l="1"/>
  <c r="D2061" i="16"/>
  <c r="G2061" i="16"/>
  <c r="S2062" i="16"/>
  <c r="A2062" i="16"/>
  <c r="G2062" i="16" l="1"/>
  <c r="D2062" i="16"/>
  <c r="F2062" i="16"/>
  <c r="S2063" i="16"/>
  <c r="A2063" i="16"/>
  <c r="S2064" i="16" l="1"/>
  <c r="A2064" i="16"/>
  <c r="D2063" i="16"/>
  <c r="G2063" i="16"/>
  <c r="F2063" i="16"/>
  <c r="F2064" i="16" l="1"/>
  <c r="D2064" i="16"/>
  <c r="G2064" i="16"/>
  <c r="S2065" i="16"/>
  <c r="A2065" i="16"/>
  <c r="A2066" i="16" l="1"/>
  <c r="S2066" i="16"/>
  <c r="G2065" i="16"/>
  <c r="F2065" i="16"/>
  <c r="D2065" i="16"/>
  <c r="D2066" i="16" l="1"/>
  <c r="F2066" i="16"/>
  <c r="G2066" i="16"/>
  <c r="S2067" i="16"/>
  <c r="A2067" i="16"/>
  <c r="S2068" i="16" l="1"/>
  <c r="A2068" i="16"/>
  <c r="D2067" i="16"/>
  <c r="G2067" i="16"/>
  <c r="F2067" i="16"/>
  <c r="D2068" i="16" l="1"/>
  <c r="G2068" i="16"/>
  <c r="F2068" i="16"/>
  <c r="S2069" i="16"/>
  <c r="A2069" i="16"/>
  <c r="F2069" i="16" l="1"/>
  <c r="D2069" i="16"/>
  <c r="G2069" i="16"/>
  <c r="S2070" i="16"/>
  <c r="A2070" i="16"/>
  <c r="F2070" i="16" l="1"/>
  <c r="D2070" i="16"/>
  <c r="G2070" i="16"/>
  <c r="S2071" i="16"/>
  <c r="A2071" i="16"/>
  <c r="G2071" i="16" l="1"/>
  <c r="F2071" i="16"/>
  <c r="D2071" i="16"/>
  <c r="A2072" i="16"/>
  <c r="S2072" i="16"/>
  <c r="S2073" i="16" l="1"/>
  <c r="A2073" i="16"/>
  <c r="D2072" i="16"/>
  <c r="G2072" i="16"/>
  <c r="F2072" i="16"/>
  <c r="F2073" i="16" l="1"/>
  <c r="D2073" i="16"/>
  <c r="G2073" i="16"/>
  <c r="S2074" i="16"/>
  <c r="A2074" i="16"/>
  <c r="A2075" i="16" l="1"/>
  <c r="S2075" i="16"/>
  <c r="F2074" i="16"/>
  <c r="G2074" i="16"/>
  <c r="D2074" i="16"/>
  <c r="G2075" i="16" l="1"/>
  <c r="F2075" i="16"/>
  <c r="D2075" i="16"/>
  <c r="S2076" i="16"/>
  <c r="A2076" i="16"/>
  <c r="S2077" i="16" l="1"/>
  <c r="A2077" i="16"/>
  <c r="F2076" i="16"/>
  <c r="D2076" i="16"/>
  <c r="G2076" i="16"/>
  <c r="F2077" i="16" l="1"/>
  <c r="D2077" i="16"/>
  <c r="G2077" i="16"/>
  <c r="S2078" i="16"/>
  <c r="A2078" i="16"/>
  <c r="D2078" i="16" l="1"/>
  <c r="F2078" i="16"/>
  <c r="G2078" i="16"/>
  <c r="S2079" i="16"/>
  <c r="A2079" i="16"/>
  <c r="S2080" i="16" l="1"/>
  <c r="A2080" i="16"/>
  <c r="G2079" i="16"/>
  <c r="F2079" i="16"/>
  <c r="D2079" i="16"/>
  <c r="F2080" i="16" l="1"/>
  <c r="D2080" i="16"/>
  <c r="G2080" i="16"/>
  <c r="S2081" i="16"/>
  <c r="A2081" i="16"/>
  <c r="G2081" i="16" l="1"/>
  <c r="D2081" i="16"/>
  <c r="F2081" i="16"/>
  <c r="S2082" i="16"/>
  <c r="A2082" i="16"/>
  <c r="S2083" i="16" l="1"/>
  <c r="A2083" i="16"/>
  <c r="F2082" i="16"/>
  <c r="D2082" i="16"/>
  <c r="G2082" i="16"/>
  <c r="F2083" i="16" l="1"/>
  <c r="D2083" i="16"/>
  <c r="G2083" i="16"/>
  <c r="A2084" i="16"/>
  <c r="S2084" i="16"/>
  <c r="F2084" i="16" l="1"/>
  <c r="D2084" i="16"/>
  <c r="G2084" i="16"/>
  <c r="S2085" i="16"/>
  <c r="A2085" i="16"/>
  <c r="G2085" i="16" l="1"/>
  <c r="D2085" i="16"/>
  <c r="F2085" i="16"/>
  <c r="S2086" i="16"/>
  <c r="A2086" i="16"/>
  <c r="S2087" i="16" l="1"/>
  <c r="A2087" i="16"/>
  <c r="D2086" i="16"/>
  <c r="G2086" i="16"/>
  <c r="F2086" i="16"/>
  <c r="D2087" i="16" l="1"/>
  <c r="G2087" i="16"/>
  <c r="F2087" i="16"/>
  <c r="S2088" i="16"/>
  <c r="A2088" i="16"/>
  <c r="S2089" i="16" l="1"/>
  <c r="A2089" i="16"/>
  <c r="G2088" i="16"/>
  <c r="F2088" i="16"/>
  <c r="D2088" i="16"/>
  <c r="F2089" i="16" l="1"/>
  <c r="G2089" i="16"/>
  <c r="D2089" i="16"/>
  <c r="S2090" i="16"/>
  <c r="A2090" i="16"/>
  <c r="D2090" i="16" l="1"/>
  <c r="G2090" i="16"/>
  <c r="F2090" i="16"/>
  <c r="A2091" i="16"/>
  <c r="S2091" i="16"/>
  <c r="S2092" i="16" l="1"/>
  <c r="A2092" i="16"/>
  <c r="G2091" i="16"/>
  <c r="F2091" i="16"/>
  <c r="D2091" i="16"/>
  <c r="F2092" i="16" l="1"/>
  <c r="G2092" i="16"/>
  <c r="D2092" i="16"/>
  <c r="S2093" i="16"/>
  <c r="A2093" i="16"/>
  <c r="F2093" i="16" l="1"/>
  <c r="D2093" i="16"/>
  <c r="G2093" i="16"/>
  <c r="S2094" i="16"/>
  <c r="A2094" i="16"/>
  <c r="S2095" i="16" l="1"/>
  <c r="A2095" i="16"/>
  <c r="G2094" i="16"/>
  <c r="F2094" i="16"/>
  <c r="D2094" i="16"/>
  <c r="D2095" i="16" l="1"/>
  <c r="F2095" i="16"/>
  <c r="G2095" i="16"/>
  <c r="S2096" i="16"/>
  <c r="A2096" i="16"/>
  <c r="S2097" i="16" l="1"/>
  <c r="A2097" i="16"/>
  <c r="D2096" i="16"/>
  <c r="F2096" i="16"/>
  <c r="G2096" i="16"/>
  <c r="G2097" i="16" l="1"/>
  <c r="F2097" i="16"/>
  <c r="D2097" i="16"/>
  <c r="S2098" i="16"/>
  <c r="A2098" i="16"/>
  <c r="S2099" i="16" l="1"/>
  <c r="A2099" i="16"/>
  <c r="G2098" i="16"/>
  <c r="D2098" i="16"/>
  <c r="F2098" i="16"/>
  <c r="G2099" i="16" l="1"/>
  <c r="D2099" i="16"/>
  <c r="F2099" i="16"/>
  <c r="S2100" i="16"/>
  <c r="A2100" i="16"/>
  <c r="D2100" i="16" l="1"/>
  <c r="F2100" i="16"/>
  <c r="G2100" i="16"/>
  <c r="S2101" i="16"/>
  <c r="A2101" i="16"/>
  <c r="S2102" i="16" l="1"/>
  <c r="A2102" i="16"/>
  <c r="G2101" i="16"/>
  <c r="F2101" i="16"/>
  <c r="D2101" i="16"/>
  <c r="G2102" i="16" l="1"/>
  <c r="F2102" i="16"/>
  <c r="D2102" i="16"/>
  <c r="S2103" i="16"/>
  <c r="A2103" i="16"/>
  <c r="S2104" i="16" l="1"/>
  <c r="A2104" i="16"/>
  <c r="D2103" i="16"/>
  <c r="G2103" i="16"/>
  <c r="F2103" i="16"/>
  <c r="F2104" i="16" l="1"/>
  <c r="G2104" i="16"/>
  <c r="D2104" i="16"/>
  <c r="S2105" i="16"/>
  <c r="A2105" i="16"/>
  <c r="A2106" i="16" l="1"/>
  <c r="S2106" i="16"/>
  <c r="D2105" i="16"/>
  <c r="G2105" i="16"/>
  <c r="F2105" i="16"/>
  <c r="F2106" i="16" l="1"/>
  <c r="G2106" i="16"/>
  <c r="D2106" i="16"/>
  <c r="S2107" i="16"/>
  <c r="A2107" i="16"/>
  <c r="F2107" i="16" l="1"/>
  <c r="G2107" i="16"/>
  <c r="D2107" i="16"/>
  <c r="S2108" i="16"/>
  <c r="A2108" i="16"/>
  <c r="D2108" i="16" l="1"/>
  <c r="F2108" i="16"/>
  <c r="G2108" i="16"/>
  <c r="S2109" i="16"/>
  <c r="A2109" i="16"/>
  <c r="F2109" i="16" l="1"/>
  <c r="D2109" i="16"/>
  <c r="G2109" i="16"/>
  <c r="A2110" i="16"/>
  <c r="S2110" i="16"/>
  <c r="S2111" i="16" l="1"/>
  <c r="A2111" i="16"/>
  <c r="D2110" i="16"/>
  <c r="G2110" i="16"/>
  <c r="F2110" i="16"/>
  <c r="G2111" i="16" l="1"/>
  <c r="F2111" i="16"/>
  <c r="D2111" i="16"/>
  <c r="S2112" i="16"/>
  <c r="A2112" i="16"/>
  <c r="S2113" i="16" l="1"/>
  <c r="A2113" i="16"/>
  <c r="F2112" i="16"/>
  <c r="G2112" i="16"/>
  <c r="D2112" i="16"/>
  <c r="D2113" i="16" l="1"/>
  <c r="F2113" i="16"/>
  <c r="G2113" i="16"/>
  <c r="S2114" i="16"/>
  <c r="A2114" i="16"/>
  <c r="S2115" i="16" l="1"/>
  <c r="A2115" i="16"/>
  <c r="G2114" i="16"/>
  <c r="F2114" i="16"/>
  <c r="D2114" i="16"/>
  <c r="F2115" i="16" l="1"/>
  <c r="D2115" i="16"/>
  <c r="G2115" i="16"/>
  <c r="S2116" i="16"/>
  <c r="A2116" i="16"/>
  <c r="F2116" i="16" l="1"/>
  <c r="D2116" i="16"/>
  <c r="G2116" i="16"/>
  <c r="S2117" i="16"/>
  <c r="A2117" i="16"/>
  <c r="S2118" i="16" l="1"/>
  <c r="A2118" i="16"/>
  <c r="F2117" i="16"/>
  <c r="G2117" i="16"/>
  <c r="D2117" i="16"/>
  <c r="D2118" i="16" l="1"/>
  <c r="G2118" i="16"/>
  <c r="F2118" i="16"/>
  <c r="S2119" i="16"/>
  <c r="A2119" i="16"/>
  <c r="S2120" i="16" l="1"/>
  <c r="A2120" i="16"/>
  <c r="F2119" i="16"/>
  <c r="D2119" i="16"/>
  <c r="G2119" i="16"/>
  <c r="G2120" i="16" l="1"/>
  <c r="F2120" i="16"/>
  <c r="D2120" i="16"/>
  <c r="S2121" i="16"/>
  <c r="A2121" i="16"/>
  <c r="S2122" i="16" l="1"/>
  <c r="A2122" i="16"/>
  <c r="F2121" i="16"/>
  <c r="G2121" i="16"/>
  <c r="D2121" i="16"/>
  <c r="D2122" i="16" l="1"/>
  <c r="G2122" i="16"/>
  <c r="F2122" i="16"/>
  <c r="S2123" i="16"/>
  <c r="A2123" i="16"/>
  <c r="D2123" i="16" l="1"/>
  <c r="G2123" i="16"/>
  <c r="F2123" i="16"/>
  <c r="S2124" i="16"/>
  <c r="A2124" i="16"/>
  <c r="G2124" i="16" l="1"/>
  <c r="F2124" i="16"/>
  <c r="D2124" i="16"/>
  <c r="S2125" i="16"/>
  <c r="A2125" i="16"/>
  <c r="S2126" i="16" l="1"/>
  <c r="A2126" i="16"/>
  <c r="F2125" i="16"/>
  <c r="D2125" i="16"/>
  <c r="G2125" i="16"/>
  <c r="F2126" i="16" l="1"/>
  <c r="D2126" i="16"/>
  <c r="G2126" i="16"/>
  <c r="S2127" i="16"/>
  <c r="A2127" i="16"/>
  <c r="S2128" i="16" l="1"/>
  <c r="A2128" i="16"/>
  <c r="D2127" i="16"/>
  <c r="F2127" i="16"/>
  <c r="G2127" i="16"/>
  <c r="D2128" i="16" l="1"/>
  <c r="F2128" i="16"/>
  <c r="G2128" i="16"/>
  <c r="S2129" i="16"/>
  <c r="A2129" i="16"/>
  <c r="G2129" i="16" l="1"/>
  <c r="F2129" i="16"/>
  <c r="D2129" i="16"/>
  <c r="A2130" i="16"/>
  <c r="S2130" i="16"/>
  <c r="S2131" i="16" l="1"/>
  <c r="A2131" i="16"/>
  <c r="G2130" i="16"/>
  <c r="F2130" i="16"/>
  <c r="D2130" i="16"/>
  <c r="G2131" i="16" l="1"/>
  <c r="F2131" i="16"/>
  <c r="D2131" i="16"/>
  <c r="S2132" i="16"/>
  <c r="A2132" i="16"/>
  <c r="D2132" i="16" l="1"/>
  <c r="G2132" i="16"/>
  <c r="F2132" i="16"/>
  <c r="S2133" i="16"/>
  <c r="A2133" i="16"/>
  <c r="S2134" i="16" l="1"/>
  <c r="A2134" i="16"/>
  <c r="G2133" i="16"/>
  <c r="F2133" i="16"/>
  <c r="D2133" i="16"/>
  <c r="G2134" i="16" l="1"/>
  <c r="F2134" i="16"/>
  <c r="D2134" i="16"/>
  <c r="A2135" i="16"/>
  <c r="S2135" i="16"/>
  <c r="G2135" i="16" l="1"/>
  <c r="F2135" i="16"/>
  <c r="D2135" i="16"/>
  <c r="A2136" i="16"/>
  <c r="S2136" i="16"/>
  <c r="S2137" i="16" l="1"/>
  <c r="A2137" i="16"/>
  <c r="D2136" i="16"/>
  <c r="G2136" i="16"/>
  <c r="F2136" i="16"/>
  <c r="F2137" i="16" l="1"/>
  <c r="D2137" i="16"/>
  <c r="G2137" i="16"/>
  <c r="S2138" i="16"/>
  <c r="A2138" i="16"/>
  <c r="S2139" i="16" l="1"/>
  <c r="A2139" i="16"/>
  <c r="D2138" i="16"/>
  <c r="G2138" i="16"/>
  <c r="F2138" i="16"/>
  <c r="F2139" i="16" l="1"/>
  <c r="G2139" i="16"/>
  <c r="D2139" i="16"/>
  <c r="A2140" i="16"/>
  <c r="S2140" i="16"/>
  <c r="F2140" i="16" l="1"/>
  <c r="D2140" i="16"/>
  <c r="G2140" i="16"/>
  <c r="S2141" i="16"/>
  <c r="A2141" i="16"/>
  <c r="G2141" i="16" l="1"/>
  <c r="F2141" i="16"/>
  <c r="D2141" i="16"/>
  <c r="S2142" i="16"/>
  <c r="A2142" i="16"/>
  <c r="D2142" i="16" l="1"/>
  <c r="G2142" i="16"/>
  <c r="F2142" i="16"/>
  <c r="S2143" i="16"/>
  <c r="A2143" i="16"/>
  <c r="S2144" i="16" l="1"/>
  <c r="A2144" i="16"/>
  <c r="G2143" i="16"/>
  <c r="F2143" i="16"/>
  <c r="D2143" i="16"/>
  <c r="F2144" i="16" l="1"/>
  <c r="D2144" i="16"/>
  <c r="G2144" i="16"/>
  <c r="S2145" i="16"/>
  <c r="A2145" i="16"/>
  <c r="S2146" i="16" l="1"/>
  <c r="A2146" i="16"/>
  <c r="G2145" i="16"/>
  <c r="D2145" i="16"/>
  <c r="F2145" i="16"/>
  <c r="A2147" i="16" l="1"/>
  <c r="S2147" i="16"/>
  <c r="G2146" i="16"/>
  <c r="D2146" i="16"/>
  <c r="F2146" i="16"/>
  <c r="A2148" i="16" l="1"/>
  <c r="S2148" i="16"/>
  <c r="F2147" i="16"/>
  <c r="D2147" i="16"/>
  <c r="G2147" i="16"/>
  <c r="F2148" i="16" l="1"/>
  <c r="D2148" i="16"/>
  <c r="G2148" i="16"/>
  <c r="S2149" i="16"/>
  <c r="A2149" i="16"/>
  <c r="S2150" i="16" l="1"/>
  <c r="A2150" i="16"/>
  <c r="F2149" i="16"/>
  <c r="G2149" i="16"/>
  <c r="D2149" i="16"/>
  <c r="D2150" i="16" l="1"/>
  <c r="G2150" i="16"/>
  <c r="F2150" i="16"/>
  <c r="S2151" i="16"/>
  <c r="A2151" i="16"/>
  <c r="D2151" i="16" l="1"/>
  <c r="F2151" i="16"/>
  <c r="G2151" i="16"/>
  <c r="S2152" i="16"/>
  <c r="A2152" i="16"/>
  <c r="F2152" i="16" l="1"/>
  <c r="G2152" i="16"/>
  <c r="D2152" i="16"/>
  <c r="S2153" i="16"/>
  <c r="A2153" i="16"/>
  <c r="S2154" i="16" l="1"/>
  <c r="A2154" i="16"/>
  <c r="F2153" i="16"/>
  <c r="D2153" i="16"/>
  <c r="G2153" i="16"/>
  <c r="G2154" i="16" l="1"/>
  <c r="D2154" i="16"/>
  <c r="F2154" i="16"/>
  <c r="S2155" i="16"/>
  <c r="A2155" i="16"/>
  <c r="S2156" i="16" l="1"/>
  <c r="A2156" i="16"/>
  <c r="D2155" i="16"/>
  <c r="F2155" i="16"/>
  <c r="G2155" i="16"/>
  <c r="D2156" i="16" l="1"/>
  <c r="G2156" i="16"/>
  <c r="F2156" i="16"/>
  <c r="S2157" i="16"/>
  <c r="A2157" i="16"/>
  <c r="F2157" i="16" l="1"/>
  <c r="D2157" i="16"/>
  <c r="G2157" i="16"/>
  <c r="S2158" i="16"/>
  <c r="A2158" i="16"/>
  <c r="F2158" i="16" l="1"/>
  <c r="D2158" i="16"/>
  <c r="G2158" i="16"/>
  <c r="S2159" i="16"/>
  <c r="A2159" i="16"/>
  <c r="G2159" i="16" l="1"/>
  <c r="F2159" i="16"/>
  <c r="D2159" i="16"/>
  <c r="S2160" i="16"/>
  <c r="A2160" i="16"/>
  <c r="F2160" i="16" l="1"/>
  <c r="D2160" i="16"/>
  <c r="G2160" i="16"/>
  <c r="S2161" i="16"/>
  <c r="A2161" i="16"/>
  <c r="S2162" i="16" l="1"/>
  <c r="A2162" i="16"/>
  <c r="D2161" i="16"/>
  <c r="G2161" i="16"/>
  <c r="F2161" i="16"/>
  <c r="D2162" i="16" l="1"/>
  <c r="G2162" i="16"/>
  <c r="F2162" i="16"/>
  <c r="S2163" i="16"/>
  <c r="A2163" i="16"/>
  <c r="A2164" i="16" l="1"/>
  <c r="S2164" i="16"/>
  <c r="G2163" i="16"/>
  <c r="F2163" i="16"/>
  <c r="D2163" i="16"/>
  <c r="F2164" i="16" l="1"/>
  <c r="G2164" i="16"/>
  <c r="D2164" i="16"/>
  <c r="A2165" i="16"/>
  <c r="S2165" i="16"/>
  <c r="A2166" i="16" l="1"/>
  <c r="S2166" i="16"/>
  <c r="F2165" i="16"/>
  <c r="D2165" i="16"/>
  <c r="G2165" i="16"/>
  <c r="D2166" i="16" l="1"/>
  <c r="G2166" i="16"/>
  <c r="F2166" i="16"/>
  <c r="S2167" i="16"/>
  <c r="A2167" i="16"/>
  <c r="F2167" i="16" l="1"/>
  <c r="G2167" i="16"/>
  <c r="D2167" i="16"/>
  <c r="S2168" i="16"/>
  <c r="A2168" i="16"/>
  <c r="F2168" i="16" l="1"/>
  <c r="D2168" i="16"/>
  <c r="G2168" i="16"/>
  <c r="S2169" i="16"/>
  <c r="A2169" i="16"/>
  <c r="G2169" i="16" l="1"/>
  <c r="F2169" i="16"/>
  <c r="D2169" i="16"/>
  <c r="S2170" i="16"/>
  <c r="A2170" i="16"/>
  <c r="S2171" i="16" l="1"/>
  <c r="A2171" i="16"/>
  <c r="D2170" i="16"/>
  <c r="G2170" i="16"/>
  <c r="F2170" i="16"/>
  <c r="D2171" i="16" l="1"/>
  <c r="F2171" i="16"/>
  <c r="G2171" i="16"/>
  <c r="S2172" i="16"/>
  <c r="A2172" i="16"/>
  <c r="S2173" i="16" l="1"/>
  <c r="A2173" i="16"/>
  <c r="F2172" i="16"/>
  <c r="D2172" i="16"/>
  <c r="G2172" i="16"/>
  <c r="S2174" i="16" l="1"/>
  <c r="A2174" i="16"/>
  <c r="G2173" i="16"/>
  <c r="D2173" i="16"/>
  <c r="F2173" i="16"/>
  <c r="F2174" i="16" l="1"/>
  <c r="G2174" i="16"/>
  <c r="D2174" i="16"/>
  <c r="S2175" i="16"/>
  <c r="A2175" i="16"/>
  <c r="S2176" i="16" l="1"/>
  <c r="A2176" i="16"/>
  <c r="G2175" i="16"/>
  <c r="D2175" i="16"/>
  <c r="F2175" i="16"/>
  <c r="F2176" i="16" l="1"/>
  <c r="D2176" i="16"/>
  <c r="G2176" i="16"/>
  <c r="A2177" i="16"/>
  <c r="S2177" i="16"/>
  <c r="A2178" i="16" l="1"/>
  <c r="S2178" i="16"/>
  <c r="F2177" i="16"/>
  <c r="G2177" i="16"/>
  <c r="D2177" i="16"/>
  <c r="F2178" i="16" l="1"/>
  <c r="D2178" i="16"/>
  <c r="G2178" i="16"/>
  <c r="A2179" i="16"/>
  <c r="S2179" i="16"/>
  <c r="A2180" i="16" l="1"/>
  <c r="S2180" i="16"/>
  <c r="D2179" i="16"/>
  <c r="G2179" i="16"/>
  <c r="F2179" i="16"/>
  <c r="F2180" i="16" l="1"/>
  <c r="D2180" i="16"/>
  <c r="G2180" i="16"/>
  <c r="S2181" i="16"/>
  <c r="A2181" i="16"/>
  <c r="D2181" i="16" l="1"/>
  <c r="G2181" i="16"/>
  <c r="F2181" i="16"/>
  <c r="A2182" i="16"/>
  <c r="S2182" i="16"/>
  <c r="D2182" i="16" l="1"/>
  <c r="G2182" i="16"/>
  <c r="F2182" i="16"/>
  <c r="S2183" i="16"/>
  <c r="A2183" i="16"/>
  <c r="S2184" i="16" l="1"/>
  <c r="A2184" i="16"/>
  <c r="D2183" i="16"/>
  <c r="F2183" i="16"/>
  <c r="G2183" i="16"/>
  <c r="G2184" i="16" l="1"/>
  <c r="D2184" i="16"/>
  <c r="F2184" i="16"/>
  <c r="S2185" i="16"/>
  <c r="A2185" i="16"/>
  <c r="F2185" i="16" l="1"/>
  <c r="D2185" i="16"/>
  <c r="G2185" i="16"/>
  <c r="S2186" i="16"/>
  <c r="A2186" i="16"/>
  <c r="G2186" i="16" l="1"/>
  <c r="F2186" i="16"/>
  <c r="D2186" i="16"/>
  <c r="S2187" i="16"/>
  <c r="A2187" i="16"/>
  <c r="F2187" i="16" l="1"/>
  <c r="G2187" i="16"/>
  <c r="D2187" i="16"/>
  <c r="S2188" i="16"/>
  <c r="A2188" i="16"/>
  <c r="F2188" i="16" l="1"/>
  <c r="G2188" i="16"/>
  <c r="D2188" i="16"/>
  <c r="S2189" i="16"/>
  <c r="A2189" i="16"/>
  <c r="S2190" i="16" l="1"/>
  <c r="A2190" i="16"/>
  <c r="G2189" i="16"/>
  <c r="D2189" i="16"/>
  <c r="F2189" i="16"/>
  <c r="F2190" i="16" l="1"/>
  <c r="D2190" i="16"/>
  <c r="G2190" i="16"/>
  <c r="S2191" i="16"/>
  <c r="A2191" i="16"/>
  <c r="S2192" i="16" l="1"/>
  <c r="A2192" i="16"/>
  <c r="G2191" i="16"/>
  <c r="F2191" i="16"/>
  <c r="D2191" i="16"/>
  <c r="D2192" i="16" l="1"/>
  <c r="G2192" i="16"/>
  <c r="F2192" i="16"/>
  <c r="S2193" i="16"/>
  <c r="A2193" i="16"/>
  <c r="G2193" i="16" l="1"/>
  <c r="F2193" i="16"/>
  <c r="D2193" i="16"/>
  <c r="A2194" i="16"/>
  <c r="S2194" i="16"/>
  <c r="S2195" i="16" l="1"/>
  <c r="A2195" i="16"/>
  <c r="F2194" i="16"/>
  <c r="G2194" i="16"/>
  <c r="D2194" i="16"/>
  <c r="F2195" i="16" l="1"/>
  <c r="G2195" i="16"/>
  <c r="D2195" i="16"/>
  <c r="S2196" i="16"/>
  <c r="A2196" i="16"/>
  <c r="D2196" i="16" l="1"/>
  <c r="F2196" i="16"/>
  <c r="G2196" i="16"/>
  <c r="S2197" i="16"/>
  <c r="A2197" i="16"/>
  <c r="D2197" i="16" l="1"/>
  <c r="G2197" i="16"/>
  <c r="F2197" i="16"/>
  <c r="S2198" i="16"/>
  <c r="A2198" i="16"/>
  <c r="A2199" i="16" l="1"/>
  <c r="S2199" i="16"/>
  <c r="D2198" i="16"/>
  <c r="G2198" i="16"/>
  <c r="F2198" i="16"/>
  <c r="G2199" i="16" l="1"/>
  <c r="F2199" i="16"/>
  <c r="D2199" i="16"/>
  <c r="S2200" i="16"/>
  <c r="A2200" i="16"/>
  <c r="G2200" i="16" l="1"/>
  <c r="D2200" i="16"/>
  <c r="F2200" i="16"/>
  <c r="S2201" i="16"/>
  <c r="A2201" i="16"/>
  <c r="S2202" i="16" l="1"/>
  <c r="A2202" i="16"/>
  <c r="F2201" i="16"/>
  <c r="D2201" i="16"/>
  <c r="G2201" i="16"/>
  <c r="D2202" i="16" l="1"/>
  <c r="F2202" i="16"/>
  <c r="G2202" i="16"/>
  <c r="A2203" i="16"/>
  <c r="S2203" i="16"/>
  <c r="S2204" i="16" l="1"/>
  <c r="A2204" i="16"/>
  <c r="G2203" i="16"/>
  <c r="F2203" i="16"/>
  <c r="D2203" i="16"/>
  <c r="F2204" i="16" l="1"/>
  <c r="G2204" i="16"/>
  <c r="D2204" i="16"/>
  <c r="S2205" i="16"/>
  <c r="A2205" i="16"/>
  <c r="G2205" i="16" l="1"/>
  <c r="D2205" i="16"/>
  <c r="F2205" i="16"/>
  <c r="S2206" i="16"/>
  <c r="A2206" i="16"/>
  <c r="F2206" i="16" l="1"/>
  <c r="G2206" i="16"/>
  <c r="D2206" i="16"/>
  <c r="S2207" i="16"/>
  <c r="A2207" i="16"/>
  <c r="S2208" i="16" l="1"/>
  <c r="A2208" i="16"/>
  <c r="F2207" i="16"/>
  <c r="G2207" i="16"/>
  <c r="D2207" i="16"/>
  <c r="S2209" i="16" l="1"/>
  <c r="A2209" i="16"/>
  <c r="F2208" i="16"/>
  <c r="G2208" i="16"/>
  <c r="D2208" i="16"/>
  <c r="F2209" i="16" l="1"/>
  <c r="D2209" i="16"/>
  <c r="G2209" i="16"/>
  <c r="S2210" i="16"/>
  <c r="A2210" i="16"/>
  <c r="S2211" i="16" l="1"/>
  <c r="A2211" i="16"/>
  <c r="G2210" i="16"/>
  <c r="F2210" i="16"/>
  <c r="D2210" i="16"/>
  <c r="G2211" i="16" l="1"/>
  <c r="D2211" i="16"/>
  <c r="F2211" i="16"/>
  <c r="S2212" i="16"/>
  <c r="A2212" i="16"/>
  <c r="S2213" i="16" l="1"/>
  <c r="A2213" i="16"/>
  <c r="F2212" i="16"/>
  <c r="G2212" i="16"/>
  <c r="D2212" i="16"/>
  <c r="F2213" i="16" l="1"/>
  <c r="D2213" i="16"/>
  <c r="G2213" i="16"/>
  <c r="S2214" i="16"/>
  <c r="A2214" i="16"/>
  <c r="A2215" i="16" l="1"/>
  <c r="S2215" i="16"/>
  <c r="D2214" i="16"/>
  <c r="G2214" i="16"/>
  <c r="F2214" i="16"/>
  <c r="F2215" i="16" l="1"/>
  <c r="D2215" i="16"/>
  <c r="G2215" i="16"/>
  <c r="A2216" i="16"/>
  <c r="S2216" i="16"/>
  <c r="G2216" i="16" l="1"/>
  <c r="F2216" i="16"/>
  <c r="D2216" i="16"/>
  <c r="S2217" i="16"/>
  <c r="A2217" i="16"/>
  <c r="F2217" i="16" l="1"/>
  <c r="G2217" i="16"/>
  <c r="D2217" i="16"/>
  <c r="S2218" i="16"/>
  <c r="A2218" i="16"/>
  <c r="A2219" i="16" l="1"/>
  <c r="S2219" i="16"/>
  <c r="D2218" i="16"/>
  <c r="F2218" i="16"/>
  <c r="G2218" i="16"/>
  <c r="S2220" i="16" l="1"/>
  <c r="A2220" i="16"/>
  <c r="D2219" i="16"/>
  <c r="F2219" i="16"/>
  <c r="G2219" i="16"/>
  <c r="S2221" i="16" l="1"/>
  <c r="A2221" i="16"/>
  <c r="D2220" i="16"/>
  <c r="F2220" i="16"/>
  <c r="G2220" i="16"/>
  <c r="D2221" i="16" l="1"/>
  <c r="F2221" i="16"/>
  <c r="G2221" i="16"/>
  <c r="S2222" i="16"/>
  <c r="A2222" i="16"/>
  <c r="S2223" i="16" l="1"/>
  <c r="A2223" i="16"/>
  <c r="G2222" i="16"/>
  <c r="D2222" i="16"/>
  <c r="F2222" i="16"/>
  <c r="G2223" i="16" l="1"/>
  <c r="D2223" i="16"/>
  <c r="F2223" i="16"/>
  <c r="S2224" i="16"/>
  <c r="A2224" i="16"/>
  <c r="G2224" i="16" l="1"/>
  <c r="F2224" i="16"/>
  <c r="D2224" i="16"/>
  <c r="S2225" i="16"/>
  <c r="A2225" i="16"/>
  <c r="G2225" i="16" l="1"/>
  <c r="F2225" i="16"/>
  <c r="D2225" i="16"/>
  <c r="S2226" i="16"/>
  <c r="A2226" i="16"/>
  <c r="S2227" i="16" l="1"/>
  <c r="A2227" i="16"/>
  <c r="G2226" i="16"/>
  <c r="F2226" i="16"/>
  <c r="D2226" i="16"/>
  <c r="G2227" i="16" l="1"/>
  <c r="D2227" i="16"/>
  <c r="F2227" i="16"/>
  <c r="S2228" i="16"/>
  <c r="A2228" i="16"/>
  <c r="G2228" i="16" l="1"/>
  <c r="F2228" i="16"/>
  <c r="D2228" i="16"/>
  <c r="A2229" i="16"/>
  <c r="S2229" i="16"/>
  <c r="S2230" i="16" l="1"/>
  <c r="A2230" i="16"/>
  <c r="G2229" i="16"/>
  <c r="D2229" i="16"/>
  <c r="F2229" i="16"/>
  <c r="D2230" i="16" l="1"/>
  <c r="G2230" i="16"/>
  <c r="F2230" i="16"/>
  <c r="A2231" i="16"/>
  <c r="S2231" i="16"/>
  <c r="D2231" i="16" l="1"/>
  <c r="F2231" i="16"/>
  <c r="G2231" i="16"/>
  <c r="A2232" i="16"/>
  <c r="S2232" i="16"/>
  <c r="S2233" i="16" l="1"/>
  <c r="A2233" i="16"/>
  <c r="F2232" i="16"/>
  <c r="D2232" i="16"/>
  <c r="G2232" i="16"/>
  <c r="G2233" i="16" l="1"/>
  <c r="F2233" i="16"/>
  <c r="D2233" i="16"/>
  <c r="A2234" i="16"/>
  <c r="S2234" i="16"/>
  <c r="S2235" i="16" l="1"/>
  <c r="A2235" i="16"/>
  <c r="D2234" i="16"/>
  <c r="G2234" i="16"/>
  <c r="F2234" i="16"/>
  <c r="D2235" i="16" l="1"/>
  <c r="G2235" i="16"/>
  <c r="F2235" i="16"/>
  <c r="S2236" i="16"/>
  <c r="A2236" i="16"/>
  <c r="F2236" i="16" l="1"/>
  <c r="D2236" i="16"/>
  <c r="G2236" i="16"/>
  <c r="S2237" i="16"/>
  <c r="A2237" i="16"/>
  <c r="G2237" i="16" l="1"/>
  <c r="F2237" i="16"/>
  <c r="D2237" i="16"/>
  <c r="S2238" i="16"/>
  <c r="A2238" i="16"/>
  <c r="S2239" i="16" l="1"/>
  <c r="A2239" i="16"/>
  <c r="D2238" i="16"/>
  <c r="F2238" i="16"/>
  <c r="G2238" i="16"/>
  <c r="G2239" i="16" l="1"/>
  <c r="D2239" i="16"/>
  <c r="F2239" i="16"/>
  <c r="S2240" i="16"/>
  <c r="A2240" i="16"/>
  <c r="S2241" i="16" l="1"/>
  <c r="A2241" i="16"/>
  <c r="D2240" i="16"/>
  <c r="G2240" i="16"/>
  <c r="F2240" i="16"/>
  <c r="S2242" i="16" l="1"/>
  <c r="A2242" i="16"/>
  <c r="F2241" i="16"/>
  <c r="D2241" i="16"/>
  <c r="G2241" i="16"/>
  <c r="D2242" i="16" l="1"/>
  <c r="F2242" i="16"/>
  <c r="G2242" i="16"/>
  <c r="S2243" i="16"/>
  <c r="A2243" i="16"/>
  <c r="S2244" i="16" l="1"/>
  <c r="A2244" i="16"/>
  <c r="D2243" i="16"/>
  <c r="G2243" i="16"/>
  <c r="F2243" i="16"/>
  <c r="G2244" i="16" l="1"/>
  <c r="D2244" i="16"/>
  <c r="F2244" i="16"/>
  <c r="A2245" i="16"/>
  <c r="S2245" i="16"/>
  <c r="G2245" i="16" l="1"/>
  <c r="F2245" i="16"/>
  <c r="D2245" i="16"/>
  <c r="S2246" i="16"/>
  <c r="A2246" i="16"/>
  <c r="F2246" i="16" l="1"/>
  <c r="G2246" i="16"/>
  <c r="D2246" i="16"/>
  <c r="S2247" i="16"/>
  <c r="A2247" i="16"/>
  <c r="D2247" i="16" l="1"/>
  <c r="F2247" i="16"/>
  <c r="G2247" i="16"/>
  <c r="S2248" i="16"/>
  <c r="A2248" i="16"/>
  <c r="A2249" i="16" l="1"/>
  <c r="S2249" i="16"/>
  <c r="D2248" i="16"/>
  <c r="G2248" i="16"/>
  <c r="F2248" i="16"/>
  <c r="S2250" i="16" l="1"/>
  <c r="A2250" i="16"/>
  <c r="F2249" i="16"/>
  <c r="D2249" i="16"/>
  <c r="G2249" i="16"/>
  <c r="D2250" i="16" l="1"/>
  <c r="G2250" i="16"/>
  <c r="F2250" i="16"/>
  <c r="S2251" i="16"/>
  <c r="A2251" i="16"/>
  <c r="S2252" i="16" l="1"/>
  <c r="A2252" i="16"/>
  <c r="F2251" i="16"/>
  <c r="G2251" i="16"/>
  <c r="D2251" i="16"/>
  <c r="D2252" i="16" l="1"/>
  <c r="F2252" i="16"/>
  <c r="G2252" i="16"/>
  <c r="A2253" i="16"/>
  <c r="S2253" i="16"/>
  <c r="G2253" i="16" l="1"/>
  <c r="D2253" i="16"/>
  <c r="F2253" i="16"/>
  <c r="S2254" i="16"/>
  <c r="A2254" i="16"/>
  <c r="D2254" i="16" l="1"/>
  <c r="G2254" i="16"/>
  <c r="F2254" i="16"/>
  <c r="S2255" i="16"/>
  <c r="A2255" i="16"/>
  <c r="D2255" i="16" l="1"/>
  <c r="G2255" i="16"/>
  <c r="F2255" i="16"/>
  <c r="S2256" i="16"/>
  <c r="A2256" i="16"/>
  <c r="A2257" i="16" l="1"/>
  <c r="S2257" i="16"/>
  <c r="F2256" i="16"/>
  <c r="D2256" i="16"/>
  <c r="G2256" i="16"/>
  <c r="A2258" i="16" l="1"/>
  <c r="S2258" i="16"/>
  <c r="F2257" i="16"/>
  <c r="G2257" i="16"/>
  <c r="D2257" i="16"/>
  <c r="F2258" i="16" l="1"/>
  <c r="D2258" i="16"/>
  <c r="G2258" i="16"/>
  <c r="A2259" i="16"/>
  <c r="S2259" i="16"/>
  <c r="S2260" i="16" l="1"/>
  <c r="A2260" i="16"/>
  <c r="D2259" i="16"/>
  <c r="F2259" i="16"/>
  <c r="G2259" i="16"/>
  <c r="G2260" i="16" l="1"/>
  <c r="F2260" i="16"/>
  <c r="D2260" i="16"/>
  <c r="S2261" i="16"/>
  <c r="A2261" i="16"/>
  <c r="S2262" i="16" l="1"/>
  <c r="A2262" i="16"/>
  <c r="D2261" i="16"/>
  <c r="F2261" i="16"/>
  <c r="G2261" i="16"/>
  <c r="D2262" i="16" l="1"/>
  <c r="G2262" i="16"/>
  <c r="F2262" i="16"/>
  <c r="S2263" i="16"/>
  <c r="A2263" i="16"/>
  <c r="A2264" i="16" l="1"/>
  <c r="S2264" i="16"/>
  <c r="D2263" i="16"/>
  <c r="F2263" i="16"/>
  <c r="G2263" i="16"/>
  <c r="F2264" i="16" l="1"/>
  <c r="D2264" i="16"/>
  <c r="G2264" i="16"/>
  <c r="S2265" i="16"/>
  <c r="A2265" i="16"/>
  <c r="S2266" i="16" l="1"/>
  <c r="A2266" i="16"/>
  <c r="F2265" i="16"/>
  <c r="D2265" i="16"/>
  <c r="G2265" i="16"/>
  <c r="D2266" i="16" l="1"/>
  <c r="G2266" i="16"/>
  <c r="F2266" i="16"/>
  <c r="S2267" i="16"/>
  <c r="A2267" i="16"/>
  <c r="A2268" i="16" l="1"/>
  <c r="S2268" i="16"/>
  <c r="G2267" i="16"/>
  <c r="F2267" i="16"/>
  <c r="D2267" i="16"/>
  <c r="S2269" i="16" l="1"/>
  <c r="A2269" i="16"/>
  <c r="F2268" i="16"/>
  <c r="G2268" i="16"/>
  <c r="D2268" i="16"/>
  <c r="G2269" i="16" l="1"/>
  <c r="F2269" i="16"/>
  <c r="D2269" i="16"/>
  <c r="S2270" i="16"/>
  <c r="A2270" i="16"/>
  <c r="F2270" i="16" l="1"/>
  <c r="D2270" i="16"/>
  <c r="G2270" i="16"/>
  <c r="S2271" i="16"/>
  <c r="A2271" i="16"/>
  <c r="S2272" i="16" l="1"/>
  <c r="A2272" i="16"/>
  <c r="G2271" i="16"/>
  <c r="D2271" i="16"/>
  <c r="F2271" i="16"/>
  <c r="G2272" i="16" l="1"/>
  <c r="D2272" i="16"/>
  <c r="F2272" i="16"/>
  <c r="A2273" i="16"/>
  <c r="S2273" i="16"/>
  <c r="S2274" i="16" l="1"/>
  <c r="A2274" i="16"/>
  <c r="D2273" i="16"/>
  <c r="F2273" i="16"/>
  <c r="G2273" i="16"/>
  <c r="G2274" i="16" l="1"/>
  <c r="D2274" i="16"/>
  <c r="F2274" i="16"/>
  <c r="S2275" i="16"/>
  <c r="A2275" i="16"/>
  <c r="F2275" i="16" l="1"/>
  <c r="G2275" i="16"/>
  <c r="D2275" i="16"/>
  <c r="S2276" i="16"/>
  <c r="A2276" i="16"/>
  <c r="S2277" i="16" l="1"/>
  <c r="A2277" i="16"/>
  <c r="F2276" i="16"/>
  <c r="D2276" i="16"/>
  <c r="G2276" i="16"/>
  <c r="D2277" i="16" l="1"/>
  <c r="G2277" i="16"/>
  <c r="F2277" i="16"/>
  <c r="A2278" i="16"/>
  <c r="S2278" i="16"/>
  <c r="D2278" i="16" l="1"/>
  <c r="G2278" i="16"/>
  <c r="F2278" i="16"/>
  <c r="S2279" i="16"/>
  <c r="A2279" i="16"/>
  <c r="G2279" i="16" l="1"/>
  <c r="F2279" i="16"/>
  <c r="D2279" i="16"/>
  <c r="A2280" i="16"/>
  <c r="S2280" i="16"/>
  <c r="G2280" i="16" l="1"/>
  <c r="F2280" i="16"/>
  <c r="D2280" i="16"/>
  <c r="A2281" i="16"/>
  <c r="S2281" i="16"/>
  <c r="D2281" i="16" l="1"/>
  <c r="G2281" i="16"/>
  <c r="F2281" i="16"/>
  <c r="S2282" i="16"/>
  <c r="A2282" i="16"/>
  <c r="S2283" i="16" l="1"/>
  <c r="A2283" i="16"/>
  <c r="G2282" i="16"/>
  <c r="F2282" i="16"/>
  <c r="D2282" i="16"/>
  <c r="G2283" i="16" l="1"/>
  <c r="F2283" i="16"/>
  <c r="D2283" i="16"/>
  <c r="S2284" i="16"/>
  <c r="A2284" i="16"/>
  <c r="D2284" i="16" l="1"/>
  <c r="G2284" i="16"/>
  <c r="F2284" i="16"/>
  <c r="S2285" i="16"/>
  <c r="A2285" i="16"/>
  <c r="S2286" i="16" l="1"/>
  <c r="A2286" i="16"/>
  <c r="F2285" i="16"/>
  <c r="G2285" i="16"/>
  <c r="D2285" i="16"/>
  <c r="F2286" i="16" l="1"/>
  <c r="G2286" i="16"/>
  <c r="D2286" i="16"/>
  <c r="S2287" i="16"/>
  <c r="A2287" i="16"/>
  <c r="G2287" i="16" l="1"/>
  <c r="D2287" i="16"/>
  <c r="F2287" i="16"/>
  <c r="S2288" i="16"/>
  <c r="A2288" i="16"/>
  <c r="A2289" i="16" l="1"/>
  <c r="S2289" i="16"/>
  <c r="D2288" i="16"/>
  <c r="G2288" i="16"/>
  <c r="F2288" i="16"/>
  <c r="S2290" i="16" l="1"/>
  <c r="A2290" i="16"/>
  <c r="D2289" i="16"/>
  <c r="F2289" i="16"/>
  <c r="G2289" i="16"/>
  <c r="D2290" i="16" l="1"/>
  <c r="F2290" i="16"/>
  <c r="G2290" i="16"/>
  <c r="S2291" i="16"/>
  <c r="A2291" i="16"/>
  <c r="S2292" i="16" l="1"/>
  <c r="A2292" i="16"/>
  <c r="G2291" i="16"/>
  <c r="D2291" i="16"/>
  <c r="F2291" i="16"/>
  <c r="S2293" i="16" l="1"/>
  <c r="A2293" i="16"/>
  <c r="G2292" i="16"/>
  <c r="D2292" i="16"/>
  <c r="F2292" i="16"/>
  <c r="D2293" i="16" l="1"/>
  <c r="G2293" i="16"/>
  <c r="F2293" i="16"/>
  <c r="S2294" i="16"/>
  <c r="A2294" i="16"/>
  <c r="S2295" i="16" l="1"/>
  <c r="A2295" i="16"/>
  <c r="F2294" i="16"/>
  <c r="D2294" i="16"/>
  <c r="G2294" i="16"/>
  <c r="D2295" i="16" l="1"/>
  <c r="F2295" i="16"/>
  <c r="G2295" i="16"/>
  <c r="S2296" i="16"/>
  <c r="A2296" i="16"/>
  <c r="S2297" i="16" l="1"/>
  <c r="A2297" i="16"/>
  <c r="D2296" i="16"/>
  <c r="G2296" i="16"/>
  <c r="F2296" i="16"/>
  <c r="G2297" i="16" l="1"/>
  <c r="F2297" i="16"/>
  <c r="D2297" i="16"/>
  <c r="S2298" i="16"/>
  <c r="A2298" i="16"/>
  <c r="A2299" i="16" l="1"/>
  <c r="S2299" i="16"/>
  <c r="G2298" i="16"/>
  <c r="D2298" i="16"/>
  <c r="F2298" i="16"/>
  <c r="S2300" i="16" l="1"/>
  <c r="A2300" i="16"/>
  <c r="F2299" i="16"/>
  <c r="G2299" i="16"/>
  <c r="D2299" i="16"/>
  <c r="S2301" i="16" l="1"/>
  <c r="A2301" i="16"/>
  <c r="F2300" i="16"/>
  <c r="G2300" i="16"/>
  <c r="D2300" i="16"/>
  <c r="D2301" i="16" l="1"/>
  <c r="F2301" i="16"/>
  <c r="G2301" i="16"/>
  <c r="S2302" i="16"/>
  <c r="A2302" i="16"/>
  <c r="S2303" i="16" l="1"/>
  <c r="A2303" i="16"/>
  <c r="G2302" i="16"/>
  <c r="F2302" i="16"/>
  <c r="D2302" i="16"/>
  <c r="G2303" i="16" l="1"/>
  <c r="D2303" i="16"/>
  <c r="F2303" i="16"/>
  <c r="S2304" i="16"/>
  <c r="A2304" i="16"/>
  <c r="G2304" i="16" l="1"/>
  <c r="F2304" i="16"/>
  <c r="D2304" i="16"/>
  <c r="S2305" i="16"/>
  <c r="A2305" i="16"/>
  <c r="S2306" i="16" l="1"/>
  <c r="A2306" i="16"/>
  <c r="F2305" i="16"/>
  <c r="D2305" i="16"/>
  <c r="G2305" i="16"/>
  <c r="D2306" i="16" l="1"/>
  <c r="F2306" i="16"/>
  <c r="G2306" i="16"/>
  <c r="S2307" i="16"/>
  <c r="A2307" i="16"/>
  <c r="S2308" i="16" l="1"/>
  <c r="A2308" i="16"/>
  <c r="D2307" i="16"/>
  <c r="F2307" i="16"/>
  <c r="G2307" i="16"/>
  <c r="G2308" i="16" l="1"/>
  <c r="D2308" i="16"/>
  <c r="F2308" i="16"/>
  <c r="S2309" i="16"/>
  <c r="A2309" i="16"/>
  <c r="S2310" i="16" l="1"/>
  <c r="A2310" i="16"/>
  <c r="D2309" i="16"/>
  <c r="G2309" i="16"/>
  <c r="F2309" i="16"/>
  <c r="S2311" i="16" l="1"/>
  <c r="A2311" i="16"/>
  <c r="D2310" i="16"/>
  <c r="F2310" i="16"/>
  <c r="G2310" i="16"/>
  <c r="F2311" i="16" l="1"/>
  <c r="D2311" i="16"/>
  <c r="G2311" i="16"/>
  <c r="S2312" i="16"/>
  <c r="A2312" i="16"/>
  <c r="G2312" i="16" l="1"/>
  <c r="D2312" i="16"/>
  <c r="F2312" i="16"/>
  <c r="S2313" i="16"/>
  <c r="A2313" i="16"/>
  <c r="D2313" i="16" l="1"/>
  <c r="F2313" i="16"/>
  <c r="G2313" i="16"/>
  <c r="S2314" i="16"/>
  <c r="A2314" i="16"/>
  <c r="S2315" i="16" l="1"/>
  <c r="A2315" i="16"/>
  <c r="D2314" i="16"/>
  <c r="G2314" i="16"/>
  <c r="F2314" i="16"/>
  <c r="F2315" i="16" l="1"/>
  <c r="G2315" i="16"/>
  <c r="D2315" i="16"/>
  <c r="S2316" i="16"/>
  <c r="A2316" i="16"/>
  <c r="F2316" i="16" l="1"/>
  <c r="D2316" i="16"/>
  <c r="G2316" i="16"/>
  <c r="A2317" i="16"/>
  <c r="S2317" i="16"/>
  <c r="S2318" i="16" l="1"/>
  <c r="A2318" i="16"/>
  <c r="F2317" i="16"/>
  <c r="D2317" i="16"/>
  <c r="G2317" i="16"/>
  <c r="F2318" i="16" l="1"/>
  <c r="D2318" i="16"/>
  <c r="G2318" i="16"/>
  <c r="A2319" i="16"/>
  <c r="S2319" i="16"/>
  <c r="S2320" i="16" l="1"/>
  <c r="A2320" i="16"/>
  <c r="F2319" i="16"/>
  <c r="D2319" i="16"/>
  <c r="G2319" i="16"/>
  <c r="G2320" i="16" l="1"/>
  <c r="F2320" i="16"/>
  <c r="D2320" i="16"/>
  <c r="S2321" i="16"/>
  <c r="A2321" i="16"/>
  <c r="S2322" i="16" l="1"/>
  <c r="A2322" i="16"/>
  <c r="F2321" i="16"/>
  <c r="D2321" i="16"/>
  <c r="G2321" i="16"/>
  <c r="D2322" i="16" l="1"/>
  <c r="G2322" i="16"/>
  <c r="F2322" i="16"/>
  <c r="S2323" i="16"/>
  <c r="A2323" i="16"/>
  <c r="A2324" i="16" l="1"/>
  <c r="S2324" i="16"/>
  <c r="G2323" i="16"/>
  <c r="F2323" i="16"/>
  <c r="D2323" i="16"/>
  <c r="G2324" i="16" l="1"/>
  <c r="F2324" i="16"/>
  <c r="D2324" i="16"/>
  <c r="S2325" i="16"/>
  <c r="A2325" i="16"/>
  <c r="A2326" i="16" l="1"/>
  <c r="S2326" i="16"/>
  <c r="F2325" i="16"/>
  <c r="G2325" i="16"/>
  <c r="D2325" i="16"/>
  <c r="G2326" i="16" l="1"/>
  <c r="D2326" i="16"/>
  <c r="F2326" i="16"/>
  <c r="S2327" i="16"/>
  <c r="A2327" i="16"/>
  <c r="G2327" i="16" l="1"/>
  <c r="F2327" i="16"/>
  <c r="D2327" i="16"/>
  <c r="S2328" i="16"/>
  <c r="A2328" i="16"/>
  <c r="S2329" i="16" l="1"/>
  <c r="A2329" i="16"/>
  <c r="F2328" i="16"/>
  <c r="D2328" i="16"/>
  <c r="G2328" i="16"/>
  <c r="G2329" i="16" l="1"/>
  <c r="F2329" i="16"/>
  <c r="D2329" i="16"/>
  <c r="A2330" i="16"/>
  <c r="S2330" i="16"/>
  <c r="S2331" i="16" l="1"/>
  <c r="A2331" i="16"/>
  <c r="G2330" i="16"/>
  <c r="D2330" i="16"/>
  <c r="F2330" i="16"/>
  <c r="F2331" i="16" l="1"/>
  <c r="D2331" i="16"/>
  <c r="G2331" i="16"/>
  <c r="A2332" i="16"/>
  <c r="S2332" i="16"/>
  <c r="A2333" i="16" l="1"/>
  <c r="S2333" i="16"/>
  <c r="F2332" i="16"/>
  <c r="G2332" i="16"/>
  <c r="D2332" i="16"/>
  <c r="D2333" i="16" l="1"/>
  <c r="G2333" i="16"/>
  <c r="F2333" i="16"/>
  <c r="S2334" i="16"/>
  <c r="A2334" i="16"/>
  <c r="D2334" i="16" l="1"/>
  <c r="F2334" i="16"/>
  <c r="G2334" i="16"/>
  <c r="S2335" i="16"/>
  <c r="A2335" i="16"/>
  <c r="S2336" i="16" l="1"/>
  <c r="A2336" i="16"/>
  <c r="D2335" i="16"/>
  <c r="G2335" i="16"/>
  <c r="F2335" i="16"/>
  <c r="G2336" i="16" l="1"/>
  <c r="D2336" i="16"/>
  <c r="F2336" i="16"/>
  <c r="S2337" i="16"/>
  <c r="A2337" i="16"/>
  <c r="S2338" i="16" l="1"/>
  <c r="A2338" i="16"/>
  <c r="D2337" i="16"/>
  <c r="F2337" i="16"/>
  <c r="G2337" i="16"/>
  <c r="S2339" i="16" l="1"/>
  <c r="A2339" i="16"/>
  <c r="D2338" i="16"/>
  <c r="F2338" i="16"/>
  <c r="G2338" i="16"/>
  <c r="D2339" i="16" l="1"/>
  <c r="G2339" i="16"/>
  <c r="F2339" i="16"/>
  <c r="S2340" i="16"/>
  <c r="A2340" i="16"/>
  <c r="S2341" i="16" l="1"/>
  <c r="A2341" i="16"/>
  <c r="F2340" i="16"/>
  <c r="G2340" i="16"/>
  <c r="D2340" i="16"/>
  <c r="D2341" i="16" l="1"/>
  <c r="F2341" i="16"/>
  <c r="G2341" i="16"/>
  <c r="S2342" i="16"/>
  <c r="A2342" i="16"/>
  <c r="F2342" i="16" l="1"/>
  <c r="D2342" i="16"/>
  <c r="G2342" i="16"/>
  <c r="A2343" i="16"/>
  <c r="S2343" i="16"/>
  <c r="D2343" i="16" l="1"/>
  <c r="G2343" i="16"/>
  <c r="F2343" i="16"/>
  <c r="S2344" i="16"/>
  <c r="A2344" i="16"/>
  <c r="S2345" i="16" l="1"/>
  <c r="A2345" i="16"/>
  <c r="G2344" i="16"/>
  <c r="F2344" i="16"/>
  <c r="D2344" i="16"/>
  <c r="G2345" i="16" l="1"/>
  <c r="D2345" i="16"/>
  <c r="F2345" i="16"/>
  <c r="A2346" i="16"/>
  <c r="S2346" i="16"/>
  <c r="S2347" i="16" l="1"/>
  <c r="A2347" i="16"/>
  <c r="G2346" i="16"/>
  <c r="F2346" i="16"/>
  <c r="D2346" i="16"/>
  <c r="F2347" i="16" l="1"/>
  <c r="D2347" i="16"/>
  <c r="G2347" i="16"/>
  <c r="A2348" i="16"/>
  <c r="S2348" i="16"/>
  <c r="G2348" i="16" l="1"/>
  <c r="F2348" i="16"/>
  <c r="D2348" i="16"/>
  <c r="S2349" i="16"/>
  <c r="A2349" i="16"/>
  <c r="S2350" i="16" l="1"/>
  <c r="A2350" i="16"/>
  <c r="F2349" i="16"/>
  <c r="D2349" i="16"/>
  <c r="G2349" i="16"/>
  <c r="D2350" i="16" l="1"/>
  <c r="F2350" i="16"/>
  <c r="G2350" i="16"/>
  <c r="S2351" i="16"/>
  <c r="A2351" i="16"/>
  <c r="A2352" i="16" l="1"/>
  <c r="S2352" i="16"/>
  <c r="G2351" i="16"/>
  <c r="D2351" i="16"/>
  <c r="F2351" i="16"/>
  <c r="F2352" i="16" l="1"/>
  <c r="D2352" i="16"/>
  <c r="G2352" i="16"/>
  <c r="S2353" i="16"/>
  <c r="A2353" i="16"/>
  <c r="G2353" i="16" l="1"/>
  <c r="F2353" i="16"/>
  <c r="D2353" i="16"/>
  <c r="A2354" i="16"/>
  <c r="S2354" i="16"/>
  <c r="S2355" i="16" l="1"/>
  <c r="A2355" i="16"/>
  <c r="D2354" i="16"/>
  <c r="G2354" i="16"/>
  <c r="F2354" i="16"/>
  <c r="G2355" i="16" l="1"/>
  <c r="F2355" i="16"/>
  <c r="D2355" i="16"/>
  <c r="S2356" i="16"/>
  <c r="A2356" i="16"/>
  <c r="A2357" i="16" l="1"/>
  <c r="S2357" i="16"/>
  <c r="G2356" i="16"/>
  <c r="F2356" i="16"/>
  <c r="D2356" i="16"/>
  <c r="S2358" i="16" l="1"/>
  <c r="A2358" i="16"/>
  <c r="D2357" i="16"/>
  <c r="F2357" i="16"/>
  <c r="G2357" i="16"/>
  <c r="S2359" i="16" l="1"/>
  <c r="A2359" i="16"/>
  <c r="D2358" i="16"/>
  <c r="F2358" i="16"/>
  <c r="G2358" i="16"/>
  <c r="F2359" i="16" l="1"/>
  <c r="D2359" i="16"/>
  <c r="G2359" i="16"/>
  <c r="S2360" i="16"/>
  <c r="A2360" i="16"/>
  <c r="A2361" i="16" l="1"/>
  <c r="S2361" i="16"/>
  <c r="G2360" i="16"/>
  <c r="F2360" i="16"/>
  <c r="D2360" i="16"/>
  <c r="S2362" i="16" l="1"/>
  <c r="A2362" i="16"/>
  <c r="D2361" i="16"/>
  <c r="G2361" i="16"/>
  <c r="F2361" i="16"/>
  <c r="D2362" i="16" l="1"/>
  <c r="F2362" i="16"/>
  <c r="G2362" i="16"/>
  <c r="S2363" i="16"/>
  <c r="A2363" i="16"/>
  <c r="S2364" i="16" l="1"/>
  <c r="A2364" i="16"/>
  <c r="D2363" i="16"/>
  <c r="G2363" i="16"/>
  <c r="F2363" i="16"/>
  <c r="S2365" i="16" l="1"/>
  <c r="A2365" i="16"/>
  <c r="D2364" i="16"/>
  <c r="F2364" i="16"/>
  <c r="G2364" i="16"/>
  <c r="G2365" i="16" l="1"/>
  <c r="F2365" i="16"/>
  <c r="D2365" i="16"/>
  <c r="S2366" i="16"/>
  <c r="A2366" i="16"/>
  <c r="G2366" i="16" l="1"/>
  <c r="F2366" i="16"/>
  <c r="D2366" i="16"/>
  <c r="S2367" i="16"/>
  <c r="A2367" i="16"/>
  <c r="S2368" i="16" l="1"/>
  <c r="A2368" i="16"/>
  <c r="F2367" i="16"/>
  <c r="G2367" i="16"/>
  <c r="D2367" i="16"/>
  <c r="G2368" i="16" l="1"/>
  <c r="D2368" i="16"/>
  <c r="F2368" i="16"/>
  <c r="S2369" i="16"/>
  <c r="A2369" i="16"/>
  <c r="D2369" i="16" l="1"/>
  <c r="G2369" i="16"/>
  <c r="F2369" i="16"/>
  <c r="S2370" i="16"/>
  <c r="A2370" i="16"/>
  <c r="F2370" i="16" l="1"/>
  <c r="G2370" i="16"/>
  <c r="D2370" i="16"/>
  <c r="S2371" i="16"/>
  <c r="A2371" i="16"/>
  <c r="S2372" i="16" l="1"/>
  <c r="A2372" i="16"/>
  <c r="F2371" i="16"/>
  <c r="G2371" i="16"/>
  <c r="D2371" i="16"/>
  <c r="G2372" i="16" l="1"/>
  <c r="D2372" i="16"/>
  <c r="F2372" i="16"/>
  <c r="S2373" i="16"/>
  <c r="A2373" i="16"/>
  <c r="G2373" i="16" l="1"/>
  <c r="F2373" i="16"/>
  <c r="D2373" i="16"/>
  <c r="A2374" i="16"/>
  <c r="S2374" i="16"/>
  <c r="S2375" i="16" l="1"/>
  <c r="A2375" i="16"/>
  <c r="F2374" i="16"/>
  <c r="G2374" i="16"/>
  <c r="D2374" i="16"/>
  <c r="D2375" i="16" l="1"/>
  <c r="G2375" i="16"/>
  <c r="F2375" i="16"/>
  <c r="S2376" i="16"/>
  <c r="A2376" i="16"/>
  <c r="S2377" i="16" l="1"/>
  <c r="A2377" i="16"/>
  <c r="G2376" i="16"/>
  <c r="F2376" i="16"/>
  <c r="D2376" i="16"/>
  <c r="D2377" i="16" l="1"/>
  <c r="F2377" i="16"/>
  <c r="G2377" i="16"/>
  <c r="A2378" i="16"/>
  <c r="S2378" i="16"/>
  <c r="S2379" i="16" l="1"/>
  <c r="A2379" i="16"/>
  <c r="F2378" i="16"/>
  <c r="G2378" i="16"/>
  <c r="D2378" i="16"/>
  <c r="D2379" i="16" l="1"/>
  <c r="F2379" i="16"/>
  <c r="G2379" i="16"/>
  <c r="S2380" i="16"/>
  <c r="A2380" i="16"/>
  <c r="D2380" i="16" l="1"/>
  <c r="G2380" i="16"/>
  <c r="F2380" i="16"/>
  <c r="S2381" i="16"/>
  <c r="A2381" i="16"/>
  <c r="F2381" i="16" l="1"/>
  <c r="D2381" i="16"/>
  <c r="G2381" i="16"/>
  <c r="A2382" i="16"/>
  <c r="S2382" i="16"/>
  <c r="S2383" i="16" l="1"/>
  <c r="A2383" i="16"/>
  <c r="D2382" i="16"/>
  <c r="G2382" i="16"/>
  <c r="F2382" i="16"/>
  <c r="F2383" i="16" l="1"/>
  <c r="D2383" i="16"/>
  <c r="G2383" i="16"/>
  <c r="S2384" i="16"/>
  <c r="A2384" i="16"/>
  <c r="D2384" i="16" l="1"/>
  <c r="G2384" i="16"/>
  <c r="F2384" i="16"/>
  <c r="S2385" i="16"/>
  <c r="A2385" i="16"/>
  <c r="S2386" i="16" l="1"/>
  <c r="A2386" i="16"/>
  <c r="D2385" i="16"/>
  <c r="F2385" i="16"/>
  <c r="G2385" i="16"/>
  <c r="G2386" i="16" l="1"/>
  <c r="F2386" i="16"/>
  <c r="D2386" i="16"/>
  <c r="S2387" i="16"/>
  <c r="A2387" i="16"/>
  <c r="D2387" i="16" l="1"/>
  <c r="F2387" i="16"/>
  <c r="G2387" i="16"/>
  <c r="S2388" i="16"/>
  <c r="A2388" i="16"/>
  <c r="F2388" i="16" l="1"/>
  <c r="D2388" i="16"/>
  <c r="G2388" i="16"/>
  <c r="S2389" i="16"/>
  <c r="A2389" i="16"/>
  <c r="S2390" i="16" l="1"/>
  <c r="A2390" i="16"/>
  <c r="F2389" i="16"/>
  <c r="G2389" i="16"/>
  <c r="D2389" i="16"/>
  <c r="D2390" i="16" l="1"/>
  <c r="G2390" i="16"/>
  <c r="F2390" i="16"/>
  <c r="S2391" i="16"/>
  <c r="A2391" i="16"/>
  <c r="F2391" i="16" l="1"/>
  <c r="D2391" i="16"/>
  <c r="G2391" i="16"/>
  <c r="S2392" i="16"/>
  <c r="A2392" i="16"/>
  <c r="D2392" i="16" l="1"/>
  <c r="F2392" i="16"/>
  <c r="G2392" i="16"/>
  <c r="A2393" i="16"/>
  <c r="S2393" i="16"/>
  <c r="D2393" i="16" l="1"/>
  <c r="G2393" i="16"/>
  <c r="F2393" i="16"/>
  <c r="S2394" i="16"/>
  <c r="A2394" i="16"/>
  <c r="G2394" i="16" l="1"/>
  <c r="F2394" i="16"/>
  <c r="D2394" i="16"/>
  <c r="S2395" i="16"/>
  <c r="A2395" i="16"/>
  <c r="S2396" i="16" l="1"/>
  <c r="A2396" i="16"/>
  <c r="F2395" i="16"/>
  <c r="D2395" i="16"/>
  <c r="G2395" i="16"/>
  <c r="G2396" i="16" l="1"/>
  <c r="F2396" i="16"/>
  <c r="D2396" i="16"/>
  <c r="S2397" i="16"/>
  <c r="A2397" i="16"/>
  <c r="G2397" i="16" l="1"/>
  <c r="D2397" i="16"/>
  <c r="F2397" i="16"/>
  <c r="S2398" i="16"/>
  <c r="A2398" i="16"/>
  <c r="F2398" i="16" l="1"/>
  <c r="D2398" i="16"/>
  <c r="G2398" i="16"/>
  <c r="S2399" i="16"/>
  <c r="A2399" i="16"/>
  <c r="S2400" i="16" l="1"/>
  <c r="A2400" i="16"/>
  <c r="G2399" i="16"/>
  <c r="D2399" i="16"/>
  <c r="F2399" i="16"/>
  <c r="G2400" i="16" l="1"/>
  <c r="F2400" i="16"/>
  <c r="D2400" i="16"/>
  <c r="S2401" i="16"/>
  <c r="A2401" i="16"/>
  <c r="D2401" i="16" l="1"/>
  <c r="G2401" i="16"/>
  <c r="F2401" i="16"/>
  <c r="S2402" i="16"/>
  <c r="A2402" i="16"/>
  <c r="F2402" i="16" l="1"/>
  <c r="D2402" i="16"/>
  <c r="G2402" i="16"/>
  <c r="S2403" i="16"/>
  <c r="A2403" i="16"/>
  <c r="S2404" i="16" l="1"/>
  <c r="A2404" i="16"/>
  <c r="G2403" i="16"/>
  <c r="F2403" i="16"/>
  <c r="D2403" i="16"/>
  <c r="D2404" i="16" l="1"/>
  <c r="F2404" i="16"/>
  <c r="G2404" i="16"/>
  <c r="S2405" i="16"/>
  <c r="A2405" i="16"/>
  <c r="A2406" i="16" l="1"/>
  <c r="S2406" i="16"/>
  <c r="F2405" i="16"/>
  <c r="G2405" i="16"/>
  <c r="D2405" i="16"/>
  <c r="A2407" i="16" l="1"/>
  <c r="S2407" i="16"/>
  <c r="G2406" i="16"/>
  <c r="F2406" i="16"/>
  <c r="D2406" i="16"/>
  <c r="G2407" i="16" l="1"/>
  <c r="F2407" i="16"/>
  <c r="D2407" i="16"/>
  <c r="S2408" i="16"/>
  <c r="A2408" i="16"/>
  <c r="G2408" i="16" l="1"/>
  <c r="D2408" i="16"/>
  <c r="F2408" i="16"/>
  <c r="S2409" i="16"/>
  <c r="A2409" i="16"/>
  <c r="S2410" i="16" l="1"/>
  <c r="A2410" i="16"/>
  <c r="G2409" i="16"/>
  <c r="F2409" i="16"/>
  <c r="D2409" i="16"/>
  <c r="D2410" i="16" l="1"/>
  <c r="F2410" i="16"/>
  <c r="G2410" i="16"/>
  <c r="S2411" i="16"/>
  <c r="A2411" i="16"/>
  <c r="S2412" i="16" l="1"/>
  <c r="A2412" i="16"/>
  <c r="D2411" i="16"/>
  <c r="G2411" i="16"/>
  <c r="F2411" i="16"/>
  <c r="D2412" i="16" l="1"/>
  <c r="F2412" i="16"/>
  <c r="G2412" i="16"/>
  <c r="S2413" i="16"/>
  <c r="A2413" i="16"/>
  <c r="S2414" i="16" l="1"/>
  <c r="A2414" i="16"/>
  <c r="F2413" i="16"/>
  <c r="D2413" i="16"/>
  <c r="G2413" i="16"/>
  <c r="D2414" i="16" l="1"/>
  <c r="G2414" i="16"/>
  <c r="F2414" i="16"/>
  <c r="S2415" i="16"/>
  <c r="A2415" i="16"/>
  <c r="S2416" i="16" l="1"/>
  <c r="A2416" i="16"/>
  <c r="F2415" i="16"/>
  <c r="D2415" i="16"/>
  <c r="G2415" i="16"/>
  <c r="F2416" i="16" l="1"/>
  <c r="D2416" i="16"/>
  <c r="G2416" i="16"/>
  <c r="S2417" i="16"/>
  <c r="A2417" i="16"/>
  <c r="F2417" i="16" l="1"/>
  <c r="G2417" i="16"/>
  <c r="D2417" i="16"/>
  <c r="S2418" i="16"/>
  <c r="A2418" i="16"/>
  <c r="D2418" i="16" l="1"/>
  <c r="G2418" i="16"/>
  <c r="F2418" i="16"/>
  <c r="S2419" i="16"/>
  <c r="A2419" i="16"/>
  <c r="A2420" i="16" l="1"/>
  <c r="S2420" i="16"/>
  <c r="D2419" i="16"/>
  <c r="F2419" i="16"/>
  <c r="G2419" i="16"/>
  <c r="S2421" i="16" l="1"/>
  <c r="A2421" i="16"/>
  <c r="G2420" i="16"/>
  <c r="F2420" i="16"/>
  <c r="D2420" i="16"/>
  <c r="D2421" i="16" l="1"/>
  <c r="G2421" i="16"/>
  <c r="F2421" i="16"/>
  <c r="S2422" i="16"/>
  <c r="A2422" i="16"/>
  <c r="A2423" i="16" l="1"/>
  <c r="S2423" i="16"/>
  <c r="F2422" i="16"/>
  <c r="D2422" i="16"/>
  <c r="G2422" i="16"/>
  <c r="G2423" i="16" l="1"/>
  <c r="F2423" i="16"/>
  <c r="D2423" i="16"/>
  <c r="S2424" i="16"/>
  <c r="A2424" i="16"/>
  <c r="S2425" i="16" l="1"/>
  <c r="A2425" i="16"/>
  <c r="D2424" i="16"/>
  <c r="F2424" i="16"/>
  <c r="G2424" i="16"/>
  <c r="F2425" i="16" l="1"/>
  <c r="D2425" i="16"/>
  <c r="G2425" i="16"/>
  <c r="S2426" i="16"/>
  <c r="A2426" i="16"/>
  <c r="F2426" i="16" l="1"/>
  <c r="G2426" i="16"/>
  <c r="D2426" i="16"/>
  <c r="S2427" i="16"/>
  <c r="A2427" i="16"/>
  <c r="D2427" i="16" l="1"/>
  <c r="F2427" i="16"/>
  <c r="G2427" i="16"/>
  <c r="A2428" i="16"/>
  <c r="S2428" i="16"/>
  <c r="D2428" i="16" l="1"/>
  <c r="G2428" i="16"/>
  <c r="F2428" i="16"/>
  <c r="A2429" i="16"/>
  <c r="S2429" i="16"/>
  <c r="D2429" i="16" l="1"/>
  <c r="G2429" i="16"/>
  <c r="F2429" i="16"/>
  <c r="S2430" i="16"/>
  <c r="A2430" i="16"/>
  <c r="S2431" i="16" l="1"/>
  <c r="A2431" i="16"/>
  <c r="D2430" i="16"/>
  <c r="G2430" i="16"/>
  <c r="F2430" i="16"/>
  <c r="S2432" i="16" l="1"/>
  <c r="A2432" i="16"/>
  <c r="F2431" i="16"/>
  <c r="G2431" i="16"/>
  <c r="D2431" i="16"/>
  <c r="G2432" i="16" l="1"/>
  <c r="D2432" i="16"/>
  <c r="F2432" i="16"/>
  <c r="S2433" i="16"/>
  <c r="A2433" i="16"/>
  <c r="F2433" i="16" l="1"/>
  <c r="D2433" i="16"/>
  <c r="G2433" i="16"/>
  <c r="S2434" i="16"/>
  <c r="A2434" i="16"/>
  <c r="F2434" i="16" l="1"/>
  <c r="D2434" i="16"/>
  <c r="G2434" i="16"/>
  <c r="S2435" i="16"/>
  <c r="A2435" i="16"/>
  <c r="G2435" i="16" l="1"/>
  <c r="D2435" i="16"/>
  <c r="F2435" i="16"/>
  <c r="S2436" i="16"/>
  <c r="A2436" i="16"/>
  <c r="S2437" i="16" l="1"/>
  <c r="A2437" i="16"/>
  <c r="D2436" i="16"/>
  <c r="G2436" i="16"/>
  <c r="F2436" i="16"/>
  <c r="F2437" i="16" l="1"/>
  <c r="D2437" i="16"/>
  <c r="G2437" i="16"/>
  <c r="S2438" i="16"/>
  <c r="A2438" i="16"/>
  <c r="S2439" i="16" l="1"/>
  <c r="A2439" i="16"/>
  <c r="F2438" i="16"/>
  <c r="D2438" i="16"/>
  <c r="G2438" i="16"/>
  <c r="A2440" i="16" l="1"/>
  <c r="S2440" i="16"/>
  <c r="F2439" i="16"/>
  <c r="D2439" i="16"/>
  <c r="G2439" i="16"/>
  <c r="F2440" i="16" l="1"/>
  <c r="G2440" i="16"/>
  <c r="D2440" i="16"/>
  <c r="S2441" i="16"/>
  <c r="A2441" i="16"/>
  <c r="G2441" i="16" l="1"/>
  <c r="D2441" i="16"/>
  <c r="F2441" i="16"/>
  <c r="S2442" i="16"/>
  <c r="A2442" i="16"/>
  <c r="S2443" i="16" l="1"/>
  <c r="A2443" i="16"/>
  <c r="G2442" i="16"/>
  <c r="F2442" i="16"/>
  <c r="D2442" i="16"/>
  <c r="D2443" i="16" l="1"/>
  <c r="G2443" i="16"/>
  <c r="F2443" i="16"/>
  <c r="S2444" i="16"/>
  <c r="A2444" i="16"/>
  <c r="D2444" i="16" l="1"/>
  <c r="G2444" i="16"/>
  <c r="F2444" i="16"/>
  <c r="S2445" i="16"/>
  <c r="A2445" i="16"/>
  <c r="S2446" i="16" l="1"/>
  <c r="A2446" i="16"/>
  <c r="D2445" i="16"/>
  <c r="F2445" i="16"/>
  <c r="G2445" i="16"/>
  <c r="F2446" i="16" l="1"/>
  <c r="G2446" i="16"/>
  <c r="D2446" i="16"/>
  <c r="S2447" i="16"/>
  <c r="A2447" i="16"/>
  <c r="F2447" i="16" l="1"/>
  <c r="G2447" i="16"/>
  <c r="D2447" i="16"/>
  <c r="S2448" i="16"/>
  <c r="A2448" i="16"/>
  <c r="D2448" i="16" l="1"/>
  <c r="F2448" i="16"/>
  <c r="G2448" i="16"/>
  <c r="S2449" i="16"/>
  <c r="A2449" i="16"/>
  <c r="F2449" i="16" l="1"/>
  <c r="D2449" i="16"/>
  <c r="G2449" i="16"/>
  <c r="S2450" i="16"/>
  <c r="A2450" i="16"/>
  <c r="S2451" i="16" l="1"/>
  <c r="A2451" i="16"/>
  <c r="D2450" i="16"/>
  <c r="F2450" i="16"/>
  <c r="G2450" i="16"/>
  <c r="F2451" i="16" l="1"/>
  <c r="D2451" i="16"/>
  <c r="G2451" i="16"/>
  <c r="S2452" i="16"/>
  <c r="A2452" i="16"/>
  <c r="A2453" i="16" l="1"/>
  <c r="S2453" i="16"/>
  <c r="D2452" i="16"/>
  <c r="F2452" i="16"/>
  <c r="G2452" i="16"/>
  <c r="S2454" i="16" l="1"/>
  <c r="A2454" i="16"/>
  <c r="G2453" i="16"/>
  <c r="D2453" i="16"/>
  <c r="F2453" i="16"/>
  <c r="F2454" i="16" l="1"/>
  <c r="D2454" i="16"/>
  <c r="G2454" i="16"/>
  <c r="A2455" i="16"/>
  <c r="S2455" i="16"/>
  <c r="S2456" i="16" l="1"/>
  <c r="A2456" i="16"/>
  <c r="F2455" i="16"/>
  <c r="D2455" i="16"/>
  <c r="G2455" i="16"/>
  <c r="F2456" i="16" l="1"/>
  <c r="D2456" i="16"/>
  <c r="G2456" i="16"/>
  <c r="A2457" i="16"/>
  <c r="S2457" i="16"/>
  <c r="S2458" i="16" l="1"/>
  <c r="A2458" i="16"/>
  <c r="G2457" i="16"/>
  <c r="D2457" i="16"/>
  <c r="F2457" i="16"/>
  <c r="G2458" i="16" l="1"/>
  <c r="F2458" i="16"/>
  <c r="D2458" i="16"/>
  <c r="S2459" i="16"/>
  <c r="A2459" i="16"/>
  <c r="S2460" i="16" l="1"/>
  <c r="A2460" i="16"/>
  <c r="D2459" i="16"/>
  <c r="F2459" i="16"/>
  <c r="G2459" i="16"/>
  <c r="G2460" i="16" l="1"/>
  <c r="F2460" i="16"/>
  <c r="D2460" i="16"/>
  <c r="S2461" i="16"/>
  <c r="A2461" i="16"/>
  <c r="G2461" i="16" l="1"/>
  <c r="F2461" i="16"/>
  <c r="D2461" i="16"/>
  <c r="A2462" i="16"/>
  <c r="S2462" i="16"/>
  <c r="D2462" i="16" l="1"/>
  <c r="G2462" i="16"/>
  <c r="F2462" i="16"/>
  <c r="S2463" i="16"/>
  <c r="A2463" i="16"/>
  <c r="G2463" i="16" l="1"/>
  <c r="D2463" i="16"/>
  <c r="F2463" i="16"/>
  <c r="A2464" i="16"/>
  <c r="S2464" i="16"/>
  <c r="D2464" i="16" l="1"/>
  <c r="G2464" i="16"/>
  <c r="F2464" i="16"/>
  <c r="A2465" i="16"/>
  <c r="S2465" i="16"/>
  <c r="G2465" i="16" l="1"/>
  <c r="F2465" i="16"/>
  <c r="D2465" i="16"/>
  <c r="A2466" i="16"/>
  <c r="S2466" i="16"/>
  <c r="S2467" i="16" l="1"/>
  <c r="A2467" i="16"/>
  <c r="G2466" i="16"/>
  <c r="F2466" i="16"/>
  <c r="D2466" i="16"/>
  <c r="D2467" i="16" l="1"/>
  <c r="F2467" i="16"/>
  <c r="G2467" i="16"/>
  <c r="S2468" i="16"/>
  <c r="A2468" i="16"/>
  <c r="S2469" i="16" l="1"/>
  <c r="A2469" i="16"/>
  <c r="G2468" i="16"/>
  <c r="F2468" i="16"/>
  <c r="D2468" i="16"/>
  <c r="G2469" i="16" l="1"/>
  <c r="F2469" i="16"/>
  <c r="D2469" i="16"/>
  <c r="A2470" i="16"/>
  <c r="S2470" i="16"/>
  <c r="A2471" i="16" l="1"/>
  <c r="S2471" i="16"/>
  <c r="G2470" i="16"/>
  <c r="F2470" i="16"/>
  <c r="D2470" i="16"/>
  <c r="D2471" i="16" l="1"/>
  <c r="G2471" i="16"/>
  <c r="F2471" i="16"/>
  <c r="S2472" i="16"/>
  <c r="A2472" i="16"/>
  <c r="G2472" i="16" l="1"/>
  <c r="D2472" i="16"/>
  <c r="F2472" i="16"/>
  <c r="A2473" i="16"/>
  <c r="S2473" i="16"/>
  <c r="F2473" i="16" l="1"/>
  <c r="D2473" i="16"/>
  <c r="G2473" i="16"/>
  <c r="A2474" i="16"/>
  <c r="S2474" i="16"/>
  <c r="G2474" i="16" l="1"/>
  <c r="F2474" i="16"/>
  <c r="D2474" i="16"/>
  <c r="A2475" i="16"/>
  <c r="S2475" i="16"/>
  <c r="F2475" i="16" l="1"/>
  <c r="D2475" i="16"/>
  <c r="G2475" i="16"/>
  <c r="S2476" i="16"/>
  <c r="A2476" i="16"/>
  <c r="D2476" i="16" l="1"/>
  <c r="F2476" i="16"/>
  <c r="G2476" i="16"/>
  <c r="S2477" i="16"/>
  <c r="A2477" i="16"/>
  <c r="F2477" i="16" l="1"/>
  <c r="G2477" i="16"/>
  <c r="D2477" i="16"/>
  <c r="S2478" i="16"/>
  <c r="A2478" i="16"/>
  <c r="F2478" i="16" l="1"/>
  <c r="D2478" i="16"/>
  <c r="G2478" i="16"/>
  <c r="S2479" i="16"/>
  <c r="A2479" i="16"/>
  <c r="D2479" i="16" l="1"/>
  <c r="F2479" i="16"/>
  <c r="G2479" i="16"/>
  <c r="S2480" i="16"/>
  <c r="A2480" i="16"/>
  <c r="F2480" i="16" l="1"/>
  <c r="D2480" i="16"/>
  <c r="G2480" i="16"/>
  <c r="S2481" i="16"/>
  <c r="A2481" i="16"/>
  <c r="D2481" i="16" l="1"/>
  <c r="G2481" i="16"/>
  <c r="F2481" i="16"/>
  <c r="S2482" i="16"/>
  <c r="A2482" i="16"/>
  <c r="S2483" i="16" l="1"/>
  <c r="A2483" i="16"/>
  <c r="F2482" i="16"/>
  <c r="D2482" i="16"/>
  <c r="G2482" i="16"/>
  <c r="D2483" i="16" l="1"/>
  <c r="F2483" i="16"/>
  <c r="G2483" i="16"/>
  <c r="S2484" i="16"/>
  <c r="A2484" i="16"/>
  <c r="S2485" i="16" l="1"/>
  <c r="A2485" i="16"/>
  <c r="D2484" i="16"/>
  <c r="F2484" i="16"/>
  <c r="G2484" i="16"/>
  <c r="S2486" i="16" l="1"/>
  <c r="A2486" i="16"/>
  <c r="F2485" i="16"/>
  <c r="G2485" i="16"/>
  <c r="D2485" i="16"/>
  <c r="F2486" i="16" l="1"/>
  <c r="D2486" i="16"/>
  <c r="G2486" i="16"/>
  <c r="S2487" i="16"/>
  <c r="A2487" i="16"/>
  <c r="G2487" i="16" l="1"/>
  <c r="F2487" i="16"/>
  <c r="D2487" i="16"/>
  <c r="S2488" i="16"/>
  <c r="A2488" i="16"/>
  <c r="S2489" i="16" l="1"/>
  <c r="A2489" i="16"/>
  <c r="D2488" i="16"/>
  <c r="F2488" i="16"/>
  <c r="G2488" i="16"/>
  <c r="D2489" i="16" l="1"/>
  <c r="F2489" i="16"/>
  <c r="G2489" i="16"/>
  <c r="S2490" i="16"/>
  <c r="A2490" i="16"/>
  <c r="G2490" i="16" l="1"/>
  <c r="F2490" i="16"/>
  <c r="D2490" i="16"/>
  <c r="S2491" i="16"/>
  <c r="A2491" i="16"/>
  <c r="D2491" i="16" l="1"/>
  <c r="G2491" i="16"/>
  <c r="F2491" i="16"/>
  <c r="S2492" i="16"/>
  <c r="A2492" i="16"/>
  <c r="S2493" i="16" l="1"/>
  <c r="A2493" i="16"/>
  <c r="G2492" i="16"/>
  <c r="D2492" i="16"/>
  <c r="F2492" i="16"/>
  <c r="G2493" i="16" l="1"/>
  <c r="F2493" i="16"/>
  <c r="D2493" i="16"/>
  <c r="S2494" i="16"/>
  <c r="A2494" i="16"/>
  <c r="D2494" i="16" l="1"/>
  <c r="G2494" i="16"/>
  <c r="F2494" i="16"/>
  <c r="S2495" i="16"/>
  <c r="A2495" i="16"/>
  <c r="F2495" i="16" l="1"/>
  <c r="D2495" i="16"/>
  <c r="G2495" i="16"/>
  <c r="S2496" i="16"/>
  <c r="A2496" i="16"/>
  <c r="D2496" i="16" l="1"/>
  <c r="F2496" i="16"/>
  <c r="G2496" i="16"/>
  <c r="A2497" i="16"/>
  <c r="S2497" i="16"/>
  <c r="S2498" i="16" l="1"/>
  <c r="A2498" i="16"/>
  <c r="F2497" i="16"/>
  <c r="D2497" i="16"/>
  <c r="G2497" i="16"/>
  <c r="D2498" i="16" l="1"/>
  <c r="G2498" i="16"/>
  <c r="F2498" i="16"/>
  <c r="S2499" i="16"/>
  <c r="A2499" i="16"/>
  <c r="G2499" i="16" l="1"/>
  <c r="D2499" i="16"/>
  <c r="F2499" i="16"/>
  <c r="S2500" i="16"/>
  <c r="A2500" i="16"/>
  <c r="F2500" i="16" l="1"/>
  <c r="D2500" i="16"/>
  <c r="G2500" i="16"/>
  <c r="S2501" i="16"/>
  <c r="A2501" i="16"/>
  <c r="G2501" i="16" l="1"/>
  <c r="D2501" i="16"/>
  <c r="F2501" i="16"/>
  <c r="S2502" i="16"/>
  <c r="A2502" i="16"/>
  <c r="S2503" i="16" l="1"/>
  <c r="A2503" i="16"/>
  <c r="D2502" i="16"/>
  <c r="G2502" i="16"/>
  <c r="F2502" i="16"/>
  <c r="G2503" i="16" l="1"/>
  <c r="F2503" i="16"/>
  <c r="D2503" i="16"/>
  <c r="S2504" i="16"/>
  <c r="A2504" i="16"/>
  <c r="S2505" i="16" l="1"/>
  <c r="A2505" i="16"/>
  <c r="D2504" i="16"/>
  <c r="G2504" i="16"/>
  <c r="F2504" i="16"/>
  <c r="D2505" i="16" l="1"/>
  <c r="G2505" i="16"/>
  <c r="F2505" i="16"/>
  <c r="A2506" i="16"/>
  <c r="S2506" i="16"/>
  <c r="S2507" i="16" l="1"/>
  <c r="A2507" i="16"/>
  <c r="F2506" i="16"/>
  <c r="D2506" i="16"/>
  <c r="G2506" i="16"/>
  <c r="G2507" i="16" l="1"/>
  <c r="D2507" i="16"/>
  <c r="F2507" i="16"/>
  <c r="S2508" i="16"/>
  <c r="A2508" i="16"/>
  <c r="S2509" i="16" l="1"/>
  <c r="A2509" i="16"/>
  <c r="D2508" i="16"/>
  <c r="G2508" i="16"/>
  <c r="F2508" i="16"/>
  <c r="F2509" i="16" l="1"/>
  <c r="D2509" i="16"/>
  <c r="G2509" i="16"/>
  <c r="S2510" i="16"/>
  <c r="A2510" i="16"/>
  <c r="S2511" i="16" l="1"/>
  <c r="A2511" i="16"/>
  <c r="F2510" i="16"/>
  <c r="G2510" i="16"/>
  <c r="D2510" i="16"/>
  <c r="F2511" i="16" l="1"/>
  <c r="D2511" i="16"/>
  <c r="G2511" i="16"/>
  <c r="S2512" i="16"/>
  <c r="A2512" i="16"/>
  <c r="S2513" i="16" l="1"/>
  <c r="A2513" i="16"/>
  <c r="D2512" i="16"/>
  <c r="F2512" i="16"/>
  <c r="G2512" i="16"/>
  <c r="G2513" i="16" l="1"/>
  <c r="F2513" i="16"/>
  <c r="D2513" i="16"/>
  <c r="S2514" i="16"/>
  <c r="A2514" i="16"/>
  <c r="S2515" i="16" l="1"/>
  <c r="A2515" i="16"/>
  <c r="F2514" i="16"/>
  <c r="D2514" i="16"/>
  <c r="G2514" i="16"/>
  <c r="D2515" i="16" l="1"/>
  <c r="G2515" i="16"/>
  <c r="F2515" i="16"/>
  <c r="S2516" i="16"/>
  <c r="A2516" i="16"/>
  <c r="A2517" i="16" l="1"/>
  <c r="S2517" i="16"/>
  <c r="D2516" i="16"/>
  <c r="G2516" i="16"/>
  <c r="F2516" i="16"/>
  <c r="S2518" i="16" l="1"/>
  <c r="A2518" i="16"/>
  <c r="F2517" i="16"/>
  <c r="D2517" i="16"/>
  <c r="G2517" i="16"/>
  <c r="F2518" i="16" l="1"/>
  <c r="D2518" i="16"/>
  <c r="G2518" i="16"/>
  <c r="S2519" i="16"/>
  <c r="A2519" i="16"/>
  <c r="F2519" i="16" l="1"/>
  <c r="G2519" i="16"/>
  <c r="D2519" i="16"/>
  <c r="S2520" i="16"/>
  <c r="A2520" i="16"/>
  <c r="F2520" i="16" l="1"/>
  <c r="D2520" i="16"/>
  <c r="G2520" i="16"/>
  <c r="A2521" i="16"/>
  <c r="S2521" i="16"/>
  <c r="D2521" i="16" l="1"/>
  <c r="F2521" i="16"/>
  <c r="G2521" i="16"/>
  <c r="S2522" i="16"/>
  <c r="A2522" i="16"/>
  <c r="F2522" i="16" l="1"/>
  <c r="G2522" i="16"/>
  <c r="D2522" i="16"/>
  <c r="S2523" i="16"/>
  <c r="A2523" i="16"/>
  <c r="S2524" i="16" l="1"/>
  <c r="A2524" i="16"/>
  <c r="D2523" i="16"/>
  <c r="F2523" i="16"/>
  <c r="G2523" i="16"/>
  <c r="D2524" i="16" l="1"/>
  <c r="F2524" i="16"/>
  <c r="G2524" i="16"/>
  <c r="S2525" i="16"/>
  <c r="A2525" i="16"/>
  <c r="G2525" i="16" l="1"/>
  <c r="F2525" i="16"/>
  <c r="D2525" i="16"/>
  <c r="A2526" i="16"/>
  <c r="S2526" i="16"/>
  <c r="G2526" i="16" l="1"/>
  <c r="D2526" i="16"/>
  <c r="F2526" i="16"/>
  <c r="A2527" i="16"/>
  <c r="S2527" i="16"/>
  <c r="G2527" i="16" l="1"/>
  <c r="F2527" i="16"/>
  <c r="D2527" i="16"/>
  <c r="S2528" i="16"/>
  <c r="A2528" i="16"/>
  <c r="F2528" i="16" l="1"/>
  <c r="G2528" i="16"/>
  <c r="D2528" i="16"/>
  <c r="S2529" i="16"/>
  <c r="A2529" i="16"/>
  <c r="F2529" i="16" l="1"/>
  <c r="G2529" i="16"/>
  <c r="D2529" i="16"/>
  <c r="S2530" i="16"/>
  <c r="A2530" i="16"/>
  <c r="D2530" i="16" l="1"/>
  <c r="G2530" i="16"/>
  <c r="F2530" i="16"/>
  <c r="S2531" i="16"/>
  <c r="A2531" i="16"/>
  <c r="G2531" i="16" l="1"/>
  <c r="D2531" i="16"/>
  <c r="F2531" i="16"/>
  <c r="S2532" i="16"/>
  <c r="A2532" i="16"/>
  <c r="S2533" i="16" l="1"/>
  <c r="A2533" i="16"/>
  <c r="G2532" i="16"/>
  <c r="F2532" i="16"/>
  <c r="D2532" i="16"/>
  <c r="D2533" i="16" l="1"/>
  <c r="G2533" i="16"/>
  <c r="F2533" i="16"/>
  <c r="A2534" i="16"/>
  <c r="S2534" i="16"/>
  <c r="F2534" i="16" l="1"/>
  <c r="G2534" i="16"/>
  <c r="D2534" i="16"/>
  <c r="S2535" i="16"/>
  <c r="A2535" i="16"/>
  <c r="D2535" i="16" l="1"/>
  <c r="F2535" i="16"/>
  <c r="G2535" i="16"/>
  <c r="S2536" i="16"/>
  <c r="A2536" i="16"/>
  <c r="D2536" i="16" l="1"/>
  <c r="F2536" i="16"/>
  <c r="G2536" i="16"/>
  <c r="S2537" i="16"/>
  <c r="A2537" i="16"/>
  <c r="D2537" i="16" l="1"/>
  <c r="G2537" i="16"/>
  <c r="F2537" i="16"/>
  <c r="S2538" i="16"/>
  <c r="A2538" i="16"/>
  <c r="A2539" i="16" l="1"/>
  <c r="S2539" i="16"/>
  <c r="F2538" i="16"/>
  <c r="D2538" i="16"/>
  <c r="G2538" i="16"/>
  <c r="D2539" i="16" l="1"/>
  <c r="F2539" i="16"/>
  <c r="G2539" i="16"/>
  <c r="S2540" i="16"/>
  <c r="A2540" i="16"/>
  <c r="F2540" i="16" l="1"/>
  <c r="G2540" i="16"/>
  <c r="D2540" i="16"/>
  <c r="S2541" i="16"/>
  <c r="A2541" i="16"/>
  <c r="G2541" i="16" l="1"/>
  <c r="F2541" i="16"/>
  <c r="D2541" i="16"/>
  <c r="A2542" i="16"/>
  <c r="S2542" i="16"/>
  <c r="F2542" i="16" l="1"/>
  <c r="D2542" i="16"/>
  <c r="G2542" i="16"/>
  <c r="A2543" i="16"/>
  <c r="S2543" i="16"/>
  <c r="S2544" i="16" l="1"/>
  <c r="A2544" i="16"/>
  <c r="G2543" i="16"/>
  <c r="F2543" i="16"/>
  <c r="D2543" i="16"/>
  <c r="D2544" i="16" l="1"/>
  <c r="G2544" i="16"/>
  <c r="F2544" i="16"/>
  <c r="S2545" i="16"/>
  <c r="A2545" i="16"/>
  <c r="G2545" i="16" l="1"/>
  <c r="F2545" i="16"/>
  <c r="D2545" i="16"/>
  <c r="A2546" i="16"/>
  <c r="S2546" i="16"/>
  <c r="D2546" i="16" l="1"/>
  <c r="F2546" i="16"/>
  <c r="G2546" i="16"/>
  <c r="S2547" i="16"/>
  <c r="A2547" i="16"/>
  <c r="A2548" i="16" l="1"/>
  <c r="S2548" i="16"/>
  <c r="F2547" i="16"/>
  <c r="G2547" i="16"/>
  <c r="D2547" i="16"/>
  <c r="D2548" i="16" l="1"/>
  <c r="F2548" i="16"/>
  <c r="G2548" i="16"/>
  <c r="S2549" i="16"/>
  <c r="A2549" i="16"/>
  <c r="S2550" i="16" l="1"/>
  <c r="A2550" i="16"/>
  <c r="D2549" i="16"/>
  <c r="F2549" i="16"/>
  <c r="G2549" i="16"/>
  <c r="S2551" i="16" l="1"/>
  <c r="A2551" i="16"/>
  <c r="F2550" i="16"/>
  <c r="D2550" i="16"/>
  <c r="G2550" i="16"/>
  <c r="G2551" i="16" l="1"/>
  <c r="D2551" i="16"/>
  <c r="F2551" i="16"/>
  <c r="S2552" i="16"/>
  <c r="A2552" i="16"/>
  <c r="G2552" i="16" l="1"/>
  <c r="D2552" i="16"/>
  <c r="F2552" i="16"/>
  <c r="A2553" i="16"/>
  <c r="S2553" i="16"/>
  <c r="S2554" i="16" l="1"/>
  <c r="A2554" i="16"/>
  <c r="F2553" i="16"/>
  <c r="D2553" i="16"/>
  <c r="G2553" i="16"/>
  <c r="G2554" i="16" l="1"/>
  <c r="F2554" i="16"/>
  <c r="D2554" i="16"/>
  <c r="S2555" i="16"/>
  <c r="A2555" i="16"/>
  <c r="S2556" i="16" l="1"/>
  <c r="A2556" i="16"/>
  <c r="G2555" i="16"/>
  <c r="D2555" i="16"/>
  <c r="F2555" i="16"/>
  <c r="F2556" i="16" l="1"/>
  <c r="D2556" i="16"/>
  <c r="G2556" i="16"/>
  <c r="S2557" i="16"/>
  <c r="A2557" i="16"/>
  <c r="G2557" i="16" l="1"/>
  <c r="F2557" i="16"/>
  <c r="D2557" i="16"/>
  <c r="S2558" i="16"/>
  <c r="A2558" i="16"/>
  <c r="S2559" i="16" l="1"/>
  <c r="A2559" i="16"/>
  <c r="G2558" i="16"/>
  <c r="F2558" i="16"/>
  <c r="D2558" i="16"/>
  <c r="F2559" i="16" l="1"/>
  <c r="G2559" i="16"/>
  <c r="D2559" i="16"/>
  <c r="S2560" i="16"/>
  <c r="A2560" i="16"/>
  <c r="S2561" i="16" l="1"/>
  <c r="A2561" i="16"/>
  <c r="F2560" i="16"/>
  <c r="G2560" i="16"/>
  <c r="D2560" i="16"/>
  <c r="S2562" i="16" l="1"/>
  <c r="A2562" i="16"/>
  <c r="F2561" i="16"/>
  <c r="D2561" i="16"/>
  <c r="G2561" i="16"/>
  <c r="F2562" i="16" l="1"/>
  <c r="G2562" i="16"/>
  <c r="D2562" i="16"/>
  <c r="S2563" i="16"/>
  <c r="A2563" i="16"/>
  <c r="F2563" i="16" l="1"/>
  <c r="G2563" i="16"/>
  <c r="D2563" i="16"/>
  <c r="A2564" i="16"/>
  <c r="S2564" i="16"/>
  <c r="S2565" i="16" l="1"/>
  <c r="A2565" i="16"/>
  <c r="F2564" i="16"/>
  <c r="G2564" i="16"/>
  <c r="D2564" i="16"/>
  <c r="D2565" i="16" l="1"/>
  <c r="G2565" i="16"/>
  <c r="F2565" i="16"/>
  <c r="S2566" i="16"/>
  <c r="A2566" i="16"/>
  <c r="F2566" i="16" l="1"/>
  <c r="D2566" i="16"/>
  <c r="G2566" i="16"/>
  <c r="S2567" i="16"/>
  <c r="A2567" i="16"/>
  <c r="S2568" i="16" l="1"/>
  <c r="A2568" i="16"/>
  <c r="F2567" i="16"/>
  <c r="D2567" i="16"/>
  <c r="G2567" i="16"/>
  <c r="S2569" i="16" l="1"/>
  <c r="A2569" i="16"/>
  <c r="G2568" i="16"/>
  <c r="D2568" i="16"/>
  <c r="F2568" i="16"/>
  <c r="F2569" i="16" l="1"/>
  <c r="G2569" i="16"/>
  <c r="D2569" i="16"/>
  <c r="S2570" i="16"/>
  <c r="A2570" i="16"/>
  <c r="S2571" i="16" l="1"/>
  <c r="A2571" i="16"/>
  <c r="G2570" i="16"/>
  <c r="F2570" i="16"/>
  <c r="D2570" i="16"/>
  <c r="D2571" i="16" l="1"/>
  <c r="F2571" i="16"/>
  <c r="G2571" i="16"/>
  <c r="S2572" i="16"/>
  <c r="A2572" i="16"/>
  <c r="S2573" i="16" l="1"/>
  <c r="A2573" i="16"/>
  <c r="G2572" i="16"/>
  <c r="D2572" i="16"/>
  <c r="F2572" i="16"/>
  <c r="F2573" i="16" l="1"/>
  <c r="G2573" i="16"/>
  <c r="D2573" i="16"/>
  <c r="S2574" i="16"/>
  <c r="A2574" i="16"/>
  <c r="S2575" i="16" l="1"/>
  <c r="A2575" i="16"/>
  <c r="D2574" i="16"/>
  <c r="G2574" i="16"/>
  <c r="F2574" i="16"/>
  <c r="S2576" i="16" l="1"/>
  <c r="A2576" i="16"/>
  <c r="F2575" i="16"/>
  <c r="D2575" i="16"/>
  <c r="G2575" i="16"/>
  <c r="D2576" i="16" l="1"/>
  <c r="F2576" i="16"/>
  <c r="G2576" i="16"/>
  <c r="A2577" i="16"/>
  <c r="S2577" i="16"/>
  <c r="G2577" i="16" l="1"/>
  <c r="F2577" i="16"/>
  <c r="D2577" i="16"/>
  <c r="S2578" i="16"/>
  <c r="A2578" i="16"/>
  <c r="S2579" i="16" l="1"/>
  <c r="A2579" i="16"/>
  <c r="D2578" i="16"/>
  <c r="F2578" i="16"/>
  <c r="G2578" i="16"/>
  <c r="A2580" i="16" l="1"/>
  <c r="S2580" i="16"/>
  <c r="D2579" i="16"/>
  <c r="F2579" i="16"/>
  <c r="G2579" i="16"/>
  <c r="A2581" i="16" l="1"/>
  <c r="S2581" i="16"/>
  <c r="G2580" i="16"/>
  <c r="D2580" i="16"/>
  <c r="F2580" i="16"/>
  <c r="G2581" i="16" l="1"/>
  <c r="D2581" i="16"/>
  <c r="F2581" i="16"/>
  <c r="S2582" i="16"/>
  <c r="A2582" i="16"/>
  <c r="D2582" i="16" l="1"/>
  <c r="F2582" i="16"/>
  <c r="G2582" i="16"/>
  <c r="A2583" i="16"/>
  <c r="S2583" i="16"/>
  <c r="S2584" i="16" l="1"/>
  <c r="A2584" i="16"/>
  <c r="F2583" i="16"/>
  <c r="D2583" i="16"/>
  <c r="G2583" i="16"/>
  <c r="D2584" i="16" l="1"/>
  <c r="F2584" i="16"/>
  <c r="G2584" i="16"/>
  <c r="A2585" i="16"/>
  <c r="S2585" i="16"/>
  <c r="S2586" i="16" l="1"/>
  <c r="A2586" i="16"/>
  <c r="F2585" i="16"/>
  <c r="D2585" i="16"/>
  <c r="G2585" i="16"/>
  <c r="S2587" i="16" l="1"/>
  <c r="A2587" i="16"/>
  <c r="G2586" i="16"/>
  <c r="D2586" i="16"/>
  <c r="F2586" i="16"/>
  <c r="D2587" i="16" l="1"/>
  <c r="F2587" i="16"/>
  <c r="G2587" i="16"/>
  <c r="S2588" i="16"/>
  <c r="A2588" i="16"/>
  <c r="S2589" i="16" l="1"/>
  <c r="A2589" i="16"/>
  <c r="F2588" i="16"/>
  <c r="G2588" i="16"/>
  <c r="D2588" i="16"/>
  <c r="G2589" i="16" l="1"/>
  <c r="F2589" i="16"/>
  <c r="D2589" i="16"/>
  <c r="A2590" i="16"/>
  <c r="S2590" i="16"/>
  <c r="S2591" i="16" l="1"/>
  <c r="A2591" i="16"/>
  <c r="G2590" i="16"/>
  <c r="D2590" i="16"/>
  <c r="F2590" i="16"/>
  <c r="G2591" i="16" l="1"/>
  <c r="F2591" i="16"/>
  <c r="D2591" i="16"/>
  <c r="A2592" i="16"/>
  <c r="S2592" i="16"/>
  <c r="S2593" i="16" l="1"/>
  <c r="A2593" i="16"/>
  <c r="D2592" i="16"/>
  <c r="F2592" i="16"/>
  <c r="G2592" i="16"/>
  <c r="D2593" i="16" l="1"/>
  <c r="G2593" i="16"/>
  <c r="F2593" i="16"/>
  <c r="S2594" i="16"/>
  <c r="A2594" i="16"/>
  <c r="S2595" i="16" l="1"/>
  <c r="A2595" i="16"/>
  <c r="D2594" i="16"/>
  <c r="F2594" i="16"/>
  <c r="G2594" i="16"/>
  <c r="F2595" i="16" l="1"/>
  <c r="G2595" i="16"/>
  <c r="D2595" i="16"/>
  <c r="S2596" i="16"/>
  <c r="A2596" i="16"/>
  <c r="G2596" i="16" l="1"/>
  <c r="D2596" i="16"/>
  <c r="F2596" i="16"/>
  <c r="S2597" i="16"/>
  <c r="A2597" i="16"/>
  <c r="G2597" i="16" l="1"/>
  <c r="D2597" i="16"/>
  <c r="F2597" i="16"/>
  <c r="S2598" i="16"/>
  <c r="A2598" i="16"/>
  <c r="S2599" i="16" l="1"/>
  <c r="A2599" i="16"/>
  <c r="D2598" i="16"/>
  <c r="F2598" i="16"/>
  <c r="G2598" i="16"/>
  <c r="G2599" i="16" l="1"/>
  <c r="F2599" i="16"/>
  <c r="D2599" i="16"/>
  <c r="S2600" i="16"/>
  <c r="A2600" i="16"/>
  <c r="S2601" i="16" l="1"/>
  <c r="A2601" i="16"/>
  <c r="D2600" i="16"/>
  <c r="G2600" i="16"/>
  <c r="F2600" i="16"/>
  <c r="D2601" i="16" l="1"/>
  <c r="F2601" i="16"/>
  <c r="G2601" i="16"/>
  <c r="S2602" i="16"/>
  <c r="A2602" i="16"/>
  <c r="A2603" i="16" l="1"/>
  <c r="S2603" i="16"/>
  <c r="D2602" i="16"/>
  <c r="F2602" i="16"/>
  <c r="G2602" i="16"/>
  <c r="F2603" i="16" l="1"/>
  <c r="D2603" i="16"/>
  <c r="G2603" i="16"/>
  <c r="A2604" i="16"/>
  <c r="S2604" i="16"/>
  <c r="F2604" i="16" l="1"/>
  <c r="D2604" i="16"/>
  <c r="G2604" i="16"/>
  <c r="S2605" i="16"/>
  <c r="A2605" i="16"/>
  <c r="D2605" i="16" l="1"/>
  <c r="F2605" i="16"/>
  <c r="G2605" i="16"/>
  <c r="S2606" i="16"/>
  <c r="A2606" i="16"/>
  <c r="F2606" i="16" l="1"/>
  <c r="G2606" i="16"/>
  <c r="D2606" i="16"/>
  <c r="S2607" i="16"/>
  <c r="A2607" i="16"/>
  <c r="F2607" i="16" l="1"/>
  <c r="D2607" i="16"/>
  <c r="G2607" i="16"/>
  <c r="S2608" i="16"/>
  <c r="A2608" i="16"/>
  <c r="F2608" i="16" l="1"/>
  <c r="G2608" i="16"/>
  <c r="D2608" i="16"/>
  <c r="S2609" i="16"/>
  <c r="A2609" i="16"/>
  <c r="F2609" i="16" l="1"/>
  <c r="D2609" i="16"/>
  <c r="G2609" i="16"/>
  <c r="A2610" i="16"/>
  <c r="S2610" i="16"/>
  <c r="S2611" i="16" l="1"/>
  <c r="A2611" i="16"/>
  <c r="F2610" i="16"/>
  <c r="D2610" i="16"/>
  <c r="G2610" i="16"/>
  <c r="G2611" i="16" l="1"/>
  <c r="D2611" i="16"/>
  <c r="F2611" i="16"/>
  <c r="S2612" i="16"/>
  <c r="A2612" i="16"/>
  <c r="S2613" i="16" l="1"/>
  <c r="A2613" i="16"/>
  <c r="D2612" i="16"/>
  <c r="F2612" i="16"/>
  <c r="G2612" i="16"/>
  <c r="G2613" i="16" l="1"/>
  <c r="F2613" i="16"/>
  <c r="D2613" i="16"/>
  <c r="A2614" i="16"/>
  <c r="S2614" i="16"/>
  <c r="D2614" i="16" l="1"/>
  <c r="F2614" i="16"/>
  <c r="G2614" i="16"/>
  <c r="A2615" i="16"/>
  <c r="S2615" i="16"/>
  <c r="G2615" i="16" l="1"/>
  <c r="F2615" i="16"/>
  <c r="D2615" i="16"/>
  <c r="S2616" i="16"/>
  <c r="A2616" i="16"/>
  <c r="G2616" i="16" l="1"/>
  <c r="D2616" i="16"/>
  <c r="F2616" i="16"/>
  <c r="A2617" i="16"/>
  <c r="S2617" i="16"/>
  <c r="F2617" i="16" l="1"/>
  <c r="D2617" i="16"/>
  <c r="G2617" i="16"/>
  <c r="S2618" i="16"/>
  <c r="A2618" i="16"/>
  <c r="G2618" i="16" l="1"/>
  <c r="D2618" i="16"/>
  <c r="F2618" i="16"/>
  <c r="S2619" i="16"/>
  <c r="A2619" i="16"/>
  <c r="G2619" i="16" l="1"/>
  <c r="D2619" i="16"/>
  <c r="F2619" i="16"/>
  <c r="S2620" i="16"/>
  <c r="A2620" i="16"/>
  <c r="G2620" i="16" l="1"/>
  <c r="F2620" i="16"/>
  <c r="D2620" i="16"/>
  <c r="A2621" i="16"/>
  <c r="S2621" i="16"/>
  <c r="A2622" i="16" l="1"/>
  <c r="S2622" i="16"/>
  <c r="D2621" i="16"/>
  <c r="G2621" i="16"/>
  <c r="F2621" i="16"/>
  <c r="S2623" i="16" l="1"/>
  <c r="A2623" i="16"/>
  <c r="D2622" i="16"/>
  <c r="G2622" i="16"/>
  <c r="F2622" i="16"/>
  <c r="D2623" i="16" l="1"/>
  <c r="F2623" i="16"/>
  <c r="G2623" i="16"/>
  <c r="S2624" i="16"/>
  <c r="A2624" i="16"/>
  <c r="D2624" i="16" l="1"/>
  <c r="F2624" i="16"/>
  <c r="G2624" i="16"/>
  <c r="A2625" i="16"/>
  <c r="S2625" i="16"/>
  <c r="D2625" i="16" l="1"/>
  <c r="F2625" i="16"/>
  <c r="G2625" i="16"/>
  <c r="A2626" i="16"/>
  <c r="S2626" i="16"/>
  <c r="G2626" i="16" l="1"/>
  <c r="F2626" i="16"/>
  <c r="D2626" i="16"/>
  <c r="S2627" i="16"/>
  <c r="A2627" i="16"/>
  <c r="D2627" i="16" l="1"/>
  <c r="G2627" i="16"/>
  <c r="F2627" i="16"/>
  <c r="S2628" i="16"/>
  <c r="A2628" i="16"/>
  <c r="S2629" i="16" l="1"/>
  <c r="A2629" i="16"/>
  <c r="F2628" i="16"/>
  <c r="D2628" i="16"/>
  <c r="G2628" i="16"/>
  <c r="D2629" i="16" l="1"/>
  <c r="G2629" i="16"/>
  <c r="F2629" i="16"/>
  <c r="S2630" i="16"/>
  <c r="A2630" i="16"/>
  <c r="A2631" i="16" l="1"/>
  <c r="S2631" i="16"/>
  <c r="G2630" i="16"/>
  <c r="D2630" i="16"/>
  <c r="F2630" i="16"/>
  <c r="S2632" i="16" l="1"/>
  <c r="A2632" i="16"/>
  <c r="G2631" i="16"/>
  <c r="F2631" i="16"/>
  <c r="D2631" i="16"/>
  <c r="G2632" i="16" l="1"/>
  <c r="D2632" i="16"/>
  <c r="F2632" i="16"/>
  <c r="S2633" i="16"/>
  <c r="A2633" i="16"/>
  <c r="D2633" i="16" l="1"/>
  <c r="G2633" i="16"/>
  <c r="F2633" i="16"/>
  <c r="S2634" i="16"/>
  <c r="A2634" i="16"/>
  <c r="F2634" i="16" l="1"/>
  <c r="G2634" i="16"/>
  <c r="D2634" i="16"/>
  <c r="S2635" i="16"/>
  <c r="A2635" i="16"/>
  <c r="S2636" i="16" l="1"/>
  <c r="A2636" i="16"/>
  <c r="F2635" i="16"/>
  <c r="G2635" i="16"/>
  <c r="D2635" i="16"/>
  <c r="D2636" i="16" l="1"/>
  <c r="G2636" i="16"/>
  <c r="F2636" i="16"/>
  <c r="S2637" i="16"/>
  <c r="A2637" i="16"/>
  <c r="A2638" i="16" l="1"/>
  <c r="S2638" i="16"/>
  <c r="F2637" i="16"/>
  <c r="D2637" i="16"/>
  <c r="G2637" i="16"/>
  <c r="S2639" i="16" l="1"/>
  <c r="A2639" i="16"/>
  <c r="D2638" i="16"/>
  <c r="F2638" i="16"/>
  <c r="G2638" i="16"/>
  <c r="D2639" i="16" l="1"/>
  <c r="G2639" i="16"/>
  <c r="F2639" i="16"/>
  <c r="S2640" i="16"/>
  <c r="A2640" i="16"/>
  <c r="S2641" i="16" l="1"/>
  <c r="A2641" i="16"/>
  <c r="G2640" i="16"/>
  <c r="F2640" i="16"/>
  <c r="D2640" i="16"/>
  <c r="G2641" i="16" l="1"/>
  <c r="D2641" i="16"/>
  <c r="F2641" i="16"/>
  <c r="S2642" i="16"/>
  <c r="A2642" i="16"/>
  <c r="G2642" i="16" l="1"/>
  <c r="D2642" i="16"/>
  <c r="F2642" i="16"/>
  <c r="S2643" i="16"/>
  <c r="A2643" i="16"/>
  <c r="G2643" i="16" l="1"/>
  <c r="F2643" i="16"/>
  <c r="D2643" i="16"/>
  <c r="S2644" i="16"/>
  <c r="A2644" i="16"/>
  <c r="A2645" i="16" l="1"/>
  <c r="S2645" i="16"/>
  <c r="D2644" i="16"/>
  <c r="G2644" i="16"/>
  <c r="F2644" i="16"/>
  <c r="F2645" i="16" l="1"/>
  <c r="D2645" i="16"/>
  <c r="G2645" i="16"/>
  <c r="S2646" i="16"/>
  <c r="A2646" i="16"/>
  <c r="S2647" i="16" l="1"/>
  <c r="A2647" i="16"/>
  <c r="F2646" i="16"/>
  <c r="G2646" i="16"/>
  <c r="D2646" i="16"/>
  <c r="G2647" i="16" l="1"/>
  <c r="D2647" i="16"/>
  <c r="F2647" i="16"/>
  <c r="S2648" i="16"/>
  <c r="A2648" i="16"/>
  <c r="S2649" i="16" l="1"/>
  <c r="A2649" i="16"/>
  <c r="D2648" i="16"/>
  <c r="F2648" i="16"/>
  <c r="G2648" i="16"/>
  <c r="D2649" i="16" l="1"/>
  <c r="G2649" i="16"/>
  <c r="F2649" i="16"/>
  <c r="S2650" i="16"/>
  <c r="A2650" i="16"/>
  <c r="S2651" i="16" l="1"/>
  <c r="A2651" i="16"/>
  <c r="F2650" i="16"/>
  <c r="G2650" i="16"/>
  <c r="D2650" i="16"/>
  <c r="D2651" i="16" l="1"/>
  <c r="F2651" i="16"/>
  <c r="G2651" i="16"/>
  <c r="S2652" i="16"/>
  <c r="A2652" i="16"/>
  <c r="A2653" i="16" l="1"/>
  <c r="S2653" i="16"/>
  <c r="G2652" i="16"/>
  <c r="F2652" i="16"/>
  <c r="D2652" i="16"/>
  <c r="G2653" i="16" l="1"/>
  <c r="F2653" i="16"/>
  <c r="D2653" i="16"/>
  <c r="S2654" i="16"/>
  <c r="A2654" i="16"/>
  <c r="S2655" i="16" l="1"/>
  <c r="A2655" i="16"/>
  <c r="D2654" i="16"/>
  <c r="G2654" i="16"/>
  <c r="F2654" i="16"/>
  <c r="G2655" i="16" l="1"/>
  <c r="D2655" i="16"/>
  <c r="F2655" i="16"/>
  <c r="S2656" i="16"/>
  <c r="A2656" i="16"/>
  <c r="S2657" i="16" l="1"/>
  <c r="A2657" i="16"/>
  <c r="G2656" i="16"/>
  <c r="D2656" i="16"/>
  <c r="F2656" i="16"/>
  <c r="D2657" i="16" l="1"/>
  <c r="F2657" i="16"/>
  <c r="G2657" i="16"/>
  <c r="S2658" i="16"/>
  <c r="A2658" i="16"/>
  <c r="G2658" i="16" l="1"/>
  <c r="F2658" i="16"/>
  <c r="D2658" i="16"/>
  <c r="A2659" i="16"/>
  <c r="S2659" i="16"/>
  <c r="G2659" i="16" l="1"/>
  <c r="D2659" i="16"/>
  <c r="F2659" i="16"/>
  <c r="S2660" i="16"/>
  <c r="A2660" i="16"/>
  <c r="S2661" i="16" l="1"/>
  <c r="A2661" i="16"/>
  <c r="G2660" i="16"/>
  <c r="D2660" i="16"/>
  <c r="F2660" i="16"/>
  <c r="D2661" i="16" l="1"/>
  <c r="G2661" i="16"/>
  <c r="F2661" i="16"/>
  <c r="S2662" i="16"/>
  <c r="A2662" i="16"/>
  <c r="F2662" i="16" l="1"/>
  <c r="G2662" i="16"/>
  <c r="D2662" i="16"/>
  <c r="S2663" i="16"/>
  <c r="A2663" i="16"/>
  <c r="G2663" i="16" l="1"/>
  <c r="F2663" i="16"/>
  <c r="D2663" i="16"/>
  <c r="A2664" i="16"/>
  <c r="S2664" i="16"/>
  <c r="S2665" i="16" l="1"/>
  <c r="A2665" i="16"/>
  <c r="D2664" i="16"/>
  <c r="G2664" i="16"/>
  <c r="F2664" i="16"/>
  <c r="D2665" i="16" l="1"/>
  <c r="G2665" i="16"/>
  <c r="F2665" i="16"/>
  <c r="S2666" i="16"/>
  <c r="A2666" i="16"/>
  <c r="S2667" i="16" l="1"/>
  <c r="A2667" i="16"/>
  <c r="F2666" i="16"/>
  <c r="G2666" i="16"/>
  <c r="D2666" i="16"/>
  <c r="F2667" i="16" l="1"/>
  <c r="D2667" i="16"/>
  <c r="G2667" i="16"/>
  <c r="A2668" i="16"/>
  <c r="S2668" i="16"/>
  <c r="D2668" i="16" l="1"/>
  <c r="F2668" i="16"/>
  <c r="G2668" i="16"/>
  <c r="S2669" i="16"/>
  <c r="A2669" i="16"/>
  <c r="G2669" i="16" l="1"/>
  <c r="F2669" i="16"/>
  <c r="D2669" i="16"/>
  <c r="S2670" i="16"/>
  <c r="A2670" i="16"/>
  <c r="S2671" i="16" l="1"/>
  <c r="A2671" i="16"/>
  <c r="D2670" i="16"/>
  <c r="G2670" i="16"/>
  <c r="F2670" i="16"/>
  <c r="F2671" i="16" l="1"/>
  <c r="D2671" i="16"/>
  <c r="G2671" i="16"/>
  <c r="S2672" i="16"/>
  <c r="A2672" i="16"/>
  <c r="S2673" i="16" l="1"/>
  <c r="A2673" i="16"/>
  <c r="F2672" i="16"/>
  <c r="G2672" i="16"/>
  <c r="D2672" i="16"/>
  <c r="F2673" i="16" l="1"/>
  <c r="D2673" i="16"/>
  <c r="G2673" i="16"/>
  <c r="S2674" i="16"/>
  <c r="A2674" i="16"/>
  <c r="F2674" i="16" l="1"/>
  <c r="D2674" i="16"/>
  <c r="G2674" i="16"/>
  <c r="A2675" i="16"/>
  <c r="S2675" i="16"/>
  <c r="D2675" i="16" l="1"/>
  <c r="G2675" i="16"/>
  <c r="F2675" i="16"/>
  <c r="A2676" i="16"/>
  <c r="S2676" i="16"/>
  <c r="F2676" i="16" l="1"/>
  <c r="G2676" i="16"/>
  <c r="D2676" i="16"/>
  <c r="S2677" i="16"/>
  <c r="A2677" i="16"/>
  <c r="D2677" i="16" l="1"/>
  <c r="F2677" i="16"/>
  <c r="G2677" i="16"/>
  <c r="A2678" i="16"/>
  <c r="S2678" i="16"/>
  <c r="F2678" i="16" l="1"/>
  <c r="D2678" i="16"/>
  <c r="G2678" i="16"/>
  <c r="S2679" i="16"/>
  <c r="A2679" i="16"/>
  <c r="S2680" i="16" l="1"/>
  <c r="A2680" i="16"/>
  <c r="F2679" i="16"/>
  <c r="G2679" i="16"/>
  <c r="D2679" i="16"/>
  <c r="D2680" i="16" l="1"/>
  <c r="G2680" i="16"/>
  <c r="F2680" i="16"/>
  <c r="S2681" i="16"/>
  <c r="A2681" i="16"/>
  <c r="S2682" i="16" l="1"/>
  <c r="A2682" i="16"/>
  <c r="G2681" i="16"/>
  <c r="F2681" i="16"/>
  <c r="D2681" i="16"/>
  <c r="F2682" i="16" l="1"/>
  <c r="D2682" i="16"/>
  <c r="G2682" i="16"/>
  <c r="S2683" i="16"/>
  <c r="A2683" i="16"/>
  <c r="G2683" i="16" l="1"/>
  <c r="D2683" i="16"/>
  <c r="F2683" i="16"/>
  <c r="S2684" i="16"/>
  <c r="A2684" i="16"/>
  <c r="F2684" i="16" l="1"/>
  <c r="G2684" i="16"/>
  <c r="D2684" i="16"/>
  <c r="S2685" i="16"/>
  <c r="A2685" i="16"/>
  <c r="G2685" i="16" l="1"/>
  <c r="F2685" i="16"/>
  <c r="D2685" i="16"/>
  <c r="S2686" i="16"/>
  <c r="A2686" i="16"/>
  <c r="F2686" i="16" l="1"/>
  <c r="D2686" i="16"/>
  <c r="G2686" i="16"/>
  <c r="S2687" i="16"/>
  <c r="A2687" i="16"/>
  <c r="S2688" i="16" l="1"/>
  <c r="A2688" i="16"/>
  <c r="G2687" i="16"/>
  <c r="D2687" i="16"/>
  <c r="F2687" i="16"/>
  <c r="F2688" i="16" l="1"/>
  <c r="D2688" i="16"/>
  <c r="G2688" i="16"/>
  <c r="A2689" i="16"/>
  <c r="S2689" i="16"/>
  <c r="S2690" i="16" l="1"/>
  <c r="A2690" i="16"/>
  <c r="D2689" i="16"/>
  <c r="F2689" i="16"/>
  <c r="G2689" i="16"/>
  <c r="G2690" i="16" l="1"/>
  <c r="D2690" i="16"/>
  <c r="F2690" i="16"/>
  <c r="A2691" i="16"/>
  <c r="S2691" i="16"/>
  <c r="F2691" i="16" l="1"/>
  <c r="G2691" i="16"/>
  <c r="D2691" i="16"/>
  <c r="S2692" i="16"/>
  <c r="A2692" i="16"/>
  <c r="S2693" i="16" l="1"/>
  <c r="A2693" i="16"/>
  <c r="G2692" i="16"/>
  <c r="F2692" i="16"/>
  <c r="D2692" i="16"/>
  <c r="F2693" i="16" l="1"/>
  <c r="G2693" i="16"/>
  <c r="D2693" i="16"/>
  <c r="S2694" i="16"/>
  <c r="A2694" i="16"/>
  <c r="S2695" i="16" l="1"/>
  <c r="A2695" i="16"/>
  <c r="G2694" i="16"/>
  <c r="D2694" i="16"/>
  <c r="F2694" i="16"/>
  <c r="G2695" i="16" l="1"/>
  <c r="D2695" i="16"/>
  <c r="F2695" i="16"/>
  <c r="S2696" i="16"/>
  <c r="A2696" i="16"/>
  <c r="D2696" i="16" l="1"/>
  <c r="F2696" i="16"/>
  <c r="G2696" i="16"/>
  <c r="S2697" i="16"/>
  <c r="A2697" i="16"/>
  <c r="S2698" i="16" l="1"/>
  <c r="A2698" i="16"/>
  <c r="G2697" i="16"/>
  <c r="F2697" i="16"/>
  <c r="D2697" i="16"/>
  <c r="D2698" i="16" l="1"/>
  <c r="G2698" i="16"/>
  <c r="F2698" i="16"/>
  <c r="S2699" i="16"/>
  <c r="A2699" i="16"/>
  <c r="D2699" i="16" l="1"/>
  <c r="G2699" i="16"/>
  <c r="F2699" i="16"/>
  <c r="S2700" i="16"/>
  <c r="A2700" i="16"/>
  <c r="D2700" i="16" l="1"/>
  <c r="F2700" i="16"/>
  <c r="G2700" i="16"/>
  <c r="S2701" i="16"/>
  <c r="A2701" i="16"/>
  <c r="F2701" i="16" l="1"/>
  <c r="D2701" i="16"/>
  <c r="G2701" i="16"/>
  <c r="S2702" i="16"/>
  <c r="A2702" i="16"/>
  <c r="F2702" i="16" l="1"/>
  <c r="G2702" i="16"/>
  <c r="D2702" i="16"/>
  <c r="S2703" i="16"/>
  <c r="A2703" i="16"/>
  <c r="G2703" i="16" l="1"/>
  <c r="D2703" i="16"/>
  <c r="F2703" i="16"/>
  <c r="S2704" i="16"/>
  <c r="A2704" i="16"/>
  <c r="F2704" i="16" l="1"/>
  <c r="D2704" i="16"/>
  <c r="G2704" i="16"/>
  <c r="S2705" i="16"/>
  <c r="A2705" i="16"/>
  <c r="D2705" i="16" l="1"/>
  <c r="G2705" i="16"/>
  <c r="F2705" i="16"/>
  <c r="A2706" i="16"/>
  <c r="S2706" i="16"/>
  <c r="A2707" i="16" l="1"/>
  <c r="S2707" i="16"/>
  <c r="D2706" i="16"/>
  <c r="G2706" i="16"/>
  <c r="F2706" i="16"/>
  <c r="S2708" i="16" l="1"/>
  <c r="A2708" i="16"/>
  <c r="G2707" i="16"/>
  <c r="F2707" i="16"/>
  <c r="D2707" i="16"/>
  <c r="D2708" i="16" l="1"/>
  <c r="F2708" i="16"/>
  <c r="G2708" i="16"/>
  <c r="S2709" i="16"/>
  <c r="A2709" i="16"/>
  <c r="S2710" i="16" l="1"/>
  <c r="A2710" i="16"/>
  <c r="G2709" i="16"/>
  <c r="D2709" i="16"/>
  <c r="F2709" i="16"/>
  <c r="A2711" i="16" l="1"/>
  <c r="S2711" i="16"/>
  <c r="D2710" i="16"/>
  <c r="G2710" i="16"/>
  <c r="F2710" i="16"/>
  <c r="D2711" i="16" l="1"/>
  <c r="G2711" i="16"/>
  <c r="F2711" i="16"/>
  <c r="A2712" i="16"/>
  <c r="S2712" i="16"/>
  <c r="S2713" i="16" l="1"/>
  <c r="A2713" i="16"/>
  <c r="D2712" i="16"/>
  <c r="F2712" i="16"/>
  <c r="G2712" i="16"/>
  <c r="D2713" i="16" l="1"/>
  <c r="G2713" i="16"/>
  <c r="F2713" i="16"/>
  <c r="S2714" i="16"/>
  <c r="A2714" i="16"/>
  <c r="S2715" i="16" l="1"/>
  <c r="A2715" i="16"/>
  <c r="F2714" i="16"/>
  <c r="G2714" i="16"/>
  <c r="D2714" i="16"/>
  <c r="D2715" i="16" l="1"/>
  <c r="F2715" i="16"/>
  <c r="G2715" i="16"/>
  <c r="S2716" i="16"/>
  <c r="A2716" i="16"/>
  <c r="D2716" i="16" l="1"/>
  <c r="G2716" i="16"/>
  <c r="F2716" i="16"/>
  <c r="S2717" i="16"/>
  <c r="A2717" i="16"/>
  <c r="A2718" i="16" l="1"/>
  <c r="S2718" i="16"/>
  <c r="D2717" i="16"/>
  <c r="G2717" i="16"/>
  <c r="F2717" i="16"/>
  <c r="F2718" i="16" l="1"/>
  <c r="D2718" i="16"/>
  <c r="G2718" i="16"/>
  <c r="S2719" i="16"/>
  <c r="A2719" i="16"/>
  <c r="S2720" i="16" l="1"/>
  <c r="A2720" i="16"/>
  <c r="G2719" i="16"/>
  <c r="F2719" i="16"/>
  <c r="D2719" i="16"/>
  <c r="S2721" i="16" l="1"/>
  <c r="A2721" i="16"/>
  <c r="D2720" i="16"/>
  <c r="F2720" i="16"/>
  <c r="G2720" i="16"/>
  <c r="D2721" i="16" l="1"/>
  <c r="G2721" i="16"/>
  <c r="F2721" i="16"/>
  <c r="A2722" i="16"/>
  <c r="S2722" i="16"/>
  <c r="S2723" i="16" l="1"/>
  <c r="A2723" i="16"/>
  <c r="G2722" i="16"/>
  <c r="F2722" i="16"/>
  <c r="D2722" i="16"/>
  <c r="G2723" i="16" l="1"/>
  <c r="D2723" i="16"/>
  <c r="F2723" i="16"/>
  <c r="S2724" i="16"/>
  <c r="A2724" i="16"/>
  <c r="G2724" i="16" l="1"/>
  <c r="D2724" i="16"/>
  <c r="F2724" i="16"/>
  <c r="A2725" i="16"/>
  <c r="S2725" i="16"/>
  <c r="S2726" i="16" l="1"/>
  <c r="A2726" i="16"/>
  <c r="F2725" i="16"/>
  <c r="G2725" i="16"/>
  <c r="D2725" i="16"/>
  <c r="G2726" i="16" l="1"/>
  <c r="D2726" i="16"/>
  <c r="F2726" i="16"/>
  <c r="S2727" i="16"/>
  <c r="A2727" i="16"/>
  <c r="S2728" i="16" l="1"/>
  <c r="A2728" i="16"/>
  <c r="G2727" i="16"/>
  <c r="F2727" i="16"/>
  <c r="D2727" i="16"/>
  <c r="D2728" i="16" l="1"/>
  <c r="F2728" i="16"/>
  <c r="G2728" i="16"/>
  <c r="S2729" i="16"/>
  <c r="A2729" i="16"/>
  <c r="A2730" i="16" l="1"/>
  <c r="S2730" i="16"/>
  <c r="F2729" i="16"/>
  <c r="D2729" i="16"/>
  <c r="G2729" i="16"/>
  <c r="A2731" i="16" l="1"/>
  <c r="S2731" i="16"/>
  <c r="D2730" i="16"/>
  <c r="F2730" i="16"/>
  <c r="G2730" i="16"/>
  <c r="S2732" i="16" l="1"/>
  <c r="A2732" i="16"/>
  <c r="G2731" i="16"/>
  <c r="D2731" i="16"/>
  <c r="F2731" i="16"/>
  <c r="F2732" i="16" l="1"/>
  <c r="D2732" i="16"/>
  <c r="G2732" i="16"/>
  <c r="A2733" i="16"/>
  <c r="S2733" i="16"/>
  <c r="G2733" i="16" l="1"/>
  <c r="D2733" i="16"/>
  <c r="F2733" i="16"/>
  <c r="S2734" i="16"/>
  <c r="A2734" i="16"/>
  <c r="S2735" i="16" l="1"/>
  <c r="A2735" i="16"/>
  <c r="D2734" i="16"/>
  <c r="F2734" i="16"/>
  <c r="G2734" i="16"/>
  <c r="D2735" i="16" l="1"/>
  <c r="F2735" i="16"/>
  <c r="G2735" i="16"/>
  <c r="A2736" i="16"/>
  <c r="S2736" i="16"/>
  <c r="S2737" i="16" l="1"/>
  <c r="A2737" i="16"/>
  <c r="D2736" i="16"/>
  <c r="G2736" i="16"/>
  <c r="F2736" i="16"/>
  <c r="D2737" i="16" l="1"/>
  <c r="G2737" i="16"/>
  <c r="F2737" i="16"/>
  <c r="S2738" i="16"/>
  <c r="A2738" i="16"/>
  <c r="G2738" i="16" l="1"/>
  <c r="D2738" i="16"/>
  <c r="F2738" i="16"/>
  <c r="S2739" i="16"/>
  <c r="A2739" i="16"/>
  <c r="S2740" i="16" l="1"/>
  <c r="A2740" i="16"/>
  <c r="G2739" i="16"/>
  <c r="D2739" i="16"/>
  <c r="F2739" i="16"/>
  <c r="S2741" i="16" l="1"/>
  <c r="A2741" i="16"/>
  <c r="G2740" i="16"/>
  <c r="F2740" i="16"/>
  <c r="D2740" i="16"/>
  <c r="F2741" i="16" l="1"/>
  <c r="D2741" i="16"/>
  <c r="G2741" i="16"/>
  <c r="S2742" i="16"/>
  <c r="A2742" i="16"/>
  <c r="S2743" i="16" l="1"/>
  <c r="A2743" i="16"/>
  <c r="D2742" i="16"/>
  <c r="G2742" i="16"/>
  <c r="F2742" i="16"/>
  <c r="G2743" i="16" l="1"/>
  <c r="F2743" i="16"/>
  <c r="D2743" i="16"/>
  <c r="S2744" i="16"/>
  <c r="A2744" i="16"/>
  <c r="S2745" i="16" l="1"/>
  <c r="A2745" i="16"/>
  <c r="G2744" i="16"/>
  <c r="F2744" i="16"/>
  <c r="D2744" i="16"/>
  <c r="G2745" i="16" l="1"/>
  <c r="D2745" i="16"/>
  <c r="F2745" i="16"/>
  <c r="S2746" i="16"/>
  <c r="A2746" i="16"/>
  <c r="D2746" i="16" l="1"/>
  <c r="G2746" i="16"/>
  <c r="F2746" i="16"/>
  <c r="S2747" i="16"/>
  <c r="A2747" i="16"/>
  <c r="S2748" i="16" l="1"/>
  <c r="A2748" i="16"/>
  <c r="F2747" i="16"/>
  <c r="D2747" i="16"/>
  <c r="G2747" i="16"/>
  <c r="F2748" i="16" l="1"/>
  <c r="D2748" i="16"/>
  <c r="G2748" i="16"/>
  <c r="S2749" i="16"/>
  <c r="A2749" i="16"/>
  <c r="D2749" i="16" l="1"/>
  <c r="G2749" i="16"/>
  <c r="F2749" i="16"/>
  <c r="S2750" i="16"/>
  <c r="A2750" i="16"/>
  <c r="S2751" i="16" l="1"/>
  <c r="A2751" i="16"/>
  <c r="D2750" i="16"/>
  <c r="F2750" i="16"/>
  <c r="G2750" i="16"/>
  <c r="D2751" i="16" l="1"/>
  <c r="G2751" i="16"/>
  <c r="F2751" i="16"/>
  <c r="S2752" i="16"/>
  <c r="A2752" i="16"/>
  <c r="F2752" i="16" l="1"/>
  <c r="D2752" i="16"/>
  <c r="G2752" i="16"/>
  <c r="S2753" i="16"/>
  <c r="A2753" i="16"/>
  <c r="S2754" i="16" l="1"/>
  <c r="A2754" i="16"/>
  <c r="D2753" i="16"/>
  <c r="G2753" i="16"/>
  <c r="F2753" i="16"/>
  <c r="D2754" i="16" l="1"/>
  <c r="G2754" i="16"/>
  <c r="F2754" i="16"/>
  <c r="S2755" i="16"/>
  <c r="A2755" i="16"/>
  <c r="F2755" i="16" l="1"/>
  <c r="D2755" i="16"/>
  <c r="G2755" i="16"/>
  <c r="S2756" i="16"/>
  <c r="A2756" i="16"/>
  <c r="S2757" i="16" l="1"/>
  <c r="A2757" i="16"/>
  <c r="F2756" i="16"/>
  <c r="G2756" i="16"/>
  <c r="D2756" i="16"/>
  <c r="A2758" i="16" l="1"/>
  <c r="S2758" i="16"/>
  <c r="D2757" i="16"/>
  <c r="G2757" i="16"/>
  <c r="F2757" i="16"/>
  <c r="S2759" i="16" l="1"/>
  <c r="A2759" i="16"/>
  <c r="F2758" i="16"/>
  <c r="D2758" i="16"/>
  <c r="G2758" i="16"/>
  <c r="S2760" i="16" l="1"/>
  <c r="A2760" i="16"/>
  <c r="F2759" i="16"/>
  <c r="G2759" i="16"/>
  <c r="D2759" i="16"/>
  <c r="D2760" i="16" l="1"/>
  <c r="G2760" i="16"/>
  <c r="F2760" i="16"/>
  <c r="S2761" i="16"/>
  <c r="A2761" i="16"/>
  <c r="S2762" i="16" l="1"/>
  <c r="A2762" i="16"/>
  <c r="G2761" i="16"/>
  <c r="F2761" i="16"/>
  <c r="D2761" i="16"/>
  <c r="G2762" i="16" l="1"/>
  <c r="F2762" i="16"/>
  <c r="D2762" i="16"/>
  <c r="S2763" i="16"/>
  <c r="A2763" i="16"/>
  <c r="S2764" i="16" l="1"/>
  <c r="A2764" i="16"/>
  <c r="F2763" i="16"/>
  <c r="G2763" i="16"/>
  <c r="D2763" i="16"/>
  <c r="D2764" i="16" l="1"/>
  <c r="G2764" i="16"/>
  <c r="F2764" i="16"/>
  <c r="S2765" i="16"/>
  <c r="A2765" i="16"/>
  <c r="S2766" i="16" l="1"/>
  <c r="A2766" i="16"/>
  <c r="D2765" i="16"/>
  <c r="G2765" i="16"/>
  <c r="F2765" i="16"/>
  <c r="F2766" i="16" l="1"/>
  <c r="D2766" i="16"/>
  <c r="G2766" i="16"/>
  <c r="S2767" i="16"/>
  <c r="A2767" i="16"/>
  <c r="F2767" i="16" l="1"/>
  <c r="D2767" i="16"/>
  <c r="G2767" i="16"/>
  <c r="A2768" i="16"/>
  <c r="S2768" i="16"/>
  <c r="D2768" i="16" l="1"/>
  <c r="G2768" i="16"/>
  <c r="F2768" i="16"/>
  <c r="S2769" i="16"/>
  <c r="A2769" i="16"/>
  <c r="F2769" i="16" l="1"/>
  <c r="D2769" i="16"/>
  <c r="G2769" i="16"/>
  <c r="A2770" i="16"/>
  <c r="S2770" i="16"/>
  <c r="S2771" i="16" l="1"/>
  <c r="A2771" i="16"/>
  <c r="F2770" i="16"/>
  <c r="D2770" i="16"/>
  <c r="G2770" i="16"/>
  <c r="F2771" i="16" l="1"/>
  <c r="D2771" i="16"/>
  <c r="G2771" i="16"/>
  <c r="S2772" i="16"/>
  <c r="A2772" i="16"/>
  <c r="D2772" i="16" l="1"/>
  <c r="F2772" i="16"/>
  <c r="G2772" i="16"/>
  <c r="S2773" i="16"/>
  <c r="A2773" i="16"/>
  <c r="S2774" i="16" l="1"/>
  <c r="A2774" i="16"/>
  <c r="F2773" i="16"/>
  <c r="G2773" i="16"/>
  <c r="D2773" i="16"/>
  <c r="A2775" i="16" l="1"/>
  <c r="S2775" i="16"/>
  <c r="F2774" i="16"/>
  <c r="D2774" i="16"/>
  <c r="G2774" i="16"/>
  <c r="S2776" i="16" l="1"/>
  <c r="A2776" i="16"/>
  <c r="G2775" i="16"/>
  <c r="D2775" i="16"/>
  <c r="F2775" i="16"/>
  <c r="D2776" i="16" l="1"/>
  <c r="G2776" i="16"/>
  <c r="F2776" i="16"/>
  <c r="S2777" i="16"/>
  <c r="A2777" i="16"/>
  <c r="G2777" i="16" l="1"/>
  <c r="D2777" i="16"/>
  <c r="F2777" i="16"/>
  <c r="S2778" i="16"/>
  <c r="A2778" i="16"/>
  <c r="S2779" i="16" l="1"/>
  <c r="A2779" i="16"/>
  <c r="D2778" i="16"/>
  <c r="G2778" i="16"/>
  <c r="F2778" i="16"/>
  <c r="D2779" i="16" l="1"/>
  <c r="G2779" i="16"/>
  <c r="F2779" i="16"/>
  <c r="S2780" i="16"/>
  <c r="A2780" i="16"/>
  <c r="S2781" i="16" l="1"/>
  <c r="A2781" i="16"/>
  <c r="D2780" i="16"/>
  <c r="G2780" i="16"/>
  <c r="F2780" i="16"/>
  <c r="G2781" i="16" l="1"/>
  <c r="D2781" i="16"/>
  <c r="F2781" i="16"/>
  <c r="S2782" i="16"/>
  <c r="A2782" i="16"/>
  <c r="F2782" i="16" l="1"/>
  <c r="G2782" i="16"/>
  <c r="D2782" i="16"/>
  <c r="S2783" i="16"/>
  <c r="A2783" i="16"/>
  <c r="S2784" i="16" l="1"/>
  <c r="A2784" i="16"/>
  <c r="D2783" i="16"/>
  <c r="G2783" i="16"/>
  <c r="F2783" i="16"/>
  <c r="F2784" i="16" l="1"/>
  <c r="G2784" i="16"/>
  <c r="D2784" i="16"/>
  <c r="S2785" i="16"/>
  <c r="A2785" i="16"/>
  <c r="D2785" i="16" l="1"/>
  <c r="F2785" i="16"/>
  <c r="G2785" i="16"/>
  <c r="S2786" i="16"/>
  <c r="A2786" i="16"/>
  <c r="D2786" i="16" l="1"/>
  <c r="G2786" i="16"/>
  <c r="F2786" i="16"/>
  <c r="S2787" i="16"/>
  <c r="A2787" i="16"/>
  <c r="D2787" i="16" l="1"/>
  <c r="F2787" i="16"/>
  <c r="G2787" i="16"/>
  <c r="A2788" i="16"/>
  <c r="S2788" i="16"/>
  <c r="D2788" i="16" l="1"/>
  <c r="G2788" i="16"/>
  <c r="F2788" i="16"/>
  <c r="S2789" i="16"/>
  <c r="A2789" i="16"/>
  <c r="A2790" i="16" l="1"/>
  <c r="S2790" i="16"/>
  <c r="D2789" i="16"/>
  <c r="F2789" i="16"/>
  <c r="G2789" i="16"/>
  <c r="F2790" i="16" l="1"/>
  <c r="D2790" i="16"/>
  <c r="G2790" i="16"/>
  <c r="A2791" i="16"/>
  <c r="S2791" i="16"/>
  <c r="S2792" i="16" l="1"/>
  <c r="A2792" i="16"/>
  <c r="G2791" i="16"/>
  <c r="F2791" i="16"/>
  <c r="D2791" i="16"/>
  <c r="S2793" i="16" l="1"/>
  <c r="A2793" i="16"/>
  <c r="G2792" i="16"/>
  <c r="D2792" i="16"/>
  <c r="F2792" i="16"/>
  <c r="S2794" i="16" l="1"/>
  <c r="A2794" i="16"/>
  <c r="D2793" i="16"/>
  <c r="G2793" i="16"/>
  <c r="F2793" i="16"/>
  <c r="G2794" i="16" l="1"/>
  <c r="D2794" i="16"/>
  <c r="F2794" i="16"/>
  <c r="S2795" i="16"/>
  <c r="A2795" i="16"/>
  <c r="D2795" i="16" l="1"/>
  <c r="G2795" i="16"/>
  <c r="F2795" i="16"/>
  <c r="S2796" i="16"/>
  <c r="A2796" i="16"/>
  <c r="D2796" i="16" l="1"/>
  <c r="G2796" i="16"/>
  <c r="F2796" i="16"/>
  <c r="S2797" i="16"/>
  <c r="A2797" i="16"/>
  <c r="D2797" i="16" l="1"/>
  <c r="G2797" i="16"/>
  <c r="F2797" i="16"/>
  <c r="S2798" i="16"/>
  <c r="A2798" i="16"/>
  <c r="F2798" i="16" l="1"/>
  <c r="G2798" i="16"/>
  <c r="D2798" i="16"/>
  <c r="S2799" i="16"/>
  <c r="A2799" i="16"/>
  <c r="F2799" i="16" l="1"/>
  <c r="D2799" i="16"/>
  <c r="G2799" i="16"/>
  <c r="S2800" i="16"/>
  <c r="A2800" i="16"/>
  <c r="S2801" i="16" l="1"/>
  <c r="A2801" i="16"/>
  <c r="D2800" i="16"/>
  <c r="G2800" i="16"/>
  <c r="F2800" i="16"/>
  <c r="G2801" i="16" l="1"/>
  <c r="D2801" i="16"/>
  <c r="F2801" i="16"/>
  <c r="S2802" i="16"/>
  <c r="A2802" i="16"/>
  <c r="S2803" i="16" l="1"/>
  <c r="A2803" i="16"/>
  <c r="D2802" i="16"/>
  <c r="F2802" i="16"/>
  <c r="G2802" i="16"/>
  <c r="F2803" i="16" l="1"/>
  <c r="G2803" i="16"/>
  <c r="D2803" i="16"/>
  <c r="S2804" i="16"/>
  <c r="A2804" i="16"/>
  <c r="A2805" i="16" l="1"/>
  <c r="S2805" i="16"/>
  <c r="G2804" i="16"/>
  <c r="D2804" i="16"/>
  <c r="F2804" i="16"/>
  <c r="D2805" i="16" l="1"/>
  <c r="G2805" i="16"/>
  <c r="F2805" i="16"/>
  <c r="S2806" i="16"/>
  <c r="A2806" i="16"/>
  <c r="F2806" i="16" l="1"/>
  <c r="G2806" i="16"/>
  <c r="D2806" i="16"/>
  <c r="S2807" i="16"/>
  <c r="A2807" i="16"/>
  <c r="D2807" i="16" l="1"/>
  <c r="G2807" i="16"/>
  <c r="F2807" i="16"/>
  <c r="S2808" i="16"/>
  <c r="A2808" i="16"/>
  <c r="D2808" i="16" l="1"/>
  <c r="G2808" i="16"/>
  <c r="F2808" i="16"/>
  <c r="A2809" i="16"/>
  <c r="S2809" i="16"/>
  <c r="S2810" i="16" l="1"/>
  <c r="A2810" i="16"/>
  <c r="F2809" i="16"/>
  <c r="D2809" i="16"/>
  <c r="G2809" i="16"/>
  <c r="D2810" i="16" l="1"/>
  <c r="G2810" i="16"/>
  <c r="F2810" i="16"/>
  <c r="S2811" i="16"/>
  <c r="A2811" i="16"/>
  <c r="F2811" i="16" l="1"/>
  <c r="D2811" i="16"/>
  <c r="G2811" i="16"/>
  <c r="S2812" i="16"/>
  <c r="A2812" i="16"/>
  <c r="S2813" i="16" l="1"/>
  <c r="A2813" i="16"/>
  <c r="F2812" i="16"/>
  <c r="D2812" i="16"/>
  <c r="G2812" i="16"/>
  <c r="F2813" i="16" l="1"/>
  <c r="D2813" i="16"/>
  <c r="G2813" i="16"/>
  <c r="A2814" i="16"/>
  <c r="S2814" i="16"/>
  <c r="S2815" i="16" l="1"/>
  <c r="A2815" i="16"/>
  <c r="G2814" i="16"/>
  <c r="D2814" i="16"/>
  <c r="F2814" i="16"/>
  <c r="G2815" i="16" l="1"/>
  <c r="F2815" i="16"/>
  <c r="D2815" i="16"/>
  <c r="S2816" i="16"/>
  <c r="A2816" i="16"/>
  <c r="G2816" i="16" l="1"/>
  <c r="F2816" i="16"/>
  <c r="D2816" i="16"/>
  <c r="A2817" i="16"/>
  <c r="S2817" i="16"/>
  <c r="G2817" i="16" l="1"/>
  <c r="F2817" i="16"/>
  <c r="D2817" i="16"/>
  <c r="S2818" i="16"/>
  <c r="A2818" i="16"/>
  <c r="A2819" i="16" l="1"/>
  <c r="S2819" i="16"/>
  <c r="D2818" i="16"/>
  <c r="F2818" i="16"/>
  <c r="G2818" i="16"/>
  <c r="S2820" i="16" l="1"/>
  <c r="A2820" i="16"/>
  <c r="G2819" i="16"/>
  <c r="F2819" i="16"/>
  <c r="D2819" i="16"/>
  <c r="S2821" i="16" l="1"/>
  <c r="A2821" i="16"/>
  <c r="G2820" i="16"/>
  <c r="D2820" i="16"/>
  <c r="F2820" i="16"/>
  <c r="D2821" i="16" l="1"/>
  <c r="G2821" i="16"/>
  <c r="F2821" i="16"/>
  <c r="A2822" i="16"/>
  <c r="S2822" i="16"/>
  <c r="S2823" i="16" l="1"/>
  <c r="A2823" i="16"/>
  <c r="D2822" i="16"/>
  <c r="G2822" i="16"/>
  <c r="F2822" i="16"/>
  <c r="S2824" i="16" l="1"/>
  <c r="A2824" i="16"/>
  <c r="G2823" i="16"/>
  <c r="D2823" i="16"/>
  <c r="F2823" i="16"/>
  <c r="D2824" i="16" l="1"/>
  <c r="G2824" i="16"/>
  <c r="F2824" i="16"/>
  <c r="S2825" i="16"/>
  <c r="A2825" i="16"/>
  <c r="D2825" i="16" l="1"/>
  <c r="G2825" i="16"/>
  <c r="F2825" i="16"/>
  <c r="S2826" i="16"/>
  <c r="A2826" i="16"/>
  <c r="F2826" i="16" l="1"/>
  <c r="D2826" i="16"/>
  <c r="G2826" i="16"/>
  <c r="S2827" i="16"/>
  <c r="A2827" i="16"/>
  <c r="S2828" i="16" l="1"/>
  <c r="A2828" i="16"/>
  <c r="F2827" i="16"/>
  <c r="D2827" i="16"/>
  <c r="G2827" i="16"/>
  <c r="D2828" i="16" l="1"/>
  <c r="F2828" i="16"/>
  <c r="G2828" i="16"/>
  <c r="S2829" i="16"/>
  <c r="A2829" i="16"/>
  <c r="G2829" i="16" l="1"/>
  <c r="F2829" i="16"/>
  <c r="D2829" i="16"/>
  <c r="A2830" i="16"/>
  <c r="S2830" i="16"/>
  <c r="G2830" i="16" l="1"/>
  <c r="F2830" i="16"/>
  <c r="D2830" i="16"/>
  <c r="S2831" i="16"/>
  <c r="A2831" i="16"/>
  <c r="A2832" i="16" l="1"/>
  <c r="S2832" i="16"/>
  <c r="D2831" i="16"/>
  <c r="F2831" i="16"/>
  <c r="G2831" i="16"/>
  <c r="D2832" i="16" l="1"/>
  <c r="G2832" i="16"/>
  <c r="F2832" i="16"/>
  <c r="S2833" i="16"/>
  <c r="A2833" i="16"/>
  <c r="A2834" i="16" l="1"/>
  <c r="S2834" i="16"/>
  <c r="G2833" i="16"/>
  <c r="F2833" i="16"/>
  <c r="D2833" i="16"/>
  <c r="S2835" i="16" l="1"/>
  <c r="A2835" i="16"/>
  <c r="F2834" i="16"/>
  <c r="D2834" i="16"/>
  <c r="G2834" i="16"/>
  <c r="S2836" i="16" l="1"/>
  <c r="A2836" i="16"/>
  <c r="G2835" i="16"/>
  <c r="F2835" i="16"/>
  <c r="D2835" i="16"/>
  <c r="F2836" i="16" l="1"/>
  <c r="G2836" i="16"/>
  <c r="D2836" i="16"/>
  <c r="S2837" i="16"/>
  <c r="A2837" i="16"/>
  <c r="S2838" i="16" l="1"/>
  <c r="A2838" i="16"/>
  <c r="D2837" i="16"/>
  <c r="F2837" i="16"/>
  <c r="G2837" i="16"/>
  <c r="F2838" i="16" l="1"/>
  <c r="G2838" i="16"/>
  <c r="D2838" i="16"/>
  <c r="A2839" i="16"/>
  <c r="S2839" i="16"/>
  <c r="D2839" i="16" l="1"/>
  <c r="F2839" i="16"/>
  <c r="G2839" i="16"/>
  <c r="A2840" i="16"/>
  <c r="S2840" i="16"/>
  <c r="S2841" i="16" l="1"/>
  <c r="A2841" i="16"/>
  <c r="G2840" i="16"/>
  <c r="F2840" i="16"/>
  <c r="D2840" i="16"/>
  <c r="F2841" i="16" l="1"/>
  <c r="G2841" i="16"/>
  <c r="D2841" i="16"/>
  <c r="A2842" i="16"/>
  <c r="S2842" i="16"/>
  <c r="G2842" i="16" l="1"/>
  <c r="F2842" i="16"/>
  <c r="D2842" i="16"/>
  <c r="A2843" i="16"/>
  <c r="S2843" i="16"/>
  <c r="S2844" i="16" l="1"/>
  <c r="A2844" i="16"/>
  <c r="D2843" i="16"/>
  <c r="G2843" i="16"/>
  <c r="F2843" i="16"/>
  <c r="D2844" i="16" l="1"/>
  <c r="G2844" i="16"/>
  <c r="F2844" i="16"/>
  <c r="A2845" i="16"/>
  <c r="S2845" i="16"/>
  <c r="G2845" i="16" l="1"/>
  <c r="F2845" i="16"/>
  <c r="D2845" i="16"/>
  <c r="S2846" i="16"/>
  <c r="A2846" i="16"/>
  <c r="S2847" i="16" l="1"/>
  <c r="A2847" i="16"/>
  <c r="G2846" i="16"/>
  <c r="F2846" i="16"/>
  <c r="D2846" i="16"/>
  <c r="S2848" i="16" l="1"/>
  <c r="A2848" i="16"/>
  <c r="D2847" i="16"/>
  <c r="G2847" i="16"/>
  <c r="F2847" i="16"/>
  <c r="G2848" i="16" l="1"/>
  <c r="F2848" i="16"/>
  <c r="D2848" i="16"/>
  <c r="S2849" i="16"/>
  <c r="A2849" i="16"/>
  <c r="G2849" i="16" l="1"/>
  <c r="F2849" i="16"/>
  <c r="D2849" i="16"/>
  <c r="S2850" i="16"/>
  <c r="A2850" i="16"/>
  <c r="F2850" i="16" l="1"/>
  <c r="D2850" i="16"/>
  <c r="G2850" i="16"/>
  <c r="S2851" i="16"/>
  <c r="A2851" i="16"/>
  <c r="F2851" i="16" l="1"/>
  <c r="D2851" i="16"/>
  <c r="G2851" i="16"/>
  <c r="S2852" i="16"/>
  <c r="A2852" i="16"/>
  <c r="G2852" i="16" l="1"/>
  <c r="F2852" i="16"/>
  <c r="D2852" i="16"/>
  <c r="A2853" i="16"/>
  <c r="S2853" i="16"/>
  <c r="A2854" i="16" l="1"/>
  <c r="S2854" i="16"/>
  <c r="D2853" i="16"/>
  <c r="F2853" i="16"/>
  <c r="G2853" i="16"/>
  <c r="G2854" i="16" l="1"/>
  <c r="D2854" i="16"/>
  <c r="F2854" i="16"/>
  <c r="S2855" i="16"/>
  <c r="A2855" i="16"/>
  <c r="S2856" i="16" l="1"/>
  <c r="A2856" i="16"/>
  <c r="G2855" i="16"/>
  <c r="F2855" i="16"/>
  <c r="D2855" i="16"/>
  <c r="F2856" i="16" l="1"/>
  <c r="D2856" i="16"/>
  <c r="G2856" i="16"/>
  <c r="A2857" i="16"/>
  <c r="S2857" i="16"/>
  <c r="A2858" i="16" l="1"/>
  <c r="S2858" i="16"/>
  <c r="D2857" i="16"/>
  <c r="G2857" i="16"/>
  <c r="F2857" i="16"/>
  <c r="S2859" i="16" l="1"/>
  <c r="A2859" i="16"/>
  <c r="F2858" i="16"/>
  <c r="D2858" i="16"/>
  <c r="G2858" i="16"/>
  <c r="F2859" i="16" l="1"/>
  <c r="D2859" i="16"/>
  <c r="G2859" i="16"/>
  <c r="A2860" i="16"/>
  <c r="S2860" i="16"/>
  <c r="S2861" i="16" l="1"/>
  <c r="A2861" i="16"/>
  <c r="D2860" i="16"/>
  <c r="F2860" i="16"/>
  <c r="G2860" i="16"/>
  <c r="F2861" i="16" l="1"/>
  <c r="D2861" i="16"/>
  <c r="G2861" i="16"/>
  <c r="S2862" i="16"/>
  <c r="A2862" i="16"/>
  <c r="S2863" i="16" l="1"/>
  <c r="A2863" i="16"/>
  <c r="G2862" i="16"/>
  <c r="F2862" i="16"/>
  <c r="D2862" i="16"/>
  <c r="F2863" i="16" l="1"/>
  <c r="D2863" i="16"/>
  <c r="G2863" i="16"/>
  <c r="S2864" i="16"/>
  <c r="A2864" i="16"/>
  <c r="F2864" i="16" l="1"/>
  <c r="G2864" i="16"/>
  <c r="D2864" i="16"/>
  <c r="S2865" i="16"/>
  <c r="A2865" i="16"/>
  <c r="D2865" i="16" l="1"/>
  <c r="G2865" i="16"/>
  <c r="F2865" i="16"/>
  <c r="S2866" i="16"/>
  <c r="A2866" i="16"/>
  <c r="F2866" i="16" l="1"/>
  <c r="D2866" i="16"/>
  <c r="G2866" i="16"/>
  <c r="S2867" i="16"/>
  <c r="A2867" i="16"/>
  <c r="S2868" i="16" l="1"/>
  <c r="A2868" i="16"/>
  <c r="G2867" i="16"/>
  <c r="F2867" i="16"/>
  <c r="D2867" i="16"/>
  <c r="F2868" i="16" l="1"/>
  <c r="D2868" i="16"/>
  <c r="G2868" i="16"/>
  <c r="S2869" i="16"/>
  <c r="A2869" i="16"/>
  <c r="G2869" i="16" l="1"/>
  <c r="D2869" i="16"/>
  <c r="F2869" i="16"/>
  <c r="S2870" i="16"/>
  <c r="A2870" i="16"/>
  <c r="A2871" i="16" l="1"/>
  <c r="S2871" i="16"/>
  <c r="G2870" i="16"/>
  <c r="F2870" i="16"/>
  <c r="D2870" i="16"/>
  <c r="S2872" i="16" l="1"/>
  <c r="A2872" i="16"/>
  <c r="D2871" i="16"/>
  <c r="G2871" i="16"/>
  <c r="F2871" i="16"/>
  <c r="D2872" i="16" l="1"/>
  <c r="G2872" i="16"/>
  <c r="F2872" i="16"/>
  <c r="S2873" i="16"/>
  <c r="A2873" i="16"/>
  <c r="D2873" i="16" l="1"/>
  <c r="G2873" i="16"/>
  <c r="F2873" i="16"/>
  <c r="S2874" i="16"/>
  <c r="A2874" i="16"/>
  <c r="G2874" i="16" l="1"/>
  <c r="F2874" i="16"/>
  <c r="D2874" i="16"/>
  <c r="S2875" i="16"/>
  <c r="A2875" i="16"/>
  <c r="A2876" i="16" l="1"/>
  <c r="S2876" i="16"/>
  <c r="D2875" i="16"/>
  <c r="G2875" i="16"/>
  <c r="F2875" i="16"/>
  <c r="S2877" i="16" l="1"/>
  <c r="A2877" i="16"/>
  <c r="F2876" i="16"/>
  <c r="G2876" i="16"/>
  <c r="D2876" i="16"/>
  <c r="D2877" i="16" l="1"/>
  <c r="F2877" i="16"/>
  <c r="G2877" i="16"/>
  <c r="A2878" i="16"/>
  <c r="S2878" i="16"/>
  <c r="S2879" i="16" l="1"/>
  <c r="A2879" i="16"/>
  <c r="D2878" i="16"/>
  <c r="F2878" i="16"/>
  <c r="G2878" i="16"/>
  <c r="F2879" i="16" l="1"/>
  <c r="G2879" i="16"/>
  <c r="D2879" i="16"/>
  <c r="A2880" i="16"/>
  <c r="S2880" i="16"/>
  <c r="D2880" i="16" l="1"/>
  <c r="F2880" i="16"/>
  <c r="G2880" i="16"/>
  <c r="S2881" i="16"/>
  <c r="A2881" i="16"/>
  <c r="S2882" i="16" l="1"/>
  <c r="A2882" i="16"/>
  <c r="D2881" i="16"/>
  <c r="G2881" i="16"/>
  <c r="F2881" i="16"/>
  <c r="D2882" i="16" l="1"/>
  <c r="F2882" i="16"/>
  <c r="G2882" i="16"/>
  <c r="A2883" i="16"/>
  <c r="S2883" i="16"/>
  <c r="D2883" i="16" l="1"/>
  <c r="G2883" i="16"/>
  <c r="F2883" i="16"/>
  <c r="A2884" i="16"/>
  <c r="S2884" i="16"/>
  <c r="F2884" i="16" l="1"/>
  <c r="D2884" i="16"/>
  <c r="G2884" i="16"/>
  <c r="S2885" i="16"/>
  <c r="A2885" i="16"/>
  <c r="F2885" i="16" l="1"/>
  <c r="G2885" i="16"/>
  <c r="D2885" i="16"/>
  <c r="A2886" i="16"/>
  <c r="S2886" i="16"/>
  <c r="F2886" i="16" l="1"/>
  <c r="G2886" i="16"/>
  <c r="D2886" i="16"/>
  <c r="S2887" i="16"/>
  <c r="A2887" i="16"/>
  <c r="G2887" i="16" l="1"/>
  <c r="D2887" i="16"/>
  <c r="F2887" i="16"/>
  <c r="S2888" i="16"/>
  <c r="A2888" i="16"/>
  <c r="G2888" i="16" l="1"/>
  <c r="D2888" i="16"/>
  <c r="F2888" i="16"/>
  <c r="S2889" i="16"/>
  <c r="A2889" i="16"/>
  <c r="F2889" i="16" l="1"/>
  <c r="D2889" i="16"/>
  <c r="G2889" i="16"/>
  <c r="A2890" i="16"/>
  <c r="S2890" i="16"/>
  <c r="A2891" i="16" l="1"/>
  <c r="S2891" i="16"/>
  <c r="D2890" i="16"/>
  <c r="G2890" i="16"/>
  <c r="F2890" i="16"/>
  <c r="A2892" i="16" l="1"/>
  <c r="S2892" i="16"/>
  <c r="D2891" i="16"/>
  <c r="G2891" i="16"/>
  <c r="F2891" i="16"/>
  <c r="G2892" i="16" l="1"/>
  <c r="D2892" i="16"/>
  <c r="F2892" i="16"/>
  <c r="S2893" i="16"/>
  <c r="A2893" i="16"/>
  <c r="D2893" i="16" l="1"/>
  <c r="G2893" i="16"/>
  <c r="F2893" i="16"/>
  <c r="S2894" i="16"/>
  <c r="A2894" i="16"/>
  <c r="A2895" i="16" l="1"/>
  <c r="S2895" i="16"/>
  <c r="F2894" i="16"/>
  <c r="D2894" i="16"/>
  <c r="G2894" i="16"/>
  <c r="G2895" i="16" l="1"/>
  <c r="F2895" i="16"/>
  <c r="D2895" i="16"/>
  <c r="S2896" i="16"/>
  <c r="A2896" i="16"/>
  <c r="S2897" i="16" l="1"/>
  <c r="A2897" i="16"/>
  <c r="D2896" i="16"/>
  <c r="G2896" i="16"/>
  <c r="F2896" i="16"/>
  <c r="D2897" i="16" l="1"/>
  <c r="G2897" i="16"/>
  <c r="F2897" i="16"/>
  <c r="S2898" i="16"/>
  <c r="A2898" i="16"/>
  <c r="S2899" i="16" l="1"/>
  <c r="A2899" i="16"/>
  <c r="F2898" i="16"/>
  <c r="D2898" i="16"/>
  <c r="G2898" i="16"/>
  <c r="D2899" i="16" l="1"/>
  <c r="G2899" i="16"/>
  <c r="F2899" i="16"/>
  <c r="A2900" i="16"/>
  <c r="S2900" i="16"/>
  <c r="S2901" i="16" l="1"/>
  <c r="A2901" i="16"/>
  <c r="D2900" i="16"/>
  <c r="F2900" i="16"/>
  <c r="G2900" i="16"/>
  <c r="F2901" i="16" l="1"/>
  <c r="D2901" i="16"/>
  <c r="G2901" i="16"/>
  <c r="S2902" i="16"/>
  <c r="A2902" i="16"/>
  <c r="A2903" i="16" l="1"/>
  <c r="S2903" i="16"/>
  <c r="G2902" i="16"/>
  <c r="F2902" i="16"/>
  <c r="D2902" i="16"/>
  <c r="S2904" i="16" l="1"/>
  <c r="A2904" i="16"/>
  <c r="D2903" i="16"/>
  <c r="G2903" i="16"/>
  <c r="F2903" i="16"/>
  <c r="A2905" i="16" l="1"/>
  <c r="S2905" i="16"/>
  <c r="D2904" i="16"/>
  <c r="G2904" i="16"/>
  <c r="F2904" i="16"/>
  <c r="S2906" i="16" l="1"/>
  <c r="A2906" i="16"/>
  <c r="G2905" i="16"/>
  <c r="D2905" i="16"/>
  <c r="F2905" i="16"/>
  <c r="G2906" i="16" l="1"/>
  <c r="D2906" i="16"/>
  <c r="F2906" i="16"/>
  <c r="A2907" i="16"/>
  <c r="S2907" i="16"/>
  <c r="D2907" i="16" l="1"/>
  <c r="G2907" i="16"/>
  <c r="F2907" i="16"/>
  <c r="S2908" i="16"/>
  <c r="A2908" i="16"/>
  <c r="F2908" i="16" l="1"/>
  <c r="G2908" i="16"/>
  <c r="D2908" i="16"/>
  <c r="A2909" i="16"/>
  <c r="S2909" i="16"/>
  <c r="G2909" i="16" l="1"/>
  <c r="D2909" i="16"/>
  <c r="F2909" i="16"/>
  <c r="S2910" i="16"/>
  <c r="A2910" i="16"/>
  <c r="F2910" i="16" l="1"/>
  <c r="G2910" i="16"/>
  <c r="D2910" i="16"/>
  <c r="S2911" i="16"/>
  <c r="A2911" i="16"/>
  <c r="S2912" i="16" l="1"/>
  <c r="A2912" i="16"/>
  <c r="G2911" i="16"/>
  <c r="F2911" i="16"/>
  <c r="D2911" i="16"/>
  <c r="F2912" i="16" l="1"/>
  <c r="D2912" i="16"/>
  <c r="G2912" i="16"/>
  <c r="S2913" i="16"/>
  <c r="A2913" i="16"/>
  <c r="A2914" i="16" l="1"/>
  <c r="S2914" i="16"/>
  <c r="D2913" i="16"/>
  <c r="G2913" i="16"/>
  <c r="F2913" i="16"/>
  <c r="D2914" i="16" l="1"/>
  <c r="F2914" i="16"/>
  <c r="G2914" i="16"/>
  <c r="S2915" i="16"/>
  <c r="A2915" i="16"/>
  <c r="S2916" i="16" l="1"/>
  <c r="A2916" i="16"/>
  <c r="G2915" i="16"/>
  <c r="F2915" i="16"/>
  <c r="D2915" i="16"/>
  <c r="F2916" i="16" l="1"/>
  <c r="D2916" i="16"/>
  <c r="G2916" i="16"/>
  <c r="S2917" i="16"/>
  <c r="A2917" i="16"/>
  <c r="S2918" i="16" l="1"/>
  <c r="A2918" i="16"/>
  <c r="F2917" i="16"/>
  <c r="D2917" i="16"/>
  <c r="G2917" i="16"/>
  <c r="D2918" i="16" l="1"/>
  <c r="G2918" i="16"/>
  <c r="F2918" i="16"/>
  <c r="S2919" i="16"/>
  <c r="A2919" i="16"/>
  <c r="G2919" i="16" l="1"/>
  <c r="D2919" i="16"/>
  <c r="F2919" i="16"/>
  <c r="A2920" i="16"/>
  <c r="S2920" i="16"/>
  <c r="G2920" i="16" l="1"/>
  <c r="F2920" i="16"/>
  <c r="D2920" i="16"/>
  <c r="S2921" i="16"/>
  <c r="A2921" i="16"/>
  <c r="A2922" i="16" l="1"/>
  <c r="S2922" i="16"/>
  <c r="F2921" i="16"/>
  <c r="D2921" i="16"/>
  <c r="G2921" i="16"/>
  <c r="G2922" i="16" l="1"/>
  <c r="F2922" i="16"/>
  <c r="D2922" i="16"/>
  <c r="S2923" i="16"/>
  <c r="A2923" i="16"/>
  <c r="S2924" i="16" l="1"/>
  <c r="A2924" i="16"/>
  <c r="G2923" i="16"/>
  <c r="F2923" i="16"/>
  <c r="D2923" i="16"/>
  <c r="F2924" i="16" l="1"/>
  <c r="G2924" i="16"/>
  <c r="D2924" i="16"/>
  <c r="S2925" i="16"/>
  <c r="A2925" i="16"/>
  <c r="G2925" i="16" l="1"/>
  <c r="F2925" i="16"/>
  <c r="D2925" i="16"/>
  <c r="A2926" i="16"/>
  <c r="S2926" i="16"/>
  <c r="D2926" i="16" l="1"/>
  <c r="F2926" i="16"/>
  <c r="G2926" i="16"/>
  <c r="S2927" i="16"/>
  <c r="A2927" i="16"/>
  <c r="S2928" i="16" l="1"/>
  <c r="A2928" i="16"/>
  <c r="D2927" i="16"/>
  <c r="G2927" i="16"/>
  <c r="F2927" i="16"/>
  <c r="G2928" i="16" l="1"/>
  <c r="D2928" i="16"/>
  <c r="F2928" i="16"/>
  <c r="A2929" i="16"/>
  <c r="S2929" i="16"/>
  <c r="S2930" i="16" l="1"/>
  <c r="A2930" i="16"/>
  <c r="F2929" i="16"/>
  <c r="D2929" i="16"/>
  <c r="G2929" i="16"/>
  <c r="G2930" i="16" l="1"/>
  <c r="F2930" i="16"/>
  <c r="D2930" i="16"/>
  <c r="S2931" i="16"/>
  <c r="A2931" i="16"/>
  <c r="A2932" i="16" l="1"/>
  <c r="S2932" i="16"/>
  <c r="D2931" i="16"/>
  <c r="F2931" i="16"/>
  <c r="G2931" i="16"/>
  <c r="D2932" i="16" l="1"/>
  <c r="G2932" i="16"/>
  <c r="F2932" i="16"/>
  <c r="S2933" i="16"/>
  <c r="A2933" i="16"/>
  <c r="F2933" i="16" l="1"/>
  <c r="D2933" i="16"/>
  <c r="G2933" i="16"/>
  <c r="S2934" i="16"/>
  <c r="A2934" i="16"/>
  <c r="D2934" i="16" l="1"/>
  <c r="G2934" i="16"/>
  <c r="F2934" i="16"/>
  <c r="A2935" i="16"/>
  <c r="S2935" i="16"/>
  <c r="G2935" i="16" l="1"/>
  <c r="F2935" i="16"/>
  <c r="D2935" i="16"/>
  <c r="S2936" i="16"/>
  <c r="A2936" i="16"/>
  <c r="S2937" i="16" l="1"/>
  <c r="A2937" i="16"/>
  <c r="G2936" i="16"/>
  <c r="F2936" i="16"/>
  <c r="D2936" i="16"/>
  <c r="F2937" i="16" l="1"/>
  <c r="D2937" i="16"/>
  <c r="G2937" i="16"/>
  <c r="S2938" i="16"/>
  <c r="A2938" i="16"/>
  <c r="D2938" i="16" l="1"/>
  <c r="G2938" i="16"/>
  <c r="F2938" i="16"/>
  <c r="S2939" i="16"/>
  <c r="A2939" i="16"/>
  <c r="D2939" i="16" l="1"/>
  <c r="G2939" i="16"/>
  <c r="F2939" i="16"/>
  <c r="A2940" i="16"/>
  <c r="S2940" i="16"/>
  <c r="D2940" i="16" l="1"/>
  <c r="G2940" i="16"/>
  <c r="F2940" i="16"/>
  <c r="S2941" i="16"/>
  <c r="A2941" i="16"/>
  <c r="D2941" i="16" l="1"/>
  <c r="G2941" i="16"/>
  <c r="F2941" i="16"/>
  <c r="A2942" i="16"/>
  <c r="S2942" i="16"/>
  <c r="G2942" i="16" l="1"/>
  <c r="D2942" i="16"/>
  <c r="F2942" i="16"/>
  <c r="S2943" i="16"/>
  <c r="A2943" i="16"/>
  <c r="G2943" i="16" l="1"/>
  <c r="F2943" i="16"/>
  <c r="D2943" i="16"/>
  <c r="A2944" i="16"/>
  <c r="S2944" i="16"/>
  <c r="D2944" i="16" l="1"/>
  <c r="F2944" i="16"/>
  <c r="G2944" i="16"/>
  <c r="S2945" i="16"/>
  <c r="A2945" i="16"/>
  <c r="F2945" i="16" l="1"/>
  <c r="D2945" i="16"/>
  <c r="G2945" i="16"/>
  <c r="S2946" i="16"/>
  <c r="A2946" i="16"/>
  <c r="S2947" i="16" l="1"/>
  <c r="A2947" i="16"/>
  <c r="F2946" i="16"/>
  <c r="G2946" i="16"/>
  <c r="D2946" i="16"/>
  <c r="D2947" i="16" l="1"/>
  <c r="G2947" i="16"/>
  <c r="F2947" i="16"/>
  <c r="S2948" i="16"/>
  <c r="A2948" i="16"/>
  <c r="S2949" i="16" l="1"/>
  <c r="A2949" i="16"/>
  <c r="D2948" i="16"/>
  <c r="F2948" i="16"/>
  <c r="G2948" i="16"/>
  <c r="D2949" i="16" l="1"/>
  <c r="G2949" i="16"/>
  <c r="F2949" i="16"/>
  <c r="S2950" i="16"/>
  <c r="A2950" i="16"/>
  <c r="G2950" i="16" l="1"/>
  <c r="F2950" i="16"/>
  <c r="D2950" i="16"/>
  <c r="S2951" i="16"/>
  <c r="A2951" i="16"/>
  <c r="S2952" i="16" l="1"/>
  <c r="A2952" i="16"/>
  <c r="G2951" i="16"/>
  <c r="F2951" i="16"/>
  <c r="D2951" i="16"/>
  <c r="D2952" i="16" l="1"/>
  <c r="G2952" i="16"/>
  <c r="F2952" i="16"/>
  <c r="A2953" i="16"/>
  <c r="S2953" i="16"/>
  <c r="F2953" i="16" l="1"/>
  <c r="G2953" i="16"/>
  <c r="D2953" i="16"/>
  <c r="S2954" i="16"/>
  <c r="A2954" i="16"/>
  <c r="G2954" i="16" l="1"/>
  <c r="F2954" i="16"/>
  <c r="D2954" i="16"/>
  <c r="S2955" i="16"/>
  <c r="A2955" i="16"/>
  <c r="G2955" i="16" l="1"/>
  <c r="F2955" i="16"/>
  <c r="D2955" i="16"/>
  <c r="A2956" i="16"/>
  <c r="S2956" i="16"/>
  <c r="S2957" i="16" l="1"/>
  <c r="A2957" i="16"/>
  <c r="F2956" i="16"/>
  <c r="G2956" i="16"/>
  <c r="D2956" i="16"/>
  <c r="F2957" i="16" l="1"/>
  <c r="G2957" i="16"/>
  <c r="D2957" i="16"/>
  <c r="S2958" i="16"/>
  <c r="A2958" i="16"/>
  <c r="F2958" i="16" l="1"/>
  <c r="D2958" i="16"/>
  <c r="G2958" i="16"/>
  <c r="A2959" i="16"/>
  <c r="S2959" i="16"/>
  <c r="A2960" i="16" l="1"/>
  <c r="S2960" i="16"/>
  <c r="D2959" i="16"/>
  <c r="G2959" i="16"/>
  <c r="F2959" i="16"/>
  <c r="S2961" i="16" l="1"/>
  <c r="A2961" i="16"/>
  <c r="F2960" i="16"/>
  <c r="D2960" i="16"/>
  <c r="G2960" i="16"/>
  <c r="S2962" i="16" l="1"/>
  <c r="A2962" i="16"/>
  <c r="D2961" i="16"/>
  <c r="G2961" i="16"/>
  <c r="F2961" i="16"/>
  <c r="G2962" i="16" l="1"/>
  <c r="D2962" i="16"/>
  <c r="F2962" i="16"/>
  <c r="S2963" i="16"/>
  <c r="A2963" i="16"/>
  <c r="G2963" i="16" l="1"/>
  <c r="F2963" i="16"/>
  <c r="D2963" i="16"/>
  <c r="S2964" i="16"/>
  <c r="A2964" i="16"/>
  <c r="S2965" i="16" l="1"/>
  <c r="A2965" i="16"/>
  <c r="D2964" i="16"/>
  <c r="F2964" i="16"/>
  <c r="G2964" i="16"/>
  <c r="G2965" i="16" l="1"/>
  <c r="F2965" i="16"/>
  <c r="D2965" i="16"/>
  <c r="A2966" i="16"/>
  <c r="S2966" i="16"/>
  <c r="D2966" i="16" l="1"/>
  <c r="G2966" i="16"/>
  <c r="F2966" i="16"/>
  <c r="S2967" i="16"/>
  <c r="A2967" i="16"/>
  <c r="F2967" i="16" l="1"/>
  <c r="G2967" i="16"/>
  <c r="D2967" i="16"/>
  <c r="S2968" i="16"/>
  <c r="A2968" i="16"/>
  <c r="D2968" i="16" l="1"/>
  <c r="F2968" i="16"/>
  <c r="G2968" i="16"/>
  <c r="S2969" i="16"/>
  <c r="A2969" i="16"/>
  <c r="S2970" i="16" l="1"/>
  <c r="A2970" i="16"/>
  <c r="D2969" i="16"/>
  <c r="G2969" i="16"/>
  <c r="F2969" i="16"/>
  <c r="D2970" i="16" l="1"/>
  <c r="G2970" i="16"/>
  <c r="F2970" i="16"/>
  <c r="S2971" i="16"/>
  <c r="A2971" i="16"/>
  <c r="D2971" i="16" l="1"/>
  <c r="G2971" i="16"/>
  <c r="F2971" i="16"/>
  <c r="S2972" i="16"/>
  <c r="A2972" i="16"/>
  <c r="G2972" i="16" l="1"/>
  <c r="F2972" i="16"/>
  <c r="D2972" i="16"/>
  <c r="S2973" i="16"/>
  <c r="A2973" i="16"/>
  <c r="S2974" i="16" l="1"/>
  <c r="A2974" i="16"/>
  <c r="D2973" i="16"/>
  <c r="G2973" i="16"/>
  <c r="F2973" i="16"/>
  <c r="G2974" i="16" l="1"/>
  <c r="F2974" i="16"/>
  <c r="D2974" i="16"/>
  <c r="S2975" i="16"/>
  <c r="A2975" i="16"/>
  <c r="G2975" i="16" l="1"/>
  <c r="D2975" i="16"/>
  <c r="F2975" i="16"/>
  <c r="A2976" i="16"/>
  <c r="S2976" i="16"/>
  <c r="S2977" i="16" l="1"/>
  <c r="A2977" i="16"/>
  <c r="D2976" i="16"/>
  <c r="F2976" i="16"/>
  <c r="G2976" i="16"/>
  <c r="F2977" i="16" l="1"/>
  <c r="G2977" i="16"/>
  <c r="D2977" i="16"/>
  <c r="S2978" i="16"/>
  <c r="A2978" i="16"/>
  <c r="D2978" i="16" l="1"/>
  <c r="G2978" i="16"/>
  <c r="F2978" i="16"/>
  <c r="S2979" i="16"/>
  <c r="A2979" i="16"/>
  <c r="F2979" i="16" l="1"/>
  <c r="D2979" i="16"/>
  <c r="G2979" i="16"/>
  <c r="S2980" i="16"/>
  <c r="A2980" i="16"/>
  <c r="S2981" i="16" l="1"/>
  <c r="A2981" i="16"/>
  <c r="F2980" i="16"/>
  <c r="D2980" i="16"/>
  <c r="G2980" i="16"/>
  <c r="D2981" i="16" l="1"/>
  <c r="F2981" i="16"/>
  <c r="G2981" i="16"/>
  <c r="S2982" i="16"/>
  <c r="A2982" i="16"/>
  <c r="S2983" i="16" l="1"/>
  <c r="A2983" i="16"/>
  <c r="G2982" i="16"/>
  <c r="F2982" i="16"/>
  <c r="D2982" i="16"/>
  <c r="F2983" i="16" l="1"/>
  <c r="D2983" i="16"/>
  <c r="G2983" i="16"/>
  <c r="S2984" i="16"/>
  <c r="A2984" i="16"/>
  <c r="D2984" i="16" l="1"/>
  <c r="G2984" i="16"/>
  <c r="F2984" i="16"/>
  <c r="S2985" i="16"/>
  <c r="A2985" i="16"/>
  <c r="F2985" i="16" l="1"/>
  <c r="D2985" i="16"/>
  <c r="G2985" i="16"/>
  <c r="S2986" i="16"/>
  <c r="A2986" i="16"/>
  <c r="F2986" i="16" l="1"/>
  <c r="D2986" i="16"/>
  <c r="G2986" i="16"/>
  <c r="A2987" i="16"/>
  <c r="S2987" i="16"/>
  <c r="D2987" i="16" l="1"/>
  <c r="G2987" i="16"/>
  <c r="F2987" i="16"/>
  <c r="S2988" i="16"/>
  <c r="A2988" i="16"/>
  <c r="D2988" i="16" l="1"/>
  <c r="F2988" i="16"/>
  <c r="G2988" i="16"/>
  <c r="A2989" i="16"/>
  <c r="S2989" i="16"/>
  <c r="F2989" i="16" l="1"/>
  <c r="D2989" i="16"/>
  <c r="G2989" i="16"/>
  <c r="S2990" i="16"/>
  <c r="A2990" i="16"/>
  <c r="S2991" i="16" l="1"/>
  <c r="A2991" i="16"/>
  <c r="G2990" i="16"/>
  <c r="F2990" i="16"/>
  <c r="D2990" i="16"/>
  <c r="D2991" i="16" l="1"/>
  <c r="G2991" i="16"/>
  <c r="F2991" i="16"/>
  <c r="S2992" i="16"/>
  <c r="A2992" i="16"/>
  <c r="G2992" i="16" l="1"/>
  <c r="F2992" i="16"/>
  <c r="D2992" i="16"/>
  <c r="S2993" i="16"/>
  <c r="A2993" i="16"/>
  <c r="F2993" i="16" l="1"/>
  <c r="D2993" i="16"/>
  <c r="G2993" i="16"/>
  <c r="S2994" i="16"/>
  <c r="A2994" i="16"/>
  <c r="D2994" i="16" l="1"/>
  <c r="G2994" i="16"/>
  <c r="F2994" i="16"/>
  <c r="S2995" i="16"/>
  <c r="A2995" i="16"/>
  <c r="D2995" i="16" l="1"/>
  <c r="F2995" i="16"/>
  <c r="G2995" i="16"/>
  <c r="S2996" i="16"/>
  <c r="A2996" i="16"/>
  <c r="F2996" i="16" l="1"/>
  <c r="G2996" i="16"/>
  <c r="D2996" i="16"/>
  <c r="S2997" i="16"/>
  <c r="A2997" i="16"/>
  <c r="F2997" i="16" l="1"/>
  <c r="D2997" i="16"/>
  <c r="G2997" i="16"/>
  <c r="S2998" i="16"/>
  <c r="A2998" i="16"/>
  <c r="G2998" i="16" l="1"/>
  <c r="F2998" i="16"/>
  <c r="D2998" i="16"/>
  <c r="A2999" i="16"/>
  <c r="S2999" i="16"/>
  <c r="S3000" i="16" l="1"/>
  <c r="A3000" i="16"/>
  <c r="D2999" i="16"/>
  <c r="F2999" i="16"/>
  <c r="G2999" i="16"/>
  <c r="F3000" i="16" l="1"/>
  <c r="D3000" i="16"/>
  <c r="G3000" i="16"/>
  <c r="S3001" i="16"/>
  <c r="A3001" i="16"/>
  <c r="F3001" i="16" l="1"/>
  <c r="D3001" i="16"/>
  <c r="G3001" i="16"/>
  <c r="S3002" i="16"/>
  <c r="A3002" i="16"/>
  <c r="S3003" i="16" l="1"/>
  <c r="A3003" i="16"/>
  <c r="D3002" i="16"/>
  <c r="F3002" i="16"/>
  <c r="G3002" i="16"/>
  <c r="G3003" i="16" l="1"/>
  <c r="D3003" i="16"/>
  <c r="F3003" i="16"/>
  <c r="S3004" i="16"/>
  <c r="A3004" i="16"/>
  <c r="D3004" i="16" l="1"/>
  <c r="G3004" i="16"/>
  <c r="F3004" i="16"/>
  <c r="S3005" i="16"/>
  <c r="A3005" i="16"/>
  <c r="F3005" i="16" l="1"/>
  <c r="G3005" i="16"/>
  <c r="D3005" i="16"/>
  <c r="S3006" i="16"/>
  <c r="A3006" i="16"/>
  <c r="A3007" i="16" l="1"/>
  <c r="S3007" i="16"/>
  <c r="G3006" i="16"/>
  <c r="D3006" i="16"/>
  <c r="F3006" i="16"/>
  <c r="F3007" i="16" l="1"/>
  <c r="D3007" i="16"/>
  <c r="G3007" i="16"/>
  <c r="S3008" i="16"/>
  <c r="A3008" i="16"/>
  <c r="D3008" i="16" l="1"/>
  <c r="F3008" i="16"/>
  <c r="G3008" i="16"/>
  <c r="S3009" i="16"/>
  <c r="A3009" i="16"/>
  <c r="D3009" i="16" l="1"/>
  <c r="F3009" i="16"/>
  <c r="G3009" i="16"/>
  <c r="S3010" i="16"/>
  <c r="A3010" i="16"/>
  <c r="F3010" i="16" l="1"/>
  <c r="G3010" i="16"/>
  <c r="D3010" i="16"/>
  <c r="A3011" i="16"/>
  <c r="S3011" i="16"/>
  <c r="D3011" i="16" l="1"/>
  <c r="F3011" i="16"/>
  <c r="G3011" i="16"/>
  <c r="S3012" i="16"/>
  <c r="A3012" i="16"/>
  <c r="A3013" i="16" l="1"/>
  <c r="S3013" i="16"/>
  <c r="D3012" i="16"/>
  <c r="G3012" i="16"/>
  <c r="F3012" i="16"/>
  <c r="S3014" i="16" l="1"/>
  <c r="A3014" i="16"/>
  <c r="G3013" i="16"/>
  <c r="D3013" i="16"/>
  <c r="F3013" i="16"/>
  <c r="G3014" i="16" l="1"/>
  <c r="F3014" i="16"/>
  <c r="D3014" i="16"/>
  <c r="S3015" i="16"/>
  <c r="A3015" i="16"/>
  <c r="D3015" i="16" l="1"/>
  <c r="G3015" i="16"/>
  <c r="F3015" i="16"/>
  <c r="S3016" i="16"/>
  <c r="A3016" i="16"/>
  <c r="D3016" i="16" l="1"/>
  <c r="G3016" i="16"/>
  <c r="F3016" i="16"/>
  <c r="S3017" i="16"/>
  <c r="A3017" i="16"/>
  <c r="D3017" i="16" l="1"/>
  <c r="G3017" i="16"/>
  <c r="F3017" i="16"/>
  <c r="S3018" i="16"/>
  <c r="A3018" i="16"/>
  <c r="F3018" i="16" l="1"/>
  <c r="D3018" i="16"/>
  <c r="G3018" i="16"/>
  <c r="A3019" i="16"/>
  <c r="S3019" i="16"/>
  <c r="S3020" i="16" l="1"/>
  <c r="A3020" i="16"/>
  <c r="F3019" i="16"/>
  <c r="D3019" i="16"/>
  <c r="G3019" i="16"/>
  <c r="F3020" i="16" l="1"/>
  <c r="D3020" i="16"/>
  <c r="G3020" i="16"/>
  <c r="S3021" i="16"/>
  <c r="A3021" i="16"/>
  <c r="S3022" i="16" l="1"/>
  <c r="A3022" i="16"/>
  <c r="D3021" i="16"/>
  <c r="F3021" i="16"/>
  <c r="G3021" i="16"/>
  <c r="G3022" i="16" l="1"/>
  <c r="F3022" i="16"/>
  <c r="D3022" i="16"/>
  <c r="S3023" i="16"/>
  <c r="A3023" i="16"/>
  <c r="S3024" i="16" l="1"/>
  <c r="A3024" i="16"/>
  <c r="F3023" i="16"/>
  <c r="D3023" i="16"/>
  <c r="G3023" i="16"/>
  <c r="G3024" i="16" l="1"/>
  <c r="F3024" i="16"/>
  <c r="D3024" i="16"/>
  <c r="S3025" i="16"/>
  <c r="A3025" i="16"/>
  <c r="S3026" i="16" l="1"/>
  <c r="A3026" i="16"/>
  <c r="D3025" i="16"/>
  <c r="G3025" i="16"/>
  <c r="F3025" i="16"/>
  <c r="G3026" i="16" l="1"/>
  <c r="D3026" i="16"/>
  <c r="F3026" i="16"/>
  <c r="S3027" i="16"/>
  <c r="A3027" i="16"/>
  <c r="F3027" i="16" l="1"/>
  <c r="D3027" i="16"/>
  <c r="G3027" i="16"/>
  <c r="S3028" i="16"/>
  <c r="A3028" i="16"/>
  <c r="G3028" i="16" l="1"/>
  <c r="D3028" i="16"/>
  <c r="F3028" i="16"/>
  <c r="S3029" i="16"/>
  <c r="A3029" i="16"/>
  <c r="A3030" i="16" l="1"/>
  <c r="S3030" i="16"/>
  <c r="G3029" i="16"/>
  <c r="F3029" i="16"/>
  <c r="D3029" i="16"/>
  <c r="F3030" i="16" l="1"/>
  <c r="G3030" i="16"/>
  <c r="D3030" i="16"/>
  <c r="S3031" i="16"/>
  <c r="A3031" i="16"/>
  <c r="S3032" i="16" l="1"/>
  <c r="A3032" i="16"/>
  <c r="G3031" i="16"/>
  <c r="F3031" i="16"/>
  <c r="D3031" i="16"/>
  <c r="G3032" i="16" l="1"/>
  <c r="F3032" i="16"/>
  <c r="D3032" i="16"/>
  <c r="S3033" i="16"/>
  <c r="A3033" i="16"/>
  <c r="G3033" i="16" l="1"/>
  <c r="F3033" i="16"/>
  <c r="D3033" i="16"/>
  <c r="A3034" i="16"/>
  <c r="S3034" i="16"/>
  <c r="G3034" i="16" l="1"/>
  <c r="F3034" i="16"/>
  <c r="D3034" i="16"/>
  <c r="A3035" i="16"/>
  <c r="S3035" i="16"/>
  <c r="S3036" i="16" l="1"/>
  <c r="A3036" i="16"/>
  <c r="F3035" i="16"/>
  <c r="G3035" i="16"/>
  <c r="D3035" i="16"/>
  <c r="G3036" i="16" l="1"/>
  <c r="D3036" i="16"/>
  <c r="F3036" i="16"/>
  <c r="S3037" i="16"/>
  <c r="A3037" i="16"/>
  <c r="D3037" i="16" l="1"/>
  <c r="G3037" i="16"/>
  <c r="F3037" i="16"/>
  <c r="S3038" i="16"/>
  <c r="A3038" i="16"/>
  <c r="A3039" i="16" l="1"/>
  <c r="S3039" i="16"/>
  <c r="F3038" i="16"/>
  <c r="D3038" i="16"/>
  <c r="G3038" i="16"/>
  <c r="A3040" i="16" l="1"/>
  <c r="S3040" i="16"/>
  <c r="D3039" i="16"/>
  <c r="F3039" i="16"/>
  <c r="G3039" i="16"/>
  <c r="S3041" i="16" l="1"/>
  <c r="A3041" i="16"/>
  <c r="F3040" i="16"/>
  <c r="D3040" i="16"/>
  <c r="G3040" i="16"/>
  <c r="D3041" i="16" l="1"/>
  <c r="F3041" i="16"/>
  <c r="G3041" i="16"/>
  <c r="S3042" i="16"/>
  <c r="A3042" i="16"/>
  <c r="F3042" i="16" l="1"/>
  <c r="G3042" i="16"/>
  <c r="D3042" i="16"/>
  <c r="A3043" i="16"/>
  <c r="S3043" i="16"/>
  <c r="F3043" i="16" l="1"/>
  <c r="D3043" i="16"/>
  <c r="G3043" i="16"/>
  <c r="S3044" i="16"/>
  <c r="A3044" i="16"/>
  <c r="S3045" i="16" l="1"/>
  <c r="A3045" i="16"/>
  <c r="D3044" i="16"/>
  <c r="F3044" i="16"/>
  <c r="G3044" i="16"/>
  <c r="D3045" i="16" l="1"/>
  <c r="G3045" i="16"/>
  <c r="F3045" i="16"/>
  <c r="S3046" i="16"/>
  <c r="A3046" i="16"/>
  <c r="G3046" i="16" l="1"/>
  <c r="D3046" i="16"/>
  <c r="F3046" i="16"/>
  <c r="S3047" i="16"/>
  <c r="A3047" i="16"/>
  <c r="D3047" i="16" l="1"/>
  <c r="G3047" i="16"/>
  <c r="F3047" i="16"/>
  <c r="A3048" i="16"/>
  <c r="S3048" i="16"/>
  <c r="D3048" i="16" l="1"/>
  <c r="G3048" i="16"/>
  <c r="F3048" i="16"/>
  <c r="S3049" i="16"/>
  <c r="A3049" i="16"/>
  <c r="S3050" i="16" l="1"/>
  <c r="A3050" i="16"/>
  <c r="G3049" i="16"/>
  <c r="F3049" i="16"/>
  <c r="D3049" i="16"/>
  <c r="G3050" i="16" l="1"/>
  <c r="F3050" i="16"/>
  <c r="D3050" i="16"/>
  <c r="S3051" i="16"/>
  <c r="A3051" i="16"/>
  <c r="S3052" i="16" l="1"/>
  <c r="A3052" i="16"/>
  <c r="F3051" i="16"/>
  <c r="G3051" i="16"/>
  <c r="D3051" i="16"/>
  <c r="G3052" i="16" l="1"/>
  <c r="F3052" i="16"/>
  <c r="D3052" i="16"/>
  <c r="S3053" i="16"/>
  <c r="A3053" i="16"/>
  <c r="S3054" i="16" l="1"/>
  <c r="A3054" i="16"/>
  <c r="F3053" i="16"/>
  <c r="G3053" i="16"/>
  <c r="D3053" i="16"/>
  <c r="G3054" i="16" l="1"/>
  <c r="F3054" i="16"/>
  <c r="D3054" i="16"/>
  <c r="S3055" i="16"/>
  <c r="A3055" i="16"/>
  <c r="S3056" i="16" l="1"/>
  <c r="A3056" i="16"/>
  <c r="F3055" i="16"/>
  <c r="D3055" i="16"/>
  <c r="G3055" i="16"/>
  <c r="F3056" i="16" l="1"/>
  <c r="D3056" i="16"/>
  <c r="G3056" i="16"/>
  <c r="S3057" i="16"/>
  <c r="A3057" i="16"/>
  <c r="F3057" i="16" l="1"/>
  <c r="G3057" i="16"/>
  <c r="D3057" i="16"/>
  <c r="S3058" i="16"/>
  <c r="A3058" i="16"/>
  <c r="S3059" i="16" l="1"/>
  <c r="A3059" i="16"/>
  <c r="G3058" i="16"/>
  <c r="D3058" i="16"/>
  <c r="F3058" i="16"/>
  <c r="G3059" i="16" l="1"/>
  <c r="D3059" i="16"/>
  <c r="F3059" i="16"/>
  <c r="A3060" i="16"/>
  <c r="S3060" i="16"/>
  <c r="D3060" i="16" l="1"/>
  <c r="F3060" i="16"/>
  <c r="G3060" i="16"/>
  <c r="S3061" i="16"/>
  <c r="A3061" i="16"/>
  <c r="S3062" i="16" l="1"/>
  <c r="A3062" i="16"/>
  <c r="D3061" i="16"/>
  <c r="F3061" i="16"/>
  <c r="G3061" i="16"/>
  <c r="G3062" i="16" l="1"/>
  <c r="F3062" i="16"/>
  <c r="D3062" i="16"/>
  <c r="S3063" i="16"/>
  <c r="A3063" i="16"/>
  <c r="S3064" i="16" l="1"/>
  <c r="A3064" i="16"/>
  <c r="G3063" i="16"/>
  <c r="F3063" i="16"/>
  <c r="D3063" i="16"/>
  <c r="D3064" i="16" l="1"/>
  <c r="G3064" i="16"/>
  <c r="F3064" i="16"/>
  <c r="S3065" i="16"/>
  <c r="A3065" i="16"/>
  <c r="F3065" i="16" l="1"/>
  <c r="G3065" i="16"/>
  <c r="D3065" i="16"/>
  <c r="S3066" i="16"/>
  <c r="A3066" i="16"/>
  <c r="G3066" i="16" l="1"/>
  <c r="D3066" i="16"/>
  <c r="F3066" i="16"/>
  <c r="S3067" i="16"/>
  <c r="A3067" i="16"/>
  <c r="F3067" i="16" l="1"/>
  <c r="G3067" i="16"/>
  <c r="D3067" i="16"/>
  <c r="A3068" i="16"/>
  <c r="S3068" i="16"/>
  <c r="D3068" i="16" l="1"/>
  <c r="G3068" i="16"/>
  <c r="F3068" i="16"/>
  <c r="S3069" i="16"/>
  <c r="A3069" i="16"/>
  <c r="A3070" i="16" l="1"/>
  <c r="S3070" i="16"/>
  <c r="F3069" i="16"/>
  <c r="G3069" i="16"/>
  <c r="D3069" i="16"/>
  <c r="S3071" i="16" l="1"/>
  <c r="A3071" i="16"/>
  <c r="F3070" i="16"/>
  <c r="D3070" i="16"/>
  <c r="G3070" i="16"/>
  <c r="S3072" i="16" l="1"/>
  <c r="A3072" i="16"/>
  <c r="G3071" i="16"/>
  <c r="D3071" i="16"/>
  <c r="F3071" i="16"/>
  <c r="D3072" i="16" l="1"/>
  <c r="F3072" i="16"/>
  <c r="G3072" i="16"/>
  <c r="S3073" i="16"/>
  <c r="A3073" i="16"/>
  <c r="S3074" i="16" l="1"/>
  <c r="A3074" i="16"/>
  <c r="F3073" i="16"/>
  <c r="G3073" i="16"/>
  <c r="D3073" i="16"/>
  <c r="G3074" i="16" l="1"/>
  <c r="D3074" i="16"/>
  <c r="F3074" i="16"/>
  <c r="S3075" i="16"/>
  <c r="A3075" i="16"/>
  <c r="G3075" i="16" l="1"/>
  <c r="F3075" i="16"/>
  <c r="D3075" i="16"/>
  <c r="S3076" i="16"/>
  <c r="A3076" i="16"/>
  <c r="S3077" i="16" l="1"/>
  <c r="A3077" i="16"/>
  <c r="D3076" i="16"/>
  <c r="G3076" i="16"/>
  <c r="F3076" i="16"/>
  <c r="F3077" i="16" l="1"/>
  <c r="D3077" i="16"/>
  <c r="G3077" i="16"/>
  <c r="S3078" i="16"/>
  <c r="A3078" i="16"/>
  <c r="S3079" i="16" l="1"/>
  <c r="A3079" i="16"/>
  <c r="G3078" i="16"/>
  <c r="D3078" i="16"/>
  <c r="F3078" i="16"/>
  <c r="G3079" i="16" l="1"/>
  <c r="D3079" i="16"/>
  <c r="F3079" i="16"/>
  <c r="S3080" i="16"/>
  <c r="A3080" i="16"/>
  <c r="D3080" i="16" l="1"/>
  <c r="G3080" i="16"/>
  <c r="F3080" i="16"/>
  <c r="A3081" i="16"/>
  <c r="S3081" i="16"/>
  <c r="S3082" i="16" l="1"/>
  <c r="A3082" i="16"/>
  <c r="D3081" i="16"/>
  <c r="F3081" i="16"/>
  <c r="G3081" i="16"/>
  <c r="G3082" i="16" l="1"/>
  <c r="F3082" i="16"/>
  <c r="D3082" i="16"/>
  <c r="S3083" i="16"/>
  <c r="A3083" i="16"/>
  <c r="D3083" i="16" l="1"/>
  <c r="F3083" i="16"/>
  <c r="G3083" i="16"/>
  <c r="S3084" i="16"/>
  <c r="A3084" i="16"/>
  <c r="F3084" i="16" l="1"/>
  <c r="D3084" i="16"/>
  <c r="G3084" i="16"/>
  <c r="S3085" i="16"/>
  <c r="A3085" i="16"/>
  <c r="D3085" i="16" l="1"/>
  <c r="F3085" i="16"/>
  <c r="G3085" i="16"/>
  <c r="A3086" i="16"/>
  <c r="S3086" i="16"/>
  <c r="S3087" i="16" l="1"/>
  <c r="A3087" i="16"/>
  <c r="D3086" i="16"/>
  <c r="F3086" i="16"/>
  <c r="G3086" i="16"/>
  <c r="D3087" i="16" l="1"/>
  <c r="G3087" i="16"/>
  <c r="F3087" i="16"/>
  <c r="S3088" i="16"/>
  <c r="A3088" i="16"/>
  <c r="F3088" i="16" l="1"/>
  <c r="D3088" i="16"/>
  <c r="G3088" i="16"/>
  <c r="A3089" i="16"/>
  <c r="S3089" i="16"/>
  <c r="S3090" i="16" l="1"/>
  <c r="A3090" i="16"/>
  <c r="D3089" i="16"/>
  <c r="G3089" i="16"/>
  <c r="F3089" i="16"/>
  <c r="G3090" i="16" l="1"/>
  <c r="F3090" i="16"/>
  <c r="D3090" i="16"/>
  <c r="S3091" i="16"/>
  <c r="A3091" i="16"/>
  <c r="S3092" i="16" l="1"/>
  <c r="A3092" i="16"/>
  <c r="G3091" i="16"/>
  <c r="F3091" i="16"/>
  <c r="D3091" i="16"/>
  <c r="D3092" i="16" l="1"/>
  <c r="G3092" i="16"/>
  <c r="F3092" i="16"/>
  <c r="S3093" i="16"/>
  <c r="A3093" i="16"/>
  <c r="G3093" i="16" l="1"/>
  <c r="F3093" i="16"/>
  <c r="D3093" i="16"/>
  <c r="S3094" i="16"/>
  <c r="A3094" i="16"/>
  <c r="S3095" i="16" l="1"/>
  <c r="A3095" i="16"/>
  <c r="G3094" i="16"/>
  <c r="F3094" i="16"/>
  <c r="D3094" i="16"/>
  <c r="G3095" i="16" l="1"/>
  <c r="F3095" i="16"/>
  <c r="D3095" i="16"/>
  <c r="S3096" i="16"/>
  <c r="A3096" i="16"/>
  <c r="D3096" i="16" l="1"/>
  <c r="G3096" i="16"/>
  <c r="F3096" i="16"/>
  <c r="S3097" i="16"/>
  <c r="A3097" i="16"/>
  <c r="F3097" i="16" l="1"/>
  <c r="G3097" i="16"/>
  <c r="D3097" i="16"/>
  <c r="A3098" i="16"/>
  <c r="S3098" i="16"/>
  <c r="S3099" i="16" l="1"/>
  <c r="A3099" i="16"/>
  <c r="D3098" i="16"/>
  <c r="F3098" i="16"/>
  <c r="G3098" i="16"/>
  <c r="F3099" i="16" l="1"/>
  <c r="G3099" i="16"/>
  <c r="D3099" i="16"/>
  <c r="S3100" i="16"/>
  <c r="A3100" i="16"/>
  <c r="S3101" i="16" l="1"/>
  <c r="A3101" i="16"/>
  <c r="F3100" i="16"/>
  <c r="G3100" i="16"/>
  <c r="D3100" i="16"/>
  <c r="F3101" i="16" l="1"/>
  <c r="D3101" i="16"/>
  <c r="G3101" i="16"/>
  <c r="S3102" i="16"/>
  <c r="A3102" i="16"/>
  <c r="S3103" i="16" l="1"/>
  <c r="A3103" i="16"/>
  <c r="G3102" i="16"/>
  <c r="F3102" i="16"/>
  <c r="D3102" i="16"/>
  <c r="G3103" i="16" l="1"/>
  <c r="F3103" i="16"/>
  <c r="D3103" i="16"/>
  <c r="S3104" i="16"/>
  <c r="A3104" i="16"/>
  <c r="G3104" i="16" l="1"/>
  <c r="D3104" i="16"/>
  <c r="F3104" i="16"/>
  <c r="S3105" i="16"/>
  <c r="A3105" i="16"/>
  <c r="F3105" i="16" l="1"/>
  <c r="D3105" i="16"/>
  <c r="G3105" i="16"/>
  <c r="A3106" i="16"/>
  <c r="S3106" i="16"/>
  <c r="F3106" i="16" l="1"/>
  <c r="G3106" i="16"/>
  <c r="D3106" i="16"/>
  <c r="A3107" i="16"/>
  <c r="S3107" i="16"/>
  <c r="S3108" i="16" l="1"/>
  <c r="A3108" i="16"/>
  <c r="G3107" i="16"/>
  <c r="F3107" i="16"/>
  <c r="D3107" i="16"/>
  <c r="G3108" i="16" l="1"/>
  <c r="D3108" i="16"/>
  <c r="F3108" i="16"/>
  <c r="S3109" i="16"/>
  <c r="A3109" i="16"/>
  <c r="F3109" i="16" l="1"/>
  <c r="D3109" i="16"/>
  <c r="G3109" i="16"/>
  <c r="A3110" i="16"/>
  <c r="S3110" i="16"/>
  <c r="G3110" i="16" l="1"/>
  <c r="F3110" i="16"/>
  <c r="D3110" i="16"/>
  <c r="S3111" i="16"/>
  <c r="A3111" i="16"/>
  <c r="S3112" i="16" l="1"/>
  <c r="A3112" i="16"/>
  <c r="D3111" i="16"/>
  <c r="G3111" i="16"/>
  <c r="F3111" i="16"/>
  <c r="D3112" i="16" l="1"/>
  <c r="G3112" i="16"/>
  <c r="F3112" i="16"/>
  <c r="S3113" i="16"/>
  <c r="A3113" i="16"/>
  <c r="D3113" i="16" l="1"/>
  <c r="G3113" i="16"/>
  <c r="F3113" i="16"/>
  <c r="S3114" i="16"/>
  <c r="A3114" i="16"/>
  <c r="D3114" i="16" l="1"/>
  <c r="F3114" i="16"/>
  <c r="G3114" i="16"/>
  <c r="S3115" i="16"/>
  <c r="A3115" i="16"/>
  <c r="A3116" i="16" l="1"/>
  <c r="S3116" i="16"/>
  <c r="F3115" i="16"/>
  <c r="G3115" i="16"/>
  <c r="D3115" i="16"/>
  <c r="S3117" i="16" l="1"/>
  <c r="A3117" i="16"/>
  <c r="D3116" i="16"/>
  <c r="G3116" i="16"/>
  <c r="F3116" i="16"/>
  <c r="F3117" i="16" l="1"/>
  <c r="D3117" i="16"/>
  <c r="G3117" i="16"/>
  <c r="S3118" i="16"/>
  <c r="A3118" i="16"/>
  <c r="D3118" i="16" l="1"/>
  <c r="G3118" i="16"/>
  <c r="F3118" i="16"/>
  <c r="A3119" i="16"/>
  <c r="S3119" i="16"/>
  <c r="D3119" i="16" l="1"/>
  <c r="F3119" i="16"/>
  <c r="G3119" i="16"/>
  <c r="S3120" i="16"/>
  <c r="A3120" i="16"/>
  <c r="S3121" i="16" l="1"/>
  <c r="A3121" i="16"/>
  <c r="G3120" i="16"/>
  <c r="F3120" i="16"/>
  <c r="D3120" i="16"/>
  <c r="F3121" i="16" l="1"/>
  <c r="D3121" i="16"/>
  <c r="G3121" i="16"/>
  <c r="S3122" i="16"/>
  <c r="A3122" i="16"/>
  <c r="F3122" i="16" l="1"/>
  <c r="D3122" i="16"/>
  <c r="G3122" i="16"/>
  <c r="S3123" i="16"/>
  <c r="A3123" i="16"/>
  <c r="F3123" i="16" l="1"/>
  <c r="G3123" i="16"/>
  <c r="D3123" i="16"/>
  <c r="S3124" i="16"/>
  <c r="A3124" i="16"/>
  <c r="G3124" i="16" l="1"/>
  <c r="F3124" i="16"/>
  <c r="D3124" i="16"/>
  <c r="S3125" i="16"/>
  <c r="A3125" i="16"/>
  <c r="S3126" i="16" l="1"/>
  <c r="A3126" i="16"/>
  <c r="F3125" i="16"/>
  <c r="D3125" i="16"/>
  <c r="G3125" i="16"/>
  <c r="S3127" i="16" l="1"/>
  <c r="A3127" i="16"/>
  <c r="F3126" i="16"/>
  <c r="D3126" i="16"/>
  <c r="G3126" i="16"/>
  <c r="F3127" i="16" l="1"/>
  <c r="G3127" i="16"/>
  <c r="D3127" i="16"/>
  <c r="S3128" i="16"/>
  <c r="A3128" i="16"/>
  <c r="S3129" i="16" l="1"/>
  <c r="A3129" i="16"/>
  <c r="G3128" i="16"/>
  <c r="F3128" i="16"/>
  <c r="D3128" i="16"/>
  <c r="F3129" i="16" l="1"/>
  <c r="D3129" i="16"/>
  <c r="G3129" i="16"/>
  <c r="S3130" i="16"/>
  <c r="A3130" i="16"/>
  <c r="F3130" i="16" l="1"/>
  <c r="G3130" i="16"/>
  <c r="D3130" i="16"/>
  <c r="S3131" i="16"/>
  <c r="A3131" i="16"/>
  <c r="D3131" i="16" l="1"/>
  <c r="G3131" i="16"/>
  <c r="F3131" i="16"/>
  <c r="S3132" i="16"/>
  <c r="A3132" i="16"/>
  <c r="S3133" i="16" l="1"/>
  <c r="A3133" i="16"/>
  <c r="F3132" i="16"/>
  <c r="G3132" i="16"/>
  <c r="D3132" i="16"/>
  <c r="F3133" i="16" l="1"/>
  <c r="D3133" i="16"/>
  <c r="G3133" i="16"/>
  <c r="S3134" i="16"/>
  <c r="A3134" i="16"/>
  <c r="G3134" i="16" l="1"/>
  <c r="D3134" i="16"/>
  <c r="F3134" i="16"/>
  <c r="S3135" i="16"/>
  <c r="A3135" i="16"/>
  <c r="F3135" i="16" l="1"/>
  <c r="G3135" i="16"/>
  <c r="D3135" i="16"/>
  <c r="S3136" i="16"/>
  <c r="A3136" i="16"/>
  <c r="A3137" i="16" l="1"/>
  <c r="S3137" i="16"/>
  <c r="G3136" i="16"/>
  <c r="D3136" i="16"/>
  <c r="F3136" i="16"/>
  <c r="S3138" i="16" l="1"/>
  <c r="A3138" i="16"/>
  <c r="D3137" i="16"/>
  <c r="F3137" i="16"/>
  <c r="G3137" i="16"/>
  <c r="S3139" i="16" l="1"/>
  <c r="A3139" i="16"/>
  <c r="G3138" i="16"/>
  <c r="D3138" i="16"/>
  <c r="F3138" i="16"/>
  <c r="D3139" i="16" l="1"/>
  <c r="F3139" i="16"/>
  <c r="G3139" i="16"/>
  <c r="S3140" i="16"/>
  <c r="A3140" i="16"/>
  <c r="G3140" i="16" l="1"/>
  <c r="F3140" i="16"/>
  <c r="D3140" i="16"/>
  <c r="S3141" i="16"/>
  <c r="A3141" i="16"/>
  <c r="F3141" i="16" l="1"/>
  <c r="D3141" i="16"/>
  <c r="G3141" i="16"/>
  <c r="S3142" i="16"/>
  <c r="A3142" i="16"/>
  <c r="G3142" i="16" l="1"/>
  <c r="D3142" i="16"/>
  <c r="F3142" i="16"/>
  <c r="S3143" i="16"/>
  <c r="A3143" i="16"/>
  <c r="G3143" i="16" l="1"/>
  <c r="F3143" i="16"/>
  <c r="D3143" i="16"/>
  <c r="S3144" i="16"/>
  <c r="A3144" i="16"/>
  <c r="D3144" i="16" l="1"/>
  <c r="F3144" i="16"/>
  <c r="G3144" i="16"/>
  <c r="S3145" i="16"/>
  <c r="A3145" i="16"/>
  <c r="G3145" i="16" l="1"/>
  <c r="F3145" i="16"/>
  <c r="D3145" i="16"/>
  <c r="A3146" i="16"/>
  <c r="S3146" i="16"/>
  <c r="D3146" i="16" l="1"/>
  <c r="F3146" i="16"/>
  <c r="G3146" i="16"/>
  <c r="A3147" i="16"/>
  <c r="S3147" i="16"/>
  <c r="D3147" i="16" l="1"/>
  <c r="F3147" i="16"/>
  <c r="G3147" i="16"/>
  <c r="S3148" i="16"/>
  <c r="A3148" i="16"/>
  <c r="G3148" i="16" l="1"/>
  <c r="F3148" i="16"/>
  <c r="D3148" i="16"/>
  <c r="S3149" i="16"/>
  <c r="A3149" i="16"/>
  <c r="S3150" i="16" l="1"/>
  <c r="A3150" i="16"/>
  <c r="G3149" i="16"/>
  <c r="F3149" i="16"/>
  <c r="D3149" i="16"/>
  <c r="G3150" i="16" l="1"/>
  <c r="F3150" i="16"/>
  <c r="D3150" i="16"/>
  <c r="S3151" i="16"/>
  <c r="A3151" i="16"/>
  <c r="S3152" i="16" l="1"/>
  <c r="A3152" i="16"/>
  <c r="F3151" i="16"/>
  <c r="G3151" i="16"/>
  <c r="D3151" i="16"/>
  <c r="D3152" i="16" l="1"/>
  <c r="G3152" i="16"/>
  <c r="F3152" i="16"/>
  <c r="A3153" i="16"/>
  <c r="S3153" i="16"/>
  <c r="S3154" i="16" l="1"/>
  <c r="A3154" i="16"/>
  <c r="D3153" i="16"/>
  <c r="F3153" i="16"/>
  <c r="G3153" i="16"/>
  <c r="G3154" i="16" l="1"/>
  <c r="F3154" i="16"/>
  <c r="D3154" i="16"/>
  <c r="S3155" i="16"/>
  <c r="A3155" i="16"/>
  <c r="D3155" i="16" l="1"/>
  <c r="G3155" i="16"/>
  <c r="F3155" i="16"/>
  <c r="A3156" i="16"/>
  <c r="S3156" i="16"/>
  <c r="S3157" i="16" l="1"/>
  <c r="A3157" i="16"/>
  <c r="D3156" i="16"/>
  <c r="G3156" i="16"/>
  <c r="F3156" i="16"/>
  <c r="F3157" i="16" l="1"/>
  <c r="G3157" i="16"/>
  <c r="D3157" i="16"/>
  <c r="A3158" i="16"/>
  <c r="S3158" i="16"/>
  <c r="D3158" i="16" l="1"/>
  <c r="G3158" i="16"/>
  <c r="F3158" i="16"/>
  <c r="S3159" i="16"/>
  <c r="A3159" i="16"/>
  <c r="S3160" i="16" l="1"/>
  <c r="A3160" i="16"/>
  <c r="D3159" i="16"/>
  <c r="G3159" i="16"/>
  <c r="F3159" i="16"/>
  <c r="D3160" i="16" l="1"/>
  <c r="F3160" i="16"/>
  <c r="G3160" i="16"/>
  <c r="S3161" i="16"/>
  <c r="A3161" i="16"/>
  <c r="G3161" i="16" l="1"/>
  <c r="F3161" i="16"/>
  <c r="D3161" i="16"/>
  <c r="S3162" i="16"/>
  <c r="A3162" i="16"/>
  <c r="G3162" i="16" l="1"/>
  <c r="F3162" i="16"/>
  <c r="D3162" i="16"/>
  <c r="S3163" i="16"/>
  <c r="A3163" i="16"/>
  <c r="S3164" i="16" l="1"/>
  <c r="A3164" i="16"/>
  <c r="D3163" i="16"/>
  <c r="G3163" i="16"/>
  <c r="F3163" i="16"/>
  <c r="D3164" i="16" l="1"/>
  <c r="F3164" i="16"/>
  <c r="G3164" i="16"/>
  <c r="S3165" i="16"/>
  <c r="A3165" i="16"/>
  <c r="S3166" i="16" l="1"/>
  <c r="A3166" i="16"/>
  <c r="G3165" i="16"/>
  <c r="F3165" i="16"/>
  <c r="D3165" i="16"/>
  <c r="G3166" i="16" l="1"/>
  <c r="F3166" i="16"/>
  <c r="D3166" i="16"/>
  <c r="A3167" i="16"/>
  <c r="S3167" i="16"/>
  <c r="S3168" i="16" l="1"/>
  <c r="A3168" i="16"/>
  <c r="D3167" i="16"/>
  <c r="G3167" i="16"/>
  <c r="F3167" i="16"/>
  <c r="G3168" i="16" l="1"/>
  <c r="D3168" i="16"/>
  <c r="F3168" i="16"/>
  <c r="A3169" i="16"/>
  <c r="S3169" i="16"/>
  <c r="S3170" i="16" l="1"/>
  <c r="A3170" i="16"/>
  <c r="F3169" i="16"/>
  <c r="G3169" i="16"/>
  <c r="D3169" i="16"/>
  <c r="G3170" i="16" l="1"/>
  <c r="F3170" i="16"/>
  <c r="D3170" i="16"/>
  <c r="S3171" i="16"/>
  <c r="A3171" i="16"/>
  <c r="A3172" i="16" l="1"/>
  <c r="S3172" i="16"/>
  <c r="G3171" i="16"/>
  <c r="D3171" i="16"/>
  <c r="F3171" i="16"/>
  <c r="D3172" i="16" l="1"/>
  <c r="G3172" i="16"/>
  <c r="F3172" i="16"/>
  <c r="S3173" i="16"/>
  <c r="A3173" i="16"/>
  <c r="F3173" i="16" l="1"/>
  <c r="D3173" i="16"/>
  <c r="G3173" i="16"/>
  <c r="S3174" i="16"/>
  <c r="A3174" i="16"/>
  <c r="D3174" i="16" l="1"/>
  <c r="G3174" i="16"/>
  <c r="F3174" i="16"/>
  <c r="S3175" i="16"/>
  <c r="A3175" i="16"/>
  <c r="D3175" i="16" l="1"/>
  <c r="G3175" i="16"/>
  <c r="F3175" i="16"/>
  <c r="S3176" i="16"/>
  <c r="A3176" i="16"/>
  <c r="S3177" i="16" l="1"/>
  <c r="A3177" i="16"/>
  <c r="D3176" i="16"/>
  <c r="F3176" i="16"/>
  <c r="G3176" i="16"/>
  <c r="A3178" i="16" l="1"/>
  <c r="S3178" i="16"/>
  <c r="F3177" i="16"/>
  <c r="G3177" i="16"/>
  <c r="D3177" i="16"/>
  <c r="S3179" i="16" l="1"/>
  <c r="A3179" i="16"/>
  <c r="G3178" i="16"/>
  <c r="F3178" i="16"/>
  <c r="D3178" i="16"/>
  <c r="D3179" i="16" l="1"/>
  <c r="F3179" i="16"/>
  <c r="G3179" i="16"/>
  <c r="A3180" i="16"/>
  <c r="S3180" i="16"/>
  <c r="F3180" i="16" l="1"/>
  <c r="D3180" i="16"/>
  <c r="G3180" i="16"/>
  <c r="S3181" i="16"/>
  <c r="A3181" i="16"/>
  <c r="D3181" i="16" l="1"/>
  <c r="G3181" i="16"/>
  <c r="F3181" i="16"/>
  <c r="S3182" i="16"/>
  <c r="A3182" i="16"/>
  <c r="A3183" i="16" l="1"/>
  <c r="S3183" i="16"/>
  <c r="F3182" i="16"/>
  <c r="G3182" i="16"/>
  <c r="D3182" i="16"/>
  <c r="D3183" i="16" l="1"/>
  <c r="G3183" i="16"/>
  <c r="F3183" i="16"/>
  <c r="S3184" i="16"/>
  <c r="A3184" i="16"/>
  <c r="S3185" i="16" l="1"/>
  <c r="A3185" i="16"/>
  <c r="G3184" i="16"/>
  <c r="F3184" i="16"/>
  <c r="D3184" i="16"/>
  <c r="F3185" i="16" l="1"/>
  <c r="D3185" i="16"/>
  <c r="G3185" i="16"/>
  <c r="A3186" i="16"/>
  <c r="S3186" i="16"/>
  <c r="S3187" i="16" l="1"/>
  <c r="A3187" i="16"/>
  <c r="G3186" i="16"/>
  <c r="D3186" i="16"/>
  <c r="F3186" i="16"/>
  <c r="G3187" i="16" l="1"/>
  <c r="F3187" i="16"/>
  <c r="D3187" i="16"/>
  <c r="A3188" i="16"/>
  <c r="S3188" i="16"/>
  <c r="D3188" i="16" l="1"/>
  <c r="G3188" i="16"/>
  <c r="F3188" i="16"/>
  <c r="S3189" i="16"/>
  <c r="A3189" i="16"/>
  <c r="G3189" i="16" l="1"/>
  <c r="F3189" i="16"/>
  <c r="D3189" i="16"/>
  <c r="A3190" i="16"/>
  <c r="S3190" i="16"/>
  <c r="D3190" i="16" l="1"/>
  <c r="G3190" i="16"/>
  <c r="F3190" i="16"/>
  <c r="S3191" i="16"/>
  <c r="A3191" i="16"/>
  <c r="A3192" i="16" l="1"/>
  <c r="S3192" i="16"/>
  <c r="D3191" i="16"/>
  <c r="G3191" i="16"/>
  <c r="F3191" i="16"/>
  <c r="S3193" i="16" l="1"/>
  <c r="A3193" i="16"/>
  <c r="D3192" i="16"/>
  <c r="G3192" i="16"/>
  <c r="F3192" i="16"/>
  <c r="S3194" i="16" l="1"/>
  <c r="A3194" i="16"/>
  <c r="G3193" i="16"/>
  <c r="D3193" i="16"/>
  <c r="F3193" i="16"/>
  <c r="S3195" i="16" l="1"/>
  <c r="A3195" i="16"/>
  <c r="F3194" i="16"/>
  <c r="D3194" i="16"/>
  <c r="G3194" i="16"/>
  <c r="D3195" i="16" l="1"/>
  <c r="F3195" i="16"/>
  <c r="G3195" i="16"/>
  <c r="S3196" i="16"/>
  <c r="A3196" i="16"/>
  <c r="S3197" i="16" l="1"/>
  <c r="A3197" i="16"/>
  <c r="F3196" i="16"/>
  <c r="D3196" i="16"/>
  <c r="G3196" i="16"/>
  <c r="D3197" i="16" l="1"/>
  <c r="G3197" i="16"/>
  <c r="F3197" i="16"/>
  <c r="A3198" i="16"/>
  <c r="S3198" i="16"/>
  <c r="S3199" i="16" l="1"/>
  <c r="A3199" i="16"/>
  <c r="G3198" i="16"/>
  <c r="F3198" i="16"/>
  <c r="D3198" i="16"/>
  <c r="F3199" i="16" l="1"/>
  <c r="G3199" i="16"/>
  <c r="D3199" i="16"/>
  <c r="S3200" i="16"/>
  <c r="A3200" i="16"/>
  <c r="A3201" i="16" l="1"/>
  <c r="S3201" i="16"/>
  <c r="F3200" i="16"/>
  <c r="G3200" i="16"/>
  <c r="D3200" i="16"/>
  <c r="D3201" i="16" l="1"/>
  <c r="G3201" i="16"/>
  <c r="F3201" i="16"/>
  <c r="S3202" i="16"/>
  <c r="A3202" i="16"/>
  <c r="D3202" i="16" l="1"/>
  <c r="G3202" i="16"/>
  <c r="F3202" i="16"/>
  <c r="S3203" i="16"/>
  <c r="A3203" i="16"/>
  <c r="D3203" i="16" l="1"/>
  <c r="F3203" i="16"/>
  <c r="G3203" i="16"/>
  <c r="S3204" i="16"/>
  <c r="A3204" i="16"/>
  <c r="D3204" i="16" l="1"/>
  <c r="F3204" i="16"/>
  <c r="G3204" i="16"/>
  <c r="S3205" i="16"/>
  <c r="A3205" i="16"/>
  <c r="S3206" i="16" l="1"/>
  <c r="A3206" i="16"/>
  <c r="D3205" i="16"/>
  <c r="G3205" i="16"/>
  <c r="F3205" i="16"/>
  <c r="F3206" i="16" l="1"/>
  <c r="D3206" i="16"/>
  <c r="G3206" i="16"/>
  <c r="A3207" i="16"/>
  <c r="S3207" i="16"/>
  <c r="F3207" i="16" l="1"/>
  <c r="D3207" i="16"/>
  <c r="G3207" i="16"/>
  <c r="S3208" i="16"/>
  <c r="A3208" i="16"/>
  <c r="S3209" i="16" l="1"/>
  <c r="A3209" i="16"/>
  <c r="F3208" i="16"/>
  <c r="G3208" i="16"/>
  <c r="D3208" i="16"/>
  <c r="F3209" i="16" l="1"/>
  <c r="G3209" i="16"/>
  <c r="D3209" i="16"/>
  <c r="S3210" i="16"/>
  <c r="A3210" i="16"/>
  <c r="S3211" i="16" l="1"/>
  <c r="A3211" i="16"/>
  <c r="F3210" i="16"/>
  <c r="D3210" i="16"/>
  <c r="G3210" i="16"/>
  <c r="F3211" i="16" l="1"/>
  <c r="G3211" i="16"/>
  <c r="D3211" i="16"/>
  <c r="S3212" i="16"/>
  <c r="A3212" i="16"/>
  <c r="S3213" i="16" l="1"/>
  <c r="A3213" i="16"/>
  <c r="D3212" i="16"/>
  <c r="F3212" i="16"/>
  <c r="G3212" i="16"/>
  <c r="D3213" i="16" l="1"/>
  <c r="F3213" i="16"/>
  <c r="G3213" i="16"/>
  <c r="A3214" i="16"/>
  <c r="S3214" i="16"/>
  <c r="A3215" i="16" l="1"/>
  <c r="S3215" i="16"/>
  <c r="D3214" i="16"/>
  <c r="G3214" i="16"/>
  <c r="F3214" i="16"/>
  <c r="A3216" i="16" l="1"/>
  <c r="S3216" i="16"/>
  <c r="F3215" i="16"/>
  <c r="D3215" i="16"/>
  <c r="G3215" i="16"/>
  <c r="F3216" i="16" l="1"/>
  <c r="D3216" i="16"/>
  <c r="G3216" i="16"/>
  <c r="S3217" i="16"/>
  <c r="A3217" i="16"/>
  <c r="A3218" i="16" l="1"/>
  <c r="S3218" i="16"/>
  <c r="G3217" i="16"/>
  <c r="F3217" i="16"/>
  <c r="D3217" i="16"/>
  <c r="S3219" i="16" l="1"/>
  <c r="A3219" i="16"/>
  <c r="D3218" i="16"/>
  <c r="G3218" i="16"/>
  <c r="F3218" i="16"/>
  <c r="F3219" i="16" l="1"/>
  <c r="G3219" i="16"/>
  <c r="D3219" i="16"/>
  <c r="S3220" i="16"/>
  <c r="A3220" i="16"/>
  <c r="D3220" i="16" l="1"/>
  <c r="G3220" i="16"/>
  <c r="F3220" i="16"/>
  <c r="S3221" i="16"/>
  <c r="A3221" i="16"/>
  <c r="S3222" i="16" l="1"/>
  <c r="A3222" i="16"/>
  <c r="F3221" i="16"/>
  <c r="G3221" i="16"/>
  <c r="D3221" i="16"/>
  <c r="F3222" i="16" l="1"/>
  <c r="D3222" i="16"/>
  <c r="G3222" i="16"/>
  <c r="S3223" i="16"/>
  <c r="A3223" i="16"/>
  <c r="S3224" i="16" l="1"/>
  <c r="A3224" i="16"/>
  <c r="G3223" i="16"/>
  <c r="F3223" i="16"/>
  <c r="D3223" i="16"/>
  <c r="G3224" i="16" l="1"/>
  <c r="D3224" i="16"/>
  <c r="F3224" i="16"/>
  <c r="S3225" i="16"/>
  <c r="A3225" i="16"/>
  <c r="S3226" i="16" l="1"/>
  <c r="A3226" i="16"/>
  <c r="D3225" i="16"/>
  <c r="F3225" i="16"/>
  <c r="G3225" i="16"/>
  <c r="G3226" i="16" l="1"/>
  <c r="F3226" i="16"/>
  <c r="D3226" i="16"/>
  <c r="S3227" i="16"/>
  <c r="A3227" i="16"/>
  <c r="S3228" i="16" l="1"/>
  <c r="A3228" i="16"/>
  <c r="F3227" i="16"/>
  <c r="G3227" i="16"/>
  <c r="D3227" i="16"/>
  <c r="S3229" i="16" l="1"/>
  <c r="A3229" i="16"/>
  <c r="G3228" i="16"/>
  <c r="D3228" i="16"/>
  <c r="F3228" i="16"/>
  <c r="S3230" i="16" l="1"/>
  <c r="A3230" i="16"/>
  <c r="D3229" i="16"/>
  <c r="G3229" i="16"/>
  <c r="F3229" i="16"/>
  <c r="F3230" i="16" l="1"/>
  <c r="D3230" i="16"/>
  <c r="G3230" i="16"/>
  <c r="S3231" i="16"/>
  <c r="A3231" i="16"/>
  <c r="G3231" i="16" l="1"/>
  <c r="F3231" i="16"/>
  <c r="D3231" i="16"/>
  <c r="A3232" i="16"/>
  <c r="S3232" i="16"/>
  <c r="F3232" i="16" l="1"/>
  <c r="G3232" i="16"/>
  <c r="D3232" i="16"/>
  <c r="S3233" i="16"/>
  <c r="A3233" i="16"/>
  <c r="G3233" i="16" l="1"/>
  <c r="D3233" i="16"/>
  <c r="F3233" i="16"/>
  <c r="S3234" i="16"/>
  <c r="A3234" i="16"/>
  <c r="S3235" i="16" l="1"/>
  <c r="A3235" i="16"/>
  <c r="F3234" i="16"/>
  <c r="D3234" i="16"/>
  <c r="G3234" i="16"/>
  <c r="F3235" i="16" l="1"/>
  <c r="D3235" i="16"/>
  <c r="G3235" i="16"/>
  <c r="A3236" i="16"/>
  <c r="S3236" i="16"/>
  <c r="A3237" i="16" l="1"/>
  <c r="S3237" i="16"/>
  <c r="G3236" i="16"/>
  <c r="F3236" i="16"/>
  <c r="D3236" i="16"/>
  <c r="S3238" i="16" l="1"/>
  <c r="A3238" i="16"/>
  <c r="G3237" i="16"/>
  <c r="F3237" i="16"/>
  <c r="D3237" i="16"/>
  <c r="S3239" i="16" l="1"/>
  <c r="A3239" i="16"/>
  <c r="D3238" i="16"/>
  <c r="G3238" i="16"/>
  <c r="F3238" i="16"/>
  <c r="F3239" i="16" l="1"/>
  <c r="G3239" i="16"/>
  <c r="D3239" i="16"/>
  <c r="S3240" i="16"/>
  <c r="A3240" i="16"/>
  <c r="G3240" i="16" l="1"/>
  <c r="F3240" i="16"/>
  <c r="D3240" i="16"/>
  <c r="A3241" i="16"/>
  <c r="S3241" i="16"/>
  <c r="G3241" i="16" l="1"/>
  <c r="D3241" i="16"/>
  <c r="F3241" i="16"/>
  <c r="S3242" i="16"/>
  <c r="A3242" i="16"/>
  <c r="G3242" i="16" l="1"/>
  <c r="F3242" i="16"/>
  <c r="D3242" i="16"/>
  <c r="S3243" i="16"/>
  <c r="A3243" i="16"/>
  <c r="S3244" i="16" l="1"/>
  <c r="A3244" i="16"/>
  <c r="D3243" i="16"/>
  <c r="G3243" i="16"/>
  <c r="F3243" i="16"/>
  <c r="D3244" i="16" l="1"/>
  <c r="F3244" i="16"/>
  <c r="G3244" i="16"/>
  <c r="A3245" i="16"/>
  <c r="S3245" i="16"/>
  <c r="D3245" i="16" l="1"/>
  <c r="G3245" i="16"/>
  <c r="F3245" i="16"/>
  <c r="S3246" i="16"/>
  <c r="A3246" i="16"/>
  <c r="D3246" i="16" l="1"/>
  <c r="G3246" i="16"/>
  <c r="F3246" i="16"/>
  <c r="S3247" i="16"/>
  <c r="A3247" i="16"/>
  <c r="S3248" i="16" l="1"/>
  <c r="A3248" i="16"/>
  <c r="D3247" i="16"/>
  <c r="F3247" i="16"/>
  <c r="G3247" i="16"/>
  <c r="F3248" i="16" l="1"/>
  <c r="D3248" i="16"/>
  <c r="G3248" i="16"/>
  <c r="S3249" i="16"/>
  <c r="A3249" i="16"/>
  <c r="S3250" i="16" l="1"/>
  <c r="A3250" i="16"/>
  <c r="D3249" i="16"/>
  <c r="F3249" i="16"/>
  <c r="G3249" i="16"/>
  <c r="D3250" i="16" l="1"/>
  <c r="G3250" i="16"/>
  <c r="F3250" i="16"/>
  <c r="S3251" i="16"/>
  <c r="A3251" i="16"/>
  <c r="A3252" i="16" l="1"/>
  <c r="S3252" i="16"/>
  <c r="D3251" i="16"/>
  <c r="G3251" i="16"/>
  <c r="F3251" i="16"/>
  <c r="S3253" i="16" l="1"/>
  <c r="A3253" i="16"/>
  <c r="F3252" i="16"/>
  <c r="G3252" i="16"/>
  <c r="D3252" i="16"/>
  <c r="D3253" i="16" l="1"/>
  <c r="F3253" i="16"/>
  <c r="G3253" i="16"/>
  <c r="S3254" i="16"/>
  <c r="A3254" i="16"/>
  <c r="F3254" i="16" l="1"/>
  <c r="G3254" i="16"/>
  <c r="D3254" i="16"/>
  <c r="S3255" i="16"/>
  <c r="A3255" i="16"/>
  <c r="A3256" i="16" l="1"/>
  <c r="S3256" i="16"/>
  <c r="D3255" i="16"/>
  <c r="G3255" i="16"/>
  <c r="F3255" i="16"/>
  <c r="S3257" i="16" l="1"/>
  <c r="A3257" i="16"/>
  <c r="G3256" i="16"/>
  <c r="F3256" i="16"/>
  <c r="D3256" i="16"/>
  <c r="D3257" i="16" l="1"/>
  <c r="G3257" i="16"/>
  <c r="F3257" i="16"/>
  <c r="S3258" i="16"/>
  <c r="A3258" i="16"/>
  <c r="D3258" i="16" l="1"/>
  <c r="G3258" i="16"/>
  <c r="F3258" i="16"/>
  <c r="S3259" i="16"/>
  <c r="A3259" i="16"/>
  <c r="D3259" i="16" l="1"/>
  <c r="F3259" i="16"/>
  <c r="G3259" i="16"/>
  <c r="A3260" i="16"/>
  <c r="S3260" i="16"/>
  <c r="S3261" i="16" l="1"/>
  <c r="A3261" i="16"/>
  <c r="F3260" i="16"/>
  <c r="D3260" i="16"/>
  <c r="G3260" i="16"/>
  <c r="D3261" i="16" l="1"/>
  <c r="G3261" i="16"/>
  <c r="F3261" i="16"/>
  <c r="S3262" i="16"/>
  <c r="A3262" i="16"/>
  <c r="G3262" i="16" l="1"/>
  <c r="D3262" i="16"/>
  <c r="F3262" i="16"/>
  <c r="S3263" i="16"/>
  <c r="A3263" i="16"/>
  <c r="F3263" i="16" l="1"/>
  <c r="D3263" i="16"/>
  <c r="G3263" i="16"/>
  <c r="S3264" i="16"/>
  <c r="A3264" i="16"/>
  <c r="D3264" i="16" l="1"/>
  <c r="F3264" i="16"/>
  <c r="G3264" i="16"/>
  <c r="S3265" i="16"/>
  <c r="A3265" i="16"/>
  <c r="G3265" i="16" l="1"/>
  <c r="D3265" i="16"/>
  <c r="F3265" i="16"/>
  <c r="S3266" i="16"/>
  <c r="A3266" i="16"/>
  <c r="S3267" i="16" l="1"/>
  <c r="A3267" i="16"/>
  <c r="D3266" i="16"/>
  <c r="G3266" i="16"/>
  <c r="F3266" i="16"/>
  <c r="F3267" i="16" l="1"/>
  <c r="G3267" i="16"/>
  <c r="D3267" i="16"/>
  <c r="S3268" i="16"/>
  <c r="A3268" i="16"/>
  <c r="S3269" i="16" l="1"/>
  <c r="A3269" i="16"/>
  <c r="D3268" i="16"/>
  <c r="F3268" i="16"/>
  <c r="G3268" i="16"/>
  <c r="G3269" i="16" l="1"/>
  <c r="F3269" i="16"/>
  <c r="D3269" i="16"/>
  <c r="S3270" i="16"/>
  <c r="A3270" i="16"/>
  <c r="F3270" i="16" l="1"/>
  <c r="D3270" i="16"/>
  <c r="G3270" i="16"/>
  <c r="A3271" i="16"/>
  <c r="S3271" i="16"/>
  <c r="S3272" i="16" l="1"/>
  <c r="A3272" i="16"/>
  <c r="D3271" i="16"/>
  <c r="G3271" i="16"/>
  <c r="F3271" i="16"/>
  <c r="F3272" i="16" l="1"/>
  <c r="D3272" i="16"/>
  <c r="G3272" i="16"/>
  <c r="S3273" i="16"/>
  <c r="A3273" i="16"/>
  <c r="S3274" i="16" l="1"/>
  <c r="A3274" i="16"/>
  <c r="G3273" i="16"/>
  <c r="D3273" i="16"/>
  <c r="F3273" i="16"/>
  <c r="F3274" i="16" l="1"/>
  <c r="D3274" i="16"/>
  <c r="G3274" i="16"/>
  <c r="A3275" i="16"/>
  <c r="S3275" i="16"/>
  <c r="D3275" i="16" l="1"/>
  <c r="G3275" i="16"/>
  <c r="F3275" i="16"/>
  <c r="S3276" i="16"/>
  <c r="A3276" i="16"/>
  <c r="F3276" i="16" l="1"/>
  <c r="G3276" i="16"/>
  <c r="D3276" i="16"/>
  <c r="S3277" i="16"/>
  <c r="A3277" i="16"/>
  <c r="D3277" i="16" l="1"/>
  <c r="G3277" i="16"/>
  <c r="F3277" i="16"/>
  <c r="S3278" i="16"/>
  <c r="A3278" i="16"/>
  <c r="D3278" i="16" l="1"/>
  <c r="F3278" i="16"/>
  <c r="G3278" i="16"/>
  <c r="A3279" i="16"/>
  <c r="S3279" i="16"/>
  <c r="S3280" i="16" l="1"/>
  <c r="A3280" i="16"/>
  <c r="D3279" i="16"/>
  <c r="G3279" i="16"/>
  <c r="F3279" i="16"/>
  <c r="S3281" i="16" l="1"/>
  <c r="A3281" i="16"/>
  <c r="G3280" i="16"/>
  <c r="F3280" i="16"/>
  <c r="D3280" i="16"/>
  <c r="S3282" i="16" l="1"/>
  <c r="A3282" i="16"/>
  <c r="D3281" i="16"/>
  <c r="G3281" i="16"/>
  <c r="F3281" i="16"/>
  <c r="G3282" i="16" l="1"/>
  <c r="D3282" i="16"/>
  <c r="F3282" i="16"/>
  <c r="S3283" i="16"/>
  <c r="A3283" i="16"/>
  <c r="F3283" i="16" l="1"/>
  <c r="D3283" i="16"/>
  <c r="G3283" i="16"/>
  <c r="A3284" i="16"/>
  <c r="S3284" i="16"/>
  <c r="G3284" i="16" l="1"/>
  <c r="F3284" i="16"/>
  <c r="D3284" i="16"/>
  <c r="S3285" i="16"/>
  <c r="A3285" i="16"/>
  <c r="F3285" i="16" l="1"/>
  <c r="D3285" i="16"/>
  <c r="G3285" i="16"/>
  <c r="A3286" i="16"/>
  <c r="S3286" i="16"/>
  <c r="S3287" i="16" l="1"/>
  <c r="A3287" i="16"/>
  <c r="G3286" i="16"/>
  <c r="F3286" i="16"/>
  <c r="D3286" i="16"/>
  <c r="F3287" i="16" l="1"/>
  <c r="G3287" i="16"/>
  <c r="D3287" i="16"/>
  <c r="A3288" i="16"/>
  <c r="S3288" i="16"/>
  <c r="G3288" i="16" l="1"/>
  <c r="F3288" i="16"/>
  <c r="D3288" i="16"/>
  <c r="S3289" i="16"/>
  <c r="A3289" i="16"/>
  <c r="S3290" i="16" l="1"/>
  <c r="A3290" i="16"/>
  <c r="D3289" i="16"/>
  <c r="G3289" i="16"/>
  <c r="F3289" i="16"/>
  <c r="D3290" i="16" l="1"/>
  <c r="G3290" i="16"/>
  <c r="F3290" i="16"/>
  <c r="S3291" i="16"/>
  <c r="A3291" i="16"/>
  <c r="D3291" i="16" l="1"/>
  <c r="G3291" i="16"/>
  <c r="F3291" i="16"/>
  <c r="S3292" i="16"/>
  <c r="A3292" i="16"/>
  <c r="S3293" i="16" l="1"/>
  <c r="A3293" i="16"/>
  <c r="F3292" i="16"/>
  <c r="D3292" i="16"/>
  <c r="G3292" i="16"/>
  <c r="D3293" i="16" l="1"/>
  <c r="F3293" i="16"/>
  <c r="G3293" i="16"/>
  <c r="S3294" i="16"/>
  <c r="A3294" i="16"/>
  <c r="F3294" i="16" l="1"/>
  <c r="G3294" i="16"/>
  <c r="D3294" i="16"/>
  <c r="S3295" i="16"/>
  <c r="A3295" i="16"/>
  <c r="S3296" i="16" l="1"/>
  <c r="A3296" i="16"/>
  <c r="D3295" i="16"/>
  <c r="F3295" i="16"/>
  <c r="G3295" i="16"/>
  <c r="F3296" i="16" l="1"/>
  <c r="G3296" i="16"/>
  <c r="D3296" i="16"/>
  <c r="S3297" i="16"/>
  <c r="A3297" i="16"/>
  <c r="S3298" i="16" l="1"/>
  <c r="A3298" i="16"/>
  <c r="F3297" i="16"/>
  <c r="D3297" i="16"/>
  <c r="G3297" i="16"/>
  <c r="D3298" i="16" l="1"/>
  <c r="G3298" i="16"/>
  <c r="F3298" i="16"/>
  <c r="S3299" i="16"/>
  <c r="A3299" i="16"/>
  <c r="S3300" i="16" l="1"/>
  <c r="A3300" i="16"/>
  <c r="G3299" i="16"/>
  <c r="F3299" i="16"/>
  <c r="D3299" i="16"/>
  <c r="G3300" i="16" l="1"/>
  <c r="F3300" i="16"/>
  <c r="D3300" i="16"/>
  <c r="S3301" i="16"/>
  <c r="A3301" i="16"/>
  <c r="F3301" i="16" l="1"/>
  <c r="D3301" i="16"/>
  <c r="G3301" i="16"/>
  <c r="S3302" i="16"/>
  <c r="A3302" i="16"/>
  <c r="D3302" i="16" l="1"/>
  <c r="F3302" i="16"/>
  <c r="G3302" i="16"/>
  <c r="S3303" i="16"/>
  <c r="A3303" i="16"/>
  <c r="D3303" i="16" l="1"/>
  <c r="G3303" i="16"/>
  <c r="F3303" i="16"/>
  <c r="S3304" i="16"/>
  <c r="A3304" i="16"/>
  <c r="S3305" i="16" l="1"/>
  <c r="A3305" i="16"/>
  <c r="D3304" i="16"/>
  <c r="G3304" i="16"/>
  <c r="F3304" i="16"/>
  <c r="G3305" i="16" l="1"/>
  <c r="F3305" i="16"/>
  <c r="D3305" i="16"/>
  <c r="S3306" i="16"/>
  <c r="A3306" i="16"/>
  <c r="F3306" i="16" l="1"/>
  <c r="G3306" i="16"/>
  <c r="D3306" i="16"/>
  <c r="S3307" i="16"/>
  <c r="A3307" i="16"/>
  <c r="S3308" i="16" l="1"/>
  <c r="A3308" i="16"/>
  <c r="F3307" i="16"/>
  <c r="D3307" i="16"/>
  <c r="G3307" i="16"/>
  <c r="F3308" i="16" l="1"/>
  <c r="G3308" i="16"/>
  <c r="D3308" i="16"/>
  <c r="S3309" i="16"/>
  <c r="A3309" i="16"/>
  <c r="A3310" i="16" l="1"/>
  <c r="S3310" i="16"/>
  <c r="D3309" i="16"/>
  <c r="G3309" i="16"/>
  <c r="F3309" i="16"/>
  <c r="S3311" i="16" l="1"/>
  <c r="A3311" i="16"/>
  <c r="G3310" i="16"/>
  <c r="F3310" i="16"/>
  <c r="D3310" i="16"/>
  <c r="F3311" i="16" l="1"/>
  <c r="D3311" i="16"/>
  <c r="G3311" i="16"/>
  <c r="S3312" i="16"/>
  <c r="A3312" i="16"/>
  <c r="G3312" i="16" l="1"/>
  <c r="F3312" i="16"/>
  <c r="D3312" i="16"/>
  <c r="S3313" i="16"/>
  <c r="A3313" i="16"/>
  <c r="S3314" i="16" l="1"/>
  <c r="A3314" i="16"/>
  <c r="G3313" i="16"/>
  <c r="D3313" i="16"/>
  <c r="F3313" i="16"/>
  <c r="F3314" i="16" l="1"/>
  <c r="D3314" i="16"/>
  <c r="G3314" i="16"/>
  <c r="S3315" i="16"/>
  <c r="A3315" i="16"/>
  <c r="D3315" i="16" l="1"/>
  <c r="F3315" i="16"/>
  <c r="G3315" i="16"/>
  <c r="S3316" i="16"/>
  <c r="A3316" i="16"/>
  <c r="G3316" i="16" l="1"/>
  <c r="F3316" i="16"/>
  <c r="D3316" i="16"/>
  <c r="S3317" i="16"/>
  <c r="A3317" i="16"/>
  <c r="D3317" i="16" l="1"/>
  <c r="F3317" i="16"/>
  <c r="G3317" i="16"/>
  <c r="S3318" i="16"/>
  <c r="A3318" i="16"/>
  <c r="S3319" i="16" l="1"/>
  <c r="A3319" i="16"/>
  <c r="D3318" i="16"/>
  <c r="G3318" i="16"/>
  <c r="F3318" i="16"/>
  <c r="D3319" i="16" l="1"/>
  <c r="G3319" i="16"/>
  <c r="F3319" i="16"/>
  <c r="S3320" i="16"/>
  <c r="A3320" i="16"/>
  <c r="G3320" i="16" l="1"/>
  <c r="D3320" i="16"/>
  <c r="F3320" i="16"/>
  <c r="S3321" i="16"/>
  <c r="A3321" i="16"/>
  <c r="A3322" i="16" l="1"/>
  <c r="S3322" i="16"/>
  <c r="D3321" i="16"/>
  <c r="G3321" i="16"/>
  <c r="F3321" i="16"/>
  <c r="S3323" i="16" l="1"/>
  <c r="A3323" i="16"/>
  <c r="D3322" i="16"/>
  <c r="G3322" i="16"/>
  <c r="F3322" i="16"/>
  <c r="D3323" i="16" l="1"/>
  <c r="G3323" i="16"/>
  <c r="F3323" i="16"/>
  <c r="S3324" i="16"/>
  <c r="A3324" i="16"/>
  <c r="F3324" i="16" l="1"/>
  <c r="D3324" i="16"/>
  <c r="G3324" i="16"/>
  <c r="S3325" i="16"/>
  <c r="A3325" i="16"/>
  <c r="G3325" i="16" l="1"/>
  <c r="F3325" i="16"/>
  <c r="D3325" i="16"/>
  <c r="A3326" i="16"/>
  <c r="S3326" i="16"/>
  <c r="G3326" i="16" l="1"/>
  <c r="D3326" i="16"/>
  <c r="F3326" i="16"/>
  <c r="S3327" i="16"/>
  <c r="A3327" i="16"/>
  <c r="D3327" i="16" l="1"/>
  <c r="F3327" i="16"/>
  <c r="G3327" i="16"/>
  <c r="S3328" i="16"/>
  <c r="A3328" i="16"/>
  <c r="G3328" i="16" l="1"/>
  <c r="F3328" i="16"/>
  <c r="D3328" i="16"/>
  <c r="S3329" i="16"/>
  <c r="A3329" i="16"/>
  <c r="D3329" i="16" l="1"/>
  <c r="G3329" i="16"/>
  <c r="F3329" i="16"/>
  <c r="S3330" i="16"/>
  <c r="A3330" i="16"/>
  <c r="G3330" i="16" l="1"/>
  <c r="D3330" i="16"/>
  <c r="F3330" i="16"/>
  <c r="A3331" i="16"/>
  <c r="S3331" i="16"/>
  <c r="S3332" i="16" l="1"/>
  <c r="A3332" i="16"/>
  <c r="F3331" i="16"/>
  <c r="D3331" i="16"/>
  <c r="G3331" i="16"/>
  <c r="S3333" i="16" l="1"/>
  <c r="A3333" i="16"/>
  <c r="D3332" i="16"/>
  <c r="F3332" i="16"/>
  <c r="G3332" i="16"/>
  <c r="F3333" i="16" l="1"/>
  <c r="G3333" i="16"/>
  <c r="D3333" i="16"/>
  <c r="A3334" i="16"/>
  <c r="S3334" i="16"/>
  <c r="D3334" i="16" l="1"/>
  <c r="G3334" i="16"/>
  <c r="F3334" i="16"/>
  <c r="A3335" i="16"/>
  <c r="S3335" i="16"/>
  <c r="S3336" i="16" l="1"/>
  <c r="A3336" i="16"/>
  <c r="D3335" i="16"/>
  <c r="G3335" i="16"/>
  <c r="F3335" i="16"/>
  <c r="G3336" i="16" l="1"/>
  <c r="F3336" i="16"/>
  <c r="D3336" i="16"/>
  <c r="S3337" i="16"/>
  <c r="A3337" i="16"/>
  <c r="D3337" i="16" l="1"/>
  <c r="G3337" i="16"/>
  <c r="F3337" i="16"/>
  <c r="S3338" i="16"/>
  <c r="A3338" i="16"/>
  <c r="S3339" i="16" l="1"/>
  <c r="A3339" i="16"/>
  <c r="G3338" i="16"/>
  <c r="D3338" i="16"/>
  <c r="F3338" i="16"/>
  <c r="G3339" i="16" l="1"/>
  <c r="F3339" i="16"/>
  <c r="D3339" i="16"/>
  <c r="A3340" i="16"/>
  <c r="S3340" i="16"/>
  <c r="D3340" i="16" l="1"/>
  <c r="G3340" i="16"/>
  <c r="F3340" i="16"/>
  <c r="S3341" i="16"/>
  <c r="A3341" i="16"/>
  <c r="F3341" i="16" l="1"/>
  <c r="D3341" i="16"/>
  <c r="G3341" i="16"/>
  <c r="A3342" i="16"/>
  <c r="S3342" i="16"/>
  <c r="A3343" i="16" l="1"/>
  <c r="S3343" i="16"/>
  <c r="F3342" i="16"/>
  <c r="G3342" i="16"/>
  <c r="D3342" i="16"/>
  <c r="S3344" i="16" l="1"/>
  <c r="A3344" i="16"/>
  <c r="D3343" i="16"/>
  <c r="G3343" i="16"/>
  <c r="F3343" i="16"/>
  <c r="G3344" i="16" l="1"/>
  <c r="F3344" i="16"/>
  <c r="D3344" i="16"/>
  <c r="A3345" i="16"/>
  <c r="S3345" i="16"/>
  <c r="S3346" i="16" l="1"/>
  <c r="A3346" i="16"/>
  <c r="D3345" i="16"/>
  <c r="G3345" i="16"/>
  <c r="F3345" i="16"/>
  <c r="S3347" i="16" l="1"/>
  <c r="A3347" i="16"/>
  <c r="F3346" i="16"/>
  <c r="G3346" i="16"/>
  <c r="D3346" i="16"/>
  <c r="S3348" i="16" l="1"/>
  <c r="A3348" i="16"/>
  <c r="F3347" i="16"/>
  <c r="G3347" i="16"/>
  <c r="D3347" i="16"/>
  <c r="D3348" i="16" l="1"/>
  <c r="F3348" i="16"/>
  <c r="G3348" i="16"/>
  <c r="S3349" i="16"/>
  <c r="A3349" i="16"/>
  <c r="S3350" i="16" l="1"/>
  <c r="A3350" i="16"/>
  <c r="G3349" i="16"/>
  <c r="F3349" i="16"/>
  <c r="D3349" i="16"/>
  <c r="F3350" i="16" l="1"/>
  <c r="D3350" i="16"/>
  <c r="G3350" i="16"/>
  <c r="S3351" i="16"/>
  <c r="A3351" i="16"/>
  <c r="D3351" i="16" l="1"/>
  <c r="G3351" i="16"/>
  <c r="F3351" i="16"/>
  <c r="A3352" i="16"/>
  <c r="S3352" i="16"/>
  <c r="F3352" i="16" l="1"/>
  <c r="D3352" i="16"/>
  <c r="G3352" i="16"/>
  <c r="S3353" i="16"/>
  <c r="A3353" i="16"/>
  <c r="A3354" i="16" l="1"/>
  <c r="S3354" i="16"/>
  <c r="F3353" i="16"/>
  <c r="G3353" i="16"/>
  <c r="D3353" i="16"/>
  <c r="D3354" i="16" l="1"/>
  <c r="F3354" i="16"/>
  <c r="G3354" i="16"/>
  <c r="S3355" i="16"/>
  <c r="A3355" i="16"/>
  <c r="S3356" i="16" l="1"/>
  <c r="A3356" i="16"/>
  <c r="G3355" i="16"/>
  <c r="F3355" i="16"/>
  <c r="D3355" i="16"/>
  <c r="G3356" i="16" l="1"/>
  <c r="F3356" i="16"/>
  <c r="D3356" i="16"/>
  <c r="S3357" i="16"/>
  <c r="A3357" i="16"/>
  <c r="F3357" i="16" l="1"/>
  <c r="D3357" i="16"/>
  <c r="G3357" i="16"/>
  <c r="A3358" i="16"/>
  <c r="S3358" i="16"/>
  <c r="F3358" i="16" l="1"/>
  <c r="D3358" i="16"/>
  <c r="G3358" i="16"/>
  <c r="S3359" i="16"/>
  <c r="A3359" i="16"/>
  <c r="G3359" i="16" l="1"/>
  <c r="F3359" i="16"/>
  <c r="D3359" i="16"/>
  <c r="S3360" i="16"/>
  <c r="A3360" i="16"/>
  <c r="A3361" i="16" l="1"/>
  <c r="S3361" i="16"/>
  <c r="G3360" i="16"/>
  <c r="F3360" i="16"/>
  <c r="D3360" i="16"/>
  <c r="G3361" i="16" l="1"/>
  <c r="F3361" i="16"/>
  <c r="D3361" i="16"/>
  <c r="S3362" i="16"/>
  <c r="A3362" i="16"/>
  <c r="S3363" i="16" l="1"/>
  <c r="A3363" i="16"/>
  <c r="G3362" i="16"/>
  <c r="D3362" i="16"/>
  <c r="F3362" i="16"/>
  <c r="F3363" i="16" l="1"/>
  <c r="D3363" i="16"/>
  <c r="G3363" i="16"/>
  <c r="S3364" i="16"/>
  <c r="A3364" i="16"/>
  <c r="G3364" i="16" l="1"/>
  <c r="F3364" i="16"/>
  <c r="D3364" i="16"/>
  <c r="S3365" i="16"/>
  <c r="A3365" i="16"/>
  <c r="S3366" i="16" l="1"/>
  <c r="A3366" i="16"/>
  <c r="D3365" i="16"/>
  <c r="G3365" i="16"/>
  <c r="F3365" i="16"/>
  <c r="F3366" i="16" l="1"/>
  <c r="D3366" i="16"/>
  <c r="G3366" i="16"/>
  <c r="S3367" i="16"/>
  <c r="A3367" i="16"/>
  <c r="D3367" i="16" l="1"/>
  <c r="F3367" i="16"/>
  <c r="G3367" i="16"/>
  <c r="S3368" i="16"/>
  <c r="A3368" i="16"/>
  <c r="A3369" i="16" l="1"/>
  <c r="S3369" i="16"/>
  <c r="G3368" i="16"/>
  <c r="D3368" i="16"/>
  <c r="F3368" i="16"/>
  <c r="S3370" i="16" l="1"/>
  <c r="A3370" i="16"/>
  <c r="G3369" i="16"/>
  <c r="F3369" i="16"/>
  <c r="D3369" i="16"/>
  <c r="G3370" i="16" l="1"/>
  <c r="D3370" i="16"/>
  <c r="F3370" i="16"/>
  <c r="S3371" i="16"/>
  <c r="A3371" i="16"/>
  <c r="S3372" i="16" l="1"/>
  <c r="A3372" i="16"/>
  <c r="G3371" i="16"/>
  <c r="F3371" i="16"/>
  <c r="D3371" i="16"/>
  <c r="D3372" i="16" l="1"/>
  <c r="F3372" i="16"/>
  <c r="G3372" i="16"/>
  <c r="S3373" i="16"/>
  <c r="A3373" i="16"/>
  <c r="F3373" i="16" l="1"/>
  <c r="G3373" i="16"/>
  <c r="D3373" i="16"/>
  <c r="S3374" i="16"/>
  <c r="A3374" i="16"/>
  <c r="S3375" i="16" l="1"/>
  <c r="A3375" i="16"/>
  <c r="F3374" i="16"/>
  <c r="G3374" i="16"/>
  <c r="D3374" i="16"/>
  <c r="F3375" i="16" l="1"/>
  <c r="G3375" i="16"/>
  <c r="D3375" i="16"/>
  <c r="S3376" i="16"/>
  <c r="A3376" i="16"/>
  <c r="G3376" i="16" l="1"/>
  <c r="D3376" i="16"/>
  <c r="F3376" i="16"/>
  <c r="S3377" i="16"/>
  <c r="A3377" i="16"/>
  <c r="S3378" i="16" l="1"/>
  <c r="A3378" i="16"/>
  <c r="F3377" i="16"/>
  <c r="D3377" i="16"/>
  <c r="G3377" i="16"/>
  <c r="G3378" i="16" l="1"/>
  <c r="F3378" i="16"/>
  <c r="D3378" i="16"/>
  <c r="A3379" i="16"/>
  <c r="S3379" i="16"/>
  <c r="D3379" i="16" l="1"/>
  <c r="G3379" i="16"/>
  <c r="F3379" i="16"/>
  <c r="S3380" i="16"/>
  <c r="A3380" i="16"/>
  <c r="A3381" i="16" l="1"/>
  <c r="S3381" i="16"/>
  <c r="D3380" i="16"/>
  <c r="G3380" i="16"/>
  <c r="F3380" i="16"/>
  <c r="A3382" i="16" l="1"/>
  <c r="S3382" i="16"/>
  <c r="D3381" i="16"/>
  <c r="G3381" i="16"/>
  <c r="F3381" i="16"/>
  <c r="S3383" i="16" l="1"/>
  <c r="A3383" i="16"/>
  <c r="D3382" i="16"/>
  <c r="G3382" i="16"/>
  <c r="F3382" i="16"/>
  <c r="G3383" i="16" l="1"/>
  <c r="D3383" i="16"/>
  <c r="F3383" i="16"/>
  <c r="S3384" i="16"/>
  <c r="A3384" i="16"/>
  <c r="S3385" i="16" l="1"/>
  <c r="A3385" i="16"/>
  <c r="G3384" i="16"/>
  <c r="F3384" i="16"/>
  <c r="D3384" i="16"/>
  <c r="D3385" i="16" l="1"/>
  <c r="F3385" i="16"/>
  <c r="G3385" i="16"/>
  <c r="S3386" i="16"/>
  <c r="A3386" i="16"/>
  <c r="A3387" i="16" l="1"/>
  <c r="S3387" i="16"/>
  <c r="D3386" i="16"/>
  <c r="F3386" i="16"/>
  <c r="G3386" i="16"/>
  <c r="S3388" i="16" l="1"/>
  <c r="A3388" i="16"/>
  <c r="G3387" i="16"/>
  <c r="D3387" i="16"/>
  <c r="F3387" i="16"/>
  <c r="F3388" i="16" l="1"/>
  <c r="G3388" i="16"/>
  <c r="D3388" i="16"/>
  <c r="S3389" i="16"/>
  <c r="A3389" i="16"/>
  <c r="F3389" i="16" l="1"/>
  <c r="D3389" i="16"/>
  <c r="G3389" i="16"/>
  <c r="S3390" i="16"/>
  <c r="A3390" i="16"/>
  <c r="G3390" i="16" l="1"/>
  <c r="D3390" i="16"/>
  <c r="F3390" i="16"/>
  <c r="A3391" i="16"/>
  <c r="S3391" i="16"/>
  <c r="D3391" i="16" l="1"/>
  <c r="G3391" i="16"/>
  <c r="F3391" i="16"/>
  <c r="S3392" i="16"/>
  <c r="A3392" i="16"/>
  <c r="S3393" i="16" l="1"/>
  <c r="A3393" i="16"/>
  <c r="D3392" i="16"/>
  <c r="F3392" i="16"/>
  <c r="G3392" i="16"/>
  <c r="F3393" i="16" l="1"/>
  <c r="D3393" i="16"/>
  <c r="G3393" i="16"/>
  <c r="S3394" i="16"/>
  <c r="A3394" i="16"/>
  <c r="S3395" i="16" l="1"/>
  <c r="A3395" i="16"/>
  <c r="G3394" i="16"/>
  <c r="D3394" i="16"/>
  <c r="F3394" i="16"/>
  <c r="G3395" i="16" l="1"/>
  <c r="F3395" i="16"/>
  <c r="D3395" i="16"/>
  <c r="S3396" i="16"/>
  <c r="A3396" i="16"/>
  <c r="F3396" i="16" l="1"/>
  <c r="G3396" i="16"/>
  <c r="D3396" i="16"/>
  <c r="S3397" i="16"/>
  <c r="A3397" i="16"/>
  <c r="S3398" i="16" l="1"/>
  <c r="A3398" i="16"/>
  <c r="F3397" i="16"/>
  <c r="G3397" i="16"/>
  <c r="D3397" i="16"/>
  <c r="F3398" i="16" l="1"/>
  <c r="D3398" i="16"/>
  <c r="G3398" i="16"/>
  <c r="S3399" i="16"/>
  <c r="A3399" i="16"/>
  <c r="F3399" i="16" l="1"/>
  <c r="D3399" i="16"/>
  <c r="G3399" i="16"/>
  <c r="S3400" i="16"/>
  <c r="A3400" i="16"/>
  <c r="S3401" i="16" l="1"/>
  <c r="A3401" i="16"/>
  <c r="F3400" i="16"/>
  <c r="G3400" i="16"/>
  <c r="D3400" i="16"/>
  <c r="G3401" i="16" l="1"/>
  <c r="F3401" i="16"/>
  <c r="D3401" i="16"/>
  <c r="A3402" i="16"/>
  <c r="S3402" i="16"/>
  <c r="D3402" i="16" l="1"/>
  <c r="G3402" i="16"/>
  <c r="F3402" i="16"/>
  <c r="S3403" i="16"/>
  <c r="A3403" i="16"/>
  <c r="G3403" i="16" l="1"/>
  <c r="D3403" i="16"/>
  <c r="F3403" i="16"/>
  <c r="A3404" i="16"/>
  <c r="S3404" i="16"/>
  <c r="S3405" i="16" l="1"/>
  <c r="A3405" i="16"/>
  <c r="G3404" i="16"/>
  <c r="F3404" i="16"/>
  <c r="D3404" i="16"/>
  <c r="S3406" i="16" l="1"/>
  <c r="A3406" i="16"/>
  <c r="F3405" i="16"/>
  <c r="D3405" i="16"/>
  <c r="G3405" i="16"/>
  <c r="G3406" i="16" l="1"/>
  <c r="F3406" i="16"/>
  <c r="D3406" i="16"/>
  <c r="S3407" i="16"/>
  <c r="A3407" i="16"/>
  <c r="D3407" i="16" l="1"/>
  <c r="G3407" i="16"/>
  <c r="F3407" i="16"/>
  <c r="S3408" i="16"/>
  <c r="A3408" i="16"/>
  <c r="F3408" i="16" l="1"/>
  <c r="D3408" i="16"/>
  <c r="G3408" i="16"/>
  <c r="S3409" i="16"/>
  <c r="A3409" i="16"/>
  <c r="S3410" i="16" l="1"/>
  <c r="A3410" i="16"/>
  <c r="G3409" i="16"/>
  <c r="F3409" i="16"/>
  <c r="D3409" i="16"/>
  <c r="F3410" i="16" l="1"/>
  <c r="D3410" i="16"/>
  <c r="G3410" i="16"/>
  <c r="S3411" i="16"/>
  <c r="A3411" i="16"/>
  <c r="D3411" i="16" l="1"/>
  <c r="F3411" i="16"/>
  <c r="G3411" i="16"/>
  <c r="A3412" i="16"/>
  <c r="S3412" i="16"/>
  <c r="S3413" i="16" l="1"/>
  <c r="A3413" i="16"/>
  <c r="F3412" i="16"/>
  <c r="D3412" i="16"/>
  <c r="G3412" i="16"/>
  <c r="F3413" i="16" l="1"/>
  <c r="G3413" i="16"/>
  <c r="D3413" i="16"/>
  <c r="A3414" i="16"/>
  <c r="S3414" i="16"/>
  <c r="S3415" i="16" l="1"/>
  <c r="A3415" i="16"/>
  <c r="G3414" i="16"/>
  <c r="F3414" i="16"/>
  <c r="D3414" i="16"/>
  <c r="G3415" i="16" l="1"/>
  <c r="F3415" i="16"/>
  <c r="D3415" i="16"/>
  <c r="S3416" i="16"/>
  <c r="A3416" i="16"/>
  <c r="S3417" i="16" l="1"/>
  <c r="A3417" i="16"/>
  <c r="D3416" i="16"/>
  <c r="G3416" i="16"/>
  <c r="F3416" i="16"/>
  <c r="G3417" i="16" l="1"/>
  <c r="F3417" i="16"/>
  <c r="D3417" i="16"/>
  <c r="S3418" i="16"/>
  <c r="A3418" i="16"/>
  <c r="S3419" i="16" l="1"/>
  <c r="A3419" i="16"/>
  <c r="G3418" i="16"/>
  <c r="D3418" i="16"/>
  <c r="F3418" i="16"/>
  <c r="D3419" i="16" l="1"/>
  <c r="G3419" i="16"/>
  <c r="F3419" i="16"/>
  <c r="S3420" i="16"/>
  <c r="A3420" i="16"/>
  <c r="S3421" i="16" l="1"/>
  <c r="A3421" i="16"/>
  <c r="F3420" i="16"/>
  <c r="G3420" i="16"/>
  <c r="D3420" i="16"/>
  <c r="G3421" i="16" l="1"/>
  <c r="F3421" i="16"/>
  <c r="D3421" i="16"/>
  <c r="S3422" i="16"/>
  <c r="A3422" i="16"/>
  <c r="D3422" i="16" l="1"/>
  <c r="F3422" i="16"/>
  <c r="G3422" i="16"/>
  <c r="S3423" i="16"/>
  <c r="A3423" i="16"/>
  <c r="D3423" i="16" l="1"/>
  <c r="G3423" i="16"/>
  <c r="F3423" i="16"/>
  <c r="S3424" i="16"/>
  <c r="A3424" i="16"/>
  <c r="D3424" i="16" l="1"/>
  <c r="F3424" i="16"/>
  <c r="G3424" i="16"/>
  <c r="A3425" i="16"/>
  <c r="S3425" i="16"/>
  <c r="S3426" i="16" l="1"/>
  <c r="A3426" i="16"/>
  <c r="D3425" i="16"/>
  <c r="F3425" i="16"/>
  <c r="G3425" i="16"/>
  <c r="F3426" i="16" l="1"/>
  <c r="G3426" i="16"/>
  <c r="D3426" i="16"/>
  <c r="S3427" i="16"/>
  <c r="A3427" i="16"/>
  <c r="D3427" i="16" l="1"/>
  <c r="F3427" i="16"/>
  <c r="G3427" i="16"/>
  <c r="S3428" i="16"/>
  <c r="A3428" i="16"/>
  <c r="G3428" i="16" l="1"/>
  <c r="F3428" i="16"/>
  <c r="D3428" i="16"/>
  <c r="S3429" i="16"/>
  <c r="A3429" i="16"/>
  <c r="S3430" i="16" l="1"/>
  <c r="A3430" i="16"/>
  <c r="F3429" i="16"/>
  <c r="G3429" i="16"/>
  <c r="D3429" i="16"/>
  <c r="D3430" i="16" l="1"/>
  <c r="F3430" i="16"/>
  <c r="G3430" i="16"/>
  <c r="A3431" i="16"/>
  <c r="S3431" i="16"/>
  <c r="D3431" i="16" l="1"/>
  <c r="G3431" i="16"/>
  <c r="F3431" i="16"/>
  <c r="S3432" i="16"/>
  <c r="A3432" i="16"/>
  <c r="G3432" i="16" l="1"/>
  <c r="F3432" i="16"/>
  <c r="D3432" i="16"/>
  <c r="S3433" i="16"/>
  <c r="A3433" i="16"/>
  <c r="G3433" i="16" l="1"/>
  <c r="D3433" i="16"/>
  <c r="F3433" i="16"/>
  <c r="S3434" i="16"/>
  <c r="A3434" i="16"/>
  <c r="G3434" i="16" l="1"/>
  <c r="D3434" i="16"/>
  <c r="F3434" i="16"/>
  <c r="S3435" i="16"/>
  <c r="A3435" i="16"/>
  <c r="S3436" i="16" l="1"/>
  <c r="A3436" i="16"/>
  <c r="G3435" i="16"/>
  <c r="F3435" i="16"/>
  <c r="D3435" i="16"/>
  <c r="F3436" i="16" l="1"/>
  <c r="D3436" i="16"/>
  <c r="G3436" i="16"/>
  <c r="A3437" i="16"/>
  <c r="S3437" i="16"/>
  <c r="S3438" i="16" l="1"/>
  <c r="A3438" i="16"/>
  <c r="D3437" i="16"/>
  <c r="G3437" i="16"/>
  <c r="F3437" i="16"/>
  <c r="S3439" i="16" l="1"/>
  <c r="A3439" i="16"/>
  <c r="G3438" i="16"/>
  <c r="F3438" i="16"/>
  <c r="D3438" i="16"/>
  <c r="A3440" i="16" l="1"/>
  <c r="S3440" i="16"/>
  <c r="G3439" i="16"/>
  <c r="F3439" i="16"/>
  <c r="D3439" i="16"/>
  <c r="G3440" i="16" l="1"/>
  <c r="F3440" i="16"/>
  <c r="D3440" i="16"/>
  <c r="S3441" i="16"/>
  <c r="A3441" i="16"/>
  <c r="G3441" i="16" l="1"/>
  <c r="F3441" i="16"/>
  <c r="D3441" i="16"/>
  <c r="A3442" i="16"/>
  <c r="S3442" i="16"/>
  <c r="F3442" i="16" l="1"/>
  <c r="D3442" i="16"/>
  <c r="G3442" i="16"/>
  <c r="S3443" i="16"/>
  <c r="A3443" i="16"/>
  <c r="G3443" i="16" l="1"/>
  <c r="F3443" i="16"/>
  <c r="D3443" i="16"/>
  <c r="S3444" i="16"/>
  <c r="A3444" i="16"/>
  <c r="F3444" i="16" l="1"/>
  <c r="D3444" i="16"/>
  <c r="G3444" i="16"/>
  <c r="S3445" i="16"/>
  <c r="A3445" i="16"/>
  <c r="F3445" i="16" l="1"/>
  <c r="D3445" i="16"/>
  <c r="G3445" i="16"/>
  <c r="A3446" i="16"/>
  <c r="S3446" i="16"/>
  <c r="F3446" i="16" l="1"/>
  <c r="D3446" i="16"/>
  <c r="G3446" i="16"/>
  <c r="S3447" i="16"/>
  <c r="A3447" i="16"/>
  <c r="S3448" i="16" l="1"/>
  <c r="A3448" i="16"/>
  <c r="G3447" i="16"/>
  <c r="F3447" i="16"/>
  <c r="D3447" i="16"/>
  <c r="D3448" i="16" l="1"/>
  <c r="G3448" i="16"/>
  <c r="F3448" i="16"/>
  <c r="A3449" i="16"/>
  <c r="S3449" i="16"/>
  <c r="D3449" i="16" l="1"/>
  <c r="G3449" i="16"/>
  <c r="F3449" i="16"/>
  <c r="S3450" i="16"/>
  <c r="A3450" i="16"/>
  <c r="F3450" i="16" l="1"/>
  <c r="G3450" i="16"/>
  <c r="D3450" i="16"/>
  <c r="S3451" i="16"/>
  <c r="A3451" i="16"/>
  <c r="A3452" i="16" l="1"/>
  <c r="S3452" i="16"/>
  <c r="D3451" i="16"/>
  <c r="F3451" i="16"/>
  <c r="G3451" i="16"/>
  <c r="G3452" i="16" l="1"/>
  <c r="F3452" i="16"/>
  <c r="D3452" i="16"/>
  <c r="S3453" i="16"/>
  <c r="A3453" i="16"/>
  <c r="S3454" i="16" l="1"/>
  <c r="A3454" i="16"/>
  <c r="G3453" i="16"/>
  <c r="D3453" i="16"/>
  <c r="F3453" i="16"/>
  <c r="G3454" i="16" l="1"/>
  <c r="D3454" i="16"/>
  <c r="F3454" i="16"/>
  <c r="S3455" i="16"/>
  <c r="A3455" i="16"/>
  <c r="G3455" i="16" l="1"/>
  <c r="D3455" i="16"/>
  <c r="F3455" i="16"/>
  <c r="A3456" i="16"/>
  <c r="S3456" i="16"/>
  <c r="G3456" i="16" l="1"/>
  <c r="F3456" i="16"/>
  <c r="D3456" i="16"/>
  <c r="S3457" i="16"/>
  <c r="A3457" i="16"/>
  <c r="S3458" i="16" l="1"/>
  <c r="A3458" i="16"/>
  <c r="F3457" i="16"/>
  <c r="G3457" i="16"/>
  <c r="D3457" i="16"/>
  <c r="F3458" i="16" l="1"/>
  <c r="D3458" i="16"/>
  <c r="G3458" i="16"/>
  <c r="S3459" i="16"/>
  <c r="A3459" i="16"/>
  <c r="G3459" i="16" l="1"/>
  <c r="F3459" i="16"/>
  <c r="D3459" i="16"/>
  <c r="S3460" i="16"/>
  <c r="A3460" i="16"/>
  <c r="A3461" i="16" l="1"/>
  <c r="S3461" i="16"/>
  <c r="D3460" i="16"/>
  <c r="G3460" i="16"/>
  <c r="F3460" i="16"/>
  <c r="D3461" i="16" l="1"/>
  <c r="G3461" i="16"/>
  <c r="F3461" i="16"/>
  <c r="A3462" i="16"/>
  <c r="S3462" i="16"/>
  <c r="S3463" i="16" l="1"/>
  <c r="A3463" i="16"/>
  <c r="G3462" i="16"/>
  <c r="F3462" i="16"/>
  <c r="D3462" i="16"/>
  <c r="G3463" i="16" l="1"/>
  <c r="F3463" i="16"/>
  <c r="D3463" i="16"/>
  <c r="S3464" i="16"/>
  <c r="A3464" i="16"/>
  <c r="G3464" i="16" l="1"/>
  <c r="D3464" i="16"/>
  <c r="F3464" i="16"/>
  <c r="S3465" i="16"/>
  <c r="A3465" i="16"/>
  <c r="S3466" i="16" l="1"/>
  <c r="A3466" i="16"/>
  <c r="G3465" i="16"/>
  <c r="F3465" i="16"/>
  <c r="D3465" i="16"/>
  <c r="G3466" i="16" l="1"/>
  <c r="F3466" i="16"/>
  <c r="D3466" i="16"/>
  <c r="S3467" i="16"/>
  <c r="A3467" i="16"/>
  <c r="G3467" i="16" l="1"/>
  <c r="D3467" i="16"/>
  <c r="F3467" i="16"/>
  <c r="S3468" i="16"/>
  <c r="A3468" i="16"/>
  <c r="S3469" i="16" l="1"/>
  <c r="A3469" i="16"/>
  <c r="D3468" i="16"/>
  <c r="G3468" i="16"/>
  <c r="F3468" i="16"/>
  <c r="F3469" i="16" l="1"/>
  <c r="D3469" i="16"/>
  <c r="G3469" i="16"/>
  <c r="S3470" i="16"/>
  <c r="A3470" i="16"/>
  <c r="D3470" i="16" l="1"/>
  <c r="G3470" i="16"/>
  <c r="F3470" i="16"/>
  <c r="S3471" i="16"/>
  <c r="A3471" i="16"/>
  <c r="S3472" i="16" l="1"/>
  <c r="A3472" i="16"/>
  <c r="G3471" i="16"/>
  <c r="F3471" i="16"/>
  <c r="D3471" i="16"/>
  <c r="G3472" i="16" l="1"/>
  <c r="D3472" i="16"/>
  <c r="F3472" i="16"/>
  <c r="A3473" i="16"/>
  <c r="S3473" i="16"/>
  <c r="S3474" i="16" l="1"/>
  <c r="A3474" i="16"/>
  <c r="D3473" i="16"/>
  <c r="G3473" i="16"/>
  <c r="F3473" i="16"/>
  <c r="S3475" i="16" l="1"/>
  <c r="A3475" i="16"/>
  <c r="F3474" i="16"/>
  <c r="D3474" i="16"/>
  <c r="G3474" i="16"/>
  <c r="G3475" i="16" l="1"/>
  <c r="F3475" i="16"/>
  <c r="D3475" i="16"/>
  <c r="A3476" i="16"/>
  <c r="S3476" i="16"/>
  <c r="D3476" i="16" l="1"/>
  <c r="G3476" i="16"/>
  <c r="F3476" i="16"/>
  <c r="S3477" i="16"/>
  <c r="A3477" i="16"/>
  <c r="G3477" i="16" l="1"/>
  <c r="F3477" i="16"/>
  <c r="D3477" i="16"/>
  <c r="A3478" i="16"/>
  <c r="S3478" i="16"/>
  <c r="S3479" i="16" l="1"/>
  <c r="A3479" i="16"/>
  <c r="F3478" i="16"/>
  <c r="D3478" i="16"/>
  <c r="G3478" i="16"/>
  <c r="D3479" i="16" l="1"/>
  <c r="F3479" i="16"/>
  <c r="G3479" i="16"/>
  <c r="S3480" i="16"/>
  <c r="A3480" i="16"/>
  <c r="A3481" i="16" l="1"/>
  <c r="S3481" i="16"/>
  <c r="G3480" i="16"/>
  <c r="D3480" i="16"/>
  <c r="F3480" i="16"/>
  <c r="S3482" i="16" l="1"/>
  <c r="A3482" i="16"/>
  <c r="D3481" i="16"/>
  <c r="G3481" i="16"/>
  <c r="F3481" i="16"/>
  <c r="D3482" i="16" l="1"/>
  <c r="F3482" i="16"/>
  <c r="G3482" i="16"/>
  <c r="A3483" i="16"/>
  <c r="S3483" i="16"/>
  <c r="D3483" i="16" l="1"/>
  <c r="F3483" i="16"/>
  <c r="G3483" i="16"/>
  <c r="S3484" i="16"/>
  <c r="A3484" i="16"/>
  <c r="S3485" i="16" l="1"/>
  <c r="A3485" i="16"/>
  <c r="D3484" i="16"/>
  <c r="F3484" i="16"/>
  <c r="G3484" i="16"/>
  <c r="S3486" i="16" l="1"/>
  <c r="A3486" i="16"/>
  <c r="F3485" i="16"/>
  <c r="D3485" i="16"/>
  <c r="G3485" i="16"/>
  <c r="G3486" i="16" l="1"/>
  <c r="D3486" i="16"/>
  <c r="F3486" i="16"/>
  <c r="S3487" i="16"/>
  <c r="A3487" i="16"/>
  <c r="F3487" i="16" l="1"/>
  <c r="D3487" i="16"/>
  <c r="G3487" i="16"/>
  <c r="S3488" i="16"/>
  <c r="A3488" i="16"/>
  <c r="G3488" i="16" l="1"/>
  <c r="F3488" i="16"/>
  <c r="D3488" i="16"/>
  <c r="S3489" i="16"/>
  <c r="A3489" i="16"/>
  <c r="A3490" i="16" l="1"/>
  <c r="S3490" i="16"/>
  <c r="D3489" i="16"/>
  <c r="F3489" i="16"/>
  <c r="G3489" i="16"/>
  <c r="G3490" i="16" l="1"/>
  <c r="D3490" i="16"/>
  <c r="F3490" i="16"/>
  <c r="S3491" i="16"/>
  <c r="A3491" i="16"/>
  <c r="D3491" i="16" l="1"/>
  <c r="G3491" i="16"/>
  <c r="F3491" i="16"/>
  <c r="S3492" i="16"/>
  <c r="A3492" i="16"/>
  <c r="S3493" i="16" l="1"/>
  <c r="A3493" i="16"/>
  <c r="F3492" i="16"/>
  <c r="G3492" i="16"/>
  <c r="D3492" i="16"/>
  <c r="G3493" i="16" l="1"/>
  <c r="F3493" i="16"/>
  <c r="D3493" i="16"/>
  <c r="S3494" i="16"/>
  <c r="A3494" i="16"/>
  <c r="D3494" i="16" l="1"/>
  <c r="G3494" i="16"/>
  <c r="F3494" i="16"/>
  <c r="S3495" i="16"/>
  <c r="A3495" i="16"/>
  <c r="F3495" i="16" l="1"/>
  <c r="D3495" i="16"/>
  <c r="G3495" i="16"/>
  <c r="S3496" i="16"/>
  <c r="A3496" i="16"/>
  <c r="F3496" i="16" l="1"/>
  <c r="G3496" i="16"/>
  <c r="D3496" i="16"/>
  <c r="S3497" i="16"/>
  <c r="A3497" i="16"/>
  <c r="G3497" i="16" l="1"/>
  <c r="F3497" i="16"/>
  <c r="D3497" i="16"/>
  <c r="S3498" i="16"/>
  <c r="A3498" i="16"/>
  <c r="G3498" i="16" l="1"/>
  <c r="D3498" i="16"/>
  <c r="F3498" i="16"/>
  <c r="A3499" i="16"/>
  <c r="S3499" i="16"/>
  <c r="S3500" i="16" l="1"/>
  <c r="A3500" i="16"/>
  <c r="F3499" i="16"/>
  <c r="D3499" i="16"/>
  <c r="G3499" i="16"/>
  <c r="G3500" i="16" l="1"/>
  <c r="F3500" i="16"/>
  <c r="D3500" i="16"/>
  <c r="S3501" i="16"/>
  <c r="A3501" i="16"/>
  <c r="G3501" i="16" l="1"/>
  <c r="D3501" i="16"/>
  <c r="F3501" i="16"/>
  <c r="S3502" i="16"/>
  <c r="A3502" i="16"/>
  <c r="S3503" i="16" l="1"/>
  <c r="A3503" i="16"/>
  <c r="G3502" i="16"/>
  <c r="F3502" i="16"/>
  <c r="D3502" i="16"/>
  <c r="D3503" i="16" l="1"/>
  <c r="G3503" i="16"/>
  <c r="F3503" i="16"/>
  <c r="S3504" i="16"/>
  <c r="A3504" i="16"/>
  <c r="S3505" i="16" l="1"/>
  <c r="A3505" i="16"/>
  <c r="F3504" i="16"/>
  <c r="D3504" i="16"/>
  <c r="G3504" i="16"/>
  <c r="F3505" i="16" l="1"/>
  <c r="D3505" i="16"/>
  <c r="G3505" i="16"/>
  <c r="S3506" i="16"/>
  <c r="A3506" i="16"/>
  <c r="F3506" i="16" l="1"/>
  <c r="G3506" i="16"/>
  <c r="D3506" i="16"/>
  <c r="A3507" i="16"/>
  <c r="S3507" i="16"/>
  <c r="S3508" i="16" l="1"/>
  <c r="A3508" i="16"/>
  <c r="D3507" i="16"/>
  <c r="G3507" i="16"/>
  <c r="F3507" i="16"/>
  <c r="D3508" i="16" l="1"/>
  <c r="F3508" i="16"/>
  <c r="G3508" i="16"/>
  <c r="S3509" i="16"/>
  <c r="A3509" i="16"/>
  <c r="S3510" i="16" l="1"/>
  <c r="A3510" i="16"/>
  <c r="G3509" i="16"/>
  <c r="F3509" i="16"/>
  <c r="D3509" i="16"/>
  <c r="D3510" i="16" l="1"/>
  <c r="G3510" i="16"/>
  <c r="F3510" i="16"/>
  <c r="S3511" i="16"/>
  <c r="A3511" i="16"/>
  <c r="S3512" i="16" l="1"/>
  <c r="A3512" i="16"/>
  <c r="D3511" i="16"/>
  <c r="G3511" i="16"/>
  <c r="F3511" i="16"/>
  <c r="F3512" i="16" l="1"/>
  <c r="G3512" i="16"/>
  <c r="D3512" i="16"/>
  <c r="S3513" i="16"/>
  <c r="A3513" i="16"/>
  <c r="G3513" i="16" l="1"/>
  <c r="D3513" i="16"/>
  <c r="F3513" i="16"/>
  <c r="S3514" i="16"/>
  <c r="A3514" i="16"/>
  <c r="S3515" i="16" l="1"/>
  <c r="A3515" i="16"/>
  <c r="F3514" i="16"/>
  <c r="G3514" i="16"/>
  <c r="D3514" i="16"/>
  <c r="G3515" i="16" l="1"/>
  <c r="D3515" i="16"/>
  <c r="F3515" i="16"/>
  <c r="S3516" i="16"/>
  <c r="A3516" i="16"/>
  <c r="S3517" i="16" l="1"/>
  <c r="A3517" i="16"/>
  <c r="D3516" i="16"/>
  <c r="G3516" i="16"/>
  <c r="F3516" i="16"/>
  <c r="F3517" i="16" l="1"/>
  <c r="D3517" i="16"/>
  <c r="G3517" i="16"/>
  <c r="S3518" i="16"/>
  <c r="A3518" i="16"/>
  <c r="S3519" i="16" l="1"/>
  <c r="A3519" i="16"/>
  <c r="D3518" i="16"/>
  <c r="G3518" i="16"/>
  <c r="F3518" i="16"/>
  <c r="F3519" i="16" l="1"/>
  <c r="D3519" i="16"/>
  <c r="G3519" i="16"/>
  <c r="S3520" i="16"/>
  <c r="A3520" i="16"/>
  <c r="G3520" i="16" l="1"/>
  <c r="F3520" i="16"/>
  <c r="D3520" i="16"/>
  <c r="S3521" i="16"/>
  <c r="A3521" i="16"/>
  <c r="A3522" i="16" l="1"/>
  <c r="S3522" i="16"/>
  <c r="D3521" i="16"/>
  <c r="F3521" i="16"/>
  <c r="G3521" i="16"/>
  <c r="G3522" i="16" l="1"/>
  <c r="F3522" i="16"/>
  <c r="D3522" i="16"/>
  <c r="S3523" i="16"/>
  <c r="A3523" i="16"/>
  <c r="S3524" i="16" l="1"/>
  <c r="A3524" i="16"/>
  <c r="D3523" i="16"/>
  <c r="F3523" i="16"/>
  <c r="G3523" i="16"/>
  <c r="S3525" i="16" l="1"/>
  <c r="A3525" i="16"/>
  <c r="G3524" i="16"/>
  <c r="D3524" i="16"/>
  <c r="F3524" i="16"/>
  <c r="S3526" i="16" l="1"/>
  <c r="A3526" i="16"/>
  <c r="G3525" i="16"/>
  <c r="F3525" i="16"/>
  <c r="D3525" i="16"/>
  <c r="G3526" i="16" l="1"/>
  <c r="F3526" i="16"/>
  <c r="D3526" i="16"/>
  <c r="S3527" i="16"/>
  <c r="A3527" i="16"/>
  <c r="A3528" i="16" l="1"/>
  <c r="S3528" i="16"/>
  <c r="F3527" i="16"/>
  <c r="G3527" i="16"/>
  <c r="D3527" i="16"/>
  <c r="D3528" i="16" l="1"/>
  <c r="G3528" i="16"/>
  <c r="F3528" i="16"/>
  <c r="A3529" i="16"/>
  <c r="S3529" i="16"/>
  <c r="A3530" i="16" l="1"/>
  <c r="S3530" i="16"/>
  <c r="F3529" i="16"/>
  <c r="G3529" i="16"/>
  <c r="D3529" i="16"/>
  <c r="G3530" i="16" l="1"/>
  <c r="F3530" i="16"/>
  <c r="D3530" i="16"/>
  <c r="S3531" i="16"/>
  <c r="A3531" i="16"/>
  <c r="S3532" i="16" l="1"/>
  <c r="A3532" i="16"/>
  <c r="G3531" i="16"/>
  <c r="F3531" i="16"/>
  <c r="D3531" i="16"/>
  <c r="D3532" i="16" l="1"/>
  <c r="G3532" i="16"/>
  <c r="F3532" i="16"/>
  <c r="S3533" i="16"/>
  <c r="A3533" i="16"/>
  <c r="G3533" i="16" l="1"/>
  <c r="D3533" i="16"/>
  <c r="F3533" i="16"/>
  <c r="S3534" i="16"/>
  <c r="A3534" i="16"/>
  <c r="S3535" i="16" l="1"/>
  <c r="A3535" i="16"/>
  <c r="G3534" i="16"/>
  <c r="F3534" i="16"/>
  <c r="D3534" i="16"/>
  <c r="D3535" i="16" l="1"/>
  <c r="G3535" i="16"/>
  <c r="F3535" i="16"/>
  <c r="S3536" i="16"/>
  <c r="A3536" i="16"/>
  <c r="F3536" i="16" l="1"/>
  <c r="G3536" i="16"/>
  <c r="D3536" i="16"/>
  <c r="S3537" i="16"/>
  <c r="A3537" i="16"/>
  <c r="S3538" i="16" l="1"/>
  <c r="A3538" i="16"/>
  <c r="G3537" i="16"/>
  <c r="F3537" i="16"/>
  <c r="D3537" i="16"/>
  <c r="F3538" i="16" l="1"/>
  <c r="G3538" i="16"/>
  <c r="D3538" i="16"/>
  <c r="S3539" i="16"/>
  <c r="A3539" i="16"/>
  <c r="A3540" i="16" l="1"/>
  <c r="S3540" i="16"/>
  <c r="G3539" i="16"/>
  <c r="D3539" i="16"/>
  <c r="F3539" i="16"/>
  <c r="F3540" i="16" l="1"/>
  <c r="G3540" i="16"/>
  <c r="D3540" i="16"/>
  <c r="S3541" i="16"/>
  <c r="A3541" i="16"/>
  <c r="D3541" i="16" l="1"/>
  <c r="F3541" i="16"/>
  <c r="G3541" i="16"/>
  <c r="S3542" i="16"/>
  <c r="A3542" i="16"/>
  <c r="F3542" i="16" l="1"/>
  <c r="D3542" i="16"/>
  <c r="G3542" i="16"/>
  <c r="A3543" i="16"/>
  <c r="S3543" i="16"/>
  <c r="A3544" i="16" l="1"/>
  <c r="S3544" i="16"/>
  <c r="G3543" i="16"/>
  <c r="D3543" i="16"/>
  <c r="F3543" i="16"/>
  <c r="D3544" i="16" l="1"/>
  <c r="G3544" i="16"/>
  <c r="F3544" i="16"/>
  <c r="S3545" i="16"/>
  <c r="A3545" i="16"/>
  <c r="G3545" i="16" l="1"/>
  <c r="D3545" i="16"/>
  <c r="F3545" i="16"/>
  <c r="A3546" i="16"/>
  <c r="S3546" i="16"/>
  <c r="F3546" i="16" l="1"/>
  <c r="D3546" i="16"/>
  <c r="G3546" i="16"/>
  <c r="S3547" i="16"/>
  <c r="A3547" i="16"/>
  <c r="S3548" i="16" l="1"/>
  <c r="A3548" i="16"/>
  <c r="D3547" i="16"/>
  <c r="G3547" i="16"/>
  <c r="F3547" i="16"/>
  <c r="F3548" i="16" l="1"/>
  <c r="D3548" i="16"/>
  <c r="G3548" i="16"/>
  <c r="S3549" i="16"/>
  <c r="A3549" i="16"/>
  <c r="G3549" i="16" l="1"/>
  <c r="F3549" i="16"/>
  <c r="D3549" i="16"/>
  <c r="S3550" i="16"/>
  <c r="A3550" i="16"/>
  <c r="S3551" i="16" l="1"/>
  <c r="A3551" i="16"/>
  <c r="G3550" i="16"/>
  <c r="D3550" i="16"/>
  <c r="F3550" i="16"/>
  <c r="F3551" i="16" l="1"/>
  <c r="D3551" i="16"/>
  <c r="G3551" i="16"/>
  <c r="S3552" i="16"/>
  <c r="A3552" i="16"/>
  <c r="S3553" i="16" l="1"/>
  <c r="A3553" i="16"/>
  <c r="F3552" i="16"/>
  <c r="D3552" i="16"/>
  <c r="G3552" i="16"/>
  <c r="F3553" i="16" l="1"/>
  <c r="D3553" i="16"/>
  <c r="G3553" i="16"/>
  <c r="S3554" i="16"/>
  <c r="A3554" i="16"/>
  <c r="S3555" i="16" l="1"/>
  <c r="A3555" i="16"/>
  <c r="G3554" i="16"/>
  <c r="F3554" i="16"/>
  <c r="D3554" i="16"/>
  <c r="G3555" i="16" l="1"/>
  <c r="F3555" i="16"/>
  <c r="D3555" i="16"/>
  <c r="S3556" i="16"/>
  <c r="A3556" i="16"/>
  <c r="S3557" i="16" l="1"/>
  <c r="A3557" i="16"/>
  <c r="D3556" i="16"/>
  <c r="G3556" i="16"/>
  <c r="F3556" i="16"/>
  <c r="D3557" i="16" l="1"/>
  <c r="G3557" i="16"/>
  <c r="F3557" i="16"/>
  <c r="S3558" i="16"/>
  <c r="A3558" i="16"/>
  <c r="D3558" i="16" l="1"/>
  <c r="F3558" i="16"/>
  <c r="G3558" i="16"/>
  <c r="A3559" i="16"/>
  <c r="S3559" i="16"/>
  <c r="S3560" i="16" l="1"/>
  <c r="A3560" i="16"/>
  <c r="F3559" i="16"/>
  <c r="D3559" i="16"/>
  <c r="G3559" i="16"/>
  <c r="F3560" i="16" l="1"/>
  <c r="D3560" i="16"/>
  <c r="G3560" i="16"/>
  <c r="S3561" i="16"/>
  <c r="A3561" i="16"/>
  <c r="G3561" i="16" l="1"/>
  <c r="F3561" i="16"/>
  <c r="D3561" i="16"/>
  <c r="S3562" i="16"/>
  <c r="A3562" i="16"/>
  <c r="G3562" i="16" l="1"/>
  <c r="D3562" i="16"/>
  <c r="F3562" i="16"/>
  <c r="S3563" i="16"/>
  <c r="A3563" i="16"/>
  <c r="D3563" i="16" l="1"/>
  <c r="G3563" i="16"/>
  <c r="F3563" i="16"/>
  <c r="A3564" i="16"/>
  <c r="S3564" i="16"/>
  <c r="A3565" i="16" l="1"/>
  <c r="S3565" i="16"/>
  <c r="F3564" i="16"/>
  <c r="D3564" i="16"/>
  <c r="G3564" i="16"/>
  <c r="S3566" i="16" l="1"/>
  <c r="A3566" i="16"/>
  <c r="G3565" i="16"/>
  <c r="F3565" i="16"/>
  <c r="D3565" i="16"/>
  <c r="F3566" i="16" l="1"/>
  <c r="D3566" i="16"/>
  <c r="G3566" i="16"/>
  <c r="A3567" i="16"/>
  <c r="S3567" i="16"/>
  <c r="G3567" i="16" l="1"/>
  <c r="D3567" i="16"/>
  <c r="F3567" i="16"/>
  <c r="S3568" i="16"/>
  <c r="A3568" i="16"/>
  <c r="D3568" i="16" l="1"/>
  <c r="G3568" i="16"/>
  <c r="F3568" i="16"/>
  <c r="A3569" i="16"/>
  <c r="S3569" i="16"/>
  <c r="G3569" i="16" l="1"/>
  <c r="D3569" i="16"/>
  <c r="F3569" i="16"/>
  <c r="S3570" i="16"/>
  <c r="A3570" i="16"/>
  <c r="G3570" i="16" l="1"/>
  <c r="F3570" i="16"/>
  <c r="D3570" i="16"/>
  <c r="S3571" i="16"/>
  <c r="A3571" i="16"/>
  <c r="S3572" i="16" l="1"/>
  <c r="A3572" i="16"/>
  <c r="G3571" i="16"/>
  <c r="F3571" i="16"/>
  <c r="D3571" i="16"/>
  <c r="F3572" i="16" l="1"/>
  <c r="D3572" i="16"/>
  <c r="G3572" i="16"/>
  <c r="S3573" i="16"/>
  <c r="A3573" i="16"/>
  <c r="A3574" i="16" l="1"/>
  <c r="S3574" i="16"/>
  <c r="G3573" i="16"/>
  <c r="F3573" i="16"/>
  <c r="D3573" i="16"/>
  <c r="S3575" i="16" l="1"/>
  <c r="A3575" i="16"/>
  <c r="D3574" i="16"/>
  <c r="F3574" i="16"/>
  <c r="G3574" i="16"/>
  <c r="F3575" i="16" l="1"/>
  <c r="G3575" i="16"/>
  <c r="D3575" i="16"/>
  <c r="S3576" i="16"/>
  <c r="A3576" i="16"/>
  <c r="D3576" i="16" l="1"/>
  <c r="F3576" i="16"/>
  <c r="G3576" i="16"/>
  <c r="S3577" i="16"/>
  <c r="A3577" i="16"/>
  <c r="A3578" i="16" l="1"/>
  <c r="S3578" i="16"/>
  <c r="G3577" i="16"/>
  <c r="F3577" i="16"/>
  <c r="D3577" i="16"/>
  <c r="D3578" i="16" l="1"/>
  <c r="F3578" i="16"/>
  <c r="G3578" i="16"/>
  <c r="S3579" i="16"/>
  <c r="A3579" i="16"/>
  <c r="F3579" i="16" l="1"/>
  <c r="D3579" i="16"/>
  <c r="G3579" i="16"/>
  <c r="S3580" i="16"/>
  <c r="A3580" i="16"/>
  <c r="F3580" i="16" l="1"/>
  <c r="D3580" i="16"/>
  <c r="G3580" i="16"/>
  <c r="S3581" i="16"/>
  <c r="A3581" i="16"/>
  <c r="F3581" i="16" l="1"/>
  <c r="D3581" i="16"/>
  <c r="G3581" i="16"/>
  <c r="S3582" i="16"/>
  <c r="A3582" i="16"/>
  <c r="S3583" i="16" l="1"/>
  <c r="A3583" i="16"/>
  <c r="G3582" i="16"/>
  <c r="D3582" i="16"/>
  <c r="F3582" i="16"/>
  <c r="G3583" i="16" l="1"/>
  <c r="F3583" i="16"/>
  <c r="D3583" i="16"/>
  <c r="A3584" i="16"/>
  <c r="S3584" i="16"/>
  <c r="F3584" i="16" l="1"/>
  <c r="D3584" i="16"/>
  <c r="G3584" i="16"/>
  <c r="S3585" i="16"/>
  <c r="A3585" i="16"/>
  <c r="S3586" i="16" l="1"/>
  <c r="A3586" i="16"/>
  <c r="G3585" i="16"/>
  <c r="F3585" i="16"/>
  <c r="D3585" i="16"/>
  <c r="D3586" i="16" l="1"/>
  <c r="G3586" i="16"/>
  <c r="F3586" i="16"/>
  <c r="S3587" i="16"/>
  <c r="A3587" i="16"/>
  <c r="S3588" i="16" l="1"/>
  <c r="A3588" i="16"/>
  <c r="D3587" i="16"/>
  <c r="F3587" i="16"/>
  <c r="G3587" i="16"/>
  <c r="D3588" i="16" l="1"/>
  <c r="G3588" i="16"/>
  <c r="F3588" i="16"/>
  <c r="A3589" i="16"/>
  <c r="S3589" i="16"/>
  <c r="G3589" i="16" l="1"/>
  <c r="F3589" i="16"/>
  <c r="D3589" i="16"/>
  <c r="S3590" i="16"/>
  <c r="A3590" i="16"/>
  <c r="S3591" i="16" l="1"/>
  <c r="A3591" i="16"/>
  <c r="D3590" i="16"/>
  <c r="G3590" i="16"/>
  <c r="F3590" i="16"/>
  <c r="F3591" i="16" l="1"/>
  <c r="G3591" i="16"/>
  <c r="D3591" i="16"/>
  <c r="S3592" i="16"/>
  <c r="A3592" i="16"/>
  <c r="S3593" i="16" l="1"/>
  <c r="A3593" i="16"/>
  <c r="D3592" i="16"/>
  <c r="G3592" i="16"/>
  <c r="F3592" i="16"/>
  <c r="F3593" i="16" l="1"/>
  <c r="D3593" i="16"/>
  <c r="G3593" i="16"/>
  <c r="S3594" i="16"/>
  <c r="A3594" i="16"/>
  <c r="F3594" i="16" l="1"/>
  <c r="G3594" i="16"/>
  <c r="D3594" i="16"/>
  <c r="A3595" i="16"/>
  <c r="S3595" i="16"/>
  <c r="S3596" i="16" l="1"/>
  <c r="A3596" i="16"/>
  <c r="F3595" i="16"/>
  <c r="D3595" i="16"/>
  <c r="G3595" i="16"/>
  <c r="D3596" i="16" l="1"/>
  <c r="F3596" i="16"/>
  <c r="G3596" i="16"/>
  <c r="A3597" i="16"/>
  <c r="S3597" i="16"/>
  <c r="G3597" i="16" l="1"/>
  <c r="F3597" i="16"/>
  <c r="D3597" i="16"/>
  <c r="S3598" i="16"/>
  <c r="A3598" i="16"/>
  <c r="S3599" i="16" l="1"/>
  <c r="A3599" i="16"/>
  <c r="F3598" i="16"/>
  <c r="D3598" i="16"/>
  <c r="G3598" i="16"/>
  <c r="F3599" i="16" l="1"/>
  <c r="D3599" i="16"/>
  <c r="G3599" i="16"/>
  <c r="S3600" i="16"/>
  <c r="A3600" i="16"/>
  <c r="G3600" i="16" l="1"/>
  <c r="F3600" i="16"/>
  <c r="D3600" i="16"/>
  <c r="S3601" i="16"/>
  <c r="A3601" i="16"/>
  <c r="G3601" i="16" l="1"/>
  <c r="F3601" i="16"/>
  <c r="D3601" i="16"/>
  <c r="S3602" i="16"/>
  <c r="A3602" i="16"/>
  <c r="G3602" i="16" l="1"/>
  <c r="F3602" i="16"/>
  <c r="D3602" i="16"/>
  <c r="A3603" i="16"/>
  <c r="S3603" i="16"/>
  <c r="G3603" i="16" l="1"/>
  <c r="F3603" i="16"/>
  <c r="D3603" i="16"/>
  <c r="S3604" i="16"/>
  <c r="A3604" i="16"/>
  <c r="A3605" i="16" l="1"/>
  <c r="S3605" i="16"/>
  <c r="F3604" i="16"/>
  <c r="D3604" i="16"/>
  <c r="G3604" i="16"/>
  <c r="S3606" i="16" l="1"/>
  <c r="A3606" i="16"/>
  <c r="G3605" i="16"/>
  <c r="F3605" i="16"/>
  <c r="D3605" i="16"/>
  <c r="F3606" i="16" l="1"/>
  <c r="D3606" i="16"/>
  <c r="G3606" i="16"/>
  <c r="A3607" i="16"/>
  <c r="S3607" i="16"/>
  <c r="S3608" i="16" l="1"/>
  <c r="A3608" i="16"/>
  <c r="D3607" i="16"/>
  <c r="G3607" i="16"/>
  <c r="F3607" i="16"/>
  <c r="D3608" i="16" l="1"/>
  <c r="F3608" i="16"/>
  <c r="G3608" i="16"/>
  <c r="A3609" i="16"/>
  <c r="S3609" i="16"/>
  <c r="D3609" i="16" l="1"/>
  <c r="G3609" i="16"/>
  <c r="F3609" i="16"/>
  <c r="S3610" i="16"/>
  <c r="A3610" i="16"/>
  <c r="G3610" i="16" l="1"/>
  <c r="F3610" i="16"/>
  <c r="D3610" i="16"/>
  <c r="S3611" i="16"/>
  <c r="A3611" i="16"/>
  <c r="S3612" i="16" l="1"/>
  <c r="A3612" i="16"/>
  <c r="F3611" i="16"/>
  <c r="G3611" i="16"/>
  <c r="D3611" i="16"/>
  <c r="F3612" i="16" l="1"/>
  <c r="D3612" i="16"/>
  <c r="G3612" i="16"/>
  <c r="S3613" i="16"/>
  <c r="A3613" i="16"/>
  <c r="S3614" i="16" l="1"/>
  <c r="A3614" i="16"/>
  <c r="D3613" i="16"/>
  <c r="G3613" i="16"/>
  <c r="F3613" i="16"/>
  <c r="S3615" i="16" l="1"/>
  <c r="A3615" i="16"/>
  <c r="G3614" i="16"/>
  <c r="D3614" i="16"/>
  <c r="F3614" i="16"/>
  <c r="S3616" i="16" l="1"/>
  <c r="A3616" i="16"/>
  <c r="G3615" i="16"/>
  <c r="F3615" i="16"/>
  <c r="D3615" i="16"/>
  <c r="F3616" i="16" l="1"/>
  <c r="D3616" i="16"/>
  <c r="G3616" i="16"/>
  <c r="S3617" i="16"/>
  <c r="A3617" i="16"/>
  <c r="D3617" i="16" l="1"/>
  <c r="F3617" i="16"/>
  <c r="G3617" i="16"/>
  <c r="S3618" i="16"/>
  <c r="A3618" i="16"/>
  <c r="D3618" i="16" l="1"/>
  <c r="F3618" i="16"/>
  <c r="G3618" i="16"/>
  <c r="S3619" i="16"/>
  <c r="A3619" i="16"/>
  <c r="S3620" i="16" l="1"/>
  <c r="A3620" i="16"/>
  <c r="D3619" i="16"/>
  <c r="G3619" i="16"/>
  <c r="F3619" i="16"/>
  <c r="F3620" i="16" l="1"/>
  <c r="D3620" i="16"/>
  <c r="G3620" i="16"/>
  <c r="A3621" i="16"/>
  <c r="S3621" i="16"/>
  <c r="G3621" i="16" l="1"/>
  <c r="D3621" i="16"/>
  <c r="F3621" i="16"/>
  <c r="S3622" i="16"/>
  <c r="A3622" i="16"/>
  <c r="S3623" i="16" l="1"/>
  <c r="A3623" i="16"/>
  <c r="D3622" i="16"/>
  <c r="F3622" i="16"/>
  <c r="G3622" i="16"/>
  <c r="D3623" i="16" l="1"/>
  <c r="G3623" i="16"/>
  <c r="F3623" i="16"/>
  <c r="S3624" i="16"/>
  <c r="A3624" i="16"/>
  <c r="D3624" i="16" l="1"/>
  <c r="F3624" i="16"/>
  <c r="G3624" i="16"/>
  <c r="S3625" i="16"/>
  <c r="A3625" i="16"/>
  <c r="F3625" i="16" l="1"/>
  <c r="G3625" i="16"/>
  <c r="D3625" i="16"/>
  <c r="S3626" i="16"/>
  <c r="A3626" i="16"/>
  <c r="A3627" i="16" l="1"/>
  <c r="S3627" i="16"/>
  <c r="G3626" i="16"/>
  <c r="D3626" i="16"/>
  <c r="F3626" i="16"/>
  <c r="S3628" i="16" l="1"/>
  <c r="A3628" i="16"/>
  <c r="D3627" i="16"/>
  <c r="G3627" i="16"/>
  <c r="F3627" i="16"/>
  <c r="F3628" i="16" l="1"/>
  <c r="D3628" i="16"/>
  <c r="G3628" i="16"/>
  <c r="S3629" i="16"/>
  <c r="A3629" i="16"/>
  <c r="S3630" i="16" l="1"/>
  <c r="A3630" i="16"/>
  <c r="F3629" i="16"/>
  <c r="D3629" i="16"/>
  <c r="G3629" i="16"/>
  <c r="G3630" i="16" l="1"/>
  <c r="F3630" i="16"/>
  <c r="D3630" i="16"/>
  <c r="A3631" i="16"/>
  <c r="S3631" i="16"/>
  <c r="S3632" i="16" l="1"/>
  <c r="A3632" i="16"/>
  <c r="D3631" i="16"/>
  <c r="G3631" i="16"/>
  <c r="F3631" i="16"/>
  <c r="D3632" i="16" l="1"/>
  <c r="G3632" i="16"/>
  <c r="F3632" i="16"/>
  <c r="S3633" i="16"/>
  <c r="A3633" i="16"/>
  <c r="D3633" i="16" l="1"/>
  <c r="G3633" i="16"/>
  <c r="F3633" i="16"/>
  <c r="S3634" i="16"/>
  <c r="A3634" i="16"/>
  <c r="S3635" i="16" l="1"/>
  <c r="A3635" i="16"/>
  <c r="F3634" i="16"/>
  <c r="G3634" i="16"/>
  <c r="D3634" i="16"/>
  <c r="D3635" i="16" l="1"/>
  <c r="G3635" i="16"/>
  <c r="F3635" i="16"/>
  <c r="S3636" i="16"/>
  <c r="A3636" i="16"/>
  <c r="D3636" i="16" l="1"/>
  <c r="G3636" i="16"/>
  <c r="F3636" i="16"/>
  <c r="S3637" i="16"/>
  <c r="A3637" i="16"/>
  <c r="F3637" i="16" l="1"/>
  <c r="D3637" i="16"/>
  <c r="G3637" i="16"/>
  <c r="S3638" i="16"/>
  <c r="A3638" i="16"/>
  <c r="S3639" i="16" l="1"/>
  <c r="A3639" i="16"/>
  <c r="F3638" i="16"/>
  <c r="D3638" i="16"/>
  <c r="G3638" i="16"/>
  <c r="A3640" i="16" l="1"/>
  <c r="S3640" i="16"/>
  <c r="D3639" i="16"/>
  <c r="F3639" i="16"/>
  <c r="G3639" i="16"/>
  <c r="S3641" i="16" l="1"/>
  <c r="A3641" i="16"/>
  <c r="D3640" i="16"/>
  <c r="G3640" i="16"/>
  <c r="F3640" i="16"/>
  <c r="D3641" i="16" l="1"/>
  <c r="F3641" i="16"/>
  <c r="G3641" i="16"/>
  <c r="S3642" i="16"/>
  <c r="A3642" i="16"/>
  <c r="A3643" i="16" l="1"/>
  <c r="S3643" i="16"/>
  <c r="D3642" i="16"/>
  <c r="F3642" i="16"/>
  <c r="G3642" i="16"/>
  <c r="G3643" i="16" l="1"/>
  <c r="D3643" i="16"/>
  <c r="F3643" i="16"/>
  <c r="S3644" i="16"/>
  <c r="A3644" i="16"/>
  <c r="G3644" i="16" l="1"/>
  <c r="F3644" i="16"/>
  <c r="D3644" i="16"/>
  <c r="A3645" i="16"/>
  <c r="S3645" i="16"/>
  <c r="S3646" i="16" l="1"/>
  <c r="A3646" i="16"/>
  <c r="D3645" i="16"/>
  <c r="G3645" i="16"/>
  <c r="F3645" i="16"/>
  <c r="D3646" i="16" l="1"/>
  <c r="G3646" i="16"/>
  <c r="F3646" i="16"/>
  <c r="S3647" i="16"/>
  <c r="A3647" i="16"/>
  <c r="G3647" i="16" l="1"/>
  <c r="F3647" i="16"/>
  <c r="D3647" i="16"/>
  <c r="S3648" i="16"/>
  <c r="A3648" i="16"/>
  <c r="S3649" i="16" l="1"/>
  <c r="A3649" i="16"/>
  <c r="G3648" i="16"/>
  <c r="D3648" i="16"/>
  <c r="F3648" i="16"/>
  <c r="D3649" i="16" l="1"/>
  <c r="G3649" i="16"/>
  <c r="F3649" i="16"/>
  <c r="S3650" i="16"/>
  <c r="A3650" i="16"/>
  <c r="A3651" i="16" l="1"/>
  <c r="S3651" i="16"/>
  <c r="F3650" i="16"/>
  <c r="D3650" i="16"/>
  <c r="G3650" i="16"/>
  <c r="G3651" i="16" l="1"/>
  <c r="F3651" i="16"/>
  <c r="D3651" i="16"/>
  <c r="S3652" i="16"/>
  <c r="A3652" i="16"/>
  <c r="G3652" i="16" l="1"/>
  <c r="D3652" i="16"/>
  <c r="F3652" i="16"/>
  <c r="A3653" i="16"/>
  <c r="S3653" i="16"/>
  <c r="S3654" i="16" l="1"/>
  <c r="A3654" i="16"/>
  <c r="D3653" i="16"/>
  <c r="G3653" i="16"/>
  <c r="F3653" i="16"/>
  <c r="D3654" i="16" l="1"/>
  <c r="G3654" i="16"/>
  <c r="F3654" i="16"/>
  <c r="S3655" i="16"/>
  <c r="A3655" i="16"/>
  <c r="F3655" i="16" l="1"/>
  <c r="D3655" i="16"/>
  <c r="G3655" i="16"/>
  <c r="S3656" i="16"/>
  <c r="A3656" i="16"/>
  <c r="G3656" i="16" l="1"/>
  <c r="D3656" i="16"/>
  <c r="F3656" i="16"/>
  <c r="S3657" i="16"/>
  <c r="A3657" i="16"/>
  <c r="F3657" i="16" l="1"/>
  <c r="G3657" i="16"/>
  <c r="D3657" i="16"/>
  <c r="S3658" i="16"/>
  <c r="A3658" i="16"/>
  <c r="S3659" i="16" l="1"/>
  <c r="A3659" i="16"/>
  <c r="G3658" i="16"/>
  <c r="D3658" i="16"/>
  <c r="F3658" i="16"/>
  <c r="F3659" i="16" l="1"/>
  <c r="G3659" i="16"/>
  <c r="D3659" i="16"/>
  <c r="S3660" i="16"/>
  <c r="A3660" i="16"/>
  <c r="S3661" i="16" l="1"/>
  <c r="A3661" i="16"/>
  <c r="F3660" i="16"/>
  <c r="D3660" i="16"/>
  <c r="G3660" i="16"/>
  <c r="S3662" i="16" l="1"/>
  <c r="A3662" i="16"/>
  <c r="F3661" i="16"/>
  <c r="D3661" i="16"/>
  <c r="G3661" i="16"/>
  <c r="S3663" i="16" l="1"/>
  <c r="A3663" i="16"/>
  <c r="D3662" i="16"/>
  <c r="G3662" i="16"/>
  <c r="F3662" i="16"/>
  <c r="D3663" i="16" l="1"/>
  <c r="F3663" i="16"/>
  <c r="G3663" i="16"/>
  <c r="S3664" i="16"/>
  <c r="A3664" i="16"/>
  <c r="F3664" i="16" l="1"/>
  <c r="G3664" i="16"/>
  <c r="D3664" i="16"/>
  <c r="A3665" i="16"/>
  <c r="S3665" i="16"/>
  <c r="S3666" i="16" l="1"/>
  <c r="A3666" i="16"/>
  <c r="G3665" i="16"/>
  <c r="F3665" i="16"/>
  <c r="D3665" i="16"/>
  <c r="D3666" i="16" l="1"/>
  <c r="G3666" i="16"/>
  <c r="F3666" i="16"/>
  <c r="S3667" i="16"/>
  <c r="A3667" i="16"/>
  <c r="S3668" i="16" l="1"/>
  <c r="A3668" i="16"/>
  <c r="F3667" i="16"/>
  <c r="D3667" i="16"/>
  <c r="G3667" i="16"/>
  <c r="G3668" i="16" l="1"/>
  <c r="D3668" i="16"/>
  <c r="F3668" i="16"/>
  <c r="S3669" i="16"/>
  <c r="A3669" i="16"/>
  <c r="D3669" i="16" l="1"/>
  <c r="G3669" i="16"/>
  <c r="F3669" i="16"/>
  <c r="S3670" i="16"/>
  <c r="A3670" i="16"/>
  <c r="F3670" i="16" l="1"/>
  <c r="G3670" i="16"/>
  <c r="D3670" i="16"/>
  <c r="S3671" i="16"/>
  <c r="A3671" i="16"/>
  <c r="F3671" i="16" l="1"/>
  <c r="D3671" i="16"/>
  <c r="G3671" i="16"/>
  <c r="S3672" i="16"/>
  <c r="A3672" i="16"/>
  <c r="G3672" i="16" l="1"/>
  <c r="D3672" i="16"/>
  <c r="F3672" i="16"/>
  <c r="S3673" i="16"/>
  <c r="A3673" i="16"/>
  <c r="G3673" i="16" l="1"/>
  <c r="F3673" i="16"/>
  <c r="D3673" i="16"/>
  <c r="S3674" i="16"/>
  <c r="A3674" i="16"/>
  <c r="G3674" i="16" l="1"/>
  <c r="D3674" i="16"/>
  <c r="F3674" i="16"/>
  <c r="S3675" i="16"/>
  <c r="A3675" i="16"/>
  <c r="S3676" i="16" l="1"/>
  <c r="A3676" i="16"/>
  <c r="D3675" i="16"/>
  <c r="G3675" i="16"/>
  <c r="F3675" i="16"/>
  <c r="G3676" i="16" l="1"/>
  <c r="F3676" i="16"/>
  <c r="D3676" i="16"/>
  <c r="S3677" i="16"/>
  <c r="A3677" i="16"/>
  <c r="S3678" i="16" l="1"/>
  <c r="A3678" i="16"/>
  <c r="F3677" i="16"/>
  <c r="D3677" i="16"/>
  <c r="G3677" i="16"/>
  <c r="F3678" i="16" l="1"/>
  <c r="D3678" i="16"/>
  <c r="G3678" i="16"/>
  <c r="S3679" i="16"/>
  <c r="A3679" i="16"/>
  <c r="S3680" i="16" l="1"/>
  <c r="A3680" i="16"/>
  <c r="G3679" i="16"/>
  <c r="D3679" i="16"/>
  <c r="F3679" i="16"/>
  <c r="F3680" i="16" l="1"/>
  <c r="D3680" i="16"/>
  <c r="G3680" i="16"/>
  <c r="S3681" i="16"/>
  <c r="A3681" i="16"/>
  <c r="D3681" i="16" l="1"/>
  <c r="G3681" i="16"/>
  <c r="F3681" i="16"/>
  <c r="S3682" i="16"/>
  <c r="A3682" i="16"/>
  <c r="S3683" i="16" l="1"/>
  <c r="A3683" i="16"/>
  <c r="G3682" i="16"/>
  <c r="F3682" i="16"/>
  <c r="D3682" i="16"/>
  <c r="D3683" i="16" l="1"/>
  <c r="F3683" i="16"/>
  <c r="G3683" i="16"/>
  <c r="S3684" i="16"/>
  <c r="A3684" i="16"/>
  <c r="F3684" i="16" l="1"/>
  <c r="G3684" i="16"/>
  <c r="D3684" i="16"/>
  <c r="S3685" i="16"/>
  <c r="A3685" i="16"/>
  <c r="S3686" i="16" l="1"/>
  <c r="A3686" i="16"/>
  <c r="G3685" i="16"/>
  <c r="D3685" i="16"/>
  <c r="F3685" i="16"/>
  <c r="G3686" i="16" l="1"/>
  <c r="D3686" i="16"/>
  <c r="F3686" i="16"/>
  <c r="S3687" i="16"/>
  <c r="A3687" i="16"/>
  <c r="G3687" i="16" l="1"/>
  <c r="F3687" i="16"/>
  <c r="D3687" i="16"/>
  <c r="A3688" i="16"/>
  <c r="S3688" i="16"/>
  <c r="D3688" i="16" l="1"/>
  <c r="G3688" i="16"/>
  <c r="F3688" i="16"/>
  <c r="S3689" i="16"/>
  <c r="A3689" i="16"/>
  <c r="S3690" i="16" l="1"/>
  <c r="A3690" i="16"/>
  <c r="D3689" i="16"/>
  <c r="G3689" i="16"/>
  <c r="F3689" i="16"/>
  <c r="F3690" i="16" l="1"/>
  <c r="D3690" i="16"/>
  <c r="G3690" i="16"/>
  <c r="S3691" i="16"/>
  <c r="A3691" i="16"/>
  <c r="S3692" i="16" l="1"/>
  <c r="A3692" i="16"/>
  <c r="D3691" i="16"/>
  <c r="G3691" i="16"/>
  <c r="F3691" i="16"/>
  <c r="F3692" i="16" l="1"/>
  <c r="G3692" i="16"/>
  <c r="D3692" i="16"/>
  <c r="S3693" i="16"/>
  <c r="A3693" i="16"/>
  <c r="A3694" i="16" l="1"/>
  <c r="S3694" i="16"/>
  <c r="D3693" i="16"/>
  <c r="F3693" i="16"/>
  <c r="G3693" i="16"/>
  <c r="S3695" i="16" l="1"/>
  <c r="A3695" i="16"/>
  <c r="D3694" i="16"/>
  <c r="G3694" i="16"/>
  <c r="F3694" i="16"/>
  <c r="D3695" i="16" l="1"/>
  <c r="G3695" i="16"/>
  <c r="F3695" i="16"/>
  <c r="S3696" i="16"/>
  <c r="A3696" i="16"/>
  <c r="S3697" i="16" l="1"/>
  <c r="A3697" i="16"/>
  <c r="D3696" i="16"/>
  <c r="G3696" i="16"/>
  <c r="F3696" i="16"/>
  <c r="G3697" i="16" l="1"/>
  <c r="D3697" i="16"/>
  <c r="F3697" i="16"/>
  <c r="S3698" i="16"/>
  <c r="A3698" i="16"/>
  <c r="G3698" i="16" l="1"/>
  <c r="D3698" i="16"/>
  <c r="F3698" i="16"/>
  <c r="S3699" i="16"/>
  <c r="A3699" i="16"/>
  <c r="F3699" i="16" l="1"/>
  <c r="D3699" i="16"/>
  <c r="G3699" i="16"/>
  <c r="S3700" i="16"/>
  <c r="A3700" i="16"/>
  <c r="S3701" i="16" l="1"/>
  <c r="A3701" i="16"/>
  <c r="F3700" i="16"/>
  <c r="G3700" i="16"/>
  <c r="D3700" i="16"/>
  <c r="G3701" i="16" l="1"/>
  <c r="F3701" i="16"/>
  <c r="D3701" i="16"/>
  <c r="S3702" i="16"/>
  <c r="A3702" i="16"/>
  <c r="G3702" i="16" l="1"/>
  <c r="D3702" i="16"/>
  <c r="F3702" i="16"/>
  <c r="S3703" i="16"/>
  <c r="A3703" i="16"/>
  <c r="S3704" i="16" l="1"/>
  <c r="A3704" i="16"/>
  <c r="G3703" i="16"/>
  <c r="F3703" i="16"/>
  <c r="D3703" i="16"/>
  <c r="F3704" i="16" l="1"/>
  <c r="G3704" i="16"/>
  <c r="D3704" i="16"/>
  <c r="S3705" i="16"/>
  <c r="A3705" i="16"/>
  <c r="D3705" i="16" l="1"/>
  <c r="G3705" i="16"/>
  <c r="F3705" i="16"/>
  <c r="S3706" i="16"/>
  <c r="A3706" i="16"/>
  <c r="D3706" i="16" l="1"/>
  <c r="G3706" i="16"/>
  <c r="F3706" i="16"/>
  <c r="A3707" i="16"/>
  <c r="S3707" i="16"/>
  <c r="D3707" i="16" l="1"/>
  <c r="G3707" i="16"/>
  <c r="F3707" i="16"/>
  <c r="A3708" i="16"/>
  <c r="S3708" i="16"/>
  <c r="S3709" i="16" l="1"/>
  <c r="A3709" i="16"/>
  <c r="G3708" i="16"/>
  <c r="F3708" i="16"/>
  <c r="D3708" i="16"/>
  <c r="F3709" i="16" l="1"/>
  <c r="D3709" i="16"/>
  <c r="G3709" i="16"/>
  <c r="A3710" i="16"/>
  <c r="S3710" i="16"/>
  <c r="D3710" i="16" l="1"/>
  <c r="G3710" i="16"/>
  <c r="F3710" i="16"/>
  <c r="S3711" i="16"/>
  <c r="A3711" i="16"/>
  <c r="G3711" i="16" l="1"/>
  <c r="F3711" i="16"/>
  <c r="D3711" i="16"/>
  <c r="S3712" i="16"/>
  <c r="A3712" i="16"/>
  <c r="A3713" i="16" l="1"/>
  <c r="S3713" i="16"/>
  <c r="F3712" i="16"/>
  <c r="G3712" i="16"/>
  <c r="D3712" i="16"/>
  <c r="G3713" i="16" l="1"/>
  <c r="D3713" i="16"/>
  <c r="F3713" i="16"/>
  <c r="S3714" i="16"/>
  <c r="A3714" i="16"/>
  <c r="F3714" i="16" l="1"/>
  <c r="D3714" i="16"/>
  <c r="G3714" i="16"/>
  <c r="S3715" i="16"/>
  <c r="A3715" i="16"/>
  <c r="F3715" i="16" l="1"/>
  <c r="D3715" i="16"/>
  <c r="G3715" i="16"/>
  <c r="S3716" i="16"/>
  <c r="A3716" i="16"/>
  <c r="A3717" i="16" l="1"/>
  <c r="S3717" i="16"/>
  <c r="F3716" i="16"/>
  <c r="G3716" i="16"/>
  <c r="D3716" i="16"/>
  <c r="F3717" i="16" l="1"/>
  <c r="D3717" i="16"/>
  <c r="G3717" i="16"/>
  <c r="S3718" i="16"/>
  <c r="A3718" i="16"/>
  <c r="D3718" i="16" l="1"/>
  <c r="F3718" i="16"/>
  <c r="G3718" i="16"/>
  <c r="S3719" i="16"/>
  <c r="A3719" i="16"/>
  <c r="S3720" i="16" l="1"/>
  <c r="A3720" i="16"/>
  <c r="G3719" i="16"/>
  <c r="F3719" i="16"/>
  <c r="D3719" i="16"/>
  <c r="G3720" i="16" l="1"/>
  <c r="F3720" i="16"/>
  <c r="D3720" i="16"/>
  <c r="S3721" i="16"/>
  <c r="A3721" i="16"/>
  <c r="G3721" i="16" l="1"/>
  <c r="F3721" i="16"/>
  <c r="D3721" i="16"/>
  <c r="S3722" i="16"/>
  <c r="A3722" i="16"/>
  <c r="S3723" i="16" l="1"/>
  <c r="A3723" i="16"/>
  <c r="F3722" i="16"/>
  <c r="D3722" i="16"/>
  <c r="G3722" i="16"/>
  <c r="D3723" i="16" l="1"/>
  <c r="G3723" i="16"/>
  <c r="F3723" i="16"/>
  <c r="A3724" i="16"/>
  <c r="S3724" i="16"/>
  <c r="S3725" i="16" l="1"/>
  <c r="A3725" i="16"/>
  <c r="D3724" i="16"/>
  <c r="F3724" i="16"/>
  <c r="G3724" i="16"/>
  <c r="D3725" i="16" l="1"/>
  <c r="G3725" i="16"/>
  <c r="F3725" i="16"/>
  <c r="S3726" i="16"/>
  <c r="A3726" i="16"/>
  <c r="D3726" i="16" l="1"/>
  <c r="G3726" i="16"/>
  <c r="F3726" i="16"/>
  <c r="S3727" i="16"/>
  <c r="A3727" i="16"/>
  <c r="S3728" i="16" l="1"/>
  <c r="A3728" i="16"/>
  <c r="F3727" i="16"/>
  <c r="D3727" i="16"/>
  <c r="G3727" i="16"/>
  <c r="F3728" i="16" l="1"/>
  <c r="D3728" i="16"/>
  <c r="G3728" i="16"/>
  <c r="S3729" i="16"/>
  <c r="A3729" i="16"/>
  <c r="G3729" i="16" l="1"/>
  <c r="F3729" i="16"/>
  <c r="D3729" i="16"/>
  <c r="S3730" i="16"/>
  <c r="A3730" i="16"/>
  <c r="A3731" i="16" l="1"/>
  <c r="S3731" i="16"/>
  <c r="G3730" i="16"/>
  <c r="F3730" i="16"/>
  <c r="D3730" i="16"/>
  <c r="D3731" i="16" l="1"/>
  <c r="F3731" i="16"/>
  <c r="G3731" i="16"/>
  <c r="S3732" i="16"/>
  <c r="A3732" i="16"/>
  <c r="D3732" i="16" l="1"/>
  <c r="F3732" i="16"/>
  <c r="G3732" i="16"/>
  <c r="S3733" i="16"/>
  <c r="A3733" i="16"/>
  <c r="G3733" i="16" l="1"/>
  <c r="F3733" i="16"/>
  <c r="D3733" i="16"/>
  <c r="A3734" i="16"/>
  <c r="S3734" i="16"/>
  <c r="G3734" i="16" l="1"/>
  <c r="F3734" i="16"/>
  <c r="D3734" i="16"/>
  <c r="S3735" i="16"/>
  <c r="A3735" i="16"/>
  <c r="D3735" i="16" l="1"/>
  <c r="F3735" i="16"/>
  <c r="G3735" i="16"/>
  <c r="S3736" i="16"/>
  <c r="A3736" i="16"/>
  <c r="D3736" i="16" l="1"/>
  <c r="G3736" i="16"/>
  <c r="F3736" i="16"/>
  <c r="S3737" i="16"/>
  <c r="A3737" i="16"/>
  <c r="F3737" i="16" l="1"/>
  <c r="G3737" i="16"/>
  <c r="D3737" i="16"/>
  <c r="S3738" i="16"/>
  <c r="A3738" i="16"/>
  <c r="F3738" i="16" l="1"/>
  <c r="D3738" i="16"/>
  <c r="G3738" i="16"/>
  <c r="A3739" i="16"/>
  <c r="S3739" i="16"/>
  <c r="D3739" i="16" l="1"/>
  <c r="F3739" i="16"/>
  <c r="G3739" i="16"/>
  <c r="A3740" i="16"/>
  <c r="S3740" i="16"/>
  <c r="A3741" i="16" l="1"/>
  <c r="S3741" i="16"/>
  <c r="F3740" i="16"/>
  <c r="D3740" i="16"/>
  <c r="G3740" i="16"/>
  <c r="G3741" i="16" l="1"/>
  <c r="F3741" i="16"/>
  <c r="D3741" i="16"/>
  <c r="A3742" i="16"/>
  <c r="S3742" i="16"/>
  <c r="A3743" i="16" l="1"/>
  <c r="S3743" i="16"/>
  <c r="G3742" i="16"/>
  <c r="F3742" i="16"/>
  <c r="D3742" i="16"/>
  <c r="G3743" i="16" l="1"/>
  <c r="F3743" i="16"/>
  <c r="D3743" i="16"/>
  <c r="S3744" i="16"/>
  <c r="A3744" i="16"/>
  <c r="D3744" i="16" l="1"/>
  <c r="F3744" i="16"/>
  <c r="G3744" i="16"/>
  <c r="S3745" i="16"/>
  <c r="A3745" i="16"/>
  <c r="G3745" i="16" l="1"/>
  <c r="F3745" i="16"/>
  <c r="D3745" i="16"/>
  <c r="S3746" i="16"/>
  <c r="A3746" i="16"/>
  <c r="F3746" i="16" l="1"/>
  <c r="G3746" i="16"/>
  <c r="D3746" i="16"/>
  <c r="S3747" i="16"/>
  <c r="A3747" i="16"/>
  <c r="F3747" i="16" l="1"/>
  <c r="D3747" i="16"/>
  <c r="G3747" i="16"/>
  <c r="S3748" i="16"/>
  <c r="A3748" i="16"/>
  <c r="S3749" i="16" l="1"/>
  <c r="A3749" i="16"/>
  <c r="D3748" i="16"/>
  <c r="G3748" i="16"/>
  <c r="F3748" i="16"/>
  <c r="F3749" i="16" l="1"/>
  <c r="D3749" i="16"/>
  <c r="G3749" i="16"/>
  <c r="A3750" i="16"/>
  <c r="S3750" i="16"/>
  <c r="S3751" i="16" l="1"/>
  <c r="A3751" i="16"/>
  <c r="G3750" i="16"/>
  <c r="D3750" i="16"/>
  <c r="F3750" i="16"/>
  <c r="F3751" i="16" l="1"/>
  <c r="D3751" i="16"/>
  <c r="G3751" i="16"/>
  <c r="S3752" i="16"/>
  <c r="A3752" i="16"/>
  <c r="D3752" i="16" l="1"/>
  <c r="F3752" i="16"/>
  <c r="G3752" i="16"/>
  <c r="S3753" i="16"/>
  <c r="A3753" i="16"/>
  <c r="F3753" i="16" l="1"/>
  <c r="G3753" i="16"/>
  <c r="D3753" i="16"/>
  <c r="S3754" i="16"/>
  <c r="A3754" i="16"/>
  <c r="D3754" i="16" l="1"/>
  <c r="F3754" i="16"/>
  <c r="G3754" i="16"/>
  <c r="S3755" i="16"/>
  <c r="A3755" i="16"/>
  <c r="S3756" i="16" l="1"/>
  <c r="A3756" i="16"/>
  <c r="D3755" i="16"/>
  <c r="F3755" i="16"/>
  <c r="G3755" i="16"/>
  <c r="D3756" i="16" l="1"/>
  <c r="G3756" i="16"/>
  <c r="F3756" i="16"/>
  <c r="A3757" i="16"/>
  <c r="S3757" i="16"/>
  <c r="S3758" i="16" l="1"/>
  <c r="A3758" i="16"/>
  <c r="F3757" i="16"/>
  <c r="G3757" i="16"/>
  <c r="D3757" i="16"/>
  <c r="D3758" i="16" l="1"/>
  <c r="F3758" i="16"/>
  <c r="G3758" i="16"/>
  <c r="S3759" i="16"/>
  <c r="A3759" i="16"/>
  <c r="S3760" i="16" l="1"/>
  <c r="A3760" i="16"/>
  <c r="D3759" i="16"/>
  <c r="F3759" i="16"/>
  <c r="G3759" i="16"/>
  <c r="D3760" i="16" l="1"/>
  <c r="G3760" i="16"/>
  <c r="F3760" i="16"/>
  <c r="S3761" i="16"/>
  <c r="A3761" i="16"/>
  <c r="S3762" i="16" l="1"/>
  <c r="A3762" i="16"/>
  <c r="F3761" i="16"/>
  <c r="D3761" i="16"/>
  <c r="G3761" i="16"/>
  <c r="F3762" i="16" l="1"/>
  <c r="G3762" i="16"/>
  <c r="D3762" i="16"/>
  <c r="S3763" i="16"/>
  <c r="A3763" i="16"/>
  <c r="S3764" i="16" l="1"/>
  <c r="A3764" i="16"/>
  <c r="G3763" i="16"/>
  <c r="F3763" i="16"/>
  <c r="D3763" i="16"/>
  <c r="F3764" i="16" l="1"/>
  <c r="D3764" i="16"/>
  <c r="G3764" i="16"/>
  <c r="S3765" i="16"/>
  <c r="A3765" i="16"/>
  <c r="D3765" i="16" l="1"/>
  <c r="G3765" i="16"/>
  <c r="F3765" i="16"/>
  <c r="S3766" i="16"/>
  <c r="A3766" i="16"/>
  <c r="A3767" i="16" l="1"/>
  <c r="S3767" i="16"/>
  <c r="G3766" i="16"/>
  <c r="F3766" i="16"/>
  <c r="D3766" i="16"/>
  <c r="S3768" i="16" l="1"/>
  <c r="A3768" i="16"/>
  <c r="G3767" i="16"/>
  <c r="F3767" i="16"/>
  <c r="D3767" i="16"/>
  <c r="G3768" i="16" l="1"/>
  <c r="F3768" i="16"/>
  <c r="D3768" i="16"/>
  <c r="S3769" i="16"/>
  <c r="A3769" i="16"/>
  <c r="S3770" i="16" l="1"/>
  <c r="A3770" i="16"/>
  <c r="F3769" i="16"/>
  <c r="D3769" i="16"/>
  <c r="G3769" i="16"/>
  <c r="D3770" i="16" l="1"/>
  <c r="G3770" i="16"/>
  <c r="F3770" i="16"/>
  <c r="S3771" i="16"/>
  <c r="A3771" i="16"/>
  <c r="G3771" i="16" l="1"/>
  <c r="D3771" i="16"/>
  <c r="F3771" i="16"/>
  <c r="A3772" i="16"/>
  <c r="S3772" i="16"/>
  <c r="A3773" i="16" l="1"/>
  <c r="S3773" i="16"/>
  <c r="G3772" i="16"/>
  <c r="F3772" i="16"/>
  <c r="D3772" i="16"/>
  <c r="G3773" i="16" l="1"/>
  <c r="F3773" i="16"/>
  <c r="D3773" i="16"/>
  <c r="S3774" i="16"/>
  <c r="A3774" i="16"/>
  <c r="F3774" i="16" l="1"/>
  <c r="D3774" i="16"/>
  <c r="G3774" i="16"/>
  <c r="S3775" i="16"/>
  <c r="A3775" i="16"/>
  <c r="G3775" i="16" l="1"/>
  <c r="D3775" i="16"/>
  <c r="F3775" i="16"/>
  <c r="A3776" i="16"/>
  <c r="S3776" i="16"/>
  <c r="S3777" i="16" l="1"/>
  <c r="A3777" i="16"/>
  <c r="G3776" i="16"/>
  <c r="D3776" i="16"/>
  <c r="F3776" i="16"/>
  <c r="F3777" i="16" l="1"/>
  <c r="D3777" i="16"/>
  <c r="G3777" i="16"/>
  <c r="S3778" i="16"/>
  <c r="A3778" i="16"/>
  <c r="F3778" i="16" l="1"/>
  <c r="D3778" i="16"/>
  <c r="G3778" i="16"/>
  <c r="S3779" i="16"/>
  <c r="A3779" i="16"/>
  <c r="G3779" i="16" l="1"/>
  <c r="D3779" i="16"/>
  <c r="F3779" i="16"/>
  <c r="S3780" i="16"/>
  <c r="A3780" i="16"/>
  <c r="A3781" i="16" l="1"/>
  <c r="S3781" i="16"/>
  <c r="F3780" i="16"/>
  <c r="G3780" i="16"/>
  <c r="D3780" i="16"/>
  <c r="D3781" i="16" l="1"/>
  <c r="G3781" i="16"/>
  <c r="F3781" i="16"/>
  <c r="S3782" i="16"/>
  <c r="A3782" i="16"/>
  <c r="S3783" i="16" l="1"/>
  <c r="A3783" i="16"/>
  <c r="D3782" i="16"/>
  <c r="G3782" i="16"/>
  <c r="F3782" i="16"/>
  <c r="F3783" i="16" l="1"/>
  <c r="D3783" i="16"/>
  <c r="G3783" i="16"/>
  <c r="S3784" i="16"/>
  <c r="A3784" i="16"/>
  <c r="S3785" i="16" l="1"/>
  <c r="A3785" i="16"/>
  <c r="F3784" i="16"/>
  <c r="G3784" i="16"/>
  <c r="D3784" i="16"/>
  <c r="F3785" i="16" l="1"/>
  <c r="D3785" i="16"/>
  <c r="G3785" i="16"/>
  <c r="S3786" i="16"/>
  <c r="A3786" i="16"/>
  <c r="A3787" i="16" l="1"/>
  <c r="S3787" i="16"/>
  <c r="D3786" i="16"/>
  <c r="G3786" i="16"/>
  <c r="F3786" i="16"/>
  <c r="D3787" i="16" l="1"/>
  <c r="G3787" i="16"/>
  <c r="F3787" i="16"/>
  <c r="A3788" i="16"/>
  <c r="S3788" i="16"/>
  <c r="G3788" i="16" l="1"/>
  <c r="F3788" i="16"/>
  <c r="D3788" i="16"/>
  <c r="A3789" i="16"/>
  <c r="S3789" i="16"/>
  <c r="D3789" i="16" l="1"/>
  <c r="G3789" i="16"/>
  <c r="F3789" i="16"/>
  <c r="S3790" i="16"/>
  <c r="A3790" i="16"/>
  <c r="G3790" i="16" l="1"/>
  <c r="F3790" i="16"/>
  <c r="D3790" i="16"/>
  <c r="S3791" i="16"/>
  <c r="A3791" i="16"/>
  <c r="G3791" i="16" l="1"/>
  <c r="D3791" i="16"/>
  <c r="F3791" i="16"/>
  <c r="S3792" i="16"/>
  <c r="A3792" i="16"/>
  <c r="S3793" i="16" l="1"/>
  <c r="A3793" i="16"/>
  <c r="F3792" i="16"/>
  <c r="D3792" i="16"/>
  <c r="G3792" i="16"/>
  <c r="F3793" i="16" l="1"/>
  <c r="D3793" i="16"/>
  <c r="G3793" i="16"/>
  <c r="A3794" i="16"/>
  <c r="S3794" i="16"/>
  <c r="A3795" i="16" l="1"/>
  <c r="S3795" i="16"/>
  <c r="F3794" i="16"/>
  <c r="D3794" i="16"/>
  <c r="G3794" i="16"/>
  <c r="S3796" i="16" l="1"/>
  <c r="A3796" i="16"/>
  <c r="F3795" i="16"/>
  <c r="D3795" i="16"/>
  <c r="G3795" i="16"/>
  <c r="S3797" i="16" l="1"/>
  <c r="A3797" i="16"/>
  <c r="D3796" i="16"/>
  <c r="F3796" i="16"/>
  <c r="G3796" i="16"/>
  <c r="D3797" i="16" l="1"/>
  <c r="G3797" i="16"/>
  <c r="F3797" i="16"/>
  <c r="A3798" i="16"/>
  <c r="S3798" i="16"/>
  <c r="S3799" i="16" l="1"/>
  <c r="A3799" i="16"/>
  <c r="D3798" i="16"/>
  <c r="G3798" i="16"/>
  <c r="F3798" i="16"/>
  <c r="D3799" i="16" l="1"/>
  <c r="F3799" i="16"/>
  <c r="G3799" i="16"/>
  <c r="S3800" i="16"/>
  <c r="A3800" i="16"/>
  <c r="F3800" i="16" l="1"/>
  <c r="D3800" i="16"/>
  <c r="G3800" i="16"/>
  <c r="S3801" i="16"/>
  <c r="A3801" i="16"/>
  <c r="F3801" i="16" l="1"/>
  <c r="G3801" i="16"/>
  <c r="D3801" i="16"/>
  <c r="S3802" i="16"/>
  <c r="A3802" i="16"/>
  <c r="S3803" i="16" l="1"/>
  <c r="A3803" i="16"/>
  <c r="F3802" i="16"/>
  <c r="D3802" i="16"/>
  <c r="G3802" i="16"/>
  <c r="F3803" i="16" l="1"/>
  <c r="G3803" i="16"/>
  <c r="D3803" i="16"/>
  <c r="S3804" i="16"/>
  <c r="A3804" i="16"/>
  <c r="S3805" i="16" l="1"/>
  <c r="A3805" i="16"/>
  <c r="F3804" i="16"/>
  <c r="D3804" i="16"/>
  <c r="G3804" i="16"/>
  <c r="D3805" i="16" l="1"/>
  <c r="F3805" i="16"/>
  <c r="G3805" i="16"/>
  <c r="A3806" i="16"/>
  <c r="S3806" i="16"/>
  <c r="G3806" i="16" l="1"/>
  <c r="F3806" i="16"/>
  <c r="D3806" i="16"/>
  <c r="S3807" i="16"/>
  <c r="A3807" i="16"/>
  <c r="D3807" i="16" l="1"/>
  <c r="G3807" i="16"/>
  <c r="F3807" i="16"/>
  <c r="S3808" i="16"/>
  <c r="A3808" i="16"/>
  <c r="G3808" i="16" l="1"/>
  <c r="F3808" i="16"/>
  <c r="D3808" i="16"/>
  <c r="S3809" i="16"/>
  <c r="A3809" i="16"/>
  <c r="D3809" i="16" l="1"/>
  <c r="F3809" i="16"/>
  <c r="G3809" i="16"/>
  <c r="S3810" i="16"/>
  <c r="A3810" i="16"/>
  <c r="A3811" i="16" l="1"/>
  <c r="S3811" i="16"/>
  <c r="F3810" i="16"/>
  <c r="G3810" i="16"/>
  <c r="D3810" i="16"/>
  <c r="D3811" i="16" l="1"/>
  <c r="F3811" i="16"/>
  <c r="G3811" i="16"/>
  <c r="S3812" i="16"/>
  <c r="A3812" i="16"/>
  <c r="G3812" i="16" l="1"/>
  <c r="F3812" i="16"/>
  <c r="D3812" i="16"/>
  <c r="S3813" i="16"/>
  <c r="A3813" i="16"/>
  <c r="F3813" i="16" l="1"/>
  <c r="G3813" i="16"/>
  <c r="D3813" i="16"/>
  <c r="S3814" i="16"/>
  <c r="A3814" i="16"/>
  <c r="F3814" i="16" l="1"/>
  <c r="G3814" i="16"/>
  <c r="D3814" i="16"/>
  <c r="S3815" i="16"/>
  <c r="A3815" i="16"/>
  <c r="F3815" i="16" l="1"/>
  <c r="D3815" i="16"/>
  <c r="G3815" i="16"/>
  <c r="S3816" i="16"/>
  <c r="A3816" i="16"/>
  <c r="S3817" i="16" l="1"/>
  <c r="A3817" i="16"/>
  <c r="D3816" i="16"/>
  <c r="F3816" i="16"/>
  <c r="G3816" i="16"/>
  <c r="D3817" i="16" l="1"/>
  <c r="F3817" i="16"/>
  <c r="G3817" i="16"/>
  <c r="A3818" i="16"/>
  <c r="S3818" i="16"/>
  <c r="G3818" i="16" l="1"/>
  <c r="F3818" i="16"/>
  <c r="D3818" i="16"/>
  <c r="S3819" i="16"/>
  <c r="A3819" i="16"/>
  <c r="A3820" i="16" l="1"/>
  <c r="S3820" i="16"/>
  <c r="G3819" i="16"/>
  <c r="D3819" i="16"/>
  <c r="F3819" i="16"/>
  <c r="S3821" i="16" l="1"/>
  <c r="A3821" i="16"/>
  <c r="F3820" i="16"/>
  <c r="D3820" i="16"/>
  <c r="G3820" i="16"/>
  <c r="D3821" i="16" l="1"/>
  <c r="G3821" i="16"/>
  <c r="F3821" i="16"/>
  <c r="A3822" i="16"/>
  <c r="S3822" i="16"/>
  <c r="S3823" i="16" l="1"/>
  <c r="A3823" i="16"/>
  <c r="F3822" i="16"/>
  <c r="D3822" i="16"/>
  <c r="G3822" i="16"/>
  <c r="F3823" i="16" l="1"/>
  <c r="D3823" i="16"/>
  <c r="G3823" i="16"/>
  <c r="A3824" i="16"/>
  <c r="S3824" i="16"/>
  <c r="S3825" i="16" l="1"/>
  <c r="A3825" i="16"/>
  <c r="D3824" i="16"/>
  <c r="F3824" i="16"/>
  <c r="G3824" i="16"/>
  <c r="D3825" i="16" l="1"/>
  <c r="G3825" i="16"/>
  <c r="F3825" i="16"/>
  <c r="S3826" i="16"/>
  <c r="A3826" i="16"/>
  <c r="S3827" i="16" l="1"/>
  <c r="A3827" i="16"/>
  <c r="G3826" i="16"/>
  <c r="D3826" i="16"/>
  <c r="F3826" i="16"/>
  <c r="G3827" i="16" l="1"/>
  <c r="F3827" i="16"/>
  <c r="D3827" i="16"/>
  <c r="S3828" i="16"/>
  <c r="A3828" i="16"/>
  <c r="D3828" i="16" l="1"/>
  <c r="G3828" i="16"/>
  <c r="F3828" i="16"/>
  <c r="A3829" i="16"/>
  <c r="S3829" i="16"/>
  <c r="G3829" i="16" l="1"/>
  <c r="D3829" i="16"/>
  <c r="F3829" i="16"/>
  <c r="S3830" i="16"/>
  <c r="A3830" i="16"/>
  <c r="F3830" i="16" l="1"/>
  <c r="D3830" i="16"/>
  <c r="G3830" i="16"/>
  <c r="A3831" i="16"/>
  <c r="S3831" i="16"/>
  <c r="S3832" i="16" l="1"/>
  <c r="A3832" i="16"/>
  <c r="G3831" i="16"/>
  <c r="D3831" i="16"/>
  <c r="F3831" i="16"/>
  <c r="D3832" i="16" l="1"/>
  <c r="G3832" i="16"/>
  <c r="F3832" i="16"/>
  <c r="S3833" i="16"/>
  <c r="A3833" i="16"/>
  <c r="A3834" i="16" l="1"/>
  <c r="S3834" i="16"/>
  <c r="D3833" i="16"/>
  <c r="F3833" i="16"/>
  <c r="G3833" i="16"/>
  <c r="F3834" i="16" l="1"/>
  <c r="G3834" i="16"/>
  <c r="D3834" i="16"/>
  <c r="A3835" i="16"/>
  <c r="S3835" i="16"/>
  <c r="D3835" i="16" l="1"/>
  <c r="G3835" i="16"/>
  <c r="F3835" i="16"/>
  <c r="S3836" i="16"/>
  <c r="A3836" i="16"/>
  <c r="S3837" i="16" l="1"/>
  <c r="A3837" i="16"/>
  <c r="G3836" i="16"/>
  <c r="F3836" i="16"/>
  <c r="D3836" i="16"/>
  <c r="F3837" i="16" l="1"/>
  <c r="G3837" i="16"/>
  <c r="D3837" i="16"/>
  <c r="S3838" i="16"/>
  <c r="A3838" i="16"/>
  <c r="D3838" i="16" l="1"/>
  <c r="F3838" i="16"/>
  <c r="G3838" i="16"/>
  <c r="S3839" i="16"/>
  <c r="A3839" i="16"/>
  <c r="C296" i="14"/>
  <c r="C297" i="14"/>
  <c r="C298" i="14"/>
  <c r="C299" i="14"/>
  <c r="C300" i="14"/>
  <c r="C301" i="14"/>
  <c r="C302" i="14"/>
  <c r="C303" i="14"/>
  <c r="C304" i="14"/>
  <c r="C305" i="14"/>
  <c r="C306" i="14"/>
  <c r="C275" i="14"/>
  <c r="C276" i="14"/>
  <c r="C277" i="14"/>
  <c r="C278" i="14"/>
  <c r="C279" i="14"/>
  <c r="C280" i="14"/>
  <c r="C281" i="14"/>
  <c r="C282" i="14"/>
  <c r="C283" i="14"/>
  <c r="C284" i="14"/>
  <c r="C285" i="14"/>
  <c r="C286" i="14"/>
  <c r="C287" i="14"/>
  <c r="C288" i="14"/>
  <c r="C289" i="14"/>
  <c r="C290" i="14"/>
  <c r="C291" i="14"/>
  <c r="C292" i="14"/>
  <c r="C293" i="14"/>
  <c r="C294" i="14"/>
  <c r="C295" i="14"/>
  <c r="C274" i="14"/>
  <c r="C267" i="14"/>
  <c r="C268" i="14"/>
  <c r="C269" i="14"/>
  <c r="C270" i="14"/>
  <c r="C271" i="14"/>
  <c r="C272" i="14"/>
  <c r="C273" i="14"/>
  <c r="C255" i="14"/>
  <c r="C256" i="14"/>
  <c r="C257" i="14"/>
  <c r="C258" i="14"/>
  <c r="C259" i="14"/>
  <c r="C260" i="14"/>
  <c r="C261" i="14"/>
  <c r="C262" i="14"/>
  <c r="C263" i="14"/>
  <c r="C264" i="14"/>
  <c r="C265" i="14"/>
  <c r="C266" i="14"/>
  <c r="C242" i="14"/>
  <c r="C243" i="14"/>
  <c r="C244" i="14"/>
  <c r="C245" i="14"/>
  <c r="C246" i="14"/>
  <c r="C247" i="14"/>
  <c r="C248" i="14"/>
  <c r="C249" i="14"/>
  <c r="C250" i="14"/>
  <c r="C251" i="14"/>
  <c r="C252" i="14"/>
  <c r="C253" i="14"/>
  <c r="C254" i="14"/>
  <c r="C241" i="14"/>
  <c r="C239" i="14"/>
  <c r="C240" i="14"/>
  <c r="C234" i="14"/>
  <c r="C235" i="14"/>
  <c r="C236" i="14"/>
  <c r="C237" i="14"/>
  <c r="C238" i="14"/>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08" i="14"/>
  <c r="C207" i="14"/>
  <c r="C176" i="14"/>
  <c r="C177" i="14"/>
  <c r="C178" i="14"/>
  <c r="C179" i="14"/>
  <c r="C180" i="14"/>
  <c r="C181" i="14"/>
  <c r="C182" i="14"/>
  <c r="C183" i="14"/>
  <c r="C184" i="14"/>
  <c r="C185" i="14"/>
  <c r="C186" i="14"/>
  <c r="C187" i="14"/>
  <c r="C188" i="14"/>
  <c r="C189" i="14"/>
  <c r="C190" i="14"/>
  <c r="C191" i="14"/>
  <c r="C192" i="14"/>
  <c r="C193" i="14"/>
  <c r="C194" i="14"/>
  <c r="C195" i="14"/>
  <c r="C196" i="14"/>
  <c r="C197" i="14"/>
  <c r="C198" i="14"/>
  <c r="C199" i="14"/>
  <c r="C200" i="14"/>
  <c r="C201" i="14"/>
  <c r="C202" i="14"/>
  <c r="C203" i="14"/>
  <c r="C204" i="14"/>
  <c r="C205" i="14"/>
  <c r="C206" i="14"/>
  <c r="C175" i="14"/>
  <c r="C172" i="14"/>
  <c r="C173" i="14"/>
  <c r="C174"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42" i="14"/>
  <c r="C130" i="14"/>
  <c r="C131" i="14"/>
  <c r="C132" i="14"/>
  <c r="C133" i="14"/>
  <c r="C134" i="14"/>
  <c r="C135" i="14"/>
  <c r="C136" i="14"/>
  <c r="C137" i="14"/>
  <c r="C138" i="14"/>
  <c r="C139" i="14"/>
  <c r="C140" i="14"/>
  <c r="C141" i="14"/>
  <c r="C110" i="14"/>
  <c r="C111" i="14"/>
  <c r="C112" i="14"/>
  <c r="C113" i="14"/>
  <c r="C114" i="14"/>
  <c r="C115" i="14"/>
  <c r="C116" i="14"/>
  <c r="C117" i="14"/>
  <c r="C118" i="14"/>
  <c r="C119" i="14"/>
  <c r="C120" i="14"/>
  <c r="C121" i="14"/>
  <c r="C122" i="14"/>
  <c r="C123" i="14"/>
  <c r="C124" i="14"/>
  <c r="C125" i="14"/>
  <c r="C126" i="14"/>
  <c r="C127" i="14"/>
  <c r="C128" i="14"/>
  <c r="C129" i="14"/>
  <c r="C109" i="14"/>
  <c r="C108" i="14"/>
  <c r="C105" i="14"/>
  <c r="C106" i="14"/>
  <c r="C107" i="14"/>
  <c r="C101" i="14"/>
  <c r="C102" i="14"/>
  <c r="C103" i="14"/>
  <c r="C104" i="14"/>
  <c r="C77" i="14"/>
  <c r="C78" i="14"/>
  <c r="C79" i="14"/>
  <c r="C80" i="14"/>
  <c r="C81" i="14"/>
  <c r="C82" i="14"/>
  <c r="C83" i="14"/>
  <c r="C84" i="14"/>
  <c r="C85" i="14"/>
  <c r="C86" i="14"/>
  <c r="C87" i="14"/>
  <c r="C88" i="14"/>
  <c r="C89" i="14"/>
  <c r="C90" i="14"/>
  <c r="C91" i="14"/>
  <c r="C92" i="14"/>
  <c r="C93" i="14"/>
  <c r="C94" i="14"/>
  <c r="C95" i="14"/>
  <c r="C96" i="14"/>
  <c r="C97" i="14"/>
  <c r="C98" i="14"/>
  <c r="C99" i="14"/>
  <c r="C100" i="14"/>
  <c r="C76"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43" i="14"/>
  <c r="A3840" i="16" l="1"/>
  <c r="S3840" i="16"/>
  <c r="F3839" i="16"/>
  <c r="G3839" i="16"/>
  <c r="D3839" i="16"/>
  <c r="B54" i="13"/>
  <c r="B53" i="13"/>
  <c r="B52" i="13"/>
  <c r="B51" i="13"/>
  <c r="D48" i="13"/>
  <c r="J47" i="13" s="1"/>
  <c r="B47" i="13"/>
  <c r="B43" i="13"/>
  <c r="B42" i="13"/>
  <c r="B41" i="13"/>
  <c r="B40" i="13"/>
  <c r="D37" i="13"/>
  <c r="J36" i="13" s="1"/>
  <c r="B36" i="13"/>
  <c r="B32" i="13"/>
  <c r="B31" i="13"/>
  <c r="B30" i="13"/>
  <c r="B29" i="13"/>
  <c r="D26" i="13"/>
  <c r="H25" i="13"/>
  <c r="G25" i="13"/>
  <c r="B25" i="13"/>
  <c r="B21" i="13"/>
  <c r="B20" i="13"/>
  <c r="B19" i="13"/>
  <c r="B18" i="13"/>
  <c r="E21" i="13"/>
  <c r="M13" i="13"/>
  <c r="M12" i="13"/>
  <c r="D20" i="13"/>
  <c r="G20" i="13" s="1"/>
  <c r="E20" i="13"/>
  <c r="M10" i="13"/>
  <c r="M9" i="13"/>
  <c r="M8" i="13"/>
  <c r="M4" i="13"/>
  <c r="D3" i="13"/>
  <c r="S3841" i="16" l="1"/>
  <c r="A3841" i="16"/>
  <c r="G3840" i="16"/>
  <c r="D3840" i="16"/>
  <c r="F3840" i="16"/>
  <c r="F36" i="13"/>
  <c r="H20" i="13"/>
  <c r="D18" i="13"/>
  <c r="G18" i="13" s="1"/>
  <c r="C15" i="13"/>
  <c r="F47" i="13"/>
  <c r="D50" i="6"/>
  <c r="D38" i="6"/>
  <c r="D26" i="6"/>
  <c r="S3842" i="16" l="1"/>
  <c r="A3842" i="16"/>
  <c r="F3841" i="16"/>
  <c r="G3841" i="16"/>
  <c r="D3841" i="16"/>
  <c r="D19" i="13"/>
  <c r="G19" i="13" s="1"/>
  <c r="E19" i="13"/>
  <c r="H19" i="13" s="1"/>
  <c r="B142" i="3"/>
  <c r="B141" i="3"/>
  <c r="B140" i="3"/>
  <c r="B139" i="3"/>
  <c r="B138" i="3"/>
  <c r="B137" i="3"/>
  <c r="B136" i="3"/>
  <c r="B135" i="3"/>
  <c r="B134" i="3"/>
  <c r="F80" i="3"/>
  <c r="F79" i="3"/>
  <c r="M9" i="6"/>
  <c r="M7" i="6"/>
  <c r="D3842" i="16" l="1"/>
  <c r="G3842" i="16"/>
  <c r="F3842" i="16"/>
  <c r="S3843" i="16"/>
  <c r="A3843" i="16"/>
  <c r="AE7" i="8"/>
  <c r="AE2" i="8"/>
  <c r="AE6" i="8"/>
  <c r="AE4" i="8"/>
  <c r="AE3" i="8"/>
  <c r="AE5" i="8"/>
  <c r="D113" i="3"/>
  <c r="F3843" i="16" l="1"/>
  <c r="D3843" i="16"/>
  <c r="G3843" i="16"/>
  <c r="S3844" i="16"/>
  <c r="A3844" i="16"/>
  <c r="A42" i="16" l="1"/>
  <c r="S3845" i="16"/>
  <c r="A3845" i="16"/>
  <c r="G3844" i="16"/>
  <c r="D3844" i="16"/>
  <c r="F3844" i="16"/>
  <c r="C13" i="3"/>
  <c r="F25" i="3"/>
  <c r="C28" i="16" s="1"/>
  <c r="F47" i="3"/>
  <c r="C20" i="16" s="1"/>
  <c r="L3844" i="16" s="1"/>
  <c r="F38" i="3"/>
  <c r="C24" i="16" s="1"/>
  <c r="M3844" i="16" s="1"/>
  <c r="C2" i="6"/>
  <c r="M47" i="16" l="1"/>
  <c r="M44" i="16"/>
  <c r="M46" i="16"/>
  <c r="M45" i="16"/>
  <c r="M48" i="16"/>
  <c r="M49" i="16"/>
  <c r="M50" i="16"/>
  <c r="M51" i="16"/>
  <c r="M52" i="16"/>
  <c r="M53" i="16"/>
  <c r="M54" i="16"/>
  <c r="M55" i="16"/>
  <c r="M56" i="16"/>
  <c r="M57" i="16"/>
  <c r="M58" i="16"/>
  <c r="M59" i="16"/>
  <c r="M60" i="16"/>
  <c r="M61" i="16"/>
  <c r="M62" i="16"/>
  <c r="M63" i="16"/>
  <c r="M64" i="16"/>
  <c r="M65" i="16"/>
  <c r="M66" i="16"/>
  <c r="M67" i="16"/>
  <c r="M68" i="16"/>
  <c r="M69" i="16"/>
  <c r="M70" i="16"/>
  <c r="M71" i="16"/>
  <c r="M72" i="16"/>
  <c r="M73" i="16"/>
  <c r="M74" i="16"/>
  <c r="M75" i="16"/>
  <c r="M76" i="16"/>
  <c r="M77" i="16"/>
  <c r="M78" i="16"/>
  <c r="M79" i="16"/>
  <c r="M80" i="16"/>
  <c r="M81" i="16"/>
  <c r="M82" i="16"/>
  <c r="M83" i="16"/>
  <c r="M84" i="16"/>
  <c r="M85" i="16"/>
  <c r="M86" i="16"/>
  <c r="M87" i="16"/>
  <c r="M88" i="16"/>
  <c r="M89" i="16"/>
  <c r="M90" i="16"/>
  <c r="M91" i="16"/>
  <c r="M92" i="16"/>
  <c r="M93" i="16"/>
  <c r="M94" i="16"/>
  <c r="M95" i="16"/>
  <c r="M96" i="16"/>
  <c r="M97" i="16"/>
  <c r="M98" i="16"/>
  <c r="M99" i="16"/>
  <c r="M100" i="16"/>
  <c r="M101" i="16"/>
  <c r="M102" i="16"/>
  <c r="M103" i="16"/>
  <c r="M104" i="16"/>
  <c r="M105" i="16"/>
  <c r="M106" i="16"/>
  <c r="M107" i="16"/>
  <c r="M108" i="16"/>
  <c r="M109" i="16"/>
  <c r="M110" i="16"/>
  <c r="M111" i="16"/>
  <c r="M112" i="16"/>
  <c r="M113" i="16"/>
  <c r="M114" i="16"/>
  <c r="M115" i="16"/>
  <c r="M116" i="16"/>
  <c r="M117" i="16"/>
  <c r="M118" i="16"/>
  <c r="M119" i="16"/>
  <c r="M120" i="16"/>
  <c r="M121" i="16"/>
  <c r="M122" i="16"/>
  <c r="M123" i="16"/>
  <c r="M124" i="16"/>
  <c r="M125" i="16"/>
  <c r="M126" i="16"/>
  <c r="M127" i="16"/>
  <c r="M128" i="16"/>
  <c r="M129" i="16"/>
  <c r="M130" i="16"/>
  <c r="M131" i="16"/>
  <c r="M132" i="16"/>
  <c r="M133" i="16"/>
  <c r="M134" i="16"/>
  <c r="M135" i="16"/>
  <c r="M136" i="16"/>
  <c r="M137" i="16"/>
  <c r="M138"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M171" i="16"/>
  <c r="M172" i="16"/>
  <c r="M173" i="16"/>
  <c r="M174" i="16"/>
  <c r="M175" i="16"/>
  <c r="M176" i="16"/>
  <c r="M177" i="16"/>
  <c r="M178" i="16"/>
  <c r="M179" i="16"/>
  <c r="M180" i="16"/>
  <c r="M181" i="16"/>
  <c r="M182" i="16"/>
  <c r="M183" i="16"/>
  <c r="M184" i="16"/>
  <c r="M185" i="16"/>
  <c r="M186" i="16"/>
  <c r="M187" i="16"/>
  <c r="M188" i="16"/>
  <c r="M189" i="16"/>
  <c r="M190" i="16"/>
  <c r="M191" i="16"/>
  <c r="M192" i="16"/>
  <c r="M193" i="16"/>
  <c r="M194" i="16"/>
  <c r="M195" i="16"/>
  <c r="M196" i="16"/>
  <c r="M197" i="16"/>
  <c r="M198" i="16"/>
  <c r="M199" i="16"/>
  <c r="M200" i="16"/>
  <c r="M201" i="16"/>
  <c r="M202" i="16"/>
  <c r="M203" i="16"/>
  <c r="M204" i="16"/>
  <c r="M205" i="16"/>
  <c r="M206" i="16"/>
  <c r="M207" i="16"/>
  <c r="M208" i="16"/>
  <c r="M209" i="16"/>
  <c r="M210" i="16"/>
  <c r="M211" i="16"/>
  <c r="M212" i="16"/>
  <c r="M213" i="16"/>
  <c r="M214" i="16"/>
  <c r="M215" i="16"/>
  <c r="M216" i="16"/>
  <c r="M217" i="16"/>
  <c r="M218" i="16"/>
  <c r="M219" i="16"/>
  <c r="M220" i="16"/>
  <c r="M221" i="16"/>
  <c r="M222" i="16"/>
  <c r="M223" i="16"/>
  <c r="M224" i="16"/>
  <c r="M225" i="16"/>
  <c r="M226" i="16"/>
  <c r="M227" i="16"/>
  <c r="M228" i="16"/>
  <c r="M229" i="16"/>
  <c r="M230" i="16"/>
  <c r="M231" i="16"/>
  <c r="M232" i="16"/>
  <c r="M233" i="16"/>
  <c r="M234" i="16"/>
  <c r="M235" i="16"/>
  <c r="M236" i="16"/>
  <c r="M237" i="16"/>
  <c r="M238" i="16"/>
  <c r="M239" i="16"/>
  <c r="M240" i="16"/>
  <c r="M241" i="16"/>
  <c r="M242" i="16"/>
  <c r="M243" i="16"/>
  <c r="M244" i="16"/>
  <c r="M245" i="16"/>
  <c r="M246" i="16"/>
  <c r="M247" i="16"/>
  <c r="M248" i="16"/>
  <c r="M249" i="16"/>
  <c r="M250" i="16"/>
  <c r="M251" i="16"/>
  <c r="M252" i="16"/>
  <c r="M253" i="16"/>
  <c r="M254" i="16"/>
  <c r="M255" i="16"/>
  <c r="M256" i="16"/>
  <c r="M257" i="16"/>
  <c r="M258" i="16"/>
  <c r="M259" i="16"/>
  <c r="M260" i="16"/>
  <c r="M261" i="16"/>
  <c r="M262" i="16"/>
  <c r="M263" i="16"/>
  <c r="M264" i="16"/>
  <c r="M265" i="16"/>
  <c r="M266" i="16"/>
  <c r="M267" i="16"/>
  <c r="M268" i="16"/>
  <c r="M269" i="16"/>
  <c r="M270" i="16"/>
  <c r="M271" i="16"/>
  <c r="M272" i="16"/>
  <c r="M273" i="16"/>
  <c r="M274" i="16"/>
  <c r="M275" i="16"/>
  <c r="M276" i="16"/>
  <c r="M277" i="16"/>
  <c r="M278" i="16"/>
  <c r="M279" i="16"/>
  <c r="M280" i="16"/>
  <c r="M281" i="16"/>
  <c r="M282" i="16"/>
  <c r="M283" i="16"/>
  <c r="M284" i="16"/>
  <c r="M285" i="16"/>
  <c r="M286" i="16"/>
  <c r="M287" i="16"/>
  <c r="M288" i="16"/>
  <c r="M289" i="16"/>
  <c r="M290" i="16"/>
  <c r="M291" i="16"/>
  <c r="M292" i="16"/>
  <c r="M293" i="16"/>
  <c r="M294" i="16"/>
  <c r="M295" i="16"/>
  <c r="M296" i="16"/>
  <c r="M297" i="16"/>
  <c r="M298" i="16"/>
  <c r="M299" i="16"/>
  <c r="M300" i="16"/>
  <c r="M301" i="16"/>
  <c r="M302" i="16"/>
  <c r="M303" i="16"/>
  <c r="M304" i="16"/>
  <c r="M305" i="16"/>
  <c r="M306" i="16"/>
  <c r="M307" i="16"/>
  <c r="M308" i="16"/>
  <c r="M309" i="16"/>
  <c r="M310" i="16"/>
  <c r="M311" i="16"/>
  <c r="M312" i="16"/>
  <c r="M313" i="16"/>
  <c r="M314" i="16"/>
  <c r="M315" i="16"/>
  <c r="M316" i="16"/>
  <c r="M317" i="16"/>
  <c r="M318" i="16"/>
  <c r="M319" i="16"/>
  <c r="M320" i="16"/>
  <c r="M321" i="16"/>
  <c r="M322" i="16"/>
  <c r="M323" i="16"/>
  <c r="M324" i="16"/>
  <c r="M325" i="16"/>
  <c r="M326" i="16"/>
  <c r="M327" i="16"/>
  <c r="M328" i="16"/>
  <c r="M329" i="16"/>
  <c r="M330" i="16"/>
  <c r="M331" i="16"/>
  <c r="M332" i="16"/>
  <c r="M333" i="16"/>
  <c r="M334" i="16"/>
  <c r="M335" i="16"/>
  <c r="M336" i="16"/>
  <c r="M337" i="16"/>
  <c r="M338" i="16"/>
  <c r="M339" i="16"/>
  <c r="M340" i="16"/>
  <c r="M341" i="16"/>
  <c r="M342" i="16"/>
  <c r="M343" i="16"/>
  <c r="M344" i="16"/>
  <c r="M345" i="16"/>
  <c r="M346" i="16"/>
  <c r="M347" i="16"/>
  <c r="M348" i="16"/>
  <c r="M349" i="16"/>
  <c r="M350" i="16"/>
  <c r="M351" i="16"/>
  <c r="M352" i="16"/>
  <c r="M353" i="16"/>
  <c r="M354" i="16"/>
  <c r="M355" i="16"/>
  <c r="M356" i="16"/>
  <c r="M357" i="16"/>
  <c r="M358" i="16"/>
  <c r="M359" i="16"/>
  <c r="M360" i="16"/>
  <c r="M361" i="16"/>
  <c r="M362" i="16"/>
  <c r="M363" i="16"/>
  <c r="M364" i="16"/>
  <c r="M365" i="16"/>
  <c r="M366" i="16"/>
  <c r="M367" i="16"/>
  <c r="M368" i="16"/>
  <c r="M369" i="16"/>
  <c r="M370" i="16"/>
  <c r="M371" i="16"/>
  <c r="M372" i="16"/>
  <c r="M373" i="16"/>
  <c r="M374" i="16"/>
  <c r="M375" i="16"/>
  <c r="M376" i="16"/>
  <c r="M377" i="16"/>
  <c r="M378" i="16"/>
  <c r="M379" i="16"/>
  <c r="M380" i="16"/>
  <c r="M381" i="16"/>
  <c r="M382" i="16"/>
  <c r="M383" i="16"/>
  <c r="M384" i="16"/>
  <c r="M385" i="16"/>
  <c r="M386" i="16"/>
  <c r="M387" i="16"/>
  <c r="M388" i="16"/>
  <c r="M389" i="16"/>
  <c r="M390" i="16"/>
  <c r="M391" i="16"/>
  <c r="M392" i="16"/>
  <c r="M393" i="16"/>
  <c r="M394" i="16"/>
  <c r="M395" i="16"/>
  <c r="M396" i="16"/>
  <c r="M397" i="16"/>
  <c r="M398" i="16"/>
  <c r="M399" i="16"/>
  <c r="M400" i="16"/>
  <c r="M401" i="16"/>
  <c r="M402" i="16"/>
  <c r="M403" i="16"/>
  <c r="M404" i="16"/>
  <c r="M405" i="16"/>
  <c r="M406" i="16"/>
  <c r="M407" i="16"/>
  <c r="M408" i="16"/>
  <c r="M409" i="16"/>
  <c r="M410" i="16"/>
  <c r="M411" i="16"/>
  <c r="M412" i="16"/>
  <c r="M413" i="16"/>
  <c r="M414" i="16"/>
  <c r="M415" i="16"/>
  <c r="M416" i="16"/>
  <c r="M417" i="16"/>
  <c r="M418" i="16"/>
  <c r="M419" i="16"/>
  <c r="M420" i="16"/>
  <c r="M421" i="16"/>
  <c r="M422" i="16"/>
  <c r="M423" i="16"/>
  <c r="M424" i="16"/>
  <c r="M425" i="16"/>
  <c r="M426" i="16"/>
  <c r="M427" i="16"/>
  <c r="M428" i="16"/>
  <c r="M429" i="16"/>
  <c r="M430" i="16"/>
  <c r="M431" i="16"/>
  <c r="M432" i="16"/>
  <c r="M433" i="16"/>
  <c r="M434" i="16"/>
  <c r="M435" i="16"/>
  <c r="M436" i="16"/>
  <c r="M437" i="16"/>
  <c r="M438" i="16"/>
  <c r="M439" i="16"/>
  <c r="M440" i="16"/>
  <c r="M441" i="16"/>
  <c r="M442" i="16"/>
  <c r="M443" i="16"/>
  <c r="M444" i="16"/>
  <c r="M445" i="16"/>
  <c r="M446" i="16"/>
  <c r="M447" i="16"/>
  <c r="M448" i="16"/>
  <c r="M449" i="16"/>
  <c r="M450" i="16"/>
  <c r="M451" i="16"/>
  <c r="M452" i="16"/>
  <c r="M453" i="16"/>
  <c r="M454" i="16"/>
  <c r="M455" i="16"/>
  <c r="M456" i="16"/>
  <c r="M457" i="16"/>
  <c r="M458" i="16"/>
  <c r="M459" i="16"/>
  <c r="M460" i="16"/>
  <c r="M461" i="16"/>
  <c r="M462" i="16"/>
  <c r="M463" i="16"/>
  <c r="M464" i="16"/>
  <c r="M465" i="16"/>
  <c r="M466" i="16"/>
  <c r="M467" i="16"/>
  <c r="M468" i="16"/>
  <c r="M469" i="16"/>
  <c r="M470" i="16"/>
  <c r="M471" i="16"/>
  <c r="M472" i="16"/>
  <c r="M473" i="16"/>
  <c r="M474" i="16"/>
  <c r="M475" i="16"/>
  <c r="M476" i="16"/>
  <c r="M477" i="16"/>
  <c r="M478" i="16"/>
  <c r="M479" i="16"/>
  <c r="M480" i="16"/>
  <c r="M481" i="16"/>
  <c r="M482" i="16"/>
  <c r="M483" i="16"/>
  <c r="M484" i="16"/>
  <c r="M485" i="16"/>
  <c r="M486" i="16"/>
  <c r="M487" i="16"/>
  <c r="M488" i="16"/>
  <c r="M489" i="16"/>
  <c r="M490" i="16"/>
  <c r="M491" i="16"/>
  <c r="M492" i="16"/>
  <c r="M493" i="16"/>
  <c r="M494" i="16"/>
  <c r="M495" i="16"/>
  <c r="M496" i="16"/>
  <c r="M497" i="16"/>
  <c r="M498" i="16"/>
  <c r="M499" i="16"/>
  <c r="M500" i="16"/>
  <c r="M501" i="16"/>
  <c r="M502" i="16"/>
  <c r="M503" i="16"/>
  <c r="M504" i="16"/>
  <c r="M505" i="16"/>
  <c r="M506" i="16"/>
  <c r="M507" i="16"/>
  <c r="M508" i="16"/>
  <c r="M509" i="16"/>
  <c r="M510" i="16"/>
  <c r="M511" i="16"/>
  <c r="M512" i="16"/>
  <c r="M513" i="16"/>
  <c r="M514" i="16"/>
  <c r="M515" i="16"/>
  <c r="M516" i="16"/>
  <c r="M517" i="16"/>
  <c r="M518" i="16"/>
  <c r="M519" i="16"/>
  <c r="M520" i="16"/>
  <c r="M521" i="16"/>
  <c r="M522" i="16"/>
  <c r="M523" i="16"/>
  <c r="M524" i="16"/>
  <c r="M525" i="16"/>
  <c r="M526" i="16"/>
  <c r="M527" i="16"/>
  <c r="M528" i="16"/>
  <c r="M529" i="16"/>
  <c r="M530" i="16"/>
  <c r="M531" i="16"/>
  <c r="M532" i="16"/>
  <c r="M533" i="16"/>
  <c r="M534" i="16"/>
  <c r="M535" i="16"/>
  <c r="M536" i="16"/>
  <c r="M537" i="16"/>
  <c r="M538" i="16"/>
  <c r="M539" i="16"/>
  <c r="M540" i="16"/>
  <c r="M541" i="16"/>
  <c r="M542" i="16"/>
  <c r="M543" i="16"/>
  <c r="M544" i="16"/>
  <c r="M545" i="16"/>
  <c r="M546" i="16"/>
  <c r="M547" i="16"/>
  <c r="M548" i="16"/>
  <c r="M549" i="16"/>
  <c r="M550" i="16"/>
  <c r="M551" i="16"/>
  <c r="M552" i="16"/>
  <c r="M553" i="16"/>
  <c r="M554" i="16"/>
  <c r="M555" i="16"/>
  <c r="M556" i="16"/>
  <c r="M557" i="16"/>
  <c r="M558" i="16"/>
  <c r="M559" i="16"/>
  <c r="M560" i="16"/>
  <c r="M561" i="16"/>
  <c r="M562" i="16"/>
  <c r="M563" i="16"/>
  <c r="M564" i="16"/>
  <c r="M565" i="16"/>
  <c r="M566" i="16"/>
  <c r="M567" i="16"/>
  <c r="M568" i="16"/>
  <c r="M569" i="16"/>
  <c r="M570" i="16"/>
  <c r="M571" i="16"/>
  <c r="M572" i="16"/>
  <c r="M573" i="16"/>
  <c r="M574" i="16"/>
  <c r="M575" i="16"/>
  <c r="M576" i="16"/>
  <c r="M577" i="16"/>
  <c r="M578" i="16"/>
  <c r="M579" i="16"/>
  <c r="M580" i="16"/>
  <c r="M581" i="16"/>
  <c r="M582" i="16"/>
  <c r="M583" i="16"/>
  <c r="M584" i="16"/>
  <c r="M585" i="16"/>
  <c r="M586" i="16"/>
  <c r="M587" i="16"/>
  <c r="M588" i="16"/>
  <c r="M589" i="16"/>
  <c r="M590" i="16"/>
  <c r="M591" i="16"/>
  <c r="M592" i="16"/>
  <c r="M593" i="16"/>
  <c r="M594" i="16"/>
  <c r="M595" i="16"/>
  <c r="M596" i="16"/>
  <c r="M597" i="16"/>
  <c r="M598" i="16"/>
  <c r="M599" i="16"/>
  <c r="M600" i="16"/>
  <c r="M601" i="16"/>
  <c r="M602" i="16"/>
  <c r="M603" i="16"/>
  <c r="M604" i="16"/>
  <c r="M605" i="16"/>
  <c r="M606" i="16"/>
  <c r="M607" i="16"/>
  <c r="M608" i="16"/>
  <c r="M609" i="16"/>
  <c r="M610" i="16"/>
  <c r="M611" i="16"/>
  <c r="M612" i="16"/>
  <c r="M613" i="16"/>
  <c r="M614" i="16"/>
  <c r="M615" i="16"/>
  <c r="M616" i="16"/>
  <c r="M617" i="16"/>
  <c r="M618" i="16"/>
  <c r="M619" i="16"/>
  <c r="M620" i="16"/>
  <c r="M621" i="16"/>
  <c r="M622" i="16"/>
  <c r="M623" i="16"/>
  <c r="M624" i="16"/>
  <c r="M625" i="16"/>
  <c r="M626" i="16"/>
  <c r="M627" i="16"/>
  <c r="M628" i="16"/>
  <c r="M629" i="16"/>
  <c r="M630" i="16"/>
  <c r="M631" i="16"/>
  <c r="M632" i="16"/>
  <c r="M633" i="16"/>
  <c r="M634" i="16"/>
  <c r="M635" i="16"/>
  <c r="M636" i="16"/>
  <c r="M637" i="16"/>
  <c r="M638" i="16"/>
  <c r="M639" i="16"/>
  <c r="M640" i="16"/>
  <c r="M641" i="16"/>
  <c r="M642" i="16"/>
  <c r="M643" i="16"/>
  <c r="M644" i="16"/>
  <c r="M645" i="16"/>
  <c r="M646" i="16"/>
  <c r="M647" i="16"/>
  <c r="M648" i="16"/>
  <c r="M649" i="16"/>
  <c r="M650" i="16"/>
  <c r="M651" i="16"/>
  <c r="M652" i="16"/>
  <c r="M653" i="16"/>
  <c r="M654" i="16"/>
  <c r="M655" i="16"/>
  <c r="M656" i="16"/>
  <c r="M657" i="16"/>
  <c r="M658" i="16"/>
  <c r="M659" i="16"/>
  <c r="M660" i="16"/>
  <c r="M661" i="16"/>
  <c r="M662" i="16"/>
  <c r="M663" i="16"/>
  <c r="M664" i="16"/>
  <c r="M665" i="16"/>
  <c r="M666" i="16"/>
  <c r="M667" i="16"/>
  <c r="M668" i="16"/>
  <c r="M669" i="16"/>
  <c r="M670" i="16"/>
  <c r="M671" i="16"/>
  <c r="M672" i="16"/>
  <c r="M673" i="16"/>
  <c r="M674" i="16"/>
  <c r="M675" i="16"/>
  <c r="M676" i="16"/>
  <c r="M677" i="16"/>
  <c r="M678" i="16"/>
  <c r="M679" i="16"/>
  <c r="M680" i="16"/>
  <c r="M681" i="16"/>
  <c r="M682" i="16"/>
  <c r="M683" i="16"/>
  <c r="M684" i="16"/>
  <c r="M685" i="16"/>
  <c r="M686" i="16"/>
  <c r="M687" i="16"/>
  <c r="M688" i="16"/>
  <c r="M689" i="16"/>
  <c r="M690" i="16"/>
  <c r="M691" i="16"/>
  <c r="M692" i="16"/>
  <c r="M693" i="16"/>
  <c r="M694" i="16"/>
  <c r="M695" i="16"/>
  <c r="M696" i="16"/>
  <c r="M697" i="16"/>
  <c r="M698" i="16"/>
  <c r="M699" i="16"/>
  <c r="M700" i="16"/>
  <c r="M701" i="16"/>
  <c r="M702" i="16"/>
  <c r="M703" i="16"/>
  <c r="M704" i="16"/>
  <c r="M705" i="16"/>
  <c r="M706" i="16"/>
  <c r="M707" i="16"/>
  <c r="M708" i="16"/>
  <c r="M709" i="16"/>
  <c r="M710" i="16"/>
  <c r="M711" i="16"/>
  <c r="M712" i="16"/>
  <c r="M713" i="16"/>
  <c r="M714" i="16"/>
  <c r="M715" i="16"/>
  <c r="M716" i="16"/>
  <c r="M717" i="16"/>
  <c r="M718" i="16"/>
  <c r="M719" i="16"/>
  <c r="M720" i="16"/>
  <c r="M721" i="16"/>
  <c r="M722" i="16"/>
  <c r="M723" i="16"/>
  <c r="M724" i="16"/>
  <c r="M725" i="16"/>
  <c r="M726" i="16"/>
  <c r="M727" i="16"/>
  <c r="M728" i="16"/>
  <c r="M729" i="16"/>
  <c r="M730" i="16"/>
  <c r="M731" i="16"/>
  <c r="M732" i="16"/>
  <c r="M733" i="16"/>
  <c r="M734" i="16"/>
  <c r="M735" i="16"/>
  <c r="M736" i="16"/>
  <c r="M737" i="16"/>
  <c r="M738" i="16"/>
  <c r="M739" i="16"/>
  <c r="M740" i="16"/>
  <c r="M741" i="16"/>
  <c r="M742" i="16"/>
  <c r="M743" i="16"/>
  <c r="M744" i="16"/>
  <c r="M745" i="16"/>
  <c r="M746" i="16"/>
  <c r="M747" i="16"/>
  <c r="M748" i="16"/>
  <c r="M749" i="16"/>
  <c r="M750" i="16"/>
  <c r="M751" i="16"/>
  <c r="M752" i="16"/>
  <c r="M753" i="16"/>
  <c r="M754" i="16"/>
  <c r="M755" i="16"/>
  <c r="M756" i="16"/>
  <c r="M757" i="16"/>
  <c r="M758" i="16"/>
  <c r="M759" i="16"/>
  <c r="M760" i="16"/>
  <c r="M761" i="16"/>
  <c r="M762" i="16"/>
  <c r="M763" i="16"/>
  <c r="M764" i="16"/>
  <c r="M765" i="16"/>
  <c r="M766" i="16"/>
  <c r="M767" i="16"/>
  <c r="M768" i="16"/>
  <c r="M769" i="16"/>
  <c r="M770" i="16"/>
  <c r="M771" i="16"/>
  <c r="M772" i="16"/>
  <c r="M773" i="16"/>
  <c r="M774" i="16"/>
  <c r="M775" i="16"/>
  <c r="M776" i="16"/>
  <c r="M777" i="16"/>
  <c r="M778" i="16"/>
  <c r="M779" i="16"/>
  <c r="M780" i="16"/>
  <c r="M781" i="16"/>
  <c r="M782" i="16"/>
  <c r="M783" i="16"/>
  <c r="M784" i="16"/>
  <c r="M785" i="16"/>
  <c r="M786" i="16"/>
  <c r="M787" i="16"/>
  <c r="M788" i="16"/>
  <c r="M789" i="16"/>
  <c r="M790" i="16"/>
  <c r="M791" i="16"/>
  <c r="M792" i="16"/>
  <c r="M793" i="16"/>
  <c r="M794" i="16"/>
  <c r="M795" i="16"/>
  <c r="M796" i="16"/>
  <c r="M797" i="16"/>
  <c r="M798" i="16"/>
  <c r="M799" i="16"/>
  <c r="M800" i="16"/>
  <c r="M801" i="16"/>
  <c r="M802" i="16"/>
  <c r="M803" i="16"/>
  <c r="M804" i="16"/>
  <c r="M805" i="16"/>
  <c r="M806" i="16"/>
  <c r="M807" i="16"/>
  <c r="M808" i="16"/>
  <c r="M809" i="16"/>
  <c r="M810" i="16"/>
  <c r="M811" i="16"/>
  <c r="M812" i="16"/>
  <c r="M813" i="16"/>
  <c r="M814" i="16"/>
  <c r="M815" i="16"/>
  <c r="M816" i="16"/>
  <c r="M817" i="16"/>
  <c r="M818" i="16"/>
  <c r="M819" i="16"/>
  <c r="M820" i="16"/>
  <c r="M821" i="16"/>
  <c r="M822" i="16"/>
  <c r="M823" i="16"/>
  <c r="M824" i="16"/>
  <c r="M825" i="16"/>
  <c r="M826" i="16"/>
  <c r="M827" i="16"/>
  <c r="M828" i="16"/>
  <c r="M829" i="16"/>
  <c r="M830" i="16"/>
  <c r="M831" i="16"/>
  <c r="M832" i="16"/>
  <c r="M833" i="16"/>
  <c r="M834" i="16"/>
  <c r="M835" i="16"/>
  <c r="M836" i="16"/>
  <c r="M837" i="16"/>
  <c r="M838" i="16"/>
  <c r="M839" i="16"/>
  <c r="M840" i="16"/>
  <c r="M841" i="16"/>
  <c r="M842" i="16"/>
  <c r="M843" i="16"/>
  <c r="M844" i="16"/>
  <c r="M845" i="16"/>
  <c r="M846" i="16"/>
  <c r="M847" i="16"/>
  <c r="M848" i="16"/>
  <c r="M849" i="16"/>
  <c r="M850" i="16"/>
  <c r="M851" i="16"/>
  <c r="M852" i="16"/>
  <c r="M853" i="16"/>
  <c r="M854" i="16"/>
  <c r="M855" i="16"/>
  <c r="M856" i="16"/>
  <c r="M857" i="16"/>
  <c r="M858" i="16"/>
  <c r="M859" i="16"/>
  <c r="M860" i="16"/>
  <c r="M861" i="16"/>
  <c r="M862" i="16"/>
  <c r="M863" i="16"/>
  <c r="M864" i="16"/>
  <c r="M865" i="16"/>
  <c r="M866" i="16"/>
  <c r="M867" i="16"/>
  <c r="M868" i="16"/>
  <c r="M869" i="16"/>
  <c r="M870" i="16"/>
  <c r="M871" i="16"/>
  <c r="M872" i="16"/>
  <c r="M873" i="16"/>
  <c r="M874" i="16"/>
  <c r="M875" i="16"/>
  <c r="M876" i="16"/>
  <c r="M877" i="16"/>
  <c r="M878" i="16"/>
  <c r="M879" i="16"/>
  <c r="M880" i="16"/>
  <c r="M881" i="16"/>
  <c r="M882" i="16"/>
  <c r="M883" i="16"/>
  <c r="M884" i="16"/>
  <c r="M885" i="16"/>
  <c r="M886" i="16"/>
  <c r="M887" i="16"/>
  <c r="M888" i="16"/>
  <c r="M889" i="16"/>
  <c r="M890" i="16"/>
  <c r="M891" i="16"/>
  <c r="M892" i="16"/>
  <c r="M893" i="16"/>
  <c r="M894" i="16"/>
  <c r="M895" i="16"/>
  <c r="M896" i="16"/>
  <c r="M897" i="16"/>
  <c r="M898" i="16"/>
  <c r="M899" i="16"/>
  <c r="M900" i="16"/>
  <c r="M901" i="16"/>
  <c r="M902" i="16"/>
  <c r="M903" i="16"/>
  <c r="M904" i="16"/>
  <c r="M905" i="16"/>
  <c r="M906" i="16"/>
  <c r="M907" i="16"/>
  <c r="M908" i="16"/>
  <c r="M909" i="16"/>
  <c r="M910" i="16"/>
  <c r="M911" i="16"/>
  <c r="M912" i="16"/>
  <c r="M913" i="16"/>
  <c r="M914" i="16"/>
  <c r="M915" i="16"/>
  <c r="M916" i="16"/>
  <c r="M917" i="16"/>
  <c r="M918" i="16"/>
  <c r="M919" i="16"/>
  <c r="M920" i="16"/>
  <c r="M921" i="16"/>
  <c r="M922" i="16"/>
  <c r="M923" i="16"/>
  <c r="M924" i="16"/>
  <c r="M925" i="16"/>
  <c r="M926" i="16"/>
  <c r="M927" i="16"/>
  <c r="M928" i="16"/>
  <c r="M929" i="16"/>
  <c r="M930" i="16"/>
  <c r="M931" i="16"/>
  <c r="M932" i="16"/>
  <c r="M933" i="16"/>
  <c r="M934" i="16"/>
  <c r="M935" i="16"/>
  <c r="M936" i="16"/>
  <c r="M937" i="16"/>
  <c r="M938" i="16"/>
  <c r="M939" i="16"/>
  <c r="M940" i="16"/>
  <c r="M941" i="16"/>
  <c r="M942" i="16"/>
  <c r="M943" i="16"/>
  <c r="M944" i="16"/>
  <c r="M945" i="16"/>
  <c r="M946" i="16"/>
  <c r="M947" i="16"/>
  <c r="M948" i="16"/>
  <c r="M949" i="16"/>
  <c r="M950" i="16"/>
  <c r="M951" i="16"/>
  <c r="M952" i="16"/>
  <c r="M953" i="16"/>
  <c r="M954" i="16"/>
  <c r="M955" i="16"/>
  <c r="M956" i="16"/>
  <c r="M957" i="16"/>
  <c r="M958" i="16"/>
  <c r="M959" i="16"/>
  <c r="M960" i="16"/>
  <c r="M961" i="16"/>
  <c r="M962" i="16"/>
  <c r="M963" i="16"/>
  <c r="M964" i="16"/>
  <c r="M965" i="16"/>
  <c r="M966" i="16"/>
  <c r="M967" i="16"/>
  <c r="M968" i="16"/>
  <c r="M969" i="16"/>
  <c r="M970" i="16"/>
  <c r="M971" i="16"/>
  <c r="M972" i="16"/>
  <c r="M973" i="16"/>
  <c r="M974" i="16"/>
  <c r="M975" i="16"/>
  <c r="M976" i="16"/>
  <c r="M977" i="16"/>
  <c r="M978" i="16"/>
  <c r="M979" i="16"/>
  <c r="M980" i="16"/>
  <c r="M981" i="16"/>
  <c r="M982" i="16"/>
  <c r="M983" i="16"/>
  <c r="M984" i="16"/>
  <c r="M985" i="16"/>
  <c r="M986" i="16"/>
  <c r="M987" i="16"/>
  <c r="M988" i="16"/>
  <c r="M989" i="16"/>
  <c r="M990" i="16"/>
  <c r="M991" i="16"/>
  <c r="M992" i="16"/>
  <c r="M993" i="16"/>
  <c r="M994" i="16"/>
  <c r="M995" i="16"/>
  <c r="M996" i="16"/>
  <c r="M997" i="16"/>
  <c r="M998" i="16"/>
  <c r="M999" i="16"/>
  <c r="M1000" i="16"/>
  <c r="M1001" i="16"/>
  <c r="M1002" i="16"/>
  <c r="M1003" i="16"/>
  <c r="M1004" i="16"/>
  <c r="M1005" i="16"/>
  <c r="M1006" i="16"/>
  <c r="M1007" i="16"/>
  <c r="M1008" i="16"/>
  <c r="M1009" i="16"/>
  <c r="M1010" i="16"/>
  <c r="M1011" i="16"/>
  <c r="M1012" i="16"/>
  <c r="M1013" i="16"/>
  <c r="M1014" i="16"/>
  <c r="M1015" i="16"/>
  <c r="M1016" i="16"/>
  <c r="M1017" i="16"/>
  <c r="M1018" i="16"/>
  <c r="M1019" i="16"/>
  <c r="M1020" i="16"/>
  <c r="M1021" i="16"/>
  <c r="M1022" i="16"/>
  <c r="M1023" i="16"/>
  <c r="M1024" i="16"/>
  <c r="M1025" i="16"/>
  <c r="M1026" i="16"/>
  <c r="M1027" i="16"/>
  <c r="M1028" i="16"/>
  <c r="M1029" i="16"/>
  <c r="M1030" i="16"/>
  <c r="M1031" i="16"/>
  <c r="M1032" i="16"/>
  <c r="M1033" i="16"/>
  <c r="M1034" i="16"/>
  <c r="M1035" i="16"/>
  <c r="M1036" i="16"/>
  <c r="M1037" i="16"/>
  <c r="M1038" i="16"/>
  <c r="M1039" i="16"/>
  <c r="M1040" i="16"/>
  <c r="M1041" i="16"/>
  <c r="M1042" i="16"/>
  <c r="M1043" i="16"/>
  <c r="M1044" i="16"/>
  <c r="M1045" i="16"/>
  <c r="M1046" i="16"/>
  <c r="M1047" i="16"/>
  <c r="M1048" i="16"/>
  <c r="M1049" i="16"/>
  <c r="M1050" i="16"/>
  <c r="M1051" i="16"/>
  <c r="M1052" i="16"/>
  <c r="M1053" i="16"/>
  <c r="M1054" i="16"/>
  <c r="M1055" i="16"/>
  <c r="M1056" i="16"/>
  <c r="M1057" i="16"/>
  <c r="M1058" i="16"/>
  <c r="M1059" i="16"/>
  <c r="M1060" i="16"/>
  <c r="M1061" i="16"/>
  <c r="M1062" i="16"/>
  <c r="M1063" i="16"/>
  <c r="M1064" i="16"/>
  <c r="M1065" i="16"/>
  <c r="M1066" i="16"/>
  <c r="M1067" i="16"/>
  <c r="M1068" i="16"/>
  <c r="M1069" i="16"/>
  <c r="M1070" i="16"/>
  <c r="M1071" i="16"/>
  <c r="M1072" i="16"/>
  <c r="M1073" i="16"/>
  <c r="M1074" i="16"/>
  <c r="M1075" i="16"/>
  <c r="M1076" i="16"/>
  <c r="M1077" i="16"/>
  <c r="M1078" i="16"/>
  <c r="M1079" i="16"/>
  <c r="M1080" i="16"/>
  <c r="M1081" i="16"/>
  <c r="M1082" i="16"/>
  <c r="M1083" i="16"/>
  <c r="M1084" i="16"/>
  <c r="M1085" i="16"/>
  <c r="M1086" i="16"/>
  <c r="M1087" i="16"/>
  <c r="M1088" i="16"/>
  <c r="M1089" i="16"/>
  <c r="M1090" i="16"/>
  <c r="M1091" i="16"/>
  <c r="M1092" i="16"/>
  <c r="M1093" i="16"/>
  <c r="M1094" i="16"/>
  <c r="M1095" i="16"/>
  <c r="M1096" i="16"/>
  <c r="M1097" i="16"/>
  <c r="M1098" i="16"/>
  <c r="M1099" i="16"/>
  <c r="M1100" i="16"/>
  <c r="M1101" i="16"/>
  <c r="M1102" i="16"/>
  <c r="M1103" i="16"/>
  <c r="M1104" i="16"/>
  <c r="M1105" i="16"/>
  <c r="M1106" i="16"/>
  <c r="M1107" i="16"/>
  <c r="M1108" i="16"/>
  <c r="M1109" i="16"/>
  <c r="M1110" i="16"/>
  <c r="M1111" i="16"/>
  <c r="M1112" i="16"/>
  <c r="M1113" i="16"/>
  <c r="M1114" i="16"/>
  <c r="M1115" i="16"/>
  <c r="M1116" i="16"/>
  <c r="M1117" i="16"/>
  <c r="M1118" i="16"/>
  <c r="M1119" i="16"/>
  <c r="M1120" i="16"/>
  <c r="M1121" i="16"/>
  <c r="M1122" i="16"/>
  <c r="M1123" i="16"/>
  <c r="M1124" i="16"/>
  <c r="M1125" i="16"/>
  <c r="M1126" i="16"/>
  <c r="M1127" i="16"/>
  <c r="M1128" i="16"/>
  <c r="M1129" i="16"/>
  <c r="M1130" i="16"/>
  <c r="M1131" i="16"/>
  <c r="M1132" i="16"/>
  <c r="M1133" i="16"/>
  <c r="M1134" i="16"/>
  <c r="M1135" i="16"/>
  <c r="M1136" i="16"/>
  <c r="M1137" i="16"/>
  <c r="M1138" i="16"/>
  <c r="M1139" i="16"/>
  <c r="M1140" i="16"/>
  <c r="M1141" i="16"/>
  <c r="M1142" i="16"/>
  <c r="M1143" i="16"/>
  <c r="M1144" i="16"/>
  <c r="M1145" i="16"/>
  <c r="M1146" i="16"/>
  <c r="M1147" i="16"/>
  <c r="M1148" i="16"/>
  <c r="M1149" i="16"/>
  <c r="M1150" i="16"/>
  <c r="M1151" i="16"/>
  <c r="M1152" i="16"/>
  <c r="M1153" i="16"/>
  <c r="M1154" i="16"/>
  <c r="M1155" i="16"/>
  <c r="M1156" i="16"/>
  <c r="M1157" i="16"/>
  <c r="M1158" i="16"/>
  <c r="M1159" i="16"/>
  <c r="M1160" i="16"/>
  <c r="M1161" i="16"/>
  <c r="M1162" i="16"/>
  <c r="M1163" i="16"/>
  <c r="M1164" i="16"/>
  <c r="M1165" i="16"/>
  <c r="M1166" i="16"/>
  <c r="M1167" i="16"/>
  <c r="M1168" i="16"/>
  <c r="M1169" i="16"/>
  <c r="M1170" i="16"/>
  <c r="M1171" i="16"/>
  <c r="M1172" i="16"/>
  <c r="M1173" i="16"/>
  <c r="M1174" i="16"/>
  <c r="M1175" i="16"/>
  <c r="M1176" i="16"/>
  <c r="M1177" i="16"/>
  <c r="M1178" i="16"/>
  <c r="M1179" i="16"/>
  <c r="M1180" i="16"/>
  <c r="M1181" i="16"/>
  <c r="M1182" i="16"/>
  <c r="M1183" i="16"/>
  <c r="M1184" i="16"/>
  <c r="M1185" i="16"/>
  <c r="M1186" i="16"/>
  <c r="M1187" i="16"/>
  <c r="M1188" i="16"/>
  <c r="M1189" i="16"/>
  <c r="M1190" i="16"/>
  <c r="M1191" i="16"/>
  <c r="M1192" i="16"/>
  <c r="M1193" i="16"/>
  <c r="M1194" i="16"/>
  <c r="M1195" i="16"/>
  <c r="M1196" i="16"/>
  <c r="M1197" i="16"/>
  <c r="M1198" i="16"/>
  <c r="M1199" i="16"/>
  <c r="M1200" i="16"/>
  <c r="M1201" i="16"/>
  <c r="M1202" i="16"/>
  <c r="M1203" i="16"/>
  <c r="M1204" i="16"/>
  <c r="M1205" i="16"/>
  <c r="M1206" i="16"/>
  <c r="M1207" i="16"/>
  <c r="M1208" i="16"/>
  <c r="M1209" i="16"/>
  <c r="M1210" i="16"/>
  <c r="M1211" i="16"/>
  <c r="M1212" i="16"/>
  <c r="M1213" i="16"/>
  <c r="M1214" i="16"/>
  <c r="M1215" i="16"/>
  <c r="M1216" i="16"/>
  <c r="M1217" i="16"/>
  <c r="M1218" i="16"/>
  <c r="M1219" i="16"/>
  <c r="M1220" i="16"/>
  <c r="M1221" i="16"/>
  <c r="M1222" i="16"/>
  <c r="M1223" i="16"/>
  <c r="M1224" i="16"/>
  <c r="M1225" i="16"/>
  <c r="M1226" i="16"/>
  <c r="M1227" i="16"/>
  <c r="M1228" i="16"/>
  <c r="M1229" i="16"/>
  <c r="M1230" i="16"/>
  <c r="M1231" i="16"/>
  <c r="M1232" i="16"/>
  <c r="M1233" i="16"/>
  <c r="M1234" i="16"/>
  <c r="M1235" i="16"/>
  <c r="M1236" i="16"/>
  <c r="M1237" i="16"/>
  <c r="M1238" i="16"/>
  <c r="M1239" i="16"/>
  <c r="M1240" i="16"/>
  <c r="M1241" i="16"/>
  <c r="M1242" i="16"/>
  <c r="M1243" i="16"/>
  <c r="M1244" i="16"/>
  <c r="M1245" i="16"/>
  <c r="M1246" i="16"/>
  <c r="M1247" i="16"/>
  <c r="M1248" i="16"/>
  <c r="M1249" i="16"/>
  <c r="M1250" i="16"/>
  <c r="M1251" i="16"/>
  <c r="M1252" i="16"/>
  <c r="M1253" i="16"/>
  <c r="M1254" i="16"/>
  <c r="M1255" i="16"/>
  <c r="M1256" i="16"/>
  <c r="M1257" i="16"/>
  <c r="M1258" i="16"/>
  <c r="M1259" i="16"/>
  <c r="M1260" i="16"/>
  <c r="M1261" i="16"/>
  <c r="M1262" i="16"/>
  <c r="M1263" i="16"/>
  <c r="M1264" i="16"/>
  <c r="M1265" i="16"/>
  <c r="M1266" i="16"/>
  <c r="M1267" i="16"/>
  <c r="M1268" i="16"/>
  <c r="M1269" i="16"/>
  <c r="M1270" i="16"/>
  <c r="M1271" i="16"/>
  <c r="M1272" i="16"/>
  <c r="M1273" i="16"/>
  <c r="M1274" i="16"/>
  <c r="M1275" i="16"/>
  <c r="M1276" i="16"/>
  <c r="M1277" i="16"/>
  <c r="M1278" i="16"/>
  <c r="M1279" i="16"/>
  <c r="M1280" i="16"/>
  <c r="M1281" i="16"/>
  <c r="M1282" i="16"/>
  <c r="M1283" i="16"/>
  <c r="M1284" i="16"/>
  <c r="M1285" i="16"/>
  <c r="M1286" i="16"/>
  <c r="M1287" i="16"/>
  <c r="M1288" i="16"/>
  <c r="M1289" i="16"/>
  <c r="M1290" i="16"/>
  <c r="M1291" i="16"/>
  <c r="M1292" i="16"/>
  <c r="M1293" i="16"/>
  <c r="M1294" i="16"/>
  <c r="M1295" i="16"/>
  <c r="M1296" i="16"/>
  <c r="M1297" i="16"/>
  <c r="M1298" i="16"/>
  <c r="M1299" i="16"/>
  <c r="M1300" i="16"/>
  <c r="M1301" i="16"/>
  <c r="M1302" i="16"/>
  <c r="M1303" i="16"/>
  <c r="M1304" i="16"/>
  <c r="M1305" i="16"/>
  <c r="M1306" i="16"/>
  <c r="M1307" i="16"/>
  <c r="M1308" i="16"/>
  <c r="M1309" i="16"/>
  <c r="M1310" i="16"/>
  <c r="M1311" i="16"/>
  <c r="M1312" i="16"/>
  <c r="M1313" i="16"/>
  <c r="M1314" i="16"/>
  <c r="M1315" i="16"/>
  <c r="M1316" i="16"/>
  <c r="M1317" i="16"/>
  <c r="M1318" i="16"/>
  <c r="M1319" i="16"/>
  <c r="M1320" i="16"/>
  <c r="M1321" i="16"/>
  <c r="M1322" i="16"/>
  <c r="M1323" i="16"/>
  <c r="M1324" i="16"/>
  <c r="M1325" i="16"/>
  <c r="M1326" i="16"/>
  <c r="M1327" i="16"/>
  <c r="M1328" i="16"/>
  <c r="M1329" i="16"/>
  <c r="M1330" i="16"/>
  <c r="M1331" i="16"/>
  <c r="M1332" i="16"/>
  <c r="M1333" i="16"/>
  <c r="M1334" i="16"/>
  <c r="M1335" i="16"/>
  <c r="M1336" i="16"/>
  <c r="M1337" i="16"/>
  <c r="M1338" i="16"/>
  <c r="M1339" i="16"/>
  <c r="M1340" i="16"/>
  <c r="M1341" i="16"/>
  <c r="M1342" i="16"/>
  <c r="M1343" i="16"/>
  <c r="M1344" i="16"/>
  <c r="M1345" i="16"/>
  <c r="M1346" i="16"/>
  <c r="M1347" i="16"/>
  <c r="M1348" i="16"/>
  <c r="M1349" i="16"/>
  <c r="M1350" i="16"/>
  <c r="M1351" i="16"/>
  <c r="M1352" i="16"/>
  <c r="M1353" i="16"/>
  <c r="M1354" i="16"/>
  <c r="M1355" i="16"/>
  <c r="M1356" i="16"/>
  <c r="M1357" i="16"/>
  <c r="M1358" i="16"/>
  <c r="M1359" i="16"/>
  <c r="M1360" i="16"/>
  <c r="M1361" i="16"/>
  <c r="M1362" i="16"/>
  <c r="M1363" i="16"/>
  <c r="M1364" i="16"/>
  <c r="M1365" i="16"/>
  <c r="M1366" i="16"/>
  <c r="M1367" i="16"/>
  <c r="M1368" i="16"/>
  <c r="M1369" i="16"/>
  <c r="M1370" i="16"/>
  <c r="M1371" i="16"/>
  <c r="M1372" i="16"/>
  <c r="M1373" i="16"/>
  <c r="M1374" i="16"/>
  <c r="M1375" i="16"/>
  <c r="M1376" i="16"/>
  <c r="M1377" i="16"/>
  <c r="M1378" i="16"/>
  <c r="M1379" i="16"/>
  <c r="M1380" i="16"/>
  <c r="M1381" i="16"/>
  <c r="M1382" i="16"/>
  <c r="M1383" i="16"/>
  <c r="M1384" i="16"/>
  <c r="M1385" i="16"/>
  <c r="M1386" i="16"/>
  <c r="M1387" i="16"/>
  <c r="M1388" i="16"/>
  <c r="M1389" i="16"/>
  <c r="M1390" i="16"/>
  <c r="M1391" i="16"/>
  <c r="M1392" i="16"/>
  <c r="M1393" i="16"/>
  <c r="M1394" i="16"/>
  <c r="M1395" i="16"/>
  <c r="M1396" i="16"/>
  <c r="M1397" i="16"/>
  <c r="M1398" i="16"/>
  <c r="M1399" i="16"/>
  <c r="M1400" i="16"/>
  <c r="M1401" i="16"/>
  <c r="M1402" i="16"/>
  <c r="M1403" i="16"/>
  <c r="M1404" i="16"/>
  <c r="M1405" i="16"/>
  <c r="M1406" i="16"/>
  <c r="M1407" i="16"/>
  <c r="M1408" i="16"/>
  <c r="M1409" i="16"/>
  <c r="M1410" i="16"/>
  <c r="M1411" i="16"/>
  <c r="M1412" i="16"/>
  <c r="M1413" i="16"/>
  <c r="M1414" i="16"/>
  <c r="M1415" i="16"/>
  <c r="M1416" i="16"/>
  <c r="M1417" i="16"/>
  <c r="M1418" i="16"/>
  <c r="M1419" i="16"/>
  <c r="M1420" i="16"/>
  <c r="M1421" i="16"/>
  <c r="M1422" i="16"/>
  <c r="M1423" i="16"/>
  <c r="M1424" i="16"/>
  <c r="M1425" i="16"/>
  <c r="M1426" i="16"/>
  <c r="M1427" i="16"/>
  <c r="M1428" i="16"/>
  <c r="M1429" i="16"/>
  <c r="M1430" i="16"/>
  <c r="M1431" i="16"/>
  <c r="M1432" i="16"/>
  <c r="M1433" i="16"/>
  <c r="M1434" i="16"/>
  <c r="M1435" i="16"/>
  <c r="M1436" i="16"/>
  <c r="M1437" i="16"/>
  <c r="M1438" i="16"/>
  <c r="M1439" i="16"/>
  <c r="M1440" i="16"/>
  <c r="M1441" i="16"/>
  <c r="M1442" i="16"/>
  <c r="M1443" i="16"/>
  <c r="M1444" i="16"/>
  <c r="M1445" i="16"/>
  <c r="M1446" i="16"/>
  <c r="M1447" i="16"/>
  <c r="M1448" i="16"/>
  <c r="M1449" i="16"/>
  <c r="M1450" i="16"/>
  <c r="M1451" i="16"/>
  <c r="M1452" i="16"/>
  <c r="M1453" i="16"/>
  <c r="M1454" i="16"/>
  <c r="M1455" i="16"/>
  <c r="M1456" i="16"/>
  <c r="M1457" i="16"/>
  <c r="M1458" i="16"/>
  <c r="M1459" i="16"/>
  <c r="M1460" i="16"/>
  <c r="M1461" i="16"/>
  <c r="M1462" i="16"/>
  <c r="M1463" i="16"/>
  <c r="M1464" i="16"/>
  <c r="M1465" i="16"/>
  <c r="M1466" i="16"/>
  <c r="M1467" i="16"/>
  <c r="M1468" i="16"/>
  <c r="M1469" i="16"/>
  <c r="M1470" i="16"/>
  <c r="M1471" i="16"/>
  <c r="M1472" i="16"/>
  <c r="M1473" i="16"/>
  <c r="M1474" i="16"/>
  <c r="M1475" i="16"/>
  <c r="M1476" i="16"/>
  <c r="M1477" i="16"/>
  <c r="M1478" i="16"/>
  <c r="M1479" i="16"/>
  <c r="M1480" i="16"/>
  <c r="M1481" i="16"/>
  <c r="M1482" i="16"/>
  <c r="M1483" i="16"/>
  <c r="M1484" i="16"/>
  <c r="M1485" i="16"/>
  <c r="M1486" i="16"/>
  <c r="M1487" i="16"/>
  <c r="M1488" i="16"/>
  <c r="M1489" i="16"/>
  <c r="M1490" i="16"/>
  <c r="M1491" i="16"/>
  <c r="M1492" i="16"/>
  <c r="M1493" i="16"/>
  <c r="M1494" i="16"/>
  <c r="M1495" i="16"/>
  <c r="M1496" i="16"/>
  <c r="M1497" i="16"/>
  <c r="M1498" i="16"/>
  <c r="M1499" i="16"/>
  <c r="M1500" i="16"/>
  <c r="M1501" i="16"/>
  <c r="M1502" i="16"/>
  <c r="M1503" i="16"/>
  <c r="M1504" i="16"/>
  <c r="M1505" i="16"/>
  <c r="M1506" i="16"/>
  <c r="M1507" i="16"/>
  <c r="M1508" i="16"/>
  <c r="M1509" i="16"/>
  <c r="M1510" i="16"/>
  <c r="M1511" i="16"/>
  <c r="M1512" i="16"/>
  <c r="M1513" i="16"/>
  <c r="M1514" i="16"/>
  <c r="M1515" i="16"/>
  <c r="M1516" i="16"/>
  <c r="M1517" i="16"/>
  <c r="M1518" i="16"/>
  <c r="M1519" i="16"/>
  <c r="M1520" i="16"/>
  <c r="M1521" i="16"/>
  <c r="M1522" i="16"/>
  <c r="M1523" i="16"/>
  <c r="M1524" i="16"/>
  <c r="M1525" i="16"/>
  <c r="M1526" i="16"/>
  <c r="M1527" i="16"/>
  <c r="M1528" i="16"/>
  <c r="M1529" i="16"/>
  <c r="M1530" i="16"/>
  <c r="M1531" i="16"/>
  <c r="M1532" i="16"/>
  <c r="M1533" i="16"/>
  <c r="M1534" i="16"/>
  <c r="M1535" i="16"/>
  <c r="M1536" i="16"/>
  <c r="M1537" i="16"/>
  <c r="M1538" i="16"/>
  <c r="M1539" i="16"/>
  <c r="M1540" i="16"/>
  <c r="M1541" i="16"/>
  <c r="M1542" i="16"/>
  <c r="M1543" i="16"/>
  <c r="M1544" i="16"/>
  <c r="M1545" i="16"/>
  <c r="M1546" i="16"/>
  <c r="M1547" i="16"/>
  <c r="M1548" i="16"/>
  <c r="M1549" i="16"/>
  <c r="M1550" i="16"/>
  <c r="M1551" i="16"/>
  <c r="M1552" i="16"/>
  <c r="M1553" i="16"/>
  <c r="M1554" i="16"/>
  <c r="M1555" i="16"/>
  <c r="M1556" i="16"/>
  <c r="M1557" i="16"/>
  <c r="M1558" i="16"/>
  <c r="M1559" i="16"/>
  <c r="M1560" i="16"/>
  <c r="M1561" i="16"/>
  <c r="M1562" i="16"/>
  <c r="M1563" i="16"/>
  <c r="M1564" i="16"/>
  <c r="M1565" i="16"/>
  <c r="M1566" i="16"/>
  <c r="M1567" i="16"/>
  <c r="M1568" i="16"/>
  <c r="M1569" i="16"/>
  <c r="M1570" i="16"/>
  <c r="M1571" i="16"/>
  <c r="M1572" i="16"/>
  <c r="M1573" i="16"/>
  <c r="M1574" i="16"/>
  <c r="M1575" i="16"/>
  <c r="M1576" i="16"/>
  <c r="M1577" i="16"/>
  <c r="M1578" i="16"/>
  <c r="M1579" i="16"/>
  <c r="M1580" i="16"/>
  <c r="M1581" i="16"/>
  <c r="M1582" i="16"/>
  <c r="M1583" i="16"/>
  <c r="M1584" i="16"/>
  <c r="M1585" i="16"/>
  <c r="M1586" i="16"/>
  <c r="M1587" i="16"/>
  <c r="M1588" i="16"/>
  <c r="M1589" i="16"/>
  <c r="M1590" i="16"/>
  <c r="M1591" i="16"/>
  <c r="M1592" i="16"/>
  <c r="M1593" i="16"/>
  <c r="M1594" i="16"/>
  <c r="M1595" i="16"/>
  <c r="M1596" i="16"/>
  <c r="M1597" i="16"/>
  <c r="M1598" i="16"/>
  <c r="M1599" i="16"/>
  <c r="M1600" i="16"/>
  <c r="M1601" i="16"/>
  <c r="M1602" i="16"/>
  <c r="M1603" i="16"/>
  <c r="M1604" i="16"/>
  <c r="M1605" i="16"/>
  <c r="M1606" i="16"/>
  <c r="M1607" i="16"/>
  <c r="M1608" i="16"/>
  <c r="M1609" i="16"/>
  <c r="M1610" i="16"/>
  <c r="M1611" i="16"/>
  <c r="M1612" i="16"/>
  <c r="M1613" i="16"/>
  <c r="M1614" i="16"/>
  <c r="M1615" i="16"/>
  <c r="M1616" i="16"/>
  <c r="M1617" i="16"/>
  <c r="M1618" i="16"/>
  <c r="M1619" i="16"/>
  <c r="M1620" i="16"/>
  <c r="M1621" i="16"/>
  <c r="M1622" i="16"/>
  <c r="M1623" i="16"/>
  <c r="M1624" i="16"/>
  <c r="M1625" i="16"/>
  <c r="M1626" i="16"/>
  <c r="M1627" i="16"/>
  <c r="M1628" i="16"/>
  <c r="M1629" i="16"/>
  <c r="M1630" i="16"/>
  <c r="M1631" i="16"/>
  <c r="M1632" i="16"/>
  <c r="M1633" i="16"/>
  <c r="M1634" i="16"/>
  <c r="M1635" i="16"/>
  <c r="M1636" i="16"/>
  <c r="M1637" i="16"/>
  <c r="M1638" i="16"/>
  <c r="M1639" i="16"/>
  <c r="M1640" i="16"/>
  <c r="M1641" i="16"/>
  <c r="M1642" i="16"/>
  <c r="M1643" i="16"/>
  <c r="M1644" i="16"/>
  <c r="M1645" i="16"/>
  <c r="M1646" i="16"/>
  <c r="M1647" i="16"/>
  <c r="M1648" i="16"/>
  <c r="M1649" i="16"/>
  <c r="M1650" i="16"/>
  <c r="M1651" i="16"/>
  <c r="M1652" i="16"/>
  <c r="M1653" i="16"/>
  <c r="M1654" i="16"/>
  <c r="M1655" i="16"/>
  <c r="M1656" i="16"/>
  <c r="M1657" i="16"/>
  <c r="M1658" i="16"/>
  <c r="M1659" i="16"/>
  <c r="M1660" i="16"/>
  <c r="M1661" i="16"/>
  <c r="M1662" i="16"/>
  <c r="M1663" i="16"/>
  <c r="M1664" i="16"/>
  <c r="M1665" i="16"/>
  <c r="M1666" i="16"/>
  <c r="M1667" i="16"/>
  <c r="M1668" i="16"/>
  <c r="M1669" i="16"/>
  <c r="M1670" i="16"/>
  <c r="M1671" i="16"/>
  <c r="M1672" i="16"/>
  <c r="M1673" i="16"/>
  <c r="M1674" i="16"/>
  <c r="M1675" i="16"/>
  <c r="M1676" i="16"/>
  <c r="M1677" i="16"/>
  <c r="M1678" i="16"/>
  <c r="M1679" i="16"/>
  <c r="M1680" i="16"/>
  <c r="M1681" i="16"/>
  <c r="M1682" i="16"/>
  <c r="M1683" i="16"/>
  <c r="M1684" i="16"/>
  <c r="M1685" i="16"/>
  <c r="M1686" i="16"/>
  <c r="M1687" i="16"/>
  <c r="M1688" i="16"/>
  <c r="M1689" i="16"/>
  <c r="M1690" i="16"/>
  <c r="M1691" i="16"/>
  <c r="M1692" i="16"/>
  <c r="M1693" i="16"/>
  <c r="M1694" i="16"/>
  <c r="M1695" i="16"/>
  <c r="M1696" i="16"/>
  <c r="M1697" i="16"/>
  <c r="M1698" i="16"/>
  <c r="M1699" i="16"/>
  <c r="M1700" i="16"/>
  <c r="M1701" i="16"/>
  <c r="M1702" i="16"/>
  <c r="M1703" i="16"/>
  <c r="M1704" i="16"/>
  <c r="M1705" i="16"/>
  <c r="M1706" i="16"/>
  <c r="M1707" i="16"/>
  <c r="M1708" i="16"/>
  <c r="M1709" i="16"/>
  <c r="M1710" i="16"/>
  <c r="M1711" i="16"/>
  <c r="M1712" i="16"/>
  <c r="M1713" i="16"/>
  <c r="M1714" i="16"/>
  <c r="M1715" i="16"/>
  <c r="M1716" i="16"/>
  <c r="M1717" i="16"/>
  <c r="M1718" i="16"/>
  <c r="M1719" i="16"/>
  <c r="M1720" i="16"/>
  <c r="M1721" i="16"/>
  <c r="M1722" i="16"/>
  <c r="M1723" i="16"/>
  <c r="M1724" i="16"/>
  <c r="M1725" i="16"/>
  <c r="M1726" i="16"/>
  <c r="M1727" i="16"/>
  <c r="M1728" i="16"/>
  <c r="M1729" i="16"/>
  <c r="M1730" i="16"/>
  <c r="M1731" i="16"/>
  <c r="M1732" i="16"/>
  <c r="M1733" i="16"/>
  <c r="M1734" i="16"/>
  <c r="M1735" i="16"/>
  <c r="M1736" i="16"/>
  <c r="M1737" i="16"/>
  <c r="M1738" i="16"/>
  <c r="M1739" i="16"/>
  <c r="M1740" i="16"/>
  <c r="M1741" i="16"/>
  <c r="M1742" i="16"/>
  <c r="M1743" i="16"/>
  <c r="M1744" i="16"/>
  <c r="M1745" i="16"/>
  <c r="M1746" i="16"/>
  <c r="M1747" i="16"/>
  <c r="M1748" i="16"/>
  <c r="M1749" i="16"/>
  <c r="M1750" i="16"/>
  <c r="M1751" i="16"/>
  <c r="M1752" i="16"/>
  <c r="M1753" i="16"/>
  <c r="M1754" i="16"/>
  <c r="M1755" i="16"/>
  <c r="M1756" i="16"/>
  <c r="M1757" i="16"/>
  <c r="M1758" i="16"/>
  <c r="M1759" i="16"/>
  <c r="M1760" i="16"/>
  <c r="M1761" i="16"/>
  <c r="M1762" i="16"/>
  <c r="M1763" i="16"/>
  <c r="M1764" i="16"/>
  <c r="M1765" i="16"/>
  <c r="M1766" i="16"/>
  <c r="M1767" i="16"/>
  <c r="M1768" i="16"/>
  <c r="M1769" i="16"/>
  <c r="M1770" i="16"/>
  <c r="M1771" i="16"/>
  <c r="M1772" i="16"/>
  <c r="M1773" i="16"/>
  <c r="M1774" i="16"/>
  <c r="M1775" i="16"/>
  <c r="M1776" i="16"/>
  <c r="M1777" i="16"/>
  <c r="M1778" i="16"/>
  <c r="M1779" i="16"/>
  <c r="M1780" i="16"/>
  <c r="M1781" i="16"/>
  <c r="M1782" i="16"/>
  <c r="M1783" i="16"/>
  <c r="M1784" i="16"/>
  <c r="M1785" i="16"/>
  <c r="M1786" i="16"/>
  <c r="M1787" i="16"/>
  <c r="M1788" i="16"/>
  <c r="M1789" i="16"/>
  <c r="M1790" i="16"/>
  <c r="M1791" i="16"/>
  <c r="M1792" i="16"/>
  <c r="M1793" i="16"/>
  <c r="M1794" i="16"/>
  <c r="M1795" i="16"/>
  <c r="M1796" i="16"/>
  <c r="M1797" i="16"/>
  <c r="M1798" i="16"/>
  <c r="M1799" i="16"/>
  <c r="M1800" i="16"/>
  <c r="M1801" i="16"/>
  <c r="M1802" i="16"/>
  <c r="M1803" i="16"/>
  <c r="M1804" i="16"/>
  <c r="M1805" i="16"/>
  <c r="M1806" i="16"/>
  <c r="M1807" i="16"/>
  <c r="M1808" i="16"/>
  <c r="M1809" i="16"/>
  <c r="M1810" i="16"/>
  <c r="M1811" i="16"/>
  <c r="M1812" i="16"/>
  <c r="M1813" i="16"/>
  <c r="M1814" i="16"/>
  <c r="M1815" i="16"/>
  <c r="M1816" i="16"/>
  <c r="M1817" i="16"/>
  <c r="M1818" i="16"/>
  <c r="M1819" i="16"/>
  <c r="M1820" i="16"/>
  <c r="M1821" i="16"/>
  <c r="M1822" i="16"/>
  <c r="M1823" i="16"/>
  <c r="M1824" i="16"/>
  <c r="M1825" i="16"/>
  <c r="M1826" i="16"/>
  <c r="M1827" i="16"/>
  <c r="M1828" i="16"/>
  <c r="M1829" i="16"/>
  <c r="M1830" i="16"/>
  <c r="M1831" i="16"/>
  <c r="M1832" i="16"/>
  <c r="M1833" i="16"/>
  <c r="M1834" i="16"/>
  <c r="M1835" i="16"/>
  <c r="M1836" i="16"/>
  <c r="M1837" i="16"/>
  <c r="M1838" i="16"/>
  <c r="M1839" i="16"/>
  <c r="M1840" i="16"/>
  <c r="M1841" i="16"/>
  <c r="M1842" i="16"/>
  <c r="M1843" i="16"/>
  <c r="M1844" i="16"/>
  <c r="M1845" i="16"/>
  <c r="M1846" i="16"/>
  <c r="M1847" i="16"/>
  <c r="M1848" i="16"/>
  <c r="M1849" i="16"/>
  <c r="M1850" i="16"/>
  <c r="M1851" i="16"/>
  <c r="M1852" i="16"/>
  <c r="M1853" i="16"/>
  <c r="M1854" i="16"/>
  <c r="M1855" i="16"/>
  <c r="M1856" i="16"/>
  <c r="M1857" i="16"/>
  <c r="M1858" i="16"/>
  <c r="M1859" i="16"/>
  <c r="M1860" i="16"/>
  <c r="M1861" i="16"/>
  <c r="M1862" i="16"/>
  <c r="M1863" i="16"/>
  <c r="M1864" i="16"/>
  <c r="M1865" i="16"/>
  <c r="M1866" i="16"/>
  <c r="M1867" i="16"/>
  <c r="M1868" i="16"/>
  <c r="M1869" i="16"/>
  <c r="M1870" i="16"/>
  <c r="M1871" i="16"/>
  <c r="M1872" i="16"/>
  <c r="M1873" i="16"/>
  <c r="M1874" i="16"/>
  <c r="M1875" i="16"/>
  <c r="M1876" i="16"/>
  <c r="M1877" i="16"/>
  <c r="M1878" i="16"/>
  <c r="M1879" i="16"/>
  <c r="M1880" i="16"/>
  <c r="M1881" i="16"/>
  <c r="M1882" i="16"/>
  <c r="M1883" i="16"/>
  <c r="M1884" i="16"/>
  <c r="M1885" i="16"/>
  <c r="M1886" i="16"/>
  <c r="M1887" i="16"/>
  <c r="M1888" i="16"/>
  <c r="M1889" i="16"/>
  <c r="M1890" i="16"/>
  <c r="M1891" i="16"/>
  <c r="M1892" i="16"/>
  <c r="M1893" i="16"/>
  <c r="M1894" i="16"/>
  <c r="M1895" i="16"/>
  <c r="M1896" i="16"/>
  <c r="M1897" i="16"/>
  <c r="M1898" i="16"/>
  <c r="M1899" i="16"/>
  <c r="M1900" i="16"/>
  <c r="M1901" i="16"/>
  <c r="M1902" i="16"/>
  <c r="M1903" i="16"/>
  <c r="M1904" i="16"/>
  <c r="M1905" i="16"/>
  <c r="M1906" i="16"/>
  <c r="M1907" i="16"/>
  <c r="M1908" i="16"/>
  <c r="M1909" i="16"/>
  <c r="M1910" i="16"/>
  <c r="M1911" i="16"/>
  <c r="M1912" i="16"/>
  <c r="M1913" i="16"/>
  <c r="M1914" i="16"/>
  <c r="M1915" i="16"/>
  <c r="M1916" i="16"/>
  <c r="M1917" i="16"/>
  <c r="M1918" i="16"/>
  <c r="M1919" i="16"/>
  <c r="M1920" i="16"/>
  <c r="M1921" i="16"/>
  <c r="M1922" i="16"/>
  <c r="M1923" i="16"/>
  <c r="M1924" i="16"/>
  <c r="M1925" i="16"/>
  <c r="M1926" i="16"/>
  <c r="M1927" i="16"/>
  <c r="M1928" i="16"/>
  <c r="M1929" i="16"/>
  <c r="M1930" i="16"/>
  <c r="M1931" i="16"/>
  <c r="M1932" i="16"/>
  <c r="M1933" i="16"/>
  <c r="M1934" i="16"/>
  <c r="M1935" i="16"/>
  <c r="M1936" i="16"/>
  <c r="M1937" i="16"/>
  <c r="M1938" i="16"/>
  <c r="M1939" i="16"/>
  <c r="M1940" i="16"/>
  <c r="M1941" i="16"/>
  <c r="M1942" i="16"/>
  <c r="M1943" i="16"/>
  <c r="M1944" i="16"/>
  <c r="M1945" i="16"/>
  <c r="M1946" i="16"/>
  <c r="M1947" i="16"/>
  <c r="M1948" i="16"/>
  <c r="M1949" i="16"/>
  <c r="M1950" i="16"/>
  <c r="M1951" i="16"/>
  <c r="M1952" i="16"/>
  <c r="M1953" i="16"/>
  <c r="M1954" i="16"/>
  <c r="M1955" i="16"/>
  <c r="M1956" i="16"/>
  <c r="M1957" i="16"/>
  <c r="M1958" i="16"/>
  <c r="M1959" i="16"/>
  <c r="M1960" i="16"/>
  <c r="M1961" i="16"/>
  <c r="M1962" i="16"/>
  <c r="M1963" i="16"/>
  <c r="M1964" i="16"/>
  <c r="M1965" i="16"/>
  <c r="M1966" i="16"/>
  <c r="M1967" i="16"/>
  <c r="M1968" i="16"/>
  <c r="M1969" i="16"/>
  <c r="M1970" i="16"/>
  <c r="M1971" i="16"/>
  <c r="M1972" i="16"/>
  <c r="M1973" i="16"/>
  <c r="M1974" i="16"/>
  <c r="M1975" i="16"/>
  <c r="M1976" i="16"/>
  <c r="M1977" i="16"/>
  <c r="M1978" i="16"/>
  <c r="M1979" i="16"/>
  <c r="M1980" i="16"/>
  <c r="M1981" i="16"/>
  <c r="M1982" i="16"/>
  <c r="M1983" i="16"/>
  <c r="M1984" i="16"/>
  <c r="M1985" i="16"/>
  <c r="M1986" i="16"/>
  <c r="M1987" i="16"/>
  <c r="M1988" i="16"/>
  <c r="M1989" i="16"/>
  <c r="M1990" i="16"/>
  <c r="M1991" i="16"/>
  <c r="M1992" i="16"/>
  <c r="M1993" i="16"/>
  <c r="M1994" i="16"/>
  <c r="M1995" i="16"/>
  <c r="M1996" i="16"/>
  <c r="M1997" i="16"/>
  <c r="M1998" i="16"/>
  <c r="M1999" i="16"/>
  <c r="M2000" i="16"/>
  <c r="M2001" i="16"/>
  <c r="M2002" i="16"/>
  <c r="M2003" i="16"/>
  <c r="M2004" i="16"/>
  <c r="M2005" i="16"/>
  <c r="M2006" i="16"/>
  <c r="M2007" i="16"/>
  <c r="M2008" i="16"/>
  <c r="M2009" i="16"/>
  <c r="M2010" i="16"/>
  <c r="M2011" i="16"/>
  <c r="M2012" i="16"/>
  <c r="M2013" i="16"/>
  <c r="M2014" i="16"/>
  <c r="M2015" i="16"/>
  <c r="M2016" i="16"/>
  <c r="M2017" i="16"/>
  <c r="M2018" i="16"/>
  <c r="M2019" i="16"/>
  <c r="M2020" i="16"/>
  <c r="M2021" i="16"/>
  <c r="M2022" i="16"/>
  <c r="M2023" i="16"/>
  <c r="M2024" i="16"/>
  <c r="M2025" i="16"/>
  <c r="M2026" i="16"/>
  <c r="M2027" i="16"/>
  <c r="M2028" i="16"/>
  <c r="M2029" i="16"/>
  <c r="M2030" i="16"/>
  <c r="M2031" i="16"/>
  <c r="M2032" i="16"/>
  <c r="M2033" i="16"/>
  <c r="M2034" i="16"/>
  <c r="M2035" i="16"/>
  <c r="M2036" i="16"/>
  <c r="M2037" i="16"/>
  <c r="M2038" i="16"/>
  <c r="M2039" i="16"/>
  <c r="M2040" i="16"/>
  <c r="M2041" i="16"/>
  <c r="M2042" i="16"/>
  <c r="M2043" i="16"/>
  <c r="M2044" i="16"/>
  <c r="M2045" i="16"/>
  <c r="M2046" i="16"/>
  <c r="M2047" i="16"/>
  <c r="M2048" i="16"/>
  <c r="M2049" i="16"/>
  <c r="M2050" i="16"/>
  <c r="M2051" i="16"/>
  <c r="M2052" i="16"/>
  <c r="M2053" i="16"/>
  <c r="M2054" i="16"/>
  <c r="M2055" i="16"/>
  <c r="M2056" i="16"/>
  <c r="M2057" i="16"/>
  <c r="M2058" i="16"/>
  <c r="M2059" i="16"/>
  <c r="M2060" i="16"/>
  <c r="M2061" i="16"/>
  <c r="M2062" i="16"/>
  <c r="M2063" i="16"/>
  <c r="M2064" i="16"/>
  <c r="M2065" i="16"/>
  <c r="M2066" i="16"/>
  <c r="M2067" i="16"/>
  <c r="M2068" i="16"/>
  <c r="M2069" i="16"/>
  <c r="M2070" i="16"/>
  <c r="M2071" i="16"/>
  <c r="M2072" i="16"/>
  <c r="M2073" i="16"/>
  <c r="M2074" i="16"/>
  <c r="M2075" i="16"/>
  <c r="M2076" i="16"/>
  <c r="M2077" i="16"/>
  <c r="M2078" i="16"/>
  <c r="M2079" i="16"/>
  <c r="M2080" i="16"/>
  <c r="M2081" i="16"/>
  <c r="M2082" i="16"/>
  <c r="M2083" i="16"/>
  <c r="M2084" i="16"/>
  <c r="M2085" i="16"/>
  <c r="M2086" i="16"/>
  <c r="M2087" i="16"/>
  <c r="M2088" i="16"/>
  <c r="M2089" i="16"/>
  <c r="M2090" i="16"/>
  <c r="M2091" i="16"/>
  <c r="M2092" i="16"/>
  <c r="M2093" i="16"/>
  <c r="M2094" i="16"/>
  <c r="M2095" i="16"/>
  <c r="M2096" i="16"/>
  <c r="M2097" i="16"/>
  <c r="M2098" i="16"/>
  <c r="M2099" i="16"/>
  <c r="M2100" i="16"/>
  <c r="M2101" i="16"/>
  <c r="M2102" i="16"/>
  <c r="M2103" i="16"/>
  <c r="M2104" i="16"/>
  <c r="M2105" i="16"/>
  <c r="M2106" i="16"/>
  <c r="M2107" i="16"/>
  <c r="M2108" i="16"/>
  <c r="M2109" i="16"/>
  <c r="M2110" i="16"/>
  <c r="M2111" i="16"/>
  <c r="M2112" i="16"/>
  <c r="M2113" i="16"/>
  <c r="M2114" i="16"/>
  <c r="M2115" i="16"/>
  <c r="M2116" i="16"/>
  <c r="M2117" i="16"/>
  <c r="M2118" i="16"/>
  <c r="M2119" i="16"/>
  <c r="M2120" i="16"/>
  <c r="M2121" i="16"/>
  <c r="M2122" i="16"/>
  <c r="M2123" i="16"/>
  <c r="M2124" i="16"/>
  <c r="M2125" i="16"/>
  <c r="M2126" i="16"/>
  <c r="M2127" i="16"/>
  <c r="M2128" i="16"/>
  <c r="M2129" i="16"/>
  <c r="M2130" i="16"/>
  <c r="M2131" i="16"/>
  <c r="M2132" i="16"/>
  <c r="M2133" i="16"/>
  <c r="M2134" i="16"/>
  <c r="M2135" i="16"/>
  <c r="M2136" i="16"/>
  <c r="M2137" i="16"/>
  <c r="M2138" i="16"/>
  <c r="M2139" i="16"/>
  <c r="M2140" i="16"/>
  <c r="M2141" i="16"/>
  <c r="M2142" i="16"/>
  <c r="M2143" i="16"/>
  <c r="M2144" i="16"/>
  <c r="M2145" i="16"/>
  <c r="M2146" i="16"/>
  <c r="M2147" i="16"/>
  <c r="M2148" i="16"/>
  <c r="M2149" i="16"/>
  <c r="M2150" i="16"/>
  <c r="M2151" i="16"/>
  <c r="M2152" i="16"/>
  <c r="M2153" i="16"/>
  <c r="M2154" i="16"/>
  <c r="M2155" i="16"/>
  <c r="M2156" i="16"/>
  <c r="M2157" i="16"/>
  <c r="M2158" i="16"/>
  <c r="M2159" i="16"/>
  <c r="M2160" i="16"/>
  <c r="M2161" i="16"/>
  <c r="M2162" i="16"/>
  <c r="M2163" i="16"/>
  <c r="M2164" i="16"/>
  <c r="M2165" i="16"/>
  <c r="M2166" i="16"/>
  <c r="M2167" i="16"/>
  <c r="M2168" i="16"/>
  <c r="M2169" i="16"/>
  <c r="M2170" i="16"/>
  <c r="M2171" i="16"/>
  <c r="M2172" i="16"/>
  <c r="M2173" i="16"/>
  <c r="M2174" i="16"/>
  <c r="M2175" i="16"/>
  <c r="M2176" i="16"/>
  <c r="M2177" i="16"/>
  <c r="M2178" i="16"/>
  <c r="M2179" i="16"/>
  <c r="M2180" i="16"/>
  <c r="M2181" i="16"/>
  <c r="M2182" i="16"/>
  <c r="M2183" i="16"/>
  <c r="M2184" i="16"/>
  <c r="M2185" i="16"/>
  <c r="M2186" i="16"/>
  <c r="M2187" i="16"/>
  <c r="M2188" i="16"/>
  <c r="M2189" i="16"/>
  <c r="M2190" i="16"/>
  <c r="M2191" i="16"/>
  <c r="M2192" i="16"/>
  <c r="M2193" i="16"/>
  <c r="M2194" i="16"/>
  <c r="M2195" i="16"/>
  <c r="M2196" i="16"/>
  <c r="M2197" i="16"/>
  <c r="M2198" i="16"/>
  <c r="M2199" i="16"/>
  <c r="M2200" i="16"/>
  <c r="M2201" i="16"/>
  <c r="M2202" i="16"/>
  <c r="M2203" i="16"/>
  <c r="M2204" i="16"/>
  <c r="M2205" i="16"/>
  <c r="M2206" i="16"/>
  <c r="M2207" i="16"/>
  <c r="M2208" i="16"/>
  <c r="M2209" i="16"/>
  <c r="M2210" i="16"/>
  <c r="M2211" i="16"/>
  <c r="M2212" i="16"/>
  <c r="M2213" i="16"/>
  <c r="M2214" i="16"/>
  <c r="M2215" i="16"/>
  <c r="M2216" i="16"/>
  <c r="M2217" i="16"/>
  <c r="M2218" i="16"/>
  <c r="M2219" i="16"/>
  <c r="M2220" i="16"/>
  <c r="M2221" i="16"/>
  <c r="M2222" i="16"/>
  <c r="M2223" i="16"/>
  <c r="M2224" i="16"/>
  <c r="M2225" i="16"/>
  <c r="M2226" i="16"/>
  <c r="M2227" i="16"/>
  <c r="M2228" i="16"/>
  <c r="M2229" i="16"/>
  <c r="M2230" i="16"/>
  <c r="M2231" i="16"/>
  <c r="M2232" i="16"/>
  <c r="M2233" i="16"/>
  <c r="M2234" i="16"/>
  <c r="M2235" i="16"/>
  <c r="M2236" i="16"/>
  <c r="M2237" i="16"/>
  <c r="M2238" i="16"/>
  <c r="M2239" i="16"/>
  <c r="M2240" i="16"/>
  <c r="M2241" i="16"/>
  <c r="M2242" i="16"/>
  <c r="M2243" i="16"/>
  <c r="M2244" i="16"/>
  <c r="M2245" i="16"/>
  <c r="M2246" i="16"/>
  <c r="M2247" i="16"/>
  <c r="M2248" i="16"/>
  <c r="M2249" i="16"/>
  <c r="M2250" i="16"/>
  <c r="M2251" i="16"/>
  <c r="M2252" i="16"/>
  <c r="M2253" i="16"/>
  <c r="M2254" i="16"/>
  <c r="M2255" i="16"/>
  <c r="M2256" i="16"/>
  <c r="M2257" i="16"/>
  <c r="M2258" i="16"/>
  <c r="M2259" i="16"/>
  <c r="M2260" i="16"/>
  <c r="M2261" i="16"/>
  <c r="M2262" i="16"/>
  <c r="M2263" i="16"/>
  <c r="M2264" i="16"/>
  <c r="M2265" i="16"/>
  <c r="M2266" i="16"/>
  <c r="M2267" i="16"/>
  <c r="M2268" i="16"/>
  <c r="M2269" i="16"/>
  <c r="M2270" i="16"/>
  <c r="M2271" i="16"/>
  <c r="M2272" i="16"/>
  <c r="M2273" i="16"/>
  <c r="M2274" i="16"/>
  <c r="M2275" i="16"/>
  <c r="M2276" i="16"/>
  <c r="M2277" i="16"/>
  <c r="M2278" i="16"/>
  <c r="M2279" i="16"/>
  <c r="M2280" i="16"/>
  <c r="M2281" i="16"/>
  <c r="M2282" i="16"/>
  <c r="M2283" i="16"/>
  <c r="M2284" i="16"/>
  <c r="M2285" i="16"/>
  <c r="M2286" i="16"/>
  <c r="M2287" i="16"/>
  <c r="M2288" i="16"/>
  <c r="M2289" i="16"/>
  <c r="M2290" i="16"/>
  <c r="M2291" i="16"/>
  <c r="M2292" i="16"/>
  <c r="M2293" i="16"/>
  <c r="M2294" i="16"/>
  <c r="M2295" i="16"/>
  <c r="M2296" i="16"/>
  <c r="M2297" i="16"/>
  <c r="M2298" i="16"/>
  <c r="M2299" i="16"/>
  <c r="M2300" i="16"/>
  <c r="M2301" i="16"/>
  <c r="M2302" i="16"/>
  <c r="M2303" i="16"/>
  <c r="M2304" i="16"/>
  <c r="M2305" i="16"/>
  <c r="M2306" i="16"/>
  <c r="M2307" i="16"/>
  <c r="M2308" i="16"/>
  <c r="M2309" i="16"/>
  <c r="M2310" i="16"/>
  <c r="M2311" i="16"/>
  <c r="M2312" i="16"/>
  <c r="M2313" i="16"/>
  <c r="M2314" i="16"/>
  <c r="M2315" i="16"/>
  <c r="M2316" i="16"/>
  <c r="M2317" i="16"/>
  <c r="M2318" i="16"/>
  <c r="M2319" i="16"/>
  <c r="M2320" i="16"/>
  <c r="M2321" i="16"/>
  <c r="M2322" i="16"/>
  <c r="M2323" i="16"/>
  <c r="M2324" i="16"/>
  <c r="M2325" i="16"/>
  <c r="M2326" i="16"/>
  <c r="M2327" i="16"/>
  <c r="M2328" i="16"/>
  <c r="M2329" i="16"/>
  <c r="M2330" i="16"/>
  <c r="M2331" i="16"/>
  <c r="M2332" i="16"/>
  <c r="M2333" i="16"/>
  <c r="M2334" i="16"/>
  <c r="M2335" i="16"/>
  <c r="M2336" i="16"/>
  <c r="M2337" i="16"/>
  <c r="M2338" i="16"/>
  <c r="M2339" i="16"/>
  <c r="M2340" i="16"/>
  <c r="M2341" i="16"/>
  <c r="M2342" i="16"/>
  <c r="M2343" i="16"/>
  <c r="M2344" i="16"/>
  <c r="M2345" i="16"/>
  <c r="M2346" i="16"/>
  <c r="M2347" i="16"/>
  <c r="M2348" i="16"/>
  <c r="M2349" i="16"/>
  <c r="M2350" i="16"/>
  <c r="M2351" i="16"/>
  <c r="M2352" i="16"/>
  <c r="M2353" i="16"/>
  <c r="M2354" i="16"/>
  <c r="M2355" i="16"/>
  <c r="M2356" i="16"/>
  <c r="M2357" i="16"/>
  <c r="M2358" i="16"/>
  <c r="M2359" i="16"/>
  <c r="M2360" i="16"/>
  <c r="M2361" i="16"/>
  <c r="M2362" i="16"/>
  <c r="M2363" i="16"/>
  <c r="M2364" i="16"/>
  <c r="M2365" i="16"/>
  <c r="M2366" i="16"/>
  <c r="M2367" i="16"/>
  <c r="M2368" i="16"/>
  <c r="M2369" i="16"/>
  <c r="M2370" i="16"/>
  <c r="M2371" i="16"/>
  <c r="M2372" i="16"/>
  <c r="M2373" i="16"/>
  <c r="M2374" i="16"/>
  <c r="M2375" i="16"/>
  <c r="M2376" i="16"/>
  <c r="M2377" i="16"/>
  <c r="M2378" i="16"/>
  <c r="M2379" i="16"/>
  <c r="M2380" i="16"/>
  <c r="M2381" i="16"/>
  <c r="M2382" i="16"/>
  <c r="M2383" i="16"/>
  <c r="M2384" i="16"/>
  <c r="M2385" i="16"/>
  <c r="M2386" i="16"/>
  <c r="M2387" i="16"/>
  <c r="M2388" i="16"/>
  <c r="M2389" i="16"/>
  <c r="M2390" i="16"/>
  <c r="M2391" i="16"/>
  <c r="M2392" i="16"/>
  <c r="M2393" i="16"/>
  <c r="M2394" i="16"/>
  <c r="M2395" i="16"/>
  <c r="M2396" i="16"/>
  <c r="M2397" i="16"/>
  <c r="M2398" i="16"/>
  <c r="M2399" i="16"/>
  <c r="M2400" i="16"/>
  <c r="M2401" i="16"/>
  <c r="M2402" i="16"/>
  <c r="M2403" i="16"/>
  <c r="M2404" i="16"/>
  <c r="M2405" i="16"/>
  <c r="M2406" i="16"/>
  <c r="M2407" i="16"/>
  <c r="M2408" i="16"/>
  <c r="M2409" i="16"/>
  <c r="M2410" i="16"/>
  <c r="M2411" i="16"/>
  <c r="M2412" i="16"/>
  <c r="M2413" i="16"/>
  <c r="M2414" i="16"/>
  <c r="M2415" i="16"/>
  <c r="M2416" i="16"/>
  <c r="M2417" i="16"/>
  <c r="M2418" i="16"/>
  <c r="M2419" i="16"/>
  <c r="M2420" i="16"/>
  <c r="M2421" i="16"/>
  <c r="M2422" i="16"/>
  <c r="M2423" i="16"/>
  <c r="M2424" i="16"/>
  <c r="M2425" i="16"/>
  <c r="M2426" i="16"/>
  <c r="M2427" i="16"/>
  <c r="M2428" i="16"/>
  <c r="M2429" i="16"/>
  <c r="M2430" i="16"/>
  <c r="M2431" i="16"/>
  <c r="M2432" i="16"/>
  <c r="M2433" i="16"/>
  <c r="M2434" i="16"/>
  <c r="M2435" i="16"/>
  <c r="M2436" i="16"/>
  <c r="M2437" i="16"/>
  <c r="M2438" i="16"/>
  <c r="M2439" i="16"/>
  <c r="M2440" i="16"/>
  <c r="M2441" i="16"/>
  <c r="M2442" i="16"/>
  <c r="M2443" i="16"/>
  <c r="M2444" i="16"/>
  <c r="M2445" i="16"/>
  <c r="M2446" i="16"/>
  <c r="M2447" i="16"/>
  <c r="M2448" i="16"/>
  <c r="M2449" i="16"/>
  <c r="M2450" i="16"/>
  <c r="M2451" i="16"/>
  <c r="M2452" i="16"/>
  <c r="M2453" i="16"/>
  <c r="M2454" i="16"/>
  <c r="M2455" i="16"/>
  <c r="M2456" i="16"/>
  <c r="M2457" i="16"/>
  <c r="M2458" i="16"/>
  <c r="M2459" i="16"/>
  <c r="M2460" i="16"/>
  <c r="M2461" i="16"/>
  <c r="M2462" i="16"/>
  <c r="M2463" i="16"/>
  <c r="M2464" i="16"/>
  <c r="M2465" i="16"/>
  <c r="M2466" i="16"/>
  <c r="M2467" i="16"/>
  <c r="M2468" i="16"/>
  <c r="M2469" i="16"/>
  <c r="M2470" i="16"/>
  <c r="M2471" i="16"/>
  <c r="M2472" i="16"/>
  <c r="M2473" i="16"/>
  <c r="M2474" i="16"/>
  <c r="M2475" i="16"/>
  <c r="M2476" i="16"/>
  <c r="M2477" i="16"/>
  <c r="M2478" i="16"/>
  <c r="M2479" i="16"/>
  <c r="M2480" i="16"/>
  <c r="M2481" i="16"/>
  <c r="M2482" i="16"/>
  <c r="M2483" i="16"/>
  <c r="M2484" i="16"/>
  <c r="M2485" i="16"/>
  <c r="M2486" i="16"/>
  <c r="M2487" i="16"/>
  <c r="M2488" i="16"/>
  <c r="M2489" i="16"/>
  <c r="M2490" i="16"/>
  <c r="M2491" i="16"/>
  <c r="M2492" i="16"/>
  <c r="M2493" i="16"/>
  <c r="M2494" i="16"/>
  <c r="M2495" i="16"/>
  <c r="M2496" i="16"/>
  <c r="M2497" i="16"/>
  <c r="M2498" i="16"/>
  <c r="M2499" i="16"/>
  <c r="M2500" i="16"/>
  <c r="M2501" i="16"/>
  <c r="M2502" i="16"/>
  <c r="M2503" i="16"/>
  <c r="M2504" i="16"/>
  <c r="M2505" i="16"/>
  <c r="M2506" i="16"/>
  <c r="M2507" i="16"/>
  <c r="M2508" i="16"/>
  <c r="M2509" i="16"/>
  <c r="M2510" i="16"/>
  <c r="M2511" i="16"/>
  <c r="M2512" i="16"/>
  <c r="M2513" i="16"/>
  <c r="M2514" i="16"/>
  <c r="M2515" i="16"/>
  <c r="M2516" i="16"/>
  <c r="M2517" i="16"/>
  <c r="M2518" i="16"/>
  <c r="M2519" i="16"/>
  <c r="M2520" i="16"/>
  <c r="M2521" i="16"/>
  <c r="M2522" i="16"/>
  <c r="M2523" i="16"/>
  <c r="M2524" i="16"/>
  <c r="M2525" i="16"/>
  <c r="M2526" i="16"/>
  <c r="M2527" i="16"/>
  <c r="M2528" i="16"/>
  <c r="M2529" i="16"/>
  <c r="M2530" i="16"/>
  <c r="M2531" i="16"/>
  <c r="M2532" i="16"/>
  <c r="M2533" i="16"/>
  <c r="M2534" i="16"/>
  <c r="M2535" i="16"/>
  <c r="M2536" i="16"/>
  <c r="M2537" i="16"/>
  <c r="M2538" i="16"/>
  <c r="M2539" i="16"/>
  <c r="M2540" i="16"/>
  <c r="M2541" i="16"/>
  <c r="M2542" i="16"/>
  <c r="M2543" i="16"/>
  <c r="M2544" i="16"/>
  <c r="M2545" i="16"/>
  <c r="M2546" i="16"/>
  <c r="M2547" i="16"/>
  <c r="M2548" i="16"/>
  <c r="M2549" i="16"/>
  <c r="M2550" i="16"/>
  <c r="M2551" i="16"/>
  <c r="M2552" i="16"/>
  <c r="M2553" i="16"/>
  <c r="M2554" i="16"/>
  <c r="M2555" i="16"/>
  <c r="M2556" i="16"/>
  <c r="M2557" i="16"/>
  <c r="M2558" i="16"/>
  <c r="M2559" i="16"/>
  <c r="M2560" i="16"/>
  <c r="M2561" i="16"/>
  <c r="M2562" i="16"/>
  <c r="M2563" i="16"/>
  <c r="M2564" i="16"/>
  <c r="M2565" i="16"/>
  <c r="M2566" i="16"/>
  <c r="M2567" i="16"/>
  <c r="M2568" i="16"/>
  <c r="M2569" i="16"/>
  <c r="M2570" i="16"/>
  <c r="M2571" i="16"/>
  <c r="M2572" i="16"/>
  <c r="M2573" i="16"/>
  <c r="M2574" i="16"/>
  <c r="M2575" i="16"/>
  <c r="M2576" i="16"/>
  <c r="M2577" i="16"/>
  <c r="M2578" i="16"/>
  <c r="M2579" i="16"/>
  <c r="M2580" i="16"/>
  <c r="M2581" i="16"/>
  <c r="M2582" i="16"/>
  <c r="M2583" i="16"/>
  <c r="M2584" i="16"/>
  <c r="M2585" i="16"/>
  <c r="M2586" i="16"/>
  <c r="M2587" i="16"/>
  <c r="M2588" i="16"/>
  <c r="M2589" i="16"/>
  <c r="M2590" i="16"/>
  <c r="M2591" i="16"/>
  <c r="M2592" i="16"/>
  <c r="M2593" i="16"/>
  <c r="M2594" i="16"/>
  <c r="M2595" i="16"/>
  <c r="M2596" i="16"/>
  <c r="M2597" i="16"/>
  <c r="M2598" i="16"/>
  <c r="M2599" i="16"/>
  <c r="M2600" i="16"/>
  <c r="M2601" i="16"/>
  <c r="M2602" i="16"/>
  <c r="M2603" i="16"/>
  <c r="M2604" i="16"/>
  <c r="M2605" i="16"/>
  <c r="M2606" i="16"/>
  <c r="M2607" i="16"/>
  <c r="M2608" i="16"/>
  <c r="M2609" i="16"/>
  <c r="M2610" i="16"/>
  <c r="M2611" i="16"/>
  <c r="M2612" i="16"/>
  <c r="M2613" i="16"/>
  <c r="M2614" i="16"/>
  <c r="M2615" i="16"/>
  <c r="M2616" i="16"/>
  <c r="M2617" i="16"/>
  <c r="M2618" i="16"/>
  <c r="M2619" i="16"/>
  <c r="M2620" i="16"/>
  <c r="M2621" i="16"/>
  <c r="M2622" i="16"/>
  <c r="M2623" i="16"/>
  <c r="M2624" i="16"/>
  <c r="M2625" i="16"/>
  <c r="M2626" i="16"/>
  <c r="M2627" i="16"/>
  <c r="M2628" i="16"/>
  <c r="M2629" i="16"/>
  <c r="M2630" i="16"/>
  <c r="M2631" i="16"/>
  <c r="M2632" i="16"/>
  <c r="M2633" i="16"/>
  <c r="M2634" i="16"/>
  <c r="M2635" i="16"/>
  <c r="M2636" i="16"/>
  <c r="M2637" i="16"/>
  <c r="M2638" i="16"/>
  <c r="M2639" i="16"/>
  <c r="M2640" i="16"/>
  <c r="M2641" i="16"/>
  <c r="M2642" i="16"/>
  <c r="M2643" i="16"/>
  <c r="M2644" i="16"/>
  <c r="M2645" i="16"/>
  <c r="M2646" i="16"/>
  <c r="M2647" i="16"/>
  <c r="M2648" i="16"/>
  <c r="M2649" i="16"/>
  <c r="M2650" i="16"/>
  <c r="M2651" i="16"/>
  <c r="M2652" i="16"/>
  <c r="M2653" i="16"/>
  <c r="M2654" i="16"/>
  <c r="M2655" i="16"/>
  <c r="M2656" i="16"/>
  <c r="M2657" i="16"/>
  <c r="M2658" i="16"/>
  <c r="M2659" i="16"/>
  <c r="M2660" i="16"/>
  <c r="M2661" i="16"/>
  <c r="M2662" i="16"/>
  <c r="M2663" i="16"/>
  <c r="M2664" i="16"/>
  <c r="M2665" i="16"/>
  <c r="M2666" i="16"/>
  <c r="M2667" i="16"/>
  <c r="M2668" i="16"/>
  <c r="M2669" i="16"/>
  <c r="M2670" i="16"/>
  <c r="M2671" i="16"/>
  <c r="M2672" i="16"/>
  <c r="M2673" i="16"/>
  <c r="M2674" i="16"/>
  <c r="M2675" i="16"/>
  <c r="M2676" i="16"/>
  <c r="M2677" i="16"/>
  <c r="M2678" i="16"/>
  <c r="M2679" i="16"/>
  <c r="M2680" i="16"/>
  <c r="M2681" i="16"/>
  <c r="M2682" i="16"/>
  <c r="M2683" i="16"/>
  <c r="M2684" i="16"/>
  <c r="M2685" i="16"/>
  <c r="M2686" i="16"/>
  <c r="M2687" i="16"/>
  <c r="M2688" i="16"/>
  <c r="M2689" i="16"/>
  <c r="M2690" i="16"/>
  <c r="M2691" i="16"/>
  <c r="M2692" i="16"/>
  <c r="M2693" i="16"/>
  <c r="M2694" i="16"/>
  <c r="M2695" i="16"/>
  <c r="M2696" i="16"/>
  <c r="M2697" i="16"/>
  <c r="M2698" i="16"/>
  <c r="M2699" i="16"/>
  <c r="M2700" i="16"/>
  <c r="M2701" i="16"/>
  <c r="M2702" i="16"/>
  <c r="M2703" i="16"/>
  <c r="M2704" i="16"/>
  <c r="M2705" i="16"/>
  <c r="M2706" i="16"/>
  <c r="M2707" i="16"/>
  <c r="M2708" i="16"/>
  <c r="M2709" i="16"/>
  <c r="M2710" i="16"/>
  <c r="M2711" i="16"/>
  <c r="M2712" i="16"/>
  <c r="M2713" i="16"/>
  <c r="M2714" i="16"/>
  <c r="M2715" i="16"/>
  <c r="M2716" i="16"/>
  <c r="M2717" i="16"/>
  <c r="M2718" i="16"/>
  <c r="M2719" i="16"/>
  <c r="M2720" i="16"/>
  <c r="M2721" i="16"/>
  <c r="M2722" i="16"/>
  <c r="M2723" i="16"/>
  <c r="M2724" i="16"/>
  <c r="M2725" i="16"/>
  <c r="M2726" i="16"/>
  <c r="M2727" i="16"/>
  <c r="M2728" i="16"/>
  <c r="M2729" i="16"/>
  <c r="M2730" i="16"/>
  <c r="M2731" i="16"/>
  <c r="M2732" i="16"/>
  <c r="M2733" i="16"/>
  <c r="M2734" i="16"/>
  <c r="M2735" i="16"/>
  <c r="M2736" i="16"/>
  <c r="M2737" i="16"/>
  <c r="M2738" i="16"/>
  <c r="M2739" i="16"/>
  <c r="M2740" i="16"/>
  <c r="M2741" i="16"/>
  <c r="M2742" i="16"/>
  <c r="M2743" i="16"/>
  <c r="M2744" i="16"/>
  <c r="M2745" i="16"/>
  <c r="M2746" i="16"/>
  <c r="M2747" i="16"/>
  <c r="M2748" i="16"/>
  <c r="M2749" i="16"/>
  <c r="M2750" i="16"/>
  <c r="M2751" i="16"/>
  <c r="M2752" i="16"/>
  <c r="M2753" i="16"/>
  <c r="M2754" i="16"/>
  <c r="M2755" i="16"/>
  <c r="M2756" i="16"/>
  <c r="M2757" i="16"/>
  <c r="M2758" i="16"/>
  <c r="M2759" i="16"/>
  <c r="M2760" i="16"/>
  <c r="M2761" i="16"/>
  <c r="M2762" i="16"/>
  <c r="M2763" i="16"/>
  <c r="M2764" i="16"/>
  <c r="M2765" i="16"/>
  <c r="M2766" i="16"/>
  <c r="M2767" i="16"/>
  <c r="M2768" i="16"/>
  <c r="M2769" i="16"/>
  <c r="M2770" i="16"/>
  <c r="M2771" i="16"/>
  <c r="M2772" i="16"/>
  <c r="M2773" i="16"/>
  <c r="M2774" i="16"/>
  <c r="M2775" i="16"/>
  <c r="M2776" i="16"/>
  <c r="M2777" i="16"/>
  <c r="M2778" i="16"/>
  <c r="M2779" i="16"/>
  <c r="M2780" i="16"/>
  <c r="M2781" i="16"/>
  <c r="M2782" i="16"/>
  <c r="M2783" i="16"/>
  <c r="M2784" i="16"/>
  <c r="M2785" i="16"/>
  <c r="M2786" i="16"/>
  <c r="M2787" i="16"/>
  <c r="M2788" i="16"/>
  <c r="M2789" i="16"/>
  <c r="M2790" i="16"/>
  <c r="M2791" i="16"/>
  <c r="M2792" i="16"/>
  <c r="M2793" i="16"/>
  <c r="M2794" i="16"/>
  <c r="M2795" i="16"/>
  <c r="M2796" i="16"/>
  <c r="M2797" i="16"/>
  <c r="M2798" i="16"/>
  <c r="M2799" i="16"/>
  <c r="M2800" i="16"/>
  <c r="M2801" i="16"/>
  <c r="M2802" i="16"/>
  <c r="M2803" i="16"/>
  <c r="M2804" i="16"/>
  <c r="M2805" i="16"/>
  <c r="M2806" i="16"/>
  <c r="M2807" i="16"/>
  <c r="M2808" i="16"/>
  <c r="M2809" i="16"/>
  <c r="M2810" i="16"/>
  <c r="M2811" i="16"/>
  <c r="M2812" i="16"/>
  <c r="M2813" i="16"/>
  <c r="M2814" i="16"/>
  <c r="M2815" i="16"/>
  <c r="M2816" i="16"/>
  <c r="M2817" i="16"/>
  <c r="M2818" i="16"/>
  <c r="M2819" i="16"/>
  <c r="M2820" i="16"/>
  <c r="M2821" i="16"/>
  <c r="M2822" i="16"/>
  <c r="M2823" i="16"/>
  <c r="M2824" i="16"/>
  <c r="M2825" i="16"/>
  <c r="M2826" i="16"/>
  <c r="M2827" i="16"/>
  <c r="M2828" i="16"/>
  <c r="M2829" i="16"/>
  <c r="M2830" i="16"/>
  <c r="M2831" i="16"/>
  <c r="M2832" i="16"/>
  <c r="M2833" i="16"/>
  <c r="M2834" i="16"/>
  <c r="M2835" i="16"/>
  <c r="M2836" i="16"/>
  <c r="M2837" i="16"/>
  <c r="M2838" i="16"/>
  <c r="M2839" i="16"/>
  <c r="M2840" i="16"/>
  <c r="M2841" i="16"/>
  <c r="M2842" i="16"/>
  <c r="M2843" i="16"/>
  <c r="M2844" i="16"/>
  <c r="M2845" i="16"/>
  <c r="M2846" i="16"/>
  <c r="M2847" i="16"/>
  <c r="M2848" i="16"/>
  <c r="M2849" i="16"/>
  <c r="M2850" i="16"/>
  <c r="M2851" i="16"/>
  <c r="M2852" i="16"/>
  <c r="M2853" i="16"/>
  <c r="M2854" i="16"/>
  <c r="M2855" i="16"/>
  <c r="M2856" i="16"/>
  <c r="M2857" i="16"/>
  <c r="M2858" i="16"/>
  <c r="M2859" i="16"/>
  <c r="M2860" i="16"/>
  <c r="M2861" i="16"/>
  <c r="M2862" i="16"/>
  <c r="M2863" i="16"/>
  <c r="M2864" i="16"/>
  <c r="M2865" i="16"/>
  <c r="M2866" i="16"/>
  <c r="M2867" i="16"/>
  <c r="M2868" i="16"/>
  <c r="M2869" i="16"/>
  <c r="M2870" i="16"/>
  <c r="M2871" i="16"/>
  <c r="M2872" i="16"/>
  <c r="M2873" i="16"/>
  <c r="M2874" i="16"/>
  <c r="M2875" i="16"/>
  <c r="M2876" i="16"/>
  <c r="M2877" i="16"/>
  <c r="M2878" i="16"/>
  <c r="M2879" i="16"/>
  <c r="M2880" i="16"/>
  <c r="M2881" i="16"/>
  <c r="M2882" i="16"/>
  <c r="M2883" i="16"/>
  <c r="M2884" i="16"/>
  <c r="M2885" i="16"/>
  <c r="M2886" i="16"/>
  <c r="M2887" i="16"/>
  <c r="M2888" i="16"/>
  <c r="M2889" i="16"/>
  <c r="M2890" i="16"/>
  <c r="M2891" i="16"/>
  <c r="M2892" i="16"/>
  <c r="M2893" i="16"/>
  <c r="M2894" i="16"/>
  <c r="M2895" i="16"/>
  <c r="M2896" i="16"/>
  <c r="M2897" i="16"/>
  <c r="M2898" i="16"/>
  <c r="M2899" i="16"/>
  <c r="M2900" i="16"/>
  <c r="M2901" i="16"/>
  <c r="M2902" i="16"/>
  <c r="M2903" i="16"/>
  <c r="M2904" i="16"/>
  <c r="M2905" i="16"/>
  <c r="M2906" i="16"/>
  <c r="M2907" i="16"/>
  <c r="M2908" i="16"/>
  <c r="M2909" i="16"/>
  <c r="M2910" i="16"/>
  <c r="M2911" i="16"/>
  <c r="M2912" i="16"/>
  <c r="M2913" i="16"/>
  <c r="M2914" i="16"/>
  <c r="M2915" i="16"/>
  <c r="M2916" i="16"/>
  <c r="M2917" i="16"/>
  <c r="M2918" i="16"/>
  <c r="M2919" i="16"/>
  <c r="M2920" i="16"/>
  <c r="M2921" i="16"/>
  <c r="M2922" i="16"/>
  <c r="M2923" i="16"/>
  <c r="M2924" i="16"/>
  <c r="M2925" i="16"/>
  <c r="M2926" i="16"/>
  <c r="M2927" i="16"/>
  <c r="M2928" i="16"/>
  <c r="M2929" i="16"/>
  <c r="M2930" i="16"/>
  <c r="M2931" i="16"/>
  <c r="M2932" i="16"/>
  <c r="M2933" i="16"/>
  <c r="M2934" i="16"/>
  <c r="M2935" i="16"/>
  <c r="M2936" i="16"/>
  <c r="M2937" i="16"/>
  <c r="M2938" i="16"/>
  <c r="M2939" i="16"/>
  <c r="M2940" i="16"/>
  <c r="M2941" i="16"/>
  <c r="M2942" i="16"/>
  <c r="M2943" i="16"/>
  <c r="M2944" i="16"/>
  <c r="M2945" i="16"/>
  <c r="M2946" i="16"/>
  <c r="M2947" i="16"/>
  <c r="M2948" i="16"/>
  <c r="M2949" i="16"/>
  <c r="M2950" i="16"/>
  <c r="M2951" i="16"/>
  <c r="M2952" i="16"/>
  <c r="M2953" i="16"/>
  <c r="M2954" i="16"/>
  <c r="M2955" i="16"/>
  <c r="M2956" i="16"/>
  <c r="M2957" i="16"/>
  <c r="M2958" i="16"/>
  <c r="M2959" i="16"/>
  <c r="M2960" i="16"/>
  <c r="M2961" i="16"/>
  <c r="M2962" i="16"/>
  <c r="M2963" i="16"/>
  <c r="M2964" i="16"/>
  <c r="M2965" i="16"/>
  <c r="M2966" i="16"/>
  <c r="M2967" i="16"/>
  <c r="M2968" i="16"/>
  <c r="M2969" i="16"/>
  <c r="M2970" i="16"/>
  <c r="M2971" i="16"/>
  <c r="M2972" i="16"/>
  <c r="M2973" i="16"/>
  <c r="M2974" i="16"/>
  <c r="M2975" i="16"/>
  <c r="M2976" i="16"/>
  <c r="M2977" i="16"/>
  <c r="M2978" i="16"/>
  <c r="M2979" i="16"/>
  <c r="M2980" i="16"/>
  <c r="M2981" i="16"/>
  <c r="M2982" i="16"/>
  <c r="M2983" i="16"/>
  <c r="M2984" i="16"/>
  <c r="M2985" i="16"/>
  <c r="M2986" i="16"/>
  <c r="M2987" i="16"/>
  <c r="M2988" i="16"/>
  <c r="M2989" i="16"/>
  <c r="M2990" i="16"/>
  <c r="M2991" i="16"/>
  <c r="M2992" i="16"/>
  <c r="M2993" i="16"/>
  <c r="M2994" i="16"/>
  <c r="M2995" i="16"/>
  <c r="M2996" i="16"/>
  <c r="M2997" i="16"/>
  <c r="M2998" i="16"/>
  <c r="M2999" i="16"/>
  <c r="M3000" i="16"/>
  <c r="M3001" i="16"/>
  <c r="M3002" i="16"/>
  <c r="M3003" i="16"/>
  <c r="M3004" i="16"/>
  <c r="M3005" i="16"/>
  <c r="M3006" i="16"/>
  <c r="M3007" i="16"/>
  <c r="M3008" i="16"/>
  <c r="M3009" i="16"/>
  <c r="M3010" i="16"/>
  <c r="M3011" i="16"/>
  <c r="M3012" i="16"/>
  <c r="M3013" i="16"/>
  <c r="M3014" i="16"/>
  <c r="M3015" i="16"/>
  <c r="M3016" i="16"/>
  <c r="M3017" i="16"/>
  <c r="M3018" i="16"/>
  <c r="M3019" i="16"/>
  <c r="M3020" i="16"/>
  <c r="M3021" i="16"/>
  <c r="M3022" i="16"/>
  <c r="M3023" i="16"/>
  <c r="M3024" i="16"/>
  <c r="M3025" i="16"/>
  <c r="M3026" i="16"/>
  <c r="M3027" i="16"/>
  <c r="M3028" i="16"/>
  <c r="M3029" i="16"/>
  <c r="M3030" i="16"/>
  <c r="M3031" i="16"/>
  <c r="M3032" i="16"/>
  <c r="M3033" i="16"/>
  <c r="M3034" i="16"/>
  <c r="M3035" i="16"/>
  <c r="M3036" i="16"/>
  <c r="M3037" i="16"/>
  <c r="M3038" i="16"/>
  <c r="M3039" i="16"/>
  <c r="M3040" i="16"/>
  <c r="M3041" i="16"/>
  <c r="M3042" i="16"/>
  <c r="M3043" i="16"/>
  <c r="M3044" i="16"/>
  <c r="M3045" i="16"/>
  <c r="M3046" i="16"/>
  <c r="M3047" i="16"/>
  <c r="M3048" i="16"/>
  <c r="M3049" i="16"/>
  <c r="M3050" i="16"/>
  <c r="M3051" i="16"/>
  <c r="M3052" i="16"/>
  <c r="M3053" i="16"/>
  <c r="M3054" i="16"/>
  <c r="M3055" i="16"/>
  <c r="M3056" i="16"/>
  <c r="M3057" i="16"/>
  <c r="M3058" i="16"/>
  <c r="M3059" i="16"/>
  <c r="M3060" i="16"/>
  <c r="M3061" i="16"/>
  <c r="M3062" i="16"/>
  <c r="M3063" i="16"/>
  <c r="M3064" i="16"/>
  <c r="M3065" i="16"/>
  <c r="M3066" i="16"/>
  <c r="M3067" i="16"/>
  <c r="M3068" i="16"/>
  <c r="M3069" i="16"/>
  <c r="M3070" i="16"/>
  <c r="M3071" i="16"/>
  <c r="M3072" i="16"/>
  <c r="M3073" i="16"/>
  <c r="M3074" i="16"/>
  <c r="M3075" i="16"/>
  <c r="M3076" i="16"/>
  <c r="M3077" i="16"/>
  <c r="M3078" i="16"/>
  <c r="M3079" i="16"/>
  <c r="M3080" i="16"/>
  <c r="M3081" i="16"/>
  <c r="M3082" i="16"/>
  <c r="M3083" i="16"/>
  <c r="M3084" i="16"/>
  <c r="M3085" i="16"/>
  <c r="M3086" i="16"/>
  <c r="M3087" i="16"/>
  <c r="M3088" i="16"/>
  <c r="M3089" i="16"/>
  <c r="M3090" i="16"/>
  <c r="M3091" i="16"/>
  <c r="M3092" i="16"/>
  <c r="M3093" i="16"/>
  <c r="M3094" i="16"/>
  <c r="M3095" i="16"/>
  <c r="M3096" i="16"/>
  <c r="M3097" i="16"/>
  <c r="M3098" i="16"/>
  <c r="M3099" i="16"/>
  <c r="M3100" i="16"/>
  <c r="M3101" i="16"/>
  <c r="M3102" i="16"/>
  <c r="M3103" i="16"/>
  <c r="M3104" i="16"/>
  <c r="M3105" i="16"/>
  <c r="M3106" i="16"/>
  <c r="M3107" i="16"/>
  <c r="M3108" i="16"/>
  <c r="M3109" i="16"/>
  <c r="M3110" i="16"/>
  <c r="M3111" i="16"/>
  <c r="M3112" i="16"/>
  <c r="M3113" i="16"/>
  <c r="M3114" i="16"/>
  <c r="M3115" i="16"/>
  <c r="M3116" i="16"/>
  <c r="M3117" i="16"/>
  <c r="M3118" i="16"/>
  <c r="M3119" i="16"/>
  <c r="M3120" i="16"/>
  <c r="M3121" i="16"/>
  <c r="M3122" i="16"/>
  <c r="M3123" i="16"/>
  <c r="M3124" i="16"/>
  <c r="M3125" i="16"/>
  <c r="M3126" i="16"/>
  <c r="M3127" i="16"/>
  <c r="M3128" i="16"/>
  <c r="M3129" i="16"/>
  <c r="M3130" i="16"/>
  <c r="M3131" i="16"/>
  <c r="M3132" i="16"/>
  <c r="M3133" i="16"/>
  <c r="M3134" i="16"/>
  <c r="M3135" i="16"/>
  <c r="M3136" i="16"/>
  <c r="M3137" i="16"/>
  <c r="M3138" i="16"/>
  <c r="M3139" i="16"/>
  <c r="M3140" i="16"/>
  <c r="M3141" i="16"/>
  <c r="M3142" i="16"/>
  <c r="M3143" i="16"/>
  <c r="M3144" i="16"/>
  <c r="M3145" i="16"/>
  <c r="M3146" i="16"/>
  <c r="M3147" i="16"/>
  <c r="M3148" i="16"/>
  <c r="M3149" i="16"/>
  <c r="M3150" i="16"/>
  <c r="M3151" i="16"/>
  <c r="M3152" i="16"/>
  <c r="M3153" i="16"/>
  <c r="M3154" i="16"/>
  <c r="M3155" i="16"/>
  <c r="M3156" i="16"/>
  <c r="M3157" i="16"/>
  <c r="M3158" i="16"/>
  <c r="M3159" i="16"/>
  <c r="M3160" i="16"/>
  <c r="M3161" i="16"/>
  <c r="M3162" i="16"/>
  <c r="M3163" i="16"/>
  <c r="M3164" i="16"/>
  <c r="M3165" i="16"/>
  <c r="M3166" i="16"/>
  <c r="M3167" i="16"/>
  <c r="M3168" i="16"/>
  <c r="M3169" i="16"/>
  <c r="M3170" i="16"/>
  <c r="M3171" i="16"/>
  <c r="M3172" i="16"/>
  <c r="M3173" i="16"/>
  <c r="M3174" i="16"/>
  <c r="M3175" i="16"/>
  <c r="M3176" i="16"/>
  <c r="M3177" i="16"/>
  <c r="M3178" i="16"/>
  <c r="M3179" i="16"/>
  <c r="M3180" i="16"/>
  <c r="M3181" i="16"/>
  <c r="M3182" i="16"/>
  <c r="M3183" i="16"/>
  <c r="M3184" i="16"/>
  <c r="M3185" i="16"/>
  <c r="M3186" i="16"/>
  <c r="M3187" i="16"/>
  <c r="M3188" i="16"/>
  <c r="M3189" i="16"/>
  <c r="M3190" i="16"/>
  <c r="M3191" i="16"/>
  <c r="M3192" i="16"/>
  <c r="M3193" i="16"/>
  <c r="M3194" i="16"/>
  <c r="M3195" i="16"/>
  <c r="M3196" i="16"/>
  <c r="M3197" i="16"/>
  <c r="M3198" i="16"/>
  <c r="M3199" i="16"/>
  <c r="M3200" i="16"/>
  <c r="M3201" i="16"/>
  <c r="M3202" i="16"/>
  <c r="M3203" i="16"/>
  <c r="M3204" i="16"/>
  <c r="M3205" i="16"/>
  <c r="M3206" i="16"/>
  <c r="M3207" i="16"/>
  <c r="M3208" i="16"/>
  <c r="M3209" i="16"/>
  <c r="M3210" i="16"/>
  <c r="M3211" i="16"/>
  <c r="M3212" i="16"/>
  <c r="M3213" i="16"/>
  <c r="M3214" i="16"/>
  <c r="M3215" i="16"/>
  <c r="M3216" i="16"/>
  <c r="M3217" i="16"/>
  <c r="M3218" i="16"/>
  <c r="M3219" i="16"/>
  <c r="M3220" i="16"/>
  <c r="M3221" i="16"/>
  <c r="M3222" i="16"/>
  <c r="M3223" i="16"/>
  <c r="M3224" i="16"/>
  <c r="M3225" i="16"/>
  <c r="M3226" i="16"/>
  <c r="M3227" i="16"/>
  <c r="M3228" i="16"/>
  <c r="M3229" i="16"/>
  <c r="M3230" i="16"/>
  <c r="M3231" i="16"/>
  <c r="M3232" i="16"/>
  <c r="M3233" i="16"/>
  <c r="M3234" i="16"/>
  <c r="M3235" i="16"/>
  <c r="M3236" i="16"/>
  <c r="M3237" i="16"/>
  <c r="M3238" i="16"/>
  <c r="M3239" i="16"/>
  <c r="M3240" i="16"/>
  <c r="M3241" i="16"/>
  <c r="M3242" i="16"/>
  <c r="M3243" i="16"/>
  <c r="M3244" i="16"/>
  <c r="M3245" i="16"/>
  <c r="M3246" i="16"/>
  <c r="M3247" i="16"/>
  <c r="M3248" i="16"/>
  <c r="M3249" i="16"/>
  <c r="M3250" i="16"/>
  <c r="M3251" i="16"/>
  <c r="M3252" i="16"/>
  <c r="M3253" i="16"/>
  <c r="M3254" i="16"/>
  <c r="M3255" i="16"/>
  <c r="M3256" i="16"/>
  <c r="M3257" i="16"/>
  <c r="M3258" i="16"/>
  <c r="M3259" i="16"/>
  <c r="M3260" i="16"/>
  <c r="M3261" i="16"/>
  <c r="M3262" i="16"/>
  <c r="M3263" i="16"/>
  <c r="M3264" i="16"/>
  <c r="M3265" i="16"/>
  <c r="M3266" i="16"/>
  <c r="M3267" i="16"/>
  <c r="M3268" i="16"/>
  <c r="M3269" i="16"/>
  <c r="M3270" i="16"/>
  <c r="M3271" i="16"/>
  <c r="M3272" i="16"/>
  <c r="M3273" i="16"/>
  <c r="M3274" i="16"/>
  <c r="M3275" i="16"/>
  <c r="M3276" i="16"/>
  <c r="M3277" i="16"/>
  <c r="M3278" i="16"/>
  <c r="M3279" i="16"/>
  <c r="M3280" i="16"/>
  <c r="M3281" i="16"/>
  <c r="M3282" i="16"/>
  <c r="M3283" i="16"/>
  <c r="M3284" i="16"/>
  <c r="M3285" i="16"/>
  <c r="M3286" i="16"/>
  <c r="M3287" i="16"/>
  <c r="M3288" i="16"/>
  <c r="M3289" i="16"/>
  <c r="M3290" i="16"/>
  <c r="M3291" i="16"/>
  <c r="M3292" i="16"/>
  <c r="M3293" i="16"/>
  <c r="M3294" i="16"/>
  <c r="M3295" i="16"/>
  <c r="M3296" i="16"/>
  <c r="M3297" i="16"/>
  <c r="M3298" i="16"/>
  <c r="M3299" i="16"/>
  <c r="M3300" i="16"/>
  <c r="M3301" i="16"/>
  <c r="M3302" i="16"/>
  <c r="M3303" i="16"/>
  <c r="M3304" i="16"/>
  <c r="M3305" i="16"/>
  <c r="M3306" i="16"/>
  <c r="M3307" i="16"/>
  <c r="M3308" i="16"/>
  <c r="M3309" i="16"/>
  <c r="M3310" i="16"/>
  <c r="M3311" i="16"/>
  <c r="M3312" i="16"/>
  <c r="M3313" i="16"/>
  <c r="M3314" i="16"/>
  <c r="M3315" i="16"/>
  <c r="M3316" i="16"/>
  <c r="M3317" i="16"/>
  <c r="M3318" i="16"/>
  <c r="M3319" i="16"/>
  <c r="M3320" i="16"/>
  <c r="M3321" i="16"/>
  <c r="M3322" i="16"/>
  <c r="M3323" i="16"/>
  <c r="M3324" i="16"/>
  <c r="M3325" i="16"/>
  <c r="M3326" i="16"/>
  <c r="M3327" i="16"/>
  <c r="M3328" i="16"/>
  <c r="M3329" i="16"/>
  <c r="M3330" i="16"/>
  <c r="M3331" i="16"/>
  <c r="M3332" i="16"/>
  <c r="M3333" i="16"/>
  <c r="M3334" i="16"/>
  <c r="M3335" i="16"/>
  <c r="M3336" i="16"/>
  <c r="M3337" i="16"/>
  <c r="M3338" i="16"/>
  <c r="M3339" i="16"/>
  <c r="M3340" i="16"/>
  <c r="M3341" i="16"/>
  <c r="M3342" i="16"/>
  <c r="M3343" i="16"/>
  <c r="M3344" i="16"/>
  <c r="M3345" i="16"/>
  <c r="M3346" i="16"/>
  <c r="M3347" i="16"/>
  <c r="M3348" i="16"/>
  <c r="M3349" i="16"/>
  <c r="M3350" i="16"/>
  <c r="M3351" i="16"/>
  <c r="M3352" i="16"/>
  <c r="M3353" i="16"/>
  <c r="M3354" i="16"/>
  <c r="M3355" i="16"/>
  <c r="M3356" i="16"/>
  <c r="M3357" i="16"/>
  <c r="M3358" i="16"/>
  <c r="M3359" i="16"/>
  <c r="M3360" i="16"/>
  <c r="M3361" i="16"/>
  <c r="M3362" i="16"/>
  <c r="M3363" i="16"/>
  <c r="M3364" i="16"/>
  <c r="M3365" i="16"/>
  <c r="M3366" i="16"/>
  <c r="M3367" i="16"/>
  <c r="M3368" i="16"/>
  <c r="M3369" i="16"/>
  <c r="M3370" i="16"/>
  <c r="M3371" i="16"/>
  <c r="M3372" i="16"/>
  <c r="M3373" i="16"/>
  <c r="M3374" i="16"/>
  <c r="M3375" i="16"/>
  <c r="M3376" i="16"/>
  <c r="M3377" i="16"/>
  <c r="M3378" i="16"/>
  <c r="M3379" i="16"/>
  <c r="M3380" i="16"/>
  <c r="M3381" i="16"/>
  <c r="M3382" i="16"/>
  <c r="M3383" i="16"/>
  <c r="M3384" i="16"/>
  <c r="M3385" i="16"/>
  <c r="M3386" i="16"/>
  <c r="M3387" i="16"/>
  <c r="M3388" i="16"/>
  <c r="M3389" i="16"/>
  <c r="M3390" i="16"/>
  <c r="M3391" i="16"/>
  <c r="M3392" i="16"/>
  <c r="M3393" i="16"/>
  <c r="M3394" i="16"/>
  <c r="M3395" i="16"/>
  <c r="M3396" i="16"/>
  <c r="M3397" i="16"/>
  <c r="M3398" i="16"/>
  <c r="M3399" i="16"/>
  <c r="M3400" i="16"/>
  <c r="M3401" i="16"/>
  <c r="M3402" i="16"/>
  <c r="M3403" i="16"/>
  <c r="M3404" i="16"/>
  <c r="M3405" i="16"/>
  <c r="M3406" i="16"/>
  <c r="M3407" i="16"/>
  <c r="M3408" i="16"/>
  <c r="M3409" i="16"/>
  <c r="M3410" i="16"/>
  <c r="M3411" i="16"/>
  <c r="M3412" i="16"/>
  <c r="M3413" i="16"/>
  <c r="M3414" i="16"/>
  <c r="M3415" i="16"/>
  <c r="M3416" i="16"/>
  <c r="M3417" i="16"/>
  <c r="M3418" i="16"/>
  <c r="M3419" i="16"/>
  <c r="M3420" i="16"/>
  <c r="M3421" i="16"/>
  <c r="M3422" i="16"/>
  <c r="M3423" i="16"/>
  <c r="M3424" i="16"/>
  <c r="M3425" i="16"/>
  <c r="M3426" i="16"/>
  <c r="M3427" i="16"/>
  <c r="M3428" i="16"/>
  <c r="M3429" i="16"/>
  <c r="M3430" i="16"/>
  <c r="M3431" i="16"/>
  <c r="M3432" i="16"/>
  <c r="M3433" i="16"/>
  <c r="M3434" i="16"/>
  <c r="M3435" i="16"/>
  <c r="M3436" i="16"/>
  <c r="M3437" i="16"/>
  <c r="M3438" i="16"/>
  <c r="M3439" i="16"/>
  <c r="M3440" i="16"/>
  <c r="M3441" i="16"/>
  <c r="M3442" i="16"/>
  <c r="M3443" i="16"/>
  <c r="M3444" i="16"/>
  <c r="M3445" i="16"/>
  <c r="M3446" i="16"/>
  <c r="M3447" i="16"/>
  <c r="M3448" i="16"/>
  <c r="M3449" i="16"/>
  <c r="M3450" i="16"/>
  <c r="M3451" i="16"/>
  <c r="M3452" i="16"/>
  <c r="M3453" i="16"/>
  <c r="M3454" i="16"/>
  <c r="M3455" i="16"/>
  <c r="M3456" i="16"/>
  <c r="M3457" i="16"/>
  <c r="M3458" i="16"/>
  <c r="M3459" i="16"/>
  <c r="M3460" i="16"/>
  <c r="M3461" i="16"/>
  <c r="M3462" i="16"/>
  <c r="M3463" i="16"/>
  <c r="M3464" i="16"/>
  <c r="M3465" i="16"/>
  <c r="M3466" i="16"/>
  <c r="M3467" i="16"/>
  <c r="M3468" i="16"/>
  <c r="M3469" i="16"/>
  <c r="M3470" i="16"/>
  <c r="M3471" i="16"/>
  <c r="M3472" i="16"/>
  <c r="M3473" i="16"/>
  <c r="M3474" i="16"/>
  <c r="M3475" i="16"/>
  <c r="M3476" i="16"/>
  <c r="M3477" i="16"/>
  <c r="M3478" i="16"/>
  <c r="M3479" i="16"/>
  <c r="M3480" i="16"/>
  <c r="M3481" i="16"/>
  <c r="M3482" i="16"/>
  <c r="M3483" i="16"/>
  <c r="M3484" i="16"/>
  <c r="M3485" i="16"/>
  <c r="M3486" i="16"/>
  <c r="M3487" i="16"/>
  <c r="M3488" i="16"/>
  <c r="M3489" i="16"/>
  <c r="M3490" i="16"/>
  <c r="M3491" i="16"/>
  <c r="M3492" i="16"/>
  <c r="M3493" i="16"/>
  <c r="M3494" i="16"/>
  <c r="M3495" i="16"/>
  <c r="M3496" i="16"/>
  <c r="M3497" i="16"/>
  <c r="M3498" i="16"/>
  <c r="M3499" i="16"/>
  <c r="M3500" i="16"/>
  <c r="M3501" i="16"/>
  <c r="M3502" i="16"/>
  <c r="M3503" i="16"/>
  <c r="M3504" i="16"/>
  <c r="M3505" i="16"/>
  <c r="M3506" i="16"/>
  <c r="M3507" i="16"/>
  <c r="M3508" i="16"/>
  <c r="M3509" i="16"/>
  <c r="M3510" i="16"/>
  <c r="M3511" i="16"/>
  <c r="M3512" i="16"/>
  <c r="M3513" i="16"/>
  <c r="M3514" i="16"/>
  <c r="M3515" i="16"/>
  <c r="M3516" i="16"/>
  <c r="M3517" i="16"/>
  <c r="M3518" i="16"/>
  <c r="M3519" i="16"/>
  <c r="M3520" i="16"/>
  <c r="M3521" i="16"/>
  <c r="M3522" i="16"/>
  <c r="M3523" i="16"/>
  <c r="M3524" i="16"/>
  <c r="M3525" i="16"/>
  <c r="M3526" i="16"/>
  <c r="M3527" i="16"/>
  <c r="M3528" i="16"/>
  <c r="M3529" i="16"/>
  <c r="M3530" i="16"/>
  <c r="M3531" i="16"/>
  <c r="M3532" i="16"/>
  <c r="M3533" i="16"/>
  <c r="M3534" i="16"/>
  <c r="M3535" i="16"/>
  <c r="M3536" i="16"/>
  <c r="M3537" i="16"/>
  <c r="M3538" i="16"/>
  <c r="M3539" i="16"/>
  <c r="M3540" i="16"/>
  <c r="M3541" i="16"/>
  <c r="M3542" i="16"/>
  <c r="M3543" i="16"/>
  <c r="M3544" i="16"/>
  <c r="M3545" i="16"/>
  <c r="M3546" i="16"/>
  <c r="M3547" i="16"/>
  <c r="M3548" i="16"/>
  <c r="M3549" i="16"/>
  <c r="M3550" i="16"/>
  <c r="M3551" i="16"/>
  <c r="M3552" i="16"/>
  <c r="M3553" i="16"/>
  <c r="M3554" i="16"/>
  <c r="M3555" i="16"/>
  <c r="M3556" i="16"/>
  <c r="M3557" i="16"/>
  <c r="M3558" i="16"/>
  <c r="M3559" i="16"/>
  <c r="M3560" i="16"/>
  <c r="M3561" i="16"/>
  <c r="M3562" i="16"/>
  <c r="M3563" i="16"/>
  <c r="M3564" i="16"/>
  <c r="M3565" i="16"/>
  <c r="M3566" i="16"/>
  <c r="M3567" i="16"/>
  <c r="M3568" i="16"/>
  <c r="M3569" i="16"/>
  <c r="M3570" i="16"/>
  <c r="M3571" i="16"/>
  <c r="M3572" i="16"/>
  <c r="M3573" i="16"/>
  <c r="M3574" i="16"/>
  <c r="M3575" i="16"/>
  <c r="M3576" i="16"/>
  <c r="M3577" i="16"/>
  <c r="M3578" i="16"/>
  <c r="M3579" i="16"/>
  <c r="M3580" i="16"/>
  <c r="M3581" i="16"/>
  <c r="M3582" i="16"/>
  <c r="M3583" i="16"/>
  <c r="M3584" i="16"/>
  <c r="M3585" i="16"/>
  <c r="M3586" i="16"/>
  <c r="M3587" i="16"/>
  <c r="M3588" i="16"/>
  <c r="M3589" i="16"/>
  <c r="M3590" i="16"/>
  <c r="M3591" i="16"/>
  <c r="M3592" i="16"/>
  <c r="M3593" i="16"/>
  <c r="M3594" i="16"/>
  <c r="M3595" i="16"/>
  <c r="M3596" i="16"/>
  <c r="M3597" i="16"/>
  <c r="M3598" i="16"/>
  <c r="M3599" i="16"/>
  <c r="M3600" i="16"/>
  <c r="M3601" i="16"/>
  <c r="M3602" i="16"/>
  <c r="M3603" i="16"/>
  <c r="M3604" i="16"/>
  <c r="M3605" i="16"/>
  <c r="M3606" i="16"/>
  <c r="M3607" i="16"/>
  <c r="M3608" i="16"/>
  <c r="M3609" i="16"/>
  <c r="M3610" i="16"/>
  <c r="M3611" i="16"/>
  <c r="M3612" i="16"/>
  <c r="M3613" i="16"/>
  <c r="M3614" i="16"/>
  <c r="M3615" i="16"/>
  <c r="M3616" i="16"/>
  <c r="M3617" i="16"/>
  <c r="M3618" i="16"/>
  <c r="M3619" i="16"/>
  <c r="M3620" i="16"/>
  <c r="M3621" i="16"/>
  <c r="M3622" i="16"/>
  <c r="M3623" i="16"/>
  <c r="M3624" i="16"/>
  <c r="M3625" i="16"/>
  <c r="M3626" i="16"/>
  <c r="M3627" i="16"/>
  <c r="M3628" i="16"/>
  <c r="M3629" i="16"/>
  <c r="M3630" i="16"/>
  <c r="M3631" i="16"/>
  <c r="M3632" i="16"/>
  <c r="M3633" i="16"/>
  <c r="M3634" i="16"/>
  <c r="M3635" i="16"/>
  <c r="M3636" i="16"/>
  <c r="M3637" i="16"/>
  <c r="M3638" i="16"/>
  <c r="M3639" i="16"/>
  <c r="M3640" i="16"/>
  <c r="M3641" i="16"/>
  <c r="M3642" i="16"/>
  <c r="M3643" i="16"/>
  <c r="M3644" i="16"/>
  <c r="M3645" i="16"/>
  <c r="M3646" i="16"/>
  <c r="M3647" i="16"/>
  <c r="M3648" i="16"/>
  <c r="M3649" i="16"/>
  <c r="M3650" i="16"/>
  <c r="M3651" i="16"/>
  <c r="M3652" i="16"/>
  <c r="M3653" i="16"/>
  <c r="M3654" i="16"/>
  <c r="M3655" i="16"/>
  <c r="M3656" i="16"/>
  <c r="M3657" i="16"/>
  <c r="M3658" i="16"/>
  <c r="M3659" i="16"/>
  <c r="M3660" i="16"/>
  <c r="M3661" i="16"/>
  <c r="M3662" i="16"/>
  <c r="M3663" i="16"/>
  <c r="M3664" i="16"/>
  <c r="M3665" i="16"/>
  <c r="M3666" i="16"/>
  <c r="M3667" i="16"/>
  <c r="M3668" i="16"/>
  <c r="M3669" i="16"/>
  <c r="M3670" i="16"/>
  <c r="M3671" i="16"/>
  <c r="M3672" i="16"/>
  <c r="M3673" i="16"/>
  <c r="M3674" i="16"/>
  <c r="M3675" i="16"/>
  <c r="M3676" i="16"/>
  <c r="M3677" i="16"/>
  <c r="M3678" i="16"/>
  <c r="M3679" i="16"/>
  <c r="M3680" i="16"/>
  <c r="M3681" i="16"/>
  <c r="M3682" i="16"/>
  <c r="M3683" i="16"/>
  <c r="M3684" i="16"/>
  <c r="M3685" i="16"/>
  <c r="M3686" i="16"/>
  <c r="M3687" i="16"/>
  <c r="M3688" i="16"/>
  <c r="M3689" i="16"/>
  <c r="M3690" i="16"/>
  <c r="M3691" i="16"/>
  <c r="M3692" i="16"/>
  <c r="M3693" i="16"/>
  <c r="M3694" i="16"/>
  <c r="M3695" i="16"/>
  <c r="M3696" i="16"/>
  <c r="M3697" i="16"/>
  <c r="M3698" i="16"/>
  <c r="M3699" i="16"/>
  <c r="M3700" i="16"/>
  <c r="M3701" i="16"/>
  <c r="M3702" i="16"/>
  <c r="M3703" i="16"/>
  <c r="M3704" i="16"/>
  <c r="M3705" i="16"/>
  <c r="M3706" i="16"/>
  <c r="M3707" i="16"/>
  <c r="M3708" i="16"/>
  <c r="M3709" i="16"/>
  <c r="M3710" i="16"/>
  <c r="M3711" i="16"/>
  <c r="M3712" i="16"/>
  <c r="M3713" i="16"/>
  <c r="M3714" i="16"/>
  <c r="M3715" i="16"/>
  <c r="M3716" i="16"/>
  <c r="M3717" i="16"/>
  <c r="M3718" i="16"/>
  <c r="M3719" i="16"/>
  <c r="M3720" i="16"/>
  <c r="M3721" i="16"/>
  <c r="M3722" i="16"/>
  <c r="M3723" i="16"/>
  <c r="M3724" i="16"/>
  <c r="M3725" i="16"/>
  <c r="M3726" i="16"/>
  <c r="M3727" i="16"/>
  <c r="M3728" i="16"/>
  <c r="M3729" i="16"/>
  <c r="M3730" i="16"/>
  <c r="M3731" i="16"/>
  <c r="M3732" i="16"/>
  <c r="M3733" i="16"/>
  <c r="M3734" i="16"/>
  <c r="M3735" i="16"/>
  <c r="M3736" i="16"/>
  <c r="M3737" i="16"/>
  <c r="M3738" i="16"/>
  <c r="M3739" i="16"/>
  <c r="M3740" i="16"/>
  <c r="M3741" i="16"/>
  <c r="M3742" i="16"/>
  <c r="M3743" i="16"/>
  <c r="M3744" i="16"/>
  <c r="M3745" i="16"/>
  <c r="M3746" i="16"/>
  <c r="M3747" i="16"/>
  <c r="M3748" i="16"/>
  <c r="M3749" i="16"/>
  <c r="M3750" i="16"/>
  <c r="M3751" i="16"/>
  <c r="M3752" i="16"/>
  <c r="M3753" i="16"/>
  <c r="M3754" i="16"/>
  <c r="M3755" i="16"/>
  <c r="M3756" i="16"/>
  <c r="M3757" i="16"/>
  <c r="M3758" i="16"/>
  <c r="M3759" i="16"/>
  <c r="M3760" i="16"/>
  <c r="M3761" i="16"/>
  <c r="M3762" i="16"/>
  <c r="M3763" i="16"/>
  <c r="M3764" i="16"/>
  <c r="M3765" i="16"/>
  <c r="M3766" i="16"/>
  <c r="M3767" i="16"/>
  <c r="M3768" i="16"/>
  <c r="M3769" i="16"/>
  <c r="M3770" i="16"/>
  <c r="M3771" i="16"/>
  <c r="M3772" i="16"/>
  <c r="M3773" i="16"/>
  <c r="M3774" i="16"/>
  <c r="M3775" i="16"/>
  <c r="M3776" i="16"/>
  <c r="M3777" i="16"/>
  <c r="M3778" i="16"/>
  <c r="M3779" i="16"/>
  <c r="M3780" i="16"/>
  <c r="M3781" i="16"/>
  <c r="M3782" i="16"/>
  <c r="M3783" i="16"/>
  <c r="M3784" i="16"/>
  <c r="M3785" i="16"/>
  <c r="M3786" i="16"/>
  <c r="M3787" i="16"/>
  <c r="M3788" i="16"/>
  <c r="M3789" i="16"/>
  <c r="M3790" i="16"/>
  <c r="M3791" i="16"/>
  <c r="M3792" i="16"/>
  <c r="M3793" i="16"/>
  <c r="M3794" i="16"/>
  <c r="M3795" i="16"/>
  <c r="M3796" i="16"/>
  <c r="M3797" i="16"/>
  <c r="M3798" i="16"/>
  <c r="M3799" i="16"/>
  <c r="M3800" i="16"/>
  <c r="M3801" i="16"/>
  <c r="M3802" i="16"/>
  <c r="M3803" i="16"/>
  <c r="M3804" i="16"/>
  <c r="M3805" i="16"/>
  <c r="M3806" i="16"/>
  <c r="M3807" i="16"/>
  <c r="M3808" i="16"/>
  <c r="M3809" i="16"/>
  <c r="M3810" i="16"/>
  <c r="M3811" i="16"/>
  <c r="M3812" i="16"/>
  <c r="M3813" i="16"/>
  <c r="M3814" i="16"/>
  <c r="M3815" i="16"/>
  <c r="M3816" i="16"/>
  <c r="M3817" i="16"/>
  <c r="M3818" i="16"/>
  <c r="M3819" i="16"/>
  <c r="M3820" i="16"/>
  <c r="M3821" i="16"/>
  <c r="M3822" i="16"/>
  <c r="M3823" i="16"/>
  <c r="M3824" i="16"/>
  <c r="M3825" i="16"/>
  <c r="M3826" i="16"/>
  <c r="M3827" i="16"/>
  <c r="M3828" i="16"/>
  <c r="M3829" i="16"/>
  <c r="M3830" i="16"/>
  <c r="M3831" i="16"/>
  <c r="M3832" i="16"/>
  <c r="M3833" i="16"/>
  <c r="M3834" i="16"/>
  <c r="M3835" i="16"/>
  <c r="M3836" i="16"/>
  <c r="M3837" i="16"/>
  <c r="M3838" i="16"/>
  <c r="M3839" i="16"/>
  <c r="M3840" i="16"/>
  <c r="M3841" i="16"/>
  <c r="M3842" i="16"/>
  <c r="M3843" i="16"/>
  <c r="L46" i="16"/>
  <c r="K46" i="16" s="1"/>
  <c r="L44" i="16"/>
  <c r="K44" i="16" s="1"/>
  <c r="L45" i="16"/>
  <c r="K45" i="16" s="1"/>
  <c r="L47" i="16"/>
  <c r="K47" i="16" s="1"/>
  <c r="L48" i="16"/>
  <c r="L49" i="16"/>
  <c r="K49" i="16" s="1"/>
  <c r="L50" i="16"/>
  <c r="K50" i="16" s="1"/>
  <c r="L51" i="16"/>
  <c r="K51" i="16" s="1"/>
  <c r="H51" i="16" s="1"/>
  <c r="L52" i="16"/>
  <c r="K52" i="16" s="1"/>
  <c r="L53" i="16"/>
  <c r="K53" i="16" s="1"/>
  <c r="L54" i="16"/>
  <c r="K54" i="16" s="1"/>
  <c r="L55" i="16"/>
  <c r="K55" i="16" s="1"/>
  <c r="L56" i="16"/>
  <c r="K56" i="16" s="1"/>
  <c r="L57" i="16"/>
  <c r="K57" i="16" s="1"/>
  <c r="L58" i="16"/>
  <c r="K58" i="16" s="1"/>
  <c r="L59" i="16"/>
  <c r="K59" i="16" s="1"/>
  <c r="H59" i="16" s="1"/>
  <c r="L60" i="16"/>
  <c r="K60" i="16" s="1"/>
  <c r="L61" i="16"/>
  <c r="K61" i="16" s="1"/>
  <c r="L62" i="16"/>
  <c r="K62" i="16" s="1"/>
  <c r="L63" i="16"/>
  <c r="K63" i="16" s="1"/>
  <c r="L64" i="16"/>
  <c r="K64" i="16" s="1"/>
  <c r="L65" i="16"/>
  <c r="K65" i="16" s="1"/>
  <c r="L66" i="16"/>
  <c r="K66" i="16" s="1"/>
  <c r="L67" i="16"/>
  <c r="K67" i="16" s="1"/>
  <c r="H67" i="16" s="1"/>
  <c r="L68" i="16"/>
  <c r="K68" i="16" s="1"/>
  <c r="L69" i="16"/>
  <c r="K69" i="16" s="1"/>
  <c r="L70" i="16"/>
  <c r="K70" i="16" s="1"/>
  <c r="L71" i="16"/>
  <c r="K71" i="16" s="1"/>
  <c r="L72" i="16"/>
  <c r="K72" i="16" s="1"/>
  <c r="L73" i="16"/>
  <c r="K73" i="16" s="1"/>
  <c r="L74" i="16"/>
  <c r="K74" i="16" s="1"/>
  <c r="L75" i="16"/>
  <c r="K75" i="16" s="1"/>
  <c r="H75" i="16" s="1"/>
  <c r="L76" i="16"/>
  <c r="K76" i="16" s="1"/>
  <c r="L77" i="16"/>
  <c r="K77" i="16" s="1"/>
  <c r="L78" i="16"/>
  <c r="K78" i="16" s="1"/>
  <c r="L79" i="16"/>
  <c r="K79" i="16" s="1"/>
  <c r="L80" i="16"/>
  <c r="K80" i="16" s="1"/>
  <c r="L81" i="16"/>
  <c r="K81" i="16" s="1"/>
  <c r="L82" i="16"/>
  <c r="K82" i="16" s="1"/>
  <c r="L83" i="16"/>
  <c r="K83" i="16" s="1"/>
  <c r="H83" i="16" s="1"/>
  <c r="L84" i="16"/>
  <c r="K84" i="16" s="1"/>
  <c r="L85" i="16"/>
  <c r="K85" i="16" s="1"/>
  <c r="L86" i="16"/>
  <c r="K86" i="16" s="1"/>
  <c r="L87" i="16"/>
  <c r="K87" i="16" s="1"/>
  <c r="L88" i="16"/>
  <c r="K88" i="16" s="1"/>
  <c r="L89" i="16"/>
  <c r="K89" i="16" s="1"/>
  <c r="L90" i="16"/>
  <c r="K90" i="16" s="1"/>
  <c r="L91" i="16"/>
  <c r="K91" i="16" s="1"/>
  <c r="H91" i="16" s="1"/>
  <c r="L92" i="16"/>
  <c r="K92" i="16" s="1"/>
  <c r="L93" i="16"/>
  <c r="K93" i="16" s="1"/>
  <c r="L94" i="16"/>
  <c r="K94" i="16" s="1"/>
  <c r="L95" i="16"/>
  <c r="K95" i="16" s="1"/>
  <c r="L96" i="16"/>
  <c r="K96" i="16" s="1"/>
  <c r="L97" i="16"/>
  <c r="K97" i="16" s="1"/>
  <c r="L98" i="16"/>
  <c r="K98" i="16" s="1"/>
  <c r="L99" i="16"/>
  <c r="K99" i="16" s="1"/>
  <c r="H99" i="16" s="1"/>
  <c r="L100" i="16"/>
  <c r="K100" i="16" s="1"/>
  <c r="L101" i="16"/>
  <c r="K101" i="16" s="1"/>
  <c r="L102" i="16"/>
  <c r="K102" i="16" s="1"/>
  <c r="L103" i="16"/>
  <c r="K103" i="16" s="1"/>
  <c r="L104" i="16"/>
  <c r="K104" i="16" s="1"/>
  <c r="L105" i="16"/>
  <c r="K105" i="16" s="1"/>
  <c r="L106" i="16"/>
  <c r="K106" i="16" s="1"/>
  <c r="L107" i="16"/>
  <c r="K107" i="16" s="1"/>
  <c r="H107" i="16" s="1"/>
  <c r="L108" i="16"/>
  <c r="K108" i="16" s="1"/>
  <c r="L109" i="16"/>
  <c r="K109" i="16" s="1"/>
  <c r="L110" i="16"/>
  <c r="K110" i="16" s="1"/>
  <c r="L111" i="16"/>
  <c r="K111" i="16" s="1"/>
  <c r="L112" i="16"/>
  <c r="K112" i="16" s="1"/>
  <c r="L113" i="16"/>
  <c r="K113" i="16" s="1"/>
  <c r="L114" i="16"/>
  <c r="K114" i="16" s="1"/>
  <c r="L115" i="16"/>
  <c r="K115" i="16" s="1"/>
  <c r="H115" i="16" s="1"/>
  <c r="L116" i="16"/>
  <c r="K116" i="16" s="1"/>
  <c r="L117" i="16"/>
  <c r="K117" i="16" s="1"/>
  <c r="L118" i="16"/>
  <c r="K118" i="16" s="1"/>
  <c r="L119" i="16"/>
  <c r="K119" i="16" s="1"/>
  <c r="L120" i="16"/>
  <c r="K120" i="16" s="1"/>
  <c r="L121" i="16"/>
  <c r="K121" i="16" s="1"/>
  <c r="L122" i="16"/>
  <c r="K122" i="16" s="1"/>
  <c r="L123" i="16"/>
  <c r="K123" i="16" s="1"/>
  <c r="H123" i="16" s="1"/>
  <c r="L124" i="16"/>
  <c r="K124" i="16" s="1"/>
  <c r="L125" i="16"/>
  <c r="K125" i="16" s="1"/>
  <c r="L126" i="16"/>
  <c r="K126" i="16" s="1"/>
  <c r="L127" i="16"/>
  <c r="K127" i="16" s="1"/>
  <c r="L128" i="16"/>
  <c r="K128" i="16" s="1"/>
  <c r="L129" i="16"/>
  <c r="K129" i="16" s="1"/>
  <c r="L130" i="16"/>
  <c r="K130" i="16" s="1"/>
  <c r="L131" i="16"/>
  <c r="K131" i="16" s="1"/>
  <c r="H131" i="16" s="1"/>
  <c r="L132" i="16"/>
  <c r="K132" i="16" s="1"/>
  <c r="L133" i="16"/>
  <c r="K133" i="16" s="1"/>
  <c r="L134" i="16"/>
  <c r="K134" i="16" s="1"/>
  <c r="L135" i="16"/>
  <c r="K135" i="16" s="1"/>
  <c r="L136" i="16"/>
  <c r="K136" i="16" s="1"/>
  <c r="L137" i="16"/>
  <c r="K137" i="16" s="1"/>
  <c r="L138" i="16"/>
  <c r="K138" i="16" s="1"/>
  <c r="L139" i="16"/>
  <c r="K139" i="16" s="1"/>
  <c r="H139" i="16" s="1"/>
  <c r="L140" i="16"/>
  <c r="K140" i="16" s="1"/>
  <c r="L141" i="16"/>
  <c r="K141" i="16" s="1"/>
  <c r="L142" i="16"/>
  <c r="K142" i="16" s="1"/>
  <c r="L143" i="16"/>
  <c r="K143" i="16" s="1"/>
  <c r="L144" i="16"/>
  <c r="K144" i="16" s="1"/>
  <c r="L145" i="16"/>
  <c r="K145" i="16" s="1"/>
  <c r="L146" i="16"/>
  <c r="K146" i="16" s="1"/>
  <c r="L147" i="16"/>
  <c r="K147" i="16" s="1"/>
  <c r="H147" i="16" s="1"/>
  <c r="L148" i="16"/>
  <c r="K148" i="16" s="1"/>
  <c r="L149" i="16"/>
  <c r="K149" i="16" s="1"/>
  <c r="L150" i="16"/>
  <c r="K150" i="16" s="1"/>
  <c r="L151" i="16"/>
  <c r="K151" i="16" s="1"/>
  <c r="L152" i="16"/>
  <c r="K152" i="16" s="1"/>
  <c r="L153" i="16"/>
  <c r="K153" i="16" s="1"/>
  <c r="L154" i="16"/>
  <c r="K154" i="16" s="1"/>
  <c r="L155" i="16"/>
  <c r="K155" i="16" s="1"/>
  <c r="H155" i="16" s="1"/>
  <c r="L156" i="16"/>
  <c r="K156" i="16" s="1"/>
  <c r="L157" i="16"/>
  <c r="K157" i="16" s="1"/>
  <c r="L158" i="16"/>
  <c r="K158" i="16" s="1"/>
  <c r="L159" i="16"/>
  <c r="K159" i="16" s="1"/>
  <c r="L160" i="16"/>
  <c r="K160" i="16" s="1"/>
  <c r="L161" i="16"/>
  <c r="K161" i="16" s="1"/>
  <c r="L162" i="16"/>
  <c r="K162" i="16" s="1"/>
  <c r="L163" i="16"/>
  <c r="K163" i="16" s="1"/>
  <c r="H163" i="16" s="1"/>
  <c r="L164" i="16"/>
  <c r="K164" i="16" s="1"/>
  <c r="L165" i="16"/>
  <c r="K165" i="16" s="1"/>
  <c r="L166" i="16"/>
  <c r="K166" i="16" s="1"/>
  <c r="L167" i="16"/>
  <c r="K167" i="16" s="1"/>
  <c r="L168" i="16"/>
  <c r="K168" i="16" s="1"/>
  <c r="L169" i="16"/>
  <c r="K169" i="16" s="1"/>
  <c r="L170" i="16"/>
  <c r="K170" i="16" s="1"/>
  <c r="L171" i="16"/>
  <c r="K171" i="16" s="1"/>
  <c r="L172" i="16"/>
  <c r="K172" i="16" s="1"/>
  <c r="L173" i="16"/>
  <c r="K173" i="16" s="1"/>
  <c r="L174" i="16"/>
  <c r="K174" i="16" s="1"/>
  <c r="L175" i="16"/>
  <c r="K175" i="16" s="1"/>
  <c r="L176" i="16"/>
  <c r="K176" i="16" s="1"/>
  <c r="L177" i="16"/>
  <c r="K177" i="16" s="1"/>
  <c r="L178" i="16"/>
  <c r="K178" i="16" s="1"/>
  <c r="L179" i="16"/>
  <c r="K179" i="16" s="1"/>
  <c r="H179" i="16" s="1"/>
  <c r="L180" i="16"/>
  <c r="K180" i="16" s="1"/>
  <c r="L181" i="16"/>
  <c r="K181" i="16" s="1"/>
  <c r="L182" i="16"/>
  <c r="K182" i="16" s="1"/>
  <c r="L183" i="16"/>
  <c r="K183" i="16" s="1"/>
  <c r="L184" i="16"/>
  <c r="K184" i="16" s="1"/>
  <c r="L185" i="16"/>
  <c r="K185" i="16" s="1"/>
  <c r="L186" i="16"/>
  <c r="K186" i="16" s="1"/>
  <c r="L187" i="16"/>
  <c r="K187" i="16" s="1"/>
  <c r="H187" i="16" s="1"/>
  <c r="L188" i="16"/>
  <c r="K188" i="16" s="1"/>
  <c r="L189" i="16"/>
  <c r="K189" i="16" s="1"/>
  <c r="L190" i="16"/>
  <c r="K190" i="16" s="1"/>
  <c r="L191" i="16"/>
  <c r="K191" i="16" s="1"/>
  <c r="L192" i="16"/>
  <c r="K192" i="16" s="1"/>
  <c r="L193" i="16"/>
  <c r="K193" i="16" s="1"/>
  <c r="L194" i="16"/>
  <c r="K194" i="16" s="1"/>
  <c r="L195" i="16"/>
  <c r="K195" i="16" s="1"/>
  <c r="H195" i="16" s="1"/>
  <c r="L196" i="16"/>
  <c r="K196" i="16" s="1"/>
  <c r="L197" i="16"/>
  <c r="K197" i="16" s="1"/>
  <c r="L198" i="16"/>
  <c r="K198" i="16" s="1"/>
  <c r="L199" i="16"/>
  <c r="K199" i="16" s="1"/>
  <c r="L200" i="16"/>
  <c r="K200" i="16" s="1"/>
  <c r="L201" i="16"/>
  <c r="K201" i="16" s="1"/>
  <c r="L202" i="16"/>
  <c r="K202" i="16" s="1"/>
  <c r="L203" i="16"/>
  <c r="K203" i="16" s="1"/>
  <c r="H203" i="16" s="1"/>
  <c r="L204" i="16"/>
  <c r="K204" i="16" s="1"/>
  <c r="L205" i="16"/>
  <c r="K205" i="16" s="1"/>
  <c r="L206" i="16"/>
  <c r="K206" i="16" s="1"/>
  <c r="L207" i="16"/>
  <c r="K207" i="16" s="1"/>
  <c r="L208" i="16"/>
  <c r="K208" i="16" s="1"/>
  <c r="L209" i="16"/>
  <c r="K209" i="16" s="1"/>
  <c r="L210" i="16"/>
  <c r="K210" i="16" s="1"/>
  <c r="L211" i="16"/>
  <c r="K211" i="16" s="1"/>
  <c r="H211" i="16" s="1"/>
  <c r="L212" i="16"/>
  <c r="K212" i="16" s="1"/>
  <c r="L213" i="16"/>
  <c r="K213" i="16" s="1"/>
  <c r="L214" i="16"/>
  <c r="K214" i="16" s="1"/>
  <c r="L215" i="16"/>
  <c r="K215" i="16" s="1"/>
  <c r="L216" i="16"/>
  <c r="K216" i="16" s="1"/>
  <c r="L217" i="16"/>
  <c r="K217" i="16" s="1"/>
  <c r="L218" i="16"/>
  <c r="K218" i="16" s="1"/>
  <c r="L219" i="16"/>
  <c r="K219" i="16" s="1"/>
  <c r="H219" i="16" s="1"/>
  <c r="L220" i="16"/>
  <c r="K220" i="16" s="1"/>
  <c r="L221" i="16"/>
  <c r="K221" i="16" s="1"/>
  <c r="L222" i="16"/>
  <c r="K222" i="16" s="1"/>
  <c r="L223" i="16"/>
  <c r="K223" i="16" s="1"/>
  <c r="L224" i="16"/>
  <c r="K224" i="16" s="1"/>
  <c r="L225" i="16"/>
  <c r="K225" i="16" s="1"/>
  <c r="L226" i="16"/>
  <c r="K226" i="16" s="1"/>
  <c r="L227" i="16"/>
  <c r="K227" i="16" s="1"/>
  <c r="H227" i="16" s="1"/>
  <c r="L228" i="16"/>
  <c r="K228" i="16" s="1"/>
  <c r="L229" i="16"/>
  <c r="K229" i="16" s="1"/>
  <c r="L230" i="16"/>
  <c r="K230" i="16" s="1"/>
  <c r="L231" i="16"/>
  <c r="K231" i="16" s="1"/>
  <c r="L232" i="16"/>
  <c r="K232" i="16" s="1"/>
  <c r="L233" i="16"/>
  <c r="K233" i="16" s="1"/>
  <c r="L234" i="16"/>
  <c r="K234" i="16" s="1"/>
  <c r="L235" i="16"/>
  <c r="K235" i="16" s="1"/>
  <c r="H235" i="16" s="1"/>
  <c r="L236" i="16"/>
  <c r="K236" i="16" s="1"/>
  <c r="L237" i="16"/>
  <c r="K237" i="16" s="1"/>
  <c r="L238" i="16"/>
  <c r="K238" i="16" s="1"/>
  <c r="L239" i="16"/>
  <c r="K239" i="16" s="1"/>
  <c r="L240" i="16"/>
  <c r="K240" i="16" s="1"/>
  <c r="L241" i="16"/>
  <c r="K241" i="16" s="1"/>
  <c r="L242" i="16"/>
  <c r="K242" i="16" s="1"/>
  <c r="L243" i="16"/>
  <c r="K243" i="16" s="1"/>
  <c r="H243" i="16" s="1"/>
  <c r="L244" i="16"/>
  <c r="K244" i="16" s="1"/>
  <c r="L245" i="16"/>
  <c r="K245" i="16" s="1"/>
  <c r="L246" i="16"/>
  <c r="K246" i="16" s="1"/>
  <c r="L247" i="16"/>
  <c r="K247" i="16" s="1"/>
  <c r="L248" i="16"/>
  <c r="K248" i="16" s="1"/>
  <c r="L249" i="16"/>
  <c r="K249" i="16" s="1"/>
  <c r="L250" i="16"/>
  <c r="K250" i="16" s="1"/>
  <c r="L251" i="16"/>
  <c r="K251" i="16" s="1"/>
  <c r="H251" i="16" s="1"/>
  <c r="L252" i="16"/>
  <c r="K252" i="16" s="1"/>
  <c r="L253" i="16"/>
  <c r="K253" i="16" s="1"/>
  <c r="L254" i="16"/>
  <c r="K254" i="16" s="1"/>
  <c r="L255" i="16"/>
  <c r="K255" i="16" s="1"/>
  <c r="L256" i="16"/>
  <c r="K256" i="16" s="1"/>
  <c r="L257" i="16"/>
  <c r="K257" i="16" s="1"/>
  <c r="L258" i="16"/>
  <c r="K258" i="16" s="1"/>
  <c r="L259" i="16"/>
  <c r="K259" i="16" s="1"/>
  <c r="H259" i="16" s="1"/>
  <c r="L260" i="16"/>
  <c r="K260" i="16" s="1"/>
  <c r="L261" i="16"/>
  <c r="K261" i="16" s="1"/>
  <c r="L262" i="16"/>
  <c r="K262" i="16" s="1"/>
  <c r="L263" i="16"/>
  <c r="K263" i="16" s="1"/>
  <c r="L264" i="16"/>
  <c r="K264" i="16" s="1"/>
  <c r="L265" i="16"/>
  <c r="K265" i="16" s="1"/>
  <c r="L266" i="16"/>
  <c r="K266" i="16" s="1"/>
  <c r="L267" i="16"/>
  <c r="K267" i="16" s="1"/>
  <c r="H267" i="16" s="1"/>
  <c r="L268" i="16"/>
  <c r="K268" i="16" s="1"/>
  <c r="L269" i="16"/>
  <c r="K269" i="16" s="1"/>
  <c r="L270" i="16"/>
  <c r="K270" i="16" s="1"/>
  <c r="L271" i="16"/>
  <c r="K271" i="16" s="1"/>
  <c r="L272" i="16"/>
  <c r="K272" i="16" s="1"/>
  <c r="L273" i="16"/>
  <c r="K273" i="16" s="1"/>
  <c r="L274" i="16"/>
  <c r="K274" i="16" s="1"/>
  <c r="L275" i="16"/>
  <c r="K275" i="16" s="1"/>
  <c r="H275" i="16" s="1"/>
  <c r="L276" i="16"/>
  <c r="K276" i="16" s="1"/>
  <c r="L277" i="16"/>
  <c r="K277" i="16" s="1"/>
  <c r="L278" i="16"/>
  <c r="K278" i="16" s="1"/>
  <c r="L279" i="16"/>
  <c r="K279" i="16" s="1"/>
  <c r="L280" i="16"/>
  <c r="K280" i="16" s="1"/>
  <c r="L281" i="16"/>
  <c r="K281" i="16" s="1"/>
  <c r="L282" i="16"/>
  <c r="K282" i="16" s="1"/>
  <c r="L283" i="16"/>
  <c r="K283" i="16" s="1"/>
  <c r="H283" i="16" s="1"/>
  <c r="L284" i="16"/>
  <c r="K284" i="16" s="1"/>
  <c r="L285" i="16"/>
  <c r="K285" i="16" s="1"/>
  <c r="L286" i="16"/>
  <c r="K286" i="16" s="1"/>
  <c r="L287" i="16"/>
  <c r="K287" i="16" s="1"/>
  <c r="L288" i="16"/>
  <c r="K288" i="16" s="1"/>
  <c r="L289" i="16"/>
  <c r="K289" i="16" s="1"/>
  <c r="L290" i="16"/>
  <c r="K290" i="16" s="1"/>
  <c r="L291" i="16"/>
  <c r="K291" i="16" s="1"/>
  <c r="H291" i="16" s="1"/>
  <c r="L292" i="16"/>
  <c r="K292" i="16" s="1"/>
  <c r="L293" i="16"/>
  <c r="K293" i="16" s="1"/>
  <c r="L294" i="16"/>
  <c r="K294" i="16" s="1"/>
  <c r="L295" i="16"/>
  <c r="K295" i="16" s="1"/>
  <c r="L296" i="16"/>
  <c r="K296" i="16" s="1"/>
  <c r="L297" i="16"/>
  <c r="K297" i="16" s="1"/>
  <c r="L298" i="16"/>
  <c r="K298" i="16" s="1"/>
  <c r="L299" i="16"/>
  <c r="K299" i="16" s="1"/>
  <c r="H299" i="16" s="1"/>
  <c r="L300" i="16"/>
  <c r="K300" i="16" s="1"/>
  <c r="L301" i="16"/>
  <c r="K301" i="16" s="1"/>
  <c r="L302" i="16"/>
  <c r="K302" i="16" s="1"/>
  <c r="L303" i="16"/>
  <c r="K303" i="16" s="1"/>
  <c r="L304" i="16"/>
  <c r="K304" i="16" s="1"/>
  <c r="L305" i="16"/>
  <c r="K305" i="16" s="1"/>
  <c r="L306" i="16"/>
  <c r="K306" i="16" s="1"/>
  <c r="L307" i="16"/>
  <c r="K307" i="16" s="1"/>
  <c r="H307" i="16" s="1"/>
  <c r="L308" i="16"/>
  <c r="K308" i="16" s="1"/>
  <c r="L309" i="16"/>
  <c r="K309" i="16" s="1"/>
  <c r="L310" i="16"/>
  <c r="K310" i="16" s="1"/>
  <c r="L311" i="16"/>
  <c r="K311" i="16" s="1"/>
  <c r="L312" i="16"/>
  <c r="K312" i="16" s="1"/>
  <c r="L313" i="16"/>
  <c r="K313" i="16" s="1"/>
  <c r="L314" i="16"/>
  <c r="K314" i="16" s="1"/>
  <c r="L315" i="16"/>
  <c r="K315" i="16" s="1"/>
  <c r="H315" i="16" s="1"/>
  <c r="L316" i="16"/>
  <c r="K316" i="16" s="1"/>
  <c r="L317" i="16"/>
  <c r="K317" i="16" s="1"/>
  <c r="L318" i="16"/>
  <c r="K318" i="16" s="1"/>
  <c r="L319" i="16"/>
  <c r="K319" i="16" s="1"/>
  <c r="L320" i="16"/>
  <c r="K320" i="16" s="1"/>
  <c r="L321" i="16"/>
  <c r="K321" i="16" s="1"/>
  <c r="L322" i="16"/>
  <c r="K322" i="16" s="1"/>
  <c r="L323" i="16"/>
  <c r="K323" i="16" s="1"/>
  <c r="H323" i="16" s="1"/>
  <c r="L324" i="16"/>
  <c r="K324" i="16" s="1"/>
  <c r="L325" i="16"/>
  <c r="K325" i="16" s="1"/>
  <c r="L326" i="16"/>
  <c r="K326" i="16" s="1"/>
  <c r="H326" i="16" s="1"/>
  <c r="L327" i="16"/>
  <c r="K327" i="16" s="1"/>
  <c r="L328" i="16"/>
  <c r="K328" i="16" s="1"/>
  <c r="L329" i="16"/>
  <c r="K329" i="16" s="1"/>
  <c r="L330" i="16"/>
  <c r="K330" i="16" s="1"/>
  <c r="L331" i="16"/>
  <c r="K331" i="16" s="1"/>
  <c r="H331" i="16" s="1"/>
  <c r="L332" i="16"/>
  <c r="K332" i="16" s="1"/>
  <c r="L333" i="16"/>
  <c r="K333" i="16" s="1"/>
  <c r="L334" i="16"/>
  <c r="K334" i="16" s="1"/>
  <c r="L335" i="16"/>
  <c r="K335" i="16" s="1"/>
  <c r="L336" i="16"/>
  <c r="K336" i="16" s="1"/>
  <c r="L337" i="16"/>
  <c r="K337" i="16" s="1"/>
  <c r="L338" i="16"/>
  <c r="K338" i="16" s="1"/>
  <c r="H338" i="16" s="1"/>
  <c r="L339" i="16"/>
  <c r="K339" i="16" s="1"/>
  <c r="H339" i="16" s="1"/>
  <c r="L340" i="16"/>
  <c r="K340" i="16" s="1"/>
  <c r="L341" i="16"/>
  <c r="K341" i="16" s="1"/>
  <c r="L342" i="16"/>
  <c r="K342" i="16" s="1"/>
  <c r="H342" i="16" s="1"/>
  <c r="L343" i="16"/>
  <c r="K343" i="16" s="1"/>
  <c r="L344" i="16"/>
  <c r="K344" i="16" s="1"/>
  <c r="L345" i="16"/>
  <c r="K345" i="16" s="1"/>
  <c r="L346" i="16"/>
  <c r="K346" i="16" s="1"/>
  <c r="H346" i="16" s="1"/>
  <c r="L347" i="16"/>
  <c r="K347" i="16" s="1"/>
  <c r="H347" i="16" s="1"/>
  <c r="L348" i="16"/>
  <c r="K348" i="16" s="1"/>
  <c r="L349" i="16"/>
  <c r="K349" i="16" s="1"/>
  <c r="L350" i="16"/>
  <c r="K350" i="16" s="1"/>
  <c r="L351" i="16"/>
  <c r="K351" i="16" s="1"/>
  <c r="L352" i="16"/>
  <c r="K352" i="16" s="1"/>
  <c r="L353" i="16"/>
  <c r="K353" i="16" s="1"/>
  <c r="L354" i="16"/>
  <c r="K354" i="16" s="1"/>
  <c r="L355" i="16"/>
  <c r="K355" i="16" s="1"/>
  <c r="H355" i="16" s="1"/>
  <c r="L356" i="16"/>
  <c r="K356" i="16" s="1"/>
  <c r="L357" i="16"/>
  <c r="K357" i="16" s="1"/>
  <c r="L358" i="16"/>
  <c r="K358" i="16" s="1"/>
  <c r="L359" i="16"/>
  <c r="K359" i="16" s="1"/>
  <c r="L360" i="16"/>
  <c r="K360" i="16" s="1"/>
  <c r="L361" i="16"/>
  <c r="K361" i="16" s="1"/>
  <c r="L362" i="16"/>
  <c r="K362" i="16" s="1"/>
  <c r="L363" i="16"/>
  <c r="K363" i="16" s="1"/>
  <c r="H363" i="16" s="1"/>
  <c r="L364" i="16"/>
  <c r="K364" i="16" s="1"/>
  <c r="L365" i="16"/>
  <c r="K365" i="16" s="1"/>
  <c r="L366" i="16"/>
  <c r="K366" i="16" s="1"/>
  <c r="H366" i="16" s="1"/>
  <c r="L367" i="16"/>
  <c r="K367" i="16" s="1"/>
  <c r="L368" i="16"/>
  <c r="K368" i="16" s="1"/>
  <c r="L369" i="16"/>
  <c r="K369" i="16" s="1"/>
  <c r="L370" i="16"/>
  <c r="K370" i="16" s="1"/>
  <c r="H370" i="16" s="1"/>
  <c r="L371" i="16"/>
  <c r="K371" i="16" s="1"/>
  <c r="H371" i="16" s="1"/>
  <c r="L372" i="16"/>
  <c r="K372" i="16" s="1"/>
  <c r="L373" i="16"/>
  <c r="K373" i="16" s="1"/>
  <c r="L374" i="16"/>
  <c r="K374" i="16" s="1"/>
  <c r="H374" i="16" s="1"/>
  <c r="L375" i="16"/>
  <c r="K375" i="16" s="1"/>
  <c r="L376" i="16"/>
  <c r="K376" i="16" s="1"/>
  <c r="L377" i="16"/>
  <c r="K377" i="16" s="1"/>
  <c r="L378" i="16"/>
  <c r="K378" i="16" s="1"/>
  <c r="H378" i="16" s="1"/>
  <c r="L379" i="16"/>
  <c r="K379" i="16" s="1"/>
  <c r="H379" i="16" s="1"/>
  <c r="L380" i="16"/>
  <c r="K380" i="16" s="1"/>
  <c r="L381" i="16"/>
  <c r="K381" i="16" s="1"/>
  <c r="L382" i="16"/>
  <c r="K382" i="16" s="1"/>
  <c r="H382" i="16" s="1"/>
  <c r="L383" i="16"/>
  <c r="K383" i="16" s="1"/>
  <c r="L384" i="16"/>
  <c r="K384" i="16" s="1"/>
  <c r="L385" i="16"/>
  <c r="K385" i="16" s="1"/>
  <c r="L386" i="16"/>
  <c r="K386" i="16" s="1"/>
  <c r="H386" i="16" s="1"/>
  <c r="L387" i="16"/>
  <c r="K387" i="16" s="1"/>
  <c r="H387" i="16" s="1"/>
  <c r="L388" i="16"/>
  <c r="K388" i="16" s="1"/>
  <c r="L389" i="16"/>
  <c r="K389" i="16" s="1"/>
  <c r="L390" i="16"/>
  <c r="K390" i="16" s="1"/>
  <c r="L391" i="16"/>
  <c r="K391" i="16" s="1"/>
  <c r="L392" i="16"/>
  <c r="K392" i="16" s="1"/>
  <c r="L393" i="16"/>
  <c r="K393" i="16" s="1"/>
  <c r="L394" i="16"/>
  <c r="K394" i="16" s="1"/>
  <c r="L395" i="16"/>
  <c r="K395" i="16" s="1"/>
  <c r="H395" i="16" s="1"/>
  <c r="L396" i="16"/>
  <c r="K396" i="16" s="1"/>
  <c r="L397" i="16"/>
  <c r="K397" i="16" s="1"/>
  <c r="L398" i="16"/>
  <c r="K398" i="16" s="1"/>
  <c r="H398" i="16" s="1"/>
  <c r="L399" i="16"/>
  <c r="K399" i="16" s="1"/>
  <c r="L400" i="16"/>
  <c r="K400" i="16" s="1"/>
  <c r="L401" i="16"/>
  <c r="K401" i="16" s="1"/>
  <c r="L402" i="16"/>
  <c r="K402" i="16" s="1"/>
  <c r="H402" i="16" s="1"/>
  <c r="L403" i="16"/>
  <c r="K403" i="16" s="1"/>
  <c r="H403" i="16" s="1"/>
  <c r="L404" i="16"/>
  <c r="K404" i="16" s="1"/>
  <c r="L405" i="16"/>
  <c r="K405" i="16" s="1"/>
  <c r="L406" i="16"/>
  <c r="K406" i="16" s="1"/>
  <c r="H406" i="16" s="1"/>
  <c r="L407" i="16"/>
  <c r="K407" i="16" s="1"/>
  <c r="L408" i="16"/>
  <c r="K408" i="16" s="1"/>
  <c r="L409" i="16"/>
  <c r="K409" i="16" s="1"/>
  <c r="L410" i="16"/>
  <c r="K410" i="16" s="1"/>
  <c r="H410" i="16" s="1"/>
  <c r="L411" i="16"/>
  <c r="K411" i="16" s="1"/>
  <c r="H411" i="16" s="1"/>
  <c r="L412" i="16"/>
  <c r="K412" i="16" s="1"/>
  <c r="L413" i="16"/>
  <c r="K413" i="16" s="1"/>
  <c r="L414" i="16"/>
  <c r="K414" i="16" s="1"/>
  <c r="H414" i="16" s="1"/>
  <c r="L415" i="16"/>
  <c r="K415" i="16" s="1"/>
  <c r="L416" i="16"/>
  <c r="K416" i="16" s="1"/>
  <c r="L417" i="16"/>
  <c r="K417" i="16" s="1"/>
  <c r="L418" i="16"/>
  <c r="K418" i="16" s="1"/>
  <c r="H418" i="16" s="1"/>
  <c r="L419" i="16"/>
  <c r="K419" i="16" s="1"/>
  <c r="H419" i="16" s="1"/>
  <c r="L420" i="16"/>
  <c r="K420" i="16" s="1"/>
  <c r="L421" i="16"/>
  <c r="K421" i="16" s="1"/>
  <c r="L422" i="16"/>
  <c r="K422" i="16" s="1"/>
  <c r="L423" i="16"/>
  <c r="K423" i="16" s="1"/>
  <c r="L424" i="16"/>
  <c r="K424" i="16" s="1"/>
  <c r="L425" i="16"/>
  <c r="K425" i="16" s="1"/>
  <c r="L426" i="16"/>
  <c r="K426" i="16" s="1"/>
  <c r="L427" i="16"/>
  <c r="K427" i="16" s="1"/>
  <c r="H427" i="16" s="1"/>
  <c r="L428" i="16"/>
  <c r="K428" i="16" s="1"/>
  <c r="L429" i="16"/>
  <c r="K429" i="16" s="1"/>
  <c r="L430" i="16"/>
  <c r="K430" i="16" s="1"/>
  <c r="H430" i="16" s="1"/>
  <c r="L431" i="16"/>
  <c r="K431" i="16" s="1"/>
  <c r="L432" i="16"/>
  <c r="K432" i="16" s="1"/>
  <c r="L433" i="16"/>
  <c r="K433" i="16" s="1"/>
  <c r="L434" i="16"/>
  <c r="K434" i="16" s="1"/>
  <c r="H434" i="16" s="1"/>
  <c r="L435" i="16"/>
  <c r="K435" i="16" s="1"/>
  <c r="H435" i="16" s="1"/>
  <c r="L436" i="16"/>
  <c r="K436" i="16" s="1"/>
  <c r="L437" i="16"/>
  <c r="K437" i="16" s="1"/>
  <c r="L438" i="16"/>
  <c r="K438" i="16" s="1"/>
  <c r="H438" i="16" s="1"/>
  <c r="L439" i="16"/>
  <c r="K439" i="16" s="1"/>
  <c r="L440" i="16"/>
  <c r="K440" i="16" s="1"/>
  <c r="L441" i="16"/>
  <c r="K441" i="16" s="1"/>
  <c r="L442" i="16"/>
  <c r="K442" i="16" s="1"/>
  <c r="H442" i="16" s="1"/>
  <c r="L443" i="16"/>
  <c r="K443" i="16" s="1"/>
  <c r="H443" i="16" s="1"/>
  <c r="L444" i="16"/>
  <c r="K444" i="16" s="1"/>
  <c r="L445" i="16"/>
  <c r="K445" i="16" s="1"/>
  <c r="L446" i="16"/>
  <c r="K446" i="16" s="1"/>
  <c r="H446" i="16" s="1"/>
  <c r="L447" i="16"/>
  <c r="K447" i="16" s="1"/>
  <c r="L448" i="16"/>
  <c r="K448" i="16" s="1"/>
  <c r="L449" i="16"/>
  <c r="K449" i="16" s="1"/>
  <c r="L450" i="16"/>
  <c r="K450" i="16" s="1"/>
  <c r="H450" i="16" s="1"/>
  <c r="L451" i="16"/>
  <c r="K451" i="16" s="1"/>
  <c r="H451" i="16" s="1"/>
  <c r="L452" i="16"/>
  <c r="K452" i="16" s="1"/>
  <c r="L453" i="16"/>
  <c r="K453" i="16" s="1"/>
  <c r="L454" i="16"/>
  <c r="K454" i="16" s="1"/>
  <c r="L455" i="16"/>
  <c r="K455" i="16" s="1"/>
  <c r="L456" i="16"/>
  <c r="K456" i="16" s="1"/>
  <c r="L457" i="16"/>
  <c r="K457" i="16" s="1"/>
  <c r="L458" i="16"/>
  <c r="K458" i="16" s="1"/>
  <c r="L459" i="16"/>
  <c r="K459" i="16" s="1"/>
  <c r="H459" i="16" s="1"/>
  <c r="L460" i="16"/>
  <c r="K460" i="16" s="1"/>
  <c r="L461" i="16"/>
  <c r="K461" i="16" s="1"/>
  <c r="L462" i="16"/>
  <c r="K462" i="16" s="1"/>
  <c r="H462" i="16" s="1"/>
  <c r="L463" i="16"/>
  <c r="K463" i="16" s="1"/>
  <c r="L464" i="16"/>
  <c r="K464" i="16" s="1"/>
  <c r="L465" i="16"/>
  <c r="K465" i="16" s="1"/>
  <c r="L466" i="16"/>
  <c r="K466" i="16" s="1"/>
  <c r="H466" i="16" s="1"/>
  <c r="L467" i="16"/>
  <c r="K467" i="16" s="1"/>
  <c r="H467" i="16" s="1"/>
  <c r="L468" i="16"/>
  <c r="K468" i="16" s="1"/>
  <c r="L469" i="16"/>
  <c r="K469" i="16" s="1"/>
  <c r="L470" i="16"/>
  <c r="K470" i="16" s="1"/>
  <c r="H470" i="16" s="1"/>
  <c r="L471" i="16"/>
  <c r="K471" i="16" s="1"/>
  <c r="L472" i="16"/>
  <c r="K472" i="16" s="1"/>
  <c r="L473" i="16"/>
  <c r="K473" i="16" s="1"/>
  <c r="L474" i="16"/>
  <c r="K474" i="16" s="1"/>
  <c r="H474" i="16" s="1"/>
  <c r="L475" i="16"/>
  <c r="K475" i="16" s="1"/>
  <c r="H475" i="16" s="1"/>
  <c r="L476" i="16"/>
  <c r="K476" i="16" s="1"/>
  <c r="L477" i="16"/>
  <c r="K477" i="16" s="1"/>
  <c r="L478" i="16"/>
  <c r="K478" i="16" s="1"/>
  <c r="H478" i="16" s="1"/>
  <c r="L479" i="16"/>
  <c r="K479" i="16" s="1"/>
  <c r="L480" i="16"/>
  <c r="K480" i="16" s="1"/>
  <c r="L481" i="16"/>
  <c r="K481" i="16" s="1"/>
  <c r="L482" i="16"/>
  <c r="K482" i="16" s="1"/>
  <c r="H482" i="16" s="1"/>
  <c r="L483" i="16"/>
  <c r="K483" i="16" s="1"/>
  <c r="H483" i="16" s="1"/>
  <c r="L484" i="16"/>
  <c r="K484" i="16" s="1"/>
  <c r="L485" i="16"/>
  <c r="K485" i="16" s="1"/>
  <c r="L486" i="16"/>
  <c r="K486" i="16" s="1"/>
  <c r="H486" i="16" s="1"/>
  <c r="L487" i="16"/>
  <c r="K487" i="16" s="1"/>
  <c r="L488" i="16"/>
  <c r="K488" i="16" s="1"/>
  <c r="L489" i="16"/>
  <c r="K489" i="16" s="1"/>
  <c r="L490" i="16"/>
  <c r="K490" i="16" s="1"/>
  <c r="L491" i="16"/>
  <c r="K491" i="16" s="1"/>
  <c r="H491" i="16" s="1"/>
  <c r="L492" i="16"/>
  <c r="K492" i="16" s="1"/>
  <c r="L493" i="16"/>
  <c r="K493" i="16" s="1"/>
  <c r="L494" i="16"/>
  <c r="K494" i="16" s="1"/>
  <c r="L495" i="16"/>
  <c r="K495" i="16" s="1"/>
  <c r="L496" i="16"/>
  <c r="K496" i="16" s="1"/>
  <c r="L497" i="16"/>
  <c r="K497" i="16" s="1"/>
  <c r="L498" i="16"/>
  <c r="K498" i="16" s="1"/>
  <c r="H498" i="16" s="1"/>
  <c r="L499" i="16"/>
  <c r="K499" i="16" s="1"/>
  <c r="H499" i="16" s="1"/>
  <c r="L500" i="16"/>
  <c r="K500" i="16" s="1"/>
  <c r="L501" i="16"/>
  <c r="K501" i="16" s="1"/>
  <c r="L502" i="16"/>
  <c r="K502" i="16" s="1"/>
  <c r="H502" i="16" s="1"/>
  <c r="L503" i="16"/>
  <c r="K503" i="16" s="1"/>
  <c r="L504" i="16"/>
  <c r="K504" i="16" s="1"/>
  <c r="L505" i="16"/>
  <c r="K505" i="16" s="1"/>
  <c r="L506" i="16"/>
  <c r="K506" i="16" s="1"/>
  <c r="H506" i="16" s="1"/>
  <c r="L507" i="16"/>
  <c r="K507" i="16" s="1"/>
  <c r="H507" i="16" s="1"/>
  <c r="L508" i="16"/>
  <c r="K508" i="16" s="1"/>
  <c r="L509" i="16"/>
  <c r="K509" i="16" s="1"/>
  <c r="L510" i="16"/>
  <c r="K510" i="16" s="1"/>
  <c r="H510" i="16" s="1"/>
  <c r="L511" i="16"/>
  <c r="K511" i="16" s="1"/>
  <c r="L512" i="16"/>
  <c r="K512" i="16" s="1"/>
  <c r="L513" i="16"/>
  <c r="K513" i="16" s="1"/>
  <c r="L514" i="16"/>
  <c r="K514" i="16" s="1"/>
  <c r="H514" i="16" s="1"/>
  <c r="L515" i="16"/>
  <c r="K515" i="16" s="1"/>
  <c r="H515" i="16" s="1"/>
  <c r="L516" i="16"/>
  <c r="K516" i="16" s="1"/>
  <c r="L517" i="16"/>
  <c r="K517" i="16" s="1"/>
  <c r="L518" i="16"/>
  <c r="K518" i="16" s="1"/>
  <c r="H518" i="16" s="1"/>
  <c r="L519" i="16"/>
  <c r="K519" i="16" s="1"/>
  <c r="L520" i="16"/>
  <c r="K520" i="16" s="1"/>
  <c r="L521" i="16"/>
  <c r="K521" i="16" s="1"/>
  <c r="L522" i="16"/>
  <c r="K522" i="16" s="1"/>
  <c r="H522" i="16" s="1"/>
  <c r="L523" i="16"/>
  <c r="K523" i="16" s="1"/>
  <c r="H523" i="16" s="1"/>
  <c r="L524" i="16"/>
  <c r="K524" i="16" s="1"/>
  <c r="L525" i="16"/>
  <c r="K525" i="16" s="1"/>
  <c r="L526" i="16"/>
  <c r="K526" i="16" s="1"/>
  <c r="H526" i="16" s="1"/>
  <c r="L527" i="16"/>
  <c r="K527" i="16" s="1"/>
  <c r="L528" i="16"/>
  <c r="K528" i="16" s="1"/>
  <c r="L529" i="16"/>
  <c r="K529" i="16" s="1"/>
  <c r="L530" i="16"/>
  <c r="K530" i="16" s="1"/>
  <c r="H530" i="16" s="1"/>
  <c r="L531" i="16"/>
  <c r="K531" i="16" s="1"/>
  <c r="H531" i="16" s="1"/>
  <c r="L532" i="16"/>
  <c r="K532" i="16" s="1"/>
  <c r="L533" i="16"/>
  <c r="K533" i="16" s="1"/>
  <c r="L534" i="16"/>
  <c r="K534" i="16" s="1"/>
  <c r="H534" i="16" s="1"/>
  <c r="L535" i="16"/>
  <c r="K535" i="16" s="1"/>
  <c r="L536" i="16"/>
  <c r="K536" i="16" s="1"/>
  <c r="L537" i="16"/>
  <c r="K537" i="16" s="1"/>
  <c r="L538" i="16"/>
  <c r="K538" i="16" s="1"/>
  <c r="H538" i="16" s="1"/>
  <c r="L539" i="16"/>
  <c r="K539" i="16" s="1"/>
  <c r="H539" i="16" s="1"/>
  <c r="L540" i="16"/>
  <c r="K540" i="16" s="1"/>
  <c r="L541" i="16"/>
  <c r="K541" i="16" s="1"/>
  <c r="L542" i="16"/>
  <c r="K542" i="16" s="1"/>
  <c r="H542" i="16" s="1"/>
  <c r="L543" i="16"/>
  <c r="K543" i="16" s="1"/>
  <c r="L544" i="16"/>
  <c r="K544" i="16" s="1"/>
  <c r="L545" i="16"/>
  <c r="K545" i="16" s="1"/>
  <c r="L546" i="16"/>
  <c r="K546" i="16" s="1"/>
  <c r="H546" i="16" s="1"/>
  <c r="L547" i="16"/>
  <c r="K547" i="16" s="1"/>
  <c r="H547" i="16" s="1"/>
  <c r="L548" i="16"/>
  <c r="K548" i="16" s="1"/>
  <c r="L549" i="16"/>
  <c r="K549" i="16" s="1"/>
  <c r="L550" i="16"/>
  <c r="K550" i="16" s="1"/>
  <c r="H550" i="16" s="1"/>
  <c r="L551" i="16"/>
  <c r="K551" i="16" s="1"/>
  <c r="L552" i="16"/>
  <c r="K552" i="16" s="1"/>
  <c r="L553" i="16"/>
  <c r="K553" i="16" s="1"/>
  <c r="L554" i="16"/>
  <c r="K554" i="16" s="1"/>
  <c r="L555" i="16"/>
  <c r="K555" i="16" s="1"/>
  <c r="H555" i="16" s="1"/>
  <c r="L556" i="16"/>
  <c r="K556" i="16" s="1"/>
  <c r="L557" i="16"/>
  <c r="K557" i="16" s="1"/>
  <c r="L558" i="16"/>
  <c r="K558" i="16" s="1"/>
  <c r="H558" i="16" s="1"/>
  <c r="L559" i="16"/>
  <c r="K559" i="16" s="1"/>
  <c r="L560" i="16"/>
  <c r="K560" i="16" s="1"/>
  <c r="L561" i="16"/>
  <c r="K561" i="16" s="1"/>
  <c r="L562" i="16"/>
  <c r="K562" i="16" s="1"/>
  <c r="H562" i="16" s="1"/>
  <c r="L563" i="16"/>
  <c r="K563" i="16" s="1"/>
  <c r="H563" i="16" s="1"/>
  <c r="L564" i="16"/>
  <c r="K564" i="16" s="1"/>
  <c r="L565" i="16"/>
  <c r="K565" i="16" s="1"/>
  <c r="L566" i="16"/>
  <c r="K566" i="16" s="1"/>
  <c r="H566" i="16" s="1"/>
  <c r="L567" i="16"/>
  <c r="K567" i="16" s="1"/>
  <c r="L568" i="16"/>
  <c r="K568" i="16" s="1"/>
  <c r="L569" i="16"/>
  <c r="K569" i="16" s="1"/>
  <c r="L570" i="16"/>
  <c r="K570" i="16" s="1"/>
  <c r="H570" i="16" s="1"/>
  <c r="L571" i="16"/>
  <c r="K571" i="16" s="1"/>
  <c r="H571" i="16" s="1"/>
  <c r="L572" i="16"/>
  <c r="K572" i="16" s="1"/>
  <c r="L573" i="16"/>
  <c r="K573" i="16" s="1"/>
  <c r="L574" i="16"/>
  <c r="K574" i="16" s="1"/>
  <c r="H574" i="16" s="1"/>
  <c r="L575" i="16"/>
  <c r="K575" i="16" s="1"/>
  <c r="L576" i="16"/>
  <c r="K576" i="16" s="1"/>
  <c r="L577" i="16"/>
  <c r="K577" i="16" s="1"/>
  <c r="L578" i="16"/>
  <c r="K578" i="16" s="1"/>
  <c r="L579" i="16"/>
  <c r="K579" i="16" s="1"/>
  <c r="H579" i="16" s="1"/>
  <c r="L580" i="16"/>
  <c r="K580" i="16" s="1"/>
  <c r="L581" i="16"/>
  <c r="K581" i="16" s="1"/>
  <c r="L582" i="16"/>
  <c r="K582" i="16" s="1"/>
  <c r="L583" i="16"/>
  <c r="K583" i="16" s="1"/>
  <c r="L584" i="16"/>
  <c r="K584" i="16" s="1"/>
  <c r="L585" i="16"/>
  <c r="K585" i="16" s="1"/>
  <c r="L586" i="16"/>
  <c r="K586" i="16" s="1"/>
  <c r="L587" i="16"/>
  <c r="K587" i="16" s="1"/>
  <c r="H587" i="16" s="1"/>
  <c r="L588" i="16"/>
  <c r="K588" i="16" s="1"/>
  <c r="L589" i="16"/>
  <c r="K589" i="16" s="1"/>
  <c r="L590" i="16"/>
  <c r="K590" i="16" s="1"/>
  <c r="L591" i="16"/>
  <c r="K591" i="16" s="1"/>
  <c r="L592" i="16"/>
  <c r="K592" i="16" s="1"/>
  <c r="L593" i="16"/>
  <c r="K593" i="16" s="1"/>
  <c r="L594" i="16"/>
  <c r="K594" i="16" s="1"/>
  <c r="H594" i="16" s="1"/>
  <c r="L595" i="16"/>
  <c r="K595" i="16" s="1"/>
  <c r="H595" i="16" s="1"/>
  <c r="L596" i="16"/>
  <c r="K596" i="16" s="1"/>
  <c r="L597" i="16"/>
  <c r="K597" i="16" s="1"/>
  <c r="L598" i="16"/>
  <c r="K598" i="16" s="1"/>
  <c r="H598" i="16" s="1"/>
  <c r="L599" i="16"/>
  <c r="K599" i="16" s="1"/>
  <c r="L600" i="16"/>
  <c r="K600" i="16" s="1"/>
  <c r="L601" i="16"/>
  <c r="K601" i="16" s="1"/>
  <c r="L602" i="16"/>
  <c r="K602" i="16" s="1"/>
  <c r="H602" i="16" s="1"/>
  <c r="L603" i="16"/>
  <c r="K603" i="16" s="1"/>
  <c r="H603" i="16" s="1"/>
  <c r="L604" i="16"/>
  <c r="K604" i="16" s="1"/>
  <c r="L605" i="16"/>
  <c r="K605" i="16" s="1"/>
  <c r="L606" i="16"/>
  <c r="K606" i="16" s="1"/>
  <c r="H606" i="16" s="1"/>
  <c r="L607" i="16"/>
  <c r="K607" i="16" s="1"/>
  <c r="L608" i="16"/>
  <c r="K608" i="16" s="1"/>
  <c r="L609" i="16"/>
  <c r="K609" i="16" s="1"/>
  <c r="L610" i="16"/>
  <c r="K610" i="16" s="1"/>
  <c r="L611" i="16"/>
  <c r="K611" i="16" s="1"/>
  <c r="H611" i="16" s="1"/>
  <c r="L612" i="16"/>
  <c r="K612" i="16" s="1"/>
  <c r="L613" i="16"/>
  <c r="K613" i="16" s="1"/>
  <c r="L614" i="16"/>
  <c r="K614" i="16" s="1"/>
  <c r="L615" i="16"/>
  <c r="K615" i="16" s="1"/>
  <c r="L616" i="16"/>
  <c r="K616" i="16" s="1"/>
  <c r="L617" i="16"/>
  <c r="K617" i="16" s="1"/>
  <c r="L618" i="16"/>
  <c r="K618" i="16" s="1"/>
  <c r="L619" i="16"/>
  <c r="K619" i="16" s="1"/>
  <c r="H619" i="16" s="1"/>
  <c r="L620" i="16"/>
  <c r="K620" i="16" s="1"/>
  <c r="L621" i="16"/>
  <c r="K621" i="16" s="1"/>
  <c r="L622" i="16"/>
  <c r="K622" i="16" s="1"/>
  <c r="H622" i="16" s="1"/>
  <c r="L623" i="16"/>
  <c r="K623" i="16" s="1"/>
  <c r="L624" i="16"/>
  <c r="K624" i="16" s="1"/>
  <c r="L625" i="16"/>
  <c r="K625" i="16" s="1"/>
  <c r="L626" i="16"/>
  <c r="K626" i="16" s="1"/>
  <c r="H626" i="16" s="1"/>
  <c r="L627" i="16"/>
  <c r="K627" i="16" s="1"/>
  <c r="H627" i="16" s="1"/>
  <c r="L628" i="16"/>
  <c r="K628" i="16" s="1"/>
  <c r="L629" i="16"/>
  <c r="K629" i="16" s="1"/>
  <c r="L630" i="16"/>
  <c r="K630" i="16" s="1"/>
  <c r="H630" i="16" s="1"/>
  <c r="L631" i="16"/>
  <c r="K631" i="16" s="1"/>
  <c r="L632" i="16"/>
  <c r="K632" i="16" s="1"/>
  <c r="L633" i="16"/>
  <c r="K633" i="16" s="1"/>
  <c r="L634" i="16"/>
  <c r="K634" i="16" s="1"/>
  <c r="H634" i="16" s="1"/>
  <c r="L635" i="16"/>
  <c r="K635" i="16" s="1"/>
  <c r="H635" i="16" s="1"/>
  <c r="L636" i="16"/>
  <c r="K636" i="16" s="1"/>
  <c r="L637" i="16"/>
  <c r="K637" i="16" s="1"/>
  <c r="L638" i="16"/>
  <c r="K638" i="16" s="1"/>
  <c r="H638" i="16" s="1"/>
  <c r="L639" i="16"/>
  <c r="K639" i="16" s="1"/>
  <c r="L640" i="16"/>
  <c r="K640" i="16" s="1"/>
  <c r="L641" i="16"/>
  <c r="K641" i="16" s="1"/>
  <c r="L642" i="16"/>
  <c r="K642" i="16" s="1"/>
  <c r="H642" i="16" s="1"/>
  <c r="L643" i="16"/>
  <c r="K643" i="16" s="1"/>
  <c r="H643" i="16" s="1"/>
  <c r="L644" i="16"/>
  <c r="K644" i="16" s="1"/>
  <c r="L645" i="16"/>
  <c r="K645" i="16" s="1"/>
  <c r="L646" i="16"/>
  <c r="K646" i="16" s="1"/>
  <c r="L647" i="16"/>
  <c r="K647" i="16" s="1"/>
  <c r="L648" i="16"/>
  <c r="K648" i="16" s="1"/>
  <c r="L649" i="16"/>
  <c r="K649" i="16" s="1"/>
  <c r="L650" i="16"/>
  <c r="K650" i="16" s="1"/>
  <c r="L651" i="16"/>
  <c r="K651" i="16" s="1"/>
  <c r="H651" i="16" s="1"/>
  <c r="L652" i="16"/>
  <c r="K652" i="16" s="1"/>
  <c r="L653" i="16"/>
  <c r="K653" i="16" s="1"/>
  <c r="L654" i="16"/>
  <c r="K654" i="16" s="1"/>
  <c r="H654" i="16" s="1"/>
  <c r="L655" i="16"/>
  <c r="K655" i="16" s="1"/>
  <c r="L656" i="16"/>
  <c r="K656" i="16" s="1"/>
  <c r="L657" i="16"/>
  <c r="K657" i="16" s="1"/>
  <c r="L658" i="16"/>
  <c r="K658" i="16" s="1"/>
  <c r="H658" i="16" s="1"/>
  <c r="L659" i="16"/>
  <c r="K659" i="16" s="1"/>
  <c r="H659" i="16" s="1"/>
  <c r="L660" i="16"/>
  <c r="K660" i="16" s="1"/>
  <c r="L661" i="16"/>
  <c r="K661" i="16" s="1"/>
  <c r="L662" i="16"/>
  <c r="K662" i="16" s="1"/>
  <c r="H662" i="16" s="1"/>
  <c r="L663" i="16"/>
  <c r="K663" i="16" s="1"/>
  <c r="L664" i="16"/>
  <c r="K664" i="16" s="1"/>
  <c r="L665" i="16"/>
  <c r="K665" i="16" s="1"/>
  <c r="L666" i="16"/>
  <c r="K666" i="16" s="1"/>
  <c r="H666" i="16" s="1"/>
  <c r="L667" i="16"/>
  <c r="K667" i="16" s="1"/>
  <c r="H667" i="16" s="1"/>
  <c r="L668" i="16"/>
  <c r="K668" i="16" s="1"/>
  <c r="L669" i="16"/>
  <c r="K669" i="16" s="1"/>
  <c r="L670" i="16"/>
  <c r="K670" i="16" s="1"/>
  <c r="H670" i="16" s="1"/>
  <c r="L671" i="16"/>
  <c r="K671" i="16" s="1"/>
  <c r="L672" i="16"/>
  <c r="K672" i="16" s="1"/>
  <c r="L673" i="16"/>
  <c r="K673" i="16" s="1"/>
  <c r="L674" i="16"/>
  <c r="K674" i="16" s="1"/>
  <c r="H674" i="16" s="1"/>
  <c r="L675" i="16"/>
  <c r="K675" i="16" s="1"/>
  <c r="H675" i="16" s="1"/>
  <c r="L676" i="16"/>
  <c r="K676" i="16" s="1"/>
  <c r="L677" i="16"/>
  <c r="K677" i="16" s="1"/>
  <c r="L678" i="16"/>
  <c r="K678" i="16" s="1"/>
  <c r="L679" i="16"/>
  <c r="K679" i="16" s="1"/>
  <c r="L680" i="16"/>
  <c r="K680" i="16" s="1"/>
  <c r="L681" i="16"/>
  <c r="K681" i="16" s="1"/>
  <c r="L682" i="16"/>
  <c r="K682" i="16" s="1"/>
  <c r="L683" i="16"/>
  <c r="K683" i="16" s="1"/>
  <c r="H683" i="16" s="1"/>
  <c r="L684" i="16"/>
  <c r="K684" i="16" s="1"/>
  <c r="L685" i="16"/>
  <c r="K685" i="16" s="1"/>
  <c r="L686" i="16"/>
  <c r="K686" i="16" s="1"/>
  <c r="H686" i="16" s="1"/>
  <c r="L687" i="16"/>
  <c r="K687" i="16" s="1"/>
  <c r="L688" i="16"/>
  <c r="K688" i="16" s="1"/>
  <c r="L689" i="16"/>
  <c r="K689" i="16" s="1"/>
  <c r="L690" i="16"/>
  <c r="K690" i="16" s="1"/>
  <c r="H690" i="16" s="1"/>
  <c r="L691" i="16"/>
  <c r="K691" i="16" s="1"/>
  <c r="H691" i="16" s="1"/>
  <c r="L692" i="16"/>
  <c r="K692" i="16" s="1"/>
  <c r="L693" i="16"/>
  <c r="K693" i="16" s="1"/>
  <c r="L694" i="16"/>
  <c r="K694" i="16" s="1"/>
  <c r="H694" i="16" s="1"/>
  <c r="L695" i="16"/>
  <c r="K695" i="16" s="1"/>
  <c r="L696" i="16"/>
  <c r="K696" i="16" s="1"/>
  <c r="L697" i="16"/>
  <c r="K697" i="16" s="1"/>
  <c r="L698" i="16"/>
  <c r="K698" i="16" s="1"/>
  <c r="H698" i="16" s="1"/>
  <c r="L699" i="16"/>
  <c r="K699" i="16" s="1"/>
  <c r="H699" i="16" s="1"/>
  <c r="L700" i="16"/>
  <c r="K700" i="16" s="1"/>
  <c r="L701" i="16"/>
  <c r="K701" i="16" s="1"/>
  <c r="L702" i="16"/>
  <c r="K702" i="16" s="1"/>
  <c r="H702" i="16" s="1"/>
  <c r="L703" i="16"/>
  <c r="K703" i="16" s="1"/>
  <c r="L704" i="16"/>
  <c r="K704" i="16" s="1"/>
  <c r="L705" i="16"/>
  <c r="K705" i="16" s="1"/>
  <c r="L706" i="16"/>
  <c r="K706" i="16" s="1"/>
  <c r="H706" i="16" s="1"/>
  <c r="L707" i="16"/>
  <c r="K707" i="16" s="1"/>
  <c r="H707" i="16" s="1"/>
  <c r="L708" i="16"/>
  <c r="K708" i="16" s="1"/>
  <c r="L709" i="16"/>
  <c r="K709" i="16" s="1"/>
  <c r="L710" i="16"/>
  <c r="K710" i="16" s="1"/>
  <c r="L711" i="16"/>
  <c r="K711" i="16" s="1"/>
  <c r="L712" i="16"/>
  <c r="K712" i="16" s="1"/>
  <c r="L713" i="16"/>
  <c r="K713" i="16" s="1"/>
  <c r="L714" i="16"/>
  <c r="K714" i="16" s="1"/>
  <c r="L715" i="16"/>
  <c r="K715" i="16" s="1"/>
  <c r="H715" i="16" s="1"/>
  <c r="L716" i="16"/>
  <c r="K716" i="16" s="1"/>
  <c r="L717" i="16"/>
  <c r="K717" i="16" s="1"/>
  <c r="L718" i="16"/>
  <c r="K718" i="16" s="1"/>
  <c r="L719" i="16"/>
  <c r="K719" i="16" s="1"/>
  <c r="L720" i="16"/>
  <c r="K720" i="16" s="1"/>
  <c r="L721" i="16"/>
  <c r="K721" i="16" s="1"/>
  <c r="L722" i="16"/>
  <c r="K722" i="16" s="1"/>
  <c r="H722" i="16" s="1"/>
  <c r="L723" i="16"/>
  <c r="K723" i="16" s="1"/>
  <c r="H723" i="16" s="1"/>
  <c r="L724" i="16"/>
  <c r="K724" i="16" s="1"/>
  <c r="L725" i="16"/>
  <c r="K725" i="16" s="1"/>
  <c r="L726" i="16"/>
  <c r="K726" i="16" s="1"/>
  <c r="H726" i="16" s="1"/>
  <c r="L727" i="16"/>
  <c r="K727" i="16" s="1"/>
  <c r="L728" i="16"/>
  <c r="K728" i="16" s="1"/>
  <c r="L729" i="16"/>
  <c r="K729" i="16" s="1"/>
  <c r="L730" i="16"/>
  <c r="K730" i="16" s="1"/>
  <c r="H730" i="16" s="1"/>
  <c r="L731" i="16"/>
  <c r="K731" i="16" s="1"/>
  <c r="H731" i="16" s="1"/>
  <c r="L732" i="16"/>
  <c r="K732" i="16" s="1"/>
  <c r="L733" i="16"/>
  <c r="K733" i="16" s="1"/>
  <c r="L734" i="16"/>
  <c r="K734" i="16" s="1"/>
  <c r="H734" i="16" s="1"/>
  <c r="L735" i="16"/>
  <c r="K735" i="16" s="1"/>
  <c r="L736" i="16"/>
  <c r="K736" i="16" s="1"/>
  <c r="L737" i="16"/>
  <c r="K737" i="16" s="1"/>
  <c r="L738" i="16"/>
  <c r="K738" i="16" s="1"/>
  <c r="H738" i="16" s="1"/>
  <c r="L739" i="16"/>
  <c r="K739" i="16" s="1"/>
  <c r="H739" i="16" s="1"/>
  <c r="L740" i="16"/>
  <c r="K740" i="16" s="1"/>
  <c r="L741" i="16"/>
  <c r="K741" i="16" s="1"/>
  <c r="L742" i="16"/>
  <c r="K742" i="16" s="1"/>
  <c r="H742" i="16" s="1"/>
  <c r="L743" i="16"/>
  <c r="K743" i="16" s="1"/>
  <c r="L744" i="16"/>
  <c r="K744" i="16" s="1"/>
  <c r="L745" i="16"/>
  <c r="K745" i="16" s="1"/>
  <c r="L746" i="16"/>
  <c r="K746" i="16" s="1"/>
  <c r="H746" i="16" s="1"/>
  <c r="L747" i="16"/>
  <c r="K747" i="16" s="1"/>
  <c r="H747" i="16" s="1"/>
  <c r="L748" i="16"/>
  <c r="K748" i="16" s="1"/>
  <c r="L749" i="16"/>
  <c r="K749" i="16" s="1"/>
  <c r="L750" i="16"/>
  <c r="K750" i="16" s="1"/>
  <c r="H750" i="16" s="1"/>
  <c r="L751" i="16"/>
  <c r="K751" i="16" s="1"/>
  <c r="L752" i="16"/>
  <c r="K752" i="16" s="1"/>
  <c r="L753" i="16"/>
  <c r="K753" i="16" s="1"/>
  <c r="L754" i="16"/>
  <c r="K754" i="16" s="1"/>
  <c r="H754" i="16" s="1"/>
  <c r="L755" i="16"/>
  <c r="K755" i="16" s="1"/>
  <c r="H755" i="16" s="1"/>
  <c r="L756" i="16"/>
  <c r="K756" i="16" s="1"/>
  <c r="L757" i="16"/>
  <c r="K757" i="16" s="1"/>
  <c r="L758" i="16"/>
  <c r="K758" i="16" s="1"/>
  <c r="L759" i="16"/>
  <c r="K759" i="16" s="1"/>
  <c r="L760" i="16"/>
  <c r="K760" i="16" s="1"/>
  <c r="L761" i="16"/>
  <c r="K761" i="16" s="1"/>
  <c r="L762" i="16"/>
  <c r="K762" i="16" s="1"/>
  <c r="H762" i="16" s="1"/>
  <c r="L763" i="16"/>
  <c r="K763" i="16" s="1"/>
  <c r="H763" i="16" s="1"/>
  <c r="L764" i="16"/>
  <c r="K764" i="16" s="1"/>
  <c r="L765" i="16"/>
  <c r="K765" i="16" s="1"/>
  <c r="L766" i="16"/>
  <c r="K766" i="16" s="1"/>
  <c r="H766" i="16" s="1"/>
  <c r="L767" i="16"/>
  <c r="K767" i="16" s="1"/>
  <c r="L768" i="16"/>
  <c r="K768" i="16" s="1"/>
  <c r="L769" i="16"/>
  <c r="K769" i="16" s="1"/>
  <c r="L770" i="16"/>
  <c r="K770" i="16" s="1"/>
  <c r="H770" i="16" s="1"/>
  <c r="L771" i="16"/>
  <c r="K771" i="16" s="1"/>
  <c r="H771" i="16" s="1"/>
  <c r="L772" i="16"/>
  <c r="K772" i="16" s="1"/>
  <c r="L773" i="16"/>
  <c r="K773" i="16" s="1"/>
  <c r="L774" i="16"/>
  <c r="K774" i="16" s="1"/>
  <c r="H774" i="16" s="1"/>
  <c r="L775" i="16"/>
  <c r="K775" i="16" s="1"/>
  <c r="L776" i="16"/>
  <c r="K776" i="16" s="1"/>
  <c r="L777" i="16"/>
  <c r="K777" i="16" s="1"/>
  <c r="L778" i="16"/>
  <c r="K778" i="16" s="1"/>
  <c r="H778" i="16" s="1"/>
  <c r="L779" i="16"/>
  <c r="K779" i="16" s="1"/>
  <c r="H779" i="16" s="1"/>
  <c r="L780" i="16"/>
  <c r="K780" i="16" s="1"/>
  <c r="L781" i="16"/>
  <c r="K781" i="16" s="1"/>
  <c r="L782" i="16"/>
  <c r="K782" i="16" s="1"/>
  <c r="H782" i="16" s="1"/>
  <c r="L783" i="16"/>
  <c r="K783" i="16" s="1"/>
  <c r="L784" i="16"/>
  <c r="K784" i="16" s="1"/>
  <c r="L785" i="16"/>
  <c r="K785" i="16" s="1"/>
  <c r="L786" i="16"/>
  <c r="K786" i="16" s="1"/>
  <c r="H786" i="16" s="1"/>
  <c r="L787" i="16"/>
  <c r="K787" i="16" s="1"/>
  <c r="H787" i="16" s="1"/>
  <c r="L788" i="16"/>
  <c r="K788" i="16" s="1"/>
  <c r="L789" i="16"/>
  <c r="K789" i="16" s="1"/>
  <c r="L790" i="16"/>
  <c r="K790" i="16" s="1"/>
  <c r="H790" i="16" s="1"/>
  <c r="L791" i="16"/>
  <c r="K791" i="16" s="1"/>
  <c r="L792" i="16"/>
  <c r="K792" i="16" s="1"/>
  <c r="L793" i="16"/>
  <c r="K793" i="16" s="1"/>
  <c r="L794" i="16"/>
  <c r="K794" i="16" s="1"/>
  <c r="H794" i="16" s="1"/>
  <c r="L795" i="16"/>
  <c r="K795" i="16" s="1"/>
  <c r="H795" i="16" s="1"/>
  <c r="L796" i="16"/>
  <c r="K796" i="16" s="1"/>
  <c r="L797" i="16"/>
  <c r="K797" i="16" s="1"/>
  <c r="L798" i="16"/>
  <c r="K798" i="16" s="1"/>
  <c r="H798" i="16" s="1"/>
  <c r="L799" i="16"/>
  <c r="K799" i="16" s="1"/>
  <c r="L800" i="16"/>
  <c r="K800" i="16" s="1"/>
  <c r="L801" i="16"/>
  <c r="K801" i="16" s="1"/>
  <c r="L802" i="16"/>
  <c r="K802" i="16" s="1"/>
  <c r="H802" i="16" s="1"/>
  <c r="L803" i="16"/>
  <c r="K803" i="16" s="1"/>
  <c r="H803" i="16" s="1"/>
  <c r="L804" i="16"/>
  <c r="K804" i="16" s="1"/>
  <c r="L805" i="16"/>
  <c r="K805" i="16" s="1"/>
  <c r="L806" i="16"/>
  <c r="K806" i="16" s="1"/>
  <c r="H806" i="16" s="1"/>
  <c r="L807" i="16"/>
  <c r="K807" i="16" s="1"/>
  <c r="L808" i="16"/>
  <c r="K808" i="16" s="1"/>
  <c r="L809" i="16"/>
  <c r="K809" i="16" s="1"/>
  <c r="L810" i="16"/>
  <c r="K810" i="16" s="1"/>
  <c r="H810" i="16" s="1"/>
  <c r="L811" i="16"/>
  <c r="K811" i="16" s="1"/>
  <c r="H811" i="16" s="1"/>
  <c r="L812" i="16"/>
  <c r="K812" i="16" s="1"/>
  <c r="L813" i="16"/>
  <c r="K813" i="16" s="1"/>
  <c r="L814" i="16"/>
  <c r="K814" i="16" s="1"/>
  <c r="H814" i="16" s="1"/>
  <c r="L815" i="16"/>
  <c r="K815" i="16" s="1"/>
  <c r="L816" i="16"/>
  <c r="K816" i="16" s="1"/>
  <c r="L817" i="16"/>
  <c r="K817" i="16" s="1"/>
  <c r="L818" i="16"/>
  <c r="K818" i="16" s="1"/>
  <c r="H818" i="16" s="1"/>
  <c r="L819" i="16"/>
  <c r="K819" i="16" s="1"/>
  <c r="H819" i="16" s="1"/>
  <c r="L820" i="16"/>
  <c r="K820" i="16" s="1"/>
  <c r="L821" i="16"/>
  <c r="K821" i="16" s="1"/>
  <c r="L822" i="16"/>
  <c r="K822" i="16" s="1"/>
  <c r="L823" i="16"/>
  <c r="K823" i="16" s="1"/>
  <c r="L824" i="16"/>
  <c r="K824" i="16" s="1"/>
  <c r="L825" i="16"/>
  <c r="K825" i="16" s="1"/>
  <c r="L826" i="16"/>
  <c r="K826" i="16" s="1"/>
  <c r="L827" i="16"/>
  <c r="K827" i="16" s="1"/>
  <c r="H827" i="16" s="1"/>
  <c r="L828" i="16"/>
  <c r="K828" i="16" s="1"/>
  <c r="L829" i="16"/>
  <c r="K829" i="16" s="1"/>
  <c r="L830" i="16"/>
  <c r="K830" i="16" s="1"/>
  <c r="L831" i="16"/>
  <c r="K831" i="16" s="1"/>
  <c r="L832" i="16"/>
  <c r="K832" i="16" s="1"/>
  <c r="L833" i="16"/>
  <c r="K833" i="16" s="1"/>
  <c r="L834" i="16"/>
  <c r="K834" i="16" s="1"/>
  <c r="L835" i="16"/>
  <c r="K835" i="16" s="1"/>
  <c r="H835" i="16" s="1"/>
  <c r="L836" i="16"/>
  <c r="K836" i="16" s="1"/>
  <c r="L837" i="16"/>
  <c r="K837" i="16" s="1"/>
  <c r="L838" i="16"/>
  <c r="K838" i="16" s="1"/>
  <c r="H838" i="16" s="1"/>
  <c r="L839" i="16"/>
  <c r="K839" i="16" s="1"/>
  <c r="L840" i="16"/>
  <c r="K840" i="16" s="1"/>
  <c r="L841" i="16"/>
  <c r="K841" i="16" s="1"/>
  <c r="L842" i="16"/>
  <c r="K842" i="16" s="1"/>
  <c r="H842" i="16" s="1"/>
  <c r="L843" i="16"/>
  <c r="K843" i="16" s="1"/>
  <c r="H843" i="16" s="1"/>
  <c r="L844" i="16"/>
  <c r="K844" i="16" s="1"/>
  <c r="L845" i="16"/>
  <c r="K845" i="16" s="1"/>
  <c r="L846" i="16"/>
  <c r="K846" i="16" s="1"/>
  <c r="H846" i="16" s="1"/>
  <c r="L847" i="16"/>
  <c r="K847" i="16" s="1"/>
  <c r="L848" i="16"/>
  <c r="K848" i="16" s="1"/>
  <c r="L849" i="16"/>
  <c r="K849" i="16" s="1"/>
  <c r="L850" i="16"/>
  <c r="K850" i="16" s="1"/>
  <c r="H850" i="16" s="1"/>
  <c r="L851" i="16"/>
  <c r="K851" i="16" s="1"/>
  <c r="H851" i="16" s="1"/>
  <c r="L852" i="16"/>
  <c r="K852" i="16" s="1"/>
  <c r="L853" i="16"/>
  <c r="K853" i="16" s="1"/>
  <c r="L854" i="16"/>
  <c r="K854" i="16" s="1"/>
  <c r="L855" i="16"/>
  <c r="K855" i="16" s="1"/>
  <c r="L856" i="16"/>
  <c r="K856" i="16" s="1"/>
  <c r="L857" i="16"/>
  <c r="K857" i="16" s="1"/>
  <c r="L858" i="16"/>
  <c r="K858" i="16" s="1"/>
  <c r="H858" i="16" s="1"/>
  <c r="L859" i="16"/>
  <c r="K859" i="16" s="1"/>
  <c r="H859" i="16" s="1"/>
  <c r="L860" i="16"/>
  <c r="K860" i="16" s="1"/>
  <c r="L861" i="16"/>
  <c r="K861" i="16" s="1"/>
  <c r="L862" i="16"/>
  <c r="K862" i="16" s="1"/>
  <c r="L863" i="16"/>
  <c r="K863" i="16" s="1"/>
  <c r="L864" i="16"/>
  <c r="K864" i="16" s="1"/>
  <c r="L865" i="16"/>
  <c r="K865" i="16" s="1"/>
  <c r="L866" i="16"/>
  <c r="K866" i="16" s="1"/>
  <c r="L867" i="16"/>
  <c r="K867" i="16" s="1"/>
  <c r="H867" i="16" s="1"/>
  <c r="L868" i="16"/>
  <c r="K868" i="16" s="1"/>
  <c r="L869" i="16"/>
  <c r="K869" i="16" s="1"/>
  <c r="L870" i="16"/>
  <c r="K870" i="16" s="1"/>
  <c r="H870" i="16" s="1"/>
  <c r="L871" i="16"/>
  <c r="K871" i="16" s="1"/>
  <c r="L872" i="16"/>
  <c r="K872" i="16" s="1"/>
  <c r="L873" i="16"/>
  <c r="K873" i="16" s="1"/>
  <c r="L874" i="16"/>
  <c r="K874" i="16" s="1"/>
  <c r="H874" i="16" s="1"/>
  <c r="L875" i="16"/>
  <c r="K875" i="16" s="1"/>
  <c r="H875" i="16" s="1"/>
  <c r="L876" i="16"/>
  <c r="K876" i="16" s="1"/>
  <c r="L877" i="16"/>
  <c r="K877" i="16" s="1"/>
  <c r="L878" i="16"/>
  <c r="K878" i="16" s="1"/>
  <c r="H878" i="16" s="1"/>
  <c r="L879" i="16"/>
  <c r="K879" i="16" s="1"/>
  <c r="L880" i="16"/>
  <c r="K880" i="16" s="1"/>
  <c r="L881" i="16"/>
  <c r="K881" i="16" s="1"/>
  <c r="L882" i="16"/>
  <c r="K882" i="16" s="1"/>
  <c r="H882" i="16" s="1"/>
  <c r="L883" i="16"/>
  <c r="K883" i="16" s="1"/>
  <c r="H883" i="16" s="1"/>
  <c r="L884" i="16"/>
  <c r="K884" i="16" s="1"/>
  <c r="L885" i="16"/>
  <c r="K885" i="16" s="1"/>
  <c r="L886" i="16"/>
  <c r="K886" i="16" s="1"/>
  <c r="H886" i="16" s="1"/>
  <c r="L887" i="16"/>
  <c r="K887" i="16" s="1"/>
  <c r="L888" i="16"/>
  <c r="K888" i="16" s="1"/>
  <c r="L889" i="16"/>
  <c r="K889" i="16" s="1"/>
  <c r="L890" i="16"/>
  <c r="K890" i="16" s="1"/>
  <c r="H890" i="16" s="1"/>
  <c r="L891" i="16"/>
  <c r="K891" i="16" s="1"/>
  <c r="H891" i="16" s="1"/>
  <c r="L892" i="16"/>
  <c r="K892" i="16" s="1"/>
  <c r="L893" i="16"/>
  <c r="K893" i="16" s="1"/>
  <c r="L894" i="16"/>
  <c r="K894" i="16" s="1"/>
  <c r="H894" i="16" s="1"/>
  <c r="L895" i="16"/>
  <c r="K895" i="16" s="1"/>
  <c r="L896" i="16"/>
  <c r="K896" i="16" s="1"/>
  <c r="L897" i="16"/>
  <c r="K897" i="16" s="1"/>
  <c r="L898" i="16"/>
  <c r="K898" i="16" s="1"/>
  <c r="H898" i="16" s="1"/>
  <c r="L899" i="16"/>
  <c r="K899" i="16" s="1"/>
  <c r="H899" i="16" s="1"/>
  <c r="L900" i="16"/>
  <c r="K900" i="16" s="1"/>
  <c r="L901" i="16"/>
  <c r="K901" i="16" s="1"/>
  <c r="L902" i="16"/>
  <c r="K902" i="16" s="1"/>
  <c r="H902" i="16" s="1"/>
  <c r="L903" i="16"/>
  <c r="K903" i="16" s="1"/>
  <c r="L904" i="16"/>
  <c r="K904" i="16" s="1"/>
  <c r="L905" i="16"/>
  <c r="K905" i="16" s="1"/>
  <c r="L906" i="16"/>
  <c r="K906" i="16" s="1"/>
  <c r="H906" i="16" s="1"/>
  <c r="L907" i="16"/>
  <c r="K907" i="16" s="1"/>
  <c r="H907" i="16" s="1"/>
  <c r="L908" i="16"/>
  <c r="K908" i="16" s="1"/>
  <c r="L909" i="16"/>
  <c r="K909" i="16" s="1"/>
  <c r="L910" i="16"/>
  <c r="K910" i="16" s="1"/>
  <c r="H910" i="16" s="1"/>
  <c r="L911" i="16"/>
  <c r="K911" i="16" s="1"/>
  <c r="L912" i="16"/>
  <c r="K912" i="16" s="1"/>
  <c r="L913" i="16"/>
  <c r="K913" i="16" s="1"/>
  <c r="L914" i="16"/>
  <c r="K914" i="16" s="1"/>
  <c r="H914" i="16" s="1"/>
  <c r="L915" i="16"/>
  <c r="K915" i="16" s="1"/>
  <c r="H915" i="16" s="1"/>
  <c r="L916" i="16"/>
  <c r="K916" i="16" s="1"/>
  <c r="L917" i="16"/>
  <c r="K917" i="16" s="1"/>
  <c r="L918" i="16"/>
  <c r="K918" i="16" s="1"/>
  <c r="H918" i="16" s="1"/>
  <c r="L919" i="16"/>
  <c r="K919" i="16" s="1"/>
  <c r="L920" i="16"/>
  <c r="K920" i="16" s="1"/>
  <c r="L921" i="16"/>
  <c r="K921" i="16" s="1"/>
  <c r="L922" i="16"/>
  <c r="K922" i="16" s="1"/>
  <c r="H922" i="16" s="1"/>
  <c r="L923" i="16"/>
  <c r="K923" i="16" s="1"/>
  <c r="H923" i="16" s="1"/>
  <c r="L924" i="16"/>
  <c r="K924" i="16" s="1"/>
  <c r="L925" i="16"/>
  <c r="K925" i="16" s="1"/>
  <c r="L926" i="16"/>
  <c r="K926" i="16" s="1"/>
  <c r="H926" i="16" s="1"/>
  <c r="L927" i="16"/>
  <c r="K927" i="16" s="1"/>
  <c r="L928" i="16"/>
  <c r="K928" i="16" s="1"/>
  <c r="L929" i="16"/>
  <c r="K929" i="16" s="1"/>
  <c r="L930" i="16"/>
  <c r="K930" i="16" s="1"/>
  <c r="H930" i="16" s="1"/>
  <c r="L931" i="16"/>
  <c r="K931" i="16" s="1"/>
  <c r="H931" i="16" s="1"/>
  <c r="L932" i="16"/>
  <c r="K932" i="16" s="1"/>
  <c r="L933" i="16"/>
  <c r="K933" i="16" s="1"/>
  <c r="L934" i="16"/>
  <c r="K934" i="16" s="1"/>
  <c r="H934" i="16" s="1"/>
  <c r="L935" i="16"/>
  <c r="K935" i="16" s="1"/>
  <c r="L936" i="16"/>
  <c r="K936" i="16" s="1"/>
  <c r="L937" i="16"/>
  <c r="K937" i="16" s="1"/>
  <c r="L938" i="16"/>
  <c r="K938" i="16" s="1"/>
  <c r="H938" i="16" s="1"/>
  <c r="L939" i="16"/>
  <c r="K939" i="16" s="1"/>
  <c r="H939" i="16" s="1"/>
  <c r="L940" i="16"/>
  <c r="K940" i="16" s="1"/>
  <c r="L941" i="16"/>
  <c r="K941" i="16" s="1"/>
  <c r="L942" i="16"/>
  <c r="K942" i="16" s="1"/>
  <c r="H942" i="16" s="1"/>
  <c r="L943" i="16"/>
  <c r="K943" i="16" s="1"/>
  <c r="L944" i="16"/>
  <c r="K944" i="16" s="1"/>
  <c r="L945" i="16"/>
  <c r="K945" i="16" s="1"/>
  <c r="L946" i="16"/>
  <c r="K946" i="16" s="1"/>
  <c r="H946" i="16" s="1"/>
  <c r="L947" i="16"/>
  <c r="K947" i="16" s="1"/>
  <c r="H947" i="16" s="1"/>
  <c r="L948" i="16"/>
  <c r="K948" i="16" s="1"/>
  <c r="L949" i="16"/>
  <c r="K949" i="16" s="1"/>
  <c r="L950" i="16"/>
  <c r="K950" i="16" s="1"/>
  <c r="H950" i="16" s="1"/>
  <c r="L951" i="16"/>
  <c r="K951" i="16" s="1"/>
  <c r="L952" i="16"/>
  <c r="K952" i="16" s="1"/>
  <c r="L953" i="16"/>
  <c r="K953" i="16" s="1"/>
  <c r="L954" i="16"/>
  <c r="K954" i="16" s="1"/>
  <c r="H954" i="16" s="1"/>
  <c r="L955" i="16"/>
  <c r="K955" i="16" s="1"/>
  <c r="H955" i="16" s="1"/>
  <c r="L956" i="16"/>
  <c r="K956" i="16" s="1"/>
  <c r="L957" i="16"/>
  <c r="K957" i="16" s="1"/>
  <c r="L958" i="16"/>
  <c r="K958" i="16" s="1"/>
  <c r="L959" i="16"/>
  <c r="K959" i="16" s="1"/>
  <c r="L960" i="16"/>
  <c r="K960" i="16" s="1"/>
  <c r="L961" i="16"/>
  <c r="K961" i="16" s="1"/>
  <c r="L962" i="16"/>
  <c r="K962" i="16" s="1"/>
  <c r="L963" i="16"/>
  <c r="K963" i="16" s="1"/>
  <c r="H963" i="16" s="1"/>
  <c r="L964" i="16"/>
  <c r="K964" i="16" s="1"/>
  <c r="L965" i="16"/>
  <c r="K965" i="16" s="1"/>
  <c r="L966" i="16"/>
  <c r="K966" i="16" s="1"/>
  <c r="L967" i="16"/>
  <c r="K967" i="16" s="1"/>
  <c r="L968" i="16"/>
  <c r="K968" i="16" s="1"/>
  <c r="L969" i="16"/>
  <c r="K969" i="16" s="1"/>
  <c r="L970" i="16"/>
  <c r="K970" i="16" s="1"/>
  <c r="L971" i="16"/>
  <c r="K971" i="16" s="1"/>
  <c r="H971" i="16" s="1"/>
  <c r="L972" i="16"/>
  <c r="K972" i="16" s="1"/>
  <c r="L973" i="16"/>
  <c r="K973" i="16" s="1"/>
  <c r="L974" i="16"/>
  <c r="K974" i="16" s="1"/>
  <c r="H974" i="16" s="1"/>
  <c r="L975" i="16"/>
  <c r="K975" i="16" s="1"/>
  <c r="L976" i="16"/>
  <c r="K976" i="16" s="1"/>
  <c r="L977" i="16"/>
  <c r="K977" i="16" s="1"/>
  <c r="L978" i="16"/>
  <c r="K978" i="16" s="1"/>
  <c r="H978" i="16" s="1"/>
  <c r="L979" i="16"/>
  <c r="K979" i="16" s="1"/>
  <c r="H979" i="16" s="1"/>
  <c r="L980" i="16"/>
  <c r="K980" i="16" s="1"/>
  <c r="L981" i="16"/>
  <c r="K981" i="16" s="1"/>
  <c r="L982" i="16"/>
  <c r="K982" i="16" s="1"/>
  <c r="L983" i="16"/>
  <c r="K983" i="16" s="1"/>
  <c r="L984" i="16"/>
  <c r="K984" i="16" s="1"/>
  <c r="L985" i="16"/>
  <c r="K985" i="16" s="1"/>
  <c r="L986" i="16"/>
  <c r="K986" i="16" s="1"/>
  <c r="L987" i="16"/>
  <c r="K987" i="16" s="1"/>
  <c r="H987" i="16" s="1"/>
  <c r="L988" i="16"/>
  <c r="K988" i="16" s="1"/>
  <c r="L989" i="16"/>
  <c r="K989" i="16" s="1"/>
  <c r="L990" i="16"/>
  <c r="K990" i="16" s="1"/>
  <c r="H990" i="16" s="1"/>
  <c r="L991" i="16"/>
  <c r="K991" i="16" s="1"/>
  <c r="L992" i="16"/>
  <c r="K992" i="16" s="1"/>
  <c r="L993" i="16"/>
  <c r="K993" i="16" s="1"/>
  <c r="L994" i="16"/>
  <c r="K994" i="16" s="1"/>
  <c r="H994" i="16" s="1"/>
  <c r="L995" i="16"/>
  <c r="K995" i="16" s="1"/>
  <c r="H995" i="16" s="1"/>
  <c r="L996" i="16"/>
  <c r="K996" i="16" s="1"/>
  <c r="L997" i="16"/>
  <c r="K997" i="16" s="1"/>
  <c r="L998" i="16"/>
  <c r="K998" i="16" s="1"/>
  <c r="H998" i="16" s="1"/>
  <c r="L999" i="16"/>
  <c r="K999" i="16" s="1"/>
  <c r="L1000" i="16"/>
  <c r="K1000" i="16" s="1"/>
  <c r="L1001" i="16"/>
  <c r="K1001" i="16" s="1"/>
  <c r="L1002" i="16"/>
  <c r="K1002" i="16" s="1"/>
  <c r="H1002" i="16" s="1"/>
  <c r="L1003" i="16"/>
  <c r="K1003" i="16" s="1"/>
  <c r="H1003" i="16" s="1"/>
  <c r="L1004" i="16"/>
  <c r="K1004" i="16" s="1"/>
  <c r="L1005" i="16"/>
  <c r="K1005" i="16" s="1"/>
  <c r="L1006" i="16"/>
  <c r="K1006" i="16" s="1"/>
  <c r="L1007" i="16"/>
  <c r="K1007" i="16" s="1"/>
  <c r="L1008" i="16"/>
  <c r="K1008" i="16" s="1"/>
  <c r="L1009" i="16"/>
  <c r="K1009" i="16" s="1"/>
  <c r="L1010" i="16"/>
  <c r="K1010" i="16" s="1"/>
  <c r="L1011" i="16"/>
  <c r="K1011" i="16" s="1"/>
  <c r="H1011" i="16" s="1"/>
  <c r="L1012" i="16"/>
  <c r="K1012" i="16" s="1"/>
  <c r="L1013" i="16"/>
  <c r="K1013" i="16" s="1"/>
  <c r="L1014" i="16"/>
  <c r="K1014" i="16" s="1"/>
  <c r="L1015" i="16"/>
  <c r="K1015" i="16" s="1"/>
  <c r="L1016" i="16"/>
  <c r="K1016" i="16" s="1"/>
  <c r="L1017" i="16"/>
  <c r="K1017" i="16" s="1"/>
  <c r="L1018" i="16"/>
  <c r="K1018" i="16" s="1"/>
  <c r="L1019" i="16"/>
  <c r="K1019" i="16" s="1"/>
  <c r="H1019" i="16" s="1"/>
  <c r="L1020" i="16"/>
  <c r="K1020" i="16" s="1"/>
  <c r="L1021" i="16"/>
  <c r="K1021" i="16" s="1"/>
  <c r="L1022" i="16"/>
  <c r="K1022" i="16" s="1"/>
  <c r="H1022" i="16" s="1"/>
  <c r="L1023" i="16"/>
  <c r="K1023" i="16" s="1"/>
  <c r="L1024" i="16"/>
  <c r="K1024" i="16" s="1"/>
  <c r="L1025" i="16"/>
  <c r="K1025" i="16" s="1"/>
  <c r="L1026" i="16"/>
  <c r="K1026" i="16" s="1"/>
  <c r="H1026" i="16" s="1"/>
  <c r="L1027" i="16"/>
  <c r="K1027" i="16" s="1"/>
  <c r="H1027" i="16" s="1"/>
  <c r="L1028" i="16"/>
  <c r="K1028" i="16" s="1"/>
  <c r="L1029" i="16"/>
  <c r="K1029" i="16" s="1"/>
  <c r="L1030" i="16"/>
  <c r="K1030" i="16" s="1"/>
  <c r="H1030" i="16" s="1"/>
  <c r="L1031" i="16"/>
  <c r="K1031" i="16" s="1"/>
  <c r="L1032" i="16"/>
  <c r="K1032" i="16" s="1"/>
  <c r="L1033" i="16"/>
  <c r="K1033" i="16" s="1"/>
  <c r="L1034" i="16"/>
  <c r="K1034" i="16" s="1"/>
  <c r="H1034" i="16" s="1"/>
  <c r="L1035" i="16"/>
  <c r="K1035" i="16" s="1"/>
  <c r="H1035" i="16" s="1"/>
  <c r="L1036" i="16"/>
  <c r="K1036" i="16" s="1"/>
  <c r="L1037" i="16"/>
  <c r="K1037" i="16" s="1"/>
  <c r="L1038" i="16"/>
  <c r="K1038" i="16" s="1"/>
  <c r="L1039" i="16"/>
  <c r="K1039" i="16" s="1"/>
  <c r="L1040" i="16"/>
  <c r="K1040" i="16" s="1"/>
  <c r="L1041" i="16"/>
  <c r="K1041" i="16" s="1"/>
  <c r="L1042" i="16"/>
  <c r="K1042" i="16" s="1"/>
  <c r="L1043" i="16"/>
  <c r="K1043" i="16" s="1"/>
  <c r="H1043" i="16" s="1"/>
  <c r="L1044" i="16"/>
  <c r="K1044" i="16" s="1"/>
  <c r="L1045" i="16"/>
  <c r="K1045" i="16" s="1"/>
  <c r="L1046" i="16"/>
  <c r="K1046" i="16" s="1"/>
  <c r="L1047" i="16"/>
  <c r="K1047" i="16" s="1"/>
  <c r="L1048" i="16"/>
  <c r="K1048" i="16" s="1"/>
  <c r="L1049" i="16"/>
  <c r="K1049" i="16" s="1"/>
  <c r="L1050" i="16"/>
  <c r="K1050" i="16" s="1"/>
  <c r="L1051" i="16"/>
  <c r="K1051" i="16" s="1"/>
  <c r="H1051" i="16" s="1"/>
  <c r="L1052" i="16"/>
  <c r="K1052" i="16" s="1"/>
  <c r="L1053" i="16"/>
  <c r="K1053" i="16" s="1"/>
  <c r="L1054" i="16"/>
  <c r="K1054" i="16" s="1"/>
  <c r="H1054" i="16" s="1"/>
  <c r="L1055" i="16"/>
  <c r="K1055" i="16" s="1"/>
  <c r="L1056" i="16"/>
  <c r="K1056" i="16" s="1"/>
  <c r="L1057" i="16"/>
  <c r="K1057" i="16" s="1"/>
  <c r="L1058" i="16"/>
  <c r="K1058" i="16" s="1"/>
  <c r="L1059" i="16"/>
  <c r="K1059" i="16" s="1"/>
  <c r="H1059" i="16" s="1"/>
  <c r="L1060" i="16"/>
  <c r="K1060" i="16" s="1"/>
  <c r="L1061" i="16"/>
  <c r="K1061" i="16" s="1"/>
  <c r="L1062" i="16"/>
  <c r="K1062" i="16" s="1"/>
  <c r="H1062" i="16" s="1"/>
  <c r="L1063" i="16"/>
  <c r="K1063" i="16" s="1"/>
  <c r="L1064" i="16"/>
  <c r="K1064" i="16" s="1"/>
  <c r="L1065" i="16"/>
  <c r="K1065" i="16" s="1"/>
  <c r="L1066" i="16"/>
  <c r="K1066" i="16" s="1"/>
  <c r="H1066" i="16" s="1"/>
  <c r="L1067" i="16"/>
  <c r="K1067" i="16" s="1"/>
  <c r="H1067" i="16" s="1"/>
  <c r="L1068" i="16"/>
  <c r="K1068" i="16" s="1"/>
  <c r="L1069" i="16"/>
  <c r="K1069" i="16" s="1"/>
  <c r="L1070" i="16"/>
  <c r="K1070" i="16" s="1"/>
  <c r="H1070" i="16" s="1"/>
  <c r="L1071" i="16"/>
  <c r="K1071" i="16" s="1"/>
  <c r="L1072" i="16"/>
  <c r="K1072" i="16" s="1"/>
  <c r="L1073" i="16"/>
  <c r="K1073" i="16" s="1"/>
  <c r="L1074" i="16"/>
  <c r="K1074" i="16" s="1"/>
  <c r="H1074" i="16" s="1"/>
  <c r="L1075" i="16"/>
  <c r="K1075" i="16" s="1"/>
  <c r="H1075" i="16" s="1"/>
  <c r="L1076" i="16"/>
  <c r="K1076" i="16" s="1"/>
  <c r="L1077" i="16"/>
  <c r="K1077" i="16" s="1"/>
  <c r="L1078" i="16"/>
  <c r="K1078" i="16" s="1"/>
  <c r="H1078" i="16" s="1"/>
  <c r="L1079" i="16"/>
  <c r="K1079" i="16" s="1"/>
  <c r="L1080" i="16"/>
  <c r="K1080" i="16" s="1"/>
  <c r="L1081" i="16"/>
  <c r="K1081" i="16" s="1"/>
  <c r="L1082" i="16"/>
  <c r="K1082" i="16" s="1"/>
  <c r="H1082" i="16" s="1"/>
  <c r="L1083" i="16"/>
  <c r="K1083" i="16" s="1"/>
  <c r="H1083" i="16" s="1"/>
  <c r="L1084" i="16"/>
  <c r="K1084" i="16" s="1"/>
  <c r="L1085" i="16"/>
  <c r="K1085" i="16" s="1"/>
  <c r="L1086" i="16"/>
  <c r="K1086" i="16" s="1"/>
  <c r="H1086" i="16" s="1"/>
  <c r="L1087" i="16"/>
  <c r="K1087" i="16" s="1"/>
  <c r="L1088" i="16"/>
  <c r="K1088" i="16" s="1"/>
  <c r="L1089" i="16"/>
  <c r="K1089" i="16" s="1"/>
  <c r="L1090" i="16"/>
  <c r="K1090" i="16" s="1"/>
  <c r="L1091" i="16"/>
  <c r="K1091" i="16" s="1"/>
  <c r="H1091" i="16" s="1"/>
  <c r="L1092" i="16"/>
  <c r="K1092" i="16" s="1"/>
  <c r="L1093" i="16"/>
  <c r="K1093" i="16" s="1"/>
  <c r="L1094" i="16"/>
  <c r="K1094" i="16" s="1"/>
  <c r="H1094" i="16" s="1"/>
  <c r="L1095" i="16"/>
  <c r="K1095" i="16" s="1"/>
  <c r="L1096" i="16"/>
  <c r="K1096" i="16" s="1"/>
  <c r="L1097" i="16"/>
  <c r="K1097" i="16" s="1"/>
  <c r="L1098" i="16"/>
  <c r="K1098" i="16" s="1"/>
  <c r="L1099" i="16"/>
  <c r="K1099" i="16" s="1"/>
  <c r="H1099" i="16" s="1"/>
  <c r="L1100" i="16"/>
  <c r="K1100" i="16" s="1"/>
  <c r="L1101" i="16"/>
  <c r="K1101" i="16" s="1"/>
  <c r="L1102" i="16"/>
  <c r="K1102" i="16" s="1"/>
  <c r="H1102" i="16" s="1"/>
  <c r="L1103" i="16"/>
  <c r="K1103" i="16" s="1"/>
  <c r="L1104" i="16"/>
  <c r="K1104" i="16" s="1"/>
  <c r="L1105" i="16"/>
  <c r="K1105" i="16" s="1"/>
  <c r="L1106" i="16"/>
  <c r="K1106" i="16" s="1"/>
  <c r="H1106" i="16" s="1"/>
  <c r="L1107" i="16"/>
  <c r="K1107" i="16" s="1"/>
  <c r="H1107" i="16" s="1"/>
  <c r="L1108" i="16"/>
  <c r="K1108" i="16" s="1"/>
  <c r="L1109" i="16"/>
  <c r="K1109" i="16" s="1"/>
  <c r="L1110" i="16"/>
  <c r="K1110" i="16" s="1"/>
  <c r="H1110" i="16" s="1"/>
  <c r="L1111" i="16"/>
  <c r="K1111" i="16" s="1"/>
  <c r="L1112" i="16"/>
  <c r="K1112" i="16" s="1"/>
  <c r="L1113" i="16"/>
  <c r="K1113" i="16" s="1"/>
  <c r="L1114" i="16"/>
  <c r="K1114" i="16" s="1"/>
  <c r="L1115" i="16"/>
  <c r="K1115" i="16" s="1"/>
  <c r="H1115" i="16" s="1"/>
  <c r="L1116" i="16"/>
  <c r="K1116" i="16" s="1"/>
  <c r="L1117" i="16"/>
  <c r="K1117" i="16" s="1"/>
  <c r="L1118" i="16"/>
  <c r="K1118" i="16" s="1"/>
  <c r="H1118" i="16" s="1"/>
  <c r="L1119" i="16"/>
  <c r="K1119" i="16" s="1"/>
  <c r="L1120" i="16"/>
  <c r="K1120" i="16" s="1"/>
  <c r="L1121" i="16"/>
  <c r="K1121" i="16" s="1"/>
  <c r="L1122" i="16"/>
  <c r="K1122" i="16" s="1"/>
  <c r="H1122" i="16" s="1"/>
  <c r="L1123" i="16"/>
  <c r="K1123" i="16" s="1"/>
  <c r="H1123" i="16" s="1"/>
  <c r="L1124" i="16"/>
  <c r="K1124" i="16" s="1"/>
  <c r="L1125" i="16"/>
  <c r="K1125" i="16" s="1"/>
  <c r="L1126" i="16"/>
  <c r="K1126" i="16" s="1"/>
  <c r="H1126" i="16" s="1"/>
  <c r="L1127" i="16"/>
  <c r="K1127" i="16" s="1"/>
  <c r="L1128" i="16"/>
  <c r="K1128" i="16" s="1"/>
  <c r="L1129" i="16"/>
  <c r="K1129" i="16" s="1"/>
  <c r="L1130" i="16"/>
  <c r="K1130" i="16" s="1"/>
  <c r="H1130" i="16" s="1"/>
  <c r="L1131" i="16"/>
  <c r="K1131" i="16" s="1"/>
  <c r="H1131" i="16" s="1"/>
  <c r="L1132" i="16"/>
  <c r="K1132" i="16" s="1"/>
  <c r="L1133" i="16"/>
  <c r="K1133" i="16" s="1"/>
  <c r="L1134" i="16"/>
  <c r="K1134" i="16" s="1"/>
  <c r="L1135" i="16"/>
  <c r="K1135" i="16" s="1"/>
  <c r="L1136" i="16"/>
  <c r="K1136" i="16" s="1"/>
  <c r="L1137" i="16"/>
  <c r="K1137" i="16" s="1"/>
  <c r="L1138" i="16"/>
  <c r="K1138" i="16" s="1"/>
  <c r="L1139" i="16"/>
  <c r="K1139" i="16" s="1"/>
  <c r="H1139" i="16" s="1"/>
  <c r="L1140" i="16"/>
  <c r="K1140" i="16" s="1"/>
  <c r="L1141" i="16"/>
  <c r="K1141" i="16" s="1"/>
  <c r="L1142" i="16"/>
  <c r="K1142" i="16" s="1"/>
  <c r="L1143" i="16"/>
  <c r="K1143" i="16" s="1"/>
  <c r="L1144" i="16"/>
  <c r="K1144" i="16" s="1"/>
  <c r="L1145" i="16"/>
  <c r="K1145" i="16" s="1"/>
  <c r="L1146" i="16"/>
  <c r="K1146" i="16" s="1"/>
  <c r="L1147" i="16"/>
  <c r="K1147" i="16" s="1"/>
  <c r="H1147" i="16" s="1"/>
  <c r="L1148" i="16"/>
  <c r="K1148" i="16" s="1"/>
  <c r="L1149" i="16"/>
  <c r="K1149" i="16" s="1"/>
  <c r="L1150" i="16"/>
  <c r="K1150" i="16" s="1"/>
  <c r="H1150" i="16" s="1"/>
  <c r="L1151" i="16"/>
  <c r="K1151" i="16" s="1"/>
  <c r="L1152" i="16"/>
  <c r="K1152" i="16" s="1"/>
  <c r="L1153" i="16"/>
  <c r="K1153" i="16" s="1"/>
  <c r="L1154" i="16"/>
  <c r="K1154" i="16" s="1"/>
  <c r="H1154" i="16" s="1"/>
  <c r="L1155" i="16"/>
  <c r="K1155" i="16" s="1"/>
  <c r="H1155" i="16" s="1"/>
  <c r="L1156" i="16"/>
  <c r="K1156" i="16" s="1"/>
  <c r="L1157" i="16"/>
  <c r="K1157" i="16" s="1"/>
  <c r="L1158" i="16"/>
  <c r="K1158" i="16" s="1"/>
  <c r="H1158" i="16" s="1"/>
  <c r="L1159" i="16"/>
  <c r="K1159" i="16" s="1"/>
  <c r="L1160" i="16"/>
  <c r="K1160" i="16" s="1"/>
  <c r="L1161" i="16"/>
  <c r="K1161" i="16" s="1"/>
  <c r="L1162" i="16"/>
  <c r="K1162" i="16" s="1"/>
  <c r="H1162" i="16" s="1"/>
  <c r="L1163" i="16"/>
  <c r="K1163" i="16" s="1"/>
  <c r="H1163" i="16" s="1"/>
  <c r="L1164" i="16"/>
  <c r="K1164" i="16" s="1"/>
  <c r="L1165" i="16"/>
  <c r="K1165" i="16" s="1"/>
  <c r="L1166" i="16"/>
  <c r="K1166" i="16" s="1"/>
  <c r="L1167" i="16"/>
  <c r="K1167" i="16" s="1"/>
  <c r="L1168" i="16"/>
  <c r="K1168" i="16" s="1"/>
  <c r="L1169" i="16"/>
  <c r="K1169" i="16" s="1"/>
  <c r="L1170" i="16"/>
  <c r="K1170" i="16" s="1"/>
  <c r="H1170" i="16" s="1"/>
  <c r="L1171" i="16"/>
  <c r="K1171" i="16" s="1"/>
  <c r="H1171" i="16" s="1"/>
  <c r="L1172" i="16"/>
  <c r="K1172" i="16" s="1"/>
  <c r="L1173" i="16"/>
  <c r="K1173" i="16" s="1"/>
  <c r="L1174" i="16"/>
  <c r="K1174" i="16" s="1"/>
  <c r="H1174" i="16" s="1"/>
  <c r="L1175" i="16"/>
  <c r="K1175" i="16" s="1"/>
  <c r="L1176" i="16"/>
  <c r="K1176" i="16" s="1"/>
  <c r="L1177" i="16"/>
  <c r="K1177" i="16" s="1"/>
  <c r="L1178" i="16"/>
  <c r="K1178" i="16" s="1"/>
  <c r="H1178" i="16" s="1"/>
  <c r="L1179" i="16"/>
  <c r="K1179" i="16" s="1"/>
  <c r="H1179" i="16" s="1"/>
  <c r="L1180" i="16"/>
  <c r="K1180" i="16" s="1"/>
  <c r="L1181" i="16"/>
  <c r="K1181" i="16" s="1"/>
  <c r="L1182" i="16"/>
  <c r="K1182" i="16" s="1"/>
  <c r="H1182" i="16" s="1"/>
  <c r="L1183" i="16"/>
  <c r="K1183" i="16" s="1"/>
  <c r="L1184" i="16"/>
  <c r="K1184" i="16" s="1"/>
  <c r="L1185" i="16"/>
  <c r="K1185" i="16" s="1"/>
  <c r="L1186" i="16"/>
  <c r="K1186" i="16" s="1"/>
  <c r="L1187" i="16"/>
  <c r="K1187" i="16" s="1"/>
  <c r="H1187" i="16" s="1"/>
  <c r="L1188" i="16"/>
  <c r="K1188" i="16" s="1"/>
  <c r="L1189" i="16"/>
  <c r="K1189" i="16" s="1"/>
  <c r="L1190" i="16"/>
  <c r="K1190" i="16" s="1"/>
  <c r="H1190" i="16" s="1"/>
  <c r="L1191" i="16"/>
  <c r="K1191" i="16" s="1"/>
  <c r="L1192" i="16"/>
  <c r="K1192" i="16" s="1"/>
  <c r="L1193" i="16"/>
  <c r="K1193" i="16" s="1"/>
  <c r="L1194" i="16"/>
  <c r="K1194" i="16" s="1"/>
  <c r="H1194" i="16" s="1"/>
  <c r="L1195" i="16"/>
  <c r="K1195" i="16" s="1"/>
  <c r="H1195" i="16" s="1"/>
  <c r="L1196" i="16"/>
  <c r="K1196" i="16" s="1"/>
  <c r="L1197" i="16"/>
  <c r="K1197" i="16" s="1"/>
  <c r="L1198" i="16"/>
  <c r="K1198" i="16" s="1"/>
  <c r="H1198" i="16" s="1"/>
  <c r="L1199" i="16"/>
  <c r="K1199" i="16" s="1"/>
  <c r="L1200" i="16"/>
  <c r="K1200" i="16" s="1"/>
  <c r="L1201" i="16"/>
  <c r="K1201" i="16" s="1"/>
  <c r="L1202" i="16"/>
  <c r="K1202" i="16" s="1"/>
  <c r="H1202" i="16" s="1"/>
  <c r="L1203" i="16"/>
  <c r="K1203" i="16" s="1"/>
  <c r="H1203" i="16" s="1"/>
  <c r="L1204" i="16"/>
  <c r="K1204" i="16" s="1"/>
  <c r="L1205" i="16"/>
  <c r="K1205" i="16" s="1"/>
  <c r="L1206" i="16"/>
  <c r="K1206" i="16" s="1"/>
  <c r="H1206" i="16" s="1"/>
  <c r="L1207" i="16"/>
  <c r="K1207" i="16" s="1"/>
  <c r="H1207" i="16" s="1"/>
  <c r="L1208" i="16"/>
  <c r="K1208" i="16" s="1"/>
  <c r="L1209" i="16"/>
  <c r="K1209" i="16" s="1"/>
  <c r="L1210" i="16"/>
  <c r="K1210" i="16" s="1"/>
  <c r="H1210" i="16" s="1"/>
  <c r="L1211" i="16"/>
  <c r="K1211" i="16" s="1"/>
  <c r="H1211" i="16" s="1"/>
  <c r="L1212" i="16"/>
  <c r="K1212" i="16" s="1"/>
  <c r="L1213" i="16"/>
  <c r="K1213" i="16" s="1"/>
  <c r="L1214" i="16"/>
  <c r="K1214" i="16" s="1"/>
  <c r="H1214" i="16" s="1"/>
  <c r="L1215" i="16"/>
  <c r="K1215" i="16" s="1"/>
  <c r="H1215" i="16" s="1"/>
  <c r="L1216" i="16"/>
  <c r="K1216" i="16" s="1"/>
  <c r="L1217" i="16"/>
  <c r="K1217" i="16" s="1"/>
  <c r="L1218" i="16"/>
  <c r="K1218" i="16" s="1"/>
  <c r="H1218" i="16" s="1"/>
  <c r="L1219" i="16"/>
  <c r="K1219" i="16" s="1"/>
  <c r="H1219" i="16" s="1"/>
  <c r="L1220" i="16"/>
  <c r="K1220" i="16" s="1"/>
  <c r="L1221" i="16"/>
  <c r="K1221" i="16" s="1"/>
  <c r="L1222" i="16"/>
  <c r="K1222" i="16" s="1"/>
  <c r="H1222" i="16" s="1"/>
  <c r="L1223" i="16"/>
  <c r="K1223" i="16" s="1"/>
  <c r="H1223" i="16" s="1"/>
  <c r="L1224" i="16"/>
  <c r="K1224" i="16" s="1"/>
  <c r="L1225" i="16"/>
  <c r="K1225" i="16" s="1"/>
  <c r="L1226" i="16"/>
  <c r="K1226" i="16" s="1"/>
  <c r="H1226" i="16" s="1"/>
  <c r="L1227" i="16"/>
  <c r="K1227" i="16" s="1"/>
  <c r="H1227" i="16" s="1"/>
  <c r="L1228" i="16"/>
  <c r="K1228" i="16" s="1"/>
  <c r="L1229" i="16"/>
  <c r="K1229" i="16" s="1"/>
  <c r="L1230" i="16"/>
  <c r="K1230" i="16" s="1"/>
  <c r="H1230" i="16" s="1"/>
  <c r="L1231" i="16"/>
  <c r="K1231" i="16" s="1"/>
  <c r="L1232" i="16"/>
  <c r="K1232" i="16" s="1"/>
  <c r="L1233" i="16"/>
  <c r="K1233" i="16" s="1"/>
  <c r="L1234" i="16"/>
  <c r="K1234" i="16" s="1"/>
  <c r="H1234" i="16" s="1"/>
  <c r="L1235" i="16"/>
  <c r="K1235" i="16" s="1"/>
  <c r="H1235" i="16" s="1"/>
  <c r="L1236" i="16"/>
  <c r="K1236" i="16" s="1"/>
  <c r="L1237" i="16"/>
  <c r="K1237" i="16" s="1"/>
  <c r="L1238" i="16"/>
  <c r="K1238" i="16" s="1"/>
  <c r="H1238" i="16" s="1"/>
  <c r="L1239" i="16"/>
  <c r="K1239" i="16" s="1"/>
  <c r="H1239" i="16" s="1"/>
  <c r="L1240" i="16"/>
  <c r="K1240" i="16" s="1"/>
  <c r="L1241" i="16"/>
  <c r="K1241" i="16" s="1"/>
  <c r="L1242" i="16"/>
  <c r="K1242" i="16" s="1"/>
  <c r="H1242" i="16" s="1"/>
  <c r="L1243" i="16"/>
  <c r="K1243" i="16" s="1"/>
  <c r="H1243" i="16" s="1"/>
  <c r="L1244" i="16"/>
  <c r="K1244" i="16" s="1"/>
  <c r="L1245" i="16"/>
  <c r="K1245" i="16" s="1"/>
  <c r="L1246" i="16"/>
  <c r="K1246" i="16" s="1"/>
  <c r="H1246" i="16" s="1"/>
  <c r="L1247" i="16"/>
  <c r="K1247" i="16" s="1"/>
  <c r="H1247" i="16" s="1"/>
  <c r="L1248" i="16"/>
  <c r="K1248" i="16" s="1"/>
  <c r="L1249" i="16"/>
  <c r="K1249" i="16" s="1"/>
  <c r="L1250" i="16"/>
  <c r="K1250" i="16" s="1"/>
  <c r="H1250" i="16" s="1"/>
  <c r="L1251" i="16"/>
  <c r="K1251" i="16" s="1"/>
  <c r="H1251" i="16" s="1"/>
  <c r="L1252" i="16"/>
  <c r="K1252" i="16" s="1"/>
  <c r="L1253" i="16"/>
  <c r="K1253" i="16" s="1"/>
  <c r="L1254" i="16"/>
  <c r="K1254" i="16" s="1"/>
  <c r="H1254" i="16" s="1"/>
  <c r="L1255" i="16"/>
  <c r="K1255" i="16" s="1"/>
  <c r="H1255" i="16" s="1"/>
  <c r="L1256" i="16"/>
  <c r="K1256" i="16" s="1"/>
  <c r="L1257" i="16"/>
  <c r="K1257" i="16" s="1"/>
  <c r="L1258" i="16"/>
  <c r="K1258" i="16" s="1"/>
  <c r="H1258" i="16" s="1"/>
  <c r="L1259" i="16"/>
  <c r="K1259" i="16" s="1"/>
  <c r="H1259" i="16" s="1"/>
  <c r="L1260" i="16"/>
  <c r="K1260" i="16" s="1"/>
  <c r="L1261" i="16"/>
  <c r="K1261" i="16" s="1"/>
  <c r="L1262" i="16"/>
  <c r="K1262" i="16" s="1"/>
  <c r="H1262" i="16" s="1"/>
  <c r="L1263" i="16"/>
  <c r="K1263" i="16" s="1"/>
  <c r="L1264" i="16"/>
  <c r="K1264" i="16" s="1"/>
  <c r="L1265" i="16"/>
  <c r="K1265" i="16" s="1"/>
  <c r="L1266" i="16"/>
  <c r="K1266" i="16" s="1"/>
  <c r="H1266" i="16" s="1"/>
  <c r="L1267" i="16"/>
  <c r="K1267" i="16" s="1"/>
  <c r="H1267" i="16" s="1"/>
  <c r="L1268" i="16"/>
  <c r="K1268" i="16" s="1"/>
  <c r="L1269" i="16"/>
  <c r="K1269" i="16" s="1"/>
  <c r="L1270" i="16"/>
  <c r="K1270" i="16" s="1"/>
  <c r="H1270" i="16" s="1"/>
  <c r="L1271" i="16"/>
  <c r="K1271" i="16" s="1"/>
  <c r="H1271" i="16" s="1"/>
  <c r="L1272" i="16"/>
  <c r="K1272" i="16" s="1"/>
  <c r="L1273" i="16"/>
  <c r="K1273" i="16" s="1"/>
  <c r="L1274" i="16"/>
  <c r="K1274" i="16" s="1"/>
  <c r="H1274" i="16" s="1"/>
  <c r="L1275" i="16"/>
  <c r="K1275" i="16" s="1"/>
  <c r="H1275" i="16" s="1"/>
  <c r="L1276" i="16"/>
  <c r="K1276" i="16" s="1"/>
  <c r="L1277" i="16"/>
  <c r="K1277" i="16" s="1"/>
  <c r="L1278" i="16"/>
  <c r="K1278" i="16" s="1"/>
  <c r="H1278" i="16" s="1"/>
  <c r="L1279" i="16"/>
  <c r="K1279" i="16" s="1"/>
  <c r="H1279" i="16" s="1"/>
  <c r="L1280" i="16"/>
  <c r="K1280" i="16" s="1"/>
  <c r="L1281" i="16"/>
  <c r="K1281" i="16" s="1"/>
  <c r="L1282" i="16"/>
  <c r="K1282" i="16" s="1"/>
  <c r="H1282" i="16" s="1"/>
  <c r="L1283" i="16"/>
  <c r="K1283" i="16" s="1"/>
  <c r="H1283" i="16" s="1"/>
  <c r="L1284" i="16"/>
  <c r="K1284" i="16" s="1"/>
  <c r="L1285" i="16"/>
  <c r="K1285" i="16" s="1"/>
  <c r="L1286" i="16"/>
  <c r="K1286" i="16" s="1"/>
  <c r="H1286" i="16" s="1"/>
  <c r="L1287" i="16"/>
  <c r="K1287" i="16" s="1"/>
  <c r="H1287" i="16" s="1"/>
  <c r="L1288" i="16"/>
  <c r="K1288" i="16" s="1"/>
  <c r="L1289" i="16"/>
  <c r="K1289" i="16" s="1"/>
  <c r="L1290" i="16"/>
  <c r="K1290" i="16" s="1"/>
  <c r="H1290" i="16" s="1"/>
  <c r="L1291" i="16"/>
  <c r="K1291" i="16" s="1"/>
  <c r="H1291" i="16" s="1"/>
  <c r="L1292" i="16"/>
  <c r="K1292" i="16" s="1"/>
  <c r="L1293" i="16"/>
  <c r="K1293" i="16" s="1"/>
  <c r="L1294" i="16"/>
  <c r="K1294" i="16" s="1"/>
  <c r="H1294" i="16" s="1"/>
  <c r="L1295" i="16"/>
  <c r="K1295" i="16" s="1"/>
  <c r="L1296" i="16"/>
  <c r="K1296" i="16" s="1"/>
  <c r="L1297" i="16"/>
  <c r="K1297" i="16" s="1"/>
  <c r="L1298" i="16"/>
  <c r="K1298" i="16" s="1"/>
  <c r="H1298" i="16" s="1"/>
  <c r="L1299" i="16"/>
  <c r="K1299" i="16" s="1"/>
  <c r="H1299" i="16" s="1"/>
  <c r="L1300" i="16"/>
  <c r="K1300" i="16" s="1"/>
  <c r="L1301" i="16"/>
  <c r="K1301" i="16" s="1"/>
  <c r="L1302" i="16"/>
  <c r="K1302" i="16" s="1"/>
  <c r="H1302" i="16" s="1"/>
  <c r="L1303" i="16"/>
  <c r="K1303" i="16" s="1"/>
  <c r="H1303" i="16" s="1"/>
  <c r="L1304" i="16"/>
  <c r="K1304" i="16" s="1"/>
  <c r="L1305" i="16"/>
  <c r="K1305" i="16" s="1"/>
  <c r="L1306" i="16"/>
  <c r="K1306" i="16" s="1"/>
  <c r="H1306" i="16" s="1"/>
  <c r="L1307" i="16"/>
  <c r="K1307" i="16" s="1"/>
  <c r="H1307" i="16" s="1"/>
  <c r="L1308" i="16"/>
  <c r="K1308" i="16" s="1"/>
  <c r="L1309" i="16"/>
  <c r="K1309" i="16" s="1"/>
  <c r="L1310" i="16"/>
  <c r="K1310" i="16" s="1"/>
  <c r="H1310" i="16" s="1"/>
  <c r="L1311" i="16"/>
  <c r="K1311" i="16" s="1"/>
  <c r="H1311" i="16" s="1"/>
  <c r="L1312" i="16"/>
  <c r="K1312" i="16" s="1"/>
  <c r="L1313" i="16"/>
  <c r="K1313" i="16" s="1"/>
  <c r="L1314" i="16"/>
  <c r="K1314" i="16" s="1"/>
  <c r="H1314" i="16" s="1"/>
  <c r="L1315" i="16"/>
  <c r="K1315" i="16" s="1"/>
  <c r="H1315" i="16" s="1"/>
  <c r="L1316" i="16"/>
  <c r="K1316" i="16" s="1"/>
  <c r="L1317" i="16"/>
  <c r="K1317" i="16" s="1"/>
  <c r="L1318" i="16"/>
  <c r="K1318" i="16" s="1"/>
  <c r="L1319" i="16"/>
  <c r="K1319" i="16" s="1"/>
  <c r="L1320" i="16"/>
  <c r="K1320" i="16" s="1"/>
  <c r="L1321" i="16"/>
  <c r="K1321" i="16" s="1"/>
  <c r="L1322" i="16"/>
  <c r="K1322" i="16" s="1"/>
  <c r="L1323" i="16"/>
  <c r="K1323" i="16" s="1"/>
  <c r="H1323" i="16" s="1"/>
  <c r="L1324" i="16"/>
  <c r="K1324" i="16" s="1"/>
  <c r="L1325" i="16"/>
  <c r="K1325" i="16" s="1"/>
  <c r="L1326" i="16"/>
  <c r="K1326" i="16" s="1"/>
  <c r="H1326" i="16" s="1"/>
  <c r="L1327" i="16"/>
  <c r="K1327" i="16" s="1"/>
  <c r="H1327" i="16" s="1"/>
  <c r="L1328" i="16"/>
  <c r="K1328" i="16" s="1"/>
  <c r="L1329" i="16"/>
  <c r="K1329" i="16" s="1"/>
  <c r="L1330" i="16"/>
  <c r="K1330" i="16" s="1"/>
  <c r="H1330" i="16" s="1"/>
  <c r="L1331" i="16"/>
  <c r="K1331" i="16" s="1"/>
  <c r="H1331" i="16" s="1"/>
  <c r="L1332" i="16"/>
  <c r="K1332" i="16" s="1"/>
  <c r="L1333" i="16"/>
  <c r="K1333" i="16" s="1"/>
  <c r="L1334" i="16"/>
  <c r="K1334" i="16" s="1"/>
  <c r="H1334" i="16" s="1"/>
  <c r="L1335" i="16"/>
  <c r="K1335" i="16" s="1"/>
  <c r="H1335" i="16" s="1"/>
  <c r="L1336" i="16"/>
  <c r="K1336" i="16" s="1"/>
  <c r="L1337" i="16"/>
  <c r="K1337" i="16" s="1"/>
  <c r="L1338" i="16"/>
  <c r="K1338" i="16" s="1"/>
  <c r="H1338" i="16" s="1"/>
  <c r="L1339" i="16"/>
  <c r="K1339" i="16" s="1"/>
  <c r="H1339" i="16" s="1"/>
  <c r="L1340" i="16"/>
  <c r="K1340" i="16" s="1"/>
  <c r="L1341" i="16"/>
  <c r="K1341" i="16" s="1"/>
  <c r="L1342" i="16"/>
  <c r="K1342" i="16" s="1"/>
  <c r="H1342" i="16" s="1"/>
  <c r="L1343" i="16"/>
  <c r="K1343" i="16" s="1"/>
  <c r="H1343" i="16" s="1"/>
  <c r="L1344" i="16"/>
  <c r="K1344" i="16" s="1"/>
  <c r="L1345" i="16"/>
  <c r="K1345" i="16" s="1"/>
  <c r="L1346" i="16"/>
  <c r="K1346" i="16" s="1"/>
  <c r="H1346" i="16" s="1"/>
  <c r="L1347" i="16"/>
  <c r="K1347" i="16" s="1"/>
  <c r="H1347" i="16" s="1"/>
  <c r="L1348" i="16"/>
  <c r="K1348" i="16" s="1"/>
  <c r="L1349" i="16"/>
  <c r="K1349" i="16" s="1"/>
  <c r="L1350" i="16"/>
  <c r="K1350" i="16" s="1"/>
  <c r="H1350" i="16" s="1"/>
  <c r="L1351" i="16"/>
  <c r="K1351" i="16" s="1"/>
  <c r="H1351" i="16" s="1"/>
  <c r="L1352" i="16"/>
  <c r="K1352" i="16" s="1"/>
  <c r="L1353" i="16"/>
  <c r="K1353" i="16" s="1"/>
  <c r="L1354" i="16"/>
  <c r="K1354" i="16" s="1"/>
  <c r="H1354" i="16" s="1"/>
  <c r="L1355" i="16"/>
  <c r="K1355" i="16" s="1"/>
  <c r="H1355" i="16" s="1"/>
  <c r="L1356" i="16"/>
  <c r="K1356" i="16" s="1"/>
  <c r="L1357" i="16"/>
  <c r="K1357" i="16" s="1"/>
  <c r="L1358" i="16"/>
  <c r="K1358" i="16" s="1"/>
  <c r="H1358" i="16" s="1"/>
  <c r="L1359" i="16"/>
  <c r="K1359" i="16" s="1"/>
  <c r="L1360" i="16"/>
  <c r="K1360" i="16" s="1"/>
  <c r="L1361" i="16"/>
  <c r="K1361" i="16" s="1"/>
  <c r="L1362" i="16"/>
  <c r="K1362" i="16" s="1"/>
  <c r="H1362" i="16" s="1"/>
  <c r="L1363" i="16"/>
  <c r="K1363" i="16" s="1"/>
  <c r="H1363" i="16" s="1"/>
  <c r="L1364" i="16"/>
  <c r="K1364" i="16" s="1"/>
  <c r="L1365" i="16"/>
  <c r="K1365" i="16" s="1"/>
  <c r="L1366" i="16"/>
  <c r="K1366" i="16" s="1"/>
  <c r="H1366" i="16" s="1"/>
  <c r="L1367" i="16"/>
  <c r="K1367" i="16" s="1"/>
  <c r="H1367" i="16" s="1"/>
  <c r="L1368" i="16"/>
  <c r="K1368" i="16" s="1"/>
  <c r="L1369" i="16"/>
  <c r="K1369" i="16" s="1"/>
  <c r="L1370" i="16"/>
  <c r="K1370" i="16" s="1"/>
  <c r="H1370" i="16" s="1"/>
  <c r="L1371" i="16"/>
  <c r="K1371" i="16" s="1"/>
  <c r="H1371" i="16" s="1"/>
  <c r="L1372" i="16"/>
  <c r="K1372" i="16" s="1"/>
  <c r="L1373" i="16"/>
  <c r="K1373" i="16" s="1"/>
  <c r="L1374" i="16"/>
  <c r="K1374" i="16" s="1"/>
  <c r="H1374" i="16" s="1"/>
  <c r="L1375" i="16"/>
  <c r="K1375" i="16" s="1"/>
  <c r="H1375" i="16" s="1"/>
  <c r="L1376" i="16"/>
  <c r="K1376" i="16" s="1"/>
  <c r="L1377" i="16"/>
  <c r="K1377" i="16" s="1"/>
  <c r="L1378" i="16"/>
  <c r="K1378" i="16" s="1"/>
  <c r="H1378" i="16" s="1"/>
  <c r="L1379" i="16"/>
  <c r="K1379" i="16" s="1"/>
  <c r="H1379" i="16" s="1"/>
  <c r="L1380" i="16"/>
  <c r="K1380" i="16" s="1"/>
  <c r="L1381" i="16"/>
  <c r="K1381" i="16" s="1"/>
  <c r="L1382" i="16"/>
  <c r="K1382" i="16" s="1"/>
  <c r="H1382" i="16" s="1"/>
  <c r="L1383" i="16"/>
  <c r="K1383" i="16" s="1"/>
  <c r="H1383" i="16" s="1"/>
  <c r="L1384" i="16"/>
  <c r="K1384" i="16" s="1"/>
  <c r="L1385" i="16"/>
  <c r="K1385" i="16" s="1"/>
  <c r="L1386" i="16"/>
  <c r="K1386" i="16" s="1"/>
  <c r="H1386" i="16" s="1"/>
  <c r="L1387" i="16"/>
  <c r="K1387" i="16" s="1"/>
  <c r="H1387" i="16" s="1"/>
  <c r="L1388" i="16"/>
  <c r="K1388" i="16" s="1"/>
  <c r="L1389" i="16"/>
  <c r="K1389" i="16" s="1"/>
  <c r="L1390" i="16"/>
  <c r="K1390" i="16" s="1"/>
  <c r="H1390" i="16" s="1"/>
  <c r="L1391" i="16"/>
  <c r="K1391" i="16" s="1"/>
  <c r="H1391" i="16" s="1"/>
  <c r="L1392" i="16"/>
  <c r="K1392" i="16" s="1"/>
  <c r="L1393" i="16"/>
  <c r="K1393" i="16" s="1"/>
  <c r="L1394" i="16"/>
  <c r="K1394" i="16" s="1"/>
  <c r="H1394" i="16" s="1"/>
  <c r="L1395" i="16"/>
  <c r="K1395" i="16" s="1"/>
  <c r="H1395" i="16" s="1"/>
  <c r="L1396" i="16"/>
  <c r="K1396" i="16" s="1"/>
  <c r="L1397" i="16"/>
  <c r="K1397" i="16" s="1"/>
  <c r="L1398" i="16"/>
  <c r="K1398" i="16" s="1"/>
  <c r="H1398" i="16" s="1"/>
  <c r="L1399" i="16"/>
  <c r="K1399" i="16" s="1"/>
  <c r="H1399" i="16" s="1"/>
  <c r="L1400" i="16"/>
  <c r="K1400" i="16" s="1"/>
  <c r="L1401" i="16"/>
  <c r="K1401" i="16" s="1"/>
  <c r="L1402" i="16"/>
  <c r="K1402" i="16" s="1"/>
  <c r="H1402" i="16" s="1"/>
  <c r="L1403" i="16"/>
  <c r="K1403" i="16" s="1"/>
  <c r="H1403" i="16" s="1"/>
  <c r="L1404" i="16"/>
  <c r="K1404" i="16" s="1"/>
  <c r="L1405" i="16"/>
  <c r="K1405" i="16" s="1"/>
  <c r="L1406" i="16"/>
  <c r="K1406" i="16" s="1"/>
  <c r="H1406" i="16" s="1"/>
  <c r="L1407" i="16"/>
  <c r="K1407" i="16" s="1"/>
  <c r="H1407" i="16" s="1"/>
  <c r="L1408" i="16"/>
  <c r="K1408" i="16" s="1"/>
  <c r="L1409" i="16"/>
  <c r="K1409" i="16" s="1"/>
  <c r="L1410" i="16"/>
  <c r="K1410" i="16" s="1"/>
  <c r="H1410" i="16" s="1"/>
  <c r="L1411" i="16"/>
  <c r="K1411" i="16" s="1"/>
  <c r="H1411" i="16" s="1"/>
  <c r="L1412" i="16"/>
  <c r="K1412" i="16" s="1"/>
  <c r="L1413" i="16"/>
  <c r="K1413" i="16" s="1"/>
  <c r="L1414" i="16"/>
  <c r="K1414" i="16" s="1"/>
  <c r="H1414" i="16" s="1"/>
  <c r="L1415" i="16"/>
  <c r="K1415" i="16" s="1"/>
  <c r="H1415" i="16" s="1"/>
  <c r="L1416" i="16"/>
  <c r="K1416" i="16" s="1"/>
  <c r="L1417" i="16"/>
  <c r="K1417" i="16" s="1"/>
  <c r="L1418" i="16"/>
  <c r="K1418" i="16" s="1"/>
  <c r="H1418" i="16" s="1"/>
  <c r="L1419" i="16"/>
  <c r="K1419" i="16" s="1"/>
  <c r="H1419" i="16" s="1"/>
  <c r="L1420" i="16"/>
  <c r="K1420" i="16" s="1"/>
  <c r="L1421" i="16"/>
  <c r="K1421" i="16" s="1"/>
  <c r="L1422" i="16"/>
  <c r="K1422" i="16" s="1"/>
  <c r="H1422" i="16" s="1"/>
  <c r="L1423" i="16"/>
  <c r="K1423" i="16" s="1"/>
  <c r="L1424" i="16"/>
  <c r="K1424" i="16" s="1"/>
  <c r="L1425" i="16"/>
  <c r="K1425" i="16" s="1"/>
  <c r="L1426" i="16"/>
  <c r="K1426" i="16" s="1"/>
  <c r="H1426" i="16" s="1"/>
  <c r="L1427" i="16"/>
  <c r="K1427" i="16" s="1"/>
  <c r="H1427" i="16" s="1"/>
  <c r="L1428" i="16"/>
  <c r="K1428" i="16" s="1"/>
  <c r="L1429" i="16"/>
  <c r="K1429" i="16" s="1"/>
  <c r="L1430" i="16"/>
  <c r="K1430" i="16" s="1"/>
  <c r="L1431" i="16"/>
  <c r="K1431" i="16" s="1"/>
  <c r="H1431" i="16" s="1"/>
  <c r="L1432" i="16"/>
  <c r="K1432" i="16" s="1"/>
  <c r="L1433" i="16"/>
  <c r="K1433" i="16" s="1"/>
  <c r="L1434" i="16"/>
  <c r="K1434" i="16" s="1"/>
  <c r="H1434" i="16" s="1"/>
  <c r="L1435" i="16"/>
  <c r="K1435" i="16" s="1"/>
  <c r="H1435" i="16" s="1"/>
  <c r="L1436" i="16"/>
  <c r="K1436" i="16" s="1"/>
  <c r="L1437" i="16"/>
  <c r="K1437" i="16" s="1"/>
  <c r="L1438" i="16"/>
  <c r="K1438" i="16" s="1"/>
  <c r="L1439" i="16"/>
  <c r="K1439" i="16" s="1"/>
  <c r="H1439" i="16" s="1"/>
  <c r="L1440" i="16"/>
  <c r="K1440" i="16" s="1"/>
  <c r="L1441" i="16"/>
  <c r="K1441" i="16" s="1"/>
  <c r="L1442" i="16"/>
  <c r="K1442" i="16" s="1"/>
  <c r="H1442" i="16" s="1"/>
  <c r="L1443" i="16"/>
  <c r="K1443" i="16" s="1"/>
  <c r="H1443" i="16" s="1"/>
  <c r="L1444" i="16"/>
  <c r="K1444" i="16" s="1"/>
  <c r="L1445" i="16"/>
  <c r="K1445" i="16" s="1"/>
  <c r="L1446" i="16"/>
  <c r="K1446" i="16" s="1"/>
  <c r="H1446" i="16" s="1"/>
  <c r="L1447" i="16"/>
  <c r="K1447" i="16" s="1"/>
  <c r="H1447" i="16" s="1"/>
  <c r="L1448" i="16"/>
  <c r="K1448" i="16" s="1"/>
  <c r="L1449" i="16"/>
  <c r="K1449" i="16" s="1"/>
  <c r="L1450" i="16"/>
  <c r="K1450" i="16" s="1"/>
  <c r="H1450" i="16" s="1"/>
  <c r="L1451" i="16"/>
  <c r="K1451" i="16" s="1"/>
  <c r="H1451" i="16" s="1"/>
  <c r="L1452" i="16"/>
  <c r="K1452" i="16" s="1"/>
  <c r="L1453" i="16"/>
  <c r="K1453" i="16" s="1"/>
  <c r="L1454" i="16"/>
  <c r="K1454" i="16" s="1"/>
  <c r="H1454" i="16" s="1"/>
  <c r="L1455" i="16"/>
  <c r="K1455" i="16" s="1"/>
  <c r="H1455" i="16" s="1"/>
  <c r="L1456" i="16"/>
  <c r="K1456" i="16" s="1"/>
  <c r="L1457" i="16"/>
  <c r="K1457" i="16" s="1"/>
  <c r="L1458" i="16"/>
  <c r="K1458" i="16" s="1"/>
  <c r="L1459" i="16"/>
  <c r="K1459" i="16" s="1"/>
  <c r="H1459" i="16" s="1"/>
  <c r="L1460" i="16"/>
  <c r="K1460" i="16" s="1"/>
  <c r="L1461" i="16"/>
  <c r="K1461" i="16" s="1"/>
  <c r="L1462" i="16"/>
  <c r="K1462" i="16" s="1"/>
  <c r="L1463" i="16"/>
  <c r="K1463" i="16" s="1"/>
  <c r="H1463" i="16" s="1"/>
  <c r="L1464" i="16"/>
  <c r="K1464" i="16" s="1"/>
  <c r="L1465" i="16"/>
  <c r="K1465" i="16" s="1"/>
  <c r="L1466" i="16"/>
  <c r="K1466" i="16" s="1"/>
  <c r="H1466" i="16" s="1"/>
  <c r="L1467" i="16"/>
  <c r="K1467" i="16" s="1"/>
  <c r="H1467" i="16" s="1"/>
  <c r="L1468" i="16"/>
  <c r="K1468" i="16" s="1"/>
  <c r="L1469" i="16"/>
  <c r="K1469" i="16" s="1"/>
  <c r="L1470" i="16"/>
  <c r="K1470" i="16" s="1"/>
  <c r="L1471" i="16"/>
  <c r="K1471" i="16" s="1"/>
  <c r="H1471" i="16" s="1"/>
  <c r="L1472" i="16"/>
  <c r="K1472" i="16" s="1"/>
  <c r="L1473" i="16"/>
  <c r="K1473" i="16" s="1"/>
  <c r="L1474" i="16"/>
  <c r="K1474" i="16" s="1"/>
  <c r="H1474" i="16" s="1"/>
  <c r="L1475" i="16"/>
  <c r="K1475" i="16" s="1"/>
  <c r="H1475" i="16" s="1"/>
  <c r="L1476" i="16"/>
  <c r="K1476" i="16" s="1"/>
  <c r="L1477" i="16"/>
  <c r="K1477" i="16" s="1"/>
  <c r="L1478" i="16"/>
  <c r="K1478" i="16" s="1"/>
  <c r="H1478" i="16" s="1"/>
  <c r="L1479" i="16"/>
  <c r="K1479" i="16" s="1"/>
  <c r="H1479" i="16" s="1"/>
  <c r="L1480" i="16"/>
  <c r="K1480" i="16" s="1"/>
  <c r="L1481" i="16"/>
  <c r="K1481" i="16" s="1"/>
  <c r="L1482" i="16"/>
  <c r="K1482" i="16" s="1"/>
  <c r="H1482" i="16" s="1"/>
  <c r="L1483" i="16"/>
  <c r="K1483" i="16" s="1"/>
  <c r="H1483" i="16" s="1"/>
  <c r="L1484" i="16"/>
  <c r="K1484" i="16" s="1"/>
  <c r="L1485" i="16"/>
  <c r="K1485" i="16" s="1"/>
  <c r="L1486" i="16"/>
  <c r="K1486" i="16" s="1"/>
  <c r="H1486" i="16" s="1"/>
  <c r="L1487" i="16"/>
  <c r="K1487" i="16" s="1"/>
  <c r="H1487" i="16" s="1"/>
  <c r="L1488" i="16"/>
  <c r="K1488" i="16" s="1"/>
  <c r="L1489" i="16"/>
  <c r="K1489" i="16" s="1"/>
  <c r="L1490" i="16"/>
  <c r="K1490" i="16" s="1"/>
  <c r="H1490" i="16" s="1"/>
  <c r="L1491" i="16"/>
  <c r="K1491" i="16" s="1"/>
  <c r="H1491" i="16" s="1"/>
  <c r="L1492" i="16"/>
  <c r="K1492" i="16" s="1"/>
  <c r="L1493" i="16"/>
  <c r="K1493" i="16" s="1"/>
  <c r="L1494" i="16"/>
  <c r="K1494" i="16" s="1"/>
  <c r="H1494" i="16" s="1"/>
  <c r="L1495" i="16"/>
  <c r="K1495" i="16" s="1"/>
  <c r="H1495" i="16" s="1"/>
  <c r="L1496" i="16"/>
  <c r="K1496" i="16" s="1"/>
  <c r="L1497" i="16"/>
  <c r="K1497" i="16" s="1"/>
  <c r="L1498" i="16"/>
  <c r="K1498" i="16" s="1"/>
  <c r="H1498" i="16" s="1"/>
  <c r="L1499" i="16"/>
  <c r="K1499" i="16" s="1"/>
  <c r="H1499" i="16" s="1"/>
  <c r="L1500" i="16"/>
  <c r="K1500" i="16" s="1"/>
  <c r="L1501" i="16"/>
  <c r="K1501" i="16" s="1"/>
  <c r="L1502" i="16"/>
  <c r="K1502" i="16" s="1"/>
  <c r="H1502" i="16" s="1"/>
  <c r="L1503" i="16"/>
  <c r="K1503" i="16" s="1"/>
  <c r="H1503" i="16" s="1"/>
  <c r="L1504" i="16"/>
  <c r="K1504" i="16" s="1"/>
  <c r="L1505" i="16"/>
  <c r="K1505" i="16" s="1"/>
  <c r="L1506" i="16"/>
  <c r="K1506" i="16" s="1"/>
  <c r="H1506" i="16" s="1"/>
  <c r="L1507" i="16"/>
  <c r="K1507" i="16" s="1"/>
  <c r="H1507" i="16" s="1"/>
  <c r="L1508" i="16"/>
  <c r="K1508" i="16" s="1"/>
  <c r="L1509" i="16"/>
  <c r="K1509" i="16" s="1"/>
  <c r="L1510" i="16"/>
  <c r="K1510" i="16" s="1"/>
  <c r="H1510" i="16" s="1"/>
  <c r="L1511" i="16"/>
  <c r="K1511" i="16" s="1"/>
  <c r="H1511" i="16" s="1"/>
  <c r="L1512" i="16"/>
  <c r="K1512" i="16" s="1"/>
  <c r="L1513" i="16"/>
  <c r="K1513" i="16" s="1"/>
  <c r="L1514" i="16"/>
  <c r="K1514" i="16" s="1"/>
  <c r="H1514" i="16" s="1"/>
  <c r="L1515" i="16"/>
  <c r="K1515" i="16" s="1"/>
  <c r="H1515" i="16" s="1"/>
  <c r="L1516" i="16"/>
  <c r="K1516" i="16" s="1"/>
  <c r="L1517" i="16"/>
  <c r="K1517" i="16" s="1"/>
  <c r="L1518" i="16"/>
  <c r="K1518" i="16" s="1"/>
  <c r="H1518" i="16" s="1"/>
  <c r="L1519" i="16"/>
  <c r="K1519" i="16" s="1"/>
  <c r="H1519" i="16" s="1"/>
  <c r="L1520" i="16"/>
  <c r="K1520" i="16" s="1"/>
  <c r="L1521" i="16"/>
  <c r="K1521" i="16" s="1"/>
  <c r="L1522" i="16"/>
  <c r="K1522" i="16" s="1"/>
  <c r="H1522" i="16" s="1"/>
  <c r="L1523" i="16"/>
  <c r="K1523" i="16" s="1"/>
  <c r="H1523" i="16" s="1"/>
  <c r="L1524" i="16"/>
  <c r="K1524" i="16" s="1"/>
  <c r="L1525" i="16"/>
  <c r="K1525" i="16" s="1"/>
  <c r="L1526" i="16"/>
  <c r="K1526" i="16" s="1"/>
  <c r="H1526" i="16" s="1"/>
  <c r="L1527" i="16"/>
  <c r="K1527" i="16" s="1"/>
  <c r="H1527" i="16" s="1"/>
  <c r="L1528" i="16"/>
  <c r="K1528" i="16" s="1"/>
  <c r="L1529" i="16"/>
  <c r="K1529" i="16" s="1"/>
  <c r="L1530" i="16"/>
  <c r="K1530" i="16" s="1"/>
  <c r="H1530" i="16" s="1"/>
  <c r="L1531" i="16"/>
  <c r="K1531" i="16" s="1"/>
  <c r="H1531" i="16" s="1"/>
  <c r="L1532" i="16"/>
  <c r="K1532" i="16" s="1"/>
  <c r="L1533" i="16"/>
  <c r="K1533" i="16" s="1"/>
  <c r="L1534" i="16"/>
  <c r="K1534" i="16" s="1"/>
  <c r="H1534" i="16" s="1"/>
  <c r="L1535" i="16"/>
  <c r="K1535" i="16" s="1"/>
  <c r="H1535" i="16" s="1"/>
  <c r="L1536" i="16"/>
  <c r="K1536" i="16" s="1"/>
  <c r="L1537" i="16"/>
  <c r="K1537" i="16" s="1"/>
  <c r="L1538" i="16"/>
  <c r="K1538" i="16" s="1"/>
  <c r="H1538" i="16" s="1"/>
  <c r="L1539" i="16"/>
  <c r="K1539" i="16" s="1"/>
  <c r="H1539" i="16" s="1"/>
  <c r="L1540" i="16"/>
  <c r="K1540" i="16" s="1"/>
  <c r="L1541" i="16"/>
  <c r="K1541" i="16" s="1"/>
  <c r="L1542" i="16"/>
  <c r="K1542" i="16" s="1"/>
  <c r="H1542" i="16" s="1"/>
  <c r="L1543" i="16"/>
  <c r="K1543" i="16" s="1"/>
  <c r="H1543" i="16" s="1"/>
  <c r="L1544" i="16"/>
  <c r="K1544" i="16" s="1"/>
  <c r="L1545" i="16"/>
  <c r="K1545" i="16" s="1"/>
  <c r="L1546" i="16"/>
  <c r="K1546" i="16" s="1"/>
  <c r="H1546" i="16" s="1"/>
  <c r="L1547" i="16"/>
  <c r="K1547" i="16" s="1"/>
  <c r="H1547" i="16" s="1"/>
  <c r="L1548" i="16"/>
  <c r="K1548" i="16" s="1"/>
  <c r="L1549" i="16"/>
  <c r="K1549" i="16" s="1"/>
  <c r="L1550" i="16"/>
  <c r="K1550" i="16" s="1"/>
  <c r="H1550" i="16" s="1"/>
  <c r="L1551" i="16"/>
  <c r="K1551" i="16" s="1"/>
  <c r="H1551" i="16" s="1"/>
  <c r="L1552" i="16"/>
  <c r="K1552" i="16" s="1"/>
  <c r="L1553" i="16"/>
  <c r="K1553" i="16" s="1"/>
  <c r="L1554" i="16"/>
  <c r="K1554" i="16" s="1"/>
  <c r="H1554" i="16" s="1"/>
  <c r="L1555" i="16"/>
  <c r="K1555" i="16" s="1"/>
  <c r="H1555" i="16" s="1"/>
  <c r="L1556" i="16"/>
  <c r="K1556" i="16" s="1"/>
  <c r="L1557" i="16"/>
  <c r="K1557" i="16" s="1"/>
  <c r="L1558" i="16"/>
  <c r="K1558" i="16" s="1"/>
  <c r="H1558" i="16" s="1"/>
  <c r="L1559" i="16"/>
  <c r="K1559" i="16" s="1"/>
  <c r="H1559" i="16" s="1"/>
  <c r="L1560" i="16"/>
  <c r="K1560" i="16" s="1"/>
  <c r="L1561" i="16"/>
  <c r="K1561" i="16" s="1"/>
  <c r="L1562" i="16"/>
  <c r="K1562" i="16" s="1"/>
  <c r="H1562" i="16" s="1"/>
  <c r="L1563" i="16"/>
  <c r="K1563" i="16" s="1"/>
  <c r="H1563" i="16" s="1"/>
  <c r="L1564" i="16"/>
  <c r="K1564" i="16" s="1"/>
  <c r="L1565" i="16"/>
  <c r="K1565" i="16" s="1"/>
  <c r="L1566" i="16"/>
  <c r="K1566" i="16" s="1"/>
  <c r="H1566" i="16" s="1"/>
  <c r="L1567" i="16"/>
  <c r="K1567" i="16" s="1"/>
  <c r="H1567" i="16" s="1"/>
  <c r="L1568" i="16"/>
  <c r="K1568" i="16" s="1"/>
  <c r="L1569" i="16"/>
  <c r="K1569" i="16" s="1"/>
  <c r="L1570" i="16"/>
  <c r="K1570" i="16" s="1"/>
  <c r="H1570" i="16" s="1"/>
  <c r="L1571" i="16"/>
  <c r="K1571" i="16" s="1"/>
  <c r="H1571" i="16" s="1"/>
  <c r="L1572" i="16"/>
  <c r="K1572" i="16" s="1"/>
  <c r="L1573" i="16"/>
  <c r="K1573" i="16" s="1"/>
  <c r="L1574" i="16"/>
  <c r="K1574" i="16" s="1"/>
  <c r="H1574" i="16" s="1"/>
  <c r="L1575" i="16"/>
  <c r="K1575" i="16" s="1"/>
  <c r="L1576" i="16"/>
  <c r="K1576" i="16" s="1"/>
  <c r="L1577" i="16"/>
  <c r="K1577" i="16" s="1"/>
  <c r="L1578" i="16"/>
  <c r="K1578" i="16" s="1"/>
  <c r="H1578" i="16" s="1"/>
  <c r="L1579" i="16"/>
  <c r="K1579" i="16" s="1"/>
  <c r="H1579" i="16" s="1"/>
  <c r="L1580" i="16"/>
  <c r="K1580" i="16" s="1"/>
  <c r="L1581" i="16"/>
  <c r="K1581" i="16" s="1"/>
  <c r="L1582" i="16"/>
  <c r="K1582" i="16" s="1"/>
  <c r="H1582" i="16" s="1"/>
  <c r="L1583" i="16"/>
  <c r="K1583" i="16" s="1"/>
  <c r="H1583" i="16" s="1"/>
  <c r="L1584" i="16"/>
  <c r="K1584" i="16" s="1"/>
  <c r="L1585" i="16"/>
  <c r="K1585" i="16" s="1"/>
  <c r="L1586" i="16"/>
  <c r="K1586" i="16" s="1"/>
  <c r="H1586" i="16" s="1"/>
  <c r="L1587" i="16"/>
  <c r="K1587" i="16" s="1"/>
  <c r="H1587" i="16" s="1"/>
  <c r="L1588" i="16"/>
  <c r="K1588" i="16" s="1"/>
  <c r="L1589" i="16"/>
  <c r="K1589" i="16" s="1"/>
  <c r="L1590" i="16"/>
  <c r="K1590" i="16" s="1"/>
  <c r="H1590" i="16" s="1"/>
  <c r="L1591" i="16"/>
  <c r="K1591" i="16" s="1"/>
  <c r="H1591" i="16" s="1"/>
  <c r="L1592" i="16"/>
  <c r="K1592" i="16" s="1"/>
  <c r="L1593" i="16"/>
  <c r="K1593" i="16" s="1"/>
  <c r="L1594" i="16"/>
  <c r="K1594" i="16" s="1"/>
  <c r="H1594" i="16" s="1"/>
  <c r="L1595" i="16"/>
  <c r="K1595" i="16" s="1"/>
  <c r="H1595" i="16" s="1"/>
  <c r="L1596" i="16"/>
  <c r="K1596" i="16" s="1"/>
  <c r="L1597" i="16"/>
  <c r="K1597" i="16" s="1"/>
  <c r="L1598" i="16"/>
  <c r="K1598" i="16" s="1"/>
  <c r="H1598" i="16" s="1"/>
  <c r="L1599" i="16"/>
  <c r="K1599" i="16" s="1"/>
  <c r="H1599" i="16" s="1"/>
  <c r="L1600" i="16"/>
  <c r="K1600" i="16" s="1"/>
  <c r="L1601" i="16"/>
  <c r="K1601" i="16" s="1"/>
  <c r="L1602" i="16"/>
  <c r="K1602" i="16" s="1"/>
  <c r="H1602" i="16" s="1"/>
  <c r="L1603" i="16"/>
  <c r="K1603" i="16" s="1"/>
  <c r="H1603" i="16" s="1"/>
  <c r="L1604" i="16"/>
  <c r="K1604" i="16" s="1"/>
  <c r="L1605" i="16"/>
  <c r="K1605" i="16" s="1"/>
  <c r="L1606" i="16"/>
  <c r="K1606" i="16" s="1"/>
  <c r="H1606" i="16" s="1"/>
  <c r="L1607" i="16"/>
  <c r="K1607" i="16" s="1"/>
  <c r="H1607" i="16" s="1"/>
  <c r="L1608" i="16"/>
  <c r="K1608" i="16" s="1"/>
  <c r="L1609" i="16"/>
  <c r="K1609" i="16" s="1"/>
  <c r="L1610" i="16"/>
  <c r="K1610" i="16" s="1"/>
  <c r="H1610" i="16" s="1"/>
  <c r="L1611" i="16"/>
  <c r="K1611" i="16" s="1"/>
  <c r="H1611" i="16" s="1"/>
  <c r="L1612" i="16"/>
  <c r="K1612" i="16" s="1"/>
  <c r="L1613" i="16"/>
  <c r="K1613" i="16" s="1"/>
  <c r="L1614" i="16"/>
  <c r="K1614" i="16" s="1"/>
  <c r="H1614" i="16" s="1"/>
  <c r="L1615" i="16"/>
  <c r="K1615" i="16" s="1"/>
  <c r="H1615" i="16" s="1"/>
  <c r="L1616" i="16"/>
  <c r="K1616" i="16" s="1"/>
  <c r="L1617" i="16"/>
  <c r="K1617" i="16" s="1"/>
  <c r="L1618" i="16"/>
  <c r="K1618" i="16" s="1"/>
  <c r="H1618" i="16" s="1"/>
  <c r="L1619" i="16"/>
  <c r="K1619" i="16" s="1"/>
  <c r="H1619" i="16" s="1"/>
  <c r="L1620" i="16"/>
  <c r="K1620" i="16" s="1"/>
  <c r="L1621" i="16"/>
  <c r="K1621" i="16" s="1"/>
  <c r="L1622" i="16"/>
  <c r="K1622" i="16" s="1"/>
  <c r="H1622" i="16" s="1"/>
  <c r="L1623" i="16"/>
  <c r="K1623" i="16" s="1"/>
  <c r="H1623" i="16" s="1"/>
  <c r="L1624" i="16"/>
  <c r="K1624" i="16" s="1"/>
  <c r="L1625" i="16"/>
  <c r="K1625" i="16" s="1"/>
  <c r="L1626" i="16"/>
  <c r="K1626" i="16" s="1"/>
  <c r="H1626" i="16" s="1"/>
  <c r="L1627" i="16"/>
  <c r="K1627" i="16" s="1"/>
  <c r="H1627" i="16" s="1"/>
  <c r="L1628" i="16"/>
  <c r="K1628" i="16" s="1"/>
  <c r="L1629" i="16"/>
  <c r="K1629" i="16" s="1"/>
  <c r="L1630" i="16"/>
  <c r="K1630" i="16" s="1"/>
  <c r="H1630" i="16" s="1"/>
  <c r="L1631" i="16"/>
  <c r="K1631" i="16" s="1"/>
  <c r="H1631" i="16" s="1"/>
  <c r="L1632" i="16"/>
  <c r="K1632" i="16" s="1"/>
  <c r="L1633" i="16"/>
  <c r="K1633" i="16" s="1"/>
  <c r="L1634" i="16"/>
  <c r="K1634" i="16" s="1"/>
  <c r="H1634" i="16" s="1"/>
  <c r="L1635" i="16"/>
  <c r="K1635" i="16" s="1"/>
  <c r="H1635" i="16" s="1"/>
  <c r="L1636" i="16"/>
  <c r="K1636" i="16" s="1"/>
  <c r="L1637" i="16"/>
  <c r="K1637" i="16" s="1"/>
  <c r="L1638" i="16"/>
  <c r="K1638" i="16" s="1"/>
  <c r="H1638" i="16" s="1"/>
  <c r="L1639" i="16"/>
  <c r="K1639" i="16" s="1"/>
  <c r="H1639" i="16" s="1"/>
  <c r="L1640" i="16"/>
  <c r="K1640" i="16" s="1"/>
  <c r="L1641" i="16"/>
  <c r="K1641" i="16" s="1"/>
  <c r="L1642" i="16"/>
  <c r="K1642" i="16" s="1"/>
  <c r="H1642" i="16" s="1"/>
  <c r="L1643" i="16"/>
  <c r="K1643" i="16" s="1"/>
  <c r="H1643" i="16" s="1"/>
  <c r="L1644" i="16"/>
  <c r="K1644" i="16" s="1"/>
  <c r="L1645" i="16"/>
  <c r="K1645" i="16" s="1"/>
  <c r="L1646" i="16"/>
  <c r="K1646" i="16" s="1"/>
  <c r="H1646" i="16" s="1"/>
  <c r="L1647" i="16"/>
  <c r="K1647" i="16" s="1"/>
  <c r="H1647" i="16" s="1"/>
  <c r="L1648" i="16"/>
  <c r="K1648" i="16" s="1"/>
  <c r="L1649" i="16"/>
  <c r="K1649" i="16" s="1"/>
  <c r="L1650" i="16"/>
  <c r="K1650" i="16" s="1"/>
  <c r="H1650" i="16" s="1"/>
  <c r="L1651" i="16"/>
  <c r="K1651" i="16" s="1"/>
  <c r="H1651" i="16" s="1"/>
  <c r="L1652" i="16"/>
  <c r="K1652" i="16" s="1"/>
  <c r="L1653" i="16"/>
  <c r="K1653" i="16" s="1"/>
  <c r="L1654" i="16"/>
  <c r="K1654" i="16" s="1"/>
  <c r="H1654" i="16" s="1"/>
  <c r="L1655" i="16"/>
  <c r="K1655" i="16" s="1"/>
  <c r="H1655" i="16" s="1"/>
  <c r="L1656" i="16"/>
  <c r="K1656" i="16" s="1"/>
  <c r="L1657" i="16"/>
  <c r="K1657" i="16" s="1"/>
  <c r="L1658" i="16"/>
  <c r="K1658" i="16" s="1"/>
  <c r="H1658" i="16" s="1"/>
  <c r="L1659" i="16"/>
  <c r="K1659" i="16" s="1"/>
  <c r="H1659" i="16" s="1"/>
  <c r="L1660" i="16"/>
  <c r="K1660" i="16" s="1"/>
  <c r="L1661" i="16"/>
  <c r="K1661" i="16" s="1"/>
  <c r="L1662" i="16"/>
  <c r="K1662" i="16" s="1"/>
  <c r="H1662" i="16" s="1"/>
  <c r="L1663" i="16"/>
  <c r="K1663" i="16" s="1"/>
  <c r="H1663" i="16" s="1"/>
  <c r="L1664" i="16"/>
  <c r="K1664" i="16" s="1"/>
  <c r="L1665" i="16"/>
  <c r="K1665" i="16" s="1"/>
  <c r="L1666" i="16"/>
  <c r="K1666" i="16" s="1"/>
  <c r="H1666" i="16" s="1"/>
  <c r="L1667" i="16"/>
  <c r="K1667" i="16" s="1"/>
  <c r="H1667" i="16" s="1"/>
  <c r="L1668" i="16"/>
  <c r="K1668" i="16" s="1"/>
  <c r="L1669" i="16"/>
  <c r="K1669" i="16" s="1"/>
  <c r="L1670" i="16"/>
  <c r="K1670" i="16" s="1"/>
  <c r="H1670" i="16" s="1"/>
  <c r="L1671" i="16"/>
  <c r="K1671" i="16" s="1"/>
  <c r="H1671" i="16" s="1"/>
  <c r="L1672" i="16"/>
  <c r="K1672" i="16" s="1"/>
  <c r="L1673" i="16"/>
  <c r="K1673" i="16" s="1"/>
  <c r="L1674" i="16"/>
  <c r="K1674" i="16" s="1"/>
  <c r="H1674" i="16" s="1"/>
  <c r="L1675" i="16"/>
  <c r="K1675" i="16" s="1"/>
  <c r="H1675" i="16" s="1"/>
  <c r="L1676" i="16"/>
  <c r="K1676" i="16" s="1"/>
  <c r="L1677" i="16"/>
  <c r="K1677" i="16" s="1"/>
  <c r="L1678" i="16"/>
  <c r="K1678" i="16" s="1"/>
  <c r="H1678" i="16" s="1"/>
  <c r="L1679" i="16"/>
  <c r="K1679" i="16" s="1"/>
  <c r="H1679" i="16" s="1"/>
  <c r="L1680" i="16"/>
  <c r="K1680" i="16" s="1"/>
  <c r="L1681" i="16"/>
  <c r="K1681" i="16" s="1"/>
  <c r="L1682" i="16"/>
  <c r="K1682" i="16" s="1"/>
  <c r="H1682" i="16" s="1"/>
  <c r="L1683" i="16"/>
  <c r="K1683" i="16" s="1"/>
  <c r="H1683" i="16" s="1"/>
  <c r="L1684" i="16"/>
  <c r="K1684" i="16" s="1"/>
  <c r="L1685" i="16"/>
  <c r="K1685" i="16" s="1"/>
  <c r="L1686" i="16"/>
  <c r="K1686" i="16" s="1"/>
  <c r="H1686" i="16" s="1"/>
  <c r="L1687" i="16"/>
  <c r="K1687" i="16" s="1"/>
  <c r="H1687" i="16" s="1"/>
  <c r="L1688" i="16"/>
  <c r="K1688" i="16" s="1"/>
  <c r="L1689" i="16"/>
  <c r="K1689" i="16" s="1"/>
  <c r="L1690" i="16"/>
  <c r="K1690" i="16" s="1"/>
  <c r="H1690" i="16" s="1"/>
  <c r="L1691" i="16"/>
  <c r="K1691" i="16" s="1"/>
  <c r="H1691" i="16" s="1"/>
  <c r="L1692" i="16"/>
  <c r="K1692" i="16" s="1"/>
  <c r="L1693" i="16"/>
  <c r="K1693" i="16" s="1"/>
  <c r="L1694" i="16"/>
  <c r="K1694" i="16" s="1"/>
  <c r="H1694" i="16" s="1"/>
  <c r="L1695" i="16"/>
  <c r="K1695" i="16" s="1"/>
  <c r="H1695" i="16" s="1"/>
  <c r="L1696" i="16"/>
  <c r="K1696" i="16" s="1"/>
  <c r="L1697" i="16"/>
  <c r="K1697" i="16" s="1"/>
  <c r="L1698" i="16"/>
  <c r="K1698" i="16" s="1"/>
  <c r="H1698" i="16" s="1"/>
  <c r="L1699" i="16"/>
  <c r="K1699" i="16" s="1"/>
  <c r="H1699" i="16" s="1"/>
  <c r="L1700" i="16"/>
  <c r="K1700" i="16" s="1"/>
  <c r="L1701" i="16"/>
  <c r="K1701" i="16" s="1"/>
  <c r="L1702" i="16"/>
  <c r="K1702" i="16" s="1"/>
  <c r="H1702" i="16" s="1"/>
  <c r="L1703" i="16"/>
  <c r="K1703" i="16" s="1"/>
  <c r="H1703" i="16" s="1"/>
  <c r="L1704" i="16"/>
  <c r="K1704" i="16" s="1"/>
  <c r="L1705" i="16"/>
  <c r="K1705" i="16" s="1"/>
  <c r="L1706" i="16"/>
  <c r="K1706" i="16" s="1"/>
  <c r="H1706" i="16" s="1"/>
  <c r="L1707" i="16"/>
  <c r="K1707" i="16" s="1"/>
  <c r="H1707" i="16" s="1"/>
  <c r="L1708" i="16"/>
  <c r="K1708" i="16" s="1"/>
  <c r="L1709" i="16"/>
  <c r="K1709" i="16" s="1"/>
  <c r="L1710" i="16"/>
  <c r="K1710" i="16" s="1"/>
  <c r="H1710" i="16" s="1"/>
  <c r="L1711" i="16"/>
  <c r="K1711" i="16" s="1"/>
  <c r="H1711" i="16" s="1"/>
  <c r="L1712" i="16"/>
  <c r="K1712" i="16" s="1"/>
  <c r="L1713" i="16"/>
  <c r="K1713" i="16" s="1"/>
  <c r="L1714" i="16"/>
  <c r="K1714" i="16" s="1"/>
  <c r="H1714" i="16" s="1"/>
  <c r="L1715" i="16"/>
  <c r="K1715" i="16" s="1"/>
  <c r="H1715" i="16" s="1"/>
  <c r="L1716" i="16"/>
  <c r="K1716" i="16" s="1"/>
  <c r="L1717" i="16"/>
  <c r="K1717" i="16" s="1"/>
  <c r="L1718" i="16"/>
  <c r="K1718" i="16" s="1"/>
  <c r="H1718" i="16" s="1"/>
  <c r="L1719" i="16"/>
  <c r="K1719" i="16" s="1"/>
  <c r="H1719" i="16" s="1"/>
  <c r="L1720" i="16"/>
  <c r="K1720" i="16" s="1"/>
  <c r="L1721" i="16"/>
  <c r="K1721" i="16" s="1"/>
  <c r="L1722" i="16"/>
  <c r="K1722" i="16" s="1"/>
  <c r="H1722" i="16" s="1"/>
  <c r="L1723" i="16"/>
  <c r="K1723" i="16" s="1"/>
  <c r="H1723" i="16" s="1"/>
  <c r="L1724" i="16"/>
  <c r="K1724" i="16" s="1"/>
  <c r="L1725" i="16"/>
  <c r="K1725" i="16" s="1"/>
  <c r="L1726" i="16"/>
  <c r="K1726" i="16" s="1"/>
  <c r="H1726" i="16" s="1"/>
  <c r="L1727" i="16"/>
  <c r="K1727" i="16" s="1"/>
  <c r="H1727" i="16" s="1"/>
  <c r="L1728" i="16"/>
  <c r="K1728" i="16" s="1"/>
  <c r="L1729" i="16"/>
  <c r="K1729" i="16" s="1"/>
  <c r="L1730" i="16"/>
  <c r="K1730" i="16" s="1"/>
  <c r="H1730" i="16" s="1"/>
  <c r="L1731" i="16"/>
  <c r="K1731" i="16" s="1"/>
  <c r="H1731" i="16" s="1"/>
  <c r="L1732" i="16"/>
  <c r="K1732" i="16" s="1"/>
  <c r="L1733" i="16"/>
  <c r="K1733" i="16" s="1"/>
  <c r="L1734" i="16"/>
  <c r="K1734" i="16" s="1"/>
  <c r="L1735" i="16"/>
  <c r="K1735" i="16" s="1"/>
  <c r="H1735" i="16" s="1"/>
  <c r="L1736" i="16"/>
  <c r="K1736" i="16" s="1"/>
  <c r="L1737" i="16"/>
  <c r="K1737" i="16" s="1"/>
  <c r="L1738" i="16"/>
  <c r="K1738" i="16" s="1"/>
  <c r="H1738" i="16" s="1"/>
  <c r="L1739" i="16"/>
  <c r="K1739" i="16" s="1"/>
  <c r="H1739" i="16" s="1"/>
  <c r="L1740" i="16"/>
  <c r="K1740" i="16" s="1"/>
  <c r="L1741" i="16"/>
  <c r="K1741" i="16" s="1"/>
  <c r="L1742" i="16"/>
  <c r="K1742" i="16" s="1"/>
  <c r="H1742" i="16" s="1"/>
  <c r="L1743" i="16"/>
  <c r="K1743" i="16" s="1"/>
  <c r="H1743" i="16" s="1"/>
  <c r="L1744" i="16"/>
  <c r="K1744" i="16" s="1"/>
  <c r="L1745" i="16"/>
  <c r="K1745" i="16" s="1"/>
  <c r="L1746" i="16"/>
  <c r="K1746" i="16" s="1"/>
  <c r="H1746" i="16" s="1"/>
  <c r="L1747" i="16"/>
  <c r="K1747" i="16" s="1"/>
  <c r="H1747" i="16" s="1"/>
  <c r="L1748" i="16"/>
  <c r="K1748" i="16" s="1"/>
  <c r="L1749" i="16"/>
  <c r="K1749" i="16" s="1"/>
  <c r="L1750" i="16"/>
  <c r="K1750" i="16" s="1"/>
  <c r="H1750" i="16" s="1"/>
  <c r="L1751" i="16"/>
  <c r="K1751" i="16" s="1"/>
  <c r="H1751" i="16" s="1"/>
  <c r="L1752" i="16"/>
  <c r="K1752" i="16" s="1"/>
  <c r="L1753" i="16"/>
  <c r="K1753" i="16" s="1"/>
  <c r="L1754" i="16"/>
  <c r="K1754" i="16" s="1"/>
  <c r="H1754" i="16" s="1"/>
  <c r="L1755" i="16"/>
  <c r="K1755" i="16" s="1"/>
  <c r="H1755" i="16" s="1"/>
  <c r="L1756" i="16"/>
  <c r="K1756" i="16" s="1"/>
  <c r="L1757" i="16"/>
  <c r="K1757" i="16" s="1"/>
  <c r="L1758" i="16"/>
  <c r="K1758" i="16" s="1"/>
  <c r="H1758" i="16" s="1"/>
  <c r="L1759" i="16"/>
  <c r="K1759" i="16" s="1"/>
  <c r="H1759" i="16" s="1"/>
  <c r="L1760" i="16"/>
  <c r="K1760" i="16" s="1"/>
  <c r="L1761" i="16"/>
  <c r="K1761" i="16" s="1"/>
  <c r="L1762" i="16"/>
  <c r="K1762" i="16" s="1"/>
  <c r="H1762" i="16" s="1"/>
  <c r="L1763" i="16"/>
  <c r="K1763" i="16" s="1"/>
  <c r="H1763" i="16" s="1"/>
  <c r="L1764" i="16"/>
  <c r="K1764" i="16" s="1"/>
  <c r="L1765" i="16"/>
  <c r="K1765" i="16" s="1"/>
  <c r="L1766" i="16"/>
  <c r="K1766" i="16" s="1"/>
  <c r="H1766" i="16" s="1"/>
  <c r="L1767" i="16"/>
  <c r="K1767" i="16" s="1"/>
  <c r="H1767" i="16" s="1"/>
  <c r="L1768" i="16"/>
  <c r="K1768" i="16" s="1"/>
  <c r="L1769" i="16"/>
  <c r="K1769" i="16" s="1"/>
  <c r="L1770" i="16"/>
  <c r="K1770" i="16" s="1"/>
  <c r="H1770" i="16" s="1"/>
  <c r="L1771" i="16"/>
  <c r="K1771" i="16" s="1"/>
  <c r="H1771" i="16" s="1"/>
  <c r="L1772" i="16"/>
  <c r="K1772" i="16" s="1"/>
  <c r="L1773" i="16"/>
  <c r="K1773" i="16" s="1"/>
  <c r="L1774" i="16"/>
  <c r="K1774" i="16" s="1"/>
  <c r="H1774" i="16" s="1"/>
  <c r="L1775" i="16"/>
  <c r="K1775" i="16" s="1"/>
  <c r="H1775" i="16" s="1"/>
  <c r="L1776" i="16"/>
  <c r="K1776" i="16" s="1"/>
  <c r="L1777" i="16"/>
  <c r="K1777" i="16" s="1"/>
  <c r="L1778" i="16"/>
  <c r="K1778" i="16" s="1"/>
  <c r="H1778" i="16" s="1"/>
  <c r="L1779" i="16"/>
  <c r="K1779" i="16" s="1"/>
  <c r="H1779" i="16" s="1"/>
  <c r="L1780" i="16"/>
  <c r="K1780" i="16" s="1"/>
  <c r="L1781" i="16"/>
  <c r="K1781" i="16" s="1"/>
  <c r="L1782" i="16"/>
  <c r="K1782" i="16" s="1"/>
  <c r="H1782" i="16" s="1"/>
  <c r="L1783" i="16"/>
  <c r="K1783" i="16" s="1"/>
  <c r="H1783" i="16" s="1"/>
  <c r="L1784" i="16"/>
  <c r="K1784" i="16" s="1"/>
  <c r="L1785" i="16"/>
  <c r="K1785" i="16" s="1"/>
  <c r="L1786" i="16"/>
  <c r="K1786" i="16" s="1"/>
  <c r="H1786" i="16" s="1"/>
  <c r="L1787" i="16"/>
  <c r="K1787" i="16" s="1"/>
  <c r="H1787" i="16" s="1"/>
  <c r="L1788" i="16"/>
  <c r="K1788" i="16" s="1"/>
  <c r="L1789" i="16"/>
  <c r="K1789" i="16" s="1"/>
  <c r="L1790" i="16"/>
  <c r="K1790" i="16" s="1"/>
  <c r="H1790" i="16" s="1"/>
  <c r="L1791" i="16"/>
  <c r="K1791" i="16" s="1"/>
  <c r="H1791" i="16" s="1"/>
  <c r="L1792" i="16"/>
  <c r="K1792" i="16" s="1"/>
  <c r="L1793" i="16"/>
  <c r="K1793" i="16" s="1"/>
  <c r="L1794" i="16"/>
  <c r="K1794" i="16" s="1"/>
  <c r="H1794" i="16" s="1"/>
  <c r="L1795" i="16"/>
  <c r="K1795" i="16" s="1"/>
  <c r="H1795" i="16" s="1"/>
  <c r="L1796" i="16"/>
  <c r="K1796" i="16" s="1"/>
  <c r="L1797" i="16"/>
  <c r="K1797" i="16" s="1"/>
  <c r="L1798" i="16"/>
  <c r="K1798" i="16" s="1"/>
  <c r="H1798" i="16" s="1"/>
  <c r="L1799" i="16"/>
  <c r="K1799" i="16" s="1"/>
  <c r="H1799" i="16" s="1"/>
  <c r="L1800" i="16"/>
  <c r="K1800" i="16" s="1"/>
  <c r="L1801" i="16"/>
  <c r="K1801" i="16" s="1"/>
  <c r="L1802" i="16"/>
  <c r="K1802" i="16" s="1"/>
  <c r="H1802" i="16" s="1"/>
  <c r="L1803" i="16"/>
  <c r="K1803" i="16" s="1"/>
  <c r="H1803" i="16" s="1"/>
  <c r="L1804" i="16"/>
  <c r="K1804" i="16" s="1"/>
  <c r="L1805" i="16"/>
  <c r="K1805" i="16" s="1"/>
  <c r="L1806" i="16"/>
  <c r="K1806" i="16" s="1"/>
  <c r="H1806" i="16" s="1"/>
  <c r="L1807" i="16"/>
  <c r="K1807" i="16" s="1"/>
  <c r="H1807" i="16" s="1"/>
  <c r="L1808" i="16"/>
  <c r="K1808" i="16" s="1"/>
  <c r="L1809" i="16"/>
  <c r="K1809" i="16" s="1"/>
  <c r="L1810" i="16"/>
  <c r="K1810" i="16" s="1"/>
  <c r="H1810" i="16" s="1"/>
  <c r="L1811" i="16"/>
  <c r="K1811" i="16" s="1"/>
  <c r="H1811" i="16" s="1"/>
  <c r="L1812" i="16"/>
  <c r="K1812" i="16" s="1"/>
  <c r="L1813" i="16"/>
  <c r="K1813" i="16" s="1"/>
  <c r="L1814" i="16"/>
  <c r="K1814" i="16" s="1"/>
  <c r="H1814" i="16" s="1"/>
  <c r="L1815" i="16"/>
  <c r="K1815" i="16" s="1"/>
  <c r="H1815" i="16" s="1"/>
  <c r="L1816" i="16"/>
  <c r="K1816" i="16" s="1"/>
  <c r="L1817" i="16"/>
  <c r="K1817" i="16" s="1"/>
  <c r="L1818" i="16"/>
  <c r="K1818" i="16" s="1"/>
  <c r="H1818" i="16" s="1"/>
  <c r="L1819" i="16"/>
  <c r="K1819" i="16" s="1"/>
  <c r="H1819" i="16" s="1"/>
  <c r="L1820" i="16"/>
  <c r="K1820" i="16" s="1"/>
  <c r="L1821" i="16"/>
  <c r="K1821" i="16" s="1"/>
  <c r="L1822" i="16"/>
  <c r="K1822" i="16" s="1"/>
  <c r="H1822" i="16" s="1"/>
  <c r="L1823" i="16"/>
  <c r="K1823" i="16" s="1"/>
  <c r="H1823" i="16" s="1"/>
  <c r="L1824" i="16"/>
  <c r="K1824" i="16" s="1"/>
  <c r="L1825" i="16"/>
  <c r="K1825" i="16" s="1"/>
  <c r="L1826" i="16"/>
  <c r="K1826" i="16" s="1"/>
  <c r="H1826" i="16" s="1"/>
  <c r="L1827" i="16"/>
  <c r="K1827" i="16" s="1"/>
  <c r="H1827" i="16" s="1"/>
  <c r="L1828" i="16"/>
  <c r="K1828" i="16" s="1"/>
  <c r="L1829" i="16"/>
  <c r="K1829" i="16" s="1"/>
  <c r="L1830" i="16"/>
  <c r="K1830" i="16" s="1"/>
  <c r="H1830" i="16" s="1"/>
  <c r="L1831" i="16"/>
  <c r="K1831" i="16" s="1"/>
  <c r="H1831" i="16" s="1"/>
  <c r="L1832" i="16"/>
  <c r="K1832" i="16" s="1"/>
  <c r="L1833" i="16"/>
  <c r="K1833" i="16" s="1"/>
  <c r="L1834" i="16"/>
  <c r="K1834" i="16" s="1"/>
  <c r="H1834" i="16" s="1"/>
  <c r="L1835" i="16"/>
  <c r="K1835" i="16" s="1"/>
  <c r="H1835" i="16" s="1"/>
  <c r="L1836" i="16"/>
  <c r="K1836" i="16" s="1"/>
  <c r="L1837" i="16"/>
  <c r="K1837" i="16" s="1"/>
  <c r="L1838" i="16"/>
  <c r="K1838" i="16" s="1"/>
  <c r="H1838" i="16" s="1"/>
  <c r="L1839" i="16"/>
  <c r="K1839" i="16" s="1"/>
  <c r="H1839" i="16" s="1"/>
  <c r="L1840" i="16"/>
  <c r="K1840" i="16" s="1"/>
  <c r="L1841" i="16"/>
  <c r="K1841" i="16" s="1"/>
  <c r="L1842" i="16"/>
  <c r="K1842" i="16" s="1"/>
  <c r="H1842" i="16" s="1"/>
  <c r="L1843" i="16"/>
  <c r="K1843" i="16" s="1"/>
  <c r="H1843" i="16" s="1"/>
  <c r="L1844" i="16"/>
  <c r="K1844" i="16" s="1"/>
  <c r="L1845" i="16"/>
  <c r="K1845" i="16" s="1"/>
  <c r="L1846" i="16"/>
  <c r="K1846" i="16" s="1"/>
  <c r="H1846" i="16" s="1"/>
  <c r="L1847" i="16"/>
  <c r="K1847" i="16" s="1"/>
  <c r="H1847" i="16" s="1"/>
  <c r="L1848" i="16"/>
  <c r="K1848" i="16" s="1"/>
  <c r="L1849" i="16"/>
  <c r="K1849" i="16" s="1"/>
  <c r="L1850" i="16"/>
  <c r="K1850" i="16" s="1"/>
  <c r="H1850" i="16" s="1"/>
  <c r="L1851" i="16"/>
  <c r="K1851" i="16" s="1"/>
  <c r="H1851" i="16" s="1"/>
  <c r="L1852" i="16"/>
  <c r="K1852" i="16" s="1"/>
  <c r="L1853" i="16"/>
  <c r="K1853" i="16" s="1"/>
  <c r="L1854" i="16"/>
  <c r="K1854" i="16" s="1"/>
  <c r="H1854" i="16" s="1"/>
  <c r="L1855" i="16"/>
  <c r="K1855" i="16" s="1"/>
  <c r="H1855" i="16" s="1"/>
  <c r="L1856" i="16"/>
  <c r="K1856" i="16" s="1"/>
  <c r="L1857" i="16"/>
  <c r="K1857" i="16" s="1"/>
  <c r="L1858" i="16"/>
  <c r="K1858" i="16" s="1"/>
  <c r="H1858" i="16" s="1"/>
  <c r="L1859" i="16"/>
  <c r="K1859" i="16" s="1"/>
  <c r="H1859" i="16" s="1"/>
  <c r="L1860" i="16"/>
  <c r="K1860" i="16" s="1"/>
  <c r="L1861" i="16"/>
  <c r="K1861" i="16" s="1"/>
  <c r="L1862" i="16"/>
  <c r="K1862" i="16" s="1"/>
  <c r="H1862" i="16" s="1"/>
  <c r="L1863" i="16"/>
  <c r="K1863" i="16" s="1"/>
  <c r="H1863" i="16" s="1"/>
  <c r="L1864" i="16"/>
  <c r="K1864" i="16" s="1"/>
  <c r="L1865" i="16"/>
  <c r="K1865" i="16" s="1"/>
  <c r="L1866" i="16"/>
  <c r="K1866" i="16" s="1"/>
  <c r="H1866" i="16" s="1"/>
  <c r="L1867" i="16"/>
  <c r="K1867" i="16" s="1"/>
  <c r="H1867" i="16" s="1"/>
  <c r="L1868" i="16"/>
  <c r="K1868" i="16" s="1"/>
  <c r="L1869" i="16"/>
  <c r="K1869" i="16" s="1"/>
  <c r="L1870" i="16"/>
  <c r="K1870" i="16" s="1"/>
  <c r="H1870" i="16" s="1"/>
  <c r="L1871" i="16"/>
  <c r="K1871" i="16" s="1"/>
  <c r="H1871" i="16" s="1"/>
  <c r="L1872" i="16"/>
  <c r="K1872" i="16" s="1"/>
  <c r="L1873" i="16"/>
  <c r="K1873" i="16" s="1"/>
  <c r="L1874" i="16"/>
  <c r="K1874" i="16" s="1"/>
  <c r="H1874" i="16" s="1"/>
  <c r="L1875" i="16"/>
  <c r="K1875" i="16" s="1"/>
  <c r="H1875" i="16" s="1"/>
  <c r="L1876" i="16"/>
  <c r="K1876" i="16" s="1"/>
  <c r="L1877" i="16"/>
  <c r="K1877" i="16" s="1"/>
  <c r="L1878" i="16"/>
  <c r="K1878" i="16" s="1"/>
  <c r="H1878" i="16" s="1"/>
  <c r="L1879" i="16"/>
  <c r="K1879" i="16" s="1"/>
  <c r="H1879" i="16" s="1"/>
  <c r="L1880" i="16"/>
  <c r="K1880" i="16" s="1"/>
  <c r="L1881" i="16"/>
  <c r="K1881" i="16" s="1"/>
  <c r="L1882" i="16"/>
  <c r="K1882" i="16" s="1"/>
  <c r="H1882" i="16" s="1"/>
  <c r="L1883" i="16"/>
  <c r="K1883" i="16" s="1"/>
  <c r="H1883" i="16" s="1"/>
  <c r="L1884" i="16"/>
  <c r="K1884" i="16" s="1"/>
  <c r="L1885" i="16"/>
  <c r="K1885" i="16" s="1"/>
  <c r="L1886" i="16"/>
  <c r="K1886" i="16" s="1"/>
  <c r="H1886" i="16" s="1"/>
  <c r="L1887" i="16"/>
  <c r="K1887" i="16" s="1"/>
  <c r="H1887" i="16" s="1"/>
  <c r="L1888" i="16"/>
  <c r="K1888" i="16" s="1"/>
  <c r="L1889" i="16"/>
  <c r="K1889" i="16" s="1"/>
  <c r="L1890" i="16"/>
  <c r="K1890" i="16" s="1"/>
  <c r="H1890" i="16" s="1"/>
  <c r="L1891" i="16"/>
  <c r="K1891" i="16" s="1"/>
  <c r="H1891" i="16" s="1"/>
  <c r="L1892" i="16"/>
  <c r="K1892" i="16" s="1"/>
  <c r="L1893" i="16"/>
  <c r="K1893" i="16" s="1"/>
  <c r="L1894" i="16"/>
  <c r="K1894" i="16" s="1"/>
  <c r="H1894" i="16" s="1"/>
  <c r="L1895" i="16"/>
  <c r="K1895" i="16" s="1"/>
  <c r="H1895" i="16" s="1"/>
  <c r="L1896" i="16"/>
  <c r="K1896" i="16" s="1"/>
  <c r="L1897" i="16"/>
  <c r="K1897" i="16" s="1"/>
  <c r="L1898" i="16"/>
  <c r="K1898" i="16" s="1"/>
  <c r="H1898" i="16" s="1"/>
  <c r="L1899" i="16"/>
  <c r="K1899" i="16" s="1"/>
  <c r="H1899" i="16" s="1"/>
  <c r="L1900" i="16"/>
  <c r="K1900" i="16" s="1"/>
  <c r="L1901" i="16"/>
  <c r="K1901" i="16" s="1"/>
  <c r="L1902" i="16"/>
  <c r="K1902" i="16" s="1"/>
  <c r="H1902" i="16" s="1"/>
  <c r="L1903" i="16"/>
  <c r="K1903" i="16" s="1"/>
  <c r="H1903" i="16" s="1"/>
  <c r="L1904" i="16"/>
  <c r="K1904" i="16" s="1"/>
  <c r="L1905" i="16"/>
  <c r="K1905" i="16" s="1"/>
  <c r="L1906" i="16"/>
  <c r="K1906" i="16" s="1"/>
  <c r="H1906" i="16" s="1"/>
  <c r="L1907" i="16"/>
  <c r="K1907" i="16" s="1"/>
  <c r="H1907" i="16" s="1"/>
  <c r="L1908" i="16"/>
  <c r="K1908" i="16" s="1"/>
  <c r="L1909" i="16"/>
  <c r="K1909" i="16" s="1"/>
  <c r="L1910" i="16"/>
  <c r="K1910" i="16" s="1"/>
  <c r="L1911" i="16"/>
  <c r="K1911" i="16" s="1"/>
  <c r="H1911" i="16" s="1"/>
  <c r="L1912" i="16"/>
  <c r="K1912" i="16" s="1"/>
  <c r="L1913" i="16"/>
  <c r="K1913" i="16" s="1"/>
  <c r="L1914" i="16"/>
  <c r="K1914" i="16" s="1"/>
  <c r="H1914" i="16" s="1"/>
  <c r="L1915" i="16"/>
  <c r="K1915" i="16" s="1"/>
  <c r="H1915" i="16" s="1"/>
  <c r="L1916" i="16"/>
  <c r="K1916" i="16" s="1"/>
  <c r="L1917" i="16"/>
  <c r="K1917" i="16" s="1"/>
  <c r="L1918" i="16"/>
  <c r="K1918" i="16" s="1"/>
  <c r="H1918" i="16" s="1"/>
  <c r="L1919" i="16"/>
  <c r="K1919" i="16" s="1"/>
  <c r="H1919" i="16" s="1"/>
  <c r="L1920" i="16"/>
  <c r="K1920" i="16" s="1"/>
  <c r="L1921" i="16"/>
  <c r="K1921" i="16" s="1"/>
  <c r="L1922" i="16"/>
  <c r="K1922" i="16" s="1"/>
  <c r="H1922" i="16" s="1"/>
  <c r="L1923" i="16"/>
  <c r="K1923" i="16" s="1"/>
  <c r="H1923" i="16" s="1"/>
  <c r="L1924" i="16"/>
  <c r="K1924" i="16" s="1"/>
  <c r="L1925" i="16"/>
  <c r="K1925" i="16" s="1"/>
  <c r="L1926" i="16"/>
  <c r="K1926" i="16" s="1"/>
  <c r="H1926" i="16" s="1"/>
  <c r="L1927" i="16"/>
  <c r="K1927" i="16" s="1"/>
  <c r="H1927" i="16" s="1"/>
  <c r="L1928" i="16"/>
  <c r="K1928" i="16" s="1"/>
  <c r="L1929" i="16"/>
  <c r="K1929" i="16" s="1"/>
  <c r="L1930" i="16"/>
  <c r="K1930" i="16" s="1"/>
  <c r="H1930" i="16" s="1"/>
  <c r="L1931" i="16"/>
  <c r="K1931" i="16" s="1"/>
  <c r="H1931" i="16" s="1"/>
  <c r="L1932" i="16"/>
  <c r="K1932" i="16" s="1"/>
  <c r="L1933" i="16"/>
  <c r="K1933" i="16" s="1"/>
  <c r="L1934" i="16"/>
  <c r="K1934" i="16" s="1"/>
  <c r="H1934" i="16" s="1"/>
  <c r="L1935" i="16"/>
  <c r="K1935" i="16" s="1"/>
  <c r="H1935" i="16" s="1"/>
  <c r="L1936" i="16"/>
  <c r="K1936" i="16" s="1"/>
  <c r="L1937" i="16"/>
  <c r="K1937" i="16" s="1"/>
  <c r="L1938" i="16"/>
  <c r="K1938" i="16" s="1"/>
  <c r="H1938" i="16" s="1"/>
  <c r="L1939" i="16"/>
  <c r="K1939" i="16" s="1"/>
  <c r="H1939" i="16" s="1"/>
  <c r="L1940" i="16"/>
  <c r="K1940" i="16" s="1"/>
  <c r="L1941" i="16"/>
  <c r="K1941" i="16" s="1"/>
  <c r="L1942" i="16"/>
  <c r="K1942" i="16" s="1"/>
  <c r="H1942" i="16" s="1"/>
  <c r="L1943" i="16"/>
  <c r="K1943" i="16" s="1"/>
  <c r="H1943" i="16" s="1"/>
  <c r="L1944" i="16"/>
  <c r="K1944" i="16" s="1"/>
  <c r="L1945" i="16"/>
  <c r="K1945" i="16" s="1"/>
  <c r="L1946" i="16"/>
  <c r="K1946" i="16" s="1"/>
  <c r="H1946" i="16" s="1"/>
  <c r="L1947" i="16"/>
  <c r="K1947" i="16" s="1"/>
  <c r="H1947" i="16" s="1"/>
  <c r="L1948" i="16"/>
  <c r="K1948" i="16" s="1"/>
  <c r="L1949" i="16"/>
  <c r="K1949" i="16" s="1"/>
  <c r="L1950" i="16"/>
  <c r="K1950" i="16" s="1"/>
  <c r="H1950" i="16" s="1"/>
  <c r="L1951" i="16"/>
  <c r="K1951" i="16" s="1"/>
  <c r="H1951" i="16" s="1"/>
  <c r="L1952" i="16"/>
  <c r="K1952" i="16" s="1"/>
  <c r="L1953" i="16"/>
  <c r="K1953" i="16" s="1"/>
  <c r="L1954" i="16"/>
  <c r="K1954" i="16" s="1"/>
  <c r="H1954" i="16" s="1"/>
  <c r="L1955" i="16"/>
  <c r="K1955" i="16" s="1"/>
  <c r="H1955" i="16" s="1"/>
  <c r="L1956" i="16"/>
  <c r="K1956" i="16" s="1"/>
  <c r="L1957" i="16"/>
  <c r="K1957" i="16" s="1"/>
  <c r="L1958" i="16"/>
  <c r="K1958" i="16" s="1"/>
  <c r="H1958" i="16" s="1"/>
  <c r="L1959" i="16"/>
  <c r="K1959" i="16" s="1"/>
  <c r="H1959" i="16" s="1"/>
  <c r="L1960" i="16"/>
  <c r="K1960" i="16" s="1"/>
  <c r="L1961" i="16"/>
  <c r="K1961" i="16" s="1"/>
  <c r="L1962" i="16"/>
  <c r="K1962" i="16" s="1"/>
  <c r="H1962" i="16" s="1"/>
  <c r="L1963" i="16"/>
  <c r="K1963" i="16" s="1"/>
  <c r="H1963" i="16" s="1"/>
  <c r="L1964" i="16"/>
  <c r="K1964" i="16" s="1"/>
  <c r="L1965" i="16"/>
  <c r="K1965" i="16" s="1"/>
  <c r="L1966" i="16"/>
  <c r="K1966" i="16" s="1"/>
  <c r="H1966" i="16" s="1"/>
  <c r="L1967" i="16"/>
  <c r="K1967" i="16" s="1"/>
  <c r="H1967" i="16" s="1"/>
  <c r="L1968" i="16"/>
  <c r="K1968" i="16" s="1"/>
  <c r="L1969" i="16"/>
  <c r="K1969" i="16" s="1"/>
  <c r="L1970" i="16"/>
  <c r="K1970" i="16" s="1"/>
  <c r="H1970" i="16" s="1"/>
  <c r="L1971" i="16"/>
  <c r="K1971" i="16" s="1"/>
  <c r="H1971" i="16" s="1"/>
  <c r="L1972" i="16"/>
  <c r="K1972" i="16" s="1"/>
  <c r="L1973" i="16"/>
  <c r="K1973" i="16" s="1"/>
  <c r="L1974" i="16"/>
  <c r="K1974" i="16" s="1"/>
  <c r="H1974" i="16" s="1"/>
  <c r="L1975" i="16"/>
  <c r="K1975" i="16" s="1"/>
  <c r="H1975" i="16" s="1"/>
  <c r="L1976" i="16"/>
  <c r="K1976" i="16" s="1"/>
  <c r="L1977" i="16"/>
  <c r="K1977" i="16" s="1"/>
  <c r="L1978" i="16"/>
  <c r="K1978" i="16" s="1"/>
  <c r="H1978" i="16" s="1"/>
  <c r="L1979" i="16"/>
  <c r="K1979" i="16" s="1"/>
  <c r="H1979" i="16" s="1"/>
  <c r="L1980" i="16"/>
  <c r="K1980" i="16" s="1"/>
  <c r="L1981" i="16"/>
  <c r="K1981" i="16" s="1"/>
  <c r="L1982" i="16"/>
  <c r="K1982" i="16" s="1"/>
  <c r="H1982" i="16" s="1"/>
  <c r="L1983" i="16"/>
  <c r="K1983" i="16" s="1"/>
  <c r="H1983" i="16" s="1"/>
  <c r="L1984" i="16"/>
  <c r="K1984" i="16" s="1"/>
  <c r="L1985" i="16"/>
  <c r="K1985" i="16" s="1"/>
  <c r="L1986" i="16"/>
  <c r="K1986" i="16" s="1"/>
  <c r="H1986" i="16" s="1"/>
  <c r="L1987" i="16"/>
  <c r="K1987" i="16" s="1"/>
  <c r="H1987" i="16" s="1"/>
  <c r="L1988" i="16"/>
  <c r="K1988" i="16" s="1"/>
  <c r="L1989" i="16"/>
  <c r="K1989" i="16" s="1"/>
  <c r="L1990" i="16"/>
  <c r="K1990" i="16" s="1"/>
  <c r="L1991" i="16"/>
  <c r="K1991" i="16" s="1"/>
  <c r="H1991" i="16" s="1"/>
  <c r="L1992" i="16"/>
  <c r="K1992" i="16" s="1"/>
  <c r="L1993" i="16"/>
  <c r="K1993" i="16" s="1"/>
  <c r="L1994" i="16"/>
  <c r="K1994" i="16" s="1"/>
  <c r="L1995" i="16"/>
  <c r="K1995" i="16" s="1"/>
  <c r="H1995" i="16" s="1"/>
  <c r="L1996" i="16"/>
  <c r="K1996" i="16" s="1"/>
  <c r="L1997" i="16"/>
  <c r="K1997" i="16" s="1"/>
  <c r="L1998" i="16"/>
  <c r="K1998" i="16" s="1"/>
  <c r="H1998" i="16" s="1"/>
  <c r="L1999" i="16"/>
  <c r="K1999" i="16" s="1"/>
  <c r="H1999" i="16" s="1"/>
  <c r="L2000" i="16"/>
  <c r="K2000" i="16" s="1"/>
  <c r="L2001" i="16"/>
  <c r="K2001" i="16" s="1"/>
  <c r="L2002" i="16"/>
  <c r="K2002" i="16" s="1"/>
  <c r="H2002" i="16" s="1"/>
  <c r="L2003" i="16"/>
  <c r="K2003" i="16" s="1"/>
  <c r="H2003" i="16" s="1"/>
  <c r="L2004" i="16"/>
  <c r="K2004" i="16" s="1"/>
  <c r="L2005" i="16"/>
  <c r="K2005" i="16" s="1"/>
  <c r="L2006" i="16"/>
  <c r="K2006" i="16" s="1"/>
  <c r="H2006" i="16" s="1"/>
  <c r="L2007" i="16"/>
  <c r="K2007" i="16" s="1"/>
  <c r="H2007" i="16" s="1"/>
  <c r="L2008" i="16"/>
  <c r="K2008" i="16" s="1"/>
  <c r="L2009" i="16"/>
  <c r="K2009" i="16" s="1"/>
  <c r="L2010" i="16"/>
  <c r="K2010" i="16" s="1"/>
  <c r="H2010" i="16" s="1"/>
  <c r="L2011" i="16"/>
  <c r="K2011" i="16" s="1"/>
  <c r="H2011" i="16" s="1"/>
  <c r="L2012" i="16"/>
  <c r="K2012" i="16" s="1"/>
  <c r="L2013" i="16"/>
  <c r="K2013" i="16" s="1"/>
  <c r="L2014" i="16"/>
  <c r="K2014" i="16" s="1"/>
  <c r="H2014" i="16" s="1"/>
  <c r="L2015" i="16"/>
  <c r="K2015" i="16" s="1"/>
  <c r="H2015" i="16" s="1"/>
  <c r="L2016" i="16"/>
  <c r="K2016" i="16" s="1"/>
  <c r="L2017" i="16"/>
  <c r="K2017" i="16" s="1"/>
  <c r="L2018" i="16"/>
  <c r="K2018" i="16" s="1"/>
  <c r="H2018" i="16" s="1"/>
  <c r="L2019" i="16"/>
  <c r="K2019" i="16" s="1"/>
  <c r="H2019" i="16" s="1"/>
  <c r="L2020" i="16"/>
  <c r="K2020" i="16" s="1"/>
  <c r="L2021" i="16"/>
  <c r="K2021" i="16" s="1"/>
  <c r="L2022" i="16"/>
  <c r="K2022" i="16" s="1"/>
  <c r="H2022" i="16" s="1"/>
  <c r="L2023" i="16"/>
  <c r="K2023" i="16" s="1"/>
  <c r="H2023" i="16" s="1"/>
  <c r="L2024" i="16"/>
  <c r="K2024" i="16" s="1"/>
  <c r="L2025" i="16"/>
  <c r="K2025" i="16" s="1"/>
  <c r="L2026" i="16"/>
  <c r="K2026" i="16" s="1"/>
  <c r="H2026" i="16" s="1"/>
  <c r="L2027" i="16"/>
  <c r="K2027" i="16" s="1"/>
  <c r="H2027" i="16" s="1"/>
  <c r="L2028" i="16"/>
  <c r="K2028" i="16" s="1"/>
  <c r="L2029" i="16"/>
  <c r="K2029" i="16" s="1"/>
  <c r="L2030" i="16"/>
  <c r="K2030" i="16" s="1"/>
  <c r="H2030" i="16" s="1"/>
  <c r="L2031" i="16"/>
  <c r="K2031" i="16" s="1"/>
  <c r="H2031" i="16" s="1"/>
  <c r="L2032" i="16"/>
  <c r="K2032" i="16" s="1"/>
  <c r="L2033" i="16"/>
  <c r="K2033" i="16" s="1"/>
  <c r="L2034" i="16"/>
  <c r="K2034" i="16" s="1"/>
  <c r="H2034" i="16" s="1"/>
  <c r="L2035" i="16"/>
  <c r="K2035" i="16" s="1"/>
  <c r="H2035" i="16" s="1"/>
  <c r="L2036" i="16"/>
  <c r="K2036" i="16" s="1"/>
  <c r="L2037" i="16"/>
  <c r="K2037" i="16" s="1"/>
  <c r="L2038" i="16"/>
  <c r="K2038" i="16" s="1"/>
  <c r="H2038" i="16" s="1"/>
  <c r="L2039" i="16"/>
  <c r="K2039" i="16" s="1"/>
  <c r="H2039" i="16" s="1"/>
  <c r="L2040" i="16"/>
  <c r="K2040" i="16" s="1"/>
  <c r="L2041" i="16"/>
  <c r="K2041" i="16" s="1"/>
  <c r="L2042" i="16"/>
  <c r="K2042" i="16" s="1"/>
  <c r="H2042" i="16" s="1"/>
  <c r="L2043" i="16"/>
  <c r="K2043" i="16" s="1"/>
  <c r="H2043" i="16" s="1"/>
  <c r="L2044" i="16"/>
  <c r="K2044" i="16" s="1"/>
  <c r="L2045" i="16"/>
  <c r="K2045" i="16" s="1"/>
  <c r="L2046" i="16"/>
  <c r="K2046" i="16" s="1"/>
  <c r="H2046" i="16" s="1"/>
  <c r="L2047" i="16"/>
  <c r="K2047" i="16" s="1"/>
  <c r="H2047" i="16" s="1"/>
  <c r="L2048" i="16"/>
  <c r="K2048" i="16" s="1"/>
  <c r="L2049" i="16"/>
  <c r="K2049" i="16" s="1"/>
  <c r="L2050" i="16"/>
  <c r="K2050" i="16" s="1"/>
  <c r="H2050" i="16" s="1"/>
  <c r="L2051" i="16"/>
  <c r="K2051" i="16" s="1"/>
  <c r="H2051" i="16" s="1"/>
  <c r="L2052" i="16"/>
  <c r="K2052" i="16" s="1"/>
  <c r="L2053" i="16"/>
  <c r="K2053" i="16" s="1"/>
  <c r="L2054" i="16"/>
  <c r="K2054" i="16" s="1"/>
  <c r="H2054" i="16" s="1"/>
  <c r="L2055" i="16"/>
  <c r="K2055" i="16" s="1"/>
  <c r="H2055" i="16" s="1"/>
  <c r="L2056" i="16"/>
  <c r="K2056" i="16" s="1"/>
  <c r="L2057" i="16"/>
  <c r="K2057" i="16" s="1"/>
  <c r="L2058" i="16"/>
  <c r="K2058" i="16" s="1"/>
  <c r="H2058" i="16" s="1"/>
  <c r="L2059" i="16"/>
  <c r="K2059" i="16" s="1"/>
  <c r="H2059" i="16" s="1"/>
  <c r="L2060" i="16"/>
  <c r="K2060" i="16" s="1"/>
  <c r="L2061" i="16"/>
  <c r="K2061" i="16" s="1"/>
  <c r="L2062" i="16"/>
  <c r="K2062" i="16" s="1"/>
  <c r="H2062" i="16" s="1"/>
  <c r="L2063" i="16"/>
  <c r="K2063" i="16" s="1"/>
  <c r="H2063" i="16" s="1"/>
  <c r="L2064" i="16"/>
  <c r="K2064" i="16" s="1"/>
  <c r="L2065" i="16"/>
  <c r="K2065" i="16" s="1"/>
  <c r="L2066" i="16"/>
  <c r="K2066" i="16" s="1"/>
  <c r="H2066" i="16" s="1"/>
  <c r="L2067" i="16"/>
  <c r="K2067" i="16" s="1"/>
  <c r="H2067" i="16" s="1"/>
  <c r="L2068" i="16"/>
  <c r="K2068" i="16" s="1"/>
  <c r="L2069" i="16"/>
  <c r="K2069" i="16" s="1"/>
  <c r="L2070" i="16"/>
  <c r="K2070" i="16" s="1"/>
  <c r="L2071" i="16"/>
  <c r="K2071" i="16" s="1"/>
  <c r="H2071" i="16" s="1"/>
  <c r="L2072" i="16"/>
  <c r="K2072" i="16" s="1"/>
  <c r="L2073" i="16"/>
  <c r="K2073" i="16" s="1"/>
  <c r="L2074" i="16"/>
  <c r="K2074" i="16" s="1"/>
  <c r="L2075" i="16"/>
  <c r="K2075" i="16" s="1"/>
  <c r="H2075" i="16" s="1"/>
  <c r="L2076" i="16"/>
  <c r="K2076" i="16" s="1"/>
  <c r="L2077" i="16"/>
  <c r="K2077" i="16" s="1"/>
  <c r="L2078" i="16"/>
  <c r="K2078" i="16" s="1"/>
  <c r="H2078" i="16" s="1"/>
  <c r="L2079" i="16"/>
  <c r="K2079" i="16" s="1"/>
  <c r="H2079" i="16" s="1"/>
  <c r="L2080" i="16"/>
  <c r="K2080" i="16" s="1"/>
  <c r="L2081" i="16"/>
  <c r="K2081" i="16" s="1"/>
  <c r="L2082" i="16"/>
  <c r="K2082" i="16" s="1"/>
  <c r="L2083" i="16"/>
  <c r="K2083" i="16" s="1"/>
  <c r="H2083" i="16" s="1"/>
  <c r="L2084" i="16"/>
  <c r="K2084" i="16" s="1"/>
  <c r="L2085" i="16"/>
  <c r="K2085" i="16" s="1"/>
  <c r="L2086" i="16"/>
  <c r="K2086" i="16" s="1"/>
  <c r="L2087" i="16"/>
  <c r="K2087" i="16" s="1"/>
  <c r="H2087" i="16" s="1"/>
  <c r="L2088" i="16"/>
  <c r="K2088" i="16" s="1"/>
  <c r="L2089" i="16"/>
  <c r="K2089" i="16" s="1"/>
  <c r="L2090" i="16"/>
  <c r="K2090" i="16" s="1"/>
  <c r="H2090" i="16" s="1"/>
  <c r="L2091" i="16"/>
  <c r="K2091" i="16" s="1"/>
  <c r="H2091" i="16" s="1"/>
  <c r="L2092" i="16"/>
  <c r="K2092" i="16" s="1"/>
  <c r="L2093" i="16"/>
  <c r="K2093" i="16" s="1"/>
  <c r="L2094" i="16"/>
  <c r="K2094" i="16" s="1"/>
  <c r="H2094" i="16" s="1"/>
  <c r="L2095" i="16"/>
  <c r="K2095" i="16" s="1"/>
  <c r="H2095" i="16" s="1"/>
  <c r="L2096" i="16"/>
  <c r="K2096" i="16" s="1"/>
  <c r="L2097" i="16"/>
  <c r="K2097" i="16" s="1"/>
  <c r="L2098" i="16"/>
  <c r="K2098" i="16" s="1"/>
  <c r="H2098" i="16" s="1"/>
  <c r="L2099" i="16"/>
  <c r="K2099" i="16" s="1"/>
  <c r="H2099" i="16" s="1"/>
  <c r="L2100" i="16"/>
  <c r="K2100" i="16" s="1"/>
  <c r="L2101" i="16"/>
  <c r="K2101" i="16" s="1"/>
  <c r="L2102" i="16"/>
  <c r="K2102" i="16" s="1"/>
  <c r="H2102" i="16" s="1"/>
  <c r="L2103" i="16"/>
  <c r="K2103" i="16" s="1"/>
  <c r="H2103" i="16" s="1"/>
  <c r="L2104" i="16"/>
  <c r="K2104" i="16" s="1"/>
  <c r="L2105" i="16"/>
  <c r="K2105" i="16" s="1"/>
  <c r="L2106" i="16"/>
  <c r="K2106" i="16" s="1"/>
  <c r="H2106" i="16" s="1"/>
  <c r="L2107" i="16"/>
  <c r="K2107" i="16" s="1"/>
  <c r="H2107" i="16" s="1"/>
  <c r="L2108" i="16"/>
  <c r="K2108" i="16" s="1"/>
  <c r="L2109" i="16"/>
  <c r="K2109" i="16" s="1"/>
  <c r="L2110" i="16"/>
  <c r="K2110" i="16" s="1"/>
  <c r="H2110" i="16" s="1"/>
  <c r="L2111" i="16"/>
  <c r="K2111" i="16" s="1"/>
  <c r="H2111" i="16" s="1"/>
  <c r="L2112" i="16"/>
  <c r="K2112" i="16" s="1"/>
  <c r="L2113" i="16"/>
  <c r="K2113" i="16" s="1"/>
  <c r="L2114" i="16"/>
  <c r="K2114" i="16" s="1"/>
  <c r="H2114" i="16" s="1"/>
  <c r="L2115" i="16"/>
  <c r="K2115" i="16" s="1"/>
  <c r="H2115" i="16" s="1"/>
  <c r="L2116" i="16"/>
  <c r="K2116" i="16" s="1"/>
  <c r="L2117" i="16"/>
  <c r="K2117" i="16" s="1"/>
  <c r="L2118" i="16"/>
  <c r="K2118" i="16" s="1"/>
  <c r="H2118" i="16" s="1"/>
  <c r="L2119" i="16"/>
  <c r="K2119" i="16" s="1"/>
  <c r="H2119" i="16" s="1"/>
  <c r="L2120" i="16"/>
  <c r="K2120" i="16" s="1"/>
  <c r="L2121" i="16"/>
  <c r="K2121" i="16" s="1"/>
  <c r="L2122" i="16"/>
  <c r="K2122" i="16" s="1"/>
  <c r="H2122" i="16" s="1"/>
  <c r="L2123" i="16"/>
  <c r="K2123" i="16" s="1"/>
  <c r="H2123" i="16" s="1"/>
  <c r="L2124" i="16"/>
  <c r="K2124" i="16" s="1"/>
  <c r="L2125" i="16"/>
  <c r="K2125" i="16" s="1"/>
  <c r="L2126" i="16"/>
  <c r="K2126" i="16" s="1"/>
  <c r="H2126" i="16" s="1"/>
  <c r="L2127" i="16"/>
  <c r="K2127" i="16" s="1"/>
  <c r="H2127" i="16" s="1"/>
  <c r="L2128" i="16"/>
  <c r="K2128" i="16" s="1"/>
  <c r="L2129" i="16"/>
  <c r="K2129" i="16" s="1"/>
  <c r="L2130" i="16"/>
  <c r="K2130" i="16" s="1"/>
  <c r="H2130" i="16" s="1"/>
  <c r="L2131" i="16"/>
  <c r="K2131" i="16" s="1"/>
  <c r="H2131" i="16" s="1"/>
  <c r="L2132" i="16"/>
  <c r="K2132" i="16" s="1"/>
  <c r="L2133" i="16"/>
  <c r="K2133" i="16" s="1"/>
  <c r="L2134" i="16"/>
  <c r="K2134" i="16" s="1"/>
  <c r="L2135" i="16"/>
  <c r="K2135" i="16" s="1"/>
  <c r="H2135" i="16" s="1"/>
  <c r="L2136" i="16"/>
  <c r="K2136" i="16" s="1"/>
  <c r="L2137" i="16"/>
  <c r="K2137" i="16" s="1"/>
  <c r="L2138" i="16"/>
  <c r="K2138" i="16" s="1"/>
  <c r="L2139" i="16"/>
  <c r="K2139" i="16" s="1"/>
  <c r="H2139" i="16" s="1"/>
  <c r="L2140" i="16"/>
  <c r="K2140" i="16" s="1"/>
  <c r="L2141" i="16"/>
  <c r="K2141" i="16" s="1"/>
  <c r="L2142" i="16"/>
  <c r="K2142" i="16" s="1"/>
  <c r="H2142" i="16" s="1"/>
  <c r="L2143" i="16"/>
  <c r="K2143" i="16" s="1"/>
  <c r="H2143" i="16" s="1"/>
  <c r="L2144" i="16"/>
  <c r="K2144" i="16" s="1"/>
  <c r="L2145" i="16"/>
  <c r="K2145" i="16" s="1"/>
  <c r="L2146" i="16"/>
  <c r="K2146" i="16" s="1"/>
  <c r="H2146" i="16" s="1"/>
  <c r="L2147" i="16"/>
  <c r="K2147" i="16" s="1"/>
  <c r="H2147" i="16" s="1"/>
  <c r="L2148" i="16"/>
  <c r="K2148" i="16" s="1"/>
  <c r="L2149" i="16"/>
  <c r="K2149" i="16" s="1"/>
  <c r="L2150" i="16"/>
  <c r="K2150" i="16" s="1"/>
  <c r="H2150" i="16" s="1"/>
  <c r="L2151" i="16"/>
  <c r="K2151" i="16" s="1"/>
  <c r="H2151" i="16" s="1"/>
  <c r="L2152" i="16"/>
  <c r="K2152" i="16" s="1"/>
  <c r="L2153" i="16"/>
  <c r="K2153" i="16" s="1"/>
  <c r="L2154" i="16"/>
  <c r="K2154" i="16" s="1"/>
  <c r="H2154" i="16" s="1"/>
  <c r="L2155" i="16"/>
  <c r="K2155" i="16" s="1"/>
  <c r="H2155" i="16" s="1"/>
  <c r="L2156" i="16"/>
  <c r="K2156" i="16" s="1"/>
  <c r="L2157" i="16"/>
  <c r="K2157" i="16" s="1"/>
  <c r="L2158" i="16"/>
  <c r="K2158" i="16" s="1"/>
  <c r="H2158" i="16" s="1"/>
  <c r="L2159" i="16"/>
  <c r="K2159" i="16" s="1"/>
  <c r="H2159" i="16" s="1"/>
  <c r="L2160" i="16"/>
  <c r="K2160" i="16" s="1"/>
  <c r="L2161" i="16"/>
  <c r="K2161" i="16" s="1"/>
  <c r="L2162" i="16"/>
  <c r="K2162" i="16" s="1"/>
  <c r="H2162" i="16" s="1"/>
  <c r="L2163" i="16"/>
  <c r="K2163" i="16" s="1"/>
  <c r="H2163" i="16" s="1"/>
  <c r="L2164" i="16"/>
  <c r="K2164" i="16" s="1"/>
  <c r="L2165" i="16"/>
  <c r="K2165" i="16" s="1"/>
  <c r="L2166" i="16"/>
  <c r="K2166" i="16" s="1"/>
  <c r="H2166" i="16" s="1"/>
  <c r="L2167" i="16"/>
  <c r="K2167" i="16" s="1"/>
  <c r="H2167" i="16" s="1"/>
  <c r="L2168" i="16"/>
  <c r="K2168" i="16" s="1"/>
  <c r="L2169" i="16"/>
  <c r="K2169" i="16" s="1"/>
  <c r="L2170" i="16"/>
  <c r="K2170" i="16" s="1"/>
  <c r="H2170" i="16" s="1"/>
  <c r="L2171" i="16"/>
  <c r="K2171" i="16" s="1"/>
  <c r="H2171" i="16" s="1"/>
  <c r="L2172" i="16"/>
  <c r="K2172" i="16" s="1"/>
  <c r="L2173" i="16"/>
  <c r="K2173" i="16" s="1"/>
  <c r="L2174" i="16"/>
  <c r="K2174" i="16" s="1"/>
  <c r="H2174" i="16" s="1"/>
  <c r="L2175" i="16"/>
  <c r="K2175" i="16" s="1"/>
  <c r="H2175" i="16" s="1"/>
  <c r="L2176" i="16"/>
  <c r="K2176" i="16" s="1"/>
  <c r="L2177" i="16"/>
  <c r="K2177" i="16" s="1"/>
  <c r="L2178" i="16"/>
  <c r="K2178" i="16" s="1"/>
  <c r="H2178" i="16" s="1"/>
  <c r="L2179" i="16"/>
  <c r="K2179" i="16" s="1"/>
  <c r="H2179" i="16" s="1"/>
  <c r="L2180" i="16"/>
  <c r="K2180" i="16" s="1"/>
  <c r="L2181" i="16"/>
  <c r="K2181" i="16" s="1"/>
  <c r="L2182" i="16"/>
  <c r="K2182" i="16" s="1"/>
  <c r="H2182" i="16" s="1"/>
  <c r="L2183" i="16"/>
  <c r="K2183" i="16" s="1"/>
  <c r="H2183" i="16" s="1"/>
  <c r="L2184" i="16"/>
  <c r="K2184" i="16" s="1"/>
  <c r="L2185" i="16"/>
  <c r="K2185" i="16" s="1"/>
  <c r="L2186" i="16"/>
  <c r="K2186" i="16" s="1"/>
  <c r="H2186" i="16" s="1"/>
  <c r="L2187" i="16"/>
  <c r="K2187" i="16" s="1"/>
  <c r="H2187" i="16" s="1"/>
  <c r="L2188" i="16"/>
  <c r="K2188" i="16" s="1"/>
  <c r="L2189" i="16"/>
  <c r="K2189" i="16" s="1"/>
  <c r="L2190" i="16"/>
  <c r="K2190" i="16" s="1"/>
  <c r="H2190" i="16" s="1"/>
  <c r="L2191" i="16"/>
  <c r="K2191" i="16" s="1"/>
  <c r="H2191" i="16" s="1"/>
  <c r="L2192" i="16"/>
  <c r="K2192" i="16" s="1"/>
  <c r="L2193" i="16"/>
  <c r="K2193" i="16" s="1"/>
  <c r="L2194" i="16"/>
  <c r="K2194" i="16" s="1"/>
  <c r="H2194" i="16" s="1"/>
  <c r="L2195" i="16"/>
  <c r="K2195" i="16" s="1"/>
  <c r="H2195" i="16" s="1"/>
  <c r="L2196" i="16"/>
  <c r="K2196" i="16" s="1"/>
  <c r="L2197" i="16"/>
  <c r="K2197" i="16" s="1"/>
  <c r="L2198" i="16"/>
  <c r="K2198" i="16" s="1"/>
  <c r="H2198" i="16" s="1"/>
  <c r="L2199" i="16"/>
  <c r="K2199" i="16" s="1"/>
  <c r="H2199" i="16" s="1"/>
  <c r="L2200" i="16"/>
  <c r="K2200" i="16" s="1"/>
  <c r="L2201" i="16"/>
  <c r="K2201" i="16" s="1"/>
  <c r="L2202" i="16"/>
  <c r="K2202" i="16" s="1"/>
  <c r="H2202" i="16" s="1"/>
  <c r="L2203" i="16"/>
  <c r="K2203" i="16" s="1"/>
  <c r="H2203" i="16" s="1"/>
  <c r="L2204" i="16"/>
  <c r="K2204" i="16" s="1"/>
  <c r="L2205" i="16"/>
  <c r="K2205" i="16" s="1"/>
  <c r="L2206" i="16"/>
  <c r="K2206" i="16" s="1"/>
  <c r="H2206" i="16" s="1"/>
  <c r="L2207" i="16"/>
  <c r="K2207" i="16" s="1"/>
  <c r="H2207" i="16" s="1"/>
  <c r="L2208" i="16"/>
  <c r="K2208" i="16" s="1"/>
  <c r="L2209" i="16"/>
  <c r="K2209" i="16" s="1"/>
  <c r="L2210" i="16"/>
  <c r="K2210" i="16" s="1"/>
  <c r="H2210" i="16" s="1"/>
  <c r="L2211" i="16"/>
  <c r="K2211" i="16" s="1"/>
  <c r="H2211" i="16" s="1"/>
  <c r="L2212" i="16"/>
  <c r="K2212" i="16" s="1"/>
  <c r="L2213" i="16"/>
  <c r="K2213" i="16" s="1"/>
  <c r="L2214" i="16"/>
  <c r="K2214" i="16" s="1"/>
  <c r="H2214" i="16" s="1"/>
  <c r="L2215" i="16"/>
  <c r="K2215" i="16" s="1"/>
  <c r="H2215" i="16" s="1"/>
  <c r="L2216" i="16"/>
  <c r="K2216" i="16" s="1"/>
  <c r="L2217" i="16"/>
  <c r="K2217" i="16" s="1"/>
  <c r="L2218" i="16"/>
  <c r="K2218" i="16" s="1"/>
  <c r="H2218" i="16" s="1"/>
  <c r="L2219" i="16"/>
  <c r="K2219" i="16" s="1"/>
  <c r="H2219" i="16" s="1"/>
  <c r="L2220" i="16"/>
  <c r="K2220" i="16" s="1"/>
  <c r="L2221" i="16"/>
  <c r="K2221" i="16" s="1"/>
  <c r="L2222" i="16"/>
  <c r="K2222" i="16" s="1"/>
  <c r="H2222" i="16" s="1"/>
  <c r="L2223" i="16"/>
  <c r="K2223" i="16" s="1"/>
  <c r="H2223" i="16" s="1"/>
  <c r="L2224" i="16"/>
  <c r="K2224" i="16" s="1"/>
  <c r="L2225" i="16"/>
  <c r="K2225" i="16" s="1"/>
  <c r="L2226" i="16"/>
  <c r="K2226" i="16" s="1"/>
  <c r="H2226" i="16" s="1"/>
  <c r="L2227" i="16"/>
  <c r="K2227" i="16" s="1"/>
  <c r="H2227" i="16" s="1"/>
  <c r="L2228" i="16"/>
  <c r="K2228" i="16" s="1"/>
  <c r="L2229" i="16"/>
  <c r="K2229" i="16" s="1"/>
  <c r="L2230" i="16"/>
  <c r="K2230" i="16" s="1"/>
  <c r="H2230" i="16" s="1"/>
  <c r="L2231" i="16"/>
  <c r="K2231" i="16" s="1"/>
  <c r="H2231" i="16" s="1"/>
  <c r="L2232" i="16"/>
  <c r="K2232" i="16" s="1"/>
  <c r="L2233" i="16"/>
  <c r="K2233" i="16" s="1"/>
  <c r="L2234" i="16"/>
  <c r="K2234" i="16" s="1"/>
  <c r="H2234" i="16" s="1"/>
  <c r="L2235" i="16"/>
  <c r="K2235" i="16" s="1"/>
  <c r="H2235" i="16" s="1"/>
  <c r="L2236" i="16"/>
  <c r="K2236" i="16" s="1"/>
  <c r="L2237" i="16"/>
  <c r="K2237" i="16" s="1"/>
  <c r="L2238" i="16"/>
  <c r="K2238" i="16" s="1"/>
  <c r="H2238" i="16" s="1"/>
  <c r="L2239" i="16"/>
  <c r="K2239" i="16" s="1"/>
  <c r="H2239" i="16" s="1"/>
  <c r="L2240" i="16"/>
  <c r="K2240" i="16" s="1"/>
  <c r="L2241" i="16"/>
  <c r="K2241" i="16" s="1"/>
  <c r="L2242" i="16"/>
  <c r="K2242" i="16" s="1"/>
  <c r="H2242" i="16" s="1"/>
  <c r="L2243" i="16"/>
  <c r="K2243" i="16" s="1"/>
  <c r="H2243" i="16" s="1"/>
  <c r="L2244" i="16"/>
  <c r="K2244" i="16" s="1"/>
  <c r="L2245" i="16"/>
  <c r="K2245" i="16" s="1"/>
  <c r="L2246" i="16"/>
  <c r="K2246" i="16" s="1"/>
  <c r="H2246" i="16" s="1"/>
  <c r="L2247" i="16"/>
  <c r="K2247" i="16" s="1"/>
  <c r="H2247" i="16" s="1"/>
  <c r="L2248" i="16"/>
  <c r="K2248" i="16" s="1"/>
  <c r="L2249" i="16"/>
  <c r="K2249" i="16" s="1"/>
  <c r="L2250" i="16"/>
  <c r="K2250" i="16" s="1"/>
  <c r="H2250" i="16" s="1"/>
  <c r="L2251" i="16"/>
  <c r="K2251" i="16" s="1"/>
  <c r="H2251" i="16" s="1"/>
  <c r="L2252" i="16"/>
  <c r="K2252" i="16" s="1"/>
  <c r="L2253" i="16"/>
  <c r="K2253" i="16" s="1"/>
  <c r="L2254" i="16"/>
  <c r="K2254" i="16" s="1"/>
  <c r="H2254" i="16" s="1"/>
  <c r="L2255" i="16"/>
  <c r="K2255" i="16" s="1"/>
  <c r="H2255" i="16" s="1"/>
  <c r="L2256" i="16"/>
  <c r="K2256" i="16" s="1"/>
  <c r="L2257" i="16"/>
  <c r="K2257" i="16" s="1"/>
  <c r="L2258" i="16"/>
  <c r="K2258" i="16" s="1"/>
  <c r="H2258" i="16" s="1"/>
  <c r="L2259" i="16"/>
  <c r="K2259" i="16" s="1"/>
  <c r="H2259" i="16" s="1"/>
  <c r="L2260" i="16"/>
  <c r="K2260" i="16" s="1"/>
  <c r="L2261" i="16"/>
  <c r="K2261" i="16" s="1"/>
  <c r="L2262" i="16"/>
  <c r="K2262" i="16" s="1"/>
  <c r="H2262" i="16" s="1"/>
  <c r="L2263" i="16"/>
  <c r="K2263" i="16" s="1"/>
  <c r="H2263" i="16" s="1"/>
  <c r="L2264" i="16"/>
  <c r="K2264" i="16" s="1"/>
  <c r="L2265" i="16"/>
  <c r="K2265" i="16" s="1"/>
  <c r="L2266" i="16"/>
  <c r="K2266" i="16" s="1"/>
  <c r="H2266" i="16" s="1"/>
  <c r="L2267" i="16"/>
  <c r="K2267" i="16" s="1"/>
  <c r="H2267" i="16" s="1"/>
  <c r="L2268" i="16"/>
  <c r="K2268" i="16" s="1"/>
  <c r="L2269" i="16"/>
  <c r="K2269" i="16" s="1"/>
  <c r="L2270" i="16"/>
  <c r="K2270" i="16" s="1"/>
  <c r="H2270" i="16" s="1"/>
  <c r="L2271" i="16"/>
  <c r="K2271" i="16" s="1"/>
  <c r="H2271" i="16" s="1"/>
  <c r="L2272" i="16"/>
  <c r="K2272" i="16" s="1"/>
  <c r="L2273" i="16"/>
  <c r="K2273" i="16" s="1"/>
  <c r="L2274" i="16"/>
  <c r="K2274" i="16" s="1"/>
  <c r="H2274" i="16" s="1"/>
  <c r="L2275" i="16"/>
  <c r="K2275" i="16" s="1"/>
  <c r="H2275" i="16" s="1"/>
  <c r="L2276" i="16"/>
  <c r="K2276" i="16" s="1"/>
  <c r="L2277" i="16"/>
  <c r="K2277" i="16" s="1"/>
  <c r="L2278" i="16"/>
  <c r="K2278" i="16" s="1"/>
  <c r="H2278" i="16" s="1"/>
  <c r="L2279" i="16"/>
  <c r="K2279" i="16" s="1"/>
  <c r="H2279" i="16" s="1"/>
  <c r="L2280" i="16"/>
  <c r="K2280" i="16" s="1"/>
  <c r="L2281" i="16"/>
  <c r="K2281" i="16" s="1"/>
  <c r="L2282" i="16"/>
  <c r="K2282" i="16" s="1"/>
  <c r="H2282" i="16" s="1"/>
  <c r="L2283" i="16"/>
  <c r="K2283" i="16" s="1"/>
  <c r="H2283" i="16" s="1"/>
  <c r="L2284" i="16"/>
  <c r="K2284" i="16" s="1"/>
  <c r="L2285" i="16"/>
  <c r="K2285" i="16" s="1"/>
  <c r="L2286" i="16"/>
  <c r="K2286" i="16" s="1"/>
  <c r="H2286" i="16" s="1"/>
  <c r="L2287" i="16"/>
  <c r="K2287" i="16" s="1"/>
  <c r="H2287" i="16" s="1"/>
  <c r="L2288" i="16"/>
  <c r="K2288" i="16" s="1"/>
  <c r="L2289" i="16"/>
  <c r="K2289" i="16" s="1"/>
  <c r="L2290" i="16"/>
  <c r="K2290" i="16" s="1"/>
  <c r="H2290" i="16" s="1"/>
  <c r="L2291" i="16"/>
  <c r="K2291" i="16" s="1"/>
  <c r="H2291" i="16" s="1"/>
  <c r="L2292" i="16"/>
  <c r="K2292" i="16" s="1"/>
  <c r="L2293" i="16"/>
  <c r="K2293" i="16" s="1"/>
  <c r="L2294" i="16"/>
  <c r="K2294" i="16" s="1"/>
  <c r="H2294" i="16" s="1"/>
  <c r="L2295" i="16"/>
  <c r="K2295" i="16" s="1"/>
  <c r="H2295" i="16" s="1"/>
  <c r="L2296" i="16"/>
  <c r="K2296" i="16" s="1"/>
  <c r="L2297" i="16"/>
  <c r="K2297" i="16" s="1"/>
  <c r="L2298" i="16"/>
  <c r="K2298" i="16" s="1"/>
  <c r="H2298" i="16" s="1"/>
  <c r="L2299" i="16"/>
  <c r="K2299" i="16" s="1"/>
  <c r="H2299" i="16" s="1"/>
  <c r="L2300" i="16"/>
  <c r="K2300" i="16" s="1"/>
  <c r="L2301" i="16"/>
  <c r="K2301" i="16" s="1"/>
  <c r="L2302" i="16"/>
  <c r="K2302" i="16" s="1"/>
  <c r="H2302" i="16" s="1"/>
  <c r="L2303" i="16"/>
  <c r="K2303" i="16" s="1"/>
  <c r="H2303" i="16" s="1"/>
  <c r="L2304" i="16"/>
  <c r="K2304" i="16" s="1"/>
  <c r="L2305" i="16"/>
  <c r="K2305" i="16" s="1"/>
  <c r="L2306" i="16"/>
  <c r="K2306" i="16" s="1"/>
  <c r="H2306" i="16" s="1"/>
  <c r="L2307" i="16"/>
  <c r="K2307" i="16" s="1"/>
  <c r="H2307" i="16" s="1"/>
  <c r="L2308" i="16"/>
  <c r="K2308" i="16" s="1"/>
  <c r="L2309" i="16"/>
  <c r="K2309" i="16" s="1"/>
  <c r="L2310" i="16"/>
  <c r="K2310" i="16" s="1"/>
  <c r="H2310" i="16" s="1"/>
  <c r="L2311" i="16"/>
  <c r="K2311" i="16" s="1"/>
  <c r="L2312" i="16"/>
  <c r="K2312" i="16" s="1"/>
  <c r="L2313" i="16"/>
  <c r="K2313" i="16" s="1"/>
  <c r="L2314" i="16"/>
  <c r="K2314" i="16" s="1"/>
  <c r="H2314" i="16" s="1"/>
  <c r="L2315" i="16"/>
  <c r="K2315" i="16" s="1"/>
  <c r="H2315" i="16" s="1"/>
  <c r="L2316" i="16"/>
  <c r="K2316" i="16" s="1"/>
  <c r="L2317" i="16"/>
  <c r="K2317" i="16" s="1"/>
  <c r="L2318" i="16"/>
  <c r="K2318" i="16" s="1"/>
  <c r="H2318" i="16" s="1"/>
  <c r="L2319" i="16"/>
  <c r="K2319" i="16" s="1"/>
  <c r="H2319" i="16" s="1"/>
  <c r="L2320" i="16"/>
  <c r="K2320" i="16" s="1"/>
  <c r="L2321" i="16"/>
  <c r="K2321" i="16" s="1"/>
  <c r="L2322" i="16"/>
  <c r="K2322" i="16" s="1"/>
  <c r="H2322" i="16" s="1"/>
  <c r="L2323" i="16"/>
  <c r="K2323" i="16" s="1"/>
  <c r="H2323" i="16" s="1"/>
  <c r="L2324" i="16"/>
  <c r="K2324" i="16" s="1"/>
  <c r="L2325" i="16"/>
  <c r="K2325" i="16" s="1"/>
  <c r="L2326" i="16"/>
  <c r="K2326" i="16" s="1"/>
  <c r="H2326" i="16" s="1"/>
  <c r="L2327" i="16"/>
  <c r="K2327" i="16" s="1"/>
  <c r="H2327" i="16" s="1"/>
  <c r="L2328" i="16"/>
  <c r="K2328" i="16" s="1"/>
  <c r="L2329" i="16"/>
  <c r="K2329" i="16" s="1"/>
  <c r="L2330" i="16"/>
  <c r="K2330" i="16" s="1"/>
  <c r="H2330" i="16" s="1"/>
  <c r="L2331" i="16"/>
  <c r="K2331" i="16" s="1"/>
  <c r="H2331" i="16" s="1"/>
  <c r="L2332" i="16"/>
  <c r="K2332" i="16" s="1"/>
  <c r="L2333" i="16"/>
  <c r="K2333" i="16" s="1"/>
  <c r="L2334" i="16"/>
  <c r="K2334" i="16" s="1"/>
  <c r="H2334" i="16" s="1"/>
  <c r="L2335" i="16"/>
  <c r="K2335" i="16" s="1"/>
  <c r="H2335" i="16" s="1"/>
  <c r="L2336" i="16"/>
  <c r="K2336" i="16" s="1"/>
  <c r="L2337" i="16"/>
  <c r="K2337" i="16" s="1"/>
  <c r="L2338" i="16"/>
  <c r="K2338" i="16" s="1"/>
  <c r="H2338" i="16" s="1"/>
  <c r="L2339" i="16"/>
  <c r="K2339" i="16" s="1"/>
  <c r="H2339" i="16" s="1"/>
  <c r="L2340" i="16"/>
  <c r="K2340" i="16" s="1"/>
  <c r="H2340" i="16" s="1"/>
  <c r="L2341" i="16"/>
  <c r="K2341" i="16" s="1"/>
  <c r="L2342" i="16"/>
  <c r="K2342" i="16" s="1"/>
  <c r="H2342" i="16" s="1"/>
  <c r="L2343" i="16"/>
  <c r="K2343" i="16" s="1"/>
  <c r="H2343" i="16" s="1"/>
  <c r="L2344" i="16"/>
  <c r="K2344" i="16" s="1"/>
  <c r="H2344" i="16" s="1"/>
  <c r="L2345" i="16"/>
  <c r="K2345" i="16" s="1"/>
  <c r="L2346" i="16"/>
  <c r="K2346" i="16" s="1"/>
  <c r="H2346" i="16" s="1"/>
  <c r="L2347" i="16"/>
  <c r="K2347" i="16" s="1"/>
  <c r="H2347" i="16" s="1"/>
  <c r="L2348" i="16"/>
  <c r="K2348" i="16" s="1"/>
  <c r="H2348" i="16" s="1"/>
  <c r="L2349" i="16"/>
  <c r="K2349" i="16" s="1"/>
  <c r="L2350" i="16"/>
  <c r="K2350" i="16" s="1"/>
  <c r="H2350" i="16" s="1"/>
  <c r="L2351" i="16"/>
  <c r="K2351" i="16" s="1"/>
  <c r="H2351" i="16" s="1"/>
  <c r="L2352" i="16"/>
  <c r="K2352" i="16" s="1"/>
  <c r="H2352" i="16" s="1"/>
  <c r="L2353" i="16"/>
  <c r="K2353" i="16" s="1"/>
  <c r="L2354" i="16"/>
  <c r="K2354" i="16" s="1"/>
  <c r="H2354" i="16" s="1"/>
  <c r="L2355" i="16"/>
  <c r="K2355" i="16" s="1"/>
  <c r="H2355" i="16" s="1"/>
  <c r="L2356" i="16"/>
  <c r="K2356" i="16" s="1"/>
  <c r="H2356" i="16" s="1"/>
  <c r="L2357" i="16"/>
  <c r="K2357" i="16" s="1"/>
  <c r="L2358" i="16"/>
  <c r="K2358" i="16" s="1"/>
  <c r="H2358" i="16" s="1"/>
  <c r="L2359" i="16"/>
  <c r="K2359" i="16" s="1"/>
  <c r="H2359" i="16" s="1"/>
  <c r="L2360" i="16"/>
  <c r="K2360" i="16" s="1"/>
  <c r="H2360" i="16" s="1"/>
  <c r="L2361" i="16"/>
  <c r="K2361" i="16" s="1"/>
  <c r="L2362" i="16"/>
  <c r="K2362" i="16" s="1"/>
  <c r="H2362" i="16" s="1"/>
  <c r="L2363" i="16"/>
  <c r="K2363" i="16" s="1"/>
  <c r="H2363" i="16" s="1"/>
  <c r="L2364" i="16"/>
  <c r="K2364" i="16" s="1"/>
  <c r="H2364" i="16" s="1"/>
  <c r="L2365" i="16"/>
  <c r="K2365" i="16" s="1"/>
  <c r="L2366" i="16"/>
  <c r="K2366" i="16" s="1"/>
  <c r="H2366" i="16" s="1"/>
  <c r="L2367" i="16"/>
  <c r="K2367" i="16" s="1"/>
  <c r="H2367" i="16" s="1"/>
  <c r="L2368" i="16"/>
  <c r="K2368" i="16" s="1"/>
  <c r="H2368" i="16" s="1"/>
  <c r="L2369" i="16"/>
  <c r="K2369" i="16" s="1"/>
  <c r="L2370" i="16"/>
  <c r="K2370" i="16" s="1"/>
  <c r="H2370" i="16" s="1"/>
  <c r="L2371" i="16"/>
  <c r="K2371" i="16" s="1"/>
  <c r="H2371" i="16" s="1"/>
  <c r="L2372" i="16"/>
  <c r="K2372" i="16" s="1"/>
  <c r="H2372" i="16" s="1"/>
  <c r="L2373" i="16"/>
  <c r="K2373" i="16" s="1"/>
  <c r="L2374" i="16"/>
  <c r="K2374" i="16" s="1"/>
  <c r="L2375" i="16"/>
  <c r="K2375" i="16" s="1"/>
  <c r="H2375" i="16" s="1"/>
  <c r="L2376" i="16"/>
  <c r="K2376" i="16" s="1"/>
  <c r="H2376" i="16" s="1"/>
  <c r="L2377" i="16"/>
  <c r="K2377" i="16" s="1"/>
  <c r="L2378" i="16"/>
  <c r="K2378" i="16" s="1"/>
  <c r="H2378" i="16" s="1"/>
  <c r="L2379" i="16"/>
  <c r="K2379" i="16" s="1"/>
  <c r="H2379" i="16" s="1"/>
  <c r="L2380" i="16"/>
  <c r="K2380" i="16" s="1"/>
  <c r="H2380" i="16" s="1"/>
  <c r="L2381" i="16"/>
  <c r="K2381" i="16" s="1"/>
  <c r="L2382" i="16"/>
  <c r="K2382" i="16" s="1"/>
  <c r="H2382" i="16" s="1"/>
  <c r="L2383" i="16"/>
  <c r="K2383" i="16" s="1"/>
  <c r="H2383" i="16" s="1"/>
  <c r="L2384" i="16"/>
  <c r="K2384" i="16" s="1"/>
  <c r="H2384" i="16" s="1"/>
  <c r="L2385" i="16"/>
  <c r="K2385" i="16" s="1"/>
  <c r="L2386" i="16"/>
  <c r="K2386" i="16" s="1"/>
  <c r="H2386" i="16" s="1"/>
  <c r="L2387" i="16"/>
  <c r="K2387" i="16" s="1"/>
  <c r="H2387" i="16" s="1"/>
  <c r="L2388" i="16"/>
  <c r="K2388" i="16" s="1"/>
  <c r="H2388" i="16" s="1"/>
  <c r="L2389" i="16"/>
  <c r="K2389" i="16" s="1"/>
  <c r="L2390" i="16"/>
  <c r="K2390" i="16" s="1"/>
  <c r="H2390" i="16" s="1"/>
  <c r="L2391" i="16"/>
  <c r="K2391" i="16" s="1"/>
  <c r="H2391" i="16" s="1"/>
  <c r="L2392" i="16"/>
  <c r="K2392" i="16" s="1"/>
  <c r="H2392" i="16" s="1"/>
  <c r="L2393" i="16"/>
  <c r="K2393" i="16" s="1"/>
  <c r="L2394" i="16"/>
  <c r="K2394" i="16" s="1"/>
  <c r="H2394" i="16" s="1"/>
  <c r="L2395" i="16"/>
  <c r="K2395" i="16" s="1"/>
  <c r="H2395" i="16" s="1"/>
  <c r="L2396" i="16"/>
  <c r="K2396" i="16" s="1"/>
  <c r="H2396" i="16" s="1"/>
  <c r="L2397" i="16"/>
  <c r="K2397" i="16" s="1"/>
  <c r="L2398" i="16"/>
  <c r="K2398" i="16" s="1"/>
  <c r="H2398" i="16" s="1"/>
  <c r="L2399" i="16"/>
  <c r="K2399" i="16" s="1"/>
  <c r="L2400" i="16"/>
  <c r="K2400" i="16" s="1"/>
  <c r="H2400" i="16" s="1"/>
  <c r="L2401" i="16"/>
  <c r="K2401" i="16" s="1"/>
  <c r="L2402" i="16"/>
  <c r="K2402" i="16" s="1"/>
  <c r="H2402" i="16" s="1"/>
  <c r="L2403" i="16"/>
  <c r="K2403" i="16" s="1"/>
  <c r="H2403" i="16" s="1"/>
  <c r="L2404" i="16"/>
  <c r="K2404" i="16" s="1"/>
  <c r="H2404" i="16" s="1"/>
  <c r="L2405" i="16"/>
  <c r="K2405" i="16" s="1"/>
  <c r="L2406" i="16"/>
  <c r="K2406" i="16" s="1"/>
  <c r="H2406" i="16" s="1"/>
  <c r="L2407" i="16"/>
  <c r="K2407" i="16" s="1"/>
  <c r="H2407" i="16" s="1"/>
  <c r="L2408" i="16"/>
  <c r="K2408" i="16" s="1"/>
  <c r="H2408" i="16" s="1"/>
  <c r="L2409" i="16"/>
  <c r="K2409" i="16" s="1"/>
  <c r="L2410" i="16"/>
  <c r="K2410" i="16" s="1"/>
  <c r="H2410" i="16" s="1"/>
  <c r="L2411" i="16"/>
  <c r="K2411" i="16" s="1"/>
  <c r="H2411" i="16" s="1"/>
  <c r="L2412" i="16"/>
  <c r="K2412" i="16" s="1"/>
  <c r="L2413" i="16"/>
  <c r="K2413" i="16" s="1"/>
  <c r="L2414" i="16"/>
  <c r="K2414" i="16" s="1"/>
  <c r="H2414" i="16" s="1"/>
  <c r="L2415" i="16"/>
  <c r="K2415" i="16" s="1"/>
  <c r="H2415" i="16" s="1"/>
  <c r="L2416" i="16"/>
  <c r="K2416" i="16" s="1"/>
  <c r="L2417" i="16"/>
  <c r="K2417" i="16" s="1"/>
  <c r="L2418" i="16"/>
  <c r="K2418" i="16" s="1"/>
  <c r="H2418" i="16" s="1"/>
  <c r="L2419" i="16"/>
  <c r="K2419" i="16" s="1"/>
  <c r="H2419" i="16" s="1"/>
  <c r="L2420" i="16"/>
  <c r="K2420" i="16" s="1"/>
  <c r="H2420" i="16" s="1"/>
  <c r="L2421" i="16"/>
  <c r="K2421" i="16" s="1"/>
  <c r="L2422" i="16"/>
  <c r="K2422" i="16" s="1"/>
  <c r="H2422" i="16" s="1"/>
  <c r="L2423" i="16"/>
  <c r="K2423" i="16" s="1"/>
  <c r="H2423" i="16" s="1"/>
  <c r="L2424" i="16"/>
  <c r="K2424" i="16" s="1"/>
  <c r="H2424" i="16" s="1"/>
  <c r="L2425" i="16"/>
  <c r="K2425" i="16" s="1"/>
  <c r="L2426" i="16"/>
  <c r="K2426" i="16" s="1"/>
  <c r="H2426" i="16" s="1"/>
  <c r="L2427" i="16"/>
  <c r="K2427" i="16" s="1"/>
  <c r="H2427" i="16" s="1"/>
  <c r="L2428" i="16"/>
  <c r="K2428" i="16" s="1"/>
  <c r="H2428" i="16" s="1"/>
  <c r="L2429" i="16"/>
  <c r="K2429" i="16" s="1"/>
  <c r="L2430" i="16"/>
  <c r="K2430" i="16" s="1"/>
  <c r="H2430" i="16" s="1"/>
  <c r="L2431" i="16"/>
  <c r="K2431" i="16" s="1"/>
  <c r="H2431" i="16" s="1"/>
  <c r="L2432" i="16"/>
  <c r="K2432" i="16" s="1"/>
  <c r="H2432" i="16" s="1"/>
  <c r="L2433" i="16"/>
  <c r="K2433" i="16" s="1"/>
  <c r="L2434" i="16"/>
  <c r="K2434" i="16" s="1"/>
  <c r="H2434" i="16" s="1"/>
  <c r="L2435" i="16"/>
  <c r="K2435" i="16" s="1"/>
  <c r="H2435" i="16" s="1"/>
  <c r="L2436" i="16"/>
  <c r="K2436" i="16" s="1"/>
  <c r="H2436" i="16" s="1"/>
  <c r="L2437" i="16"/>
  <c r="K2437" i="16" s="1"/>
  <c r="L2438" i="16"/>
  <c r="K2438" i="16" s="1"/>
  <c r="L2439" i="16"/>
  <c r="K2439" i="16" s="1"/>
  <c r="H2439" i="16" s="1"/>
  <c r="L2440" i="16"/>
  <c r="K2440" i="16" s="1"/>
  <c r="H2440" i="16" s="1"/>
  <c r="L2441" i="16"/>
  <c r="K2441" i="16" s="1"/>
  <c r="L2442" i="16"/>
  <c r="K2442" i="16" s="1"/>
  <c r="H2442" i="16" s="1"/>
  <c r="L2443" i="16"/>
  <c r="K2443" i="16" s="1"/>
  <c r="H2443" i="16" s="1"/>
  <c r="L2444" i="16"/>
  <c r="K2444" i="16" s="1"/>
  <c r="L2445" i="16"/>
  <c r="K2445" i="16" s="1"/>
  <c r="L2446" i="16"/>
  <c r="K2446" i="16" s="1"/>
  <c r="H2446" i="16" s="1"/>
  <c r="L2447" i="16"/>
  <c r="K2447" i="16" s="1"/>
  <c r="H2447" i="16" s="1"/>
  <c r="L2448" i="16"/>
  <c r="K2448" i="16" s="1"/>
  <c r="L2449" i="16"/>
  <c r="K2449" i="16" s="1"/>
  <c r="L2450" i="16"/>
  <c r="K2450" i="16" s="1"/>
  <c r="H2450" i="16" s="1"/>
  <c r="L2451" i="16"/>
  <c r="K2451" i="16" s="1"/>
  <c r="H2451" i="16" s="1"/>
  <c r="L2452" i="16"/>
  <c r="K2452" i="16" s="1"/>
  <c r="H2452" i="16" s="1"/>
  <c r="L2453" i="16"/>
  <c r="K2453" i="16" s="1"/>
  <c r="L2454" i="16"/>
  <c r="K2454" i="16" s="1"/>
  <c r="H2454" i="16" s="1"/>
  <c r="L2455" i="16"/>
  <c r="K2455" i="16" s="1"/>
  <c r="H2455" i="16" s="1"/>
  <c r="L2456" i="16"/>
  <c r="K2456" i="16" s="1"/>
  <c r="H2456" i="16" s="1"/>
  <c r="L2457" i="16"/>
  <c r="K2457" i="16" s="1"/>
  <c r="L2458" i="16"/>
  <c r="K2458" i="16" s="1"/>
  <c r="H2458" i="16" s="1"/>
  <c r="L2459" i="16"/>
  <c r="K2459" i="16" s="1"/>
  <c r="H2459" i="16" s="1"/>
  <c r="L2460" i="16"/>
  <c r="K2460" i="16" s="1"/>
  <c r="H2460" i="16" s="1"/>
  <c r="L2461" i="16"/>
  <c r="K2461" i="16" s="1"/>
  <c r="L2462" i="16"/>
  <c r="K2462" i="16" s="1"/>
  <c r="H2462" i="16" s="1"/>
  <c r="L2463" i="16"/>
  <c r="K2463" i="16" s="1"/>
  <c r="H2463" i="16" s="1"/>
  <c r="L2464" i="16"/>
  <c r="K2464" i="16" s="1"/>
  <c r="H2464" i="16" s="1"/>
  <c r="L2465" i="16"/>
  <c r="K2465" i="16" s="1"/>
  <c r="L2466" i="16"/>
  <c r="K2466" i="16" s="1"/>
  <c r="H2466" i="16" s="1"/>
  <c r="L2467" i="16"/>
  <c r="K2467" i="16" s="1"/>
  <c r="H2467" i="16" s="1"/>
  <c r="L2468" i="16"/>
  <c r="K2468" i="16" s="1"/>
  <c r="H2468" i="16" s="1"/>
  <c r="L2469" i="16"/>
  <c r="K2469" i="16" s="1"/>
  <c r="L2470" i="16"/>
  <c r="K2470" i="16" s="1"/>
  <c r="H2470" i="16" s="1"/>
  <c r="L2471" i="16"/>
  <c r="K2471" i="16" s="1"/>
  <c r="H2471" i="16" s="1"/>
  <c r="L2472" i="16"/>
  <c r="K2472" i="16" s="1"/>
  <c r="H2472" i="16" s="1"/>
  <c r="L2473" i="16"/>
  <c r="K2473" i="16" s="1"/>
  <c r="L2474" i="16"/>
  <c r="K2474" i="16" s="1"/>
  <c r="H2474" i="16" s="1"/>
  <c r="L2475" i="16"/>
  <c r="K2475" i="16" s="1"/>
  <c r="H2475" i="16" s="1"/>
  <c r="L2476" i="16"/>
  <c r="K2476" i="16" s="1"/>
  <c r="H2476" i="16" s="1"/>
  <c r="L2477" i="16"/>
  <c r="K2477" i="16" s="1"/>
  <c r="L2478" i="16"/>
  <c r="K2478" i="16" s="1"/>
  <c r="H2478" i="16" s="1"/>
  <c r="L2479" i="16"/>
  <c r="K2479" i="16" s="1"/>
  <c r="H2479" i="16" s="1"/>
  <c r="L2480" i="16"/>
  <c r="K2480" i="16" s="1"/>
  <c r="H2480" i="16" s="1"/>
  <c r="L2481" i="16"/>
  <c r="K2481" i="16" s="1"/>
  <c r="L2482" i="16"/>
  <c r="K2482" i="16" s="1"/>
  <c r="H2482" i="16" s="1"/>
  <c r="L2483" i="16"/>
  <c r="K2483" i="16" s="1"/>
  <c r="H2483" i="16" s="1"/>
  <c r="L2484" i="16"/>
  <c r="K2484" i="16" s="1"/>
  <c r="H2484" i="16" s="1"/>
  <c r="L2485" i="16"/>
  <c r="K2485" i="16" s="1"/>
  <c r="L2486" i="16"/>
  <c r="K2486" i="16" s="1"/>
  <c r="H2486" i="16" s="1"/>
  <c r="L2487" i="16"/>
  <c r="K2487" i="16" s="1"/>
  <c r="H2487" i="16" s="1"/>
  <c r="L2488" i="16"/>
  <c r="K2488" i="16" s="1"/>
  <c r="H2488" i="16" s="1"/>
  <c r="L2489" i="16"/>
  <c r="K2489" i="16" s="1"/>
  <c r="L2490" i="16"/>
  <c r="K2490" i="16" s="1"/>
  <c r="H2490" i="16" s="1"/>
  <c r="L2491" i="16"/>
  <c r="K2491" i="16" s="1"/>
  <c r="H2491" i="16" s="1"/>
  <c r="L2492" i="16"/>
  <c r="K2492" i="16" s="1"/>
  <c r="H2492" i="16" s="1"/>
  <c r="L2493" i="16"/>
  <c r="K2493" i="16" s="1"/>
  <c r="L2494" i="16"/>
  <c r="K2494" i="16" s="1"/>
  <c r="H2494" i="16" s="1"/>
  <c r="L2495" i="16"/>
  <c r="K2495" i="16" s="1"/>
  <c r="H2495" i="16" s="1"/>
  <c r="L2496" i="16"/>
  <c r="K2496" i="16" s="1"/>
  <c r="L2497" i="16"/>
  <c r="K2497" i="16" s="1"/>
  <c r="L2498" i="16"/>
  <c r="K2498" i="16" s="1"/>
  <c r="H2498" i="16" s="1"/>
  <c r="L2499" i="16"/>
  <c r="K2499" i="16" s="1"/>
  <c r="H2499" i="16" s="1"/>
  <c r="L2500" i="16"/>
  <c r="K2500" i="16" s="1"/>
  <c r="H2500" i="16" s="1"/>
  <c r="L2501" i="16"/>
  <c r="K2501" i="16" s="1"/>
  <c r="L2502" i="16"/>
  <c r="K2502" i="16" s="1"/>
  <c r="H2502" i="16" s="1"/>
  <c r="L2503" i="16"/>
  <c r="K2503" i="16" s="1"/>
  <c r="H2503" i="16" s="1"/>
  <c r="L2504" i="16"/>
  <c r="K2504" i="16" s="1"/>
  <c r="H2504" i="16" s="1"/>
  <c r="L2505" i="16"/>
  <c r="K2505" i="16" s="1"/>
  <c r="L2506" i="16"/>
  <c r="K2506" i="16" s="1"/>
  <c r="H2506" i="16" s="1"/>
  <c r="L2507" i="16"/>
  <c r="K2507" i="16" s="1"/>
  <c r="H2507" i="16" s="1"/>
  <c r="L2508" i="16"/>
  <c r="K2508" i="16" s="1"/>
  <c r="H2508" i="16" s="1"/>
  <c r="L2509" i="16"/>
  <c r="K2509" i="16" s="1"/>
  <c r="L2510" i="16"/>
  <c r="K2510" i="16" s="1"/>
  <c r="H2510" i="16" s="1"/>
  <c r="L2511" i="16"/>
  <c r="K2511" i="16" s="1"/>
  <c r="H2511" i="16" s="1"/>
  <c r="L2512" i="16"/>
  <c r="K2512" i="16" s="1"/>
  <c r="H2512" i="16" s="1"/>
  <c r="L2513" i="16"/>
  <c r="K2513" i="16" s="1"/>
  <c r="L2514" i="16"/>
  <c r="K2514" i="16" s="1"/>
  <c r="H2514" i="16" s="1"/>
  <c r="L2515" i="16"/>
  <c r="K2515" i="16" s="1"/>
  <c r="H2515" i="16" s="1"/>
  <c r="L2516" i="16"/>
  <c r="K2516" i="16" s="1"/>
  <c r="H2516" i="16" s="1"/>
  <c r="L2517" i="16"/>
  <c r="K2517" i="16" s="1"/>
  <c r="L2518" i="16"/>
  <c r="K2518" i="16" s="1"/>
  <c r="H2518" i="16" s="1"/>
  <c r="L2519" i="16"/>
  <c r="K2519" i="16" s="1"/>
  <c r="H2519" i="16" s="1"/>
  <c r="L2520" i="16"/>
  <c r="K2520" i="16" s="1"/>
  <c r="H2520" i="16" s="1"/>
  <c r="L2521" i="16"/>
  <c r="K2521" i="16" s="1"/>
  <c r="L2522" i="16"/>
  <c r="K2522" i="16" s="1"/>
  <c r="H2522" i="16" s="1"/>
  <c r="L2523" i="16"/>
  <c r="K2523" i="16" s="1"/>
  <c r="H2523" i="16" s="1"/>
  <c r="L2524" i="16"/>
  <c r="K2524" i="16" s="1"/>
  <c r="H2524" i="16" s="1"/>
  <c r="L2525" i="16"/>
  <c r="K2525" i="16" s="1"/>
  <c r="L2526" i="16"/>
  <c r="K2526" i="16" s="1"/>
  <c r="H2526" i="16" s="1"/>
  <c r="L2527" i="16"/>
  <c r="K2527" i="16" s="1"/>
  <c r="H2527" i="16" s="1"/>
  <c r="L2528" i="16"/>
  <c r="K2528" i="16" s="1"/>
  <c r="H2528" i="16" s="1"/>
  <c r="L2529" i="16"/>
  <c r="K2529" i="16" s="1"/>
  <c r="L2530" i="16"/>
  <c r="K2530" i="16" s="1"/>
  <c r="H2530" i="16" s="1"/>
  <c r="L2531" i="16"/>
  <c r="K2531" i="16" s="1"/>
  <c r="H2531" i="16" s="1"/>
  <c r="L2532" i="16"/>
  <c r="K2532" i="16" s="1"/>
  <c r="H2532" i="16" s="1"/>
  <c r="L2533" i="16"/>
  <c r="K2533" i="16" s="1"/>
  <c r="L2534" i="16"/>
  <c r="K2534" i="16" s="1"/>
  <c r="H2534" i="16" s="1"/>
  <c r="L2535" i="16"/>
  <c r="K2535" i="16" s="1"/>
  <c r="H2535" i="16" s="1"/>
  <c r="L2536" i="16"/>
  <c r="K2536" i="16" s="1"/>
  <c r="H2536" i="16" s="1"/>
  <c r="L2537" i="16"/>
  <c r="K2537" i="16" s="1"/>
  <c r="L2538" i="16"/>
  <c r="K2538" i="16" s="1"/>
  <c r="H2538" i="16" s="1"/>
  <c r="L2539" i="16"/>
  <c r="K2539" i="16" s="1"/>
  <c r="H2539" i="16" s="1"/>
  <c r="L2540" i="16"/>
  <c r="K2540" i="16" s="1"/>
  <c r="H2540" i="16" s="1"/>
  <c r="L2541" i="16"/>
  <c r="K2541" i="16" s="1"/>
  <c r="L2542" i="16"/>
  <c r="K2542" i="16" s="1"/>
  <c r="H2542" i="16" s="1"/>
  <c r="L2543" i="16"/>
  <c r="K2543" i="16" s="1"/>
  <c r="H2543" i="16" s="1"/>
  <c r="L2544" i="16"/>
  <c r="K2544" i="16" s="1"/>
  <c r="H2544" i="16" s="1"/>
  <c r="L2545" i="16"/>
  <c r="K2545" i="16" s="1"/>
  <c r="L2546" i="16"/>
  <c r="K2546" i="16" s="1"/>
  <c r="H2546" i="16" s="1"/>
  <c r="L2547" i="16"/>
  <c r="K2547" i="16" s="1"/>
  <c r="H2547" i="16" s="1"/>
  <c r="L2548" i="16"/>
  <c r="K2548" i="16" s="1"/>
  <c r="L2549" i="16"/>
  <c r="K2549" i="16" s="1"/>
  <c r="L2550" i="16"/>
  <c r="K2550" i="16" s="1"/>
  <c r="H2550" i="16" s="1"/>
  <c r="L2551" i="16"/>
  <c r="K2551" i="16" s="1"/>
  <c r="H2551" i="16" s="1"/>
  <c r="L2552" i="16"/>
  <c r="K2552" i="16" s="1"/>
  <c r="L2553" i="16"/>
  <c r="K2553" i="16" s="1"/>
  <c r="L2554" i="16"/>
  <c r="K2554" i="16" s="1"/>
  <c r="H2554" i="16" s="1"/>
  <c r="L2555" i="16"/>
  <c r="K2555" i="16" s="1"/>
  <c r="H2555" i="16" s="1"/>
  <c r="L2556" i="16"/>
  <c r="K2556" i="16" s="1"/>
  <c r="H2556" i="16" s="1"/>
  <c r="L2557" i="16"/>
  <c r="K2557" i="16" s="1"/>
  <c r="L2558" i="16"/>
  <c r="K2558" i="16" s="1"/>
  <c r="H2558" i="16" s="1"/>
  <c r="L2559" i="16"/>
  <c r="K2559" i="16" s="1"/>
  <c r="H2559" i="16" s="1"/>
  <c r="L2560" i="16"/>
  <c r="K2560" i="16" s="1"/>
  <c r="H2560" i="16" s="1"/>
  <c r="L2561" i="16"/>
  <c r="K2561" i="16" s="1"/>
  <c r="L2562" i="16"/>
  <c r="K2562" i="16" s="1"/>
  <c r="H2562" i="16" s="1"/>
  <c r="L2563" i="16"/>
  <c r="K2563" i="16" s="1"/>
  <c r="H2563" i="16" s="1"/>
  <c r="L2564" i="16"/>
  <c r="K2564" i="16" s="1"/>
  <c r="H2564" i="16" s="1"/>
  <c r="L2565" i="16"/>
  <c r="K2565" i="16" s="1"/>
  <c r="L2566" i="16"/>
  <c r="K2566" i="16" s="1"/>
  <c r="H2566" i="16" s="1"/>
  <c r="L2567" i="16"/>
  <c r="K2567" i="16" s="1"/>
  <c r="H2567" i="16" s="1"/>
  <c r="L2568" i="16"/>
  <c r="K2568" i="16" s="1"/>
  <c r="H2568" i="16" s="1"/>
  <c r="L2569" i="16"/>
  <c r="K2569" i="16" s="1"/>
  <c r="L2570" i="16"/>
  <c r="K2570" i="16" s="1"/>
  <c r="H2570" i="16" s="1"/>
  <c r="L2571" i="16"/>
  <c r="K2571" i="16" s="1"/>
  <c r="H2571" i="16" s="1"/>
  <c r="L2572" i="16"/>
  <c r="K2572" i="16" s="1"/>
  <c r="H2572" i="16" s="1"/>
  <c r="L2573" i="16"/>
  <c r="K2573" i="16" s="1"/>
  <c r="L2574" i="16"/>
  <c r="K2574" i="16" s="1"/>
  <c r="L2575" i="16"/>
  <c r="K2575" i="16" s="1"/>
  <c r="H2575" i="16" s="1"/>
  <c r="L2576" i="16"/>
  <c r="K2576" i="16" s="1"/>
  <c r="H2576" i="16" s="1"/>
  <c r="L2577" i="16"/>
  <c r="K2577" i="16" s="1"/>
  <c r="L2578" i="16"/>
  <c r="K2578" i="16" s="1"/>
  <c r="H2578" i="16" s="1"/>
  <c r="L2579" i="16"/>
  <c r="K2579" i="16" s="1"/>
  <c r="H2579" i="16" s="1"/>
  <c r="L2580" i="16"/>
  <c r="K2580" i="16" s="1"/>
  <c r="H2580" i="16" s="1"/>
  <c r="L2581" i="16"/>
  <c r="K2581" i="16" s="1"/>
  <c r="L2582" i="16"/>
  <c r="K2582" i="16" s="1"/>
  <c r="H2582" i="16" s="1"/>
  <c r="L2583" i="16"/>
  <c r="K2583" i="16" s="1"/>
  <c r="H2583" i="16" s="1"/>
  <c r="L2584" i="16"/>
  <c r="K2584" i="16" s="1"/>
  <c r="H2584" i="16" s="1"/>
  <c r="L2585" i="16"/>
  <c r="K2585" i="16" s="1"/>
  <c r="L2586" i="16"/>
  <c r="K2586" i="16" s="1"/>
  <c r="L2587" i="16"/>
  <c r="K2587" i="16" s="1"/>
  <c r="H2587" i="16" s="1"/>
  <c r="L2588" i="16"/>
  <c r="K2588" i="16" s="1"/>
  <c r="H2588" i="16" s="1"/>
  <c r="L2589" i="16"/>
  <c r="K2589" i="16" s="1"/>
  <c r="L2590" i="16"/>
  <c r="K2590" i="16" s="1"/>
  <c r="H2590" i="16" s="1"/>
  <c r="L2591" i="16"/>
  <c r="K2591" i="16" s="1"/>
  <c r="H2591" i="16" s="1"/>
  <c r="L2592" i="16"/>
  <c r="K2592" i="16" s="1"/>
  <c r="H2592" i="16" s="1"/>
  <c r="L2593" i="16"/>
  <c r="K2593" i="16" s="1"/>
  <c r="L2594" i="16"/>
  <c r="K2594" i="16" s="1"/>
  <c r="H2594" i="16" s="1"/>
  <c r="L2595" i="16"/>
  <c r="K2595" i="16" s="1"/>
  <c r="H2595" i="16" s="1"/>
  <c r="L2596" i="16"/>
  <c r="K2596" i="16" s="1"/>
  <c r="H2596" i="16" s="1"/>
  <c r="L2597" i="16"/>
  <c r="K2597" i="16" s="1"/>
  <c r="L2598" i="16"/>
  <c r="K2598" i="16" s="1"/>
  <c r="H2598" i="16" s="1"/>
  <c r="L2599" i="16"/>
  <c r="K2599" i="16" s="1"/>
  <c r="H2599" i="16" s="1"/>
  <c r="L2600" i="16"/>
  <c r="K2600" i="16" s="1"/>
  <c r="H2600" i="16" s="1"/>
  <c r="L2601" i="16"/>
  <c r="K2601" i="16" s="1"/>
  <c r="L2602" i="16"/>
  <c r="K2602" i="16" s="1"/>
  <c r="H2602" i="16" s="1"/>
  <c r="L2603" i="16"/>
  <c r="K2603" i="16" s="1"/>
  <c r="H2603" i="16" s="1"/>
  <c r="L2604" i="16"/>
  <c r="K2604" i="16" s="1"/>
  <c r="H2604" i="16" s="1"/>
  <c r="L2605" i="16"/>
  <c r="K2605" i="16" s="1"/>
  <c r="L2606" i="16"/>
  <c r="K2606" i="16" s="1"/>
  <c r="H2606" i="16" s="1"/>
  <c r="L2607" i="16"/>
  <c r="K2607" i="16" s="1"/>
  <c r="H2607" i="16" s="1"/>
  <c r="L2608" i="16"/>
  <c r="K2608" i="16" s="1"/>
  <c r="H2608" i="16" s="1"/>
  <c r="L2609" i="16"/>
  <c r="K2609" i="16" s="1"/>
  <c r="L2610" i="16"/>
  <c r="K2610" i="16" s="1"/>
  <c r="H2610" i="16" s="1"/>
  <c r="L2611" i="16"/>
  <c r="K2611" i="16" s="1"/>
  <c r="H2611" i="16" s="1"/>
  <c r="L2612" i="16"/>
  <c r="K2612" i="16" s="1"/>
  <c r="H2612" i="16" s="1"/>
  <c r="L2613" i="16"/>
  <c r="K2613" i="16" s="1"/>
  <c r="L2614" i="16"/>
  <c r="K2614" i="16" s="1"/>
  <c r="H2614" i="16" s="1"/>
  <c r="L2615" i="16"/>
  <c r="K2615" i="16" s="1"/>
  <c r="H2615" i="16" s="1"/>
  <c r="L2616" i="16"/>
  <c r="K2616" i="16" s="1"/>
  <c r="H2616" i="16" s="1"/>
  <c r="L2617" i="16"/>
  <c r="K2617" i="16" s="1"/>
  <c r="L2618" i="16"/>
  <c r="K2618" i="16" s="1"/>
  <c r="H2618" i="16" s="1"/>
  <c r="L2619" i="16"/>
  <c r="K2619" i="16" s="1"/>
  <c r="H2619" i="16" s="1"/>
  <c r="L2620" i="16"/>
  <c r="K2620" i="16" s="1"/>
  <c r="H2620" i="16" s="1"/>
  <c r="L2621" i="16"/>
  <c r="K2621" i="16" s="1"/>
  <c r="L2622" i="16"/>
  <c r="K2622" i="16" s="1"/>
  <c r="H2622" i="16" s="1"/>
  <c r="L2623" i="16"/>
  <c r="K2623" i="16" s="1"/>
  <c r="H2623" i="16" s="1"/>
  <c r="L2624" i="16"/>
  <c r="K2624" i="16" s="1"/>
  <c r="H2624" i="16" s="1"/>
  <c r="L2625" i="16"/>
  <c r="K2625" i="16" s="1"/>
  <c r="L2626" i="16"/>
  <c r="K2626" i="16" s="1"/>
  <c r="H2626" i="16" s="1"/>
  <c r="L2627" i="16"/>
  <c r="K2627" i="16" s="1"/>
  <c r="H2627" i="16" s="1"/>
  <c r="L2628" i="16"/>
  <c r="K2628" i="16" s="1"/>
  <c r="H2628" i="16" s="1"/>
  <c r="L2629" i="16"/>
  <c r="K2629" i="16" s="1"/>
  <c r="L2630" i="16"/>
  <c r="K2630" i="16" s="1"/>
  <c r="H2630" i="16" s="1"/>
  <c r="L2631" i="16"/>
  <c r="K2631" i="16" s="1"/>
  <c r="H2631" i="16" s="1"/>
  <c r="L2632" i="16"/>
  <c r="K2632" i="16" s="1"/>
  <c r="H2632" i="16" s="1"/>
  <c r="L2633" i="16"/>
  <c r="K2633" i="16" s="1"/>
  <c r="L2634" i="16"/>
  <c r="K2634" i="16" s="1"/>
  <c r="H2634" i="16" s="1"/>
  <c r="L2635" i="16"/>
  <c r="K2635" i="16" s="1"/>
  <c r="H2635" i="16" s="1"/>
  <c r="L2636" i="16"/>
  <c r="K2636" i="16" s="1"/>
  <c r="H2636" i="16" s="1"/>
  <c r="L2637" i="16"/>
  <c r="K2637" i="16" s="1"/>
  <c r="L2638" i="16"/>
  <c r="K2638" i="16" s="1"/>
  <c r="H2638" i="16" s="1"/>
  <c r="L2639" i="16"/>
  <c r="K2639" i="16" s="1"/>
  <c r="H2639" i="16" s="1"/>
  <c r="L2640" i="16"/>
  <c r="K2640" i="16" s="1"/>
  <c r="H2640" i="16" s="1"/>
  <c r="L2641" i="16"/>
  <c r="K2641" i="16" s="1"/>
  <c r="L2642" i="16"/>
  <c r="K2642" i="16" s="1"/>
  <c r="H2642" i="16" s="1"/>
  <c r="L2643" i="16"/>
  <c r="K2643" i="16" s="1"/>
  <c r="H2643" i="16" s="1"/>
  <c r="L2644" i="16"/>
  <c r="K2644" i="16" s="1"/>
  <c r="H2644" i="16" s="1"/>
  <c r="L2645" i="16"/>
  <c r="K2645" i="16" s="1"/>
  <c r="L2646" i="16"/>
  <c r="K2646" i="16" s="1"/>
  <c r="H2646" i="16" s="1"/>
  <c r="L2647" i="16"/>
  <c r="K2647" i="16" s="1"/>
  <c r="H2647" i="16" s="1"/>
  <c r="L2648" i="16"/>
  <c r="K2648" i="16" s="1"/>
  <c r="H2648" i="16" s="1"/>
  <c r="L2649" i="16"/>
  <c r="K2649" i="16" s="1"/>
  <c r="L2650" i="16"/>
  <c r="K2650" i="16" s="1"/>
  <c r="H2650" i="16" s="1"/>
  <c r="L2651" i="16"/>
  <c r="K2651" i="16" s="1"/>
  <c r="H2651" i="16" s="1"/>
  <c r="L2652" i="16"/>
  <c r="K2652" i="16" s="1"/>
  <c r="H2652" i="16" s="1"/>
  <c r="L2653" i="16"/>
  <c r="K2653" i="16" s="1"/>
  <c r="L2654" i="16"/>
  <c r="K2654" i="16" s="1"/>
  <c r="H2654" i="16" s="1"/>
  <c r="L2655" i="16"/>
  <c r="K2655" i="16" s="1"/>
  <c r="H2655" i="16" s="1"/>
  <c r="L2656" i="16"/>
  <c r="K2656" i="16" s="1"/>
  <c r="H2656" i="16" s="1"/>
  <c r="L2657" i="16"/>
  <c r="K2657" i="16" s="1"/>
  <c r="L2658" i="16"/>
  <c r="K2658" i="16" s="1"/>
  <c r="H2658" i="16" s="1"/>
  <c r="L2659" i="16"/>
  <c r="K2659" i="16" s="1"/>
  <c r="H2659" i="16" s="1"/>
  <c r="L2660" i="16"/>
  <c r="K2660" i="16" s="1"/>
  <c r="H2660" i="16" s="1"/>
  <c r="L2661" i="16"/>
  <c r="K2661" i="16" s="1"/>
  <c r="L2662" i="16"/>
  <c r="K2662" i="16" s="1"/>
  <c r="H2662" i="16" s="1"/>
  <c r="L2663" i="16"/>
  <c r="K2663" i="16" s="1"/>
  <c r="H2663" i="16" s="1"/>
  <c r="L2664" i="16"/>
  <c r="K2664" i="16" s="1"/>
  <c r="H2664" i="16" s="1"/>
  <c r="L2665" i="16"/>
  <c r="K2665" i="16" s="1"/>
  <c r="L2666" i="16"/>
  <c r="K2666" i="16" s="1"/>
  <c r="H2666" i="16" s="1"/>
  <c r="L2667" i="16"/>
  <c r="K2667" i="16" s="1"/>
  <c r="H2667" i="16" s="1"/>
  <c r="L2668" i="16"/>
  <c r="K2668" i="16" s="1"/>
  <c r="H2668" i="16" s="1"/>
  <c r="L2669" i="16"/>
  <c r="K2669" i="16" s="1"/>
  <c r="L2670" i="16"/>
  <c r="K2670" i="16" s="1"/>
  <c r="H2670" i="16" s="1"/>
  <c r="L2671" i="16"/>
  <c r="K2671" i="16" s="1"/>
  <c r="H2671" i="16" s="1"/>
  <c r="L2672" i="16"/>
  <c r="K2672" i="16" s="1"/>
  <c r="H2672" i="16" s="1"/>
  <c r="L2673" i="16"/>
  <c r="K2673" i="16" s="1"/>
  <c r="L2674" i="16"/>
  <c r="K2674" i="16" s="1"/>
  <c r="H2674" i="16" s="1"/>
  <c r="L2675" i="16"/>
  <c r="K2675" i="16" s="1"/>
  <c r="H2675" i="16" s="1"/>
  <c r="L2676" i="16"/>
  <c r="K2676" i="16" s="1"/>
  <c r="H2676" i="16" s="1"/>
  <c r="L2677" i="16"/>
  <c r="K2677" i="16" s="1"/>
  <c r="L2678" i="16"/>
  <c r="K2678" i="16" s="1"/>
  <c r="H2678" i="16" s="1"/>
  <c r="L2679" i="16"/>
  <c r="K2679" i="16" s="1"/>
  <c r="H2679" i="16" s="1"/>
  <c r="L2680" i="16"/>
  <c r="K2680" i="16" s="1"/>
  <c r="H2680" i="16" s="1"/>
  <c r="L2681" i="16"/>
  <c r="K2681" i="16" s="1"/>
  <c r="L2682" i="16"/>
  <c r="K2682" i="16" s="1"/>
  <c r="H2682" i="16" s="1"/>
  <c r="L2683" i="16"/>
  <c r="K2683" i="16" s="1"/>
  <c r="H2683" i="16" s="1"/>
  <c r="L2684" i="16"/>
  <c r="K2684" i="16" s="1"/>
  <c r="H2684" i="16" s="1"/>
  <c r="L2685" i="16"/>
  <c r="K2685" i="16" s="1"/>
  <c r="L2686" i="16"/>
  <c r="K2686" i="16" s="1"/>
  <c r="H2686" i="16" s="1"/>
  <c r="L2687" i="16"/>
  <c r="K2687" i="16" s="1"/>
  <c r="H2687" i="16" s="1"/>
  <c r="L2688" i="16"/>
  <c r="K2688" i="16" s="1"/>
  <c r="H2688" i="16" s="1"/>
  <c r="L2689" i="16"/>
  <c r="K2689" i="16" s="1"/>
  <c r="L2690" i="16"/>
  <c r="K2690" i="16" s="1"/>
  <c r="H2690" i="16" s="1"/>
  <c r="L2691" i="16"/>
  <c r="K2691" i="16" s="1"/>
  <c r="H2691" i="16" s="1"/>
  <c r="L2692" i="16"/>
  <c r="K2692" i="16" s="1"/>
  <c r="H2692" i="16" s="1"/>
  <c r="L2693" i="16"/>
  <c r="K2693" i="16" s="1"/>
  <c r="L2694" i="16"/>
  <c r="K2694" i="16" s="1"/>
  <c r="H2694" i="16" s="1"/>
  <c r="L2695" i="16"/>
  <c r="K2695" i="16" s="1"/>
  <c r="H2695" i="16" s="1"/>
  <c r="L2696" i="16"/>
  <c r="K2696" i="16" s="1"/>
  <c r="H2696" i="16" s="1"/>
  <c r="L2697" i="16"/>
  <c r="K2697" i="16" s="1"/>
  <c r="L2698" i="16"/>
  <c r="K2698" i="16" s="1"/>
  <c r="H2698" i="16" s="1"/>
  <c r="L2699" i="16"/>
  <c r="K2699" i="16" s="1"/>
  <c r="H2699" i="16" s="1"/>
  <c r="L2700" i="16"/>
  <c r="K2700" i="16" s="1"/>
  <c r="H2700" i="16" s="1"/>
  <c r="L2701" i="16"/>
  <c r="K2701" i="16" s="1"/>
  <c r="L2702" i="16"/>
  <c r="K2702" i="16" s="1"/>
  <c r="H2702" i="16" s="1"/>
  <c r="L2703" i="16"/>
  <c r="K2703" i="16" s="1"/>
  <c r="H2703" i="16" s="1"/>
  <c r="L2704" i="16"/>
  <c r="K2704" i="16" s="1"/>
  <c r="H2704" i="16" s="1"/>
  <c r="L2705" i="16"/>
  <c r="K2705" i="16" s="1"/>
  <c r="L2706" i="16"/>
  <c r="K2706" i="16" s="1"/>
  <c r="H2706" i="16" s="1"/>
  <c r="L2707" i="16"/>
  <c r="K2707" i="16" s="1"/>
  <c r="H2707" i="16" s="1"/>
  <c r="L2708" i="16"/>
  <c r="K2708" i="16" s="1"/>
  <c r="H2708" i="16" s="1"/>
  <c r="L2709" i="16"/>
  <c r="K2709" i="16" s="1"/>
  <c r="L2710" i="16"/>
  <c r="K2710" i="16" s="1"/>
  <c r="H2710" i="16" s="1"/>
  <c r="L2711" i="16"/>
  <c r="K2711" i="16" s="1"/>
  <c r="H2711" i="16" s="1"/>
  <c r="L2712" i="16"/>
  <c r="K2712" i="16" s="1"/>
  <c r="H2712" i="16" s="1"/>
  <c r="L2713" i="16"/>
  <c r="K2713" i="16" s="1"/>
  <c r="L2714" i="16"/>
  <c r="K2714" i="16" s="1"/>
  <c r="H2714" i="16" s="1"/>
  <c r="L2715" i="16"/>
  <c r="K2715" i="16" s="1"/>
  <c r="H2715" i="16" s="1"/>
  <c r="L2716" i="16"/>
  <c r="K2716" i="16" s="1"/>
  <c r="H2716" i="16" s="1"/>
  <c r="L2717" i="16"/>
  <c r="K2717" i="16" s="1"/>
  <c r="L2718" i="16"/>
  <c r="K2718" i="16" s="1"/>
  <c r="H2718" i="16" s="1"/>
  <c r="L2719" i="16"/>
  <c r="K2719" i="16" s="1"/>
  <c r="H2719" i="16" s="1"/>
  <c r="L2720" i="16"/>
  <c r="K2720" i="16" s="1"/>
  <c r="H2720" i="16" s="1"/>
  <c r="L2721" i="16"/>
  <c r="K2721" i="16" s="1"/>
  <c r="L2722" i="16"/>
  <c r="K2722" i="16" s="1"/>
  <c r="H2722" i="16" s="1"/>
  <c r="L2723" i="16"/>
  <c r="K2723" i="16" s="1"/>
  <c r="H2723" i="16" s="1"/>
  <c r="L2724" i="16"/>
  <c r="K2724" i="16" s="1"/>
  <c r="H2724" i="16" s="1"/>
  <c r="L2725" i="16"/>
  <c r="K2725" i="16" s="1"/>
  <c r="L2726" i="16"/>
  <c r="K2726" i="16" s="1"/>
  <c r="H2726" i="16" s="1"/>
  <c r="L2727" i="16"/>
  <c r="K2727" i="16" s="1"/>
  <c r="H2727" i="16" s="1"/>
  <c r="L2728" i="16"/>
  <c r="K2728" i="16" s="1"/>
  <c r="H2728" i="16" s="1"/>
  <c r="L2729" i="16"/>
  <c r="K2729" i="16" s="1"/>
  <c r="L2730" i="16"/>
  <c r="K2730" i="16" s="1"/>
  <c r="H2730" i="16" s="1"/>
  <c r="L2731" i="16"/>
  <c r="K2731" i="16" s="1"/>
  <c r="H2731" i="16" s="1"/>
  <c r="L2732" i="16"/>
  <c r="K2732" i="16" s="1"/>
  <c r="H2732" i="16" s="1"/>
  <c r="L2733" i="16"/>
  <c r="K2733" i="16" s="1"/>
  <c r="L2734" i="16"/>
  <c r="K2734" i="16" s="1"/>
  <c r="H2734" i="16" s="1"/>
  <c r="L2735" i="16"/>
  <c r="K2735" i="16" s="1"/>
  <c r="H2735" i="16" s="1"/>
  <c r="L2736" i="16"/>
  <c r="K2736" i="16" s="1"/>
  <c r="H2736" i="16" s="1"/>
  <c r="L2737" i="16"/>
  <c r="K2737" i="16" s="1"/>
  <c r="L2738" i="16"/>
  <c r="K2738" i="16" s="1"/>
  <c r="L2739" i="16"/>
  <c r="K2739" i="16" s="1"/>
  <c r="H2739" i="16" s="1"/>
  <c r="L2740" i="16"/>
  <c r="K2740" i="16" s="1"/>
  <c r="H2740" i="16" s="1"/>
  <c r="L2741" i="16"/>
  <c r="K2741" i="16" s="1"/>
  <c r="L2742" i="16"/>
  <c r="K2742" i="16" s="1"/>
  <c r="H2742" i="16" s="1"/>
  <c r="L2743" i="16"/>
  <c r="K2743" i="16" s="1"/>
  <c r="H2743" i="16" s="1"/>
  <c r="L2744" i="16"/>
  <c r="K2744" i="16" s="1"/>
  <c r="H2744" i="16" s="1"/>
  <c r="L2745" i="16"/>
  <c r="K2745" i="16" s="1"/>
  <c r="L2746" i="16"/>
  <c r="K2746" i="16" s="1"/>
  <c r="H2746" i="16" s="1"/>
  <c r="L2747" i="16"/>
  <c r="K2747" i="16" s="1"/>
  <c r="H2747" i="16" s="1"/>
  <c r="L2748" i="16"/>
  <c r="K2748" i="16" s="1"/>
  <c r="H2748" i="16" s="1"/>
  <c r="L2749" i="16"/>
  <c r="K2749" i="16" s="1"/>
  <c r="L2750" i="16"/>
  <c r="K2750" i="16" s="1"/>
  <c r="H2750" i="16" s="1"/>
  <c r="L2751" i="16"/>
  <c r="K2751" i="16" s="1"/>
  <c r="H2751" i="16" s="1"/>
  <c r="L2752" i="16"/>
  <c r="K2752" i="16" s="1"/>
  <c r="H2752" i="16" s="1"/>
  <c r="L2753" i="16"/>
  <c r="K2753" i="16" s="1"/>
  <c r="L2754" i="16"/>
  <c r="K2754" i="16" s="1"/>
  <c r="H2754" i="16" s="1"/>
  <c r="L2755" i="16"/>
  <c r="K2755" i="16" s="1"/>
  <c r="H2755" i="16" s="1"/>
  <c r="L2756" i="16"/>
  <c r="K2756" i="16" s="1"/>
  <c r="H2756" i="16" s="1"/>
  <c r="L2757" i="16"/>
  <c r="K2757" i="16" s="1"/>
  <c r="L2758" i="16"/>
  <c r="K2758" i="16" s="1"/>
  <c r="H2758" i="16" s="1"/>
  <c r="L2759" i="16"/>
  <c r="K2759" i="16" s="1"/>
  <c r="H2759" i="16" s="1"/>
  <c r="L2760" i="16"/>
  <c r="K2760" i="16" s="1"/>
  <c r="H2760" i="16" s="1"/>
  <c r="L2761" i="16"/>
  <c r="K2761" i="16" s="1"/>
  <c r="L2762" i="16"/>
  <c r="K2762" i="16" s="1"/>
  <c r="H2762" i="16" s="1"/>
  <c r="L2763" i="16"/>
  <c r="K2763" i="16" s="1"/>
  <c r="H2763" i="16" s="1"/>
  <c r="L2764" i="16"/>
  <c r="K2764" i="16" s="1"/>
  <c r="H2764" i="16" s="1"/>
  <c r="L2765" i="16"/>
  <c r="K2765" i="16" s="1"/>
  <c r="L2766" i="16"/>
  <c r="K2766" i="16" s="1"/>
  <c r="H2766" i="16" s="1"/>
  <c r="L2767" i="16"/>
  <c r="K2767" i="16" s="1"/>
  <c r="H2767" i="16" s="1"/>
  <c r="L2768" i="16"/>
  <c r="K2768" i="16" s="1"/>
  <c r="H2768" i="16" s="1"/>
  <c r="L2769" i="16"/>
  <c r="K2769" i="16" s="1"/>
  <c r="L2770" i="16"/>
  <c r="K2770" i="16" s="1"/>
  <c r="H2770" i="16" s="1"/>
  <c r="L2771" i="16"/>
  <c r="K2771" i="16" s="1"/>
  <c r="H2771" i="16" s="1"/>
  <c r="L2772" i="16"/>
  <c r="K2772" i="16" s="1"/>
  <c r="L2773" i="16"/>
  <c r="K2773" i="16" s="1"/>
  <c r="L2774" i="16"/>
  <c r="K2774" i="16" s="1"/>
  <c r="H2774" i="16" s="1"/>
  <c r="L2775" i="16"/>
  <c r="K2775" i="16" s="1"/>
  <c r="H2775" i="16" s="1"/>
  <c r="L2776" i="16"/>
  <c r="K2776" i="16" s="1"/>
  <c r="L2777" i="16"/>
  <c r="K2777" i="16" s="1"/>
  <c r="L2778" i="16"/>
  <c r="K2778" i="16" s="1"/>
  <c r="H2778" i="16" s="1"/>
  <c r="L2779" i="16"/>
  <c r="K2779" i="16" s="1"/>
  <c r="H2779" i="16" s="1"/>
  <c r="L2780" i="16"/>
  <c r="K2780" i="16" s="1"/>
  <c r="H2780" i="16" s="1"/>
  <c r="L2781" i="16"/>
  <c r="K2781" i="16" s="1"/>
  <c r="L2782" i="16"/>
  <c r="K2782" i="16" s="1"/>
  <c r="H2782" i="16" s="1"/>
  <c r="L2783" i="16"/>
  <c r="K2783" i="16" s="1"/>
  <c r="H2783" i="16" s="1"/>
  <c r="L2784" i="16"/>
  <c r="K2784" i="16" s="1"/>
  <c r="H2784" i="16" s="1"/>
  <c r="L2785" i="16"/>
  <c r="K2785" i="16" s="1"/>
  <c r="L2786" i="16"/>
  <c r="K2786" i="16" s="1"/>
  <c r="H2786" i="16" s="1"/>
  <c r="L2787" i="16"/>
  <c r="K2787" i="16" s="1"/>
  <c r="H2787" i="16" s="1"/>
  <c r="L2788" i="16"/>
  <c r="K2788" i="16" s="1"/>
  <c r="H2788" i="16" s="1"/>
  <c r="L2789" i="16"/>
  <c r="K2789" i="16" s="1"/>
  <c r="L2790" i="16"/>
  <c r="K2790" i="16" s="1"/>
  <c r="H2790" i="16" s="1"/>
  <c r="L2791" i="16"/>
  <c r="K2791" i="16" s="1"/>
  <c r="H2791" i="16" s="1"/>
  <c r="L2792" i="16"/>
  <c r="K2792" i="16" s="1"/>
  <c r="H2792" i="16" s="1"/>
  <c r="L2793" i="16"/>
  <c r="K2793" i="16" s="1"/>
  <c r="L2794" i="16"/>
  <c r="K2794" i="16" s="1"/>
  <c r="H2794" i="16" s="1"/>
  <c r="L2795" i="16"/>
  <c r="K2795" i="16" s="1"/>
  <c r="H2795" i="16" s="1"/>
  <c r="L2796" i="16"/>
  <c r="K2796" i="16" s="1"/>
  <c r="H2796" i="16" s="1"/>
  <c r="L2797" i="16"/>
  <c r="K2797" i="16" s="1"/>
  <c r="L2798" i="16"/>
  <c r="K2798" i="16" s="1"/>
  <c r="H2798" i="16" s="1"/>
  <c r="L2799" i="16"/>
  <c r="K2799" i="16" s="1"/>
  <c r="H2799" i="16" s="1"/>
  <c r="L2800" i="16"/>
  <c r="K2800" i="16" s="1"/>
  <c r="H2800" i="16" s="1"/>
  <c r="L2801" i="16"/>
  <c r="K2801" i="16" s="1"/>
  <c r="L2802" i="16"/>
  <c r="K2802" i="16" s="1"/>
  <c r="H2802" i="16" s="1"/>
  <c r="L2803" i="16"/>
  <c r="K2803" i="16" s="1"/>
  <c r="H2803" i="16" s="1"/>
  <c r="L2804" i="16"/>
  <c r="K2804" i="16" s="1"/>
  <c r="L2805" i="16"/>
  <c r="K2805" i="16" s="1"/>
  <c r="L2806" i="16"/>
  <c r="K2806" i="16" s="1"/>
  <c r="L2807" i="16"/>
  <c r="K2807" i="16" s="1"/>
  <c r="H2807" i="16" s="1"/>
  <c r="L2808" i="16"/>
  <c r="K2808" i="16" s="1"/>
  <c r="L2809" i="16"/>
  <c r="K2809" i="16" s="1"/>
  <c r="L2810" i="16"/>
  <c r="K2810" i="16" s="1"/>
  <c r="H2810" i="16" s="1"/>
  <c r="L2811" i="16"/>
  <c r="K2811" i="16" s="1"/>
  <c r="H2811" i="16" s="1"/>
  <c r="L2812" i="16"/>
  <c r="K2812" i="16" s="1"/>
  <c r="L2813" i="16"/>
  <c r="K2813" i="16" s="1"/>
  <c r="L2814" i="16"/>
  <c r="K2814" i="16" s="1"/>
  <c r="H2814" i="16" s="1"/>
  <c r="L2815" i="16"/>
  <c r="K2815" i="16" s="1"/>
  <c r="H2815" i="16" s="1"/>
  <c r="L2816" i="16"/>
  <c r="K2816" i="16" s="1"/>
  <c r="H2816" i="16" s="1"/>
  <c r="L2817" i="16"/>
  <c r="K2817" i="16" s="1"/>
  <c r="L2818" i="16"/>
  <c r="K2818" i="16" s="1"/>
  <c r="L2819" i="16"/>
  <c r="K2819" i="16" s="1"/>
  <c r="H2819" i="16" s="1"/>
  <c r="L2820" i="16"/>
  <c r="K2820" i="16" s="1"/>
  <c r="H2820" i="16" s="1"/>
  <c r="L2821" i="16"/>
  <c r="K2821" i="16" s="1"/>
  <c r="L2822" i="16"/>
  <c r="K2822" i="16" s="1"/>
  <c r="H2822" i="16" s="1"/>
  <c r="L2823" i="16"/>
  <c r="K2823" i="16" s="1"/>
  <c r="H2823" i="16" s="1"/>
  <c r="L2824" i="16"/>
  <c r="K2824" i="16" s="1"/>
  <c r="H2824" i="16" s="1"/>
  <c r="L2825" i="16"/>
  <c r="K2825" i="16" s="1"/>
  <c r="L2826" i="16"/>
  <c r="K2826" i="16" s="1"/>
  <c r="H2826" i="16" s="1"/>
  <c r="L2827" i="16"/>
  <c r="K2827" i="16" s="1"/>
  <c r="H2827" i="16" s="1"/>
  <c r="L2828" i="16"/>
  <c r="K2828" i="16" s="1"/>
  <c r="H2828" i="16" s="1"/>
  <c r="L2829" i="16"/>
  <c r="K2829" i="16" s="1"/>
  <c r="L2830" i="16"/>
  <c r="K2830" i="16" s="1"/>
  <c r="H2830" i="16" s="1"/>
  <c r="L2831" i="16"/>
  <c r="K2831" i="16" s="1"/>
  <c r="H2831" i="16" s="1"/>
  <c r="L2832" i="16"/>
  <c r="K2832" i="16" s="1"/>
  <c r="H2832" i="16" s="1"/>
  <c r="L2833" i="16"/>
  <c r="K2833" i="16" s="1"/>
  <c r="L2834" i="16"/>
  <c r="K2834" i="16" s="1"/>
  <c r="H2834" i="16" s="1"/>
  <c r="L2835" i="16"/>
  <c r="K2835" i="16" s="1"/>
  <c r="H2835" i="16" s="1"/>
  <c r="L2836" i="16"/>
  <c r="K2836" i="16" s="1"/>
  <c r="L2837" i="16"/>
  <c r="K2837" i="16" s="1"/>
  <c r="L2838" i="16"/>
  <c r="K2838" i="16" s="1"/>
  <c r="H2838" i="16" s="1"/>
  <c r="L2839" i="16"/>
  <c r="K2839" i="16" s="1"/>
  <c r="H2839" i="16" s="1"/>
  <c r="L2840" i="16"/>
  <c r="K2840" i="16" s="1"/>
  <c r="H2840" i="16" s="1"/>
  <c r="L2841" i="16"/>
  <c r="K2841" i="16" s="1"/>
  <c r="L2842" i="16"/>
  <c r="K2842" i="16" s="1"/>
  <c r="L2843" i="16"/>
  <c r="K2843" i="16" s="1"/>
  <c r="H2843" i="16" s="1"/>
  <c r="L2844" i="16"/>
  <c r="K2844" i="16" s="1"/>
  <c r="H2844" i="16" s="1"/>
  <c r="L2845" i="16"/>
  <c r="K2845" i="16" s="1"/>
  <c r="L2846" i="16"/>
  <c r="K2846" i="16" s="1"/>
  <c r="H2846" i="16" s="1"/>
  <c r="L2847" i="16"/>
  <c r="K2847" i="16" s="1"/>
  <c r="H2847" i="16" s="1"/>
  <c r="L2848" i="16"/>
  <c r="K2848" i="16" s="1"/>
  <c r="H2848" i="16" s="1"/>
  <c r="L2849" i="16"/>
  <c r="K2849" i="16" s="1"/>
  <c r="L2850" i="16"/>
  <c r="K2850" i="16" s="1"/>
  <c r="H2850" i="16" s="1"/>
  <c r="L2851" i="16"/>
  <c r="K2851" i="16" s="1"/>
  <c r="H2851" i="16" s="1"/>
  <c r="L2852" i="16"/>
  <c r="K2852" i="16" s="1"/>
  <c r="H2852" i="16" s="1"/>
  <c r="L2853" i="16"/>
  <c r="K2853" i="16" s="1"/>
  <c r="L2854" i="16"/>
  <c r="K2854" i="16" s="1"/>
  <c r="H2854" i="16" s="1"/>
  <c r="L2855" i="16"/>
  <c r="K2855" i="16" s="1"/>
  <c r="H2855" i="16" s="1"/>
  <c r="L2856" i="16"/>
  <c r="K2856" i="16" s="1"/>
  <c r="H2856" i="16" s="1"/>
  <c r="L2857" i="16"/>
  <c r="K2857" i="16" s="1"/>
  <c r="L2858" i="16"/>
  <c r="K2858" i="16" s="1"/>
  <c r="H2858" i="16" s="1"/>
  <c r="L2859" i="16"/>
  <c r="K2859" i="16" s="1"/>
  <c r="H2859" i="16" s="1"/>
  <c r="L2860" i="16"/>
  <c r="K2860" i="16" s="1"/>
  <c r="H2860" i="16" s="1"/>
  <c r="L2861" i="16"/>
  <c r="K2861" i="16" s="1"/>
  <c r="L2862" i="16"/>
  <c r="K2862" i="16" s="1"/>
  <c r="H2862" i="16" s="1"/>
  <c r="L2863" i="16"/>
  <c r="K2863" i="16" s="1"/>
  <c r="H2863" i="16" s="1"/>
  <c r="L2864" i="16"/>
  <c r="K2864" i="16" s="1"/>
  <c r="L2865" i="16"/>
  <c r="K2865" i="16" s="1"/>
  <c r="L2866" i="16"/>
  <c r="K2866" i="16" s="1"/>
  <c r="H2866" i="16" s="1"/>
  <c r="L2867" i="16"/>
  <c r="K2867" i="16" s="1"/>
  <c r="H2867" i="16" s="1"/>
  <c r="L2868" i="16"/>
  <c r="K2868" i="16" s="1"/>
  <c r="L2869" i="16"/>
  <c r="K2869" i="16" s="1"/>
  <c r="L2870" i="16"/>
  <c r="K2870" i="16" s="1"/>
  <c r="H2870" i="16" s="1"/>
  <c r="L2871" i="16"/>
  <c r="K2871" i="16" s="1"/>
  <c r="H2871" i="16" s="1"/>
  <c r="L2872" i="16"/>
  <c r="K2872" i="16" s="1"/>
  <c r="L2873" i="16"/>
  <c r="K2873" i="16" s="1"/>
  <c r="L2874" i="16"/>
  <c r="K2874" i="16" s="1"/>
  <c r="H2874" i="16" s="1"/>
  <c r="L2875" i="16"/>
  <c r="K2875" i="16" s="1"/>
  <c r="H2875" i="16" s="1"/>
  <c r="L2876" i="16"/>
  <c r="K2876" i="16" s="1"/>
  <c r="H2876" i="16" s="1"/>
  <c r="L2877" i="16"/>
  <c r="K2877" i="16" s="1"/>
  <c r="L2878" i="16"/>
  <c r="K2878" i="16" s="1"/>
  <c r="H2878" i="16" s="1"/>
  <c r="L2879" i="16"/>
  <c r="K2879" i="16" s="1"/>
  <c r="H2879" i="16" s="1"/>
  <c r="L2880" i="16"/>
  <c r="K2880" i="16" s="1"/>
  <c r="H2880" i="16" s="1"/>
  <c r="L2881" i="16"/>
  <c r="K2881" i="16" s="1"/>
  <c r="L2882" i="16"/>
  <c r="K2882" i="16" s="1"/>
  <c r="H2882" i="16" s="1"/>
  <c r="L2883" i="16"/>
  <c r="K2883" i="16" s="1"/>
  <c r="H2883" i="16" s="1"/>
  <c r="L2884" i="16"/>
  <c r="K2884" i="16" s="1"/>
  <c r="H2884" i="16" s="1"/>
  <c r="L2885" i="16"/>
  <c r="K2885" i="16" s="1"/>
  <c r="L2886" i="16"/>
  <c r="K2886" i="16" s="1"/>
  <c r="H2886" i="16" s="1"/>
  <c r="L2887" i="16"/>
  <c r="K2887" i="16" s="1"/>
  <c r="H2887" i="16" s="1"/>
  <c r="L2888" i="16"/>
  <c r="K2888" i="16" s="1"/>
  <c r="H2888" i="16" s="1"/>
  <c r="L2889" i="16"/>
  <c r="K2889" i="16" s="1"/>
  <c r="L2890" i="16"/>
  <c r="K2890" i="16" s="1"/>
  <c r="H2890" i="16" s="1"/>
  <c r="L2891" i="16"/>
  <c r="K2891" i="16" s="1"/>
  <c r="H2891" i="16" s="1"/>
  <c r="L2892" i="16"/>
  <c r="K2892" i="16" s="1"/>
  <c r="H2892" i="16" s="1"/>
  <c r="L2893" i="16"/>
  <c r="K2893" i="16" s="1"/>
  <c r="L2894" i="16"/>
  <c r="K2894" i="16" s="1"/>
  <c r="H2894" i="16" s="1"/>
  <c r="L2895" i="16"/>
  <c r="K2895" i="16" s="1"/>
  <c r="H2895" i="16" s="1"/>
  <c r="L2896" i="16"/>
  <c r="K2896" i="16" s="1"/>
  <c r="H2896" i="16" s="1"/>
  <c r="L2897" i="16"/>
  <c r="K2897" i="16" s="1"/>
  <c r="L2898" i="16"/>
  <c r="K2898" i="16" s="1"/>
  <c r="H2898" i="16" s="1"/>
  <c r="L2899" i="16"/>
  <c r="K2899" i="16" s="1"/>
  <c r="H2899" i="16" s="1"/>
  <c r="L2900" i="16"/>
  <c r="K2900" i="16" s="1"/>
  <c r="H2900" i="16" s="1"/>
  <c r="L2901" i="16"/>
  <c r="K2901" i="16" s="1"/>
  <c r="L2902" i="16"/>
  <c r="K2902" i="16" s="1"/>
  <c r="H2902" i="16" s="1"/>
  <c r="L2903" i="16"/>
  <c r="K2903" i="16" s="1"/>
  <c r="H2903" i="16" s="1"/>
  <c r="L2904" i="16"/>
  <c r="K2904" i="16" s="1"/>
  <c r="H2904" i="16" s="1"/>
  <c r="L2905" i="16"/>
  <c r="K2905" i="16" s="1"/>
  <c r="L2906" i="16"/>
  <c r="K2906" i="16" s="1"/>
  <c r="H2906" i="16" s="1"/>
  <c r="L2907" i="16"/>
  <c r="K2907" i="16" s="1"/>
  <c r="H2907" i="16" s="1"/>
  <c r="L2908" i="16"/>
  <c r="K2908" i="16" s="1"/>
  <c r="H2908" i="16" s="1"/>
  <c r="L2909" i="16"/>
  <c r="K2909" i="16" s="1"/>
  <c r="L2910" i="16"/>
  <c r="K2910" i="16" s="1"/>
  <c r="H2910" i="16" s="1"/>
  <c r="L2911" i="16"/>
  <c r="K2911" i="16" s="1"/>
  <c r="H2911" i="16" s="1"/>
  <c r="L2912" i="16"/>
  <c r="K2912" i="16" s="1"/>
  <c r="H2912" i="16" s="1"/>
  <c r="L2913" i="16"/>
  <c r="K2913" i="16" s="1"/>
  <c r="L2914" i="16"/>
  <c r="K2914" i="16" s="1"/>
  <c r="H2914" i="16" s="1"/>
  <c r="L2915" i="16"/>
  <c r="K2915" i="16" s="1"/>
  <c r="H2915" i="16" s="1"/>
  <c r="L2916" i="16"/>
  <c r="K2916" i="16" s="1"/>
  <c r="H2916" i="16" s="1"/>
  <c r="L2917" i="16"/>
  <c r="K2917" i="16" s="1"/>
  <c r="L2918" i="16"/>
  <c r="K2918" i="16" s="1"/>
  <c r="H2918" i="16" s="1"/>
  <c r="L2919" i="16"/>
  <c r="K2919" i="16" s="1"/>
  <c r="H2919" i="16" s="1"/>
  <c r="L2920" i="16"/>
  <c r="K2920" i="16" s="1"/>
  <c r="H2920" i="16" s="1"/>
  <c r="L2921" i="16"/>
  <c r="K2921" i="16" s="1"/>
  <c r="L2922" i="16"/>
  <c r="K2922" i="16" s="1"/>
  <c r="H2922" i="16" s="1"/>
  <c r="L2923" i="16"/>
  <c r="K2923" i="16" s="1"/>
  <c r="H2923" i="16" s="1"/>
  <c r="L2924" i="16"/>
  <c r="K2924" i="16" s="1"/>
  <c r="H2924" i="16" s="1"/>
  <c r="L2925" i="16"/>
  <c r="K2925" i="16" s="1"/>
  <c r="L2926" i="16"/>
  <c r="K2926" i="16" s="1"/>
  <c r="H2926" i="16" s="1"/>
  <c r="L2927" i="16"/>
  <c r="K2927" i="16" s="1"/>
  <c r="H2927" i="16" s="1"/>
  <c r="L2928" i="16"/>
  <c r="K2928" i="16" s="1"/>
  <c r="L2929" i="16"/>
  <c r="K2929" i="16" s="1"/>
  <c r="L2930" i="16"/>
  <c r="K2930" i="16" s="1"/>
  <c r="H2930" i="16" s="1"/>
  <c r="L2931" i="16"/>
  <c r="K2931" i="16" s="1"/>
  <c r="H2931" i="16" s="1"/>
  <c r="L2932" i="16"/>
  <c r="K2932" i="16" s="1"/>
  <c r="L2933" i="16"/>
  <c r="K2933" i="16" s="1"/>
  <c r="L2934" i="16"/>
  <c r="K2934" i="16" s="1"/>
  <c r="H2934" i="16" s="1"/>
  <c r="L2935" i="16"/>
  <c r="K2935" i="16" s="1"/>
  <c r="H2935" i="16" s="1"/>
  <c r="L2936" i="16"/>
  <c r="K2936" i="16" s="1"/>
  <c r="L2937" i="16"/>
  <c r="K2937" i="16" s="1"/>
  <c r="L2938" i="16"/>
  <c r="K2938" i="16" s="1"/>
  <c r="H2938" i="16" s="1"/>
  <c r="L2939" i="16"/>
  <c r="K2939" i="16" s="1"/>
  <c r="H2939" i="16" s="1"/>
  <c r="L2940" i="16"/>
  <c r="K2940" i="16" s="1"/>
  <c r="H2940" i="16" s="1"/>
  <c r="L2941" i="16"/>
  <c r="K2941" i="16" s="1"/>
  <c r="L2942" i="16"/>
  <c r="K2942" i="16" s="1"/>
  <c r="H2942" i="16" s="1"/>
  <c r="L2943" i="16"/>
  <c r="K2943" i="16" s="1"/>
  <c r="H2943" i="16" s="1"/>
  <c r="L2944" i="16"/>
  <c r="K2944" i="16" s="1"/>
  <c r="H2944" i="16" s="1"/>
  <c r="L2945" i="16"/>
  <c r="K2945" i="16" s="1"/>
  <c r="L2946" i="16"/>
  <c r="K2946" i="16" s="1"/>
  <c r="H2946" i="16" s="1"/>
  <c r="L2947" i="16"/>
  <c r="K2947" i="16" s="1"/>
  <c r="H2947" i="16" s="1"/>
  <c r="L2948" i="16"/>
  <c r="K2948" i="16" s="1"/>
  <c r="H2948" i="16" s="1"/>
  <c r="L2949" i="16"/>
  <c r="K2949" i="16" s="1"/>
  <c r="L2950" i="16"/>
  <c r="K2950" i="16" s="1"/>
  <c r="H2950" i="16" s="1"/>
  <c r="L2951" i="16"/>
  <c r="K2951" i="16" s="1"/>
  <c r="H2951" i="16" s="1"/>
  <c r="L2952" i="16"/>
  <c r="K2952" i="16" s="1"/>
  <c r="H2952" i="16" s="1"/>
  <c r="L2953" i="16"/>
  <c r="K2953" i="16" s="1"/>
  <c r="L2954" i="16"/>
  <c r="K2954" i="16" s="1"/>
  <c r="H2954" i="16" s="1"/>
  <c r="L2955" i="16"/>
  <c r="K2955" i="16" s="1"/>
  <c r="H2955" i="16" s="1"/>
  <c r="L2956" i="16"/>
  <c r="K2956" i="16" s="1"/>
  <c r="H2956" i="16" s="1"/>
  <c r="L2957" i="16"/>
  <c r="K2957" i="16" s="1"/>
  <c r="L2958" i="16"/>
  <c r="K2958" i="16" s="1"/>
  <c r="H2958" i="16" s="1"/>
  <c r="L2959" i="16"/>
  <c r="K2959" i="16" s="1"/>
  <c r="H2959" i="16" s="1"/>
  <c r="L2960" i="16"/>
  <c r="K2960" i="16" s="1"/>
  <c r="H2960" i="16" s="1"/>
  <c r="L2961" i="16"/>
  <c r="K2961" i="16" s="1"/>
  <c r="L2962" i="16"/>
  <c r="K2962" i="16" s="1"/>
  <c r="H2962" i="16" s="1"/>
  <c r="L2963" i="16"/>
  <c r="K2963" i="16" s="1"/>
  <c r="H2963" i="16" s="1"/>
  <c r="L2964" i="16"/>
  <c r="K2964" i="16" s="1"/>
  <c r="H2964" i="16" s="1"/>
  <c r="L2965" i="16"/>
  <c r="K2965" i="16" s="1"/>
  <c r="L2966" i="16"/>
  <c r="K2966" i="16" s="1"/>
  <c r="H2966" i="16" s="1"/>
  <c r="L2967" i="16"/>
  <c r="K2967" i="16" s="1"/>
  <c r="H2967" i="16" s="1"/>
  <c r="L2968" i="16"/>
  <c r="K2968" i="16" s="1"/>
  <c r="H2968" i="16" s="1"/>
  <c r="L2969" i="16"/>
  <c r="K2969" i="16" s="1"/>
  <c r="L2970" i="16"/>
  <c r="K2970" i="16" s="1"/>
  <c r="H2970" i="16" s="1"/>
  <c r="L2971" i="16"/>
  <c r="K2971" i="16" s="1"/>
  <c r="H2971" i="16" s="1"/>
  <c r="L2972" i="16"/>
  <c r="K2972" i="16" s="1"/>
  <c r="H2972" i="16" s="1"/>
  <c r="L2973" i="16"/>
  <c r="K2973" i="16" s="1"/>
  <c r="L2974" i="16"/>
  <c r="K2974" i="16" s="1"/>
  <c r="H2974" i="16" s="1"/>
  <c r="L2975" i="16"/>
  <c r="K2975" i="16" s="1"/>
  <c r="H2975" i="16" s="1"/>
  <c r="L2976" i="16"/>
  <c r="K2976" i="16" s="1"/>
  <c r="H2976" i="16" s="1"/>
  <c r="L2977" i="16"/>
  <c r="K2977" i="16" s="1"/>
  <c r="L2978" i="16"/>
  <c r="K2978" i="16" s="1"/>
  <c r="H2978" i="16" s="1"/>
  <c r="L2979" i="16"/>
  <c r="K2979" i="16" s="1"/>
  <c r="H2979" i="16" s="1"/>
  <c r="L2980" i="16"/>
  <c r="K2980" i="16" s="1"/>
  <c r="H2980" i="16" s="1"/>
  <c r="L2981" i="16"/>
  <c r="K2981" i="16" s="1"/>
  <c r="L2982" i="16"/>
  <c r="K2982" i="16" s="1"/>
  <c r="H2982" i="16" s="1"/>
  <c r="L2983" i="16"/>
  <c r="K2983" i="16" s="1"/>
  <c r="H2983" i="16" s="1"/>
  <c r="L2984" i="16"/>
  <c r="K2984" i="16" s="1"/>
  <c r="H2984" i="16" s="1"/>
  <c r="L2985" i="16"/>
  <c r="K2985" i="16" s="1"/>
  <c r="L2986" i="16"/>
  <c r="K2986" i="16" s="1"/>
  <c r="H2986" i="16" s="1"/>
  <c r="L2987" i="16"/>
  <c r="K2987" i="16" s="1"/>
  <c r="H2987" i="16" s="1"/>
  <c r="L2988" i="16"/>
  <c r="K2988" i="16" s="1"/>
  <c r="H2988" i="16" s="1"/>
  <c r="L2989" i="16"/>
  <c r="K2989" i="16" s="1"/>
  <c r="L2990" i="16"/>
  <c r="K2990" i="16" s="1"/>
  <c r="H2990" i="16" s="1"/>
  <c r="L2991" i="16"/>
  <c r="K2991" i="16" s="1"/>
  <c r="H2991" i="16" s="1"/>
  <c r="L2992" i="16"/>
  <c r="K2992" i="16" s="1"/>
  <c r="L2993" i="16"/>
  <c r="K2993" i="16" s="1"/>
  <c r="L2994" i="16"/>
  <c r="K2994" i="16" s="1"/>
  <c r="H2994" i="16" s="1"/>
  <c r="L2995" i="16"/>
  <c r="K2995" i="16" s="1"/>
  <c r="H2995" i="16" s="1"/>
  <c r="L2996" i="16"/>
  <c r="K2996" i="16" s="1"/>
  <c r="L2997" i="16"/>
  <c r="K2997" i="16" s="1"/>
  <c r="L2998" i="16"/>
  <c r="K2998" i="16" s="1"/>
  <c r="H2998" i="16" s="1"/>
  <c r="L2999" i="16"/>
  <c r="K2999" i="16" s="1"/>
  <c r="H2999" i="16" s="1"/>
  <c r="L3000" i="16"/>
  <c r="K3000" i="16" s="1"/>
  <c r="H3000" i="16" s="1"/>
  <c r="L3001" i="16"/>
  <c r="K3001" i="16" s="1"/>
  <c r="L3002" i="16"/>
  <c r="K3002" i="16" s="1"/>
  <c r="H3002" i="16" s="1"/>
  <c r="L3003" i="16"/>
  <c r="K3003" i="16" s="1"/>
  <c r="H3003" i="16" s="1"/>
  <c r="L3004" i="16"/>
  <c r="K3004" i="16" s="1"/>
  <c r="H3004" i="16" s="1"/>
  <c r="L3005" i="16"/>
  <c r="K3005" i="16" s="1"/>
  <c r="L3006" i="16"/>
  <c r="K3006" i="16" s="1"/>
  <c r="H3006" i="16" s="1"/>
  <c r="L3007" i="16"/>
  <c r="K3007" i="16" s="1"/>
  <c r="H3007" i="16" s="1"/>
  <c r="L3008" i="16"/>
  <c r="K3008" i="16" s="1"/>
  <c r="H3008" i="16" s="1"/>
  <c r="L3009" i="16"/>
  <c r="K3009" i="16" s="1"/>
  <c r="L3010" i="16"/>
  <c r="K3010" i="16" s="1"/>
  <c r="H3010" i="16" s="1"/>
  <c r="L3011" i="16"/>
  <c r="K3011" i="16" s="1"/>
  <c r="H3011" i="16" s="1"/>
  <c r="L3012" i="16"/>
  <c r="K3012" i="16" s="1"/>
  <c r="H3012" i="16" s="1"/>
  <c r="L3013" i="16"/>
  <c r="K3013" i="16" s="1"/>
  <c r="L3014" i="16"/>
  <c r="K3014" i="16" s="1"/>
  <c r="H3014" i="16" s="1"/>
  <c r="L3015" i="16"/>
  <c r="K3015" i="16" s="1"/>
  <c r="H3015" i="16" s="1"/>
  <c r="L3016" i="16"/>
  <c r="K3016" i="16" s="1"/>
  <c r="H3016" i="16" s="1"/>
  <c r="L3017" i="16"/>
  <c r="K3017" i="16" s="1"/>
  <c r="L3018" i="16"/>
  <c r="K3018" i="16" s="1"/>
  <c r="H3018" i="16" s="1"/>
  <c r="L3019" i="16"/>
  <c r="K3019" i="16" s="1"/>
  <c r="H3019" i="16" s="1"/>
  <c r="L3020" i="16"/>
  <c r="K3020" i="16" s="1"/>
  <c r="H3020" i="16" s="1"/>
  <c r="L3021" i="16"/>
  <c r="K3021" i="16" s="1"/>
  <c r="L3022" i="16"/>
  <c r="K3022" i="16" s="1"/>
  <c r="H3022" i="16" s="1"/>
  <c r="L3023" i="16"/>
  <c r="K3023" i="16" s="1"/>
  <c r="H3023" i="16" s="1"/>
  <c r="L3024" i="16"/>
  <c r="K3024" i="16" s="1"/>
  <c r="L3025" i="16"/>
  <c r="K3025" i="16" s="1"/>
  <c r="L3026" i="16"/>
  <c r="K3026" i="16" s="1"/>
  <c r="H3026" i="16" s="1"/>
  <c r="L3027" i="16"/>
  <c r="K3027" i="16" s="1"/>
  <c r="H3027" i="16" s="1"/>
  <c r="L3028" i="16"/>
  <c r="K3028" i="16" s="1"/>
  <c r="L3029" i="16"/>
  <c r="K3029" i="16" s="1"/>
  <c r="L3030" i="16"/>
  <c r="K3030" i="16" s="1"/>
  <c r="H3030" i="16" s="1"/>
  <c r="L3031" i="16"/>
  <c r="K3031" i="16" s="1"/>
  <c r="H3031" i="16" s="1"/>
  <c r="L3032" i="16"/>
  <c r="K3032" i="16" s="1"/>
  <c r="H3032" i="16" s="1"/>
  <c r="L3033" i="16"/>
  <c r="K3033" i="16" s="1"/>
  <c r="L3034" i="16"/>
  <c r="K3034" i="16" s="1"/>
  <c r="L3035" i="16"/>
  <c r="K3035" i="16" s="1"/>
  <c r="H3035" i="16" s="1"/>
  <c r="L3036" i="16"/>
  <c r="K3036" i="16" s="1"/>
  <c r="H3036" i="16" s="1"/>
  <c r="L3037" i="16"/>
  <c r="K3037" i="16" s="1"/>
  <c r="L3038" i="16"/>
  <c r="K3038" i="16" s="1"/>
  <c r="H3038" i="16" s="1"/>
  <c r="L3039" i="16"/>
  <c r="K3039" i="16" s="1"/>
  <c r="H3039" i="16" s="1"/>
  <c r="L3040" i="16"/>
  <c r="K3040" i="16" s="1"/>
  <c r="H3040" i="16" s="1"/>
  <c r="L3041" i="16"/>
  <c r="K3041" i="16" s="1"/>
  <c r="L3042" i="16"/>
  <c r="K3042" i="16" s="1"/>
  <c r="H3042" i="16" s="1"/>
  <c r="L3043" i="16"/>
  <c r="K3043" i="16" s="1"/>
  <c r="H3043" i="16" s="1"/>
  <c r="L3044" i="16"/>
  <c r="K3044" i="16" s="1"/>
  <c r="H3044" i="16" s="1"/>
  <c r="L3045" i="16"/>
  <c r="K3045" i="16" s="1"/>
  <c r="L3046" i="16"/>
  <c r="K3046" i="16" s="1"/>
  <c r="H3046" i="16" s="1"/>
  <c r="L3047" i="16"/>
  <c r="K3047" i="16" s="1"/>
  <c r="H3047" i="16" s="1"/>
  <c r="L3048" i="16"/>
  <c r="K3048" i="16" s="1"/>
  <c r="H3048" i="16" s="1"/>
  <c r="L3049" i="16"/>
  <c r="K3049" i="16" s="1"/>
  <c r="L3050" i="16"/>
  <c r="K3050" i="16" s="1"/>
  <c r="H3050" i="16" s="1"/>
  <c r="L3051" i="16"/>
  <c r="K3051" i="16" s="1"/>
  <c r="H3051" i="16" s="1"/>
  <c r="L3052" i="16"/>
  <c r="K3052" i="16" s="1"/>
  <c r="H3052" i="16" s="1"/>
  <c r="L3053" i="16"/>
  <c r="K3053" i="16" s="1"/>
  <c r="L3054" i="16"/>
  <c r="K3054" i="16" s="1"/>
  <c r="H3054" i="16" s="1"/>
  <c r="L3055" i="16"/>
  <c r="K3055" i="16" s="1"/>
  <c r="H3055" i="16" s="1"/>
  <c r="L3056" i="16"/>
  <c r="K3056" i="16" s="1"/>
  <c r="L3057" i="16"/>
  <c r="K3057" i="16" s="1"/>
  <c r="L3058" i="16"/>
  <c r="K3058" i="16" s="1"/>
  <c r="H3058" i="16" s="1"/>
  <c r="L3059" i="16"/>
  <c r="K3059" i="16" s="1"/>
  <c r="H3059" i="16" s="1"/>
  <c r="L3060" i="16"/>
  <c r="K3060" i="16" s="1"/>
  <c r="L3061" i="16"/>
  <c r="K3061" i="16" s="1"/>
  <c r="L3062" i="16"/>
  <c r="K3062" i="16" s="1"/>
  <c r="H3062" i="16" s="1"/>
  <c r="L3063" i="16"/>
  <c r="K3063" i="16" s="1"/>
  <c r="H3063" i="16" s="1"/>
  <c r="L3064" i="16"/>
  <c r="K3064" i="16" s="1"/>
  <c r="L3065" i="16"/>
  <c r="K3065" i="16" s="1"/>
  <c r="L3066" i="16"/>
  <c r="K3066" i="16" s="1"/>
  <c r="H3066" i="16" s="1"/>
  <c r="L3067" i="16"/>
  <c r="K3067" i="16" s="1"/>
  <c r="H3067" i="16" s="1"/>
  <c r="L3068" i="16"/>
  <c r="K3068" i="16" s="1"/>
  <c r="H3068" i="16" s="1"/>
  <c r="L3069" i="16"/>
  <c r="K3069" i="16" s="1"/>
  <c r="L3070" i="16"/>
  <c r="K3070" i="16" s="1"/>
  <c r="H3070" i="16" s="1"/>
  <c r="L3071" i="16"/>
  <c r="K3071" i="16" s="1"/>
  <c r="H3071" i="16" s="1"/>
  <c r="L3072" i="16"/>
  <c r="K3072" i="16" s="1"/>
  <c r="H3072" i="16" s="1"/>
  <c r="L3073" i="16"/>
  <c r="K3073" i="16" s="1"/>
  <c r="L3074" i="16"/>
  <c r="K3074" i="16" s="1"/>
  <c r="H3074" i="16" s="1"/>
  <c r="L3075" i="16"/>
  <c r="K3075" i="16" s="1"/>
  <c r="H3075" i="16" s="1"/>
  <c r="L3076" i="16"/>
  <c r="K3076" i="16" s="1"/>
  <c r="H3076" i="16" s="1"/>
  <c r="L3077" i="16"/>
  <c r="K3077" i="16" s="1"/>
  <c r="L3078" i="16"/>
  <c r="K3078" i="16" s="1"/>
  <c r="H3078" i="16" s="1"/>
  <c r="L3079" i="16"/>
  <c r="K3079" i="16" s="1"/>
  <c r="H3079" i="16" s="1"/>
  <c r="L3080" i="16"/>
  <c r="K3080" i="16" s="1"/>
  <c r="H3080" i="16" s="1"/>
  <c r="L3081" i="16"/>
  <c r="K3081" i="16" s="1"/>
  <c r="L3082" i="16"/>
  <c r="K3082" i="16" s="1"/>
  <c r="H3082" i="16" s="1"/>
  <c r="L3083" i="16"/>
  <c r="K3083" i="16" s="1"/>
  <c r="H3083" i="16" s="1"/>
  <c r="L3084" i="16"/>
  <c r="K3084" i="16" s="1"/>
  <c r="H3084" i="16" s="1"/>
  <c r="L3085" i="16"/>
  <c r="K3085" i="16" s="1"/>
  <c r="L3086" i="16"/>
  <c r="K3086" i="16" s="1"/>
  <c r="H3086" i="16" s="1"/>
  <c r="L3087" i="16"/>
  <c r="K3087" i="16" s="1"/>
  <c r="H3087" i="16" s="1"/>
  <c r="L3088" i="16"/>
  <c r="K3088" i="16" s="1"/>
  <c r="H3088" i="16" s="1"/>
  <c r="L3089" i="16"/>
  <c r="K3089" i="16" s="1"/>
  <c r="L3090" i="16"/>
  <c r="K3090" i="16" s="1"/>
  <c r="H3090" i="16" s="1"/>
  <c r="L3091" i="16"/>
  <c r="K3091" i="16" s="1"/>
  <c r="H3091" i="16" s="1"/>
  <c r="L3092" i="16"/>
  <c r="K3092" i="16" s="1"/>
  <c r="H3092" i="16" s="1"/>
  <c r="L3093" i="16"/>
  <c r="K3093" i="16" s="1"/>
  <c r="L3094" i="16"/>
  <c r="K3094" i="16" s="1"/>
  <c r="H3094" i="16" s="1"/>
  <c r="L3095" i="16"/>
  <c r="K3095" i="16" s="1"/>
  <c r="H3095" i="16" s="1"/>
  <c r="L3096" i="16"/>
  <c r="K3096" i="16" s="1"/>
  <c r="H3096" i="16" s="1"/>
  <c r="L3097" i="16"/>
  <c r="K3097" i="16" s="1"/>
  <c r="L3098" i="16"/>
  <c r="K3098" i="16" s="1"/>
  <c r="H3098" i="16" s="1"/>
  <c r="L3099" i="16"/>
  <c r="K3099" i="16" s="1"/>
  <c r="H3099" i="16" s="1"/>
  <c r="L3100" i="16"/>
  <c r="K3100" i="16" s="1"/>
  <c r="H3100" i="16" s="1"/>
  <c r="L3101" i="16"/>
  <c r="K3101" i="16" s="1"/>
  <c r="L3102" i="16"/>
  <c r="K3102" i="16" s="1"/>
  <c r="H3102" i="16" s="1"/>
  <c r="L3103" i="16"/>
  <c r="K3103" i="16" s="1"/>
  <c r="H3103" i="16" s="1"/>
  <c r="L3104" i="16"/>
  <c r="K3104" i="16" s="1"/>
  <c r="H3104" i="16" s="1"/>
  <c r="L3105" i="16"/>
  <c r="K3105" i="16" s="1"/>
  <c r="L3106" i="16"/>
  <c r="K3106" i="16" s="1"/>
  <c r="H3106" i="16" s="1"/>
  <c r="L3107" i="16"/>
  <c r="K3107" i="16" s="1"/>
  <c r="H3107" i="16" s="1"/>
  <c r="L3108" i="16"/>
  <c r="K3108" i="16" s="1"/>
  <c r="H3108" i="16" s="1"/>
  <c r="L3109" i="16"/>
  <c r="K3109" i="16" s="1"/>
  <c r="L3110" i="16"/>
  <c r="K3110" i="16" s="1"/>
  <c r="H3110" i="16" s="1"/>
  <c r="L3111" i="16"/>
  <c r="K3111" i="16" s="1"/>
  <c r="H3111" i="16" s="1"/>
  <c r="L3112" i="16"/>
  <c r="K3112" i="16" s="1"/>
  <c r="H3112" i="16" s="1"/>
  <c r="L3113" i="16"/>
  <c r="K3113" i="16" s="1"/>
  <c r="L3114" i="16"/>
  <c r="K3114" i="16" s="1"/>
  <c r="H3114" i="16" s="1"/>
  <c r="L3115" i="16"/>
  <c r="K3115" i="16" s="1"/>
  <c r="H3115" i="16" s="1"/>
  <c r="L3116" i="16"/>
  <c r="K3116" i="16" s="1"/>
  <c r="H3116" i="16" s="1"/>
  <c r="L3117" i="16"/>
  <c r="K3117" i="16" s="1"/>
  <c r="L3118" i="16"/>
  <c r="K3118" i="16" s="1"/>
  <c r="H3118" i="16" s="1"/>
  <c r="L3119" i="16"/>
  <c r="K3119" i="16" s="1"/>
  <c r="H3119" i="16" s="1"/>
  <c r="L3120" i="16"/>
  <c r="K3120" i="16" s="1"/>
  <c r="H3120" i="16" s="1"/>
  <c r="L3121" i="16"/>
  <c r="K3121" i="16" s="1"/>
  <c r="L3122" i="16"/>
  <c r="K3122" i="16" s="1"/>
  <c r="H3122" i="16" s="1"/>
  <c r="L3123" i="16"/>
  <c r="K3123" i="16" s="1"/>
  <c r="H3123" i="16" s="1"/>
  <c r="L3124" i="16"/>
  <c r="K3124" i="16" s="1"/>
  <c r="H3124" i="16" s="1"/>
  <c r="L3125" i="16"/>
  <c r="K3125" i="16" s="1"/>
  <c r="L3126" i="16"/>
  <c r="K3126" i="16" s="1"/>
  <c r="H3126" i="16" s="1"/>
  <c r="L3127" i="16"/>
  <c r="K3127" i="16" s="1"/>
  <c r="H3127" i="16" s="1"/>
  <c r="L3128" i="16"/>
  <c r="K3128" i="16" s="1"/>
  <c r="H3128" i="16" s="1"/>
  <c r="L3129" i="16"/>
  <c r="K3129" i="16" s="1"/>
  <c r="L3130" i="16"/>
  <c r="K3130" i="16" s="1"/>
  <c r="H3130" i="16" s="1"/>
  <c r="L3131" i="16"/>
  <c r="K3131" i="16" s="1"/>
  <c r="H3131" i="16" s="1"/>
  <c r="L3132" i="16"/>
  <c r="K3132" i="16" s="1"/>
  <c r="H3132" i="16" s="1"/>
  <c r="L3133" i="16"/>
  <c r="K3133" i="16" s="1"/>
  <c r="L3134" i="16"/>
  <c r="K3134" i="16" s="1"/>
  <c r="H3134" i="16" s="1"/>
  <c r="L3135" i="16"/>
  <c r="K3135" i="16" s="1"/>
  <c r="H3135" i="16" s="1"/>
  <c r="L3136" i="16"/>
  <c r="K3136" i="16" s="1"/>
  <c r="H3136" i="16" s="1"/>
  <c r="L3137" i="16"/>
  <c r="K3137" i="16" s="1"/>
  <c r="L3138" i="16"/>
  <c r="K3138" i="16" s="1"/>
  <c r="H3138" i="16" s="1"/>
  <c r="L3139" i="16"/>
  <c r="K3139" i="16" s="1"/>
  <c r="H3139" i="16" s="1"/>
  <c r="L3140" i="16"/>
  <c r="K3140" i="16" s="1"/>
  <c r="H3140" i="16" s="1"/>
  <c r="L3141" i="16"/>
  <c r="K3141" i="16" s="1"/>
  <c r="L3142" i="16"/>
  <c r="K3142" i="16" s="1"/>
  <c r="L3143" i="16"/>
  <c r="K3143" i="16" s="1"/>
  <c r="H3143" i="16" s="1"/>
  <c r="L3144" i="16"/>
  <c r="K3144" i="16" s="1"/>
  <c r="H3144" i="16" s="1"/>
  <c r="L3145" i="16"/>
  <c r="K3145" i="16" s="1"/>
  <c r="L3146" i="16"/>
  <c r="K3146" i="16" s="1"/>
  <c r="H3146" i="16" s="1"/>
  <c r="L3147" i="16"/>
  <c r="K3147" i="16" s="1"/>
  <c r="H3147" i="16" s="1"/>
  <c r="L3148" i="16"/>
  <c r="K3148" i="16" s="1"/>
  <c r="H3148" i="16" s="1"/>
  <c r="L3149" i="16"/>
  <c r="K3149" i="16" s="1"/>
  <c r="L3150" i="16"/>
  <c r="K3150" i="16" s="1"/>
  <c r="H3150" i="16" s="1"/>
  <c r="L3151" i="16"/>
  <c r="K3151" i="16" s="1"/>
  <c r="H3151" i="16" s="1"/>
  <c r="L3152" i="16"/>
  <c r="K3152" i="16" s="1"/>
  <c r="H3152" i="16" s="1"/>
  <c r="L3153" i="16"/>
  <c r="K3153" i="16" s="1"/>
  <c r="L3154" i="16"/>
  <c r="K3154" i="16" s="1"/>
  <c r="H3154" i="16" s="1"/>
  <c r="L3155" i="16"/>
  <c r="K3155" i="16" s="1"/>
  <c r="H3155" i="16" s="1"/>
  <c r="L3156" i="16"/>
  <c r="K3156" i="16" s="1"/>
  <c r="H3156" i="16" s="1"/>
  <c r="L3157" i="16"/>
  <c r="K3157" i="16" s="1"/>
  <c r="L3158" i="16"/>
  <c r="K3158" i="16" s="1"/>
  <c r="H3158" i="16" s="1"/>
  <c r="L3159" i="16"/>
  <c r="K3159" i="16" s="1"/>
  <c r="H3159" i="16" s="1"/>
  <c r="L3160" i="16"/>
  <c r="K3160" i="16" s="1"/>
  <c r="H3160" i="16" s="1"/>
  <c r="L3161" i="16"/>
  <c r="K3161" i="16" s="1"/>
  <c r="L3162" i="16"/>
  <c r="K3162" i="16" s="1"/>
  <c r="H3162" i="16" s="1"/>
  <c r="L3163" i="16"/>
  <c r="K3163" i="16" s="1"/>
  <c r="H3163" i="16" s="1"/>
  <c r="L3164" i="16"/>
  <c r="K3164" i="16" s="1"/>
  <c r="H3164" i="16" s="1"/>
  <c r="L3165" i="16"/>
  <c r="K3165" i="16" s="1"/>
  <c r="L3166" i="16"/>
  <c r="K3166" i="16" s="1"/>
  <c r="H3166" i="16" s="1"/>
  <c r="L3167" i="16"/>
  <c r="K3167" i="16" s="1"/>
  <c r="H3167" i="16" s="1"/>
  <c r="L3168" i="16"/>
  <c r="K3168" i="16" s="1"/>
  <c r="H3168" i="16" s="1"/>
  <c r="L3169" i="16"/>
  <c r="K3169" i="16" s="1"/>
  <c r="L3170" i="16"/>
  <c r="K3170" i="16" s="1"/>
  <c r="H3170" i="16" s="1"/>
  <c r="L3171" i="16"/>
  <c r="K3171" i="16" s="1"/>
  <c r="H3171" i="16" s="1"/>
  <c r="L3172" i="16"/>
  <c r="K3172" i="16" s="1"/>
  <c r="H3172" i="16" s="1"/>
  <c r="L3173" i="16"/>
  <c r="K3173" i="16" s="1"/>
  <c r="L3174" i="16"/>
  <c r="K3174" i="16" s="1"/>
  <c r="H3174" i="16" s="1"/>
  <c r="L3175" i="16"/>
  <c r="K3175" i="16" s="1"/>
  <c r="H3175" i="16" s="1"/>
  <c r="L3176" i="16"/>
  <c r="K3176" i="16" s="1"/>
  <c r="H3176" i="16" s="1"/>
  <c r="L3177" i="16"/>
  <c r="K3177" i="16" s="1"/>
  <c r="L3178" i="16"/>
  <c r="K3178" i="16" s="1"/>
  <c r="H3178" i="16" s="1"/>
  <c r="L3179" i="16"/>
  <c r="K3179" i="16" s="1"/>
  <c r="H3179" i="16" s="1"/>
  <c r="L3180" i="16"/>
  <c r="K3180" i="16" s="1"/>
  <c r="H3180" i="16" s="1"/>
  <c r="L3181" i="16"/>
  <c r="K3181" i="16" s="1"/>
  <c r="L3182" i="16"/>
  <c r="K3182" i="16" s="1"/>
  <c r="H3182" i="16" s="1"/>
  <c r="L3183" i="16"/>
  <c r="K3183" i="16" s="1"/>
  <c r="H3183" i="16" s="1"/>
  <c r="L3184" i="16"/>
  <c r="K3184" i="16" s="1"/>
  <c r="L3185" i="16"/>
  <c r="K3185" i="16" s="1"/>
  <c r="L3186" i="16"/>
  <c r="K3186" i="16" s="1"/>
  <c r="H3186" i="16" s="1"/>
  <c r="L3187" i="16"/>
  <c r="K3187" i="16" s="1"/>
  <c r="H3187" i="16" s="1"/>
  <c r="L3188" i="16"/>
  <c r="K3188" i="16" s="1"/>
  <c r="L3189" i="16"/>
  <c r="K3189" i="16" s="1"/>
  <c r="L3190" i="16"/>
  <c r="K3190" i="16" s="1"/>
  <c r="H3190" i="16" s="1"/>
  <c r="L3191" i="16"/>
  <c r="K3191" i="16" s="1"/>
  <c r="H3191" i="16" s="1"/>
  <c r="L3192" i="16"/>
  <c r="K3192" i="16" s="1"/>
  <c r="H3192" i="16" s="1"/>
  <c r="L3193" i="16"/>
  <c r="K3193" i="16" s="1"/>
  <c r="L3194" i="16"/>
  <c r="K3194" i="16" s="1"/>
  <c r="L3195" i="16"/>
  <c r="K3195" i="16" s="1"/>
  <c r="H3195" i="16" s="1"/>
  <c r="L3196" i="16"/>
  <c r="K3196" i="16" s="1"/>
  <c r="H3196" i="16" s="1"/>
  <c r="L3197" i="16"/>
  <c r="K3197" i="16" s="1"/>
  <c r="L3198" i="16"/>
  <c r="K3198" i="16" s="1"/>
  <c r="H3198" i="16" s="1"/>
  <c r="L3199" i="16"/>
  <c r="K3199" i="16" s="1"/>
  <c r="H3199" i="16" s="1"/>
  <c r="L3200" i="16"/>
  <c r="K3200" i="16" s="1"/>
  <c r="H3200" i="16" s="1"/>
  <c r="L3201" i="16"/>
  <c r="K3201" i="16" s="1"/>
  <c r="L3202" i="16"/>
  <c r="K3202" i="16" s="1"/>
  <c r="H3202" i="16" s="1"/>
  <c r="L3203" i="16"/>
  <c r="K3203" i="16" s="1"/>
  <c r="H3203" i="16" s="1"/>
  <c r="L3204" i="16"/>
  <c r="K3204" i="16" s="1"/>
  <c r="H3204" i="16" s="1"/>
  <c r="L3205" i="16"/>
  <c r="K3205" i="16" s="1"/>
  <c r="L3206" i="16"/>
  <c r="K3206" i="16" s="1"/>
  <c r="L3207" i="16"/>
  <c r="K3207" i="16" s="1"/>
  <c r="H3207" i="16" s="1"/>
  <c r="L3208" i="16"/>
  <c r="K3208" i="16" s="1"/>
  <c r="H3208" i="16" s="1"/>
  <c r="L3209" i="16"/>
  <c r="K3209" i="16" s="1"/>
  <c r="L3210" i="16"/>
  <c r="K3210" i="16" s="1"/>
  <c r="H3210" i="16" s="1"/>
  <c r="L3211" i="16"/>
  <c r="K3211" i="16" s="1"/>
  <c r="H3211" i="16" s="1"/>
  <c r="L3212" i="16"/>
  <c r="K3212" i="16" s="1"/>
  <c r="L3213" i="16"/>
  <c r="K3213" i="16" s="1"/>
  <c r="L3214" i="16"/>
  <c r="K3214" i="16" s="1"/>
  <c r="L3215" i="16"/>
  <c r="K3215" i="16" s="1"/>
  <c r="H3215" i="16" s="1"/>
  <c r="L3216" i="16"/>
  <c r="K3216" i="16" s="1"/>
  <c r="H3216" i="16" s="1"/>
  <c r="L3217" i="16"/>
  <c r="K3217" i="16" s="1"/>
  <c r="L3218" i="16"/>
  <c r="K3218" i="16" s="1"/>
  <c r="H3218" i="16" s="1"/>
  <c r="L3219" i="16"/>
  <c r="K3219" i="16" s="1"/>
  <c r="H3219" i="16" s="1"/>
  <c r="L3220" i="16"/>
  <c r="K3220" i="16" s="1"/>
  <c r="H3220" i="16" s="1"/>
  <c r="L3221" i="16"/>
  <c r="K3221" i="16" s="1"/>
  <c r="L3222" i="16"/>
  <c r="K3222" i="16" s="1"/>
  <c r="H3222" i="16" s="1"/>
  <c r="L3223" i="16"/>
  <c r="K3223" i="16" s="1"/>
  <c r="H3223" i="16" s="1"/>
  <c r="L3224" i="16"/>
  <c r="K3224" i="16" s="1"/>
  <c r="H3224" i="16" s="1"/>
  <c r="L3225" i="16"/>
  <c r="K3225" i="16" s="1"/>
  <c r="H3225" i="16" s="1"/>
  <c r="L3226" i="16"/>
  <c r="K3226" i="16" s="1"/>
  <c r="H3226" i="16" s="1"/>
  <c r="L3227" i="16"/>
  <c r="K3227" i="16" s="1"/>
  <c r="H3227" i="16" s="1"/>
  <c r="L3228" i="16"/>
  <c r="K3228" i="16" s="1"/>
  <c r="H3228" i="16" s="1"/>
  <c r="L3229" i="16"/>
  <c r="K3229" i="16" s="1"/>
  <c r="H3229" i="16" s="1"/>
  <c r="L3230" i="16"/>
  <c r="K3230" i="16" s="1"/>
  <c r="H3230" i="16" s="1"/>
  <c r="L3231" i="16"/>
  <c r="K3231" i="16" s="1"/>
  <c r="H3231" i="16" s="1"/>
  <c r="L3232" i="16"/>
  <c r="K3232" i="16" s="1"/>
  <c r="H3232" i="16" s="1"/>
  <c r="L3233" i="16"/>
  <c r="K3233" i="16" s="1"/>
  <c r="H3233" i="16" s="1"/>
  <c r="L3234" i="16"/>
  <c r="K3234" i="16" s="1"/>
  <c r="L3235" i="16"/>
  <c r="K3235" i="16" s="1"/>
  <c r="H3235" i="16" s="1"/>
  <c r="L3236" i="16"/>
  <c r="K3236" i="16" s="1"/>
  <c r="H3236" i="16" s="1"/>
  <c r="L3237" i="16"/>
  <c r="K3237" i="16" s="1"/>
  <c r="H3237" i="16" s="1"/>
  <c r="L3238" i="16"/>
  <c r="K3238" i="16" s="1"/>
  <c r="H3238" i="16" s="1"/>
  <c r="L3239" i="16"/>
  <c r="K3239" i="16" s="1"/>
  <c r="H3239" i="16" s="1"/>
  <c r="L3240" i="16"/>
  <c r="K3240" i="16" s="1"/>
  <c r="H3240" i="16" s="1"/>
  <c r="L3241" i="16"/>
  <c r="K3241" i="16" s="1"/>
  <c r="L3242" i="16"/>
  <c r="K3242" i="16" s="1"/>
  <c r="H3242" i="16" s="1"/>
  <c r="L3243" i="16"/>
  <c r="K3243" i="16" s="1"/>
  <c r="H3243" i="16" s="1"/>
  <c r="L3244" i="16"/>
  <c r="K3244" i="16" s="1"/>
  <c r="H3244" i="16" s="1"/>
  <c r="L3245" i="16"/>
  <c r="K3245" i="16" s="1"/>
  <c r="L3246" i="16"/>
  <c r="K3246" i="16" s="1"/>
  <c r="H3246" i="16" s="1"/>
  <c r="L3247" i="16"/>
  <c r="K3247" i="16" s="1"/>
  <c r="H3247" i="16" s="1"/>
  <c r="L3248" i="16"/>
  <c r="K3248" i="16" s="1"/>
  <c r="H3248" i="16" s="1"/>
  <c r="L3249" i="16"/>
  <c r="K3249" i="16" s="1"/>
  <c r="L3250" i="16"/>
  <c r="K3250" i="16" s="1"/>
  <c r="L3251" i="16"/>
  <c r="K3251" i="16" s="1"/>
  <c r="H3251" i="16" s="1"/>
  <c r="L3252" i="16"/>
  <c r="K3252" i="16" s="1"/>
  <c r="L3253" i="16"/>
  <c r="K3253" i="16" s="1"/>
  <c r="H3253" i="16" s="1"/>
  <c r="L3254" i="16"/>
  <c r="K3254" i="16" s="1"/>
  <c r="H3254" i="16" s="1"/>
  <c r="L3255" i="16"/>
  <c r="K3255" i="16" s="1"/>
  <c r="H3255" i="16" s="1"/>
  <c r="L3256" i="16"/>
  <c r="K3256" i="16" s="1"/>
  <c r="H3256" i="16" s="1"/>
  <c r="L3257" i="16"/>
  <c r="K3257" i="16" s="1"/>
  <c r="H3257" i="16" s="1"/>
  <c r="L3258" i="16"/>
  <c r="K3258" i="16" s="1"/>
  <c r="H3258" i="16" s="1"/>
  <c r="L3259" i="16"/>
  <c r="K3259" i="16" s="1"/>
  <c r="H3259" i="16" s="1"/>
  <c r="L3260" i="16"/>
  <c r="K3260" i="16" s="1"/>
  <c r="L3261" i="16"/>
  <c r="K3261" i="16" s="1"/>
  <c r="H3261" i="16" s="1"/>
  <c r="L3262" i="16"/>
  <c r="K3262" i="16" s="1"/>
  <c r="H3262" i="16" s="1"/>
  <c r="L3263" i="16"/>
  <c r="K3263" i="16" s="1"/>
  <c r="H3263" i="16" s="1"/>
  <c r="L3264" i="16"/>
  <c r="K3264" i="16" s="1"/>
  <c r="H3264" i="16" s="1"/>
  <c r="L3265" i="16"/>
  <c r="K3265" i="16" s="1"/>
  <c r="H3265" i="16" s="1"/>
  <c r="L3266" i="16"/>
  <c r="K3266" i="16" s="1"/>
  <c r="H3266" i="16" s="1"/>
  <c r="L3267" i="16"/>
  <c r="K3267" i="16" s="1"/>
  <c r="H3267" i="16" s="1"/>
  <c r="L3268" i="16"/>
  <c r="K3268" i="16" s="1"/>
  <c r="H3268" i="16" s="1"/>
  <c r="L3269" i="16"/>
  <c r="K3269" i="16" s="1"/>
  <c r="H3269" i="16" s="1"/>
  <c r="L3270" i="16"/>
  <c r="K3270" i="16" s="1"/>
  <c r="H3270" i="16" s="1"/>
  <c r="L3271" i="16"/>
  <c r="K3271" i="16" s="1"/>
  <c r="H3271" i="16" s="1"/>
  <c r="L3272" i="16"/>
  <c r="K3272" i="16" s="1"/>
  <c r="H3272" i="16" s="1"/>
  <c r="L3273" i="16"/>
  <c r="K3273" i="16" s="1"/>
  <c r="H3273" i="16" s="1"/>
  <c r="L3274" i="16"/>
  <c r="K3274" i="16" s="1"/>
  <c r="L3275" i="16"/>
  <c r="K3275" i="16" s="1"/>
  <c r="H3275" i="16" s="1"/>
  <c r="L3276" i="16"/>
  <c r="K3276" i="16" s="1"/>
  <c r="H3276" i="16" s="1"/>
  <c r="L3277" i="16"/>
  <c r="K3277" i="16" s="1"/>
  <c r="L3278" i="16"/>
  <c r="K3278" i="16" s="1"/>
  <c r="H3278" i="16" s="1"/>
  <c r="L3279" i="16"/>
  <c r="K3279" i="16" s="1"/>
  <c r="H3279" i="16" s="1"/>
  <c r="L3280" i="16"/>
  <c r="K3280" i="16" s="1"/>
  <c r="H3280" i="16" s="1"/>
  <c r="L3281" i="16"/>
  <c r="K3281" i="16" s="1"/>
  <c r="L3282" i="16"/>
  <c r="K3282" i="16" s="1"/>
  <c r="H3282" i="16" s="1"/>
  <c r="L3283" i="16"/>
  <c r="K3283" i="16" s="1"/>
  <c r="H3283" i="16" s="1"/>
  <c r="L3284" i="16"/>
  <c r="K3284" i="16" s="1"/>
  <c r="H3284" i="16" s="1"/>
  <c r="L3285" i="16"/>
  <c r="K3285" i="16" s="1"/>
  <c r="H3285" i="16" s="1"/>
  <c r="L3286" i="16"/>
  <c r="K3286" i="16" s="1"/>
  <c r="H3286" i="16" s="1"/>
  <c r="L3287" i="16"/>
  <c r="K3287" i="16" s="1"/>
  <c r="H3287" i="16" s="1"/>
  <c r="L3288" i="16"/>
  <c r="K3288" i="16" s="1"/>
  <c r="L3289" i="16"/>
  <c r="K3289" i="16" s="1"/>
  <c r="H3289" i="16" s="1"/>
  <c r="L3290" i="16"/>
  <c r="K3290" i="16" s="1"/>
  <c r="H3290" i="16" s="1"/>
  <c r="L3291" i="16"/>
  <c r="K3291" i="16" s="1"/>
  <c r="H3291" i="16" s="1"/>
  <c r="L3292" i="16"/>
  <c r="K3292" i="16" s="1"/>
  <c r="H3292" i="16" s="1"/>
  <c r="L3293" i="16"/>
  <c r="K3293" i="16" s="1"/>
  <c r="H3293" i="16" s="1"/>
  <c r="L3294" i="16"/>
  <c r="K3294" i="16" s="1"/>
  <c r="H3294" i="16" s="1"/>
  <c r="L3295" i="16"/>
  <c r="K3295" i="16" s="1"/>
  <c r="H3295" i="16" s="1"/>
  <c r="L3296" i="16"/>
  <c r="K3296" i="16" s="1"/>
  <c r="H3296" i="16" s="1"/>
  <c r="L3297" i="16"/>
  <c r="K3297" i="16" s="1"/>
  <c r="H3297" i="16" s="1"/>
  <c r="L3298" i="16"/>
  <c r="K3298" i="16" s="1"/>
  <c r="L3299" i="16"/>
  <c r="K3299" i="16" s="1"/>
  <c r="H3299" i="16" s="1"/>
  <c r="L3300" i="16"/>
  <c r="K3300" i="16" s="1"/>
  <c r="H3300" i="16" s="1"/>
  <c r="L3301" i="16"/>
  <c r="K3301" i="16" s="1"/>
  <c r="H3301" i="16" s="1"/>
  <c r="L3302" i="16"/>
  <c r="K3302" i="16" s="1"/>
  <c r="H3302" i="16" s="1"/>
  <c r="L3303" i="16"/>
  <c r="K3303" i="16" s="1"/>
  <c r="H3303" i="16" s="1"/>
  <c r="L3304" i="16"/>
  <c r="K3304" i="16" s="1"/>
  <c r="H3304" i="16" s="1"/>
  <c r="L3305" i="16"/>
  <c r="K3305" i="16" s="1"/>
  <c r="H3305" i="16" s="1"/>
  <c r="L3306" i="16"/>
  <c r="K3306" i="16" s="1"/>
  <c r="H3306" i="16" s="1"/>
  <c r="L3307" i="16"/>
  <c r="K3307" i="16" s="1"/>
  <c r="H3307" i="16" s="1"/>
  <c r="L3308" i="16"/>
  <c r="K3308" i="16" s="1"/>
  <c r="H3308" i="16" s="1"/>
  <c r="L3309" i="16"/>
  <c r="K3309" i="16" s="1"/>
  <c r="L3310" i="16"/>
  <c r="K3310" i="16" s="1"/>
  <c r="H3310" i="16" s="1"/>
  <c r="L3311" i="16"/>
  <c r="K3311" i="16" s="1"/>
  <c r="H3311" i="16" s="1"/>
  <c r="L3312" i="16"/>
  <c r="K3312" i="16" s="1"/>
  <c r="H3312" i="16" s="1"/>
  <c r="L3313" i="16"/>
  <c r="K3313" i="16" s="1"/>
  <c r="L3314" i="16"/>
  <c r="K3314" i="16" s="1"/>
  <c r="H3314" i="16" s="1"/>
  <c r="L3315" i="16"/>
  <c r="K3315" i="16" s="1"/>
  <c r="H3315" i="16" s="1"/>
  <c r="L3316" i="16"/>
  <c r="K3316" i="16" s="1"/>
  <c r="H3316" i="16" s="1"/>
  <c r="L3317" i="16"/>
  <c r="K3317" i="16" s="1"/>
  <c r="L3318" i="16"/>
  <c r="K3318" i="16" s="1"/>
  <c r="H3318" i="16" s="1"/>
  <c r="L3319" i="16"/>
  <c r="K3319" i="16" s="1"/>
  <c r="H3319" i="16" s="1"/>
  <c r="L3320" i="16"/>
  <c r="K3320" i="16" s="1"/>
  <c r="H3320" i="16" s="1"/>
  <c r="L3321" i="16"/>
  <c r="K3321" i="16" s="1"/>
  <c r="H3321" i="16" s="1"/>
  <c r="L3322" i="16"/>
  <c r="K3322" i="16" s="1"/>
  <c r="H3322" i="16" s="1"/>
  <c r="L3323" i="16"/>
  <c r="K3323" i="16" s="1"/>
  <c r="H3323" i="16" s="1"/>
  <c r="L3324" i="16"/>
  <c r="K3324" i="16" s="1"/>
  <c r="H3324" i="16" s="1"/>
  <c r="L3325" i="16"/>
  <c r="K3325" i="16" s="1"/>
  <c r="H3325" i="16" s="1"/>
  <c r="L3326" i="16"/>
  <c r="K3326" i="16" s="1"/>
  <c r="H3326" i="16" s="1"/>
  <c r="L3327" i="16"/>
  <c r="K3327" i="16" s="1"/>
  <c r="H3327" i="16" s="1"/>
  <c r="L3328" i="16"/>
  <c r="K3328" i="16" s="1"/>
  <c r="H3328" i="16" s="1"/>
  <c r="L3329" i="16"/>
  <c r="K3329" i="16" s="1"/>
  <c r="H3329" i="16" s="1"/>
  <c r="L3330" i="16"/>
  <c r="K3330" i="16" s="1"/>
  <c r="H3330" i="16" s="1"/>
  <c r="L3331" i="16"/>
  <c r="K3331" i="16" s="1"/>
  <c r="H3331" i="16" s="1"/>
  <c r="L3332" i="16"/>
  <c r="K3332" i="16" s="1"/>
  <c r="H3332" i="16" s="1"/>
  <c r="L3333" i="16"/>
  <c r="K3333" i="16" s="1"/>
  <c r="H3333" i="16" s="1"/>
  <c r="L3334" i="16"/>
  <c r="K3334" i="16" s="1"/>
  <c r="H3334" i="16" s="1"/>
  <c r="L3335" i="16"/>
  <c r="K3335" i="16" s="1"/>
  <c r="H3335" i="16" s="1"/>
  <c r="L3336" i="16"/>
  <c r="K3336" i="16" s="1"/>
  <c r="H3336" i="16" s="1"/>
  <c r="L3337" i="16"/>
  <c r="K3337" i="16" s="1"/>
  <c r="H3337" i="16" s="1"/>
  <c r="L3338" i="16"/>
  <c r="K3338" i="16" s="1"/>
  <c r="H3338" i="16" s="1"/>
  <c r="L3339" i="16"/>
  <c r="K3339" i="16" s="1"/>
  <c r="H3339" i="16" s="1"/>
  <c r="L3340" i="16"/>
  <c r="K3340" i="16" s="1"/>
  <c r="H3340" i="16" s="1"/>
  <c r="L3341" i="16"/>
  <c r="K3341" i="16" s="1"/>
  <c r="L3342" i="16"/>
  <c r="K3342" i="16" s="1"/>
  <c r="H3342" i="16" s="1"/>
  <c r="L3343" i="16"/>
  <c r="K3343" i="16" s="1"/>
  <c r="H3343" i="16" s="1"/>
  <c r="L3344" i="16"/>
  <c r="K3344" i="16" s="1"/>
  <c r="H3344" i="16" s="1"/>
  <c r="L3345" i="16"/>
  <c r="K3345" i="16" s="1"/>
  <c r="L3346" i="16"/>
  <c r="K3346" i="16" s="1"/>
  <c r="H3346" i="16" s="1"/>
  <c r="L3347" i="16"/>
  <c r="K3347" i="16" s="1"/>
  <c r="H3347" i="16" s="1"/>
  <c r="L3348" i="16"/>
  <c r="K3348" i="16" s="1"/>
  <c r="H3348" i="16" s="1"/>
  <c r="L3349" i="16"/>
  <c r="K3349" i="16" s="1"/>
  <c r="H3349" i="16" s="1"/>
  <c r="L3350" i="16"/>
  <c r="K3350" i="16" s="1"/>
  <c r="H3350" i="16" s="1"/>
  <c r="L3351" i="16"/>
  <c r="K3351" i="16" s="1"/>
  <c r="H3351" i="16" s="1"/>
  <c r="L3352" i="16"/>
  <c r="K3352" i="16" s="1"/>
  <c r="H3352" i="16" s="1"/>
  <c r="L3353" i="16"/>
  <c r="K3353" i="16" s="1"/>
  <c r="H3353" i="16" s="1"/>
  <c r="L3354" i="16"/>
  <c r="K3354" i="16" s="1"/>
  <c r="H3354" i="16" s="1"/>
  <c r="L3355" i="16"/>
  <c r="K3355" i="16" s="1"/>
  <c r="H3355" i="16" s="1"/>
  <c r="L3356" i="16"/>
  <c r="K3356" i="16" s="1"/>
  <c r="L3357" i="16"/>
  <c r="K3357" i="16" s="1"/>
  <c r="H3357" i="16" s="1"/>
  <c r="L3358" i="16"/>
  <c r="K3358" i="16" s="1"/>
  <c r="H3358" i="16" s="1"/>
  <c r="L3359" i="16"/>
  <c r="K3359" i="16" s="1"/>
  <c r="H3359" i="16" s="1"/>
  <c r="L3360" i="16"/>
  <c r="K3360" i="16" s="1"/>
  <c r="H3360" i="16" s="1"/>
  <c r="L3361" i="16"/>
  <c r="K3361" i="16" s="1"/>
  <c r="H3361" i="16" s="1"/>
  <c r="L3362" i="16"/>
  <c r="K3362" i="16" s="1"/>
  <c r="H3362" i="16" s="1"/>
  <c r="L3363" i="16"/>
  <c r="K3363" i="16" s="1"/>
  <c r="H3363" i="16" s="1"/>
  <c r="L3364" i="16"/>
  <c r="K3364" i="16" s="1"/>
  <c r="L3365" i="16"/>
  <c r="K3365" i="16" s="1"/>
  <c r="H3365" i="16" s="1"/>
  <c r="L3366" i="16"/>
  <c r="K3366" i="16" s="1"/>
  <c r="L3367" i="16"/>
  <c r="K3367" i="16" s="1"/>
  <c r="H3367" i="16" s="1"/>
  <c r="L3368" i="16"/>
  <c r="K3368" i="16" s="1"/>
  <c r="H3368" i="16" s="1"/>
  <c r="L3369" i="16"/>
  <c r="K3369" i="16" s="1"/>
  <c r="H3369" i="16" s="1"/>
  <c r="L3370" i="16"/>
  <c r="K3370" i="16" s="1"/>
  <c r="H3370" i="16" s="1"/>
  <c r="L3371" i="16"/>
  <c r="K3371" i="16" s="1"/>
  <c r="H3371" i="16" s="1"/>
  <c r="L3372" i="16"/>
  <c r="K3372" i="16" s="1"/>
  <c r="H3372" i="16" s="1"/>
  <c r="L3373" i="16"/>
  <c r="K3373" i="16" s="1"/>
  <c r="H3373" i="16" s="1"/>
  <c r="L3374" i="16"/>
  <c r="K3374" i="16" s="1"/>
  <c r="H3374" i="16" s="1"/>
  <c r="L3375" i="16"/>
  <c r="K3375" i="16" s="1"/>
  <c r="H3375" i="16" s="1"/>
  <c r="L3376" i="16"/>
  <c r="K3376" i="16" s="1"/>
  <c r="H3376" i="16" s="1"/>
  <c r="L3377" i="16"/>
  <c r="K3377" i="16" s="1"/>
  <c r="L3378" i="16"/>
  <c r="K3378" i="16" s="1"/>
  <c r="H3378" i="16" s="1"/>
  <c r="L3379" i="16"/>
  <c r="K3379" i="16" s="1"/>
  <c r="H3379" i="16" s="1"/>
  <c r="L3380" i="16"/>
  <c r="K3380" i="16" s="1"/>
  <c r="H3380" i="16" s="1"/>
  <c r="L3381" i="16"/>
  <c r="K3381" i="16" s="1"/>
  <c r="H3381" i="16" s="1"/>
  <c r="L3382" i="16"/>
  <c r="K3382" i="16" s="1"/>
  <c r="L3383" i="16"/>
  <c r="K3383" i="16" s="1"/>
  <c r="H3383" i="16" s="1"/>
  <c r="L3384" i="16"/>
  <c r="K3384" i="16" s="1"/>
  <c r="H3384" i="16" s="1"/>
  <c r="L3385" i="16"/>
  <c r="K3385" i="16" s="1"/>
  <c r="H3385" i="16" s="1"/>
  <c r="L3386" i="16"/>
  <c r="K3386" i="16" s="1"/>
  <c r="H3386" i="16" s="1"/>
  <c r="L3387" i="16"/>
  <c r="K3387" i="16" s="1"/>
  <c r="H3387" i="16" s="1"/>
  <c r="L3388" i="16"/>
  <c r="K3388" i="16" s="1"/>
  <c r="H3388" i="16" s="1"/>
  <c r="L3389" i="16"/>
  <c r="K3389" i="16" s="1"/>
  <c r="H3389" i="16" s="1"/>
  <c r="L3390" i="16"/>
  <c r="K3390" i="16" s="1"/>
  <c r="H3390" i="16" s="1"/>
  <c r="L3391" i="16"/>
  <c r="K3391" i="16" s="1"/>
  <c r="H3391" i="16" s="1"/>
  <c r="L3392" i="16"/>
  <c r="K3392" i="16" s="1"/>
  <c r="H3392" i="16" s="1"/>
  <c r="L3393" i="16"/>
  <c r="K3393" i="16" s="1"/>
  <c r="H3393" i="16" s="1"/>
  <c r="L3394" i="16"/>
  <c r="K3394" i="16" s="1"/>
  <c r="H3394" i="16" s="1"/>
  <c r="L3395" i="16"/>
  <c r="K3395" i="16" s="1"/>
  <c r="H3395" i="16" s="1"/>
  <c r="L3396" i="16"/>
  <c r="K3396" i="16" s="1"/>
  <c r="H3396" i="16" s="1"/>
  <c r="L3397" i="16"/>
  <c r="K3397" i="16" s="1"/>
  <c r="H3397" i="16" s="1"/>
  <c r="L3398" i="16"/>
  <c r="K3398" i="16" s="1"/>
  <c r="L3399" i="16"/>
  <c r="K3399" i="16" s="1"/>
  <c r="H3399" i="16" s="1"/>
  <c r="L3400" i="16"/>
  <c r="K3400" i="16" s="1"/>
  <c r="L3401" i="16"/>
  <c r="K3401" i="16" s="1"/>
  <c r="H3401" i="16" s="1"/>
  <c r="L3402" i="16"/>
  <c r="K3402" i="16" s="1"/>
  <c r="H3402" i="16" s="1"/>
  <c r="L3403" i="16"/>
  <c r="K3403" i="16" s="1"/>
  <c r="H3403" i="16" s="1"/>
  <c r="L3404" i="16"/>
  <c r="K3404" i="16" s="1"/>
  <c r="H3404" i="16" s="1"/>
  <c r="L3405" i="16"/>
  <c r="K3405" i="16" s="1"/>
  <c r="H3405" i="16" s="1"/>
  <c r="L3406" i="16"/>
  <c r="K3406" i="16" s="1"/>
  <c r="H3406" i="16" s="1"/>
  <c r="L3407" i="16"/>
  <c r="K3407" i="16" s="1"/>
  <c r="H3407" i="16" s="1"/>
  <c r="L3408" i="16"/>
  <c r="K3408" i="16" s="1"/>
  <c r="H3408" i="16" s="1"/>
  <c r="L3409" i="16"/>
  <c r="K3409" i="16" s="1"/>
  <c r="H3409" i="16" s="1"/>
  <c r="L3410" i="16"/>
  <c r="K3410" i="16" s="1"/>
  <c r="H3410" i="16" s="1"/>
  <c r="L3411" i="16"/>
  <c r="K3411" i="16" s="1"/>
  <c r="H3411" i="16" s="1"/>
  <c r="L3412" i="16"/>
  <c r="K3412" i="16" s="1"/>
  <c r="H3412" i="16" s="1"/>
  <c r="L3413" i="16"/>
  <c r="K3413" i="16" s="1"/>
  <c r="H3413" i="16" s="1"/>
  <c r="L3414" i="16"/>
  <c r="K3414" i="16" s="1"/>
  <c r="H3414" i="16" s="1"/>
  <c r="L3415" i="16"/>
  <c r="K3415" i="16" s="1"/>
  <c r="H3415" i="16" s="1"/>
  <c r="L3416" i="16"/>
  <c r="K3416" i="16" s="1"/>
  <c r="H3416" i="16" s="1"/>
  <c r="L3417" i="16"/>
  <c r="K3417" i="16" s="1"/>
  <c r="H3417" i="16" s="1"/>
  <c r="L3418" i="16"/>
  <c r="K3418" i="16" s="1"/>
  <c r="H3418" i="16" s="1"/>
  <c r="L3419" i="16"/>
  <c r="K3419" i="16" s="1"/>
  <c r="H3419" i="16" s="1"/>
  <c r="L3420" i="16"/>
  <c r="K3420" i="16" s="1"/>
  <c r="H3420" i="16" s="1"/>
  <c r="L3421" i="16"/>
  <c r="K3421" i="16" s="1"/>
  <c r="H3421" i="16" s="1"/>
  <c r="L3422" i="16"/>
  <c r="K3422" i="16" s="1"/>
  <c r="H3422" i="16" s="1"/>
  <c r="L3423" i="16"/>
  <c r="K3423" i="16" s="1"/>
  <c r="H3423" i="16" s="1"/>
  <c r="L3424" i="16"/>
  <c r="K3424" i="16" s="1"/>
  <c r="L3425" i="16"/>
  <c r="K3425" i="16" s="1"/>
  <c r="H3425" i="16" s="1"/>
  <c r="L3426" i="16"/>
  <c r="K3426" i="16" s="1"/>
  <c r="H3426" i="16" s="1"/>
  <c r="L3427" i="16"/>
  <c r="K3427" i="16" s="1"/>
  <c r="H3427" i="16" s="1"/>
  <c r="L3428" i="16"/>
  <c r="K3428" i="16" s="1"/>
  <c r="H3428" i="16" s="1"/>
  <c r="L3429" i="16"/>
  <c r="K3429" i="16" s="1"/>
  <c r="H3429" i="16" s="1"/>
  <c r="L3430" i="16"/>
  <c r="K3430" i="16" s="1"/>
  <c r="L3431" i="16"/>
  <c r="K3431" i="16" s="1"/>
  <c r="H3431" i="16" s="1"/>
  <c r="L3432" i="16"/>
  <c r="K3432" i="16" s="1"/>
  <c r="H3432" i="16" s="1"/>
  <c r="L3433" i="16"/>
  <c r="K3433" i="16" s="1"/>
  <c r="H3433" i="16" s="1"/>
  <c r="L3434" i="16"/>
  <c r="K3434" i="16" s="1"/>
  <c r="H3434" i="16" s="1"/>
  <c r="L3435" i="16"/>
  <c r="K3435" i="16" s="1"/>
  <c r="H3435" i="16" s="1"/>
  <c r="L3436" i="16"/>
  <c r="K3436" i="16" s="1"/>
  <c r="H3436" i="16" s="1"/>
  <c r="L3437" i="16"/>
  <c r="K3437" i="16" s="1"/>
  <c r="H3437" i="16" s="1"/>
  <c r="L3438" i="16"/>
  <c r="K3438" i="16" s="1"/>
  <c r="H3438" i="16" s="1"/>
  <c r="L3439" i="16"/>
  <c r="K3439" i="16" s="1"/>
  <c r="H3439" i="16" s="1"/>
  <c r="L3440" i="16"/>
  <c r="K3440" i="16" s="1"/>
  <c r="H3440" i="16" s="1"/>
  <c r="L3441" i="16"/>
  <c r="K3441" i="16" s="1"/>
  <c r="L3442" i="16"/>
  <c r="K3442" i="16" s="1"/>
  <c r="H3442" i="16" s="1"/>
  <c r="L3443" i="16"/>
  <c r="K3443" i="16" s="1"/>
  <c r="H3443" i="16" s="1"/>
  <c r="L3444" i="16"/>
  <c r="K3444" i="16" s="1"/>
  <c r="H3444" i="16" s="1"/>
  <c r="L3445" i="16"/>
  <c r="K3445" i="16" s="1"/>
  <c r="H3445" i="16" s="1"/>
  <c r="L3446" i="16"/>
  <c r="K3446" i="16" s="1"/>
  <c r="L3447" i="16"/>
  <c r="K3447" i="16" s="1"/>
  <c r="H3447" i="16" s="1"/>
  <c r="L3448" i="16"/>
  <c r="K3448" i="16" s="1"/>
  <c r="H3448" i="16" s="1"/>
  <c r="L3449" i="16"/>
  <c r="K3449" i="16" s="1"/>
  <c r="H3449" i="16" s="1"/>
  <c r="L3450" i="16"/>
  <c r="K3450" i="16" s="1"/>
  <c r="H3450" i="16" s="1"/>
  <c r="L3451" i="16"/>
  <c r="K3451" i="16" s="1"/>
  <c r="H3451" i="16" s="1"/>
  <c r="L3452" i="16"/>
  <c r="K3452" i="16" s="1"/>
  <c r="H3452" i="16" s="1"/>
  <c r="L3453" i="16"/>
  <c r="K3453" i="16" s="1"/>
  <c r="H3453" i="16" s="1"/>
  <c r="L3454" i="16"/>
  <c r="K3454" i="16" s="1"/>
  <c r="H3454" i="16" s="1"/>
  <c r="L3455" i="16"/>
  <c r="K3455" i="16" s="1"/>
  <c r="H3455" i="16" s="1"/>
  <c r="L3456" i="16"/>
  <c r="K3456" i="16" s="1"/>
  <c r="H3456" i="16" s="1"/>
  <c r="L3457" i="16"/>
  <c r="K3457" i="16" s="1"/>
  <c r="H3457" i="16" s="1"/>
  <c r="L3458" i="16"/>
  <c r="K3458" i="16" s="1"/>
  <c r="H3458" i="16" s="1"/>
  <c r="L3459" i="16"/>
  <c r="K3459" i="16" s="1"/>
  <c r="H3459" i="16" s="1"/>
  <c r="L3460" i="16"/>
  <c r="K3460" i="16" s="1"/>
  <c r="H3460" i="16" s="1"/>
  <c r="L3461" i="16"/>
  <c r="K3461" i="16" s="1"/>
  <c r="H3461" i="16" s="1"/>
  <c r="L3462" i="16"/>
  <c r="K3462" i="16" s="1"/>
  <c r="H3462" i="16" s="1"/>
  <c r="L3463" i="16"/>
  <c r="K3463" i="16" s="1"/>
  <c r="H3463" i="16" s="1"/>
  <c r="L3464" i="16"/>
  <c r="K3464" i="16" s="1"/>
  <c r="H3464" i="16" s="1"/>
  <c r="L3465" i="16"/>
  <c r="K3465" i="16" s="1"/>
  <c r="H3465" i="16" s="1"/>
  <c r="L3466" i="16"/>
  <c r="K3466" i="16" s="1"/>
  <c r="L3467" i="16"/>
  <c r="K3467" i="16" s="1"/>
  <c r="H3467" i="16" s="1"/>
  <c r="L3468" i="16"/>
  <c r="K3468" i="16" s="1"/>
  <c r="H3468" i="16" s="1"/>
  <c r="L3469" i="16"/>
  <c r="K3469" i="16" s="1"/>
  <c r="H3469" i="16" s="1"/>
  <c r="L3470" i="16"/>
  <c r="K3470" i="16" s="1"/>
  <c r="H3470" i="16" s="1"/>
  <c r="L3471" i="16"/>
  <c r="K3471" i="16" s="1"/>
  <c r="H3471" i="16" s="1"/>
  <c r="L3472" i="16"/>
  <c r="K3472" i="16" s="1"/>
  <c r="H3472" i="16" s="1"/>
  <c r="L3473" i="16"/>
  <c r="K3473" i="16" s="1"/>
  <c r="H3473" i="16" s="1"/>
  <c r="L3474" i="16"/>
  <c r="K3474" i="16" s="1"/>
  <c r="H3474" i="16" s="1"/>
  <c r="L3475" i="16"/>
  <c r="K3475" i="16" s="1"/>
  <c r="H3475" i="16" s="1"/>
  <c r="L3476" i="16"/>
  <c r="K3476" i="16" s="1"/>
  <c r="H3476" i="16" s="1"/>
  <c r="L3477" i="16"/>
  <c r="K3477" i="16" s="1"/>
  <c r="H3477" i="16" s="1"/>
  <c r="L3478" i="16"/>
  <c r="K3478" i="16" s="1"/>
  <c r="H3478" i="16" s="1"/>
  <c r="L3479" i="16"/>
  <c r="K3479" i="16" s="1"/>
  <c r="H3479" i="16" s="1"/>
  <c r="L3480" i="16"/>
  <c r="K3480" i="16" s="1"/>
  <c r="H3480" i="16" s="1"/>
  <c r="L3481" i="16"/>
  <c r="K3481" i="16" s="1"/>
  <c r="H3481" i="16" s="1"/>
  <c r="L3482" i="16"/>
  <c r="K3482" i="16" s="1"/>
  <c r="H3482" i="16" s="1"/>
  <c r="L3483" i="16"/>
  <c r="K3483" i="16" s="1"/>
  <c r="H3483" i="16" s="1"/>
  <c r="L3484" i="16"/>
  <c r="K3484" i="16" s="1"/>
  <c r="H3484" i="16" s="1"/>
  <c r="L3485" i="16"/>
  <c r="K3485" i="16" s="1"/>
  <c r="H3485" i="16" s="1"/>
  <c r="L3486" i="16"/>
  <c r="K3486" i="16" s="1"/>
  <c r="H3486" i="16" s="1"/>
  <c r="L3487" i="16"/>
  <c r="K3487" i="16" s="1"/>
  <c r="H3487" i="16" s="1"/>
  <c r="L3488" i="16"/>
  <c r="K3488" i="16" s="1"/>
  <c r="L3489" i="16"/>
  <c r="K3489" i="16" s="1"/>
  <c r="H3489" i="16" s="1"/>
  <c r="L3490" i="16"/>
  <c r="K3490" i="16" s="1"/>
  <c r="H3490" i="16" s="1"/>
  <c r="L3491" i="16"/>
  <c r="K3491" i="16" s="1"/>
  <c r="H3491" i="16" s="1"/>
  <c r="L3492" i="16"/>
  <c r="K3492" i="16" s="1"/>
  <c r="H3492" i="16" s="1"/>
  <c r="L3493" i="16"/>
  <c r="K3493" i="16" s="1"/>
  <c r="H3493" i="16" s="1"/>
  <c r="L3494" i="16"/>
  <c r="K3494" i="16" s="1"/>
  <c r="L3495" i="16"/>
  <c r="K3495" i="16" s="1"/>
  <c r="H3495" i="16" s="1"/>
  <c r="L3496" i="16"/>
  <c r="K3496" i="16" s="1"/>
  <c r="H3496" i="16" s="1"/>
  <c r="L3497" i="16"/>
  <c r="K3497" i="16" s="1"/>
  <c r="H3497" i="16" s="1"/>
  <c r="L3498" i="16"/>
  <c r="K3498" i="16" s="1"/>
  <c r="H3498" i="16" s="1"/>
  <c r="L3499" i="16"/>
  <c r="K3499" i="16" s="1"/>
  <c r="H3499" i="16" s="1"/>
  <c r="L3500" i="16"/>
  <c r="K3500" i="16" s="1"/>
  <c r="H3500" i="16" s="1"/>
  <c r="L3501" i="16"/>
  <c r="K3501" i="16" s="1"/>
  <c r="H3501" i="16" s="1"/>
  <c r="L3502" i="16"/>
  <c r="K3502" i="16" s="1"/>
  <c r="H3502" i="16" s="1"/>
  <c r="L3503" i="16"/>
  <c r="K3503" i="16" s="1"/>
  <c r="H3503" i="16" s="1"/>
  <c r="L3504" i="16"/>
  <c r="K3504" i="16" s="1"/>
  <c r="H3504" i="16" s="1"/>
  <c r="L3505" i="16"/>
  <c r="K3505" i="16" s="1"/>
  <c r="L3506" i="16"/>
  <c r="K3506" i="16" s="1"/>
  <c r="H3506" i="16" s="1"/>
  <c r="L3507" i="16"/>
  <c r="K3507" i="16" s="1"/>
  <c r="H3507" i="16" s="1"/>
  <c r="L3508" i="16"/>
  <c r="K3508" i="16" s="1"/>
  <c r="H3508" i="16" s="1"/>
  <c r="L3509" i="16"/>
  <c r="K3509" i="16" s="1"/>
  <c r="H3509" i="16" s="1"/>
  <c r="L3510" i="16"/>
  <c r="K3510" i="16" s="1"/>
  <c r="H3510" i="16" s="1"/>
  <c r="L3511" i="16"/>
  <c r="K3511" i="16" s="1"/>
  <c r="H3511" i="16" s="1"/>
  <c r="L3512" i="16"/>
  <c r="K3512" i="16" s="1"/>
  <c r="H3512" i="16" s="1"/>
  <c r="L3513" i="16"/>
  <c r="K3513" i="16" s="1"/>
  <c r="L3514" i="16"/>
  <c r="K3514" i="16" s="1"/>
  <c r="H3514" i="16" s="1"/>
  <c r="L3515" i="16"/>
  <c r="K3515" i="16" s="1"/>
  <c r="H3515" i="16" s="1"/>
  <c r="L3516" i="16"/>
  <c r="K3516" i="16" s="1"/>
  <c r="H3516" i="16" s="1"/>
  <c r="L3517" i="16"/>
  <c r="K3517" i="16" s="1"/>
  <c r="H3517" i="16" s="1"/>
  <c r="L3518" i="16"/>
  <c r="K3518" i="16" s="1"/>
  <c r="H3518" i="16" s="1"/>
  <c r="L3519" i="16"/>
  <c r="K3519" i="16" s="1"/>
  <c r="H3519" i="16" s="1"/>
  <c r="L3520" i="16"/>
  <c r="K3520" i="16" s="1"/>
  <c r="H3520" i="16" s="1"/>
  <c r="L3521" i="16"/>
  <c r="K3521" i="16" s="1"/>
  <c r="H3521" i="16" s="1"/>
  <c r="L3522" i="16"/>
  <c r="K3522" i="16" s="1"/>
  <c r="H3522" i="16" s="1"/>
  <c r="L3523" i="16"/>
  <c r="K3523" i="16" s="1"/>
  <c r="H3523" i="16" s="1"/>
  <c r="L3524" i="16"/>
  <c r="K3524" i="16" s="1"/>
  <c r="H3524" i="16" s="1"/>
  <c r="L3525" i="16"/>
  <c r="K3525" i="16" s="1"/>
  <c r="H3525" i="16" s="1"/>
  <c r="L3526" i="16"/>
  <c r="K3526" i="16" s="1"/>
  <c r="H3526" i="16" s="1"/>
  <c r="L3527" i="16"/>
  <c r="K3527" i="16" s="1"/>
  <c r="H3527" i="16" s="1"/>
  <c r="L3528" i="16"/>
  <c r="K3528" i="16" s="1"/>
  <c r="H3528" i="16" s="1"/>
  <c r="L3529" i="16"/>
  <c r="K3529" i="16" s="1"/>
  <c r="H3529" i="16" s="1"/>
  <c r="L3530" i="16"/>
  <c r="K3530" i="16" s="1"/>
  <c r="L3531" i="16"/>
  <c r="K3531" i="16" s="1"/>
  <c r="H3531" i="16" s="1"/>
  <c r="L3532" i="16"/>
  <c r="K3532" i="16" s="1"/>
  <c r="H3532" i="16" s="1"/>
  <c r="L3533" i="16"/>
  <c r="K3533" i="16" s="1"/>
  <c r="L3534" i="16"/>
  <c r="K3534" i="16" s="1"/>
  <c r="H3534" i="16" s="1"/>
  <c r="L3535" i="16"/>
  <c r="K3535" i="16" s="1"/>
  <c r="H3535" i="16" s="1"/>
  <c r="L3536" i="16"/>
  <c r="K3536" i="16" s="1"/>
  <c r="H3536" i="16" s="1"/>
  <c r="L3537" i="16"/>
  <c r="K3537" i="16" s="1"/>
  <c r="L3538" i="16"/>
  <c r="K3538" i="16" s="1"/>
  <c r="L3539" i="16"/>
  <c r="K3539" i="16" s="1"/>
  <c r="H3539" i="16" s="1"/>
  <c r="L3540" i="16"/>
  <c r="K3540" i="16" s="1"/>
  <c r="H3540" i="16" s="1"/>
  <c r="L3541" i="16"/>
  <c r="K3541" i="16" s="1"/>
  <c r="H3541" i="16" s="1"/>
  <c r="L3542" i="16"/>
  <c r="K3542" i="16" s="1"/>
  <c r="L3543" i="16"/>
  <c r="K3543" i="16" s="1"/>
  <c r="H3543" i="16" s="1"/>
  <c r="L3544" i="16"/>
  <c r="K3544" i="16" s="1"/>
  <c r="H3544" i="16" s="1"/>
  <c r="L3545" i="16"/>
  <c r="K3545" i="16" s="1"/>
  <c r="H3545" i="16" s="1"/>
  <c r="L3546" i="16"/>
  <c r="K3546" i="16" s="1"/>
  <c r="H3546" i="16" s="1"/>
  <c r="L3547" i="16"/>
  <c r="K3547" i="16" s="1"/>
  <c r="H3547" i="16" s="1"/>
  <c r="L3548" i="16"/>
  <c r="K3548" i="16" s="1"/>
  <c r="H3548" i="16" s="1"/>
  <c r="L3549" i="16"/>
  <c r="K3549" i="16" s="1"/>
  <c r="H3549" i="16" s="1"/>
  <c r="L3550" i="16"/>
  <c r="K3550" i="16" s="1"/>
  <c r="H3550" i="16" s="1"/>
  <c r="L3551" i="16"/>
  <c r="K3551" i="16" s="1"/>
  <c r="H3551" i="16" s="1"/>
  <c r="L3552" i="16"/>
  <c r="K3552" i="16" s="1"/>
  <c r="H3552" i="16" s="1"/>
  <c r="L3553" i="16"/>
  <c r="K3553" i="16" s="1"/>
  <c r="H3553" i="16" s="1"/>
  <c r="L3554" i="16"/>
  <c r="K3554" i="16" s="1"/>
  <c r="H3554" i="16" s="1"/>
  <c r="L3555" i="16"/>
  <c r="K3555" i="16" s="1"/>
  <c r="H3555" i="16" s="1"/>
  <c r="L3556" i="16"/>
  <c r="K3556" i="16" s="1"/>
  <c r="H3556" i="16" s="1"/>
  <c r="L3557" i="16"/>
  <c r="K3557" i="16" s="1"/>
  <c r="H3557" i="16" s="1"/>
  <c r="L3558" i="16"/>
  <c r="K3558" i="16" s="1"/>
  <c r="H3558" i="16" s="1"/>
  <c r="L3559" i="16"/>
  <c r="K3559" i="16" s="1"/>
  <c r="H3559" i="16" s="1"/>
  <c r="L3560" i="16"/>
  <c r="K3560" i="16" s="1"/>
  <c r="H3560" i="16" s="1"/>
  <c r="L3561" i="16"/>
  <c r="K3561" i="16" s="1"/>
  <c r="H3561" i="16" s="1"/>
  <c r="L3562" i="16"/>
  <c r="K3562" i="16" s="1"/>
  <c r="H3562" i="16" s="1"/>
  <c r="L3563" i="16"/>
  <c r="K3563" i="16" s="1"/>
  <c r="H3563" i="16" s="1"/>
  <c r="L3564" i="16"/>
  <c r="K3564" i="16" s="1"/>
  <c r="H3564" i="16" s="1"/>
  <c r="L3565" i="16"/>
  <c r="K3565" i="16" s="1"/>
  <c r="L3566" i="16"/>
  <c r="K3566" i="16" s="1"/>
  <c r="H3566" i="16" s="1"/>
  <c r="L3567" i="16"/>
  <c r="K3567" i="16" s="1"/>
  <c r="H3567" i="16" s="1"/>
  <c r="L3568" i="16"/>
  <c r="K3568" i="16" s="1"/>
  <c r="H3568" i="16" s="1"/>
  <c r="L3569" i="16"/>
  <c r="K3569" i="16" s="1"/>
  <c r="L3570" i="16"/>
  <c r="K3570" i="16" s="1"/>
  <c r="L3571" i="16"/>
  <c r="K3571" i="16" s="1"/>
  <c r="H3571" i="16" s="1"/>
  <c r="L3572" i="16"/>
  <c r="K3572" i="16" s="1"/>
  <c r="H3572" i="16" s="1"/>
  <c r="L3573" i="16"/>
  <c r="K3573" i="16" s="1"/>
  <c r="H3573" i="16" s="1"/>
  <c r="L3574" i="16"/>
  <c r="K3574" i="16" s="1"/>
  <c r="H3574" i="16" s="1"/>
  <c r="L3575" i="16"/>
  <c r="K3575" i="16" s="1"/>
  <c r="H3575" i="16" s="1"/>
  <c r="L3576" i="16"/>
  <c r="K3576" i="16" s="1"/>
  <c r="H3576" i="16" s="1"/>
  <c r="L3577" i="16"/>
  <c r="K3577" i="16" s="1"/>
  <c r="H3577" i="16" s="1"/>
  <c r="L3578" i="16"/>
  <c r="K3578" i="16" s="1"/>
  <c r="H3578" i="16" s="1"/>
  <c r="L3579" i="16"/>
  <c r="K3579" i="16" s="1"/>
  <c r="H3579" i="16" s="1"/>
  <c r="L3580" i="16"/>
  <c r="K3580" i="16" s="1"/>
  <c r="H3580" i="16" s="1"/>
  <c r="L3581" i="16"/>
  <c r="K3581" i="16" s="1"/>
  <c r="H3581" i="16" s="1"/>
  <c r="L3582" i="16"/>
  <c r="K3582" i="16" s="1"/>
  <c r="H3582" i="16" s="1"/>
  <c r="L3583" i="16"/>
  <c r="K3583" i="16" s="1"/>
  <c r="H3583" i="16" s="1"/>
  <c r="L3584" i="16"/>
  <c r="K3584" i="16" s="1"/>
  <c r="H3584" i="16" s="1"/>
  <c r="L3585" i="16"/>
  <c r="K3585" i="16" s="1"/>
  <c r="H3585" i="16" s="1"/>
  <c r="L3586" i="16"/>
  <c r="K3586" i="16" s="1"/>
  <c r="H3586" i="16" s="1"/>
  <c r="L3587" i="16"/>
  <c r="K3587" i="16" s="1"/>
  <c r="H3587" i="16" s="1"/>
  <c r="L3588" i="16"/>
  <c r="K3588" i="16" s="1"/>
  <c r="H3588" i="16" s="1"/>
  <c r="L3589" i="16"/>
  <c r="K3589" i="16" s="1"/>
  <c r="H3589" i="16" s="1"/>
  <c r="L3590" i="16"/>
  <c r="K3590" i="16" s="1"/>
  <c r="H3590" i="16" s="1"/>
  <c r="L3591" i="16"/>
  <c r="K3591" i="16" s="1"/>
  <c r="H3591" i="16" s="1"/>
  <c r="L3592" i="16"/>
  <c r="K3592" i="16" s="1"/>
  <c r="H3592" i="16" s="1"/>
  <c r="L3593" i="16"/>
  <c r="K3593" i="16" s="1"/>
  <c r="H3593" i="16" s="1"/>
  <c r="L3594" i="16"/>
  <c r="K3594" i="16" s="1"/>
  <c r="H3594" i="16" s="1"/>
  <c r="L3595" i="16"/>
  <c r="K3595" i="16" s="1"/>
  <c r="H3595" i="16" s="1"/>
  <c r="L3596" i="16"/>
  <c r="K3596" i="16" s="1"/>
  <c r="H3596" i="16" s="1"/>
  <c r="L3597" i="16"/>
  <c r="K3597" i="16" s="1"/>
  <c r="L3598" i="16"/>
  <c r="K3598" i="16" s="1"/>
  <c r="H3598" i="16" s="1"/>
  <c r="L3599" i="16"/>
  <c r="K3599" i="16" s="1"/>
  <c r="H3599" i="16" s="1"/>
  <c r="L3600" i="16"/>
  <c r="K3600" i="16" s="1"/>
  <c r="H3600" i="16" s="1"/>
  <c r="L3601" i="16"/>
  <c r="K3601" i="16" s="1"/>
  <c r="H3601" i="16" s="1"/>
  <c r="L3602" i="16"/>
  <c r="K3602" i="16" s="1"/>
  <c r="L3603" i="16"/>
  <c r="K3603" i="16" s="1"/>
  <c r="H3603" i="16" s="1"/>
  <c r="L3604" i="16"/>
  <c r="K3604" i="16" s="1"/>
  <c r="H3604" i="16" s="1"/>
  <c r="L3605" i="16"/>
  <c r="K3605" i="16" s="1"/>
  <c r="H3605" i="16" s="1"/>
  <c r="L3606" i="16"/>
  <c r="K3606" i="16" s="1"/>
  <c r="H3606" i="16" s="1"/>
  <c r="L3607" i="16"/>
  <c r="K3607" i="16" s="1"/>
  <c r="H3607" i="16" s="1"/>
  <c r="L3608" i="16"/>
  <c r="K3608" i="16" s="1"/>
  <c r="H3608" i="16" s="1"/>
  <c r="L3609" i="16"/>
  <c r="K3609" i="16" s="1"/>
  <c r="H3609" i="16" s="1"/>
  <c r="L3610" i="16"/>
  <c r="K3610" i="16" s="1"/>
  <c r="H3610" i="16" s="1"/>
  <c r="L3611" i="16"/>
  <c r="K3611" i="16" s="1"/>
  <c r="H3611" i="16" s="1"/>
  <c r="L3612" i="16"/>
  <c r="K3612" i="16" s="1"/>
  <c r="H3612" i="16" s="1"/>
  <c r="L3613" i="16"/>
  <c r="K3613" i="16" s="1"/>
  <c r="L3614" i="16"/>
  <c r="K3614" i="16" s="1"/>
  <c r="H3614" i="16" s="1"/>
  <c r="L3615" i="16"/>
  <c r="K3615" i="16" s="1"/>
  <c r="H3615" i="16" s="1"/>
  <c r="L3616" i="16"/>
  <c r="K3616" i="16" s="1"/>
  <c r="H3616" i="16" s="1"/>
  <c r="L3617" i="16"/>
  <c r="K3617" i="16" s="1"/>
  <c r="L3618" i="16"/>
  <c r="K3618" i="16" s="1"/>
  <c r="H3618" i="16" s="1"/>
  <c r="L3619" i="16"/>
  <c r="K3619" i="16" s="1"/>
  <c r="H3619" i="16" s="1"/>
  <c r="L3620" i="16"/>
  <c r="K3620" i="16" s="1"/>
  <c r="H3620" i="16" s="1"/>
  <c r="L3621" i="16"/>
  <c r="K3621" i="16" s="1"/>
  <c r="L3622" i="16"/>
  <c r="K3622" i="16" s="1"/>
  <c r="H3622" i="16" s="1"/>
  <c r="L3623" i="16"/>
  <c r="K3623" i="16" s="1"/>
  <c r="H3623" i="16" s="1"/>
  <c r="L3624" i="16"/>
  <c r="K3624" i="16" s="1"/>
  <c r="H3624" i="16" s="1"/>
  <c r="L3625" i="16"/>
  <c r="K3625" i="16" s="1"/>
  <c r="H3625" i="16" s="1"/>
  <c r="L3626" i="16"/>
  <c r="K3626" i="16" s="1"/>
  <c r="L3627" i="16"/>
  <c r="K3627" i="16" s="1"/>
  <c r="H3627" i="16" s="1"/>
  <c r="L3628" i="16"/>
  <c r="K3628" i="16" s="1"/>
  <c r="H3628" i="16" s="1"/>
  <c r="L3629" i="16"/>
  <c r="K3629" i="16" s="1"/>
  <c r="H3629" i="16" s="1"/>
  <c r="L3630" i="16"/>
  <c r="K3630" i="16" s="1"/>
  <c r="H3630" i="16" s="1"/>
  <c r="L3631" i="16"/>
  <c r="K3631" i="16" s="1"/>
  <c r="H3631" i="16" s="1"/>
  <c r="L3632" i="16"/>
  <c r="K3632" i="16" s="1"/>
  <c r="H3632" i="16" s="1"/>
  <c r="L3633" i="16"/>
  <c r="K3633" i="16" s="1"/>
  <c r="L3634" i="16"/>
  <c r="K3634" i="16" s="1"/>
  <c r="H3634" i="16" s="1"/>
  <c r="L3635" i="16"/>
  <c r="K3635" i="16" s="1"/>
  <c r="H3635" i="16" s="1"/>
  <c r="L3636" i="16"/>
  <c r="K3636" i="16" s="1"/>
  <c r="L3637" i="16"/>
  <c r="K3637" i="16" s="1"/>
  <c r="H3637" i="16" s="1"/>
  <c r="L3638" i="16"/>
  <c r="K3638" i="16" s="1"/>
  <c r="L3639" i="16"/>
  <c r="K3639" i="16" s="1"/>
  <c r="H3639" i="16" s="1"/>
  <c r="L3640" i="16"/>
  <c r="K3640" i="16" s="1"/>
  <c r="H3640" i="16" s="1"/>
  <c r="L3641" i="16"/>
  <c r="K3641" i="16" s="1"/>
  <c r="L3642" i="16"/>
  <c r="K3642" i="16" s="1"/>
  <c r="H3642" i="16" s="1"/>
  <c r="L3643" i="16"/>
  <c r="K3643" i="16" s="1"/>
  <c r="H3643" i="16" s="1"/>
  <c r="L3644" i="16"/>
  <c r="K3644" i="16" s="1"/>
  <c r="H3644" i="16" s="1"/>
  <c r="L3645" i="16"/>
  <c r="K3645" i="16" s="1"/>
  <c r="H3645" i="16" s="1"/>
  <c r="L3646" i="16"/>
  <c r="K3646" i="16" s="1"/>
  <c r="H3646" i="16" s="1"/>
  <c r="L3647" i="16"/>
  <c r="K3647" i="16" s="1"/>
  <c r="H3647" i="16" s="1"/>
  <c r="L3648" i="16"/>
  <c r="K3648" i="16" s="1"/>
  <c r="H3648" i="16" s="1"/>
  <c r="L3649" i="16"/>
  <c r="K3649" i="16" s="1"/>
  <c r="H3649" i="16" s="1"/>
  <c r="L3650" i="16"/>
  <c r="K3650" i="16" s="1"/>
  <c r="H3650" i="16" s="1"/>
  <c r="L3651" i="16"/>
  <c r="K3651" i="16" s="1"/>
  <c r="H3651" i="16" s="1"/>
  <c r="L3652" i="16"/>
  <c r="K3652" i="16" s="1"/>
  <c r="H3652" i="16" s="1"/>
  <c r="L3653" i="16"/>
  <c r="K3653" i="16" s="1"/>
  <c r="H3653" i="16" s="1"/>
  <c r="L3654" i="16"/>
  <c r="K3654" i="16" s="1"/>
  <c r="H3654" i="16" s="1"/>
  <c r="L3655" i="16"/>
  <c r="K3655" i="16" s="1"/>
  <c r="H3655" i="16" s="1"/>
  <c r="L3656" i="16"/>
  <c r="K3656" i="16" s="1"/>
  <c r="H3656" i="16" s="1"/>
  <c r="L3657" i="16"/>
  <c r="K3657" i="16" s="1"/>
  <c r="H3657" i="16" s="1"/>
  <c r="L3658" i="16"/>
  <c r="K3658" i="16" s="1"/>
  <c r="H3658" i="16" s="1"/>
  <c r="L3659" i="16"/>
  <c r="K3659" i="16" s="1"/>
  <c r="H3659" i="16" s="1"/>
  <c r="L3660" i="16"/>
  <c r="K3660" i="16" s="1"/>
  <c r="H3660" i="16" s="1"/>
  <c r="L3661" i="16"/>
  <c r="K3661" i="16" s="1"/>
  <c r="H3661" i="16" s="1"/>
  <c r="L3662" i="16"/>
  <c r="K3662" i="16" s="1"/>
  <c r="H3662" i="16" s="1"/>
  <c r="L3663" i="16"/>
  <c r="K3663" i="16" s="1"/>
  <c r="H3663" i="16" s="1"/>
  <c r="L3664" i="16"/>
  <c r="K3664" i="16" s="1"/>
  <c r="H3664" i="16" s="1"/>
  <c r="L3665" i="16"/>
  <c r="K3665" i="16" s="1"/>
  <c r="H3665" i="16" s="1"/>
  <c r="L3666" i="16"/>
  <c r="K3666" i="16" s="1"/>
  <c r="L3667" i="16"/>
  <c r="K3667" i="16" s="1"/>
  <c r="H3667" i="16" s="1"/>
  <c r="L3668" i="16"/>
  <c r="K3668" i="16" s="1"/>
  <c r="H3668" i="16" s="1"/>
  <c r="L3669" i="16"/>
  <c r="K3669" i="16" s="1"/>
  <c r="H3669" i="16" s="1"/>
  <c r="L3670" i="16"/>
  <c r="K3670" i="16" s="1"/>
  <c r="H3670" i="16" s="1"/>
  <c r="L3671" i="16"/>
  <c r="K3671" i="16" s="1"/>
  <c r="H3671" i="16" s="1"/>
  <c r="L3672" i="16"/>
  <c r="K3672" i="16" s="1"/>
  <c r="H3672" i="16" s="1"/>
  <c r="L3673" i="16"/>
  <c r="K3673" i="16" s="1"/>
  <c r="H3673" i="16" s="1"/>
  <c r="L3674" i="16"/>
  <c r="K3674" i="16" s="1"/>
  <c r="L3675" i="16"/>
  <c r="K3675" i="16" s="1"/>
  <c r="H3675" i="16" s="1"/>
  <c r="L3676" i="16"/>
  <c r="K3676" i="16" s="1"/>
  <c r="H3676" i="16" s="1"/>
  <c r="L3677" i="16"/>
  <c r="K3677" i="16" s="1"/>
  <c r="H3677" i="16" s="1"/>
  <c r="L3678" i="16"/>
  <c r="K3678" i="16" s="1"/>
  <c r="H3678" i="16" s="1"/>
  <c r="L3679" i="16"/>
  <c r="K3679" i="16" s="1"/>
  <c r="H3679" i="16" s="1"/>
  <c r="L3680" i="16"/>
  <c r="K3680" i="16" s="1"/>
  <c r="H3680" i="16" s="1"/>
  <c r="L3681" i="16"/>
  <c r="K3681" i="16" s="1"/>
  <c r="L3682" i="16"/>
  <c r="K3682" i="16" s="1"/>
  <c r="H3682" i="16" s="1"/>
  <c r="L3683" i="16"/>
  <c r="K3683" i="16" s="1"/>
  <c r="H3683" i="16" s="1"/>
  <c r="L3684" i="16"/>
  <c r="K3684" i="16" s="1"/>
  <c r="H3684" i="16" s="1"/>
  <c r="L3685" i="16"/>
  <c r="K3685" i="16" s="1"/>
  <c r="H3685" i="16" s="1"/>
  <c r="L3686" i="16"/>
  <c r="K3686" i="16" s="1"/>
  <c r="H3686" i="16" s="1"/>
  <c r="L3687" i="16"/>
  <c r="K3687" i="16" s="1"/>
  <c r="H3687" i="16" s="1"/>
  <c r="L3688" i="16"/>
  <c r="K3688" i="16" s="1"/>
  <c r="L3689" i="16"/>
  <c r="K3689" i="16" s="1"/>
  <c r="H3689" i="16" s="1"/>
  <c r="L3690" i="16"/>
  <c r="K3690" i="16" s="1"/>
  <c r="H3690" i="16" s="1"/>
  <c r="L3691" i="16"/>
  <c r="K3691" i="16" s="1"/>
  <c r="H3691" i="16" s="1"/>
  <c r="L3692" i="16"/>
  <c r="K3692" i="16" s="1"/>
  <c r="H3692" i="16" s="1"/>
  <c r="L3693" i="16"/>
  <c r="K3693" i="16" s="1"/>
  <c r="L3694" i="16"/>
  <c r="K3694" i="16" s="1"/>
  <c r="L3695" i="16"/>
  <c r="K3695" i="16" s="1"/>
  <c r="H3695" i="16" s="1"/>
  <c r="L3696" i="16"/>
  <c r="K3696" i="16" s="1"/>
  <c r="H3696" i="16" s="1"/>
  <c r="L3697" i="16"/>
  <c r="K3697" i="16" s="1"/>
  <c r="H3697" i="16" s="1"/>
  <c r="L3698" i="16"/>
  <c r="K3698" i="16" s="1"/>
  <c r="H3698" i="16" s="1"/>
  <c r="L3699" i="16"/>
  <c r="K3699" i="16" s="1"/>
  <c r="H3699" i="16" s="1"/>
  <c r="L3700" i="16"/>
  <c r="K3700" i="16" s="1"/>
  <c r="H3700" i="16" s="1"/>
  <c r="L3701" i="16"/>
  <c r="K3701" i="16" s="1"/>
  <c r="L3702" i="16"/>
  <c r="K3702" i="16" s="1"/>
  <c r="H3702" i="16" s="1"/>
  <c r="L3703" i="16"/>
  <c r="K3703" i="16" s="1"/>
  <c r="H3703" i="16" s="1"/>
  <c r="L3704" i="16"/>
  <c r="K3704" i="16" s="1"/>
  <c r="H3704" i="16" s="1"/>
  <c r="L3705" i="16"/>
  <c r="K3705" i="16" s="1"/>
  <c r="H3705" i="16" s="1"/>
  <c r="L3706" i="16"/>
  <c r="K3706" i="16" s="1"/>
  <c r="H3706" i="16" s="1"/>
  <c r="L3707" i="16"/>
  <c r="K3707" i="16" s="1"/>
  <c r="H3707" i="16" s="1"/>
  <c r="L3708" i="16"/>
  <c r="K3708" i="16" s="1"/>
  <c r="H3708" i="16" s="1"/>
  <c r="L3709" i="16"/>
  <c r="K3709" i="16" s="1"/>
  <c r="H3709" i="16" s="1"/>
  <c r="L3710" i="16"/>
  <c r="K3710" i="16" s="1"/>
  <c r="H3710" i="16" s="1"/>
  <c r="L3711" i="16"/>
  <c r="K3711" i="16" s="1"/>
  <c r="H3711" i="16" s="1"/>
  <c r="L3712" i="16"/>
  <c r="K3712" i="16" s="1"/>
  <c r="H3712" i="16" s="1"/>
  <c r="L3713" i="16"/>
  <c r="K3713" i="16" s="1"/>
  <c r="H3713" i="16" s="1"/>
  <c r="L3714" i="16"/>
  <c r="K3714" i="16" s="1"/>
  <c r="H3714" i="16" s="1"/>
  <c r="L3715" i="16"/>
  <c r="K3715" i="16" s="1"/>
  <c r="H3715" i="16" s="1"/>
  <c r="L3716" i="16"/>
  <c r="K3716" i="16" s="1"/>
  <c r="H3716" i="16" s="1"/>
  <c r="L3717" i="16"/>
  <c r="K3717" i="16" s="1"/>
  <c r="H3717" i="16" s="1"/>
  <c r="L3718" i="16"/>
  <c r="K3718" i="16" s="1"/>
  <c r="L3719" i="16"/>
  <c r="K3719" i="16" s="1"/>
  <c r="H3719" i="16" s="1"/>
  <c r="L3720" i="16"/>
  <c r="K3720" i="16" s="1"/>
  <c r="L3721" i="16"/>
  <c r="K3721" i="16" s="1"/>
  <c r="H3721" i="16" s="1"/>
  <c r="L3722" i="16"/>
  <c r="K3722" i="16" s="1"/>
  <c r="H3722" i="16" s="1"/>
  <c r="L3723" i="16"/>
  <c r="K3723" i="16" s="1"/>
  <c r="H3723" i="16" s="1"/>
  <c r="L3724" i="16"/>
  <c r="K3724" i="16" s="1"/>
  <c r="H3724" i="16" s="1"/>
  <c r="L3725" i="16"/>
  <c r="K3725" i="16" s="1"/>
  <c r="H3725" i="16" s="1"/>
  <c r="L3726" i="16"/>
  <c r="K3726" i="16" s="1"/>
  <c r="H3726" i="16" s="1"/>
  <c r="L3727" i="16"/>
  <c r="K3727" i="16" s="1"/>
  <c r="H3727" i="16" s="1"/>
  <c r="L3728" i="16"/>
  <c r="K3728" i="16" s="1"/>
  <c r="L3729" i="16"/>
  <c r="K3729" i="16" s="1"/>
  <c r="H3729" i="16" s="1"/>
  <c r="L3730" i="16"/>
  <c r="K3730" i="16" s="1"/>
  <c r="H3730" i="16" s="1"/>
  <c r="L3731" i="16"/>
  <c r="K3731" i="16" s="1"/>
  <c r="H3731" i="16" s="1"/>
  <c r="L3732" i="16"/>
  <c r="K3732" i="16" s="1"/>
  <c r="H3732" i="16" s="1"/>
  <c r="L3733" i="16"/>
  <c r="K3733" i="16" s="1"/>
  <c r="H3733" i="16" s="1"/>
  <c r="L3734" i="16"/>
  <c r="K3734" i="16" s="1"/>
  <c r="H3734" i="16" s="1"/>
  <c r="L3735" i="16"/>
  <c r="K3735" i="16" s="1"/>
  <c r="H3735" i="16" s="1"/>
  <c r="L3736" i="16"/>
  <c r="K3736" i="16" s="1"/>
  <c r="L3737" i="16"/>
  <c r="K3737" i="16" s="1"/>
  <c r="H3737" i="16" s="1"/>
  <c r="L3738" i="16"/>
  <c r="K3738" i="16" s="1"/>
  <c r="H3738" i="16" s="1"/>
  <c r="L3739" i="16"/>
  <c r="K3739" i="16" s="1"/>
  <c r="H3739" i="16" s="1"/>
  <c r="L3740" i="16"/>
  <c r="K3740" i="16" s="1"/>
  <c r="H3740" i="16" s="1"/>
  <c r="L3741" i="16"/>
  <c r="K3741" i="16" s="1"/>
  <c r="H3741" i="16" s="1"/>
  <c r="L3742" i="16"/>
  <c r="K3742" i="16" s="1"/>
  <c r="H3742" i="16" s="1"/>
  <c r="L3743" i="16"/>
  <c r="K3743" i="16" s="1"/>
  <c r="H3743" i="16" s="1"/>
  <c r="L3744" i="16"/>
  <c r="K3744" i="16" s="1"/>
  <c r="L3745" i="16"/>
  <c r="K3745" i="16" s="1"/>
  <c r="H3745" i="16" s="1"/>
  <c r="L3746" i="16"/>
  <c r="K3746" i="16" s="1"/>
  <c r="H3746" i="16" s="1"/>
  <c r="L3747" i="16"/>
  <c r="K3747" i="16" s="1"/>
  <c r="H3747" i="16" s="1"/>
  <c r="L3748" i="16"/>
  <c r="K3748" i="16" s="1"/>
  <c r="H3748" i="16" s="1"/>
  <c r="L3749" i="16"/>
  <c r="K3749" i="16" s="1"/>
  <c r="H3749" i="16" s="1"/>
  <c r="L3750" i="16"/>
  <c r="K3750" i="16" s="1"/>
  <c r="H3750" i="16" s="1"/>
  <c r="L3751" i="16"/>
  <c r="K3751" i="16" s="1"/>
  <c r="H3751" i="16" s="1"/>
  <c r="L3752" i="16"/>
  <c r="K3752" i="16" s="1"/>
  <c r="L3753" i="16"/>
  <c r="K3753" i="16" s="1"/>
  <c r="H3753" i="16" s="1"/>
  <c r="L3754" i="16"/>
  <c r="K3754" i="16" s="1"/>
  <c r="H3754" i="16" s="1"/>
  <c r="L3755" i="16"/>
  <c r="K3755" i="16" s="1"/>
  <c r="H3755" i="16" s="1"/>
  <c r="L3756" i="16"/>
  <c r="K3756" i="16" s="1"/>
  <c r="H3756" i="16" s="1"/>
  <c r="L3757" i="16"/>
  <c r="K3757" i="16" s="1"/>
  <c r="H3757" i="16" s="1"/>
  <c r="L3758" i="16"/>
  <c r="K3758" i="16" s="1"/>
  <c r="H3758" i="16" s="1"/>
  <c r="L3759" i="16"/>
  <c r="K3759" i="16" s="1"/>
  <c r="H3759" i="16" s="1"/>
  <c r="L3760" i="16"/>
  <c r="K3760" i="16" s="1"/>
  <c r="L3761" i="16"/>
  <c r="K3761" i="16" s="1"/>
  <c r="H3761" i="16" s="1"/>
  <c r="L3762" i="16"/>
  <c r="K3762" i="16" s="1"/>
  <c r="H3762" i="16" s="1"/>
  <c r="L3763" i="16"/>
  <c r="K3763" i="16" s="1"/>
  <c r="H3763" i="16" s="1"/>
  <c r="L3764" i="16"/>
  <c r="K3764" i="16" s="1"/>
  <c r="H3764" i="16" s="1"/>
  <c r="L3765" i="16"/>
  <c r="K3765" i="16" s="1"/>
  <c r="H3765" i="16" s="1"/>
  <c r="L3766" i="16"/>
  <c r="K3766" i="16" s="1"/>
  <c r="H3766" i="16" s="1"/>
  <c r="L3767" i="16"/>
  <c r="K3767" i="16" s="1"/>
  <c r="H3767" i="16" s="1"/>
  <c r="L3768" i="16"/>
  <c r="K3768" i="16" s="1"/>
  <c r="L3769" i="16"/>
  <c r="K3769" i="16" s="1"/>
  <c r="H3769" i="16" s="1"/>
  <c r="L3770" i="16"/>
  <c r="K3770" i="16" s="1"/>
  <c r="H3770" i="16" s="1"/>
  <c r="L3771" i="16"/>
  <c r="K3771" i="16" s="1"/>
  <c r="H3771" i="16" s="1"/>
  <c r="L3772" i="16"/>
  <c r="K3772" i="16" s="1"/>
  <c r="H3772" i="16" s="1"/>
  <c r="L3773" i="16"/>
  <c r="K3773" i="16" s="1"/>
  <c r="H3773" i="16" s="1"/>
  <c r="L3774" i="16"/>
  <c r="K3774" i="16" s="1"/>
  <c r="H3774" i="16" s="1"/>
  <c r="L3775" i="16"/>
  <c r="K3775" i="16" s="1"/>
  <c r="H3775" i="16" s="1"/>
  <c r="L3776" i="16"/>
  <c r="K3776" i="16" s="1"/>
  <c r="H3776" i="16" s="1"/>
  <c r="L3777" i="16"/>
  <c r="K3777" i="16" s="1"/>
  <c r="H3777" i="16" s="1"/>
  <c r="L3778" i="16"/>
  <c r="K3778" i="16" s="1"/>
  <c r="H3778" i="16" s="1"/>
  <c r="L3779" i="16"/>
  <c r="K3779" i="16" s="1"/>
  <c r="H3779" i="16" s="1"/>
  <c r="L3780" i="16"/>
  <c r="K3780" i="16" s="1"/>
  <c r="H3780" i="16" s="1"/>
  <c r="L3781" i="16"/>
  <c r="K3781" i="16" s="1"/>
  <c r="H3781" i="16" s="1"/>
  <c r="L3782" i="16"/>
  <c r="K3782" i="16" s="1"/>
  <c r="L3783" i="16"/>
  <c r="K3783" i="16" s="1"/>
  <c r="H3783" i="16" s="1"/>
  <c r="L3784" i="16"/>
  <c r="K3784" i="16" s="1"/>
  <c r="H3784" i="16" s="1"/>
  <c r="L3785" i="16"/>
  <c r="K3785" i="16" s="1"/>
  <c r="H3785" i="16" s="1"/>
  <c r="L3786" i="16"/>
  <c r="K3786" i="16" s="1"/>
  <c r="H3786" i="16" s="1"/>
  <c r="L3787" i="16"/>
  <c r="K3787" i="16" s="1"/>
  <c r="H3787" i="16" s="1"/>
  <c r="L3788" i="16"/>
  <c r="K3788" i="16" s="1"/>
  <c r="H3788" i="16" s="1"/>
  <c r="L3789" i="16"/>
  <c r="K3789" i="16" s="1"/>
  <c r="H3789" i="16" s="1"/>
  <c r="L3790" i="16"/>
  <c r="K3790" i="16" s="1"/>
  <c r="H3790" i="16" s="1"/>
  <c r="L3791" i="16"/>
  <c r="K3791" i="16" s="1"/>
  <c r="H3791" i="16" s="1"/>
  <c r="L3792" i="16"/>
  <c r="K3792" i="16" s="1"/>
  <c r="H3792" i="16" s="1"/>
  <c r="L3793" i="16"/>
  <c r="K3793" i="16" s="1"/>
  <c r="H3793" i="16" s="1"/>
  <c r="L3794" i="16"/>
  <c r="K3794" i="16" s="1"/>
  <c r="H3794" i="16" s="1"/>
  <c r="L3795" i="16"/>
  <c r="K3795" i="16" s="1"/>
  <c r="H3795" i="16" s="1"/>
  <c r="L3796" i="16"/>
  <c r="K3796" i="16" s="1"/>
  <c r="H3796" i="16" s="1"/>
  <c r="L3797" i="16"/>
  <c r="K3797" i="16" s="1"/>
  <c r="H3797" i="16" s="1"/>
  <c r="L3798" i="16"/>
  <c r="K3798" i="16" s="1"/>
  <c r="H3798" i="16" s="1"/>
  <c r="L3799" i="16"/>
  <c r="K3799" i="16" s="1"/>
  <c r="H3799" i="16" s="1"/>
  <c r="L3800" i="16"/>
  <c r="K3800" i="16" s="1"/>
  <c r="H3800" i="16" s="1"/>
  <c r="L3801" i="16"/>
  <c r="K3801" i="16" s="1"/>
  <c r="H3801" i="16" s="1"/>
  <c r="L3802" i="16"/>
  <c r="K3802" i="16" s="1"/>
  <c r="H3802" i="16" s="1"/>
  <c r="L3803" i="16"/>
  <c r="K3803" i="16" s="1"/>
  <c r="H3803" i="16" s="1"/>
  <c r="L3804" i="16"/>
  <c r="K3804" i="16" s="1"/>
  <c r="L3805" i="16"/>
  <c r="K3805" i="16" s="1"/>
  <c r="H3805" i="16" s="1"/>
  <c r="L3806" i="16"/>
  <c r="K3806" i="16" s="1"/>
  <c r="H3806" i="16" s="1"/>
  <c r="L3807" i="16"/>
  <c r="K3807" i="16" s="1"/>
  <c r="H3807" i="16" s="1"/>
  <c r="L3808" i="16"/>
  <c r="K3808" i="16" s="1"/>
  <c r="H3808" i="16" s="1"/>
  <c r="L3809" i="16"/>
  <c r="K3809" i="16" s="1"/>
  <c r="H3809" i="16" s="1"/>
  <c r="L3810" i="16"/>
  <c r="K3810" i="16" s="1"/>
  <c r="H3810" i="16" s="1"/>
  <c r="L3811" i="16"/>
  <c r="K3811" i="16" s="1"/>
  <c r="H3811" i="16" s="1"/>
  <c r="L3812" i="16"/>
  <c r="K3812" i="16" s="1"/>
  <c r="H3812" i="16" s="1"/>
  <c r="L3813" i="16"/>
  <c r="K3813" i="16" s="1"/>
  <c r="H3813" i="16" s="1"/>
  <c r="L3814" i="16"/>
  <c r="K3814" i="16" s="1"/>
  <c r="H3814" i="16" s="1"/>
  <c r="L3815" i="16"/>
  <c r="K3815" i="16" s="1"/>
  <c r="H3815" i="16" s="1"/>
  <c r="L3816" i="16"/>
  <c r="K3816" i="16" s="1"/>
  <c r="H3816" i="16" s="1"/>
  <c r="L3817" i="16"/>
  <c r="K3817" i="16" s="1"/>
  <c r="H3817" i="16" s="1"/>
  <c r="L3818" i="16"/>
  <c r="K3818" i="16" s="1"/>
  <c r="H3818" i="16" s="1"/>
  <c r="L3819" i="16"/>
  <c r="K3819" i="16" s="1"/>
  <c r="H3819" i="16" s="1"/>
  <c r="L3820" i="16"/>
  <c r="K3820" i="16" s="1"/>
  <c r="H3820" i="16" s="1"/>
  <c r="L3821" i="16"/>
  <c r="K3821" i="16" s="1"/>
  <c r="L3822" i="16"/>
  <c r="K3822" i="16" s="1"/>
  <c r="L3823" i="16"/>
  <c r="K3823" i="16" s="1"/>
  <c r="H3823" i="16" s="1"/>
  <c r="L3824" i="16"/>
  <c r="K3824" i="16" s="1"/>
  <c r="H3824" i="16" s="1"/>
  <c r="L3825" i="16"/>
  <c r="K3825" i="16" s="1"/>
  <c r="L3826" i="16"/>
  <c r="K3826" i="16" s="1"/>
  <c r="H3826" i="16" s="1"/>
  <c r="L3827" i="16"/>
  <c r="K3827" i="16" s="1"/>
  <c r="H3827" i="16" s="1"/>
  <c r="L3828" i="16"/>
  <c r="K3828" i="16" s="1"/>
  <c r="H3828" i="16" s="1"/>
  <c r="L3829" i="16"/>
  <c r="K3829" i="16" s="1"/>
  <c r="H3829" i="16" s="1"/>
  <c r="L3830" i="16"/>
  <c r="K3830" i="16" s="1"/>
  <c r="H3830" i="16" s="1"/>
  <c r="L3831" i="16"/>
  <c r="K3831" i="16" s="1"/>
  <c r="H3831" i="16" s="1"/>
  <c r="L3832" i="16"/>
  <c r="K3832" i="16" s="1"/>
  <c r="H3832" i="16" s="1"/>
  <c r="L3833" i="16"/>
  <c r="K3833" i="16" s="1"/>
  <c r="H3833" i="16" s="1"/>
  <c r="L3834" i="16"/>
  <c r="K3834" i="16" s="1"/>
  <c r="H3834" i="16" s="1"/>
  <c r="L3835" i="16"/>
  <c r="K3835" i="16" s="1"/>
  <c r="H3835" i="16" s="1"/>
  <c r="L3836" i="16"/>
  <c r="K3836" i="16" s="1"/>
  <c r="H3836" i="16" s="1"/>
  <c r="L3837" i="16"/>
  <c r="K3837" i="16" s="1"/>
  <c r="H3837" i="16" s="1"/>
  <c r="L3838" i="16"/>
  <c r="K3838" i="16" s="1"/>
  <c r="H3838" i="16" s="1"/>
  <c r="L3839" i="16"/>
  <c r="K3839" i="16" s="1"/>
  <c r="H3839" i="16" s="1"/>
  <c r="L3840" i="16"/>
  <c r="K3840" i="16" s="1"/>
  <c r="H3840" i="16" s="1"/>
  <c r="L3841" i="16"/>
  <c r="K3841" i="16" s="1"/>
  <c r="H3841" i="16" s="1"/>
  <c r="L3842" i="16"/>
  <c r="K3842" i="16" s="1"/>
  <c r="H3842" i="16" s="1"/>
  <c r="L3843" i="16"/>
  <c r="K3843" i="16" s="1"/>
  <c r="H3843" i="16" s="1"/>
  <c r="K3844" i="16"/>
  <c r="H3844" i="16" s="1"/>
  <c r="F3845" i="16"/>
  <c r="L3845" i="16"/>
  <c r="G3845" i="16"/>
  <c r="D3845" i="16"/>
  <c r="M3845" i="16"/>
  <c r="H49" i="16"/>
  <c r="H38" i="16"/>
  <c r="H57" i="16"/>
  <c r="H52" i="16"/>
  <c r="H46" i="16"/>
  <c r="H56" i="16"/>
  <c r="H54" i="16"/>
  <c r="H44" i="16"/>
  <c r="H53" i="16"/>
  <c r="H55" i="16"/>
  <c r="H50" i="16"/>
  <c r="H47" i="16"/>
  <c r="H45" i="16"/>
  <c r="H58" i="16"/>
  <c r="H60" i="16"/>
  <c r="H61" i="16"/>
  <c r="H62" i="16"/>
  <c r="H64" i="16"/>
  <c r="H63" i="16"/>
  <c r="H65" i="16"/>
  <c r="H66" i="16"/>
  <c r="H68" i="16"/>
  <c r="H69" i="16"/>
  <c r="H70" i="16"/>
  <c r="H72" i="16"/>
  <c r="H71" i="16"/>
  <c r="H73" i="16"/>
  <c r="H74" i="16"/>
  <c r="H77" i="16"/>
  <c r="H76" i="16"/>
  <c r="H78" i="16"/>
  <c r="H79" i="16"/>
  <c r="H80" i="16"/>
  <c r="H81" i="16"/>
  <c r="H82" i="16"/>
  <c r="H84" i="16"/>
  <c r="H85" i="16"/>
  <c r="H86" i="16"/>
  <c r="H87" i="16"/>
  <c r="H89" i="16"/>
  <c r="H88" i="16"/>
  <c r="H90" i="16"/>
  <c r="H93" i="16"/>
  <c r="H92" i="16"/>
  <c r="H94" i="16"/>
  <c r="H95" i="16"/>
  <c r="H97" i="16"/>
  <c r="H96" i="16"/>
  <c r="H98" i="16"/>
  <c r="H100" i="16"/>
  <c r="H101" i="16"/>
  <c r="H103" i="16"/>
  <c r="H102" i="16"/>
  <c r="H104" i="16"/>
  <c r="H105" i="16"/>
  <c r="H106" i="16"/>
  <c r="H108" i="16"/>
  <c r="H109" i="16"/>
  <c r="H110" i="16"/>
  <c r="H111" i="16"/>
  <c r="H113" i="16"/>
  <c r="H112" i="16"/>
  <c r="H114" i="16"/>
  <c r="H116" i="16"/>
  <c r="H117" i="16"/>
  <c r="H118" i="16"/>
  <c r="H120" i="16"/>
  <c r="H119" i="16"/>
  <c r="H121" i="16"/>
  <c r="H122" i="16"/>
  <c r="H124" i="16"/>
  <c r="H125" i="16"/>
  <c r="H126" i="16"/>
  <c r="H128" i="16"/>
  <c r="H127" i="16"/>
  <c r="H129" i="16"/>
  <c r="H130" i="16"/>
  <c r="H132" i="16"/>
  <c r="H133" i="16"/>
  <c r="H134" i="16"/>
  <c r="H135" i="16"/>
  <c r="H137" i="16"/>
  <c r="H136" i="16"/>
  <c r="H138" i="16"/>
  <c r="H140" i="16"/>
  <c r="H142" i="16"/>
  <c r="H141" i="16"/>
  <c r="H143" i="16"/>
  <c r="H145" i="16"/>
  <c r="H144" i="16"/>
  <c r="H146" i="16"/>
  <c r="H148" i="16"/>
  <c r="H150" i="16"/>
  <c r="H149" i="16"/>
  <c r="H151" i="16"/>
  <c r="H152" i="16"/>
  <c r="H154" i="16"/>
  <c r="H153" i="16"/>
  <c r="H156" i="16"/>
  <c r="H157" i="16"/>
  <c r="H158" i="16"/>
  <c r="H160" i="16"/>
  <c r="H159" i="16"/>
  <c r="H161" i="16"/>
  <c r="H162" i="16"/>
  <c r="H164" i="16"/>
  <c r="H166" i="16"/>
  <c r="H165" i="16"/>
  <c r="H167" i="16"/>
  <c r="H168" i="16"/>
  <c r="H169" i="16"/>
  <c r="H170" i="16"/>
  <c r="H172" i="16"/>
  <c r="H171" i="16"/>
  <c r="H174" i="16"/>
  <c r="H173" i="16"/>
  <c r="H175" i="16"/>
  <c r="H176" i="16"/>
  <c r="H177" i="16"/>
  <c r="H178" i="16"/>
  <c r="H180" i="16"/>
  <c r="H182" i="16"/>
  <c r="H181" i="16"/>
  <c r="H183" i="16"/>
  <c r="H184" i="16"/>
  <c r="H185" i="16"/>
  <c r="H186" i="16"/>
  <c r="H188" i="16"/>
  <c r="H189" i="16"/>
  <c r="H191" i="16"/>
  <c r="H190" i="16"/>
  <c r="H192" i="16"/>
  <c r="H193" i="16"/>
  <c r="H194" i="16"/>
  <c r="H196" i="16"/>
  <c r="H197" i="16"/>
  <c r="H198" i="16"/>
  <c r="H199" i="16"/>
  <c r="H200" i="16"/>
  <c r="H201" i="16"/>
  <c r="H202" i="16"/>
  <c r="H204" i="16"/>
  <c r="H205" i="16"/>
  <c r="H206" i="16"/>
  <c r="H207" i="16"/>
  <c r="H208" i="16"/>
  <c r="H209" i="16"/>
  <c r="H210" i="16"/>
  <c r="H212" i="16"/>
  <c r="H213" i="16"/>
  <c r="H214" i="16"/>
  <c r="H215" i="16"/>
  <c r="H217" i="16"/>
  <c r="H216" i="16"/>
  <c r="H218" i="16"/>
  <c r="H220" i="16"/>
  <c r="H222" i="16"/>
  <c r="H221" i="16"/>
  <c r="H223" i="16"/>
  <c r="H224" i="16"/>
  <c r="H225" i="16"/>
  <c r="H226" i="16"/>
  <c r="H229" i="16"/>
  <c r="H228" i="16"/>
  <c r="H230" i="16"/>
  <c r="H232" i="16"/>
  <c r="H231" i="16"/>
  <c r="H233" i="16"/>
  <c r="H234" i="16"/>
  <c r="H236" i="16"/>
  <c r="H237" i="16"/>
  <c r="H238" i="16"/>
  <c r="H239" i="16"/>
  <c r="H240" i="16"/>
  <c r="H241" i="16"/>
  <c r="H242" i="16"/>
  <c r="H244" i="16"/>
  <c r="H246" i="16"/>
  <c r="H245" i="16"/>
  <c r="H247" i="16"/>
  <c r="H248" i="16"/>
  <c r="H249" i="16"/>
  <c r="H250" i="16"/>
  <c r="H252" i="16"/>
  <c r="H253" i="16"/>
  <c r="H254" i="16"/>
  <c r="H256" i="16"/>
  <c r="H255" i="16"/>
  <c r="H257" i="16"/>
  <c r="H258" i="16"/>
  <c r="H260" i="16"/>
  <c r="H261" i="16"/>
  <c r="H262" i="16"/>
  <c r="H263" i="16"/>
  <c r="H265" i="16"/>
  <c r="H264" i="16"/>
  <c r="H266" i="16"/>
  <c r="H268" i="16"/>
  <c r="H269" i="16"/>
  <c r="H270" i="16"/>
  <c r="H271" i="16"/>
  <c r="H272" i="16"/>
  <c r="H274" i="16"/>
  <c r="H273" i="16"/>
  <c r="H276" i="16"/>
  <c r="H278" i="16"/>
  <c r="H277" i="16"/>
  <c r="H279" i="16"/>
  <c r="H280" i="16"/>
  <c r="H282" i="16"/>
  <c r="H281" i="16"/>
  <c r="H284" i="16"/>
  <c r="H286" i="16"/>
  <c r="H285" i="16"/>
  <c r="H287" i="16"/>
  <c r="H288" i="16"/>
  <c r="H289" i="16"/>
  <c r="H290" i="16"/>
  <c r="H292" i="16"/>
  <c r="H293" i="16"/>
  <c r="H294" i="16"/>
  <c r="H296" i="16"/>
  <c r="H295" i="16"/>
  <c r="H297" i="16"/>
  <c r="H298" i="16"/>
  <c r="H300" i="16"/>
  <c r="H301" i="16"/>
  <c r="H302" i="16"/>
  <c r="H303" i="16"/>
  <c r="H304" i="16"/>
  <c r="H306" i="16"/>
  <c r="H305" i="16"/>
  <c r="H308" i="16"/>
  <c r="H309" i="16"/>
  <c r="H310" i="16"/>
  <c r="H312" i="16"/>
  <c r="H311" i="16"/>
  <c r="H313" i="16"/>
  <c r="H314" i="16"/>
  <c r="H316" i="16"/>
  <c r="H317" i="16"/>
  <c r="H318" i="16"/>
  <c r="H319" i="16"/>
  <c r="H320" i="16"/>
  <c r="H322" i="16"/>
  <c r="H321" i="16"/>
  <c r="H324" i="16"/>
  <c r="H325" i="16"/>
  <c r="H327" i="16"/>
  <c r="H328" i="16"/>
  <c r="H329" i="16"/>
  <c r="H330" i="16"/>
  <c r="H332" i="16"/>
  <c r="H333" i="16"/>
  <c r="H335" i="16"/>
  <c r="H334" i="16"/>
  <c r="H336" i="16"/>
  <c r="H337" i="16"/>
  <c r="H340" i="16"/>
  <c r="H341" i="16"/>
  <c r="H343" i="16"/>
  <c r="H344" i="16"/>
  <c r="H345" i="16"/>
  <c r="H348" i="16"/>
  <c r="H349" i="16"/>
  <c r="H350" i="16"/>
  <c r="H351" i="16"/>
  <c r="H352" i="16"/>
  <c r="H353" i="16"/>
  <c r="H354" i="16"/>
  <c r="H356" i="16"/>
  <c r="H357" i="16"/>
  <c r="H358" i="16"/>
  <c r="H359" i="16"/>
  <c r="H360" i="16"/>
  <c r="H361" i="16"/>
  <c r="H362" i="16"/>
  <c r="H364" i="16"/>
  <c r="H365" i="16"/>
  <c r="H367" i="16"/>
  <c r="H368" i="16"/>
  <c r="H369" i="16"/>
  <c r="H372" i="16"/>
  <c r="H373" i="16"/>
  <c r="H375" i="16"/>
  <c r="H376" i="16"/>
  <c r="H377" i="16"/>
  <c r="H380" i="16"/>
  <c r="H381" i="16"/>
  <c r="H383" i="16"/>
  <c r="H384" i="16"/>
  <c r="H385" i="16"/>
  <c r="H388" i="16"/>
  <c r="H389" i="16"/>
  <c r="H390" i="16"/>
  <c r="H391" i="16"/>
  <c r="H392" i="16"/>
  <c r="H393" i="16"/>
  <c r="H394" i="16"/>
  <c r="H396" i="16"/>
  <c r="H397" i="16"/>
  <c r="H399" i="16"/>
  <c r="H400" i="16"/>
  <c r="H401" i="16"/>
  <c r="H404" i="16"/>
  <c r="H405" i="16"/>
  <c r="H407" i="16"/>
  <c r="H408" i="16"/>
  <c r="H409" i="16"/>
  <c r="H412" i="16"/>
  <c r="H413" i="16"/>
  <c r="H415" i="16"/>
  <c r="H416" i="16"/>
  <c r="H417" i="16"/>
  <c r="H420" i="16"/>
  <c r="H421" i="16"/>
  <c r="H422" i="16"/>
  <c r="H423" i="16"/>
  <c r="H424" i="16"/>
  <c r="H425" i="16"/>
  <c r="H426" i="16"/>
  <c r="H428" i="16"/>
  <c r="H429" i="16"/>
  <c r="H431" i="16"/>
  <c r="H432" i="16"/>
  <c r="H433" i="16"/>
  <c r="H436" i="16"/>
  <c r="H437" i="16"/>
  <c r="H439" i="16"/>
  <c r="H440" i="16"/>
  <c r="H441" i="16"/>
  <c r="H444" i="16"/>
  <c r="H445" i="16"/>
  <c r="H447" i="16"/>
  <c r="H448" i="16"/>
  <c r="H449" i="16"/>
  <c r="H452" i="16"/>
  <c r="H453" i="16"/>
  <c r="H454" i="16"/>
  <c r="H455" i="16"/>
  <c r="H456" i="16"/>
  <c r="H457" i="16"/>
  <c r="H458" i="16"/>
  <c r="H460" i="16"/>
  <c r="H461" i="16"/>
  <c r="H463" i="16"/>
  <c r="H464" i="16"/>
  <c r="H465" i="16"/>
  <c r="H468" i="16"/>
  <c r="H469" i="16"/>
  <c r="H471" i="16"/>
  <c r="H472" i="16"/>
  <c r="H473" i="16"/>
  <c r="H477" i="16"/>
  <c r="H476" i="16"/>
  <c r="H480" i="16"/>
  <c r="H479" i="16"/>
  <c r="H481" i="16"/>
  <c r="H484" i="16"/>
  <c r="H485" i="16"/>
  <c r="H487" i="16"/>
  <c r="H488" i="16"/>
  <c r="H489" i="16"/>
  <c r="H490" i="16"/>
  <c r="H492" i="16"/>
  <c r="H493" i="16"/>
  <c r="H495" i="16"/>
  <c r="H494" i="16"/>
  <c r="H497" i="16"/>
  <c r="H496" i="16"/>
  <c r="H500" i="16"/>
  <c r="H501" i="16"/>
  <c r="H503" i="16"/>
  <c r="H504" i="16"/>
  <c r="H505" i="16"/>
  <c r="H508" i="16"/>
  <c r="H509" i="16"/>
  <c r="H512" i="16"/>
  <c r="H511" i="16"/>
  <c r="H513" i="16"/>
  <c r="H517" i="16"/>
  <c r="H516" i="16"/>
  <c r="H519" i="16"/>
  <c r="H520" i="16"/>
  <c r="H521" i="16"/>
  <c r="H524" i="16"/>
  <c r="H525" i="16"/>
  <c r="H528" i="16"/>
  <c r="H527" i="16"/>
  <c r="H529" i="16"/>
  <c r="H532" i="16"/>
  <c r="H533" i="16"/>
  <c r="H536" i="16"/>
  <c r="H535" i="16"/>
  <c r="H537" i="16"/>
  <c r="H540" i="16"/>
  <c r="H541" i="16"/>
  <c r="H544" i="16"/>
  <c r="H543" i="16"/>
  <c r="H545" i="16"/>
  <c r="H548" i="16"/>
  <c r="H549" i="16"/>
  <c r="H551" i="16"/>
  <c r="H553" i="16"/>
  <c r="H552" i="16"/>
  <c r="H554" i="16"/>
  <c r="H556" i="16"/>
  <c r="H557" i="16"/>
  <c r="H560" i="16"/>
  <c r="H559" i="16"/>
  <c r="H561" i="16"/>
  <c r="H564" i="16"/>
  <c r="H565" i="16"/>
  <c r="H567" i="16"/>
  <c r="H568" i="16"/>
  <c r="H569" i="16"/>
  <c r="H572" i="16"/>
  <c r="H573" i="16"/>
  <c r="H575" i="16"/>
  <c r="H576" i="16"/>
  <c r="H577" i="16"/>
  <c r="H578" i="16"/>
  <c r="H581" i="16"/>
  <c r="H580" i="16"/>
  <c r="H583" i="16"/>
  <c r="H582" i="16"/>
  <c r="H585" i="16"/>
  <c r="H584" i="16"/>
  <c r="H586" i="16"/>
  <c r="H588" i="16"/>
  <c r="H589" i="16"/>
  <c r="H591" i="16"/>
  <c r="H590" i="16"/>
  <c r="H592" i="16"/>
  <c r="H593" i="16"/>
  <c r="H596" i="16"/>
  <c r="H597" i="16"/>
  <c r="H599" i="16"/>
  <c r="H600" i="16"/>
  <c r="H601" i="16"/>
  <c r="H604" i="16"/>
  <c r="H605" i="16"/>
  <c r="H607" i="16"/>
  <c r="H608" i="16"/>
  <c r="H610" i="16"/>
  <c r="H609" i="16"/>
  <c r="H612" i="16"/>
  <c r="H613" i="16"/>
  <c r="H614" i="16"/>
  <c r="H615" i="16"/>
  <c r="H616" i="16"/>
  <c r="H617" i="16"/>
  <c r="H618" i="16"/>
  <c r="H620" i="16"/>
  <c r="H621" i="16"/>
  <c r="H623" i="16"/>
  <c r="H624" i="16"/>
  <c r="H625" i="16"/>
  <c r="H628" i="16"/>
  <c r="H629" i="16"/>
  <c r="H632" i="16"/>
  <c r="H631" i="16"/>
  <c r="H633" i="16"/>
  <c r="H637" i="16"/>
  <c r="H636" i="16"/>
  <c r="H639" i="16"/>
  <c r="H640" i="16"/>
  <c r="H641" i="16"/>
  <c r="H644" i="16"/>
  <c r="H645" i="16"/>
  <c r="H646" i="16"/>
  <c r="H647" i="16"/>
  <c r="H648" i="16"/>
  <c r="H649" i="16"/>
  <c r="H650" i="16"/>
  <c r="H652" i="16"/>
  <c r="H653" i="16"/>
  <c r="H655" i="16"/>
  <c r="H656" i="16"/>
  <c r="H657" i="16"/>
  <c r="H660" i="16"/>
  <c r="H661" i="16"/>
  <c r="H663" i="16"/>
  <c r="H664" i="16"/>
  <c r="H665" i="16"/>
  <c r="H668" i="16"/>
  <c r="H669" i="16"/>
  <c r="H671" i="16"/>
  <c r="H672" i="16"/>
  <c r="H673" i="16"/>
  <c r="H676" i="16"/>
  <c r="H677" i="16"/>
  <c r="H678" i="16"/>
  <c r="H680" i="16"/>
  <c r="H679" i="16"/>
  <c r="H681" i="16"/>
  <c r="H682" i="16"/>
  <c r="H684" i="16"/>
  <c r="H685" i="16"/>
  <c r="H687" i="16"/>
  <c r="H688" i="16"/>
  <c r="H689" i="16"/>
  <c r="H692" i="16"/>
  <c r="H693" i="16"/>
  <c r="H695" i="16"/>
  <c r="H696" i="16"/>
  <c r="H697" i="16"/>
  <c r="H701" i="16"/>
  <c r="H700" i="16"/>
  <c r="H703" i="16"/>
  <c r="H705" i="16"/>
  <c r="H704" i="16"/>
  <c r="H708" i="16"/>
  <c r="H709" i="16"/>
  <c r="H710" i="16"/>
  <c r="H711" i="16"/>
  <c r="H712" i="16"/>
  <c r="H713" i="16"/>
  <c r="H714" i="16"/>
  <c r="H716" i="16"/>
  <c r="H717" i="16"/>
  <c r="H719" i="16"/>
  <c r="H718" i="16"/>
  <c r="H720" i="16"/>
  <c r="H721" i="16"/>
  <c r="H724" i="16"/>
  <c r="H725" i="16"/>
  <c r="H727" i="16"/>
  <c r="H728" i="16"/>
  <c r="H729" i="16"/>
  <c r="H733" i="16"/>
  <c r="H732" i="16"/>
  <c r="H735" i="16"/>
  <c r="H736" i="16"/>
  <c r="H737" i="16"/>
  <c r="H740" i="16"/>
  <c r="H741" i="16"/>
  <c r="H743" i="16"/>
  <c r="H744" i="16"/>
  <c r="H745" i="16"/>
  <c r="H749" i="16"/>
  <c r="H748" i="16"/>
  <c r="H751" i="16"/>
  <c r="H752" i="16"/>
  <c r="H753" i="16"/>
  <c r="H756" i="16"/>
  <c r="H758" i="16"/>
  <c r="H757" i="16"/>
  <c r="H759" i="16"/>
  <c r="H760" i="16"/>
  <c r="H761" i="16"/>
  <c r="H764" i="16"/>
  <c r="H765" i="16"/>
  <c r="H767" i="16"/>
  <c r="H768" i="16"/>
  <c r="H769" i="16"/>
  <c r="H772" i="16"/>
  <c r="H773" i="16"/>
  <c r="H776" i="16"/>
  <c r="H775" i="16"/>
  <c r="H777" i="16"/>
  <c r="H781" i="16"/>
  <c r="H780" i="16"/>
  <c r="H783" i="16"/>
  <c r="H784" i="16"/>
  <c r="H785" i="16"/>
  <c r="H789" i="16"/>
  <c r="H788" i="16"/>
  <c r="H791" i="16"/>
  <c r="H792" i="16"/>
  <c r="H793" i="16"/>
  <c r="H797" i="16"/>
  <c r="H796" i="16"/>
  <c r="H799" i="16"/>
  <c r="H800" i="16"/>
  <c r="H801" i="16"/>
  <c r="H804" i="16"/>
  <c r="H805" i="16"/>
  <c r="H807" i="16"/>
  <c r="H808" i="16"/>
  <c r="H809" i="16"/>
  <c r="H812" i="16"/>
  <c r="H813" i="16"/>
  <c r="H815" i="16"/>
  <c r="H816" i="16"/>
  <c r="H817" i="16"/>
  <c r="H820" i="16"/>
  <c r="H822" i="16"/>
  <c r="H821" i="16"/>
  <c r="H823" i="16"/>
  <c r="H824" i="16"/>
  <c r="H826" i="16"/>
  <c r="H825" i="16"/>
  <c r="H829" i="16"/>
  <c r="H828" i="16"/>
  <c r="H830" i="16"/>
  <c r="H831" i="16"/>
  <c r="H832" i="16"/>
  <c r="H834" i="16"/>
  <c r="H833" i="16"/>
  <c r="H836" i="16"/>
  <c r="H837" i="16"/>
  <c r="H839" i="16"/>
  <c r="H840" i="16"/>
  <c r="H841" i="16"/>
  <c r="H844" i="16"/>
  <c r="H845" i="16"/>
  <c r="H847" i="16"/>
  <c r="H848" i="16"/>
  <c r="H849" i="16"/>
  <c r="H852" i="16"/>
  <c r="H854" i="16"/>
  <c r="H853" i="16"/>
  <c r="H855" i="16"/>
  <c r="H857" i="16"/>
  <c r="H856" i="16"/>
  <c r="H861" i="16"/>
  <c r="H860" i="16"/>
  <c r="H862" i="16"/>
  <c r="H863" i="16"/>
  <c r="H865" i="16"/>
  <c r="H864" i="16"/>
  <c r="H866" i="16"/>
  <c r="H868" i="16"/>
  <c r="H869" i="16"/>
  <c r="H872" i="16"/>
  <c r="H871" i="16"/>
  <c r="H873" i="16"/>
  <c r="H876" i="16"/>
  <c r="H877" i="16"/>
  <c r="H879" i="16"/>
  <c r="H880" i="16"/>
  <c r="H881" i="16"/>
  <c r="H884" i="16"/>
  <c r="H885" i="16"/>
  <c r="H888" i="16"/>
  <c r="H887" i="16"/>
  <c r="H889" i="16"/>
  <c r="H892" i="16"/>
  <c r="H893" i="16"/>
  <c r="H895" i="16"/>
  <c r="H896" i="16"/>
  <c r="H897" i="16"/>
  <c r="H900" i="16"/>
  <c r="H901" i="16"/>
  <c r="H903" i="16"/>
  <c r="H904" i="16"/>
  <c r="H905" i="16"/>
  <c r="H908" i="16"/>
  <c r="H909" i="16"/>
  <c r="H911" i="16"/>
  <c r="H912" i="16"/>
  <c r="H913" i="16"/>
  <c r="H917" i="16"/>
  <c r="H916" i="16"/>
  <c r="H919" i="16"/>
  <c r="H921" i="16"/>
  <c r="H920" i="16"/>
  <c r="H924" i="16"/>
  <c r="H925" i="16"/>
  <c r="H927" i="16"/>
  <c r="H928" i="16"/>
  <c r="H929" i="16"/>
  <c r="H933" i="16"/>
  <c r="H932" i="16"/>
  <c r="H935" i="16"/>
  <c r="H936" i="16"/>
  <c r="H937" i="16"/>
  <c r="H940" i="16"/>
  <c r="H941" i="16"/>
  <c r="H944" i="16"/>
  <c r="H943" i="16"/>
  <c r="H945" i="16"/>
  <c r="H948" i="16"/>
  <c r="H949" i="16"/>
  <c r="H951" i="16"/>
  <c r="H952" i="16"/>
  <c r="H953" i="16"/>
  <c r="H957" i="16"/>
  <c r="H956" i="16"/>
  <c r="H958" i="16"/>
  <c r="H960" i="16"/>
  <c r="H959" i="16"/>
  <c r="H961" i="16"/>
  <c r="H962" i="16"/>
  <c r="H964" i="16"/>
  <c r="H965" i="16"/>
  <c r="H967" i="16"/>
  <c r="H966" i="16"/>
  <c r="H968" i="16"/>
  <c r="H969" i="16"/>
  <c r="H970" i="16"/>
  <c r="H972" i="16"/>
  <c r="H973" i="16"/>
  <c r="H975" i="16"/>
  <c r="H976" i="16"/>
  <c r="H977" i="16"/>
  <c r="H980" i="16"/>
  <c r="H981" i="16"/>
  <c r="H982" i="16"/>
  <c r="H983" i="16"/>
  <c r="H984" i="16"/>
  <c r="H985" i="16"/>
  <c r="H986" i="16"/>
  <c r="H988" i="16"/>
  <c r="H989" i="16"/>
  <c r="H992" i="16"/>
  <c r="H991" i="16"/>
  <c r="H993" i="16"/>
  <c r="H997" i="16"/>
  <c r="H996" i="16"/>
  <c r="H999" i="16"/>
  <c r="H1001" i="16"/>
  <c r="H1000" i="16"/>
  <c r="H1004" i="16"/>
  <c r="H1006" i="16"/>
  <c r="H1005" i="16"/>
  <c r="H1008" i="16"/>
  <c r="H1007" i="16"/>
  <c r="H1010" i="16"/>
  <c r="H1009" i="16"/>
  <c r="H1012" i="16"/>
  <c r="H1013" i="16"/>
  <c r="H1014" i="16"/>
  <c r="H1015" i="16"/>
  <c r="H1017" i="16"/>
  <c r="H1016" i="16"/>
  <c r="H1018" i="16"/>
  <c r="H1020" i="16"/>
  <c r="H1021" i="16"/>
  <c r="H1023" i="16"/>
  <c r="H1024" i="16"/>
  <c r="H1025" i="16"/>
  <c r="H1029" i="16"/>
  <c r="H1028" i="16"/>
  <c r="H1031" i="16"/>
  <c r="H1033" i="16"/>
  <c r="H1032" i="16"/>
  <c r="H1036" i="16"/>
  <c r="H1038" i="16"/>
  <c r="H1037" i="16"/>
  <c r="H1040" i="16"/>
  <c r="H1039" i="16"/>
  <c r="H1042" i="16"/>
  <c r="H1041" i="16"/>
  <c r="H1045" i="16"/>
  <c r="H1044" i="16"/>
  <c r="H1046" i="16"/>
  <c r="H1047" i="16"/>
  <c r="H1048" i="16"/>
  <c r="H1049" i="16"/>
  <c r="H1050" i="16"/>
  <c r="H1052" i="16"/>
  <c r="H1053" i="16"/>
  <c r="H1056" i="16"/>
  <c r="H1055" i="16"/>
  <c r="H1057" i="16"/>
  <c r="H1058" i="16"/>
  <c r="H1060" i="16"/>
  <c r="H1061" i="16"/>
  <c r="H1063" i="16"/>
  <c r="H1064" i="16"/>
  <c r="H1065" i="16"/>
  <c r="H1068" i="16"/>
  <c r="H1069" i="16"/>
  <c r="H1072" i="16"/>
  <c r="H1071" i="16"/>
  <c r="H1073" i="16"/>
  <c r="H1076" i="16"/>
  <c r="H1077" i="16"/>
  <c r="H1079" i="16"/>
  <c r="H1080" i="16"/>
  <c r="H1081" i="16"/>
  <c r="H1084" i="16"/>
  <c r="H1085" i="16"/>
  <c r="H1087" i="16"/>
  <c r="H1088" i="16"/>
  <c r="H1090" i="16"/>
  <c r="H1089" i="16"/>
  <c r="H1092" i="16"/>
  <c r="H1093" i="16"/>
  <c r="H1095" i="16"/>
  <c r="H1097" i="16"/>
  <c r="H1096" i="16"/>
  <c r="H1098" i="16"/>
  <c r="H1100" i="16"/>
  <c r="H1101" i="16"/>
  <c r="H1103" i="16"/>
  <c r="H1104" i="16"/>
  <c r="H1105" i="16"/>
  <c r="H1109" i="16"/>
  <c r="H1108" i="16"/>
  <c r="H1111" i="16"/>
  <c r="H1112" i="16"/>
  <c r="H1113" i="16"/>
  <c r="H1114" i="16"/>
  <c r="H1116" i="16"/>
  <c r="H1117" i="16"/>
  <c r="H1119" i="16"/>
  <c r="H1120" i="16"/>
  <c r="H1121" i="16"/>
  <c r="H1124" i="16"/>
  <c r="H1125" i="16"/>
  <c r="H1127" i="16"/>
  <c r="H1128" i="16"/>
  <c r="H1129" i="16"/>
  <c r="H1132" i="16"/>
  <c r="H1134" i="16"/>
  <c r="H1133" i="16"/>
  <c r="H1136" i="16"/>
  <c r="H1135" i="16"/>
  <c r="H1138" i="16"/>
  <c r="H1137" i="16"/>
  <c r="H1140" i="16"/>
  <c r="H1141" i="16"/>
  <c r="H1142" i="16"/>
  <c r="H1143" i="16"/>
  <c r="H1144" i="16"/>
  <c r="H1145" i="16"/>
  <c r="H1146" i="16"/>
  <c r="H1148" i="16"/>
  <c r="H1149" i="16"/>
  <c r="H1151" i="16"/>
  <c r="H1152" i="16"/>
  <c r="H1153" i="16"/>
  <c r="H1156" i="16"/>
  <c r="H1157" i="16"/>
  <c r="H1159" i="16"/>
  <c r="H1160" i="16"/>
  <c r="H1161" i="16"/>
  <c r="H1164" i="16"/>
  <c r="H1166" i="16"/>
  <c r="H1165" i="16"/>
  <c r="H1167" i="16"/>
  <c r="H1168" i="16"/>
  <c r="H1169" i="16"/>
  <c r="H1172" i="16"/>
  <c r="H1173" i="16"/>
  <c r="H1175" i="16"/>
  <c r="H1176" i="16"/>
  <c r="H1177" i="16"/>
  <c r="H1180" i="16"/>
  <c r="H1181" i="16"/>
  <c r="H1183" i="16"/>
  <c r="H1184" i="16"/>
  <c r="H1185" i="16"/>
  <c r="H1186" i="16"/>
  <c r="H1188" i="16"/>
  <c r="H1189" i="16"/>
  <c r="H1191" i="16"/>
  <c r="H1192" i="16"/>
  <c r="H1193" i="16"/>
  <c r="H1196" i="16"/>
  <c r="H1197" i="16"/>
  <c r="H1200" i="16"/>
  <c r="H1199" i="16"/>
  <c r="H1201" i="16"/>
  <c r="H1204" i="16"/>
  <c r="H1205" i="16"/>
  <c r="H1209" i="16"/>
  <c r="H1208" i="16"/>
  <c r="H1212" i="16"/>
  <c r="H1213" i="16"/>
  <c r="H1216" i="16"/>
  <c r="H1217" i="16"/>
  <c r="H1220" i="16"/>
  <c r="H1221" i="16"/>
  <c r="H1224" i="16"/>
  <c r="H1225" i="16"/>
  <c r="H1228" i="16"/>
  <c r="H1229" i="16"/>
  <c r="H1231" i="16"/>
  <c r="H1232" i="16"/>
  <c r="H1233" i="16"/>
  <c r="H1236" i="16"/>
  <c r="H1237" i="16"/>
  <c r="H1240" i="16"/>
  <c r="H1241" i="16"/>
  <c r="H1244" i="16"/>
  <c r="H1245" i="16"/>
  <c r="H1248" i="16"/>
  <c r="H1249" i="16"/>
  <c r="H1252" i="16"/>
  <c r="H1253" i="16"/>
  <c r="H1256" i="16"/>
  <c r="H1257" i="16"/>
  <c r="H1260" i="16"/>
  <c r="H1261" i="16"/>
  <c r="H1264" i="16"/>
  <c r="H1263" i="16"/>
  <c r="H1265" i="16"/>
  <c r="H1269" i="16"/>
  <c r="H1268" i="16"/>
  <c r="H1273" i="16"/>
  <c r="H1272" i="16"/>
  <c r="H1276" i="16"/>
  <c r="H1277" i="16"/>
  <c r="H1280" i="16"/>
  <c r="H1281" i="16"/>
  <c r="H1284" i="16"/>
  <c r="H1285" i="16"/>
  <c r="H1289" i="16"/>
  <c r="H1288" i="16"/>
  <c r="H1292" i="16"/>
  <c r="H1293" i="16"/>
  <c r="H1295" i="16"/>
  <c r="H1296" i="16"/>
  <c r="H1297" i="16"/>
  <c r="H1300" i="16"/>
  <c r="H1301" i="16"/>
  <c r="H1305" i="16"/>
  <c r="H1304" i="16"/>
  <c r="H1308" i="16"/>
  <c r="H1309" i="16"/>
  <c r="H1313" i="16"/>
  <c r="H1312" i="16"/>
  <c r="H1317" i="16"/>
  <c r="H1316" i="16"/>
  <c r="H1318" i="16"/>
  <c r="H1319" i="16"/>
  <c r="H1321" i="16"/>
  <c r="H1320" i="16"/>
  <c r="H1322" i="16"/>
  <c r="H1324" i="16"/>
  <c r="H1325" i="16"/>
  <c r="H1328" i="16"/>
  <c r="H1329" i="16"/>
  <c r="H1332" i="16"/>
  <c r="H1333" i="16"/>
  <c r="H1336" i="16"/>
  <c r="H1337" i="16"/>
  <c r="H1340" i="16"/>
  <c r="H1341" i="16"/>
  <c r="H1344" i="16"/>
  <c r="H1345" i="16"/>
  <c r="H1348" i="16"/>
  <c r="H1349" i="16"/>
  <c r="H1352" i="16"/>
  <c r="H1353" i="16"/>
  <c r="H1356" i="16"/>
  <c r="H1357" i="16"/>
  <c r="H1359" i="16"/>
  <c r="H1360" i="16"/>
  <c r="H1361" i="16"/>
  <c r="H1364" i="16"/>
  <c r="H1365" i="16"/>
  <c r="H1368" i="16"/>
  <c r="H1369" i="16"/>
  <c r="H1372" i="16"/>
  <c r="H1373" i="16"/>
  <c r="H1376" i="16"/>
  <c r="H1377" i="16"/>
  <c r="H1381" i="16"/>
  <c r="H1380" i="16"/>
  <c r="H1384" i="16"/>
  <c r="H1385" i="16"/>
  <c r="H1388" i="16"/>
  <c r="H1389" i="16"/>
  <c r="H1392" i="16"/>
  <c r="H1393" i="16"/>
  <c r="H1396" i="16"/>
  <c r="H1397" i="16"/>
  <c r="H1400" i="16"/>
  <c r="H1401" i="16"/>
  <c r="H1404" i="16"/>
  <c r="H1405" i="16"/>
  <c r="H1408" i="16"/>
  <c r="H1409" i="16"/>
  <c r="H1412" i="16"/>
  <c r="H1413" i="16"/>
  <c r="H1416" i="16"/>
  <c r="H1417" i="16"/>
  <c r="H1420" i="16"/>
  <c r="H1421" i="16"/>
  <c r="H1423" i="16"/>
  <c r="H1424" i="16"/>
  <c r="H1425" i="16"/>
  <c r="H1428" i="16"/>
  <c r="H1429" i="16"/>
  <c r="H1430" i="16"/>
  <c r="H1432" i="16"/>
  <c r="H1433" i="16"/>
  <c r="H1436" i="16"/>
  <c r="H1438" i="16"/>
  <c r="H1437" i="16"/>
  <c r="H1440" i="16"/>
  <c r="H1441" i="16"/>
  <c r="H1445" i="16"/>
  <c r="H1444" i="16"/>
  <c r="H1449" i="16"/>
  <c r="H1448" i="16"/>
  <c r="H1452" i="16"/>
  <c r="H1453" i="16"/>
  <c r="H1456" i="16"/>
  <c r="H1458" i="16"/>
  <c r="H1457" i="16"/>
  <c r="H1460" i="16"/>
  <c r="H1461" i="16"/>
  <c r="H1462" i="16"/>
  <c r="H1465" i="16"/>
  <c r="H1464" i="16"/>
  <c r="H1468" i="16"/>
  <c r="H1470" i="16"/>
  <c r="H1469" i="16"/>
  <c r="H1472" i="16"/>
  <c r="H1473" i="16"/>
  <c r="H1477" i="16"/>
  <c r="H1476" i="16"/>
  <c r="H1480" i="16"/>
  <c r="H1481" i="16"/>
  <c r="H1484" i="16"/>
  <c r="H1485" i="16"/>
  <c r="H1488" i="16"/>
  <c r="H1489" i="16"/>
  <c r="H1492" i="16"/>
  <c r="H1493" i="16"/>
  <c r="H1496" i="16"/>
  <c r="H1497" i="16"/>
  <c r="H1500" i="16"/>
  <c r="H1501" i="16"/>
  <c r="H1504" i="16"/>
  <c r="H1505" i="16"/>
  <c r="H1508" i="16"/>
  <c r="H1509" i="16"/>
  <c r="H1512" i="16"/>
  <c r="H1513" i="16"/>
  <c r="H1516" i="16"/>
  <c r="H1517" i="16"/>
  <c r="H1520" i="16"/>
  <c r="H1521" i="16"/>
  <c r="H1524" i="16"/>
  <c r="H1525" i="16"/>
  <c r="H1528" i="16"/>
  <c r="H1529" i="16"/>
  <c r="H1532" i="16"/>
  <c r="H1533" i="16"/>
  <c r="H1536" i="16"/>
  <c r="H1537" i="16"/>
  <c r="H1540" i="16"/>
  <c r="H1541" i="16"/>
  <c r="H1544" i="16"/>
  <c r="H1545" i="16"/>
  <c r="H1548" i="16"/>
  <c r="H1549" i="16"/>
  <c r="H1552" i="16"/>
  <c r="H1553" i="16"/>
  <c r="H1556" i="16"/>
  <c r="H1557" i="16"/>
  <c r="H1561" i="16"/>
  <c r="H1560" i="16"/>
  <c r="H1564" i="16"/>
  <c r="H1565" i="16"/>
  <c r="H1568" i="16"/>
  <c r="H1569" i="16"/>
  <c r="H1573" i="16"/>
  <c r="H1572" i="16"/>
  <c r="H1575" i="16"/>
  <c r="H1576" i="16"/>
  <c r="H1577" i="16"/>
  <c r="H1581" i="16"/>
  <c r="H1580" i="16"/>
  <c r="H1584" i="16"/>
  <c r="H1585" i="16"/>
  <c r="H1588" i="16"/>
  <c r="H1589" i="16"/>
  <c r="H1592" i="16"/>
  <c r="H1593" i="16"/>
  <c r="H1596" i="16"/>
  <c r="H1597" i="16"/>
  <c r="H1601" i="16"/>
  <c r="H1600" i="16"/>
  <c r="H1604" i="16"/>
  <c r="H1605" i="16"/>
  <c r="H1608" i="16"/>
  <c r="H1609" i="16"/>
  <c r="H1613" i="16"/>
  <c r="H1612" i="16"/>
  <c r="H1616" i="16"/>
  <c r="H1617" i="16"/>
  <c r="H1620" i="16"/>
  <c r="H1621" i="16"/>
  <c r="H1624" i="16"/>
  <c r="H1625" i="16"/>
  <c r="H1629" i="16"/>
  <c r="H1628" i="16"/>
  <c r="H1632" i="16"/>
  <c r="H1633" i="16"/>
  <c r="H1636" i="16"/>
  <c r="H1637" i="16"/>
  <c r="H1641" i="16"/>
  <c r="H1640" i="16"/>
  <c r="H1644" i="16"/>
  <c r="H1645" i="16"/>
  <c r="H1649" i="16"/>
  <c r="H1648" i="16"/>
  <c r="H1652" i="16"/>
  <c r="H1653" i="16"/>
  <c r="H1656" i="16"/>
  <c r="H1657" i="16"/>
  <c r="H1661" i="16"/>
  <c r="H1660" i="16"/>
  <c r="H1664" i="16"/>
  <c r="H1665" i="16"/>
  <c r="H1668" i="16"/>
  <c r="H1669" i="16"/>
  <c r="H1672" i="16"/>
  <c r="H1673" i="16"/>
  <c r="H1676" i="16"/>
  <c r="H1677" i="16"/>
  <c r="H1680" i="16"/>
  <c r="H1681" i="16"/>
  <c r="H1684" i="16"/>
  <c r="H1685" i="16"/>
  <c r="H1688" i="16"/>
  <c r="H1689" i="16"/>
  <c r="H1693" i="16"/>
  <c r="H1692" i="16"/>
  <c r="H1697" i="16"/>
  <c r="H1696" i="16"/>
  <c r="H1700" i="16"/>
  <c r="H1701" i="16"/>
  <c r="H1704" i="16"/>
  <c r="H1705" i="16"/>
  <c r="H1708" i="16"/>
  <c r="H1709" i="16"/>
  <c r="H1712" i="16"/>
  <c r="H1713" i="16"/>
  <c r="H1716" i="16"/>
  <c r="H1717" i="16"/>
  <c r="H1720" i="16"/>
  <c r="H1721" i="16"/>
  <c r="H1724" i="16"/>
  <c r="H1725" i="16"/>
  <c r="H1728" i="16"/>
  <c r="H1729" i="16"/>
  <c r="H1733" i="16"/>
  <c r="H1732" i="16"/>
  <c r="H1734" i="16"/>
  <c r="H1736" i="16"/>
  <c r="H1737" i="16"/>
  <c r="H1740" i="16"/>
  <c r="H1741" i="16"/>
  <c r="H1744" i="16"/>
  <c r="H1745" i="16"/>
  <c r="H1748" i="16"/>
  <c r="H1749" i="16"/>
  <c r="H1752" i="16"/>
  <c r="H1753" i="16"/>
  <c r="H1757" i="16"/>
  <c r="H1756" i="16"/>
  <c r="H1761" i="16"/>
  <c r="H1760" i="16"/>
  <c r="H1764" i="16"/>
  <c r="H1765" i="16"/>
  <c r="H1768" i="16"/>
  <c r="H1769" i="16"/>
  <c r="H1772" i="16"/>
  <c r="H1773" i="16"/>
  <c r="H1776" i="16"/>
  <c r="H1777" i="16"/>
  <c r="H1780" i="16"/>
  <c r="H1781" i="16"/>
  <c r="H1784" i="16"/>
  <c r="H1785" i="16"/>
  <c r="H1788" i="16"/>
  <c r="H1789" i="16"/>
  <c r="H1792" i="16"/>
  <c r="H1793" i="16"/>
  <c r="H1796" i="16"/>
  <c r="H1797" i="16"/>
  <c r="H1800" i="16"/>
  <c r="H1801" i="16"/>
  <c r="H1805" i="16"/>
  <c r="H1804" i="16"/>
  <c r="H1808" i="16"/>
  <c r="H1809" i="16"/>
  <c r="H1812" i="16"/>
  <c r="H1813" i="16"/>
  <c r="H1816" i="16"/>
  <c r="H1817" i="16"/>
  <c r="H1820" i="16"/>
  <c r="H1821" i="16"/>
  <c r="H1824" i="16"/>
  <c r="H1825" i="16"/>
  <c r="H1828" i="16"/>
  <c r="H1829" i="16"/>
  <c r="H1832" i="16"/>
  <c r="H1833" i="16"/>
  <c r="H1836" i="16"/>
  <c r="H1837" i="16"/>
  <c r="H1840" i="16"/>
  <c r="H1841" i="16"/>
  <c r="H1844" i="16"/>
  <c r="H1845" i="16"/>
  <c r="H1848" i="16"/>
  <c r="H1849" i="16"/>
  <c r="H1853" i="16"/>
  <c r="H1852" i="16"/>
  <c r="H1856" i="16"/>
  <c r="H1857" i="16"/>
  <c r="H1860" i="16"/>
  <c r="H1861" i="16"/>
  <c r="H1864" i="16"/>
  <c r="H1865" i="16"/>
  <c r="H1869" i="16"/>
  <c r="H1868" i="16"/>
  <c r="H1873" i="16"/>
  <c r="H1872" i="16"/>
  <c r="H1876" i="16"/>
  <c r="H1877" i="16"/>
  <c r="H1881" i="16"/>
  <c r="H1880" i="16"/>
  <c r="H1884" i="16"/>
  <c r="H1885" i="16"/>
  <c r="H1888" i="16"/>
  <c r="H1889" i="16"/>
  <c r="H1892" i="16"/>
  <c r="H1893" i="16"/>
  <c r="H1897" i="16"/>
  <c r="H1896" i="16"/>
  <c r="H1901" i="16"/>
  <c r="H1900" i="16"/>
  <c r="H1905" i="16"/>
  <c r="H1904" i="16"/>
  <c r="H1908" i="16"/>
  <c r="H1909" i="16"/>
  <c r="H1910" i="16"/>
  <c r="H1912" i="16"/>
  <c r="H1913" i="16"/>
  <c r="H1917" i="16"/>
  <c r="H1916" i="16"/>
  <c r="H1920" i="16"/>
  <c r="H1921" i="16"/>
  <c r="H1924" i="16"/>
  <c r="H1925" i="16"/>
  <c r="H1928" i="16"/>
  <c r="H1929" i="16"/>
  <c r="H1933" i="16"/>
  <c r="H1932" i="16"/>
  <c r="H1936" i="16"/>
  <c r="H1937" i="16"/>
  <c r="H1940" i="16"/>
  <c r="H1941" i="16"/>
  <c r="H1944" i="16"/>
  <c r="H1945" i="16"/>
  <c r="H1948" i="16"/>
  <c r="H1949" i="16"/>
  <c r="H1952" i="16"/>
  <c r="H1953" i="16"/>
  <c r="H1957" i="16"/>
  <c r="H1956" i="16"/>
  <c r="H1960" i="16"/>
  <c r="H1961" i="16"/>
  <c r="H1964" i="16"/>
  <c r="H1965" i="16"/>
  <c r="H1968" i="16"/>
  <c r="H1969" i="16"/>
  <c r="H1972" i="16"/>
  <c r="H1973" i="16"/>
  <c r="H1976" i="16"/>
  <c r="H1977" i="16"/>
  <c r="H1980" i="16"/>
  <c r="H1981" i="16"/>
  <c r="H1984" i="16"/>
  <c r="H1985" i="16"/>
  <c r="H1988" i="16"/>
  <c r="H1990" i="16"/>
  <c r="H1989" i="16"/>
  <c r="H1993" i="16"/>
  <c r="H1992" i="16"/>
  <c r="H1994" i="16"/>
  <c r="H1996" i="16"/>
  <c r="H1997" i="16"/>
  <c r="H2000" i="16"/>
  <c r="H2001" i="16"/>
  <c r="H2004" i="16"/>
  <c r="H2005" i="16"/>
  <c r="H2008" i="16"/>
  <c r="H2009" i="16"/>
  <c r="H2012" i="16"/>
  <c r="H2013" i="16"/>
  <c r="H2016" i="16"/>
  <c r="H2017" i="16"/>
  <c r="H2021" i="16"/>
  <c r="H2020" i="16"/>
  <c r="H2024" i="16"/>
  <c r="H2025" i="16"/>
  <c r="H2028" i="16"/>
  <c r="H2029" i="16"/>
  <c r="H2032" i="16"/>
  <c r="H2033" i="16"/>
  <c r="H2036" i="16"/>
  <c r="H2037" i="16"/>
  <c r="H2040" i="16"/>
  <c r="H2041" i="16"/>
  <c r="H2044" i="16"/>
  <c r="H2045" i="16"/>
  <c r="H2048" i="16"/>
  <c r="H2049" i="16"/>
  <c r="H2052" i="16"/>
  <c r="H2053" i="16"/>
  <c r="H2056" i="16"/>
  <c r="H2057" i="16"/>
  <c r="H2060" i="16"/>
  <c r="H2061" i="16"/>
  <c r="H2064" i="16"/>
  <c r="H2065" i="16"/>
  <c r="H2069" i="16"/>
  <c r="H2068" i="16"/>
  <c r="H2070" i="16"/>
  <c r="H2072" i="16"/>
  <c r="H2073" i="16"/>
  <c r="H2074" i="16"/>
  <c r="H2076" i="16"/>
  <c r="H2077" i="16"/>
  <c r="H2080" i="16"/>
  <c r="H2082" i="16"/>
  <c r="H2081" i="16"/>
  <c r="H2084" i="16"/>
  <c r="H2085" i="16"/>
  <c r="H2086" i="16"/>
  <c r="H2088" i="16"/>
  <c r="H2089" i="16"/>
  <c r="H2092" i="16"/>
  <c r="H2093" i="16"/>
  <c r="H2096" i="16"/>
  <c r="H2097" i="16"/>
  <c r="H2100" i="16"/>
  <c r="H2101" i="16"/>
  <c r="H2104" i="16"/>
  <c r="H2105" i="16"/>
  <c r="H2108" i="16"/>
  <c r="H2109" i="16"/>
  <c r="H2113" i="16"/>
  <c r="H2112" i="16"/>
  <c r="H2116" i="16"/>
  <c r="H2117" i="16"/>
  <c r="H2120" i="16"/>
  <c r="H2121" i="16"/>
  <c r="H2124" i="16"/>
  <c r="H2125" i="16"/>
  <c r="H2128" i="16"/>
  <c r="H2129" i="16"/>
  <c r="H2132" i="16"/>
  <c r="H2134" i="16"/>
  <c r="H2133" i="16"/>
  <c r="H2136" i="16"/>
  <c r="H2137" i="16"/>
  <c r="H2138" i="16"/>
  <c r="H2140" i="16"/>
  <c r="H2141" i="16"/>
  <c r="H2145" i="16"/>
  <c r="H2144" i="16"/>
  <c r="H2149" i="16"/>
  <c r="H2148" i="16"/>
  <c r="H2152" i="16"/>
  <c r="H2153" i="16"/>
  <c r="H2156" i="16"/>
  <c r="H2157" i="16"/>
  <c r="H2161" i="16"/>
  <c r="H2160" i="16"/>
  <c r="H2165" i="16"/>
  <c r="H2164" i="16"/>
  <c r="H2169" i="16"/>
  <c r="H2168" i="16"/>
  <c r="H2172" i="16"/>
  <c r="H2173" i="16"/>
  <c r="H2176" i="16"/>
  <c r="H2177" i="16"/>
  <c r="H2180" i="16"/>
  <c r="H2181" i="16"/>
  <c r="H2184" i="16"/>
  <c r="H2185" i="16"/>
  <c r="H2188" i="16"/>
  <c r="H2189" i="16"/>
  <c r="H2192" i="16"/>
  <c r="H2193" i="16"/>
  <c r="H2196" i="16"/>
  <c r="H2197" i="16"/>
  <c r="H2200" i="16"/>
  <c r="H2201" i="16"/>
  <c r="H2204" i="16"/>
  <c r="H2205" i="16"/>
  <c r="H2208" i="16"/>
  <c r="H2209" i="16"/>
  <c r="H2213" i="16"/>
  <c r="H2212" i="16"/>
  <c r="H2216" i="16"/>
  <c r="H2217" i="16"/>
  <c r="H2220" i="16"/>
  <c r="H2221" i="16"/>
  <c r="H2224" i="16"/>
  <c r="H2225" i="16"/>
  <c r="H2228" i="16"/>
  <c r="H2229" i="16"/>
  <c r="H2233" i="16"/>
  <c r="H2232" i="16"/>
  <c r="H2236" i="16"/>
  <c r="H2237" i="16"/>
  <c r="H2240" i="16"/>
  <c r="H2241" i="16"/>
  <c r="H2244" i="16"/>
  <c r="H2245" i="16"/>
  <c r="H2248" i="16"/>
  <c r="H2249" i="16"/>
  <c r="H2252" i="16"/>
  <c r="H2253" i="16"/>
  <c r="H2256" i="16"/>
  <c r="H2257" i="16"/>
  <c r="H2261" i="16"/>
  <c r="H2260" i="16"/>
  <c r="H2264" i="16"/>
  <c r="H2265" i="16"/>
  <c r="H2268" i="16"/>
  <c r="H2269" i="16"/>
  <c r="H2272" i="16"/>
  <c r="H2273" i="16"/>
  <c r="H2276" i="16"/>
  <c r="H2277" i="16"/>
  <c r="H2280" i="16"/>
  <c r="H2281" i="16"/>
  <c r="H2285" i="16"/>
  <c r="H2284" i="16"/>
  <c r="H2289" i="16"/>
  <c r="H2288" i="16"/>
  <c r="H2292" i="16"/>
  <c r="H2293" i="16"/>
  <c r="H2296" i="16"/>
  <c r="H2297" i="16"/>
  <c r="H2300" i="16"/>
  <c r="H2301" i="16"/>
  <c r="H2304" i="16"/>
  <c r="H2305" i="16"/>
  <c r="H2308" i="16"/>
  <c r="H2309" i="16"/>
  <c r="H2311" i="16"/>
  <c r="H2312" i="16"/>
  <c r="H2313" i="16"/>
  <c r="H2316" i="16"/>
  <c r="H2317" i="16"/>
  <c r="H2320" i="16"/>
  <c r="H2321" i="16"/>
  <c r="H2324" i="16"/>
  <c r="H2325" i="16"/>
  <c r="H2328" i="16"/>
  <c r="H2329" i="16"/>
  <c r="H2332" i="16"/>
  <c r="H2333" i="16"/>
  <c r="H2336" i="16"/>
  <c r="H2337" i="16"/>
  <c r="H2341" i="16"/>
  <c r="H2345" i="16"/>
  <c r="H2349" i="16"/>
  <c r="H2353" i="16"/>
  <c r="H2357" i="16"/>
  <c r="H2361" i="16"/>
  <c r="H2365" i="16"/>
  <c r="H2369" i="16"/>
  <c r="H2373" i="16"/>
  <c r="H2374" i="16"/>
  <c r="H2377" i="16"/>
  <c r="H2381" i="16"/>
  <c r="H2385" i="16"/>
  <c r="H2389" i="16"/>
  <c r="H2393" i="16"/>
  <c r="H2397" i="16"/>
  <c r="H2399" i="16"/>
  <c r="H2401" i="16"/>
  <c r="H2405" i="16"/>
  <c r="H2409" i="16"/>
  <c r="H2412" i="16"/>
  <c r="H2413" i="16"/>
  <c r="H2416" i="16"/>
  <c r="H2417" i="16"/>
  <c r="H2421" i="16"/>
  <c r="H2425" i="16"/>
  <c r="H2429" i="16"/>
  <c r="H2433" i="16"/>
  <c r="H2437" i="16"/>
  <c r="H2438" i="16"/>
  <c r="H2441" i="16"/>
  <c r="H2444" i="16"/>
  <c r="H2445" i="16"/>
  <c r="H2448" i="16"/>
  <c r="H2449" i="16"/>
  <c r="H2453" i="16"/>
  <c r="H2457" i="16"/>
  <c r="H2461" i="16"/>
  <c r="H2465" i="16"/>
  <c r="H2469" i="16"/>
  <c r="H2473" i="16"/>
  <c r="H2477" i="16"/>
  <c r="H2481" i="16"/>
  <c r="H2485" i="16"/>
  <c r="H2489" i="16"/>
  <c r="H2493" i="16"/>
  <c r="H2497" i="16"/>
  <c r="H2496" i="16"/>
  <c r="H2501" i="16"/>
  <c r="H2505" i="16"/>
  <c r="H2509" i="16"/>
  <c r="H2513" i="16"/>
  <c r="H2517" i="16"/>
  <c r="H2521" i="16"/>
  <c r="H2525" i="16"/>
  <c r="H2529" i="16"/>
  <c r="H2533" i="16"/>
  <c r="H2537" i="16"/>
  <c r="H2541" i="16"/>
  <c r="H2545" i="16"/>
  <c r="H2548" i="16"/>
  <c r="H2549" i="16"/>
  <c r="H2552" i="16"/>
  <c r="H2553" i="16"/>
  <c r="H2557" i="16"/>
  <c r="H2561" i="16"/>
  <c r="H2565" i="16"/>
  <c r="H2569" i="16"/>
  <c r="H2573" i="16"/>
  <c r="H2574" i="16"/>
  <c r="H2577" i="16"/>
  <c r="H2581" i="16"/>
  <c r="H2585" i="16"/>
  <c r="H2586" i="16"/>
  <c r="H2589" i="16"/>
  <c r="H2593" i="16"/>
  <c r="H2597" i="16"/>
  <c r="H2601" i="16"/>
  <c r="H2605" i="16"/>
  <c r="H2609" i="16"/>
  <c r="H2613" i="16"/>
  <c r="H2617" i="16"/>
  <c r="H2621" i="16"/>
  <c r="H2625" i="16"/>
  <c r="H2629" i="16"/>
  <c r="H2633" i="16"/>
  <c r="H2637" i="16"/>
  <c r="H2641" i="16"/>
  <c r="H2645" i="16"/>
  <c r="H2649" i="16"/>
  <c r="H2653" i="16"/>
  <c r="H2657" i="16"/>
  <c r="H2661" i="16"/>
  <c r="H2665" i="16"/>
  <c r="H2669" i="16"/>
  <c r="H2673" i="16"/>
  <c r="H2677" i="16"/>
  <c r="H2681" i="16"/>
  <c r="H2685" i="16"/>
  <c r="H2689" i="16"/>
  <c r="H2693" i="16"/>
  <c r="H2697" i="16"/>
  <c r="H2701" i="16"/>
  <c r="H2705" i="16"/>
  <c r="H2709" i="16"/>
  <c r="H2713" i="16"/>
  <c r="H2717" i="16"/>
  <c r="H2721" i="16"/>
  <c r="H2725" i="16"/>
  <c r="H2729" i="16"/>
  <c r="H2733" i="16"/>
  <c r="H2737" i="16"/>
  <c r="H2738" i="16"/>
  <c r="H2741" i="16"/>
  <c r="H2745" i="16"/>
  <c r="H2749" i="16"/>
  <c r="H2753" i="16"/>
  <c r="H2757" i="16"/>
  <c r="H2761" i="16"/>
  <c r="H2765" i="16"/>
  <c r="H2769" i="16"/>
  <c r="H2772" i="16"/>
  <c r="H2773" i="16"/>
  <c r="H2776" i="16"/>
  <c r="H2777" i="16"/>
  <c r="H2781" i="16"/>
  <c r="H2785" i="16"/>
  <c r="H2789" i="16"/>
  <c r="H2793" i="16"/>
  <c r="H2797" i="16"/>
  <c r="H2801" i="16"/>
  <c r="H2804" i="16"/>
  <c r="H2806" i="16"/>
  <c r="H2805" i="16"/>
  <c r="H2808" i="16"/>
  <c r="H2809" i="16"/>
  <c r="H2813" i="16"/>
  <c r="H2812" i="16"/>
  <c r="H2817" i="16"/>
  <c r="H2818" i="16"/>
  <c r="H2821" i="16"/>
  <c r="H2825" i="16"/>
  <c r="H2829" i="16"/>
  <c r="H2833" i="16"/>
  <c r="H2837" i="16"/>
  <c r="H2836" i="16"/>
  <c r="H2841" i="16"/>
  <c r="H2842" i="16"/>
  <c r="H2845" i="16"/>
  <c r="H2849" i="16"/>
  <c r="H2853" i="16"/>
  <c r="H2857" i="16"/>
  <c r="H2861" i="16"/>
  <c r="H2864" i="16"/>
  <c r="H2865" i="16"/>
  <c r="H2868" i="16"/>
  <c r="H2869" i="16"/>
  <c r="H2872" i="16"/>
  <c r="H2873" i="16"/>
  <c r="H2877" i="16"/>
  <c r="H2881" i="16"/>
  <c r="H2885" i="16"/>
  <c r="H2889" i="16"/>
  <c r="H2893" i="16"/>
  <c r="H2897" i="16"/>
  <c r="H2901" i="16"/>
  <c r="H2905" i="16"/>
  <c r="H2909" i="16"/>
  <c r="H2913" i="16"/>
  <c r="H2917" i="16"/>
  <c r="H2921" i="16"/>
  <c r="H2925" i="16"/>
  <c r="H2928" i="16"/>
  <c r="H2929" i="16"/>
  <c r="H2932" i="16"/>
  <c r="H2933" i="16"/>
  <c r="H2936" i="16"/>
  <c r="H2937" i="16"/>
  <c r="H2941" i="16"/>
  <c r="H2945" i="16"/>
  <c r="H2949" i="16"/>
  <c r="H2953" i="16"/>
  <c r="H2957" i="16"/>
  <c r="H2961" i="16"/>
  <c r="H2965" i="16"/>
  <c r="H2969" i="16"/>
  <c r="H2973" i="16"/>
  <c r="H2977" i="16"/>
  <c r="H2981" i="16"/>
  <c r="H2985" i="16"/>
  <c r="H2989" i="16"/>
  <c r="H2992" i="16"/>
  <c r="H2993" i="16"/>
  <c r="H2996" i="16"/>
  <c r="H2997" i="16"/>
  <c r="H3001" i="16"/>
  <c r="H3005" i="16"/>
  <c r="H3009" i="16"/>
  <c r="H3013" i="16"/>
  <c r="H3017" i="16"/>
  <c r="H3021" i="16"/>
  <c r="H3024" i="16"/>
  <c r="H3025" i="16"/>
  <c r="H3028" i="16"/>
  <c r="H3029" i="16"/>
  <c r="H3033" i="16"/>
  <c r="H3034" i="16"/>
  <c r="H3037" i="16"/>
  <c r="H3041" i="16"/>
  <c r="H3045" i="16"/>
  <c r="H3049" i="16"/>
  <c r="H3053" i="16"/>
  <c r="H3056" i="16"/>
  <c r="H3057" i="16"/>
  <c r="H3060" i="16"/>
  <c r="H3061" i="16"/>
  <c r="H3064" i="16"/>
  <c r="H3065" i="16"/>
  <c r="H3069" i="16"/>
  <c r="H3073" i="16"/>
  <c r="H3077" i="16"/>
  <c r="H3081" i="16"/>
  <c r="H3085" i="16"/>
  <c r="H3089" i="16"/>
  <c r="H3093" i="16"/>
  <c r="H3097" i="16"/>
  <c r="H3101" i="16"/>
  <c r="H3105" i="16"/>
  <c r="H3109" i="16"/>
  <c r="H3113" i="16"/>
  <c r="H3117" i="16"/>
  <c r="H3121" i="16"/>
  <c r="H3125" i="16"/>
  <c r="H3129" i="16"/>
  <c r="H3133" i="16"/>
  <c r="H3137" i="16"/>
  <c r="H3141" i="16"/>
  <c r="H3142" i="16"/>
  <c r="H3145" i="16"/>
  <c r="H3149" i="16"/>
  <c r="H3153" i="16"/>
  <c r="H3157" i="16"/>
  <c r="H3161" i="16"/>
  <c r="H3165" i="16"/>
  <c r="H3169" i="16"/>
  <c r="H3173" i="16"/>
  <c r="H3177" i="16"/>
  <c r="H3181" i="16"/>
  <c r="H3184" i="16"/>
  <c r="H3185" i="16"/>
  <c r="H3188" i="16"/>
  <c r="H3189" i="16"/>
  <c r="H3193" i="16"/>
  <c r="H3194" i="16"/>
  <c r="H3197" i="16"/>
  <c r="H3201" i="16"/>
  <c r="H3205" i="16"/>
  <c r="H3206" i="16"/>
  <c r="H3209" i="16"/>
  <c r="H3212" i="16"/>
  <c r="H3213" i="16"/>
  <c r="H3214" i="16"/>
  <c r="H3217" i="16"/>
  <c r="H3221" i="16"/>
  <c r="H3234" i="16"/>
  <c r="H3241" i="16"/>
  <c r="H3245" i="16"/>
  <c r="H3249" i="16"/>
  <c r="H3250" i="16"/>
  <c r="H3252" i="16"/>
  <c r="H3260" i="16"/>
  <c r="H3274" i="16"/>
  <c r="H3277" i="16"/>
  <c r="H3281" i="16"/>
  <c r="H3288" i="16"/>
  <c r="H3298" i="16"/>
  <c r="H3309" i="16"/>
  <c r="H3313" i="16"/>
  <c r="H3317" i="16"/>
  <c r="H3341" i="16"/>
  <c r="H3345" i="16"/>
  <c r="H3356" i="16"/>
  <c r="H3364" i="16"/>
  <c r="H3366" i="16"/>
  <c r="H3377" i="16"/>
  <c r="H3382" i="16"/>
  <c r="H3398" i="16"/>
  <c r="H3400" i="16"/>
  <c r="H3424" i="16"/>
  <c r="H3430" i="16"/>
  <c r="H3441" i="16"/>
  <c r="H3446" i="16"/>
  <c r="H3466" i="16"/>
  <c r="H3488" i="16"/>
  <c r="H3494" i="16"/>
  <c r="H3505" i="16"/>
  <c r="H3513" i="16"/>
  <c r="H3530" i="16"/>
  <c r="H3533" i="16"/>
  <c r="H3537" i="16"/>
  <c r="H3538" i="16"/>
  <c r="H3542" i="16"/>
  <c r="H3565" i="16"/>
  <c r="H3569" i="16"/>
  <c r="H3570" i="16"/>
  <c r="H3597" i="16"/>
  <c r="H3602" i="16"/>
  <c r="H3613" i="16"/>
  <c r="H3617" i="16"/>
  <c r="H3621" i="16"/>
  <c r="H3626" i="16"/>
  <c r="H3633" i="16"/>
  <c r="H3636" i="16"/>
  <c r="H3638" i="16"/>
  <c r="H3641" i="16"/>
  <c r="H3666" i="16"/>
  <c r="H3674" i="16"/>
  <c r="H3681" i="16"/>
  <c r="H3688" i="16"/>
  <c r="H3693" i="16"/>
  <c r="H3694" i="16"/>
  <c r="H3701" i="16"/>
  <c r="H3718" i="16"/>
  <c r="H3720" i="16"/>
  <c r="H3728" i="16"/>
  <c r="H3736" i="16"/>
  <c r="H3744" i="16"/>
  <c r="H3752" i="16"/>
  <c r="H3760" i="16"/>
  <c r="H3768" i="16"/>
  <c r="H3782" i="16"/>
  <c r="H3804" i="16"/>
  <c r="H3821" i="16"/>
  <c r="H3822" i="16"/>
  <c r="H3825" i="16"/>
  <c r="M4" i="6"/>
  <c r="M11" i="6"/>
  <c r="M12" i="6"/>
  <c r="M8" i="6"/>
  <c r="O3" i="8"/>
  <c r="AJ32" i="8"/>
  <c r="AJ31" i="8"/>
  <c r="AJ30" i="8"/>
  <c r="AJ29" i="8"/>
  <c r="AJ28" i="8"/>
  <c r="AJ27" i="8"/>
  <c r="Z27" i="8"/>
  <c r="AJ26" i="8"/>
  <c r="AJ25" i="8"/>
  <c r="AJ24" i="8"/>
  <c r="AJ23" i="8"/>
  <c r="AJ22" i="8"/>
  <c r="AJ21" i="8"/>
  <c r="AJ20" i="8"/>
  <c r="AJ19" i="8"/>
  <c r="AJ18" i="8"/>
  <c r="AJ17" i="8"/>
  <c r="AJ16" i="8"/>
  <c r="AJ15" i="8"/>
  <c r="AJ14" i="8"/>
  <c r="AJ13" i="8"/>
  <c r="AJ12" i="8"/>
  <c r="AJ11" i="8"/>
  <c r="AB11" i="8"/>
  <c r="AJ10" i="8"/>
  <c r="AB10" i="8"/>
  <c r="K10" i="8"/>
  <c r="AJ9" i="8"/>
  <c r="AB9" i="8"/>
  <c r="K9" i="8"/>
  <c r="I9" i="8"/>
  <c r="AO11" i="8" s="1"/>
  <c r="AJ8" i="8"/>
  <c r="AB8" i="8"/>
  <c r="K8" i="8"/>
  <c r="I8" i="8"/>
  <c r="I12" i="8" s="1"/>
  <c r="AO14" i="8" s="1"/>
  <c r="AO7" i="8"/>
  <c r="AJ7" i="8"/>
  <c r="AB7" i="8"/>
  <c r="K7" i="8"/>
  <c r="I7" i="8"/>
  <c r="AO9" i="8" s="1"/>
  <c r="AO6" i="8"/>
  <c r="AJ6" i="8"/>
  <c r="AB6" i="8"/>
  <c r="K6" i="8"/>
  <c r="I6" i="8"/>
  <c r="I10" i="8" s="1"/>
  <c r="I14" i="8" s="1"/>
  <c r="AO16" i="8" s="1"/>
  <c r="AO5" i="8"/>
  <c r="AN5" i="8"/>
  <c r="AN6" i="8" s="1"/>
  <c r="AN7" i="8" s="1"/>
  <c r="AN8" i="8" s="1"/>
  <c r="AN9" i="8" s="1"/>
  <c r="AN10" i="8" s="1"/>
  <c r="AN11" i="8" s="1"/>
  <c r="AN12" i="8" s="1"/>
  <c r="AN13" i="8" s="1"/>
  <c r="AN14" i="8" s="1"/>
  <c r="AN15" i="8" s="1"/>
  <c r="AN16" i="8" s="1"/>
  <c r="AN17" i="8" s="1"/>
  <c r="AN18" i="8" s="1"/>
  <c r="AN19" i="8" s="1"/>
  <c r="AJ5" i="8"/>
  <c r="AC5" i="8"/>
  <c r="AC6" i="8" s="1"/>
  <c r="AC7" i="8" s="1"/>
  <c r="AC8" i="8" s="1"/>
  <c r="AC9" i="8" s="1"/>
  <c r="AC10" i="8" s="1"/>
  <c r="AC11" i="8" s="1"/>
  <c r="AB5" i="8"/>
  <c r="T5" i="8"/>
  <c r="T6" i="8" s="1"/>
  <c r="T7" i="8" s="1"/>
  <c r="T8" i="8" s="1"/>
  <c r="T9" i="8" s="1"/>
  <c r="T10" i="8" s="1"/>
  <c r="T11" i="8" s="1"/>
  <c r="T12" i="8" s="1"/>
  <c r="T13" i="8" s="1"/>
  <c r="T14" i="8" s="1"/>
  <c r="K5" i="8"/>
  <c r="G5" i="8"/>
  <c r="G6" i="8" s="1"/>
  <c r="AO4" i="8"/>
  <c r="AK4" i="8"/>
  <c r="AK5" i="8" s="1"/>
  <c r="AK6" i="8" s="1"/>
  <c r="AK7" i="8" s="1"/>
  <c r="AK8" i="8" s="1"/>
  <c r="AK9" i="8" s="1"/>
  <c r="AK10" i="8" s="1"/>
  <c r="AK11" i="8" s="1"/>
  <c r="AK12" i="8" s="1"/>
  <c r="AK13" i="8" s="1"/>
  <c r="AK14" i="8" s="1"/>
  <c r="AK15" i="8" s="1"/>
  <c r="AK16" i="8" s="1"/>
  <c r="AK17" i="8" s="1"/>
  <c r="AK18" i="8" s="1"/>
  <c r="AK19" i="8" s="1"/>
  <c r="AK20" i="8" s="1"/>
  <c r="AK21" i="8" s="1"/>
  <c r="AK22" i="8" s="1"/>
  <c r="AK23" i="8" s="1"/>
  <c r="AK24" i="8" s="1"/>
  <c r="AK25" i="8" s="1"/>
  <c r="AK26" i="8" s="1"/>
  <c r="AK27" i="8" s="1"/>
  <c r="AK28" i="8" s="1"/>
  <c r="AK29" i="8" s="1"/>
  <c r="AK30" i="8" s="1"/>
  <c r="AK31" i="8" s="1"/>
  <c r="AK32" i="8" s="1"/>
  <c r="AJ4" i="8"/>
  <c r="AB4" i="8"/>
  <c r="O4" i="8"/>
  <c r="K4" i="8"/>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AJ3" i="8"/>
  <c r="AB3" i="8"/>
  <c r="AA3" i="8"/>
  <c r="AA4" i="8" s="1"/>
  <c r="Y3" i="8"/>
  <c r="R3" i="8"/>
  <c r="R4" i="8" s="1"/>
  <c r="R5" i="8" s="1"/>
  <c r="P3" i="8"/>
  <c r="P4" i="8" s="1"/>
  <c r="P5" i="8" s="1"/>
  <c r="P6" i="8" s="1"/>
  <c r="N3" i="8"/>
  <c r="N4" i="8" s="1"/>
  <c r="N5" i="8" s="1"/>
  <c r="L3" i="8"/>
  <c r="L4" i="8" s="1"/>
  <c r="L5" i="8" s="1"/>
  <c r="L6" i="8" s="1"/>
  <c r="L7" i="8" s="1"/>
  <c r="L8" i="8" s="1"/>
  <c r="L9" i="8" s="1"/>
  <c r="L10" i="8" s="1"/>
  <c r="K3" i="8"/>
  <c r="E18" i="13" s="1"/>
  <c r="H18" i="13" s="1"/>
  <c r="J3" i="8"/>
  <c r="J4" i="8" s="1"/>
  <c r="J5" i="8" s="1"/>
  <c r="J6" i="8" s="1"/>
  <c r="J7" i="8" s="1"/>
  <c r="J8" i="8" s="1"/>
  <c r="J9" i="8" s="1"/>
  <c r="J10" i="8" s="1"/>
  <c r="J11" i="8" s="1"/>
  <c r="J12" i="8" s="1"/>
  <c r="J13" i="8" s="1"/>
  <c r="J14" i="8" s="1"/>
  <c r="J15" i="8" s="1"/>
  <c r="J16" i="8" s="1"/>
  <c r="J17" i="8" s="1"/>
  <c r="F3" i="8"/>
  <c r="F4" i="8" s="1"/>
  <c r="F5" i="8" s="1"/>
  <c r="F6" i="8" s="1"/>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AL2" i="8"/>
  <c r="AM20" i="7"/>
  <c r="AM19" i="7"/>
  <c r="AM18" i="7"/>
  <c r="AM17" i="7"/>
  <c r="AM16" i="7"/>
  <c r="AM15" i="7"/>
  <c r="AM14" i="7"/>
  <c r="AM13" i="7"/>
  <c r="D13" i="7"/>
  <c r="E13" i="7" s="1"/>
  <c r="F13" i="7" s="1"/>
  <c r="G13" i="7" s="1"/>
  <c r="H13" i="7" s="1"/>
  <c r="I13" i="7" s="1"/>
  <c r="J13" i="7" s="1"/>
  <c r="K13" i="7" s="1"/>
  <c r="L13" i="7" s="1"/>
  <c r="M13" i="7" s="1"/>
  <c r="N13" i="7" s="1"/>
  <c r="O13" i="7" s="1"/>
  <c r="P13" i="7" s="1"/>
  <c r="Q13" i="7" s="1"/>
  <c r="R13" i="7" s="1"/>
  <c r="AM12" i="7"/>
  <c r="AM11" i="7"/>
  <c r="AM10" i="7"/>
  <c r="AM9" i="7"/>
  <c r="AM8" i="7"/>
  <c r="AM7" i="7"/>
  <c r="AM6" i="7"/>
  <c r="AJ6" i="7"/>
  <c r="AL6" i="7" s="1"/>
  <c r="AQ5" i="7"/>
  <c r="AM5" i="7"/>
  <c r="AL5" i="7"/>
  <c r="AK5" i="7"/>
  <c r="AQ4" i="7"/>
  <c r="E3" i="9" s="1"/>
  <c r="AQ3" i="7"/>
  <c r="B57" i="6"/>
  <c r="B56" i="6"/>
  <c r="B55" i="6"/>
  <c r="B54" i="6"/>
  <c r="J49" i="6"/>
  <c r="B49" i="6"/>
  <c r="B45" i="6"/>
  <c r="B44" i="6"/>
  <c r="B43" i="6"/>
  <c r="B42" i="6"/>
  <c r="J37" i="6"/>
  <c r="B37" i="6"/>
  <c r="B33" i="6"/>
  <c r="B32" i="6"/>
  <c r="B31" i="6"/>
  <c r="B30" i="6"/>
  <c r="H25" i="6"/>
  <c r="G25" i="6"/>
  <c r="B25" i="6"/>
  <c r="B21" i="6"/>
  <c r="B20" i="6"/>
  <c r="B19" i="6"/>
  <c r="B18" i="6"/>
  <c r="C14" i="6"/>
  <c r="D12" i="6"/>
  <c r="J10" i="6"/>
  <c r="H5" i="6"/>
  <c r="G5" i="6"/>
  <c r="F10" i="6" l="1"/>
  <c r="E20" i="6" s="1"/>
  <c r="K48" i="16"/>
  <c r="H48" i="16" s="1"/>
  <c r="K3845" i="16"/>
  <c r="H3845" i="16" s="1"/>
  <c r="F3" i="9"/>
  <c r="H26" i="6"/>
  <c r="H26" i="13"/>
  <c r="G26" i="13"/>
  <c r="H14" i="6"/>
  <c r="D21" i="13"/>
  <c r="R6" i="8"/>
  <c r="F9" i="6" s="1"/>
  <c r="G7" i="8"/>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F37" i="6"/>
  <c r="N6" i="8"/>
  <c r="N7" i="8" s="1"/>
  <c r="N8" i="8" s="1"/>
  <c r="N9" i="8" s="1"/>
  <c r="N10" i="8" s="1"/>
  <c r="F7" i="6"/>
  <c r="Z3" i="8"/>
  <c r="AO8" i="8"/>
  <c r="F6" i="6"/>
  <c r="J5" i="6"/>
  <c r="G14" i="6"/>
  <c r="F14" i="6"/>
  <c r="G26" i="6"/>
  <c r="H8" i="6"/>
  <c r="G8" i="6"/>
  <c r="O5" i="8"/>
  <c r="F50" i="6" s="1"/>
  <c r="O6" i="8"/>
  <c r="Z4" i="8"/>
  <c r="AA5" i="8"/>
  <c r="E5" i="9"/>
  <c r="AO5" i="7" s="1"/>
  <c r="E11" i="9"/>
  <c r="E10" i="9"/>
  <c r="AQ6" i="7"/>
  <c r="E6" i="9" s="1"/>
  <c r="AJ7" i="7"/>
  <c r="Y4" i="8"/>
  <c r="X3" i="8"/>
  <c r="AK6" i="7"/>
  <c r="I13" i="8"/>
  <c r="I16" i="8"/>
  <c r="AO18" i="8" s="1"/>
  <c r="I11" i="8"/>
  <c r="AO12" i="8"/>
  <c r="AO10" i="8"/>
  <c r="F5" i="6" l="1"/>
  <c r="E18" i="6" s="1"/>
  <c r="F25" i="6"/>
  <c r="F26" i="13"/>
  <c r="J25" i="13"/>
  <c r="F25" i="13"/>
  <c r="F37" i="13"/>
  <c r="E55" i="6"/>
  <c r="F48" i="13"/>
  <c r="G21" i="13"/>
  <c r="H21" i="13"/>
  <c r="J13" i="6"/>
  <c r="F49" i="6"/>
  <c r="D55" i="6" s="1"/>
  <c r="J7" i="6"/>
  <c r="E19" i="6" s="1"/>
  <c r="F38" i="6"/>
  <c r="E43" i="6" s="1"/>
  <c r="F26" i="6"/>
  <c r="F8" i="6"/>
  <c r="J25" i="6"/>
  <c r="AP6" i="7"/>
  <c r="AP5" i="7"/>
  <c r="Y5" i="8"/>
  <c r="X4" i="8"/>
  <c r="AO6" i="7"/>
  <c r="I17" i="8"/>
  <c r="AO19" i="8" s="1"/>
  <c r="AO15" i="8"/>
  <c r="AO7" i="7"/>
  <c r="AK7" i="7"/>
  <c r="AJ8" i="7"/>
  <c r="AQ7" i="7"/>
  <c r="AL7" i="7"/>
  <c r="AP7" i="7"/>
  <c r="AA6" i="8"/>
  <c r="Z5" i="8"/>
  <c r="AO13" i="8"/>
  <c r="I15" i="8"/>
  <c r="AO17" i="8" s="1"/>
  <c r="D18" i="6" l="1"/>
  <c r="G18" i="6" s="1"/>
  <c r="F3" i="15" s="1"/>
  <c r="F7" i="15" s="1"/>
  <c r="E52" i="13"/>
  <c r="H52" i="13" s="1"/>
  <c r="D52" i="13"/>
  <c r="G52" i="13" s="1"/>
  <c r="D43" i="6"/>
  <c r="G43" i="6" s="1"/>
  <c r="E41" i="13"/>
  <c r="H41" i="13" s="1"/>
  <c r="D41" i="13"/>
  <c r="G41" i="13" s="1"/>
  <c r="E30" i="13"/>
  <c r="H30" i="13" s="1"/>
  <c r="D30" i="13"/>
  <c r="G30" i="13" s="1"/>
  <c r="H18" i="6"/>
  <c r="E31" i="6"/>
  <c r="D31" i="6"/>
  <c r="G31" i="6" s="1"/>
  <c r="G55" i="6"/>
  <c r="H55" i="6"/>
  <c r="D19" i="6"/>
  <c r="G19" i="6" s="1"/>
  <c r="J3" i="15" s="1"/>
  <c r="J7" i="15" s="1"/>
  <c r="H43" i="6"/>
  <c r="Y6" i="8"/>
  <c r="X5" i="8"/>
  <c r="AA7" i="8"/>
  <c r="Z6" i="8"/>
  <c r="AO8" i="7"/>
  <c r="AK8" i="7"/>
  <c r="AJ9" i="7"/>
  <c r="AQ8" i="7"/>
  <c r="AP8" i="7"/>
  <c r="AL8" i="7"/>
  <c r="F6" i="9"/>
  <c r="F5" i="9" l="1"/>
  <c r="F2" i="15"/>
  <c r="F6" i="15" s="1"/>
  <c r="F9" i="10" s="1"/>
  <c r="H19" i="6"/>
  <c r="J2" i="15" s="1"/>
  <c r="J6" i="15" s="1"/>
  <c r="F10" i="10" s="1"/>
  <c r="H31" i="6"/>
  <c r="Y7" i="8"/>
  <c r="X6" i="8"/>
  <c r="AO9" i="7"/>
  <c r="AK9" i="7"/>
  <c r="AJ10" i="7"/>
  <c r="AQ9" i="7"/>
  <c r="AP9" i="7"/>
  <c r="AL9" i="7"/>
  <c r="AA8" i="8"/>
  <c r="Z7" i="8"/>
  <c r="AA9" i="8" l="1"/>
  <c r="Z8" i="8"/>
  <c r="AJ11" i="7"/>
  <c r="AO10" i="7"/>
  <c r="AK10" i="7"/>
  <c r="AQ10" i="7"/>
  <c r="AP10" i="7"/>
  <c r="AL10" i="7"/>
  <c r="Y8" i="8"/>
  <c r="X7" i="8"/>
  <c r="AJ12" i="7" l="1"/>
  <c r="AQ11" i="7"/>
  <c r="AL11" i="7"/>
  <c r="AP11" i="7"/>
  <c r="AK11" i="7"/>
  <c r="AO11" i="7"/>
  <c r="Y9" i="8"/>
  <c r="X8" i="8"/>
  <c r="AA10" i="8"/>
  <c r="Z9" i="8"/>
  <c r="Y10" i="8" l="1"/>
  <c r="X9" i="8"/>
  <c r="AA11" i="8"/>
  <c r="Z10" i="8"/>
  <c r="AJ13" i="7"/>
  <c r="AQ12" i="7"/>
  <c r="AO12" i="7"/>
  <c r="AL12" i="7"/>
  <c r="AP12" i="7"/>
  <c r="AK12" i="7"/>
  <c r="Z11" i="8" l="1"/>
  <c r="AA12" i="8"/>
  <c r="AJ14" i="7"/>
  <c r="AO13" i="7"/>
  <c r="AK13" i="7"/>
  <c r="AL13" i="7"/>
  <c r="AQ13" i="7"/>
  <c r="AP13" i="7"/>
  <c r="X10" i="8"/>
  <c r="Y11" i="8"/>
  <c r="Y12" i="8" l="1"/>
  <c r="X11" i="8"/>
  <c r="AJ15" i="7"/>
  <c r="AO14" i="7"/>
  <c r="AK14" i="7"/>
  <c r="AL14" i="7"/>
  <c r="AQ14" i="7"/>
  <c r="AP14" i="7"/>
  <c r="AA13" i="8"/>
  <c r="Z12" i="8"/>
  <c r="AJ16" i="7" l="1"/>
  <c r="AO15" i="7"/>
  <c r="AK15" i="7"/>
  <c r="AL15" i="7"/>
  <c r="AQ15" i="7"/>
  <c r="AP15" i="7"/>
  <c r="AA14" i="8"/>
  <c r="Z13" i="8"/>
  <c r="X12" i="8"/>
  <c r="Y13" i="8"/>
  <c r="Z14" i="8" l="1"/>
  <c r="AA15" i="8"/>
  <c r="Y14" i="8"/>
  <c r="X13" i="8"/>
  <c r="AJ17" i="7"/>
  <c r="AO16" i="7"/>
  <c r="AK16" i="7"/>
  <c r="AL16" i="7"/>
  <c r="AQ16" i="7"/>
  <c r="AP16" i="7"/>
  <c r="Y15" i="8" l="1"/>
  <c r="X14" i="8"/>
  <c r="AA16" i="8"/>
  <c r="Z15" i="8"/>
  <c r="AJ18" i="7"/>
  <c r="AO17" i="7"/>
  <c r="AK17" i="7"/>
  <c r="AL17" i="7"/>
  <c r="AQ17" i="7"/>
  <c r="AP17" i="7"/>
  <c r="AA17" i="8" l="1"/>
  <c r="Z16" i="8"/>
  <c r="AJ19" i="7"/>
  <c r="AO18" i="7"/>
  <c r="AK18" i="7"/>
  <c r="AL18" i="7"/>
  <c r="AQ18" i="7"/>
  <c r="AP18" i="7"/>
  <c r="X15" i="8"/>
  <c r="Y16" i="8"/>
  <c r="X16" i="8" l="1"/>
  <c r="Y17" i="8"/>
  <c r="AJ20" i="7"/>
  <c r="AO19" i="7"/>
  <c r="AK19" i="7"/>
  <c r="AL19" i="7"/>
  <c r="AQ19" i="7"/>
  <c r="AP19" i="7"/>
  <c r="AA18" i="8"/>
  <c r="Z17" i="8"/>
  <c r="AJ21" i="7" l="1"/>
  <c r="AO20" i="7"/>
  <c r="AK20" i="7"/>
  <c r="AL20" i="7"/>
  <c r="AQ20" i="7"/>
  <c r="E4" i="9" s="1"/>
  <c r="AN20" i="7" s="1"/>
  <c r="AP20" i="7"/>
  <c r="AA19" i="8"/>
  <c r="Z18" i="8"/>
  <c r="Y18" i="8"/>
  <c r="X17" i="8"/>
  <c r="Z19" i="8" l="1"/>
  <c r="AA20" i="8"/>
  <c r="X18" i="8"/>
  <c r="F11" i="6" s="1"/>
  <c r="D20" i="6" s="1"/>
  <c r="AN5" i="7"/>
  <c r="AN6" i="7"/>
  <c r="AN7" i="7"/>
  <c r="AN8" i="7"/>
  <c r="AN9" i="7"/>
  <c r="AN10" i="7"/>
  <c r="AN11" i="7"/>
  <c r="AN12" i="7"/>
  <c r="AN13" i="7"/>
  <c r="AN14" i="7"/>
  <c r="AN15" i="7"/>
  <c r="AN16" i="7"/>
  <c r="AN17" i="7"/>
  <c r="AN18" i="7"/>
  <c r="AN19" i="7"/>
  <c r="AK21" i="7"/>
  <c r="AJ22" i="7"/>
  <c r="AQ21" i="7"/>
  <c r="G20" i="6" l="1"/>
  <c r="H20" i="6"/>
  <c r="AA21" i="8"/>
  <c r="Z20" i="8"/>
  <c r="AK22" i="7"/>
  <c r="AQ22" i="7"/>
  <c r="AJ23" i="7"/>
  <c r="F4" i="9"/>
  <c r="B2" i="15" l="1"/>
  <c r="B6" i="15" s="1"/>
  <c r="B3" i="15"/>
  <c r="B7" i="15" s="1"/>
  <c r="AQ23" i="7"/>
  <c r="AK23" i="7"/>
  <c r="AJ24" i="7"/>
  <c r="AA22" i="8"/>
  <c r="Z21" i="8"/>
  <c r="F3" i="10" l="1"/>
  <c r="AA23" i="8"/>
  <c r="Z22" i="8"/>
  <c r="AJ25" i="7"/>
  <c r="AQ24" i="7"/>
  <c r="AK24" i="7"/>
  <c r="AJ26" i="7" l="1"/>
  <c r="AK25" i="7"/>
  <c r="AQ25" i="7"/>
  <c r="AA24" i="8"/>
  <c r="Z23" i="8"/>
  <c r="AA25" i="8" l="1"/>
  <c r="Z24" i="8"/>
  <c r="AK26" i="7"/>
  <c r="AQ26" i="7"/>
  <c r="AJ27" i="7"/>
  <c r="AJ28" i="7" l="1"/>
  <c r="AQ27" i="7"/>
  <c r="AK27" i="7"/>
  <c r="AA26" i="8"/>
  <c r="Z25" i="8"/>
  <c r="AA27" i="8" l="1"/>
  <c r="AA28" i="8" s="1"/>
  <c r="Z26" i="8"/>
  <c r="AJ29" i="7"/>
  <c r="AK28" i="7"/>
  <c r="AQ28" i="7"/>
  <c r="AK29" i="7" l="1"/>
  <c r="AQ29" i="7"/>
  <c r="AJ30" i="7"/>
  <c r="AA29" i="8"/>
  <c r="Z28" i="8"/>
  <c r="AA30" i="8" l="1"/>
  <c r="Z29" i="8"/>
  <c r="AQ30" i="7"/>
  <c r="AJ31" i="7"/>
  <c r="AK30" i="7"/>
  <c r="AJ32" i="7" l="1"/>
  <c r="AK31" i="7"/>
  <c r="AQ31" i="7"/>
  <c r="AA31" i="8"/>
  <c r="Z30" i="8"/>
  <c r="AA32" i="8" l="1"/>
  <c r="Z31" i="8"/>
  <c r="AJ33" i="7"/>
  <c r="AQ32" i="7"/>
  <c r="AK32" i="7"/>
  <c r="Z32" i="8" l="1"/>
  <c r="F13" i="6"/>
  <c r="AK33" i="7"/>
  <c r="AQ33" i="7"/>
  <c r="AJ34" i="7"/>
  <c r="E21" i="6" l="1"/>
  <c r="H21" i="6" s="1"/>
  <c r="N2" i="15" s="1"/>
  <c r="N6" i="15" s="1"/>
  <c r="D21" i="6"/>
  <c r="G21" i="6" s="1"/>
  <c r="N3" i="15" s="1"/>
  <c r="N7" i="15" s="1"/>
  <c r="AQ34" i="7"/>
  <c r="AJ35" i="7"/>
  <c r="AK34" i="7"/>
  <c r="F11" i="10" l="1"/>
  <c r="AJ36" i="7"/>
  <c r="AK35" i="7"/>
  <c r="AQ35" i="7"/>
  <c r="AQ36" i="7" l="1"/>
  <c r="AK36" i="7"/>
  <c r="F122" i="3" l="1"/>
  <c r="F106" i="3"/>
  <c r="F73" i="3"/>
  <c r="F70" i="3"/>
  <c r="F71" i="3" l="1"/>
  <c r="F27" i="3"/>
  <c r="D95" i="3"/>
  <c r="D94" i="3"/>
  <c r="D59" i="3"/>
  <c r="D35" i="3"/>
  <c r="D34" i="3"/>
  <c r="D19" i="3"/>
  <c r="D11" i="3"/>
  <c r="F63" i="3"/>
  <c r="I5" i="3"/>
  <c r="F8" i="3"/>
  <c r="J2" i="3"/>
  <c r="I2" i="3"/>
  <c r="D21" i="3" l="1"/>
  <c r="R3" i="15" s="1"/>
  <c r="R7" i="15" s="1"/>
  <c r="D22" i="3"/>
  <c r="D104" i="3"/>
  <c r="D101" i="3"/>
  <c r="M10" i="6"/>
  <c r="M11" i="13"/>
  <c r="D20" i="3"/>
  <c r="R2" i="15" s="1"/>
  <c r="R6" i="15" s="1"/>
  <c r="F62" i="3"/>
  <c r="D60" i="3"/>
  <c r="F28" i="10" s="1"/>
  <c r="F26" i="3"/>
  <c r="F30" i="3" s="1"/>
  <c r="D4" i="3"/>
  <c r="C2" i="16" s="1"/>
  <c r="C30" i="16" s="1"/>
  <c r="C31" i="16" s="1"/>
  <c r="C4" i="2"/>
  <c r="C3" i="2"/>
  <c r="D67" i="3"/>
  <c r="F32" i="10" l="1"/>
  <c r="I3797" i="16"/>
  <c r="E3797" i="16" s="1"/>
  <c r="C3797" i="16" s="1"/>
  <c r="I3768" i="16"/>
  <c r="E3768" i="16" s="1"/>
  <c r="C3768" i="16" s="1"/>
  <c r="I3623" i="16"/>
  <c r="E3623" i="16" s="1"/>
  <c r="C3623" i="16" s="1"/>
  <c r="I3479" i="16"/>
  <c r="E3479" i="16" s="1"/>
  <c r="C3479" i="16" s="1"/>
  <c r="I3336" i="16"/>
  <c r="E3336" i="16" s="1"/>
  <c r="C3336" i="16" s="1"/>
  <c r="I3191" i="16"/>
  <c r="E3191" i="16" s="1"/>
  <c r="C3191" i="16" s="1"/>
  <c r="I3047" i="16"/>
  <c r="E3047" i="16" s="1"/>
  <c r="C3047" i="16" s="1"/>
  <c r="I2903" i="16"/>
  <c r="E2903" i="16" s="1"/>
  <c r="C2903" i="16" s="1"/>
  <c r="I2760" i="16"/>
  <c r="E2760" i="16" s="1"/>
  <c r="C2760" i="16" s="1"/>
  <c r="I2603" i="16"/>
  <c r="E2603" i="16" s="1"/>
  <c r="C2603" i="16" s="1"/>
  <c r="I2461" i="16"/>
  <c r="E2461" i="16" s="1"/>
  <c r="C2461" i="16" s="1"/>
  <c r="I2316" i="16"/>
  <c r="E2316" i="16" s="1"/>
  <c r="C2316" i="16" s="1"/>
  <c r="I2171" i="16"/>
  <c r="E2171" i="16" s="1"/>
  <c r="C2171" i="16" s="1"/>
  <c r="I3827" i="16"/>
  <c r="E3827" i="16" s="1"/>
  <c r="C3827" i="16" s="1"/>
  <c r="I3683" i="16"/>
  <c r="E3683" i="16" s="1"/>
  <c r="C3683" i="16" s="1"/>
  <c r="I3539" i="16"/>
  <c r="E3539" i="16" s="1"/>
  <c r="C3539" i="16" s="1"/>
  <c r="I3395" i="16"/>
  <c r="E3395" i="16" s="1"/>
  <c r="C3395" i="16" s="1"/>
  <c r="I3250" i="16"/>
  <c r="E3250" i="16" s="1"/>
  <c r="C3250" i="16" s="1"/>
  <c r="I3108" i="16"/>
  <c r="E3108" i="16" s="1"/>
  <c r="C3108" i="16" s="1"/>
  <c r="I2964" i="16"/>
  <c r="E2964" i="16" s="1"/>
  <c r="C2964" i="16" s="1"/>
  <c r="I2819" i="16"/>
  <c r="E2819" i="16" s="1"/>
  <c r="C2819" i="16" s="1"/>
  <c r="I2676" i="16"/>
  <c r="E2676" i="16" s="1"/>
  <c r="C2676" i="16" s="1"/>
  <c r="I2531" i="16"/>
  <c r="E2531" i="16" s="1"/>
  <c r="C2531" i="16" s="1"/>
  <c r="I2387" i="16"/>
  <c r="E2387" i="16" s="1"/>
  <c r="C2387" i="16" s="1"/>
  <c r="I2243" i="16"/>
  <c r="E2243" i="16" s="1"/>
  <c r="C2243" i="16" s="1"/>
  <c r="I3786" i="16"/>
  <c r="E3786" i="16" s="1"/>
  <c r="C3786" i="16" s="1"/>
  <c r="I3729" i="16"/>
  <c r="E3729" i="16" s="1"/>
  <c r="C3729" i="16" s="1"/>
  <c r="I3586" i="16"/>
  <c r="E3586" i="16" s="1"/>
  <c r="C3586" i="16" s="1"/>
  <c r="I3442" i="16"/>
  <c r="E3442" i="16" s="1"/>
  <c r="C3442" i="16" s="1"/>
  <c r="I3299" i="16"/>
  <c r="E3299" i="16" s="1"/>
  <c r="C3299" i="16" s="1"/>
  <c r="I3154" i="16"/>
  <c r="E3154" i="16" s="1"/>
  <c r="C3154" i="16" s="1"/>
  <c r="I3010" i="16"/>
  <c r="E3010" i="16" s="1"/>
  <c r="C3010" i="16" s="1"/>
  <c r="I2866" i="16"/>
  <c r="E2866" i="16" s="1"/>
  <c r="C2866" i="16" s="1"/>
  <c r="I2722" i="16"/>
  <c r="E2722" i="16" s="1"/>
  <c r="C2722" i="16" s="1"/>
  <c r="I2566" i="16"/>
  <c r="E2566" i="16" s="1"/>
  <c r="C2566" i="16" s="1"/>
  <c r="I2422" i="16"/>
  <c r="E2422" i="16" s="1"/>
  <c r="C2422" i="16" s="1"/>
  <c r="I2277" i="16"/>
  <c r="E2277" i="16" s="1"/>
  <c r="C2277" i="16" s="1"/>
  <c r="I2133" i="16"/>
  <c r="E2133" i="16" s="1"/>
  <c r="C2133" i="16" s="1"/>
  <c r="I3800" i="16"/>
  <c r="E3800" i="16" s="1"/>
  <c r="C3800" i="16" s="1"/>
  <c r="I3658" i="16"/>
  <c r="E3658" i="16" s="1"/>
  <c r="C3658" i="16" s="1"/>
  <c r="I3514" i="16"/>
  <c r="E3514" i="16" s="1"/>
  <c r="C3514" i="16" s="1"/>
  <c r="I3369" i="16"/>
  <c r="E3369" i="16" s="1"/>
  <c r="C3369" i="16" s="1"/>
  <c r="I3225" i="16"/>
  <c r="E3225" i="16" s="1"/>
  <c r="C3225" i="16" s="1"/>
  <c r="I3081" i="16"/>
  <c r="E3081" i="16" s="1"/>
  <c r="C3081" i="16" s="1"/>
  <c r="I2937" i="16"/>
  <c r="E2937" i="16" s="1"/>
  <c r="C2937" i="16" s="1"/>
  <c r="I2793" i="16"/>
  <c r="E2793" i="16" s="1"/>
  <c r="C2793" i="16" s="1"/>
  <c r="I2649" i="16"/>
  <c r="E2649" i="16" s="1"/>
  <c r="C2649" i="16" s="1"/>
  <c r="I2505" i="16"/>
  <c r="E2505" i="16" s="1"/>
  <c r="C2505" i="16" s="1"/>
  <c r="I2350" i="16"/>
  <c r="E2350" i="16" s="1"/>
  <c r="C2350" i="16" s="1"/>
  <c r="I2205" i="16"/>
  <c r="E2205" i="16" s="1"/>
  <c r="C2205" i="16" s="1"/>
  <c r="I3774" i="16"/>
  <c r="E3774" i="16" s="1"/>
  <c r="C3774" i="16" s="1"/>
  <c r="I3752" i="16"/>
  <c r="E3752" i="16" s="1"/>
  <c r="C3752" i="16" s="1"/>
  <c r="I3608" i="16"/>
  <c r="E3608" i="16" s="1"/>
  <c r="C3608" i="16" s="1"/>
  <c r="I3453" i="16"/>
  <c r="E3453" i="16" s="1"/>
  <c r="C3453" i="16" s="1"/>
  <c r="I3308" i="16"/>
  <c r="E3308" i="16" s="1"/>
  <c r="C3308" i="16" s="1"/>
  <c r="I3164" i="16"/>
  <c r="E3164" i="16" s="1"/>
  <c r="C3164" i="16" s="1"/>
  <c r="I3020" i="16"/>
  <c r="E3020" i="16" s="1"/>
  <c r="C3020" i="16" s="1"/>
  <c r="I2876" i="16"/>
  <c r="E2876" i="16" s="1"/>
  <c r="C2876" i="16" s="1"/>
  <c r="I2732" i="16"/>
  <c r="E2732" i="16" s="1"/>
  <c r="C2732" i="16" s="1"/>
  <c r="I2588" i="16"/>
  <c r="E2588" i="16" s="1"/>
  <c r="C2588" i="16" s="1"/>
  <c r="I2444" i="16"/>
  <c r="E2444" i="16" s="1"/>
  <c r="C2444" i="16" s="1"/>
  <c r="I2300" i="16"/>
  <c r="E2300" i="16" s="1"/>
  <c r="C2300" i="16" s="1"/>
  <c r="I2155" i="16"/>
  <c r="E2155" i="16" s="1"/>
  <c r="C2155" i="16" s="1"/>
  <c r="I3799" i="16"/>
  <c r="E3799" i="16" s="1"/>
  <c r="C3799" i="16" s="1"/>
  <c r="I3656" i="16"/>
  <c r="E3656" i="16" s="1"/>
  <c r="C3656" i="16" s="1"/>
  <c r="I3512" i="16"/>
  <c r="E3512" i="16" s="1"/>
  <c r="C3512" i="16" s="1"/>
  <c r="I3366" i="16"/>
  <c r="E3366" i="16" s="1"/>
  <c r="C3366" i="16" s="1"/>
  <c r="I3223" i="16"/>
  <c r="E3223" i="16" s="1"/>
  <c r="C3223" i="16" s="1"/>
  <c r="I3080" i="16"/>
  <c r="E3080" i="16" s="1"/>
  <c r="C3080" i="16" s="1"/>
  <c r="I2934" i="16"/>
  <c r="E2934" i="16" s="1"/>
  <c r="C2934" i="16" s="1"/>
  <c r="I2791" i="16"/>
  <c r="E2791" i="16" s="1"/>
  <c r="C2791" i="16" s="1"/>
  <c r="I2647" i="16"/>
  <c r="E2647" i="16" s="1"/>
  <c r="C2647" i="16" s="1"/>
  <c r="I2503" i="16"/>
  <c r="E2503" i="16" s="1"/>
  <c r="C2503" i="16" s="1"/>
  <c r="I2358" i="16"/>
  <c r="E2358" i="16" s="1"/>
  <c r="C2358" i="16" s="1"/>
  <c r="I2216" i="16"/>
  <c r="E2216" i="16" s="1"/>
  <c r="C2216" i="16" s="1"/>
  <c r="I3629" i="16"/>
  <c r="E3629" i="16" s="1"/>
  <c r="C3629" i="16" s="1"/>
  <c r="I3415" i="16"/>
  <c r="E3415" i="16" s="1"/>
  <c r="C3415" i="16" s="1"/>
  <c r="I3246" i="16"/>
  <c r="E3246" i="16" s="1"/>
  <c r="C3246" i="16" s="1"/>
  <c r="I3103" i="16"/>
  <c r="E3103" i="16" s="1"/>
  <c r="C3103" i="16" s="1"/>
  <c r="I2958" i="16"/>
  <c r="E2958" i="16" s="1"/>
  <c r="C2958" i="16" s="1"/>
  <c r="I2814" i="16"/>
  <c r="E2814" i="16" s="1"/>
  <c r="C2814" i="16" s="1"/>
  <c r="I2670" i="16"/>
  <c r="E2670" i="16" s="1"/>
  <c r="C2670" i="16" s="1"/>
  <c r="I2526" i="16"/>
  <c r="E2526" i="16" s="1"/>
  <c r="C2526" i="16" s="1"/>
  <c r="I2370" i="16"/>
  <c r="E2370" i="16" s="1"/>
  <c r="C2370" i="16" s="1"/>
  <c r="I2225" i="16"/>
  <c r="E2225" i="16" s="1"/>
  <c r="C2225" i="16" s="1"/>
  <c r="I2081" i="16"/>
  <c r="E2081" i="16" s="1"/>
  <c r="C2081" i="16" s="1"/>
  <c r="I1939" i="16"/>
  <c r="E1939" i="16" s="1"/>
  <c r="C1939" i="16" s="1"/>
  <c r="I3834" i="16"/>
  <c r="E3834" i="16" s="1"/>
  <c r="C3834" i="16" s="1"/>
  <c r="I3413" i="16"/>
  <c r="E3413" i="16" s="1"/>
  <c r="C3413" i="16" s="1"/>
  <c r="I3269" i="16"/>
  <c r="E3269" i="16" s="1"/>
  <c r="C3269" i="16" s="1"/>
  <c r="I3125" i="16"/>
  <c r="E3125" i="16" s="1"/>
  <c r="C3125" i="16" s="1"/>
  <c r="I2981" i="16"/>
  <c r="E2981" i="16" s="1"/>
  <c r="C2981" i="16" s="1"/>
  <c r="I2836" i="16"/>
  <c r="E2836" i="16" s="1"/>
  <c r="C2836" i="16" s="1"/>
  <c r="I2693" i="16"/>
  <c r="E2693" i="16" s="1"/>
  <c r="C2693" i="16" s="1"/>
  <c r="I2549" i="16"/>
  <c r="E2549" i="16" s="1"/>
  <c r="C2549" i="16" s="1"/>
  <c r="I2404" i="16"/>
  <c r="E2404" i="16" s="1"/>
  <c r="C2404" i="16" s="1"/>
  <c r="I2260" i="16"/>
  <c r="E2260" i="16" s="1"/>
  <c r="C2260" i="16" s="1"/>
  <c r="I2117" i="16"/>
  <c r="E2117" i="16" s="1"/>
  <c r="C2117" i="16" s="1"/>
  <c r="I1974" i="16"/>
  <c r="E1974" i="16" s="1"/>
  <c r="C1974" i="16" s="1"/>
  <c r="I1829" i="16"/>
  <c r="E1829" i="16" s="1"/>
  <c r="C1829" i="16" s="1"/>
  <c r="I3772" i="16"/>
  <c r="E3772" i="16" s="1"/>
  <c r="C3772" i="16" s="1"/>
  <c r="I3628" i="16"/>
  <c r="E3628" i="16" s="1"/>
  <c r="C3628" i="16" s="1"/>
  <c r="I3484" i="16"/>
  <c r="E3484" i="16" s="1"/>
  <c r="C3484" i="16" s="1"/>
  <c r="I3339" i="16"/>
  <c r="E3339" i="16" s="1"/>
  <c r="C3339" i="16" s="1"/>
  <c r="I3196" i="16"/>
  <c r="E3196" i="16" s="1"/>
  <c r="C3196" i="16" s="1"/>
  <c r="I3053" i="16"/>
  <c r="E3053" i="16" s="1"/>
  <c r="C3053" i="16" s="1"/>
  <c r="I2908" i="16"/>
  <c r="E2908" i="16" s="1"/>
  <c r="C2908" i="16" s="1"/>
  <c r="I2764" i="16"/>
  <c r="E2764" i="16" s="1"/>
  <c r="C2764" i="16" s="1"/>
  <c r="I2620" i="16"/>
  <c r="E2620" i="16" s="1"/>
  <c r="C2620" i="16" s="1"/>
  <c r="I2475" i="16"/>
  <c r="E2475" i="16" s="1"/>
  <c r="C2475" i="16" s="1"/>
  <c r="I2320" i="16"/>
  <c r="E2320" i="16" s="1"/>
  <c r="C2320" i="16" s="1"/>
  <c r="I2175" i="16"/>
  <c r="E2175" i="16" s="1"/>
  <c r="C2175" i="16" s="1"/>
  <c r="I3545" i="16"/>
  <c r="E3545" i="16" s="1"/>
  <c r="C3545" i="16" s="1"/>
  <c r="I3711" i="16"/>
  <c r="E3711" i="16" s="1"/>
  <c r="C3711" i="16" s="1"/>
  <c r="I3555" i="16"/>
  <c r="E3555" i="16" s="1"/>
  <c r="C3555" i="16" s="1"/>
  <c r="I3411" i="16"/>
  <c r="E3411" i="16" s="1"/>
  <c r="C3411" i="16" s="1"/>
  <c r="I3266" i="16"/>
  <c r="E3266" i="16" s="1"/>
  <c r="C3266" i="16" s="1"/>
  <c r="I3122" i="16"/>
  <c r="E3122" i="16" s="1"/>
  <c r="C3122" i="16" s="1"/>
  <c r="I2980" i="16"/>
  <c r="E2980" i="16" s="1"/>
  <c r="C2980" i="16" s="1"/>
  <c r="I2835" i="16"/>
  <c r="E2835" i="16" s="1"/>
  <c r="C2835" i="16" s="1"/>
  <c r="I2691" i="16"/>
  <c r="E2691" i="16" s="1"/>
  <c r="C2691" i="16" s="1"/>
  <c r="I2547" i="16"/>
  <c r="E2547" i="16" s="1"/>
  <c r="C2547" i="16" s="1"/>
  <c r="I2402" i="16"/>
  <c r="E2402" i="16" s="1"/>
  <c r="C2402" i="16" s="1"/>
  <c r="I2259" i="16"/>
  <c r="E2259" i="16" s="1"/>
  <c r="C2259" i="16" s="1"/>
  <c r="I2115" i="16"/>
  <c r="E2115" i="16" s="1"/>
  <c r="C2115" i="16" s="1"/>
  <c r="I3782" i="16"/>
  <c r="E3782" i="16" s="1"/>
  <c r="C3782" i="16" s="1"/>
  <c r="I3637" i="16"/>
  <c r="E3637" i="16" s="1"/>
  <c r="C3637" i="16" s="1"/>
  <c r="I3495" i="16"/>
  <c r="E3495" i="16" s="1"/>
  <c r="C3495" i="16" s="1"/>
  <c r="I3351" i="16"/>
  <c r="E3351" i="16" s="1"/>
  <c r="C3351" i="16" s="1"/>
  <c r="I3206" i="16"/>
  <c r="E3206" i="16" s="1"/>
  <c r="C3206" i="16" s="1"/>
  <c r="I3063" i="16"/>
  <c r="E3063" i="16" s="1"/>
  <c r="C3063" i="16" s="1"/>
  <c r="I2918" i="16"/>
  <c r="E2918" i="16" s="1"/>
  <c r="C2918" i="16" s="1"/>
  <c r="I2751" i="16"/>
  <c r="E2751" i="16" s="1"/>
  <c r="C2751" i="16" s="1"/>
  <c r="I2606" i="16"/>
  <c r="E2606" i="16" s="1"/>
  <c r="C2606" i="16" s="1"/>
  <c r="I2462" i="16"/>
  <c r="E2462" i="16" s="1"/>
  <c r="C2462" i="16" s="1"/>
  <c r="I2317" i="16"/>
  <c r="E2317" i="16" s="1"/>
  <c r="C2317" i="16" s="1"/>
  <c r="I2162" i="16"/>
  <c r="E2162" i="16" s="1"/>
  <c r="C2162" i="16" s="1"/>
  <c r="I3817" i="16"/>
  <c r="E3817" i="16" s="1"/>
  <c r="C3817" i="16" s="1"/>
  <c r="I3674" i="16"/>
  <c r="E3674" i="16" s="1"/>
  <c r="C3674" i="16" s="1"/>
  <c r="I3529" i="16"/>
  <c r="E3529" i="16" s="1"/>
  <c r="C3529" i="16" s="1"/>
  <c r="I3385" i="16"/>
  <c r="E3385" i="16" s="1"/>
  <c r="C3385" i="16" s="1"/>
  <c r="I3240" i="16"/>
  <c r="E3240" i="16" s="1"/>
  <c r="C3240" i="16" s="1"/>
  <c r="I3096" i="16"/>
  <c r="E3096" i="16" s="1"/>
  <c r="C3096" i="16" s="1"/>
  <c r="I2953" i="16"/>
  <c r="E2953" i="16" s="1"/>
  <c r="C2953" i="16" s="1"/>
  <c r="I2809" i="16"/>
  <c r="E2809" i="16" s="1"/>
  <c r="C2809" i="16" s="1"/>
  <c r="I2665" i="16"/>
  <c r="E2665" i="16" s="1"/>
  <c r="C2665" i="16" s="1"/>
  <c r="I2521" i="16"/>
  <c r="E2521" i="16" s="1"/>
  <c r="C2521" i="16" s="1"/>
  <c r="I2364" i="16"/>
  <c r="E2364" i="16" s="1"/>
  <c r="C2364" i="16" s="1"/>
  <c r="I2222" i="16"/>
  <c r="E2222" i="16" s="1"/>
  <c r="C2222" i="16" s="1"/>
  <c r="I2100" i="16"/>
  <c r="E2100" i="16" s="1"/>
  <c r="C2100" i="16" s="1"/>
  <c r="I1957" i="16"/>
  <c r="E1957" i="16" s="1"/>
  <c r="C1957" i="16" s="1"/>
  <c r="I1812" i="16"/>
  <c r="E1812" i="16" s="1"/>
  <c r="C1812" i="16" s="1"/>
  <c r="I1668" i="16"/>
  <c r="E1668" i="16" s="1"/>
  <c r="C1668" i="16" s="1"/>
  <c r="I1524" i="16"/>
  <c r="E1524" i="16" s="1"/>
  <c r="C1524" i="16" s="1"/>
  <c r="I1381" i="16"/>
  <c r="E1381" i="16" s="1"/>
  <c r="C1381" i="16" s="1"/>
  <c r="I1236" i="16"/>
  <c r="E1236" i="16" s="1"/>
  <c r="C1236" i="16" s="1"/>
  <c r="I1092" i="16"/>
  <c r="E1092" i="16" s="1"/>
  <c r="C1092" i="16" s="1"/>
  <c r="I1967" i="16"/>
  <c r="E1967" i="16" s="1"/>
  <c r="C1967" i="16" s="1"/>
  <c r="I1823" i="16"/>
  <c r="E1823" i="16" s="1"/>
  <c r="C1823" i="16" s="1"/>
  <c r="I3666" i="16"/>
  <c r="E3666" i="16" s="1"/>
  <c r="C3666" i="16" s="1"/>
  <c r="I3756" i="16"/>
  <c r="E3756" i="16" s="1"/>
  <c r="C3756" i="16" s="1"/>
  <c r="I3611" i="16"/>
  <c r="E3611" i="16" s="1"/>
  <c r="C3611" i="16" s="1"/>
  <c r="I3469" i="16"/>
  <c r="E3469" i="16" s="1"/>
  <c r="C3469" i="16" s="1"/>
  <c r="I3325" i="16"/>
  <c r="E3325" i="16" s="1"/>
  <c r="C3325" i="16" s="1"/>
  <c r="I3180" i="16"/>
  <c r="E3180" i="16" s="1"/>
  <c r="C3180" i="16" s="1"/>
  <c r="I3036" i="16"/>
  <c r="E3036" i="16" s="1"/>
  <c r="C3036" i="16" s="1"/>
  <c r="I2892" i="16"/>
  <c r="E2892" i="16" s="1"/>
  <c r="C2892" i="16" s="1"/>
  <c r="I2748" i="16"/>
  <c r="E2748" i="16" s="1"/>
  <c r="C2748" i="16" s="1"/>
  <c r="I2592" i="16"/>
  <c r="E2592" i="16" s="1"/>
  <c r="C2592" i="16" s="1"/>
  <c r="I2448" i="16"/>
  <c r="E2448" i="16" s="1"/>
  <c r="C2448" i="16" s="1"/>
  <c r="I2304" i="16"/>
  <c r="E2304" i="16" s="1"/>
  <c r="C2304" i="16" s="1"/>
  <c r="I2161" i="16"/>
  <c r="E2161" i="16" s="1"/>
  <c r="C2161" i="16" s="1"/>
  <c r="I3815" i="16"/>
  <c r="E3815" i="16" s="1"/>
  <c r="C3815" i="16" s="1"/>
  <c r="I3671" i="16"/>
  <c r="E3671" i="16" s="1"/>
  <c r="C3671" i="16" s="1"/>
  <c r="I3527" i="16"/>
  <c r="E3527" i="16" s="1"/>
  <c r="C3527" i="16" s="1"/>
  <c r="I3384" i="16"/>
  <c r="E3384" i="16" s="1"/>
  <c r="C3384" i="16" s="1"/>
  <c r="I3239" i="16"/>
  <c r="E3239" i="16" s="1"/>
  <c r="C3239" i="16" s="1"/>
  <c r="I3095" i="16"/>
  <c r="E3095" i="16" s="1"/>
  <c r="C3095" i="16" s="1"/>
  <c r="I2952" i="16"/>
  <c r="E2952" i="16" s="1"/>
  <c r="C2952" i="16" s="1"/>
  <c r="I2807" i="16"/>
  <c r="E2807" i="16" s="1"/>
  <c r="C2807" i="16" s="1"/>
  <c r="I2663" i="16"/>
  <c r="E2663" i="16" s="1"/>
  <c r="C2663" i="16" s="1"/>
  <c r="I2519" i="16"/>
  <c r="E2519" i="16" s="1"/>
  <c r="C2519" i="16" s="1"/>
  <c r="I2375" i="16"/>
  <c r="E2375" i="16" s="1"/>
  <c r="C2375" i="16" s="1"/>
  <c r="I2231" i="16"/>
  <c r="E2231" i="16" s="1"/>
  <c r="C2231" i="16" s="1"/>
  <c r="I3653" i="16"/>
  <c r="E3653" i="16" s="1"/>
  <c r="C3653" i="16" s="1"/>
  <c r="I3718" i="16"/>
  <c r="E3718" i="16" s="1"/>
  <c r="C3718" i="16" s="1"/>
  <c r="I3574" i="16"/>
  <c r="E3574" i="16" s="1"/>
  <c r="C3574" i="16" s="1"/>
  <c r="I3430" i="16"/>
  <c r="E3430" i="16" s="1"/>
  <c r="C3430" i="16" s="1"/>
  <c r="I3286" i="16"/>
  <c r="E3286" i="16" s="1"/>
  <c r="C3286" i="16" s="1"/>
  <c r="I3142" i="16"/>
  <c r="E3142" i="16" s="1"/>
  <c r="C3142" i="16" s="1"/>
  <c r="I2998" i="16"/>
  <c r="E2998" i="16" s="1"/>
  <c r="C2998" i="16" s="1"/>
  <c r="I2855" i="16"/>
  <c r="E2855" i="16" s="1"/>
  <c r="C2855" i="16" s="1"/>
  <c r="I2710" i="16"/>
  <c r="E2710" i="16" s="1"/>
  <c r="C2710" i="16" s="1"/>
  <c r="I2554" i="16"/>
  <c r="E2554" i="16" s="1"/>
  <c r="C2554" i="16" s="1"/>
  <c r="I2410" i="16"/>
  <c r="E2410" i="16" s="1"/>
  <c r="C2410" i="16" s="1"/>
  <c r="I2266" i="16"/>
  <c r="E2266" i="16" s="1"/>
  <c r="C2266" i="16" s="1"/>
  <c r="I2122" i="16"/>
  <c r="E2122" i="16" s="1"/>
  <c r="C2122" i="16" s="1"/>
  <c r="I3789" i="16"/>
  <c r="E3789" i="16" s="1"/>
  <c r="C3789" i="16" s="1"/>
  <c r="I3645" i="16"/>
  <c r="E3645" i="16" s="1"/>
  <c r="C3645" i="16" s="1"/>
  <c r="I3500" i="16"/>
  <c r="E3500" i="16" s="1"/>
  <c r="C3500" i="16" s="1"/>
  <c r="I3357" i="16"/>
  <c r="E3357" i="16" s="1"/>
  <c r="C3357" i="16" s="1"/>
  <c r="I3213" i="16"/>
  <c r="E3213" i="16" s="1"/>
  <c r="C3213" i="16" s="1"/>
  <c r="I3069" i="16"/>
  <c r="E3069" i="16" s="1"/>
  <c r="C3069" i="16" s="1"/>
  <c r="I2924" i="16"/>
  <c r="E2924" i="16" s="1"/>
  <c r="C2924" i="16" s="1"/>
  <c r="I2781" i="16"/>
  <c r="E2781" i="16" s="1"/>
  <c r="C2781" i="16" s="1"/>
  <c r="I2637" i="16"/>
  <c r="E2637" i="16" s="1"/>
  <c r="C2637" i="16" s="1"/>
  <c r="I2494" i="16"/>
  <c r="E2494" i="16" s="1"/>
  <c r="C2494" i="16" s="1"/>
  <c r="I2337" i="16"/>
  <c r="E2337" i="16" s="1"/>
  <c r="C2337" i="16" s="1"/>
  <c r="I2193" i="16"/>
  <c r="E2193" i="16" s="1"/>
  <c r="C2193" i="16" s="1"/>
  <c r="I3607" i="16"/>
  <c r="E3607" i="16" s="1"/>
  <c r="C3607" i="16" s="1"/>
  <c r="I3740" i="16"/>
  <c r="E3740" i="16" s="1"/>
  <c r="C3740" i="16" s="1"/>
  <c r="I3595" i="16"/>
  <c r="E3595" i="16" s="1"/>
  <c r="C3595" i="16" s="1"/>
  <c r="I3440" i="16"/>
  <c r="E3440" i="16" s="1"/>
  <c r="C3440" i="16" s="1"/>
  <c r="I3295" i="16"/>
  <c r="E3295" i="16" s="1"/>
  <c r="C3295" i="16" s="1"/>
  <c r="I3151" i="16"/>
  <c r="E3151" i="16" s="1"/>
  <c r="C3151" i="16" s="1"/>
  <c r="I3007" i="16"/>
  <c r="E3007" i="16" s="1"/>
  <c r="C3007" i="16" s="1"/>
  <c r="I2863" i="16"/>
  <c r="E2863" i="16" s="1"/>
  <c r="C2863" i="16" s="1"/>
  <c r="I2720" i="16"/>
  <c r="E2720" i="16" s="1"/>
  <c r="C2720" i="16" s="1"/>
  <c r="I2576" i="16"/>
  <c r="E2576" i="16" s="1"/>
  <c r="C2576" i="16" s="1"/>
  <c r="I2432" i="16"/>
  <c r="E2432" i="16" s="1"/>
  <c r="C2432" i="16" s="1"/>
  <c r="I2289" i="16"/>
  <c r="E2289" i="16" s="1"/>
  <c r="C2289" i="16" s="1"/>
  <c r="I2145" i="16"/>
  <c r="E2145" i="16" s="1"/>
  <c r="C2145" i="16" s="1"/>
  <c r="I3787" i="16"/>
  <c r="E3787" i="16" s="1"/>
  <c r="C3787" i="16" s="1"/>
  <c r="I3642" i="16"/>
  <c r="E3642" i="16" s="1"/>
  <c r="C3642" i="16" s="1"/>
  <c r="I3498" i="16"/>
  <c r="E3498" i="16" s="1"/>
  <c r="C3498" i="16" s="1"/>
  <c r="I3355" i="16"/>
  <c r="E3355" i="16" s="1"/>
  <c r="C3355" i="16" s="1"/>
  <c r="I3211" i="16"/>
  <c r="E3211" i="16" s="1"/>
  <c r="C3211" i="16" s="1"/>
  <c r="I3066" i="16"/>
  <c r="E3066" i="16" s="1"/>
  <c r="C3066" i="16" s="1"/>
  <c r="I2923" i="16"/>
  <c r="E2923" i="16" s="1"/>
  <c r="C2923" i="16" s="1"/>
  <c r="I2778" i="16"/>
  <c r="E2778" i="16" s="1"/>
  <c r="C2778" i="16" s="1"/>
  <c r="I2635" i="16"/>
  <c r="E2635" i="16" s="1"/>
  <c r="C2635" i="16" s="1"/>
  <c r="I2491" i="16"/>
  <c r="E2491" i="16" s="1"/>
  <c r="C2491" i="16" s="1"/>
  <c r="I2347" i="16"/>
  <c r="E2347" i="16" s="1"/>
  <c r="C2347" i="16" s="1"/>
  <c r="I2204" i="16"/>
  <c r="E2204" i="16" s="1"/>
  <c r="C2204" i="16" s="1"/>
  <c r="I3546" i="16"/>
  <c r="E3546" i="16" s="1"/>
  <c r="C3546" i="16" s="1"/>
  <c r="I3402" i="16"/>
  <c r="E3402" i="16" s="1"/>
  <c r="C3402" i="16" s="1"/>
  <c r="I3235" i="16"/>
  <c r="E3235" i="16" s="1"/>
  <c r="C3235" i="16" s="1"/>
  <c r="I3090" i="16"/>
  <c r="E3090" i="16" s="1"/>
  <c r="C3090" i="16" s="1"/>
  <c r="I2946" i="16"/>
  <c r="E2946" i="16" s="1"/>
  <c r="C2946" i="16" s="1"/>
  <c r="I2802" i="16"/>
  <c r="E2802" i="16" s="1"/>
  <c r="C2802" i="16" s="1"/>
  <c r="I2658" i="16"/>
  <c r="E2658" i="16" s="1"/>
  <c r="C2658" i="16" s="1"/>
  <c r="I2514" i="16"/>
  <c r="E2514" i="16" s="1"/>
  <c r="C2514" i="16" s="1"/>
  <c r="I2359" i="16"/>
  <c r="E2359" i="16" s="1"/>
  <c r="C2359" i="16" s="1"/>
  <c r="I2214" i="16"/>
  <c r="E2214" i="16" s="1"/>
  <c r="C2214" i="16" s="1"/>
  <c r="I2070" i="16"/>
  <c r="E2070" i="16" s="1"/>
  <c r="C2070" i="16" s="1"/>
  <c r="I1926" i="16"/>
  <c r="E1926" i="16" s="1"/>
  <c r="C1926" i="16" s="1"/>
  <c r="I3690" i="16"/>
  <c r="E3690" i="16" s="1"/>
  <c r="C3690" i="16" s="1"/>
  <c r="I3401" i="16"/>
  <c r="E3401" i="16" s="1"/>
  <c r="C3401" i="16" s="1"/>
  <c r="I3257" i="16"/>
  <c r="E3257" i="16" s="1"/>
  <c r="C3257" i="16" s="1"/>
  <c r="I3114" i="16"/>
  <c r="E3114" i="16" s="1"/>
  <c r="C3114" i="16" s="1"/>
  <c r="I2968" i="16"/>
  <c r="E2968" i="16" s="1"/>
  <c r="C2968" i="16" s="1"/>
  <c r="I2825" i="16"/>
  <c r="E2825" i="16" s="1"/>
  <c r="C2825" i="16" s="1"/>
  <c r="I2681" i="16"/>
  <c r="E2681" i="16" s="1"/>
  <c r="C2681" i="16" s="1"/>
  <c r="I2537" i="16"/>
  <c r="E2537" i="16" s="1"/>
  <c r="C2537" i="16" s="1"/>
  <c r="I2393" i="16"/>
  <c r="E2393" i="16" s="1"/>
  <c r="C2393" i="16" s="1"/>
  <c r="I2249" i="16"/>
  <c r="E2249" i="16" s="1"/>
  <c r="C2249" i="16" s="1"/>
  <c r="I2105" i="16"/>
  <c r="E2105" i="16" s="1"/>
  <c r="C2105" i="16" s="1"/>
  <c r="I1961" i="16"/>
  <c r="E1961" i="16" s="1"/>
  <c r="C1961" i="16" s="1"/>
  <c r="I1817" i="16"/>
  <c r="E1817" i="16" s="1"/>
  <c r="C1817" i="16" s="1"/>
  <c r="I3760" i="16"/>
  <c r="E3760" i="16" s="1"/>
  <c r="C3760" i="16" s="1"/>
  <c r="I3616" i="16"/>
  <c r="E3616" i="16" s="1"/>
  <c r="C3616" i="16" s="1"/>
  <c r="I3473" i="16"/>
  <c r="E3473" i="16" s="1"/>
  <c r="C3473" i="16" s="1"/>
  <c r="I3328" i="16"/>
  <c r="E3328" i="16" s="1"/>
  <c r="C3328" i="16" s="1"/>
  <c r="I3183" i="16"/>
  <c r="E3183" i="16" s="1"/>
  <c r="C3183" i="16" s="1"/>
  <c r="I3039" i="16"/>
  <c r="E3039" i="16" s="1"/>
  <c r="C3039" i="16" s="1"/>
  <c r="I2895" i="16"/>
  <c r="E2895" i="16" s="1"/>
  <c r="C2895" i="16" s="1"/>
  <c r="I2752" i="16"/>
  <c r="E2752" i="16" s="1"/>
  <c r="C2752" i="16" s="1"/>
  <c r="I2608" i="16"/>
  <c r="E2608" i="16" s="1"/>
  <c r="C2608" i="16" s="1"/>
  <c r="I2465" i="16"/>
  <c r="E2465" i="16" s="1"/>
  <c r="C2465" i="16" s="1"/>
  <c r="I2308" i="16"/>
  <c r="E2308" i="16" s="1"/>
  <c r="C2308" i="16" s="1"/>
  <c r="I2165" i="16"/>
  <c r="E2165" i="16" s="1"/>
  <c r="C2165" i="16" s="1"/>
  <c r="I3842" i="16"/>
  <c r="E3842" i="16" s="1"/>
  <c r="C3842" i="16" s="1"/>
  <c r="I3699" i="16"/>
  <c r="E3699" i="16" s="1"/>
  <c r="C3699" i="16" s="1"/>
  <c r="I3544" i="16"/>
  <c r="E3544" i="16" s="1"/>
  <c r="C3544" i="16" s="1"/>
  <c r="I3399" i="16"/>
  <c r="E3399" i="16" s="1"/>
  <c r="C3399" i="16" s="1"/>
  <c r="I3255" i="16"/>
  <c r="E3255" i="16" s="1"/>
  <c r="C3255" i="16" s="1"/>
  <c r="I3111" i="16"/>
  <c r="E3111" i="16" s="1"/>
  <c r="C3111" i="16" s="1"/>
  <c r="I2967" i="16"/>
  <c r="E2967" i="16" s="1"/>
  <c r="C2967" i="16" s="1"/>
  <c r="I2823" i="16"/>
  <c r="E2823" i="16" s="1"/>
  <c r="C2823" i="16" s="1"/>
  <c r="I2679" i="16"/>
  <c r="E2679" i="16" s="1"/>
  <c r="C2679" i="16" s="1"/>
  <c r="I2535" i="16"/>
  <c r="E2535" i="16" s="1"/>
  <c r="C2535" i="16" s="1"/>
  <c r="I2390" i="16"/>
  <c r="E2390" i="16" s="1"/>
  <c r="C2390" i="16" s="1"/>
  <c r="I2247" i="16"/>
  <c r="E2247" i="16" s="1"/>
  <c r="C2247" i="16" s="1"/>
  <c r="I2103" i="16"/>
  <c r="E2103" i="16" s="1"/>
  <c r="C2103" i="16" s="1"/>
  <c r="I3770" i="16"/>
  <c r="E3770" i="16" s="1"/>
  <c r="C3770" i="16" s="1"/>
  <c r="I3625" i="16"/>
  <c r="E3625" i="16" s="1"/>
  <c r="C3625" i="16" s="1"/>
  <c r="I3482" i="16"/>
  <c r="E3482" i="16" s="1"/>
  <c r="C3482" i="16" s="1"/>
  <c r="I3338" i="16"/>
  <c r="E3338" i="16" s="1"/>
  <c r="C3338" i="16" s="1"/>
  <c r="I3194" i="16"/>
  <c r="E3194" i="16" s="1"/>
  <c r="C3194" i="16" s="1"/>
  <c r="I3049" i="16"/>
  <c r="E3049" i="16" s="1"/>
  <c r="C3049" i="16" s="1"/>
  <c r="I2906" i="16"/>
  <c r="E2906" i="16" s="1"/>
  <c r="C2906" i="16" s="1"/>
  <c r="I2738" i="16"/>
  <c r="E2738" i="16" s="1"/>
  <c r="C2738" i="16" s="1"/>
  <c r="I2594" i="16"/>
  <c r="E2594" i="16" s="1"/>
  <c r="C2594" i="16" s="1"/>
  <c r="I2450" i="16"/>
  <c r="E2450" i="16" s="1"/>
  <c r="C2450" i="16" s="1"/>
  <c r="I2307" i="16"/>
  <c r="E2307" i="16" s="1"/>
  <c r="C2307" i="16" s="1"/>
  <c r="I2150" i="16"/>
  <c r="E2150" i="16" s="1"/>
  <c r="C2150" i="16" s="1"/>
  <c r="I3805" i="16"/>
  <c r="E3805" i="16" s="1"/>
  <c r="C3805" i="16" s="1"/>
  <c r="I3661" i="16"/>
  <c r="E3661" i="16" s="1"/>
  <c r="C3661" i="16" s="1"/>
  <c r="I3517" i="16"/>
  <c r="E3517" i="16" s="1"/>
  <c r="C3517" i="16" s="1"/>
  <c r="I3372" i="16"/>
  <c r="E3372" i="16" s="1"/>
  <c r="C3372" i="16" s="1"/>
  <c r="I3229" i="16"/>
  <c r="E3229" i="16" s="1"/>
  <c r="C3229" i="16" s="1"/>
  <c r="I3085" i="16"/>
  <c r="E3085" i="16" s="1"/>
  <c r="C3085" i="16" s="1"/>
  <c r="I2941" i="16"/>
  <c r="E2941" i="16" s="1"/>
  <c r="C2941" i="16" s="1"/>
  <c r="I2797" i="16"/>
  <c r="E2797" i="16" s="1"/>
  <c r="C2797" i="16" s="1"/>
  <c r="I2654" i="16"/>
  <c r="E2654" i="16" s="1"/>
  <c r="C2654" i="16" s="1"/>
  <c r="I2509" i="16"/>
  <c r="E2509" i="16" s="1"/>
  <c r="C2509" i="16" s="1"/>
  <c r="I2353" i="16"/>
  <c r="E2353" i="16" s="1"/>
  <c r="C2353" i="16" s="1"/>
  <c r="I2209" i="16"/>
  <c r="E2209" i="16" s="1"/>
  <c r="C2209" i="16" s="1"/>
  <c r="I2087" i="16"/>
  <c r="E2087" i="16" s="1"/>
  <c r="C2087" i="16" s="1"/>
  <c r="I1944" i="16"/>
  <c r="E1944" i="16" s="1"/>
  <c r="C1944" i="16" s="1"/>
  <c r="I1800" i="16"/>
  <c r="E1800" i="16" s="1"/>
  <c r="C1800" i="16" s="1"/>
  <c r="I1656" i="16"/>
  <c r="E1656" i="16" s="1"/>
  <c r="C1656" i="16" s="1"/>
  <c r="I1512" i="16"/>
  <c r="E1512" i="16" s="1"/>
  <c r="C1512" i="16" s="1"/>
  <c r="I1368" i="16"/>
  <c r="E1368" i="16" s="1"/>
  <c r="C1368" i="16" s="1"/>
  <c r="I3821" i="16"/>
  <c r="E3821" i="16" s="1"/>
  <c r="C3821" i="16" s="1"/>
  <c r="I3744" i="16"/>
  <c r="E3744" i="16" s="1"/>
  <c r="C3744" i="16" s="1"/>
  <c r="I3599" i="16"/>
  <c r="E3599" i="16" s="1"/>
  <c r="C3599" i="16" s="1"/>
  <c r="I3456" i="16"/>
  <c r="E3456" i="16" s="1"/>
  <c r="C3456" i="16" s="1"/>
  <c r="I3312" i="16"/>
  <c r="E3312" i="16" s="1"/>
  <c r="C3312" i="16" s="1"/>
  <c r="I3167" i="16"/>
  <c r="E3167" i="16" s="1"/>
  <c r="C3167" i="16" s="1"/>
  <c r="I3023" i="16"/>
  <c r="E3023" i="16" s="1"/>
  <c r="C3023" i="16" s="1"/>
  <c r="I2880" i="16"/>
  <c r="E2880" i="16" s="1"/>
  <c r="C2880" i="16" s="1"/>
  <c r="I2736" i="16"/>
  <c r="E2736" i="16" s="1"/>
  <c r="C2736" i="16" s="1"/>
  <c r="I2580" i="16"/>
  <c r="E2580" i="16" s="1"/>
  <c r="C2580" i="16" s="1"/>
  <c r="I2436" i="16"/>
  <c r="E2436" i="16" s="1"/>
  <c r="C2436" i="16" s="1"/>
  <c r="I2292" i="16"/>
  <c r="E2292" i="16" s="1"/>
  <c r="C2292" i="16" s="1"/>
  <c r="I2149" i="16"/>
  <c r="E2149" i="16" s="1"/>
  <c r="C2149" i="16" s="1"/>
  <c r="I3802" i="16"/>
  <c r="E3802" i="16" s="1"/>
  <c r="C3802" i="16" s="1"/>
  <c r="I3659" i="16"/>
  <c r="E3659" i="16" s="1"/>
  <c r="C3659" i="16" s="1"/>
  <c r="I3516" i="16"/>
  <c r="E3516" i="16" s="1"/>
  <c r="C3516" i="16" s="1"/>
  <c r="I3371" i="16"/>
  <c r="E3371" i="16" s="1"/>
  <c r="C3371" i="16" s="1"/>
  <c r="I3227" i="16"/>
  <c r="E3227" i="16" s="1"/>
  <c r="C3227" i="16" s="1"/>
  <c r="I3082" i="16"/>
  <c r="E3082" i="16" s="1"/>
  <c r="C3082" i="16" s="1"/>
  <c r="I2938" i="16"/>
  <c r="E2938" i="16" s="1"/>
  <c r="C2938" i="16" s="1"/>
  <c r="I2795" i="16"/>
  <c r="E2795" i="16" s="1"/>
  <c r="C2795" i="16" s="1"/>
  <c r="I2652" i="16"/>
  <c r="E2652" i="16" s="1"/>
  <c r="C2652" i="16" s="1"/>
  <c r="I2508" i="16"/>
  <c r="E2508" i="16" s="1"/>
  <c r="C2508" i="16" s="1"/>
  <c r="I2363" i="16"/>
  <c r="E2363" i="16" s="1"/>
  <c r="C2363" i="16" s="1"/>
  <c r="I2220" i="16"/>
  <c r="E2220" i="16" s="1"/>
  <c r="C2220" i="16" s="1"/>
  <c r="I3798" i="16"/>
  <c r="E3798" i="16" s="1"/>
  <c r="C3798" i="16" s="1"/>
  <c r="I3705" i="16"/>
  <c r="E3705" i="16" s="1"/>
  <c r="C3705" i="16" s="1"/>
  <c r="I3562" i="16"/>
  <c r="E3562" i="16" s="1"/>
  <c r="C3562" i="16" s="1"/>
  <c r="I3418" i="16"/>
  <c r="E3418" i="16" s="1"/>
  <c r="C3418" i="16" s="1"/>
  <c r="I3275" i="16"/>
  <c r="E3275" i="16" s="1"/>
  <c r="C3275" i="16" s="1"/>
  <c r="I3131" i="16"/>
  <c r="E3131" i="16" s="1"/>
  <c r="C3131" i="16" s="1"/>
  <c r="I2987" i="16"/>
  <c r="E2987" i="16" s="1"/>
  <c r="C2987" i="16" s="1"/>
  <c r="I2842" i="16"/>
  <c r="E2842" i="16" s="1"/>
  <c r="C2842" i="16" s="1"/>
  <c r="I2686" i="16"/>
  <c r="E2686" i="16" s="1"/>
  <c r="C2686" i="16" s="1"/>
  <c r="I2542" i="16"/>
  <c r="E2542" i="16" s="1"/>
  <c r="C2542" i="16" s="1"/>
  <c r="I2398" i="16"/>
  <c r="E2398" i="16" s="1"/>
  <c r="C2398" i="16" s="1"/>
  <c r="I2254" i="16"/>
  <c r="E2254" i="16" s="1"/>
  <c r="C2254" i="16" s="1"/>
  <c r="I2110" i="16"/>
  <c r="E2110" i="16" s="1"/>
  <c r="C2110" i="16" s="1"/>
  <c r="I3777" i="16"/>
  <c r="E3777" i="16" s="1"/>
  <c r="C3777" i="16" s="1"/>
  <c r="I3632" i="16"/>
  <c r="E3632" i="16" s="1"/>
  <c r="C3632" i="16" s="1"/>
  <c r="I3488" i="16"/>
  <c r="E3488" i="16" s="1"/>
  <c r="C3488" i="16" s="1"/>
  <c r="I3345" i="16"/>
  <c r="E3345" i="16" s="1"/>
  <c r="C3345" i="16" s="1"/>
  <c r="I3201" i="16"/>
  <c r="E3201" i="16" s="1"/>
  <c r="C3201" i="16" s="1"/>
  <c r="I3057" i="16"/>
  <c r="E3057" i="16" s="1"/>
  <c r="C3057" i="16" s="1"/>
  <c r="I2913" i="16"/>
  <c r="E2913" i="16" s="1"/>
  <c r="C2913" i="16" s="1"/>
  <c r="I2769" i="16"/>
  <c r="E2769" i="16" s="1"/>
  <c r="C2769" i="16" s="1"/>
  <c r="I2625" i="16"/>
  <c r="E2625" i="16" s="1"/>
  <c r="C2625" i="16" s="1"/>
  <c r="I2481" i="16"/>
  <c r="E2481" i="16" s="1"/>
  <c r="C2481" i="16" s="1"/>
  <c r="I2325" i="16"/>
  <c r="E2325" i="16" s="1"/>
  <c r="C2325" i="16" s="1"/>
  <c r="I2182" i="16"/>
  <c r="E2182" i="16" s="1"/>
  <c r="C2182" i="16" s="1"/>
  <c r="I3784" i="16"/>
  <c r="E3784" i="16" s="1"/>
  <c r="C3784" i="16" s="1"/>
  <c r="I3728" i="16"/>
  <c r="E3728" i="16" s="1"/>
  <c r="C3728" i="16" s="1"/>
  <c r="I3584" i="16"/>
  <c r="E3584" i="16" s="1"/>
  <c r="C3584" i="16" s="1"/>
  <c r="I3428" i="16"/>
  <c r="E3428" i="16" s="1"/>
  <c r="C3428" i="16" s="1"/>
  <c r="I3284" i="16"/>
  <c r="E3284" i="16" s="1"/>
  <c r="C3284" i="16" s="1"/>
  <c r="I3139" i="16"/>
  <c r="E3139" i="16" s="1"/>
  <c r="C3139" i="16" s="1"/>
  <c r="I2995" i="16"/>
  <c r="E2995" i="16" s="1"/>
  <c r="C2995" i="16" s="1"/>
  <c r="I2852" i="16"/>
  <c r="E2852" i="16" s="1"/>
  <c r="C2852" i="16" s="1"/>
  <c r="I2708" i="16"/>
  <c r="E2708" i="16" s="1"/>
  <c r="C2708" i="16" s="1"/>
  <c r="I2564" i="16"/>
  <c r="E2564" i="16" s="1"/>
  <c r="C2564" i="16" s="1"/>
  <c r="I2420" i="16"/>
  <c r="E2420" i="16" s="1"/>
  <c r="C2420" i="16" s="1"/>
  <c r="I2276" i="16"/>
  <c r="E2276" i="16" s="1"/>
  <c r="C2276" i="16" s="1"/>
  <c r="I2132" i="16"/>
  <c r="E2132" i="16" s="1"/>
  <c r="C2132" i="16" s="1"/>
  <c r="I3776" i="16"/>
  <c r="E3776" i="16" s="1"/>
  <c r="C3776" i="16" s="1"/>
  <c r="I3631" i="16"/>
  <c r="E3631" i="16" s="1"/>
  <c r="C3631" i="16" s="1"/>
  <c r="I3487" i="16"/>
  <c r="E3487" i="16" s="1"/>
  <c r="C3487" i="16" s="1"/>
  <c r="I3343" i="16"/>
  <c r="E3343" i="16" s="1"/>
  <c r="C3343" i="16" s="1"/>
  <c r="I3199" i="16"/>
  <c r="E3199" i="16" s="1"/>
  <c r="C3199" i="16" s="1"/>
  <c r="I3056" i="16"/>
  <c r="E3056" i="16" s="1"/>
  <c r="C3056" i="16" s="1"/>
  <c r="I2912" i="16"/>
  <c r="E2912" i="16" s="1"/>
  <c r="C2912" i="16" s="1"/>
  <c r="I2767" i="16"/>
  <c r="E2767" i="16" s="1"/>
  <c r="C2767" i="16" s="1"/>
  <c r="I2623" i="16"/>
  <c r="E2623" i="16" s="1"/>
  <c r="C2623" i="16" s="1"/>
  <c r="I2479" i="16"/>
  <c r="E2479" i="16" s="1"/>
  <c r="C2479" i="16" s="1"/>
  <c r="I2335" i="16"/>
  <c r="E2335" i="16" s="1"/>
  <c r="C2335" i="16" s="1"/>
  <c r="I2192" i="16"/>
  <c r="E2192" i="16" s="1"/>
  <c r="C2192" i="16" s="1"/>
  <c r="I3534" i="16"/>
  <c r="E3534" i="16" s="1"/>
  <c r="C3534" i="16" s="1"/>
  <c r="I3378" i="16"/>
  <c r="E3378" i="16" s="1"/>
  <c r="C3378" i="16" s="1"/>
  <c r="I3221" i="16"/>
  <c r="E3221" i="16" s="1"/>
  <c r="C3221" i="16" s="1"/>
  <c r="I3078" i="16"/>
  <c r="E3078" i="16" s="1"/>
  <c r="C3078" i="16" s="1"/>
  <c r="I2935" i="16"/>
  <c r="E2935" i="16" s="1"/>
  <c r="C2935" i="16" s="1"/>
  <c r="I2789" i="16"/>
  <c r="E2789" i="16" s="1"/>
  <c r="C2789" i="16" s="1"/>
  <c r="I2646" i="16"/>
  <c r="E2646" i="16" s="1"/>
  <c r="C2646" i="16" s="1"/>
  <c r="I2502" i="16"/>
  <c r="E2502" i="16" s="1"/>
  <c r="C2502" i="16" s="1"/>
  <c r="I2346" i="16"/>
  <c r="E2346" i="16" s="1"/>
  <c r="C2346" i="16" s="1"/>
  <c r="I2202" i="16"/>
  <c r="E2202" i="16" s="1"/>
  <c r="C2202" i="16" s="1"/>
  <c r="I2058" i="16"/>
  <c r="E2058" i="16" s="1"/>
  <c r="C2058" i="16" s="1"/>
  <c r="I1914" i="16"/>
  <c r="E1914" i="16" s="1"/>
  <c r="C1914" i="16" s="1"/>
  <c r="I3833" i="16"/>
  <c r="E3833" i="16" s="1"/>
  <c r="C3833" i="16" s="1"/>
  <c r="I3388" i="16"/>
  <c r="E3388" i="16" s="1"/>
  <c r="C3388" i="16" s="1"/>
  <c r="I3245" i="16"/>
  <c r="E3245" i="16" s="1"/>
  <c r="C3245" i="16" s="1"/>
  <c r="I3101" i="16"/>
  <c r="E3101" i="16" s="1"/>
  <c r="C3101" i="16" s="1"/>
  <c r="I2957" i="16"/>
  <c r="E2957" i="16" s="1"/>
  <c r="C2957" i="16" s="1"/>
  <c r="I2812" i="16"/>
  <c r="E2812" i="16" s="1"/>
  <c r="C2812" i="16" s="1"/>
  <c r="I2669" i="16"/>
  <c r="E2669" i="16" s="1"/>
  <c r="C2669" i="16" s="1"/>
  <c r="I2524" i="16"/>
  <c r="E2524" i="16" s="1"/>
  <c r="C2524" i="16" s="1"/>
  <c r="I2382" i="16"/>
  <c r="E2382" i="16" s="1"/>
  <c r="C2382" i="16" s="1"/>
  <c r="I2238" i="16"/>
  <c r="E2238" i="16" s="1"/>
  <c r="C2238" i="16" s="1"/>
  <c r="I2093" i="16"/>
  <c r="E2093" i="16" s="1"/>
  <c r="C2093" i="16" s="1"/>
  <c r="I1949" i="16"/>
  <c r="E1949" i="16" s="1"/>
  <c r="C1949" i="16" s="1"/>
  <c r="I3810" i="16"/>
  <c r="E3810" i="16" s="1"/>
  <c r="C3810" i="16" s="1"/>
  <c r="I3747" i="16"/>
  <c r="E3747" i="16" s="1"/>
  <c r="C3747" i="16" s="1"/>
  <c r="I3604" i="16"/>
  <c r="E3604" i="16" s="1"/>
  <c r="C3604" i="16" s="1"/>
  <c r="I3460" i="16"/>
  <c r="E3460" i="16" s="1"/>
  <c r="C3460" i="16" s="1"/>
  <c r="I3315" i="16"/>
  <c r="E3315" i="16" s="1"/>
  <c r="C3315" i="16" s="1"/>
  <c r="I3172" i="16"/>
  <c r="E3172" i="16" s="1"/>
  <c r="C3172" i="16" s="1"/>
  <c r="I3027" i="16"/>
  <c r="E3027" i="16" s="1"/>
  <c r="C3027" i="16" s="1"/>
  <c r="I2884" i="16"/>
  <c r="E2884" i="16" s="1"/>
  <c r="C2884" i="16" s="1"/>
  <c r="I2740" i="16"/>
  <c r="E2740" i="16" s="1"/>
  <c r="C2740" i="16" s="1"/>
  <c r="I2597" i="16"/>
  <c r="E2597" i="16" s="1"/>
  <c r="C2597" i="16" s="1"/>
  <c r="I2452" i="16"/>
  <c r="E2452" i="16" s="1"/>
  <c r="C2452" i="16" s="1"/>
  <c r="I2296" i="16"/>
  <c r="E2296" i="16" s="1"/>
  <c r="C2296" i="16" s="1"/>
  <c r="I2151" i="16"/>
  <c r="E2151" i="16" s="1"/>
  <c r="C2151" i="16" s="1"/>
  <c r="I3830" i="16"/>
  <c r="E3830" i="16" s="1"/>
  <c r="C3830" i="16" s="1"/>
  <c r="I3687" i="16"/>
  <c r="E3687" i="16" s="1"/>
  <c r="C3687" i="16" s="1"/>
  <c r="I3531" i="16"/>
  <c r="E3531" i="16" s="1"/>
  <c r="C3531" i="16" s="1"/>
  <c r="I3387" i="16"/>
  <c r="E3387" i="16" s="1"/>
  <c r="C3387" i="16" s="1"/>
  <c r="I3243" i="16"/>
  <c r="E3243" i="16" s="1"/>
  <c r="C3243" i="16" s="1"/>
  <c r="I3099" i="16"/>
  <c r="E3099" i="16" s="1"/>
  <c r="C3099" i="16" s="1"/>
  <c r="I2955" i="16"/>
  <c r="E2955" i="16" s="1"/>
  <c r="C2955" i="16" s="1"/>
  <c r="I2810" i="16"/>
  <c r="E2810" i="16" s="1"/>
  <c r="C2810" i="16" s="1"/>
  <c r="I2667" i="16"/>
  <c r="E2667" i="16" s="1"/>
  <c r="C2667" i="16" s="1"/>
  <c r="I2522" i="16"/>
  <c r="E2522" i="16" s="1"/>
  <c r="C2522" i="16" s="1"/>
  <c r="I2379" i="16"/>
  <c r="E2379" i="16" s="1"/>
  <c r="C2379" i="16" s="1"/>
  <c r="I2235" i="16"/>
  <c r="E2235" i="16" s="1"/>
  <c r="C2235" i="16" s="1"/>
  <c r="I3702" i="16"/>
  <c r="E3702" i="16" s="1"/>
  <c r="C3702" i="16" s="1"/>
  <c r="I3758" i="16"/>
  <c r="E3758" i="16" s="1"/>
  <c r="C3758" i="16" s="1"/>
  <c r="I3614" i="16"/>
  <c r="E3614" i="16" s="1"/>
  <c r="C3614" i="16" s="1"/>
  <c r="I3470" i="16"/>
  <c r="E3470" i="16" s="1"/>
  <c r="C3470" i="16" s="1"/>
  <c r="I3326" i="16"/>
  <c r="E3326" i="16" s="1"/>
  <c r="C3326" i="16" s="1"/>
  <c r="I3182" i="16"/>
  <c r="E3182" i="16" s="1"/>
  <c r="C3182" i="16" s="1"/>
  <c r="I3038" i="16"/>
  <c r="E3038" i="16" s="1"/>
  <c r="C3038" i="16" s="1"/>
  <c r="I2894" i="16"/>
  <c r="E2894" i="16" s="1"/>
  <c r="C2894" i="16" s="1"/>
  <c r="I2726" i="16"/>
  <c r="E2726" i="16" s="1"/>
  <c r="C2726" i="16" s="1"/>
  <c r="I2582" i="16"/>
  <c r="E2582" i="16" s="1"/>
  <c r="C2582" i="16" s="1"/>
  <c r="I2438" i="16"/>
  <c r="E2438" i="16" s="1"/>
  <c r="C2438" i="16" s="1"/>
  <c r="I2295" i="16"/>
  <c r="E2295" i="16" s="1"/>
  <c r="C2295" i="16" s="1"/>
  <c r="I2138" i="16"/>
  <c r="E2138" i="16" s="1"/>
  <c r="C2138" i="16" s="1"/>
  <c r="I3793" i="16"/>
  <c r="E3793" i="16" s="1"/>
  <c r="C3793" i="16" s="1"/>
  <c r="I3649" i="16"/>
  <c r="E3649" i="16" s="1"/>
  <c r="C3649" i="16" s="1"/>
  <c r="I3505" i="16"/>
  <c r="E3505" i="16" s="1"/>
  <c r="C3505" i="16" s="1"/>
  <c r="I3361" i="16"/>
  <c r="E3361" i="16" s="1"/>
  <c r="C3361" i="16" s="1"/>
  <c r="I3217" i="16"/>
  <c r="E3217" i="16" s="1"/>
  <c r="C3217" i="16" s="1"/>
  <c r="I3073" i="16"/>
  <c r="E3073" i="16" s="1"/>
  <c r="C3073" i="16" s="1"/>
  <c r="I2929" i="16"/>
  <c r="E2929" i="16" s="1"/>
  <c r="C2929" i="16" s="1"/>
  <c r="I2785" i="16"/>
  <c r="E2785" i="16" s="1"/>
  <c r="C2785" i="16" s="1"/>
  <c r="I2641" i="16"/>
  <c r="E2641" i="16" s="1"/>
  <c r="C2641" i="16" s="1"/>
  <c r="I2496" i="16"/>
  <c r="E2496" i="16" s="1"/>
  <c r="C2496" i="16" s="1"/>
  <c r="I2341" i="16"/>
  <c r="E2341" i="16" s="1"/>
  <c r="C2341" i="16" s="1"/>
  <c r="I2197" i="16"/>
  <c r="E2197" i="16" s="1"/>
  <c r="C2197" i="16" s="1"/>
  <c r="I2075" i="16"/>
  <c r="E2075" i="16" s="1"/>
  <c r="C2075" i="16" s="1"/>
  <c r="I1933" i="16"/>
  <c r="E1933" i="16" s="1"/>
  <c r="C1933" i="16" s="1"/>
  <c r="I1788" i="16"/>
  <c r="E1788" i="16" s="1"/>
  <c r="C1788" i="16" s="1"/>
  <c r="I1644" i="16"/>
  <c r="E1644" i="16" s="1"/>
  <c r="C1644" i="16" s="1"/>
  <c r="I1500" i="16"/>
  <c r="E1500" i="16" s="1"/>
  <c r="C1500" i="16" s="1"/>
  <c r="I1356" i="16"/>
  <c r="E1356" i="16" s="1"/>
  <c r="C1356" i="16" s="1"/>
  <c r="I1212" i="16"/>
  <c r="E1212" i="16" s="1"/>
  <c r="C1212" i="16" s="1"/>
  <c r="I2088" i="16"/>
  <c r="E2088" i="16" s="1"/>
  <c r="C2088" i="16" s="1"/>
  <c r="I1943" i="16"/>
  <c r="E1943" i="16" s="1"/>
  <c r="C1943" i="16" s="1"/>
  <c r="I3713" i="16"/>
  <c r="E3713" i="16" s="1"/>
  <c r="C3713" i="16" s="1"/>
  <c r="I3732" i="16"/>
  <c r="E3732" i="16" s="1"/>
  <c r="C3732" i="16" s="1"/>
  <c r="I3588" i="16"/>
  <c r="E3588" i="16" s="1"/>
  <c r="C3588" i="16" s="1"/>
  <c r="I3444" i="16"/>
  <c r="E3444" i="16" s="1"/>
  <c r="C3444" i="16" s="1"/>
  <c r="I3300" i="16"/>
  <c r="E3300" i="16" s="1"/>
  <c r="C3300" i="16" s="1"/>
  <c r="I3155" i="16"/>
  <c r="E3155" i="16" s="1"/>
  <c r="C3155" i="16" s="1"/>
  <c r="I3011" i="16"/>
  <c r="E3011" i="16" s="1"/>
  <c r="C3011" i="16" s="1"/>
  <c r="I2868" i="16"/>
  <c r="E2868" i="16" s="1"/>
  <c r="C2868" i="16" s="1"/>
  <c r="I2724" i="16"/>
  <c r="E2724" i="16" s="1"/>
  <c r="C2724" i="16" s="1"/>
  <c r="I2568" i="16"/>
  <c r="E2568" i="16" s="1"/>
  <c r="C2568" i="16" s="1"/>
  <c r="I2424" i="16"/>
  <c r="E2424" i="16" s="1"/>
  <c r="C2424" i="16" s="1"/>
  <c r="I2280" i="16"/>
  <c r="E2280" i="16" s="1"/>
  <c r="C2280" i="16" s="1"/>
  <c r="I2135" i="16"/>
  <c r="E2135" i="16" s="1"/>
  <c r="C2135" i="16" s="1"/>
  <c r="I3790" i="16"/>
  <c r="E3790" i="16" s="1"/>
  <c r="C3790" i="16" s="1"/>
  <c r="I3646" i="16"/>
  <c r="E3646" i="16" s="1"/>
  <c r="C3646" i="16" s="1"/>
  <c r="I3503" i="16"/>
  <c r="E3503" i="16" s="1"/>
  <c r="C3503" i="16" s="1"/>
  <c r="I3359" i="16"/>
  <c r="E3359" i="16" s="1"/>
  <c r="C3359" i="16" s="1"/>
  <c r="I3216" i="16"/>
  <c r="E3216" i="16" s="1"/>
  <c r="C3216" i="16" s="1"/>
  <c r="I3071" i="16"/>
  <c r="E3071" i="16" s="1"/>
  <c r="C3071" i="16" s="1"/>
  <c r="I2928" i="16"/>
  <c r="E2928" i="16" s="1"/>
  <c r="C2928" i="16" s="1"/>
  <c r="I2783" i="16"/>
  <c r="E2783" i="16" s="1"/>
  <c r="C2783" i="16" s="1"/>
  <c r="I2640" i="16"/>
  <c r="E2640" i="16" s="1"/>
  <c r="C2640" i="16" s="1"/>
  <c r="I2495" i="16"/>
  <c r="E2495" i="16" s="1"/>
  <c r="C2495" i="16" s="1"/>
  <c r="I2351" i="16"/>
  <c r="E2351" i="16" s="1"/>
  <c r="C2351" i="16" s="1"/>
  <c r="I2208" i="16"/>
  <c r="E2208" i="16" s="1"/>
  <c r="C2208" i="16" s="1"/>
  <c r="I3677" i="16"/>
  <c r="E3677" i="16" s="1"/>
  <c r="C3677" i="16" s="1"/>
  <c r="I3694" i="16"/>
  <c r="E3694" i="16" s="1"/>
  <c r="C3694" i="16" s="1"/>
  <c r="I3551" i="16"/>
  <c r="E3551" i="16" s="1"/>
  <c r="C3551" i="16" s="1"/>
  <c r="I3406" i="16"/>
  <c r="E3406" i="16" s="1"/>
  <c r="C3406" i="16" s="1"/>
  <c r="I3262" i="16"/>
  <c r="E3262" i="16" s="1"/>
  <c r="C3262" i="16" s="1"/>
  <c r="I3119" i="16"/>
  <c r="E3119" i="16" s="1"/>
  <c r="C3119" i="16" s="1"/>
  <c r="I2974" i="16"/>
  <c r="E2974" i="16" s="1"/>
  <c r="C2974" i="16" s="1"/>
  <c r="I2830" i="16"/>
  <c r="E2830" i="16" s="1"/>
  <c r="C2830" i="16" s="1"/>
  <c r="I2674" i="16"/>
  <c r="E2674" i="16" s="1"/>
  <c r="C2674" i="16" s="1"/>
  <c r="I2530" i="16"/>
  <c r="E2530" i="16" s="1"/>
  <c r="C2530" i="16" s="1"/>
  <c r="I2385" i="16"/>
  <c r="E2385" i="16" s="1"/>
  <c r="C2385" i="16" s="1"/>
  <c r="I2242" i="16"/>
  <c r="E2242" i="16" s="1"/>
  <c r="C2242" i="16" s="1"/>
  <c r="I2097" i="16"/>
  <c r="E2097" i="16" s="1"/>
  <c r="C2097" i="16" s="1"/>
  <c r="I3764" i="16"/>
  <c r="E3764" i="16" s="1"/>
  <c r="C3764" i="16" s="1"/>
  <c r="I3622" i="16"/>
  <c r="E3622" i="16" s="1"/>
  <c r="C3622" i="16" s="1"/>
  <c r="I3477" i="16"/>
  <c r="E3477" i="16" s="1"/>
  <c r="C3477" i="16" s="1"/>
  <c r="I3333" i="16"/>
  <c r="E3333" i="16" s="1"/>
  <c r="C3333" i="16" s="1"/>
  <c r="I3190" i="16"/>
  <c r="E3190" i="16" s="1"/>
  <c r="C3190" i="16" s="1"/>
  <c r="I3045" i="16"/>
  <c r="E3045" i="16" s="1"/>
  <c r="C3045" i="16" s="1"/>
  <c r="I2901" i="16"/>
  <c r="E2901" i="16" s="1"/>
  <c r="C2901" i="16" s="1"/>
  <c r="I2757" i="16"/>
  <c r="E2757" i="16" s="1"/>
  <c r="C2757" i="16" s="1"/>
  <c r="I2613" i="16"/>
  <c r="E2613" i="16" s="1"/>
  <c r="C2613" i="16" s="1"/>
  <c r="I2468" i="16"/>
  <c r="E2468" i="16" s="1"/>
  <c r="C2468" i="16" s="1"/>
  <c r="I2313" i="16"/>
  <c r="E2313" i="16" s="1"/>
  <c r="C2313" i="16" s="1"/>
  <c r="I2168" i="16"/>
  <c r="E2168" i="16" s="1"/>
  <c r="C2168" i="16" s="1"/>
  <c r="I3665" i="16"/>
  <c r="E3665" i="16" s="1"/>
  <c r="C3665" i="16" s="1"/>
  <c r="I3717" i="16"/>
  <c r="E3717" i="16" s="1"/>
  <c r="C3717" i="16" s="1"/>
  <c r="I3572" i="16"/>
  <c r="E3572" i="16" s="1"/>
  <c r="C3572" i="16" s="1"/>
  <c r="I3416" i="16"/>
  <c r="E3416" i="16" s="1"/>
  <c r="C3416" i="16" s="1"/>
  <c r="I3272" i="16"/>
  <c r="E3272" i="16" s="1"/>
  <c r="C3272" i="16" s="1"/>
  <c r="I3129" i="16"/>
  <c r="E3129" i="16" s="1"/>
  <c r="C3129" i="16" s="1"/>
  <c r="I2985" i="16"/>
  <c r="E2985" i="16" s="1"/>
  <c r="C2985" i="16" s="1"/>
  <c r="I2840" i="16"/>
  <c r="E2840" i="16" s="1"/>
  <c r="C2840" i="16" s="1"/>
  <c r="I2696" i="16"/>
  <c r="E2696" i="16" s="1"/>
  <c r="C2696" i="16" s="1"/>
  <c r="I2552" i="16"/>
  <c r="E2552" i="16" s="1"/>
  <c r="C2552" i="16" s="1"/>
  <c r="I2408" i="16"/>
  <c r="E2408" i="16" s="1"/>
  <c r="C2408" i="16" s="1"/>
  <c r="I2263" i="16"/>
  <c r="E2263" i="16" s="1"/>
  <c r="C2263" i="16" s="1"/>
  <c r="I2119" i="16"/>
  <c r="E2119" i="16" s="1"/>
  <c r="C2119" i="16" s="1"/>
  <c r="I3763" i="16"/>
  <c r="E3763" i="16" s="1"/>
  <c r="C3763" i="16" s="1"/>
  <c r="I3618" i="16"/>
  <c r="E3618" i="16" s="1"/>
  <c r="C3618" i="16" s="1"/>
  <c r="I3475" i="16"/>
  <c r="E3475" i="16" s="1"/>
  <c r="C3475" i="16" s="1"/>
  <c r="I3330" i="16"/>
  <c r="E3330" i="16" s="1"/>
  <c r="C3330" i="16" s="1"/>
  <c r="I3187" i="16"/>
  <c r="E3187" i="16" s="1"/>
  <c r="C3187" i="16" s="1"/>
  <c r="I3042" i="16"/>
  <c r="E3042" i="16" s="1"/>
  <c r="C3042" i="16" s="1"/>
  <c r="I2899" i="16"/>
  <c r="E2899" i="16" s="1"/>
  <c r="C2899" i="16" s="1"/>
  <c r="I2755" i="16"/>
  <c r="E2755" i="16" s="1"/>
  <c r="C2755" i="16" s="1"/>
  <c r="I2611" i="16"/>
  <c r="E2611" i="16" s="1"/>
  <c r="C2611" i="16" s="1"/>
  <c r="I2467" i="16"/>
  <c r="E2467" i="16" s="1"/>
  <c r="C2467" i="16" s="1"/>
  <c r="I2323" i="16"/>
  <c r="E2323" i="16" s="1"/>
  <c r="C2323" i="16" s="1"/>
  <c r="I2179" i="16"/>
  <c r="E2179" i="16" s="1"/>
  <c r="C2179" i="16" s="1"/>
  <c r="I3522" i="16"/>
  <c r="E3522" i="16" s="1"/>
  <c r="C3522" i="16" s="1"/>
  <c r="I3367" i="16"/>
  <c r="E3367" i="16" s="1"/>
  <c r="C3367" i="16" s="1"/>
  <c r="I3210" i="16"/>
  <c r="E3210" i="16" s="1"/>
  <c r="C3210" i="16" s="1"/>
  <c r="I3067" i="16"/>
  <c r="E3067" i="16" s="1"/>
  <c r="C3067" i="16" s="1"/>
  <c r="I2921" i="16"/>
  <c r="E2921" i="16" s="1"/>
  <c r="C2921" i="16" s="1"/>
  <c r="I2779" i="16"/>
  <c r="E2779" i="16" s="1"/>
  <c r="C2779" i="16" s="1"/>
  <c r="I2633" i="16"/>
  <c r="E2633" i="16" s="1"/>
  <c r="C2633" i="16" s="1"/>
  <c r="I2490" i="16"/>
  <c r="E2490" i="16" s="1"/>
  <c r="C2490" i="16" s="1"/>
  <c r="I2334" i="16"/>
  <c r="E2334" i="16" s="1"/>
  <c r="C2334" i="16" s="1"/>
  <c r="I2189" i="16"/>
  <c r="E2189" i="16" s="1"/>
  <c r="C2189" i="16" s="1"/>
  <c r="I2045" i="16"/>
  <c r="E2045" i="16" s="1"/>
  <c r="C2045" i="16" s="1"/>
  <c r="I1902" i="16"/>
  <c r="E1902" i="16" s="1"/>
  <c r="C1902" i="16" s="1"/>
  <c r="I3701" i="16"/>
  <c r="E3701" i="16" s="1"/>
  <c r="C3701" i="16" s="1"/>
  <c r="I3377" i="16"/>
  <c r="E3377" i="16" s="1"/>
  <c r="C3377" i="16" s="1"/>
  <c r="I3233" i="16"/>
  <c r="E3233" i="16" s="1"/>
  <c r="C3233" i="16" s="1"/>
  <c r="I3089" i="16"/>
  <c r="E3089" i="16" s="1"/>
  <c r="C3089" i="16" s="1"/>
  <c r="I2945" i="16"/>
  <c r="E2945" i="16" s="1"/>
  <c r="C2945" i="16" s="1"/>
  <c r="I2801" i="16"/>
  <c r="E2801" i="16" s="1"/>
  <c r="C2801" i="16" s="1"/>
  <c r="I2657" i="16"/>
  <c r="E2657" i="16" s="1"/>
  <c r="C2657" i="16" s="1"/>
  <c r="I2513" i="16"/>
  <c r="E2513" i="16" s="1"/>
  <c r="C2513" i="16" s="1"/>
  <c r="I2369" i="16"/>
  <c r="E2369" i="16" s="1"/>
  <c r="C2369" i="16" s="1"/>
  <c r="I2226" i="16"/>
  <c r="E2226" i="16" s="1"/>
  <c r="C2226" i="16" s="1"/>
  <c r="I2082" i="16"/>
  <c r="E2082" i="16" s="1"/>
  <c r="C2082" i="16" s="1"/>
  <c r="I1937" i="16"/>
  <c r="E1937" i="16" s="1"/>
  <c r="C1937" i="16" s="1"/>
  <c r="I3643" i="16"/>
  <c r="E3643" i="16" s="1"/>
  <c r="C3643" i="16" s="1"/>
  <c r="I3737" i="16"/>
  <c r="E3737" i="16" s="1"/>
  <c r="C3737" i="16" s="1"/>
  <c r="I3592" i="16"/>
  <c r="E3592" i="16" s="1"/>
  <c r="C3592" i="16" s="1"/>
  <c r="I3448" i="16"/>
  <c r="E3448" i="16" s="1"/>
  <c r="C3448" i="16" s="1"/>
  <c r="I3303" i="16"/>
  <c r="E3303" i="16" s="1"/>
  <c r="C3303" i="16" s="1"/>
  <c r="I3159" i="16"/>
  <c r="E3159" i="16" s="1"/>
  <c r="C3159" i="16" s="1"/>
  <c r="I3016" i="16"/>
  <c r="E3016" i="16" s="1"/>
  <c r="C3016" i="16" s="1"/>
  <c r="I2872" i="16"/>
  <c r="E2872" i="16" s="1"/>
  <c r="C2872" i="16" s="1"/>
  <c r="I2728" i="16"/>
  <c r="E2728" i="16" s="1"/>
  <c r="C2728" i="16" s="1"/>
  <c r="I2584" i="16"/>
  <c r="E2584" i="16" s="1"/>
  <c r="C2584" i="16" s="1"/>
  <c r="I2440" i="16"/>
  <c r="E2440" i="16" s="1"/>
  <c r="C2440" i="16" s="1"/>
  <c r="I2285" i="16"/>
  <c r="E2285" i="16" s="1"/>
  <c r="C2285" i="16" s="1"/>
  <c r="I2139" i="16"/>
  <c r="E2139" i="16" s="1"/>
  <c r="C2139" i="16" s="1"/>
  <c r="I3820" i="16"/>
  <c r="E3820" i="16" s="1"/>
  <c r="C3820" i="16" s="1"/>
  <c r="I3675" i="16"/>
  <c r="E3675" i="16" s="1"/>
  <c r="C3675" i="16" s="1"/>
  <c r="I3520" i="16"/>
  <c r="E3520" i="16" s="1"/>
  <c r="C3520" i="16" s="1"/>
  <c r="I3375" i="16"/>
  <c r="E3375" i="16" s="1"/>
  <c r="C3375" i="16" s="1"/>
  <c r="I3231" i="16"/>
  <c r="E3231" i="16" s="1"/>
  <c r="C3231" i="16" s="1"/>
  <c r="I3088" i="16"/>
  <c r="E3088" i="16" s="1"/>
  <c r="C3088" i="16" s="1"/>
  <c r="I2943" i="16"/>
  <c r="E2943" i="16" s="1"/>
  <c r="C2943" i="16" s="1"/>
  <c r="I2799" i="16"/>
  <c r="E2799" i="16" s="1"/>
  <c r="C2799" i="16" s="1"/>
  <c r="I2656" i="16"/>
  <c r="E2656" i="16" s="1"/>
  <c r="C2656" i="16" s="1"/>
  <c r="I2511" i="16"/>
  <c r="E2511" i="16" s="1"/>
  <c r="C2511" i="16" s="1"/>
  <c r="I2366" i="16"/>
  <c r="E2366" i="16" s="1"/>
  <c r="C2366" i="16" s="1"/>
  <c r="I2223" i="16"/>
  <c r="E2223" i="16" s="1"/>
  <c r="C2223" i="16" s="1"/>
  <c r="I3582" i="16"/>
  <c r="E3582" i="16" s="1"/>
  <c r="C3582" i="16" s="1"/>
  <c r="I3746" i="16"/>
  <c r="E3746" i="16" s="1"/>
  <c r="C3746" i="16" s="1"/>
  <c r="I3603" i="16"/>
  <c r="E3603" i="16" s="1"/>
  <c r="C3603" i="16" s="1"/>
  <c r="I3458" i="16"/>
  <c r="E3458" i="16" s="1"/>
  <c r="C3458" i="16" s="1"/>
  <c r="I3314" i="16"/>
  <c r="E3314" i="16" s="1"/>
  <c r="C3314" i="16" s="1"/>
  <c r="I3171" i="16"/>
  <c r="E3171" i="16" s="1"/>
  <c r="C3171" i="16" s="1"/>
  <c r="I3026" i="16"/>
  <c r="E3026" i="16" s="1"/>
  <c r="C3026" i="16" s="1"/>
  <c r="I2882" i="16"/>
  <c r="E2882" i="16" s="1"/>
  <c r="C2882" i="16" s="1"/>
  <c r="I2713" i="16"/>
  <c r="E2713" i="16" s="1"/>
  <c r="C2713" i="16" s="1"/>
  <c r="I2570" i="16"/>
  <c r="E2570" i="16" s="1"/>
  <c r="C2570" i="16" s="1"/>
  <c r="I2426" i="16"/>
  <c r="E2426" i="16" s="1"/>
  <c r="C2426" i="16" s="1"/>
  <c r="I2282" i="16"/>
  <c r="E2282" i="16" s="1"/>
  <c r="C2282" i="16" s="1"/>
  <c r="I2125" i="16"/>
  <c r="E2125" i="16" s="1"/>
  <c r="C2125" i="16" s="1"/>
  <c r="I3781" i="16"/>
  <c r="E3781" i="16" s="1"/>
  <c r="C3781" i="16" s="1"/>
  <c r="I3638" i="16"/>
  <c r="E3638" i="16" s="1"/>
  <c r="C3638" i="16" s="1"/>
  <c r="I3493" i="16"/>
  <c r="E3493" i="16" s="1"/>
  <c r="C3493" i="16" s="1"/>
  <c r="I3348" i="16"/>
  <c r="E3348" i="16" s="1"/>
  <c r="C3348" i="16" s="1"/>
  <c r="I3205" i="16"/>
  <c r="E3205" i="16" s="1"/>
  <c r="C3205" i="16" s="1"/>
  <c r="I3061" i="16"/>
  <c r="E3061" i="16" s="1"/>
  <c r="C3061" i="16" s="1"/>
  <c r="I2917" i="16"/>
  <c r="E2917" i="16" s="1"/>
  <c r="C2917" i="16" s="1"/>
  <c r="I2773" i="16"/>
  <c r="E2773" i="16" s="1"/>
  <c r="C2773" i="16" s="1"/>
  <c r="I2629" i="16"/>
  <c r="E2629" i="16" s="1"/>
  <c r="C2629" i="16" s="1"/>
  <c r="I2485" i="16"/>
  <c r="E2485" i="16" s="1"/>
  <c r="C2485" i="16" s="1"/>
  <c r="I2329" i="16"/>
  <c r="E2329" i="16" s="1"/>
  <c r="C2329" i="16" s="1"/>
  <c r="I2185" i="16"/>
  <c r="E2185" i="16" s="1"/>
  <c r="C2185" i="16" s="1"/>
  <c r="I2063" i="16"/>
  <c r="E2063" i="16" s="1"/>
  <c r="C2063" i="16" s="1"/>
  <c r="I1920" i="16"/>
  <c r="E1920" i="16" s="1"/>
  <c r="C1920" i="16" s="1"/>
  <c r="I1776" i="16"/>
  <c r="E1776" i="16" s="1"/>
  <c r="C1776" i="16" s="1"/>
  <c r="I1631" i="16"/>
  <c r="E1631" i="16" s="1"/>
  <c r="C1631" i="16" s="1"/>
  <c r="I1488" i="16"/>
  <c r="E1488" i="16" s="1"/>
  <c r="C1488" i="16" s="1"/>
  <c r="I1344" i="16"/>
  <c r="E1344" i="16" s="1"/>
  <c r="C1344" i="16" s="1"/>
  <c r="I3593" i="16"/>
  <c r="E3593" i="16" s="1"/>
  <c r="C3593" i="16" s="1"/>
  <c r="I3721" i="16"/>
  <c r="E3721" i="16" s="1"/>
  <c r="C3721" i="16" s="1"/>
  <c r="I3576" i="16"/>
  <c r="E3576" i="16" s="1"/>
  <c r="C3576" i="16" s="1"/>
  <c r="I3431" i="16"/>
  <c r="E3431" i="16" s="1"/>
  <c r="C3431" i="16" s="1"/>
  <c r="I3288" i="16"/>
  <c r="E3288" i="16" s="1"/>
  <c r="C3288" i="16" s="1"/>
  <c r="I3143" i="16"/>
  <c r="E3143" i="16" s="1"/>
  <c r="C3143" i="16" s="1"/>
  <c r="I2999" i="16"/>
  <c r="E2999" i="16" s="1"/>
  <c r="C2999" i="16" s="1"/>
  <c r="I2856" i="16"/>
  <c r="E2856" i="16" s="1"/>
  <c r="C2856" i="16" s="1"/>
  <c r="I2712" i="16"/>
  <c r="E2712" i="16" s="1"/>
  <c r="C2712" i="16" s="1"/>
  <c r="I2556" i="16"/>
  <c r="E2556" i="16" s="1"/>
  <c r="C2556" i="16" s="1"/>
  <c r="I2411" i="16"/>
  <c r="E2411" i="16" s="1"/>
  <c r="C2411" i="16" s="1"/>
  <c r="I2267" i="16"/>
  <c r="E2267" i="16" s="1"/>
  <c r="C2267" i="16" s="1"/>
  <c r="I2123" i="16"/>
  <c r="E2123" i="16" s="1"/>
  <c r="C2123" i="16" s="1"/>
  <c r="I3778" i="16"/>
  <c r="E3778" i="16" s="1"/>
  <c r="C3778" i="16" s="1"/>
  <c r="I3634" i="16"/>
  <c r="E3634" i="16" s="1"/>
  <c r="C3634" i="16" s="1"/>
  <c r="I3492" i="16"/>
  <c r="E3492" i="16" s="1"/>
  <c r="C3492" i="16" s="1"/>
  <c r="I3347" i="16"/>
  <c r="E3347" i="16" s="1"/>
  <c r="C3347" i="16" s="1"/>
  <c r="I3204" i="16"/>
  <c r="E3204" i="16" s="1"/>
  <c r="C3204" i="16" s="1"/>
  <c r="I3060" i="16"/>
  <c r="E3060" i="16" s="1"/>
  <c r="C3060" i="16" s="1"/>
  <c r="I2915" i="16"/>
  <c r="E2915" i="16" s="1"/>
  <c r="C2915" i="16" s="1"/>
  <c r="I2771" i="16"/>
  <c r="E2771" i="16" s="1"/>
  <c r="C2771" i="16" s="1"/>
  <c r="I2627" i="16"/>
  <c r="E2627" i="16" s="1"/>
  <c r="C2627" i="16" s="1"/>
  <c r="I2483" i="16"/>
  <c r="E2483" i="16" s="1"/>
  <c r="C2483" i="16" s="1"/>
  <c r="I2339" i="16"/>
  <c r="E2339" i="16" s="1"/>
  <c r="C2339" i="16" s="1"/>
  <c r="I2195" i="16"/>
  <c r="E2195" i="16" s="1"/>
  <c r="C2195" i="16" s="1"/>
  <c r="I3837" i="16"/>
  <c r="E3837" i="16" s="1"/>
  <c r="C3837" i="16" s="1"/>
  <c r="I3682" i="16"/>
  <c r="E3682" i="16" s="1"/>
  <c r="C3682" i="16" s="1"/>
  <c r="I3538" i="16"/>
  <c r="E3538" i="16" s="1"/>
  <c r="C3538" i="16" s="1"/>
  <c r="I3393" i="16"/>
  <c r="E3393" i="16" s="1"/>
  <c r="C3393" i="16" s="1"/>
  <c r="I3251" i="16"/>
  <c r="E3251" i="16" s="1"/>
  <c r="C3251" i="16" s="1"/>
  <c r="I3106" i="16"/>
  <c r="E3106" i="16" s="1"/>
  <c r="C3106" i="16" s="1"/>
  <c r="I2961" i="16"/>
  <c r="E2961" i="16" s="1"/>
  <c r="C2961" i="16" s="1"/>
  <c r="I2818" i="16"/>
  <c r="E2818" i="16" s="1"/>
  <c r="C2818" i="16" s="1"/>
  <c r="I2662" i="16"/>
  <c r="E2662" i="16" s="1"/>
  <c r="C2662" i="16" s="1"/>
  <c r="I2518" i="16"/>
  <c r="E2518" i="16" s="1"/>
  <c r="C2518" i="16" s="1"/>
  <c r="I2374" i="16"/>
  <c r="E2374" i="16" s="1"/>
  <c r="C2374" i="16" s="1"/>
  <c r="I2230" i="16"/>
  <c r="E2230" i="16" s="1"/>
  <c r="C2230" i="16" s="1"/>
  <c r="I3738" i="16"/>
  <c r="E3738" i="16" s="1"/>
  <c r="C3738" i="16" s="1"/>
  <c r="I3753" i="16"/>
  <c r="E3753" i="16" s="1"/>
  <c r="C3753" i="16" s="1"/>
  <c r="I3610" i="16"/>
  <c r="E3610" i="16" s="1"/>
  <c r="C3610" i="16" s="1"/>
  <c r="I3465" i="16"/>
  <c r="E3465" i="16" s="1"/>
  <c r="C3465" i="16" s="1"/>
  <c r="I3321" i="16"/>
  <c r="E3321" i="16" s="1"/>
  <c r="C3321" i="16" s="1"/>
  <c r="I3177" i="16"/>
  <c r="E3177" i="16" s="1"/>
  <c r="C3177" i="16" s="1"/>
  <c r="I3032" i="16"/>
  <c r="E3032" i="16" s="1"/>
  <c r="C3032" i="16" s="1"/>
  <c r="I2890" i="16"/>
  <c r="E2890" i="16" s="1"/>
  <c r="C2890" i="16" s="1"/>
  <c r="I2746" i="16"/>
  <c r="E2746" i="16" s="1"/>
  <c r="C2746" i="16" s="1"/>
  <c r="I2601" i="16"/>
  <c r="E2601" i="16" s="1"/>
  <c r="C2601" i="16" s="1"/>
  <c r="I2457" i="16"/>
  <c r="E2457" i="16" s="1"/>
  <c r="C2457" i="16" s="1"/>
  <c r="I2302" i="16"/>
  <c r="E2302" i="16" s="1"/>
  <c r="C2302" i="16" s="1"/>
  <c r="I2157" i="16"/>
  <c r="E2157" i="16" s="1"/>
  <c r="C2157" i="16" s="1"/>
  <c r="I3826" i="16"/>
  <c r="E3826" i="16" s="1"/>
  <c r="C3826" i="16" s="1"/>
  <c r="I3704" i="16"/>
  <c r="E3704" i="16" s="1"/>
  <c r="C3704" i="16" s="1"/>
  <c r="I3559" i="16"/>
  <c r="E3559" i="16" s="1"/>
  <c r="C3559" i="16" s="1"/>
  <c r="I3405" i="16"/>
  <c r="E3405" i="16" s="1"/>
  <c r="C3405" i="16" s="1"/>
  <c r="I3261" i="16"/>
  <c r="E3261" i="16" s="1"/>
  <c r="C3261" i="16" s="1"/>
  <c r="I3115" i="16"/>
  <c r="E3115" i="16" s="1"/>
  <c r="C3115" i="16" s="1"/>
  <c r="I2972" i="16"/>
  <c r="E2972" i="16" s="1"/>
  <c r="C2972" i="16" s="1"/>
  <c r="I2829" i="16"/>
  <c r="E2829" i="16" s="1"/>
  <c r="C2829" i="16" s="1"/>
  <c r="I2684" i="16"/>
  <c r="E2684" i="16" s="1"/>
  <c r="C2684" i="16" s="1"/>
  <c r="I2539" i="16"/>
  <c r="E2539" i="16" s="1"/>
  <c r="C2539" i="16" s="1"/>
  <c r="I2396" i="16"/>
  <c r="E2396" i="16" s="1"/>
  <c r="C2396" i="16" s="1"/>
  <c r="I2251" i="16"/>
  <c r="E2251" i="16" s="1"/>
  <c r="C2251" i="16" s="1"/>
  <c r="I2107" i="16"/>
  <c r="E2107" i="16" s="1"/>
  <c r="C2107" i="16" s="1"/>
  <c r="I3751" i="16"/>
  <c r="E3751" i="16" s="1"/>
  <c r="C3751" i="16" s="1"/>
  <c r="I3606" i="16"/>
  <c r="E3606" i="16" s="1"/>
  <c r="C3606" i="16" s="1"/>
  <c r="I3462" i="16"/>
  <c r="E3462" i="16" s="1"/>
  <c r="C3462" i="16" s="1"/>
  <c r="I3319" i="16"/>
  <c r="E3319" i="16" s="1"/>
  <c r="C3319" i="16" s="1"/>
  <c r="I3174" i="16"/>
  <c r="E3174" i="16" s="1"/>
  <c r="C3174" i="16" s="1"/>
  <c r="I3031" i="16"/>
  <c r="E3031" i="16" s="1"/>
  <c r="C3031" i="16" s="1"/>
  <c r="I2888" i="16"/>
  <c r="E2888" i="16" s="1"/>
  <c r="C2888" i="16" s="1"/>
  <c r="I2744" i="16"/>
  <c r="E2744" i="16" s="1"/>
  <c r="C2744" i="16" s="1"/>
  <c r="I2598" i="16"/>
  <c r="E2598" i="16" s="1"/>
  <c r="C2598" i="16" s="1"/>
  <c r="I2455" i="16"/>
  <c r="E2455" i="16" s="1"/>
  <c r="C2455" i="16" s="1"/>
  <c r="I2311" i="16"/>
  <c r="E2311" i="16" s="1"/>
  <c r="C2311" i="16" s="1"/>
  <c r="I2167" i="16"/>
  <c r="E2167" i="16" s="1"/>
  <c r="C2167" i="16" s="1"/>
  <c r="I3510" i="16"/>
  <c r="E3510" i="16" s="1"/>
  <c r="C3510" i="16" s="1"/>
  <c r="I3354" i="16"/>
  <c r="E3354" i="16" s="1"/>
  <c r="C3354" i="16" s="1"/>
  <c r="I3198" i="16"/>
  <c r="E3198" i="16" s="1"/>
  <c r="C3198" i="16" s="1"/>
  <c r="I3054" i="16"/>
  <c r="E3054" i="16" s="1"/>
  <c r="C3054" i="16" s="1"/>
  <c r="I2909" i="16"/>
  <c r="E2909" i="16" s="1"/>
  <c r="C2909" i="16" s="1"/>
  <c r="I2765" i="16"/>
  <c r="E2765" i="16" s="1"/>
  <c r="C2765" i="16" s="1"/>
  <c r="I2622" i="16"/>
  <c r="E2622" i="16" s="1"/>
  <c r="C2622" i="16" s="1"/>
  <c r="I2478" i="16"/>
  <c r="E2478" i="16" s="1"/>
  <c r="C2478" i="16" s="1"/>
  <c r="I2322" i="16"/>
  <c r="E2322" i="16" s="1"/>
  <c r="C2322" i="16" s="1"/>
  <c r="I2178" i="16"/>
  <c r="E2178" i="16" s="1"/>
  <c r="C2178" i="16" s="1"/>
  <c r="I2034" i="16"/>
  <c r="E2034" i="16" s="1"/>
  <c r="C2034" i="16" s="1"/>
  <c r="I1890" i="16"/>
  <c r="E1890" i="16" s="1"/>
  <c r="C1890" i="16" s="1"/>
  <c r="I3581" i="16"/>
  <c r="E3581" i="16" s="1"/>
  <c r="C3581" i="16" s="1"/>
  <c r="I3365" i="16"/>
  <c r="E3365" i="16" s="1"/>
  <c r="C3365" i="16" s="1"/>
  <c r="I3222" i="16"/>
  <c r="E3222" i="16" s="1"/>
  <c r="C3222" i="16" s="1"/>
  <c r="I3077" i="16"/>
  <c r="E3077" i="16" s="1"/>
  <c r="C3077" i="16" s="1"/>
  <c r="I2933" i="16"/>
  <c r="E2933" i="16" s="1"/>
  <c r="C2933" i="16" s="1"/>
  <c r="I2790" i="16"/>
  <c r="E2790" i="16" s="1"/>
  <c r="C2790" i="16" s="1"/>
  <c r="I2645" i="16"/>
  <c r="E2645" i="16" s="1"/>
  <c r="C2645" i="16" s="1"/>
  <c r="I2500" i="16"/>
  <c r="E2500" i="16" s="1"/>
  <c r="C2500" i="16" s="1"/>
  <c r="I2357" i="16"/>
  <c r="E2357" i="16" s="1"/>
  <c r="C2357" i="16" s="1"/>
  <c r="I2212" i="16"/>
  <c r="E2212" i="16" s="1"/>
  <c r="C2212" i="16" s="1"/>
  <c r="I2068" i="16"/>
  <c r="E2068" i="16" s="1"/>
  <c r="C2068" i="16" s="1"/>
  <c r="I1925" i="16"/>
  <c r="E1925" i="16" s="1"/>
  <c r="C1925" i="16" s="1"/>
  <c r="I3809" i="16"/>
  <c r="E3809" i="16" s="1"/>
  <c r="C3809" i="16" s="1"/>
  <c r="I3724" i="16"/>
  <c r="E3724" i="16" s="1"/>
  <c r="C3724" i="16" s="1"/>
  <c r="I3580" i="16"/>
  <c r="E3580" i="16" s="1"/>
  <c r="C3580" i="16" s="1"/>
  <c r="I3437" i="16"/>
  <c r="E3437" i="16" s="1"/>
  <c r="C3437" i="16" s="1"/>
  <c r="I3291" i="16"/>
  <c r="E3291" i="16" s="1"/>
  <c r="C3291" i="16" s="1"/>
  <c r="I3149" i="16"/>
  <c r="E3149" i="16" s="1"/>
  <c r="C3149" i="16" s="1"/>
  <c r="I3005" i="16"/>
  <c r="E3005" i="16" s="1"/>
  <c r="C3005" i="16" s="1"/>
  <c r="I2860" i="16"/>
  <c r="E2860" i="16" s="1"/>
  <c r="C2860" i="16" s="1"/>
  <c r="I2716" i="16"/>
  <c r="E2716" i="16" s="1"/>
  <c r="C2716" i="16" s="1"/>
  <c r="I2572" i="16"/>
  <c r="E2572" i="16" s="1"/>
  <c r="C2572" i="16" s="1"/>
  <c r="I2428" i="16"/>
  <c r="E2428" i="16" s="1"/>
  <c r="C2428" i="16" s="1"/>
  <c r="I2272" i="16"/>
  <c r="E2272" i="16" s="1"/>
  <c r="C2272" i="16" s="1"/>
  <c r="I2127" i="16"/>
  <c r="E2127" i="16" s="1"/>
  <c r="C2127" i="16" s="1"/>
  <c r="I3806" i="16"/>
  <c r="E3806" i="16" s="1"/>
  <c r="C3806" i="16" s="1"/>
  <c r="I3662" i="16"/>
  <c r="E3662" i="16" s="1"/>
  <c r="C3662" i="16" s="1"/>
  <c r="I3507" i="16"/>
  <c r="E3507" i="16" s="1"/>
  <c r="C3507" i="16" s="1"/>
  <c r="I3363" i="16"/>
  <c r="E3363" i="16" s="1"/>
  <c r="C3363" i="16" s="1"/>
  <c r="I3219" i="16"/>
  <c r="E3219" i="16" s="1"/>
  <c r="C3219" i="16" s="1"/>
  <c r="I3076" i="16"/>
  <c r="E3076" i="16" s="1"/>
  <c r="C3076" i="16" s="1"/>
  <c r="I2931" i="16"/>
  <c r="E2931" i="16" s="1"/>
  <c r="C2931" i="16" s="1"/>
  <c r="I2787" i="16"/>
  <c r="E2787" i="16" s="1"/>
  <c r="C2787" i="16" s="1"/>
  <c r="I2643" i="16"/>
  <c r="E2643" i="16" s="1"/>
  <c r="C2643" i="16" s="1"/>
  <c r="I2499" i="16"/>
  <c r="E2499" i="16" s="1"/>
  <c r="C2499" i="16" s="1"/>
  <c r="I2356" i="16"/>
  <c r="E2356" i="16" s="1"/>
  <c r="C2356" i="16" s="1"/>
  <c r="I2211" i="16"/>
  <c r="E2211" i="16" s="1"/>
  <c r="C2211" i="16" s="1"/>
  <c r="I3773" i="16"/>
  <c r="E3773" i="16" s="1"/>
  <c r="C3773" i="16" s="1"/>
  <c r="I3734" i="16"/>
  <c r="E3734" i="16" s="1"/>
  <c r="C3734" i="16" s="1"/>
  <c r="I3591" i="16"/>
  <c r="E3591" i="16" s="1"/>
  <c r="C3591" i="16" s="1"/>
  <c r="I3446" i="16"/>
  <c r="E3446" i="16" s="1"/>
  <c r="C3446" i="16" s="1"/>
  <c r="I3302" i="16"/>
  <c r="E3302" i="16" s="1"/>
  <c r="C3302" i="16" s="1"/>
  <c r="I3158" i="16"/>
  <c r="E3158" i="16" s="1"/>
  <c r="C3158" i="16" s="1"/>
  <c r="I3015" i="16"/>
  <c r="E3015" i="16" s="1"/>
  <c r="C3015" i="16" s="1"/>
  <c r="I2870" i="16"/>
  <c r="E2870" i="16" s="1"/>
  <c r="C2870" i="16" s="1"/>
  <c r="I2702" i="16"/>
  <c r="E2702" i="16" s="1"/>
  <c r="C2702" i="16" s="1"/>
  <c r="I2558" i="16"/>
  <c r="E2558" i="16" s="1"/>
  <c r="C2558" i="16" s="1"/>
  <c r="I2414" i="16"/>
  <c r="E2414" i="16" s="1"/>
  <c r="C2414" i="16" s="1"/>
  <c r="I2270" i="16"/>
  <c r="E2270" i="16" s="1"/>
  <c r="C2270" i="16" s="1"/>
  <c r="I2114" i="16"/>
  <c r="E2114" i="16" s="1"/>
  <c r="C2114" i="16" s="1"/>
  <c r="I3769" i="16"/>
  <c r="E3769" i="16" s="1"/>
  <c r="C3769" i="16" s="1"/>
  <c r="I3626" i="16"/>
  <c r="E3626" i="16" s="1"/>
  <c r="C3626" i="16" s="1"/>
  <c r="I3481" i="16"/>
  <c r="E3481" i="16" s="1"/>
  <c r="C3481" i="16" s="1"/>
  <c r="I3337" i="16"/>
  <c r="E3337" i="16" s="1"/>
  <c r="C3337" i="16" s="1"/>
  <c r="I3193" i="16"/>
  <c r="E3193" i="16" s="1"/>
  <c r="C3193" i="16" s="1"/>
  <c r="I3050" i="16"/>
  <c r="E3050" i="16" s="1"/>
  <c r="C3050" i="16" s="1"/>
  <c r="I2905" i="16"/>
  <c r="E2905" i="16" s="1"/>
  <c r="C2905" i="16" s="1"/>
  <c r="I2761" i="16"/>
  <c r="E2761" i="16" s="1"/>
  <c r="C2761" i="16" s="1"/>
  <c r="I2617" i="16"/>
  <c r="E2617" i="16" s="1"/>
  <c r="C2617" i="16" s="1"/>
  <c r="I2473" i="16"/>
  <c r="E2473" i="16" s="1"/>
  <c r="C2473" i="16" s="1"/>
  <c r="I2318" i="16"/>
  <c r="E2318" i="16" s="1"/>
  <c r="C2318" i="16" s="1"/>
  <c r="I2174" i="16"/>
  <c r="E2174" i="16" s="1"/>
  <c r="C2174" i="16" s="1"/>
  <c r="I2052" i="16"/>
  <c r="E2052" i="16" s="1"/>
  <c r="C2052" i="16" s="1"/>
  <c r="I1908" i="16"/>
  <c r="E1908" i="16" s="1"/>
  <c r="C1908" i="16" s="1"/>
  <c r="I1764" i="16"/>
  <c r="E1764" i="16" s="1"/>
  <c r="C1764" i="16" s="1"/>
  <c r="I1620" i="16"/>
  <c r="E1620" i="16" s="1"/>
  <c r="C1620" i="16" s="1"/>
  <c r="I1477" i="16"/>
  <c r="E1477" i="16" s="1"/>
  <c r="C1477" i="16" s="1"/>
  <c r="I1332" i="16"/>
  <c r="E1332" i="16" s="1"/>
  <c r="C1332" i="16" s="1"/>
  <c r="I1188" i="16"/>
  <c r="E1188" i="16" s="1"/>
  <c r="C1188" i="16" s="1"/>
  <c r="I3844" i="16"/>
  <c r="E3844" i="16" s="1"/>
  <c r="C3844" i="16" s="1"/>
  <c r="I3709" i="16"/>
  <c r="E3709" i="16" s="1"/>
  <c r="C3709" i="16" s="1"/>
  <c r="I3564" i="16"/>
  <c r="E3564" i="16" s="1"/>
  <c r="C3564" i="16" s="1"/>
  <c r="I3420" i="16"/>
  <c r="E3420" i="16" s="1"/>
  <c r="C3420" i="16" s="1"/>
  <c r="I3276" i="16"/>
  <c r="E3276" i="16" s="1"/>
  <c r="C3276" i="16" s="1"/>
  <c r="I3132" i="16"/>
  <c r="E3132" i="16" s="1"/>
  <c r="C3132" i="16" s="1"/>
  <c r="I2989" i="16"/>
  <c r="E2989" i="16" s="1"/>
  <c r="C2989" i="16" s="1"/>
  <c r="I2845" i="16"/>
  <c r="E2845" i="16" s="1"/>
  <c r="C2845" i="16" s="1"/>
  <c r="I2700" i="16"/>
  <c r="E2700" i="16" s="1"/>
  <c r="C2700" i="16" s="1"/>
  <c r="I2544" i="16"/>
  <c r="E2544" i="16" s="1"/>
  <c r="C2544" i="16" s="1"/>
  <c r="I2401" i="16"/>
  <c r="E2401" i="16" s="1"/>
  <c r="C2401" i="16" s="1"/>
  <c r="I2255" i="16"/>
  <c r="E2255" i="16" s="1"/>
  <c r="C2255" i="16" s="1"/>
  <c r="I2113" i="16"/>
  <c r="E2113" i="16" s="1"/>
  <c r="C2113" i="16" s="1"/>
  <c r="I3767" i="16"/>
  <c r="E3767" i="16" s="1"/>
  <c r="C3767" i="16" s="1"/>
  <c r="I3624" i="16"/>
  <c r="E3624" i="16" s="1"/>
  <c r="C3624" i="16" s="1"/>
  <c r="I3480" i="16"/>
  <c r="E3480" i="16" s="1"/>
  <c r="C3480" i="16" s="1"/>
  <c r="I3335" i="16"/>
  <c r="E3335" i="16" s="1"/>
  <c r="C3335" i="16" s="1"/>
  <c r="I3192" i="16"/>
  <c r="E3192" i="16" s="1"/>
  <c r="C3192" i="16" s="1"/>
  <c r="I3048" i="16"/>
  <c r="E3048" i="16" s="1"/>
  <c r="C3048" i="16" s="1"/>
  <c r="I2904" i="16"/>
  <c r="E2904" i="16" s="1"/>
  <c r="C2904" i="16" s="1"/>
  <c r="I2759" i="16"/>
  <c r="E2759" i="16" s="1"/>
  <c r="C2759" i="16" s="1"/>
  <c r="I2615" i="16"/>
  <c r="E2615" i="16" s="1"/>
  <c r="C2615" i="16" s="1"/>
  <c r="I2471" i="16"/>
  <c r="E2471" i="16" s="1"/>
  <c r="C2471" i="16" s="1"/>
  <c r="I2327" i="16"/>
  <c r="E2327" i="16" s="1"/>
  <c r="C2327" i="16" s="1"/>
  <c r="I2183" i="16"/>
  <c r="E2183" i="16" s="1"/>
  <c r="C2183" i="16" s="1"/>
  <c r="I3814" i="16"/>
  <c r="E3814" i="16" s="1"/>
  <c r="C3814" i="16" s="1"/>
  <c r="I3670" i="16"/>
  <c r="E3670" i="16" s="1"/>
  <c r="C3670" i="16" s="1"/>
  <c r="I3526" i="16"/>
  <c r="E3526" i="16" s="1"/>
  <c r="C3526" i="16" s="1"/>
  <c r="I3382" i="16"/>
  <c r="E3382" i="16" s="1"/>
  <c r="C3382" i="16" s="1"/>
  <c r="I3237" i="16"/>
  <c r="E3237" i="16" s="1"/>
  <c r="C3237" i="16" s="1"/>
  <c r="I3093" i="16"/>
  <c r="E3093" i="16" s="1"/>
  <c r="C3093" i="16" s="1"/>
  <c r="I2950" i="16"/>
  <c r="E2950" i="16" s="1"/>
  <c r="C2950" i="16" s="1"/>
  <c r="I2805" i="16"/>
  <c r="E2805" i="16" s="1"/>
  <c r="C2805" i="16" s="1"/>
  <c r="I2650" i="16"/>
  <c r="E2650" i="16" s="1"/>
  <c r="C2650" i="16" s="1"/>
  <c r="I2506" i="16"/>
  <c r="E2506" i="16" s="1"/>
  <c r="C2506" i="16" s="1"/>
  <c r="I2362" i="16"/>
  <c r="E2362" i="16" s="1"/>
  <c r="C2362" i="16" s="1"/>
  <c r="I2218" i="16"/>
  <c r="E2218" i="16" s="1"/>
  <c r="C2218" i="16" s="1"/>
  <c r="I3558" i="16"/>
  <c r="E3558" i="16" s="1"/>
  <c r="C3558" i="16" s="1"/>
  <c r="I3741" i="16"/>
  <c r="E3741" i="16" s="1"/>
  <c r="C3741" i="16" s="1"/>
  <c r="I3597" i="16"/>
  <c r="E3597" i="16" s="1"/>
  <c r="C3597" i="16" s="1"/>
  <c r="I3452" i="16"/>
  <c r="E3452" i="16" s="1"/>
  <c r="C3452" i="16" s="1"/>
  <c r="I3309" i="16"/>
  <c r="E3309" i="16" s="1"/>
  <c r="C3309" i="16" s="1"/>
  <c r="I3165" i="16"/>
  <c r="E3165" i="16" s="1"/>
  <c r="C3165" i="16" s="1"/>
  <c r="I3021" i="16"/>
  <c r="E3021" i="16" s="1"/>
  <c r="C3021" i="16" s="1"/>
  <c r="I2877" i="16"/>
  <c r="E2877" i="16" s="1"/>
  <c r="C2877" i="16" s="1"/>
  <c r="I2733" i="16"/>
  <c r="E2733" i="16" s="1"/>
  <c r="C2733" i="16" s="1"/>
  <c r="I2589" i="16"/>
  <c r="E2589" i="16" s="1"/>
  <c r="C2589" i="16" s="1"/>
  <c r="I2433" i="16"/>
  <c r="E2433" i="16" s="1"/>
  <c r="C2433" i="16" s="1"/>
  <c r="I2288" i="16"/>
  <c r="E2288" i="16" s="1"/>
  <c r="C2288" i="16" s="1"/>
  <c r="I2144" i="16"/>
  <c r="E2144" i="16" s="1"/>
  <c r="C2144" i="16" s="1"/>
  <c r="I3836" i="16"/>
  <c r="E3836" i="16" s="1"/>
  <c r="C3836" i="16" s="1"/>
  <c r="I3693" i="16"/>
  <c r="E3693" i="16" s="1"/>
  <c r="C3693" i="16" s="1"/>
  <c r="I3548" i="16"/>
  <c r="E3548" i="16" s="1"/>
  <c r="C3548" i="16" s="1"/>
  <c r="I3391" i="16"/>
  <c r="E3391" i="16" s="1"/>
  <c r="C3391" i="16" s="1"/>
  <c r="I3248" i="16"/>
  <c r="E3248" i="16" s="1"/>
  <c r="C3248" i="16" s="1"/>
  <c r="I3104" i="16"/>
  <c r="E3104" i="16" s="1"/>
  <c r="C3104" i="16" s="1"/>
  <c r="I2960" i="16"/>
  <c r="E2960" i="16" s="1"/>
  <c r="C2960" i="16" s="1"/>
  <c r="I2816" i="16"/>
  <c r="E2816" i="16" s="1"/>
  <c r="C2816" i="16" s="1"/>
  <c r="I2672" i="16"/>
  <c r="E2672" i="16" s="1"/>
  <c r="C2672" i="16" s="1"/>
  <c r="I2529" i="16"/>
  <c r="E2529" i="16" s="1"/>
  <c r="C2529" i="16" s="1"/>
  <c r="I2384" i="16"/>
  <c r="E2384" i="16" s="1"/>
  <c r="C2384" i="16" s="1"/>
  <c r="I2239" i="16"/>
  <c r="E2239" i="16" s="1"/>
  <c r="C2239" i="16" s="1"/>
  <c r="I2095" i="16"/>
  <c r="E2095" i="16" s="1"/>
  <c r="C2095" i="16" s="1"/>
  <c r="I3739" i="16"/>
  <c r="E3739" i="16" s="1"/>
  <c r="C3739" i="16" s="1"/>
  <c r="I3596" i="16"/>
  <c r="E3596" i="16" s="1"/>
  <c r="C3596" i="16" s="1"/>
  <c r="I3451" i="16"/>
  <c r="E3451" i="16" s="1"/>
  <c r="C3451" i="16" s="1"/>
  <c r="I3307" i="16"/>
  <c r="E3307" i="16" s="1"/>
  <c r="C3307" i="16" s="1"/>
  <c r="I3163" i="16"/>
  <c r="E3163" i="16" s="1"/>
  <c r="C3163" i="16" s="1"/>
  <c r="I3019" i="16"/>
  <c r="E3019" i="16" s="1"/>
  <c r="C3019" i="16" s="1"/>
  <c r="I2874" i="16"/>
  <c r="E2874" i="16" s="1"/>
  <c r="C2874" i="16" s="1"/>
  <c r="I2731" i="16"/>
  <c r="E2731" i="16" s="1"/>
  <c r="C2731" i="16" s="1"/>
  <c r="I2586" i="16"/>
  <c r="E2586" i="16" s="1"/>
  <c r="C2586" i="16" s="1"/>
  <c r="I2443" i="16"/>
  <c r="E2443" i="16" s="1"/>
  <c r="C2443" i="16" s="1"/>
  <c r="I2299" i="16"/>
  <c r="E2299" i="16" s="1"/>
  <c r="C2299" i="16" s="1"/>
  <c r="I2156" i="16"/>
  <c r="E2156" i="16" s="1"/>
  <c r="C2156" i="16" s="1"/>
  <c r="I3499" i="16"/>
  <c r="E3499" i="16" s="1"/>
  <c r="C3499" i="16" s="1"/>
  <c r="I3342" i="16"/>
  <c r="E3342" i="16" s="1"/>
  <c r="C3342" i="16" s="1"/>
  <c r="I3185" i="16"/>
  <c r="E3185" i="16" s="1"/>
  <c r="C3185" i="16" s="1"/>
  <c r="I3043" i="16"/>
  <c r="E3043" i="16" s="1"/>
  <c r="C3043" i="16" s="1"/>
  <c r="I2897" i="16"/>
  <c r="E2897" i="16" s="1"/>
  <c r="C2897" i="16" s="1"/>
  <c r="I2754" i="16"/>
  <c r="E2754" i="16" s="1"/>
  <c r="C2754" i="16" s="1"/>
  <c r="I2610" i="16"/>
  <c r="E2610" i="16" s="1"/>
  <c r="C2610" i="16" s="1"/>
  <c r="I2466" i="16"/>
  <c r="E2466" i="16" s="1"/>
  <c r="C2466" i="16" s="1"/>
  <c r="I2310" i="16"/>
  <c r="E2310" i="16" s="1"/>
  <c r="C2310" i="16" s="1"/>
  <c r="I2166" i="16"/>
  <c r="E2166" i="16" s="1"/>
  <c r="C2166" i="16" s="1"/>
  <c r="I2022" i="16"/>
  <c r="E2022" i="16" s="1"/>
  <c r="C2022" i="16" s="1"/>
  <c r="I1877" i="16"/>
  <c r="E1877" i="16" s="1"/>
  <c r="C1877" i="16" s="1"/>
  <c r="I3497" i="16"/>
  <c r="E3497" i="16" s="1"/>
  <c r="C3497" i="16" s="1"/>
  <c r="I3353" i="16"/>
  <c r="E3353" i="16" s="1"/>
  <c r="C3353" i="16" s="1"/>
  <c r="I3209" i="16"/>
  <c r="E3209" i="16" s="1"/>
  <c r="C3209" i="16" s="1"/>
  <c r="I3065" i="16"/>
  <c r="E3065" i="16" s="1"/>
  <c r="C3065" i="16" s="1"/>
  <c r="I2922" i="16"/>
  <c r="E2922" i="16" s="1"/>
  <c r="C2922" i="16" s="1"/>
  <c r="I2777" i="16"/>
  <c r="E2777" i="16" s="1"/>
  <c r="C2777" i="16" s="1"/>
  <c r="I2634" i="16"/>
  <c r="E2634" i="16" s="1"/>
  <c r="C2634" i="16" s="1"/>
  <c r="I2489" i="16"/>
  <c r="E2489" i="16" s="1"/>
  <c r="C2489" i="16" s="1"/>
  <c r="I2345" i="16"/>
  <c r="E2345" i="16" s="1"/>
  <c r="C2345" i="16" s="1"/>
  <c r="I2201" i="16"/>
  <c r="E2201" i="16" s="1"/>
  <c r="C2201" i="16" s="1"/>
  <c r="I2057" i="16"/>
  <c r="E2057" i="16" s="1"/>
  <c r="C2057" i="16" s="1"/>
  <c r="I1913" i="16"/>
  <c r="E1913" i="16" s="1"/>
  <c r="C1913" i="16" s="1"/>
  <c r="I3688" i="16"/>
  <c r="E3688" i="16" s="1"/>
  <c r="C3688" i="16" s="1"/>
  <c r="I3712" i="16"/>
  <c r="E3712" i="16" s="1"/>
  <c r="C3712" i="16" s="1"/>
  <c r="I3568" i="16"/>
  <c r="E3568" i="16" s="1"/>
  <c r="C3568" i="16" s="1"/>
  <c r="I3424" i="16"/>
  <c r="E3424" i="16" s="1"/>
  <c r="C3424" i="16" s="1"/>
  <c r="I3280" i="16"/>
  <c r="E3280" i="16" s="1"/>
  <c r="C3280" i="16" s="1"/>
  <c r="I3136" i="16"/>
  <c r="E3136" i="16" s="1"/>
  <c r="C3136" i="16" s="1"/>
  <c r="I2991" i="16"/>
  <c r="E2991" i="16" s="1"/>
  <c r="C2991" i="16" s="1"/>
  <c r="I2848" i="16"/>
  <c r="E2848" i="16" s="1"/>
  <c r="C2848" i="16" s="1"/>
  <c r="I2704" i="16"/>
  <c r="E2704" i="16" s="1"/>
  <c r="C2704" i="16" s="1"/>
  <c r="I2561" i="16"/>
  <c r="E2561" i="16" s="1"/>
  <c r="C2561" i="16" s="1"/>
  <c r="I2416" i="16"/>
  <c r="E2416" i="16" s="1"/>
  <c r="C2416" i="16" s="1"/>
  <c r="I2261" i="16"/>
  <c r="E2261" i="16" s="1"/>
  <c r="C2261" i="16" s="1"/>
  <c r="I2116" i="16"/>
  <c r="E2116" i="16" s="1"/>
  <c r="C2116" i="16" s="1"/>
  <c r="I3795" i="16"/>
  <c r="E3795" i="16" s="1"/>
  <c r="C3795" i="16" s="1"/>
  <c r="I3651" i="16"/>
  <c r="E3651" i="16" s="1"/>
  <c r="C3651" i="16" s="1"/>
  <c r="I3494" i="16"/>
  <c r="E3494" i="16" s="1"/>
  <c r="C3494" i="16" s="1"/>
  <c r="I3350" i="16"/>
  <c r="E3350" i="16" s="1"/>
  <c r="C3350" i="16" s="1"/>
  <c r="I3207" i="16"/>
  <c r="E3207" i="16" s="1"/>
  <c r="C3207" i="16" s="1"/>
  <c r="I3062" i="16"/>
  <c r="E3062" i="16" s="1"/>
  <c r="C3062" i="16" s="1"/>
  <c r="I2920" i="16"/>
  <c r="E2920" i="16" s="1"/>
  <c r="C2920" i="16" s="1"/>
  <c r="I2774" i="16"/>
  <c r="E2774" i="16" s="1"/>
  <c r="C2774" i="16" s="1"/>
  <c r="I2631" i="16"/>
  <c r="E2631" i="16" s="1"/>
  <c r="C2631" i="16" s="1"/>
  <c r="I2487" i="16"/>
  <c r="E2487" i="16" s="1"/>
  <c r="C2487" i="16" s="1"/>
  <c r="I2343" i="16"/>
  <c r="E2343" i="16" s="1"/>
  <c r="C2343" i="16" s="1"/>
  <c r="I2200" i="16"/>
  <c r="E2200" i="16" s="1"/>
  <c r="C2200" i="16" s="1"/>
  <c r="I3641" i="16"/>
  <c r="E3641" i="16" s="1"/>
  <c r="C3641" i="16" s="1"/>
  <c r="I3722" i="16"/>
  <c r="E3722" i="16" s="1"/>
  <c r="C3722" i="16" s="1"/>
  <c r="I3578" i="16"/>
  <c r="E3578" i="16" s="1"/>
  <c r="C3578" i="16" s="1"/>
  <c r="I3434" i="16"/>
  <c r="E3434" i="16" s="1"/>
  <c r="C3434" i="16" s="1"/>
  <c r="I3290" i="16"/>
  <c r="E3290" i="16" s="1"/>
  <c r="C3290" i="16" s="1"/>
  <c r="I3146" i="16"/>
  <c r="E3146" i="16" s="1"/>
  <c r="C3146" i="16" s="1"/>
  <c r="I3003" i="16"/>
  <c r="E3003" i="16" s="1"/>
  <c r="C3003" i="16" s="1"/>
  <c r="I2859" i="16"/>
  <c r="E2859" i="16" s="1"/>
  <c r="C2859" i="16" s="1"/>
  <c r="I2690" i="16"/>
  <c r="E2690" i="16" s="1"/>
  <c r="C2690" i="16" s="1"/>
  <c r="I2546" i="16"/>
  <c r="E2546" i="16" s="1"/>
  <c r="C2546" i="16" s="1"/>
  <c r="I2403" i="16"/>
  <c r="E2403" i="16" s="1"/>
  <c r="C2403" i="16" s="1"/>
  <c r="I2258" i="16"/>
  <c r="E2258" i="16" s="1"/>
  <c r="C2258" i="16" s="1"/>
  <c r="I3762" i="16"/>
  <c r="E3762" i="16" s="1"/>
  <c r="C3762" i="16" s="1"/>
  <c r="I3757" i="16"/>
  <c r="E3757" i="16" s="1"/>
  <c r="C3757" i="16" s="1"/>
  <c r="I3613" i="16"/>
  <c r="E3613" i="16" s="1"/>
  <c r="C3613" i="16" s="1"/>
  <c r="I3468" i="16"/>
  <c r="E3468" i="16" s="1"/>
  <c r="C3468" i="16" s="1"/>
  <c r="I3324" i="16"/>
  <c r="E3324" i="16" s="1"/>
  <c r="C3324" i="16" s="1"/>
  <c r="I3181" i="16"/>
  <c r="E3181" i="16" s="1"/>
  <c r="C3181" i="16" s="1"/>
  <c r="I3037" i="16"/>
  <c r="E3037" i="16" s="1"/>
  <c r="C3037" i="16" s="1"/>
  <c r="I2893" i="16"/>
  <c r="E2893" i="16" s="1"/>
  <c r="C2893" i="16" s="1"/>
  <c r="I2749" i="16"/>
  <c r="E2749" i="16" s="1"/>
  <c r="C2749" i="16" s="1"/>
  <c r="I2605" i="16"/>
  <c r="E2605" i="16" s="1"/>
  <c r="C2605" i="16" s="1"/>
  <c r="I2460" i="16"/>
  <c r="E2460" i="16" s="1"/>
  <c r="C2460" i="16" s="1"/>
  <c r="I2305" i="16"/>
  <c r="E2305" i="16" s="1"/>
  <c r="C2305" i="16" s="1"/>
  <c r="I2160" i="16"/>
  <c r="E2160" i="16" s="1"/>
  <c r="C2160" i="16" s="1"/>
  <c r="I2039" i="16"/>
  <c r="E2039" i="16" s="1"/>
  <c r="C2039" i="16" s="1"/>
  <c r="I1897" i="16"/>
  <c r="E1897" i="16" s="1"/>
  <c r="C1897" i="16" s="1"/>
  <c r="I1752" i="16"/>
  <c r="E1752" i="16" s="1"/>
  <c r="C1752" i="16" s="1"/>
  <c r="I1608" i="16"/>
  <c r="E1608" i="16" s="1"/>
  <c r="C1608" i="16" s="1"/>
  <c r="I1465" i="16"/>
  <c r="E1465" i="16" s="1"/>
  <c r="C1465" i="16" s="1"/>
  <c r="I1321" i="16"/>
  <c r="E1321" i="16" s="1"/>
  <c r="C1321" i="16" s="1"/>
  <c r="I1176" i="16"/>
  <c r="E1176" i="16" s="1"/>
  <c r="C1176" i="16" s="1"/>
  <c r="I2051" i="16"/>
  <c r="E2051" i="16" s="1"/>
  <c r="C2051" i="16" s="1"/>
  <c r="I1906" i="16"/>
  <c r="E1906" i="16" s="1"/>
  <c r="C1906" i="16" s="1"/>
  <c r="I1762" i="16"/>
  <c r="E1762" i="16" s="1"/>
  <c r="C1762" i="16" s="1"/>
  <c r="I1618" i="16"/>
  <c r="E1618" i="16" s="1"/>
  <c r="C1618" i="16" s="1"/>
  <c r="I1475" i="16"/>
  <c r="E1475" i="16" s="1"/>
  <c r="C1475" i="16" s="1"/>
  <c r="I1331" i="16"/>
  <c r="E1331" i="16" s="1"/>
  <c r="C1331" i="16" s="1"/>
  <c r="I3840" i="16"/>
  <c r="E3840" i="16" s="1"/>
  <c r="C3840" i="16" s="1"/>
  <c r="I3696" i="16"/>
  <c r="E3696" i="16" s="1"/>
  <c r="C3696" i="16" s="1"/>
  <c r="I3552" i="16"/>
  <c r="E3552" i="16" s="1"/>
  <c r="C3552" i="16" s="1"/>
  <c r="I3409" i="16"/>
  <c r="E3409" i="16" s="1"/>
  <c r="C3409" i="16" s="1"/>
  <c r="I3265" i="16"/>
  <c r="E3265" i="16" s="1"/>
  <c r="C3265" i="16" s="1"/>
  <c r="I3120" i="16"/>
  <c r="E3120" i="16" s="1"/>
  <c r="C3120" i="16" s="1"/>
  <c r="I2975" i="16"/>
  <c r="E2975" i="16" s="1"/>
  <c r="C2975" i="16" s="1"/>
  <c r="I2833" i="16"/>
  <c r="E2833" i="16" s="1"/>
  <c r="C2833" i="16" s="1"/>
  <c r="I2688" i="16"/>
  <c r="E2688" i="16" s="1"/>
  <c r="C2688" i="16" s="1"/>
  <c r="I2533" i="16"/>
  <c r="E2533" i="16" s="1"/>
  <c r="C2533" i="16" s="1"/>
  <c r="I2388" i="16"/>
  <c r="E2388" i="16" s="1"/>
  <c r="C2388" i="16" s="1"/>
  <c r="I2244" i="16"/>
  <c r="E2244" i="16" s="1"/>
  <c r="C2244" i="16" s="1"/>
  <c r="I3727" i="16"/>
  <c r="E3727" i="16" s="1"/>
  <c r="C3727" i="16" s="1"/>
  <c r="I3755" i="16"/>
  <c r="E3755" i="16" s="1"/>
  <c r="C3755" i="16" s="1"/>
  <c r="I3612" i="16"/>
  <c r="E3612" i="16" s="1"/>
  <c r="C3612" i="16" s="1"/>
  <c r="I3467" i="16"/>
  <c r="E3467" i="16" s="1"/>
  <c r="C3467" i="16" s="1"/>
  <c r="I3323" i="16"/>
  <c r="E3323" i="16" s="1"/>
  <c r="C3323" i="16" s="1"/>
  <c r="I3178" i="16"/>
  <c r="E3178" i="16" s="1"/>
  <c r="C3178" i="16" s="1"/>
  <c r="I3035" i="16"/>
  <c r="E3035" i="16" s="1"/>
  <c r="C3035" i="16" s="1"/>
  <c r="I2891" i="16"/>
  <c r="E2891" i="16" s="1"/>
  <c r="C2891" i="16" s="1"/>
  <c r="I2747" i="16"/>
  <c r="E2747" i="16" s="1"/>
  <c r="C2747" i="16" s="1"/>
  <c r="I2604" i="16"/>
  <c r="E2604" i="16" s="1"/>
  <c r="C2604" i="16" s="1"/>
  <c r="I2458" i="16"/>
  <c r="E2458" i="16" s="1"/>
  <c r="C2458" i="16" s="1"/>
  <c r="I2314" i="16"/>
  <c r="E2314" i="16" s="1"/>
  <c r="C2314" i="16" s="1"/>
  <c r="I2172" i="16"/>
  <c r="E2172" i="16" s="1"/>
  <c r="C2172" i="16" s="1"/>
  <c r="I3803" i="16"/>
  <c r="E3803" i="16" s="1"/>
  <c r="C3803" i="16" s="1"/>
  <c r="I3657" i="16"/>
  <c r="E3657" i="16" s="1"/>
  <c r="C3657" i="16" s="1"/>
  <c r="I3513" i="16"/>
  <c r="E3513" i="16" s="1"/>
  <c r="C3513" i="16" s="1"/>
  <c r="I3370" i="16"/>
  <c r="E3370" i="16" s="1"/>
  <c r="C3370" i="16" s="1"/>
  <c r="I3226" i="16"/>
  <c r="E3226" i="16" s="1"/>
  <c r="C3226" i="16" s="1"/>
  <c r="I3083" i="16"/>
  <c r="E3083" i="16" s="1"/>
  <c r="C3083" i="16" s="1"/>
  <c r="I2939" i="16"/>
  <c r="E2939" i="16" s="1"/>
  <c r="C2939" i="16" s="1"/>
  <c r="I2794" i="16"/>
  <c r="E2794" i="16" s="1"/>
  <c r="C2794" i="16" s="1"/>
  <c r="I2638" i="16"/>
  <c r="E2638" i="16" s="1"/>
  <c r="C2638" i="16" s="1"/>
  <c r="I2493" i="16"/>
  <c r="E2493" i="16" s="1"/>
  <c r="C2493" i="16" s="1"/>
  <c r="I2349" i="16"/>
  <c r="E2349" i="16" s="1"/>
  <c r="C2349" i="16" s="1"/>
  <c r="I2206" i="16"/>
  <c r="E2206" i="16" s="1"/>
  <c r="C2206" i="16" s="1"/>
  <c r="I3761" i="16"/>
  <c r="E3761" i="16" s="1"/>
  <c r="C3761" i="16" s="1"/>
  <c r="I3730" i="16"/>
  <c r="E3730" i="16" s="1"/>
  <c r="C3730" i="16" s="1"/>
  <c r="I3585" i="16"/>
  <c r="E3585" i="16" s="1"/>
  <c r="C3585" i="16" s="1"/>
  <c r="I3441" i="16"/>
  <c r="E3441" i="16" s="1"/>
  <c r="C3441" i="16" s="1"/>
  <c r="I3297" i="16"/>
  <c r="E3297" i="16" s="1"/>
  <c r="C3297" i="16" s="1"/>
  <c r="I3153" i="16"/>
  <c r="E3153" i="16" s="1"/>
  <c r="C3153" i="16" s="1"/>
  <c r="I3009" i="16"/>
  <c r="E3009" i="16" s="1"/>
  <c r="C3009" i="16" s="1"/>
  <c r="I2865" i="16"/>
  <c r="E2865" i="16" s="1"/>
  <c r="C2865" i="16" s="1"/>
  <c r="I2721" i="16"/>
  <c r="E2721" i="16" s="1"/>
  <c r="C2721" i="16" s="1"/>
  <c r="I2577" i="16"/>
  <c r="E2577" i="16" s="1"/>
  <c r="C2577" i="16" s="1"/>
  <c r="I2421" i="16"/>
  <c r="E2421" i="16" s="1"/>
  <c r="C2421" i="16" s="1"/>
  <c r="I2278" i="16"/>
  <c r="E2278" i="16" s="1"/>
  <c r="C2278" i="16" s="1"/>
  <c r="I2134" i="16"/>
  <c r="E2134" i="16" s="1"/>
  <c r="C2134" i="16" s="1"/>
  <c r="I3824" i="16"/>
  <c r="E3824" i="16" s="1"/>
  <c r="C3824" i="16" s="1"/>
  <c r="I3680" i="16"/>
  <c r="E3680" i="16" s="1"/>
  <c r="C3680" i="16" s="1"/>
  <c r="I3536" i="16"/>
  <c r="E3536" i="16" s="1"/>
  <c r="C3536" i="16" s="1"/>
  <c r="I3380" i="16"/>
  <c r="E3380" i="16" s="1"/>
  <c r="C3380" i="16" s="1"/>
  <c r="I3236" i="16"/>
  <c r="E3236" i="16" s="1"/>
  <c r="C3236" i="16" s="1"/>
  <c r="I3092" i="16"/>
  <c r="E3092" i="16" s="1"/>
  <c r="C3092" i="16" s="1"/>
  <c r="I2947" i="16"/>
  <c r="E2947" i="16" s="1"/>
  <c r="C2947" i="16" s="1"/>
  <c r="I2804" i="16"/>
  <c r="E2804" i="16" s="1"/>
  <c r="C2804" i="16" s="1"/>
  <c r="I2660" i="16"/>
  <c r="E2660" i="16" s="1"/>
  <c r="C2660" i="16" s="1"/>
  <c r="I2516" i="16"/>
  <c r="E2516" i="16" s="1"/>
  <c r="C2516" i="16" s="1"/>
  <c r="I2373" i="16"/>
  <c r="E2373" i="16" s="1"/>
  <c r="C2373" i="16" s="1"/>
  <c r="I2228" i="16"/>
  <c r="E2228" i="16" s="1"/>
  <c r="C2228" i="16" s="1"/>
  <c r="I2084" i="16"/>
  <c r="E2084" i="16" s="1"/>
  <c r="C2084" i="16" s="1"/>
  <c r="I3726" i="16"/>
  <c r="E3726" i="16" s="1"/>
  <c r="C3726" i="16" s="1"/>
  <c r="I3583" i="16"/>
  <c r="E3583" i="16" s="1"/>
  <c r="C3583" i="16" s="1"/>
  <c r="I3439" i="16"/>
  <c r="E3439" i="16" s="1"/>
  <c r="C3439" i="16" s="1"/>
  <c r="I3296" i="16"/>
  <c r="E3296" i="16" s="1"/>
  <c r="C3296" i="16" s="1"/>
  <c r="I3152" i="16"/>
  <c r="E3152" i="16" s="1"/>
  <c r="C3152" i="16" s="1"/>
  <c r="I3008" i="16"/>
  <c r="E3008" i="16" s="1"/>
  <c r="C3008" i="16" s="1"/>
  <c r="I2864" i="16"/>
  <c r="E2864" i="16" s="1"/>
  <c r="C2864" i="16" s="1"/>
  <c r="I2718" i="16"/>
  <c r="E2718" i="16" s="1"/>
  <c r="C2718" i="16" s="1"/>
  <c r="I2575" i="16"/>
  <c r="E2575" i="16" s="1"/>
  <c r="C2575" i="16" s="1"/>
  <c r="I2431" i="16"/>
  <c r="E2431" i="16" s="1"/>
  <c r="C2431" i="16" s="1"/>
  <c r="I2287" i="16"/>
  <c r="E2287" i="16" s="1"/>
  <c r="C2287" i="16" s="1"/>
  <c r="I2143" i="16"/>
  <c r="E2143" i="16" s="1"/>
  <c r="C2143" i="16" s="1"/>
  <c r="I3486" i="16"/>
  <c r="E3486" i="16" s="1"/>
  <c r="C3486" i="16" s="1"/>
  <c r="I3331" i="16"/>
  <c r="E3331" i="16" s="1"/>
  <c r="C3331" i="16" s="1"/>
  <c r="I3175" i="16"/>
  <c r="E3175" i="16" s="1"/>
  <c r="C3175" i="16" s="1"/>
  <c r="I3030" i="16"/>
  <c r="E3030" i="16" s="1"/>
  <c r="C3030" i="16" s="1"/>
  <c r="I2886" i="16"/>
  <c r="E2886" i="16" s="1"/>
  <c r="C2886" i="16" s="1"/>
  <c r="I2742" i="16"/>
  <c r="E2742" i="16" s="1"/>
  <c r="C2742" i="16" s="1"/>
  <c r="I2599" i="16"/>
  <c r="E2599" i="16" s="1"/>
  <c r="C2599" i="16" s="1"/>
  <c r="I2454" i="16"/>
  <c r="E2454" i="16" s="1"/>
  <c r="C2454" i="16" s="1"/>
  <c r="I2298" i="16"/>
  <c r="E2298" i="16" s="1"/>
  <c r="C2298" i="16" s="1"/>
  <c r="I2154" i="16"/>
  <c r="E2154" i="16" s="1"/>
  <c r="C2154" i="16" s="1"/>
  <c r="I2010" i="16"/>
  <c r="E2010" i="16" s="1"/>
  <c r="C2010" i="16" s="1"/>
  <c r="I1865" i="16"/>
  <c r="E1865" i="16" s="1"/>
  <c r="C1865" i="16" s="1"/>
  <c r="I3485" i="16"/>
  <c r="E3485" i="16" s="1"/>
  <c r="C3485" i="16" s="1"/>
  <c r="I3341" i="16"/>
  <c r="E3341" i="16" s="1"/>
  <c r="C3341" i="16" s="1"/>
  <c r="I3197" i="16"/>
  <c r="E3197" i="16" s="1"/>
  <c r="C3197" i="16" s="1"/>
  <c r="I3052" i="16"/>
  <c r="E3052" i="16" s="1"/>
  <c r="C3052" i="16" s="1"/>
  <c r="I2910" i="16"/>
  <c r="E2910" i="16" s="1"/>
  <c r="C2910" i="16" s="1"/>
  <c r="I2766" i="16"/>
  <c r="E2766" i="16" s="1"/>
  <c r="C2766" i="16" s="1"/>
  <c r="I2621" i="16"/>
  <c r="E2621" i="16" s="1"/>
  <c r="C2621" i="16" s="1"/>
  <c r="I2477" i="16"/>
  <c r="E2477" i="16" s="1"/>
  <c r="C2477" i="16" s="1"/>
  <c r="I2333" i="16"/>
  <c r="E2333" i="16" s="1"/>
  <c r="C2333" i="16" s="1"/>
  <c r="I2190" i="16"/>
  <c r="E2190" i="16" s="1"/>
  <c r="C2190" i="16" s="1"/>
  <c r="I2046" i="16"/>
  <c r="E2046" i="16" s="1"/>
  <c r="C2046" i="16" s="1"/>
  <c r="I1900" i="16"/>
  <c r="E1900" i="16" s="1"/>
  <c r="C1900" i="16" s="1"/>
  <c r="I3569" i="16"/>
  <c r="E3569" i="16" s="1"/>
  <c r="C3569" i="16" s="1"/>
  <c r="I3700" i="16"/>
  <c r="E3700" i="16" s="1"/>
  <c r="C3700" i="16" s="1"/>
  <c r="I3556" i="16"/>
  <c r="E3556" i="16" s="1"/>
  <c r="C3556" i="16" s="1"/>
  <c r="I3412" i="16"/>
  <c r="E3412" i="16" s="1"/>
  <c r="C3412" i="16" s="1"/>
  <c r="I3268" i="16"/>
  <c r="E3268" i="16" s="1"/>
  <c r="C3268" i="16" s="1"/>
  <c r="I3124" i="16"/>
  <c r="E3124" i="16" s="1"/>
  <c r="C3124" i="16" s="1"/>
  <c r="I2979" i="16"/>
  <c r="E2979" i="16" s="1"/>
  <c r="C2979" i="16" s="1"/>
  <c r="I2837" i="16"/>
  <c r="E2837" i="16" s="1"/>
  <c r="C2837" i="16" s="1"/>
  <c r="I2692" i="16"/>
  <c r="E2692" i="16" s="1"/>
  <c r="C2692" i="16" s="1"/>
  <c r="I2548" i="16"/>
  <c r="E2548" i="16" s="1"/>
  <c r="C2548" i="16" s="1"/>
  <c r="I2405" i="16"/>
  <c r="E2405" i="16" s="1"/>
  <c r="C2405" i="16" s="1"/>
  <c r="I2248" i="16"/>
  <c r="E2248" i="16" s="1"/>
  <c r="C2248" i="16" s="1"/>
  <c r="I2104" i="16"/>
  <c r="E2104" i="16" s="1"/>
  <c r="C2104" i="16" s="1"/>
  <c r="I3783" i="16"/>
  <c r="E3783" i="16" s="1"/>
  <c r="C3783" i="16" s="1"/>
  <c r="I3627" i="16"/>
  <c r="E3627" i="16" s="1"/>
  <c r="C3627" i="16" s="1"/>
  <c r="I3483" i="16"/>
  <c r="E3483" i="16" s="1"/>
  <c r="C3483" i="16" s="1"/>
  <c r="I3340" i="16"/>
  <c r="E3340" i="16" s="1"/>
  <c r="C3340" i="16" s="1"/>
  <c r="I3195" i="16"/>
  <c r="E3195" i="16" s="1"/>
  <c r="C3195" i="16" s="1"/>
  <c r="I3051" i="16"/>
  <c r="E3051" i="16" s="1"/>
  <c r="C3051" i="16" s="1"/>
  <c r="I2907" i="16"/>
  <c r="E2907" i="16" s="1"/>
  <c r="C2907" i="16" s="1"/>
  <c r="I2762" i="16"/>
  <c r="E2762" i="16" s="1"/>
  <c r="C2762" i="16" s="1"/>
  <c r="I2618" i="16"/>
  <c r="E2618" i="16" s="1"/>
  <c r="C2618" i="16" s="1"/>
  <c r="I2476" i="16"/>
  <c r="E2476" i="16" s="1"/>
  <c r="C2476" i="16" s="1"/>
  <c r="I2332" i="16"/>
  <c r="E2332" i="16" s="1"/>
  <c r="C2332" i="16" s="1"/>
  <c r="I2188" i="16"/>
  <c r="E2188" i="16" s="1"/>
  <c r="C2188" i="16" s="1"/>
  <c r="I3521" i="16"/>
  <c r="E3521" i="16" s="1"/>
  <c r="C3521" i="16" s="1"/>
  <c r="I3710" i="16"/>
  <c r="E3710" i="16" s="1"/>
  <c r="C3710" i="16" s="1"/>
  <c r="I3566" i="16"/>
  <c r="E3566" i="16" s="1"/>
  <c r="C3566" i="16" s="1"/>
  <c r="I3422" i="16"/>
  <c r="E3422" i="16" s="1"/>
  <c r="C3422" i="16" s="1"/>
  <c r="I3278" i="16"/>
  <c r="E3278" i="16" s="1"/>
  <c r="C3278" i="16" s="1"/>
  <c r="I3134" i="16"/>
  <c r="E3134" i="16" s="1"/>
  <c r="C3134" i="16" s="1"/>
  <c r="I2990" i="16"/>
  <c r="E2990" i="16" s="1"/>
  <c r="C2990" i="16" s="1"/>
  <c r="I2846" i="16"/>
  <c r="E2846" i="16" s="1"/>
  <c r="C2846" i="16" s="1"/>
  <c r="I2678" i="16"/>
  <c r="E2678" i="16" s="1"/>
  <c r="C2678" i="16" s="1"/>
  <c r="I2534" i="16"/>
  <c r="E2534" i="16" s="1"/>
  <c r="C2534" i="16" s="1"/>
  <c r="I2391" i="16"/>
  <c r="E2391" i="16" s="1"/>
  <c r="C2391" i="16" s="1"/>
  <c r="I2245" i="16"/>
  <c r="E2245" i="16" s="1"/>
  <c r="C2245" i="16" s="1"/>
  <c r="I3619" i="16"/>
  <c r="E3619" i="16" s="1"/>
  <c r="C3619" i="16" s="1"/>
  <c r="I3745" i="16"/>
  <c r="E3745" i="16" s="1"/>
  <c r="C3745" i="16" s="1"/>
  <c r="I3601" i="16"/>
  <c r="E3601" i="16" s="1"/>
  <c r="C3601" i="16" s="1"/>
  <c r="I3457" i="16"/>
  <c r="E3457" i="16" s="1"/>
  <c r="C3457" i="16" s="1"/>
  <c r="I3313" i="16"/>
  <c r="E3313" i="16" s="1"/>
  <c r="C3313" i="16" s="1"/>
  <c r="I3169" i="16"/>
  <c r="E3169" i="16" s="1"/>
  <c r="C3169" i="16" s="1"/>
  <c r="I3025" i="16"/>
  <c r="E3025" i="16" s="1"/>
  <c r="C3025" i="16" s="1"/>
  <c r="I2881" i="16"/>
  <c r="E2881" i="16" s="1"/>
  <c r="C2881" i="16" s="1"/>
  <c r="I2737" i="16"/>
  <c r="E2737" i="16" s="1"/>
  <c r="C2737" i="16" s="1"/>
  <c r="I2593" i="16"/>
  <c r="E2593" i="16" s="1"/>
  <c r="C2593" i="16" s="1"/>
  <c r="I2449" i="16"/>
  <c r="E2449" i="16" s="1"/>
  <c r="C2449" i="16" s="1"/>
  <c r="I2293" i="16"/>
  <c r="E2293" i="16" s="1"/>
  <c r="C2293" i="16" s="1"/>
  <c r="I2148" i="16"/>
  <c r="E2148" i="16" s="1"/>
  <c r="C2148" i="16" s="1"/>
  <c r="I2028" i="16"/>
  <c r="E2028" i="16" s="1"/>
  <c r="C2028" i="16" s="1"/>
  <c r="I1884" i="16"/>
  <c r="E1884" i="16" s="1"/>
  <c r="C1884" i="16" s="1"/>
  <c r="I1740" i="16"/>
  <c r="E1740" i="16" s="1"/>
  <c r="C1740" i="16" s="1"/>
  <c r="I1596" i="16"/>
  <c r="E1596" i="16" s="1"/>
  <c r="C1596" i="16" s="1"/>
  <c r="I1452" i="16"/>
  <c r="E1452" i="16" s="1"/>
  <c r="C1452" i="16" s="1"/>
  <c r="I1308" i="16"/>
  <c r="E1308" i="16" s="1"/>
  <c r="C1308" i="16" s="1"/>
  <c r="I1164" i="16"/>
  <c r="E1164" i="16" s="1"/>
  <c r="C1164" i="16" s="1"/>
  <c r="I3828" i="16"/>
  <c r="E3828" i="16" s="1"/>
  <c r="C3828" i="16" s="1"/>
  <c r="I3684" i="16"/>
  <c r="E3684" i="16" s="1"/>
  <c r="C3684" i="16" s="1"/>
  <c r="I3540" i="16"/>
  <c r="E3540" i="16" s="1"/>
  <c r="C3540" i="16" s="1"/>
  <c r="I3396" i="16"/>
  <c r="E3396" i="16" s="1"/>
  <c r="C3396" i="16" s="1"/>
  <c r="I3252" i="16"/>
  <c r="E3252" i="16" s="1"/>
  <c r="C3252" i="16" s="1"/>
  <c r="I3107" i="16"/>
  <c r="E3107" i="16" s="1"/>
  <c r="C3107" i="16" s="1"/>
  <c r="I2963" i="16"/>
  <c r="E2963" i="16" s="1"/>
  <c r="C2963" i="16" s="1"/>
  <c r="I2820" i="16"/>
  <c r="E2820" i="16" s="1"/>
  <c r="C2820" i="16" s="1"/>
  <c r="I2675" i="16"/>
  <c r="E2675" i="16" s="1"/>
  <c r="C2675" i="16" s="1"/>
  <c r="I2520" i="16"/>
  <c r="E2520" i="16" s="1"/>
  <c r="C2520" i="16" s="1"/>
  <c r="I2376" i="16"/>
  <c r="E2376" i="16" s="1"/>
  <c r="C2376" i="16" s="1"/>
  <c r="I2233" i="16"/>
  <c r="E2233" i="16" s="1"/>
  <c r="C2233" i="16" s="1"/>
  <c r="I3571" i="16"/>
  <c r="E3571" i="16" s="1"/>
  <c r="C3571" i="16" s="1"/>
  <c r="I3742" i="16"/>
  <c r="E3742" i="16" s="1"/>
  <c r="C3742" i="16" s="1"/>
  <c r="I3600" i="16"/>
  <c r="E3600" i="16" s="1"/>
  <c r="C3600" i="16" s="1"/>
  <c r="I3455" i="16"/>
  <c r="E3455" i="16" s="1"/>
  <c r="C3455" i="16" s="1"/>
  <c r="I3311" i="16"/>
  <c r="E3311" i="16" s="1"/>
  <c r="C3311" i="16" s="1"/>
  <c r="I3168" i="16"/>
  <c r="E3168" i="16" s="1"/>
  <c r="C3168" i="16" s="1"/>
  <c r="I3024" i="16"/>
  <c r="E3024" i="16" s="1"/>
  <c r="C3024" i="16" s="1"/>
  <c r="I2879" i="16"/>
  <c r="E2879" i="16" s="1"/>
  <c r="C2879" i="16" s="1"/>
  <c r="I2735" i="16"/>
  <c r="E2735" i="16" s="1"/>
  <c r="C2735" i="16" s="1"/>
  <c r="I2591" i="16"/>
  <c r="E2591" i="16" s="1"/>
  <c r="C2591" i="16" s="1"/>
  <c r="I2447" i="16"/>
  <c r="E2447" i="16" s="1"/>
  <c r="C2447" i="16" s="1"/>
  <c r="I2303" i="16"/>
  <c r="E2303" i="16" s="1"/>
  <c r="C2303" i="16" s="1"/>
  <c r="I2159" i="16"/>
  <c r="E2159" i="16" s="1"/>
  <c r="C2159" i="16" s="1"/>
  <c r="I3791" i="16"/>
  <c r="E3791" i="16" s="1"/>
  <c r="C3791" i="16" s="1"/>
  <c r="I3647" i="16"/>
  <c r="E3647" i="16" s="1"/>
  <c r="C3647" i="16" s="1"/>
  <c r="I3502" i="16"/>
  <c r="E3502" i="16" s="1"/>
  <c r="C3502" i="16" s="1"/>
  <c r="I3358" i="16"/>
  <c r="E3358" i="16" s="1"/>
  <c r="C3358" i="16" s="1"/>
  <c r="I3214" i="16"/>
  <c r="E3214" i="16" s="1"/>
  <c r="C3214" i="16" s="1"/>
  <c r="I3070" i="16"/>
  <c r="E3070" i="16" s="1"/>
  <c r="C3070" i="16" s="1"/>
  <c r="I2926" i="16"/>
  <c r="E2926" i="16" s="1"/>
  <c r="C2926" i="16" s="1"/>
  <c r="I2782" i="16"/>
  <c r="E2782" i="16" s="1"/>
  <c r="C2782" i="16" s="1"/>
  <c r="I2626" i="16"/>
  <c r="E2626" i="16" s="1"/>
  <c r="C2626" i="16" s="1"/>
  <c r="I2482" i="16"/>
  <c r="E2482" i="16" s="1"/>
  <c r="C2482" i="16" s="1"/>
  <c r="I2338" i="16"/>
  <c r="E2338" i="16" s="1"/>
  <c r="C2338" i="16" s="1"/>
  <c r="I2194" i="16"/>
  <c r="E2194" i="16" s="1"/>
  <c r="C2194" i="16" s="1"/>
  <c r="I3654" i="16"/>
  <c r="E3654" i="16" s="1"/>
  <c r="C3654" i="16" s="1"/>
  <c r="I3716" i="16"/>
  <c r="E3716" i="16" s="1"/>
  <c r="C3716" i="16" s="1"/>
  <c r="I3573" i="16"/>
  <c r="E3573" i="16" s="1"/>
  <c r="C3573" i="16" s="1"/>
  <c r="I3429" i="16"/>
  <c r="E3429" i="16" s="1"/>
  <c r="C3429" i="16" s="1"/>
  <c r="I3285" i="16"/>
  <c r="E3285" i="16" s="1"/>
  <c r="C3285" i="16" s="1"/>
  <c r="I3141" i="16"/>
  <c r="E3141" i="16" s="1"/>
  <c r="C3141" i="16" s="1"/>
  <c r="I2997" i="16"/>
  <c r="E2997" i="16" s="1"/>
  <c r="C2997" i="16" s="1"/>
  <c r="I2853" i="16"/>
  <c r="E2853" i="16" s="1"/>
  <c r="C2853" i="16" s="1"/>
  <c r="I2709" i="16"/>
  <c r="E2709" i="16" s="1"/>
  <c r="C2709" i="16" s="1"/>
  <c r="I2565" i="16"/>
  <c r="E2565" i="16" s="1"/>
  <c r="C2565" i="16" s="1"/>
  <c r="I2409" i="16"/>
  <c r="E2409" i="16" s="1"/>
  <c r="C2409" i="16" s="1"/>
  <c r="I2265" i="16"/>
  <c r="E2265" i="16" s="1"/>
  <c r="C2265" i="16" s="1"/>
  <c r="I2121" i="16"/>
  <c r="E2121" i="16" s="1"/>
  <c r="C2121" i="16" s="1"/>
  <c r="I3813" i="16"/>
  <c r="E3813" i="16" s="1"/>
  <c r="C3813" i="16" s="1"/>
  <c r="I3668" i="16"/>
  <c r="E3668" i="16" s="1"/>
  <c r="C3668" i="16" s="1"/>
  <c r="I3511" i="16"/>
  <c r="E3511" i="16" s="1"/>
  <c r="C3511" i="16" s="1"/>
  <c r="I3368" i="16"/>
  <c r="E3368" i="16" s="1"/>
  <c r="C3368" i="16" s="1"/>
  <c r="I3224" i="16"/>
  <c r="E3224" i="16" s="1"/>
  <c r="C3224" i="16" s="1"/>
  <c r="I3079" i="16"/>
  <c r="E3079" i="16" s="1"/>
  <c r="C3079" i="16" s="1"/>
  <c r="I2936" i="16"/>
  <c r="E2936" i="16" s="1"/>
  <c r="C2936" i="16" s="1"/>
  <c r="I2792" i="16"/>
  <c r="E2792" i="16" s="1"/>
  <c r="C2792" i="16" s="1"/>
  <c r="I2648" i="16"/>
  <c r="E2648" i="16" s="1"/>
  <c r="C2648" i="16" s="1"/>
  <c r="I2504" i="16"/>
  <c r="E2504" i="16" s="1"/>
  <c r="C2504" i="16" s="1"/>
  <c r="I2360" i="16"/>
  <c r="E2360" i="16" s="1"/>
  <c r="C2360" i="16" s="1"/>
  <c r="I2215" i="16"/>
  <c r="E2215" i="16" s="1"/>
  <c r="C2215" i="16" s="1"/>
  <c r="I3822" i="16"/>
  <c r="E3822" i="16" s="1"/>
  <c r="C3822" i="16" s="1"/>
  <c r="I3714" i="16"/>
  <c r="E3714" i="16" s="1"/>
  <c r="C3714" i="16" s="1"/>
  <c r="I3570" i="16"/>
  <c r="E3570" i="16" s="1"/>
  <c r="C3570" i="16" s="1"/>
  <c r="I3427" i="16"/>
  <c r="E3427" i="16" s="1"/>
  <c r="C3427" i="16" s="1"/>
  <c r="I3283" i="16"/>
  <c r="E3283" i="16" s="1"/>
  <c r="C3283" i="16" s="1"/>
  <c r="I3140" i="16"/>
  <c r="E3140" i="16" s="1"/>
  <c r="C3140" i="16" s="1"/>
  <c r="I2996" i="16"/>
  <c r="E2996" i="16" s="1"/>
  <c r="C2996" i="16" s="1"/>
  <c r="I2851" i="16"/>
  <c r="E2851" i="16" s="1"/>
  <c r="C2851" i="16" s="1"/>
  <c r="I2707" i="16"/>
  <c r="E2707" i="16" s="1"/>
  <c r="C2707" i="16" s="1"/>
  <c r="I2563" i="16"/>
  <c r="E2563" i="16" s="1"/>
  <c r="C2563" i="16" s="1"/>
  <c r="I2419" i="16"/>
  <c r="E2419" i="16" s="1"/>
  <c r="C2419" i="16" s="1"/>
  <c r="I2275" i="16"/>
  <c r="E2275" i="16" s="1"/>
  <c r="C2275" i="16" s="1"/>
  <c r="I2131" i="16"/>
  <c r="E2131" i="16" s="1"/>
  <c r="C2131" i="16" s="1"/>
  <c r="I3474" i="16"/>
  <c r="E3474" i="16" s="1"/>
  <c r="C3474" i="16" s="1"/>
  <c r="I3317" i="16"/>
  <c r="E3317" i="16" s="1"/>
  <c r="C3317" i="16" s="1"/>
  <c r="I3161" i="16"/>
  <c r="E3161" i="16" s="1"/>
  <c r="C3161" i="16" s="1"/>
  <c r="I3018" i="16"/>
  <c r="E3018" i="16" s="1"/>
  <c r="C3018" i="16" s="1"/>
  <c r="I2875" i="16"/>
  <c r="E2875" i="16" s="1"/>
  <c r="C2875" i="16" s="1"/>
  <c r="I2730" i="16"/>
  <c r="E2730" i="16" s="1"/>
  <c r="C2730" i="16" s="1"/>
  <c r="I2587" i="16"/>
  <c r="E2587" i="16" s="1"/>
  <c r="C2587" i="16" s="1"/>
  <c r="I2430" i="16"/>
  <c r="E2430" i="16" s="1"/>
  <c r="C2430" i="16" s="1"/>
  <c r="I2286" i="16"/>
  <c r="E2286" i="16" s="1"/>
  <c r="C2286" i="16" s="1"/>
  <c r="I2142" i="16"/>
  <c r="E2142" i="16" s="1"/>
  <c r="C2142" i="16" s="1"/>
  <c r="I1999" i="16"/>
  <c r="E1999" i="16" s="1"/>
  <c r="C1999" i="16" s="1"/>
  <c r="I1854" i="16"/>
  <c r="E1854" i="16" s="1"/>
  <c r="C1854" i="16" s="1"/>
  <c r="I3472" i="16"/>
  <c r="E3472" i="16" s="1"/>
  <c r="C3472" i="16" s="1"/>
  <c r="I3329" i="16"/>
  <c r="E3329" i="16" s="1"/>
  <c r="C3329" i="16" s="1"/>
  <c r="I3186" i="16"/>
  <c r="E3186" i="16" s="1"/>
  <c r="C3186" i="16" s="1"/>
  <c r="I3041" i="16"/>
  <c r="E3041" i="16" s="1"/>
  <c r="C3041" i="16" s="1"/>
  <c r="I2898" i="16"/>
  <c r="E2898" i="16" s="1"/>
  <c r="C2898" i="16" s="1"/>
  <c r="I2753" i="16"/>
  <c r="E2753" i="16" s="1"/>
  <c r="C2753" i="16" s="1"/>
  <c r="I2609" i="16"/>
  <c r="E2609" i="16" s="1"/>
  <c r="C2609" i="16" s="1"/>
  <c r="I2464" i="16"/>
  <c r="E2464" i="16" s="1"/>
  <c r="C2464" i="16" s="1"/>
  <c r="I2321" i="16"/>
  <c r="E2321" i="16" s="1"/>
  <c r="C2321" i="16" s="1"/>
  <c r="I2177" i="16"/>
  <c r="E2177" i="16" s="1"/>
  <c r="C2177" i="16" s="1"/>
  <c r="I2033" i="16"/>
  <c r="E2033" i="16" s="1"/>
  <c r="C2033" i="16" s="1"/>
  <c r="I1889" i="16"/>
  <c r="E1889" i="16" s="1"/>
  <c r="C1889" i="16" s="1"/>
  <c r="I3832" i="16"/>
  <c r="E3832" i="16" s="1"/>
  <c r="C3832" i="16" s="1"/>
  <c r="I3689" i="16"/>
  <c r="E3689" i="16" s="1"/>
  <c r="C3689" i="16" s="1"/>
  <c r="I3543" i="16"/>
  <c r="E3543" i="16" s="1"/>
  <c r="C3543" i="16" s="1"/>
  <c r="I3400" i="16"/>
  <c r="E3400" i="16" s="1"/>
  <c r="C3400" i="16" s="1"/>
  <c r="I3256" i="16"/>
  <c r="E3256" i="16" s="1"/>
  <c r="C3256" i="16" s="1"/>
  <c r="I3112" i="16"/>
  <c r="E3112" i="16" s="1"/>
  <c r="C3112" i="16" s="1"/>
  <c r="I2969" i="16"/>
  <c r="E2969" i="16" s="1"/>
  <c r="C2969" i="16" s="1"/>
  <c r="I2824" i="16"/>
  <c r="E2824" i="16" s="1"/>
  <c r="C2824" i="16" s="1"/>
  <c r="I2680" i="16"/>
  <c r="E2680" i="16" s="1"/>
  <c r="C2680" i="16" s="1"/>
  <c r="I2536" i="16"/>
  <c r="E2536" i="16" s="1"/>
  <c r="C2536" i="16" s="1"/>
  <c r="I2392" i="16"/>
  <c r="E2392" i="16" s="1"/>
  <c r="C2392" i="16" s="1"/>
  <c r="I2236" i="16"/>
  <c r="E2236" i="16" s="1"/>
  <c r="C2236" i="16" s="1"/>
  <c r="I2091" i="16"/>
  <c r="E2091" i="16" s="1"/>
  <c r="C2091" i="16" s="1"/>
  <c r="I3771" i="16"/>
  <c r="E3771" i="16" s="1"/>
  <c r="C3771" i="16" s="1"/>
  <c r="I3615" i="16"/>
  <c r="E3615" i="16" s="1"/>
  <c r="C3615" i="16" s="1"/>
  <c r="I3471" i="16"/>
  <c r="E3471" i="16" s="1"/>
  <c r="C3471" i="16" s="1"/>
  <c r="I3327" i="16"/>
  <c r="E3327" i="16" s="1"/>
  <c r="C3327" i="16" s="1"/>
  <c r="I3184" i="16"/>
  <c r="E3184" i="16" s="1"/>
  <c r="C3184" i="16" s="1"/>
  <c r="I3040" i="16"/>
  <c r="E3040" i="16" s="1"/>
  <c r="C3040" i="16" s="1"/>
  <c r="I2896" i="16"/>
  <c r="E2896" i="16" s="1"/>
  <c r="C2896" i="16" s="1"/>
  <c r="I2750" i="16"/>
  <c r="E2750" i="16" s="1"/>
  <c r="C2750" i="16" s="1"/>
  <c r="I2607" i="16"/>
  <c r="E2607" i="16" s="1"/>
  <c r="C2607" i="16" s="1"/>
  <c r="I2463" i="16"/>
  <c r="E2463" i="16" s="1"/>
  <c r="C2463" i="16" s="1"/>
  <c r="I2319" i="16"/>
  <c r="E2319" i="16" s="1"/>
  <c r="C2319" i="16" s="1"/>
  <c r="I2176" i="16"/>
  <c r="E2176" i="16" s="1"/>
  <c r="C2176" i="16" s="1"/>
  <c r="I3843" i="16"/>
  <c r="E3843" i="16" s="1"/>
  <c r="C3843" i="16" s="1"/>
  <c r="I3698" i="16"/>
  <c r="E3698" i="16" s="1"/>
  <c r="C3698" i="16" s="1"/>
  <c r="I3554" i="16"/>
  <c r="E3554" i="16" s="1"/>
  <c r="C3554" i="16" s="1"/>
  <c r="I3410" i="16"/>
  <c r="E3410" i="16" s="1"/>
  <c r="C3410" i="16" s="1"/>
  <c r="I3267" i="16"/>
  <c r="E3267" i="16" s="1"/>
  <c r="C3267" i="16" s="1"/>
  <c r="I3123" i="16"/>
  <c r="E3123" i="16" s="1"/>
  <c r="C3123" i="16" s="1"/>
  <c r="I2978" i="16"/>
  <c r="E2978" i="16" s="1"/>
  <c r="C2978" i="16" s="1"/>
  <c r="I2822" i="16"/>
  <c r="E2822" i="16" s="1"/>
  <c r="C2822" i="16" s="1"/>
  <c r="I2666" i="16"/>
  <c r="E2666" i="16" s="1"/>
  <c r="C2666" i="16" s="1"/>
  <c r="I2523" i="16"/>
  <c r="E2523" i="16" s="1"/>
  <c r="C2523" i="16" s="1"/>
  <c r="I2378" i="16"/>
  <c r="E2378" i="16" s="1"/>
  <c r="C2378" i="16" s="1"/>
  <c r="I2234" i="16"/>
  <c r="E2234" i="16" s="1"/>
  <c r="C2234" i="16" s="1"/>
  <c r="I3750" i="16"/>
  <c r="E3750" i="16" s="1"/>
  <c r="C3750" i="16" s="1"/>
  <c r="I3733" i="16"/>
  <c r="E3733" i="16" s="1"/>
  <c r="C3733" i="16" s="1"/>
  <c r="I3589" i="16"/>
  <c r="E3589" i="16" s="1"/>
  <c r="C3589" i="16" s="1"/>
  <c r="I3445" i="16"/>
  <c r="E3445" i="16" s="1"/>
  <c r="C3445" i="16" s="1"/>
  <c r="I3301" i="16"/>
  <c r="E3301" i="16" s="1"/>
  <c r="C3301" i="16" s="1"/>
  <c r="I3157" i="16"/>
  <c r="E3157" i="16" s="1"/>
  <c r="C3157" i="16" s="1"/>
  <c r="I3013" i="16"/>
  <c r="E3013" i="16" s="1"/>
  <c r="C3013" i="16" s="1"/>
  <c r="I2869" i="16"/>
  <c r="E2869" i="16" s="1"/>
  <c r="C2869" i="16" s="1"/>
  <c r="I2725" i="16"/>
  <c r="E2725" i="16" s="1"/>
  <c r="C2725" i="16" s="1"/>
  <c r="I2581" i="16"/>
  <c r="E2581" i="16" s="1"/>
  <c r="C2581" i="16" s="1"/>
  <c r="I2437" i="16"/>
  <c r="E2437" i="16" s="1"/>
  <c r="C2437" i="16" s="1"/>
  <c r="I2281" i="16"/>
  <c r="E2281" i="16" s="1"/>
  <c r="C2281" i="16" s="1"/>
  <c r="I2137" i="16"/>
  <c r="E2137" i="16" s="1"/>
  <c r="C2137" i="16" s="1"/>
  <c r="I2015" i="16"/>
  <c r="E2015" i="16" s="1"/>
  <c r="C2015" i="16" s="1"/>
  <c r="I1873" i="16"/>
  <c r="E1873" i="16" s="1"/>
  <c r="C1873" i="16" s="1"/>
  <c r="I1727" i="16"/>
  <c r="E1727" i="16" s="1"/>
  <c r="C1727" i="16" s="1"/>
  <c r="I1583" i="16"/>
  <c r="E1583" i="16" s="1"/>
  <c r="C1583" i="16" s="1"/>
  <c r="I1439" i="16"/>
  <c r="E1439" i="16" s="1"/>
  <c r="C1439" i="16" s="1"/>
  <c r="I3816" i="16"/>
  <c r="E3816" i="16" s="1"/>
  <c r="C3816" i="16" s="1"/>
  <c r="I3672" i="16"/>
  <c r="E3672" i="16" s="1"/>
  <c r="C3672" i="16" s="1"/>
  <c r="I3528" i="16"/>
  <c r="E3528" i="16" s="1"/>
  <c r="C3528" i="16" s="1"/>
  <c r="I3383" i="16"/>
  <c r="E3383" i="16" s="1"/>
  <c r="C3383" i="16" s="1"/>
  <c r="I3241" i="16"/>
  <c r="E3241" i="16" s="1"/>
  <c r="C3241" i="16" s="1"/>
  <c r="I3097" i="16"/>
  <c r="E3097" i="16" s="1"/>
  <c r="C3097" i="16" s="1"/>
  <c r="I2951" i="16"/>
  <c r="E2951" i="16" s="1"/>
  <c r="C2951" i="16" s="1"/>
  <c r="I2808" i="16"/>
  <c r="E2808" i="16" s="1"/>
  <c r="C2808" i="16" s="1"/>
  <c r="I2664" i="16"/>
  <c r="E2664" i="16" s="1"/>
  <c r="C2664" i="16" s="1"/>
  <c r="I2507" i="16"/>
  <c r="E2507" i="16" s="1"/>
  <c r="C2507" i="16" s="1"/>
  <c r="I2365" i="16"/>
  <c r="E2365" i="16" s="1"/>
  <c r="C2365" i="16" s="1"/>
  <c r="I2219" i="16"/>
  <c r="E2219" i="16" s="1"/>
  <c r="C2219" i="16" s="1"/>
  <c r="I3736" i="16"/>
  <c r="E3736" i="16" s="1"/>
  <c r="C3736" i="16" s="1"/>
  <c r="I3731" i="16"/>
  <c r="E3731" i="16" s="1"/>
  <c r="C3731" i="16" s="1"/>
  <c r="I3587" i="16"/>
  <c r="E3587" i="16" s="1"/>
  <c r="C3587" i="16" s="1"/>
  <c r="I3443" i="16"/>
  <c r="E3443" i="16" s="1"/>
  <c r="C3443" i="16" s="1"/>
  <c r="I3298" i="16"/>
  <c r="E3298" i="16" s="1"/>
  <c r="C3298" i="16" s="1"/>
  <c r="I3156" i="16"/>
  <c r="E3156" i="16" s="1"/>
  <c r="C3156" i="16" s="1"/>
  <c r="I3012" i="16"/>
  <c r="E3012" i="16" s="1"/>
  <c r="C3012" i="16" s="1"/>
  <c r="I2867" i="16"/>
  <c r="E2867" i="16" s="1"/>
  <c r="C2867" i="16" s="1"/>
  <c r="I2723" i="16"/>
  <c r="E2723" i="16" s="1"/>
  <c r="C2723" i="16" s="1"/>
  <c r="I2579" i="16"/>
  <c r="E2579" i="16" s="1"/>
  <c r="C2579" i="16" s="1"/>
  <c r="I2435" i="16"/>
  <c r="E2435" i="16" s="1"/>
  <c r="C2435" i="16" s="1"/>
  <c r="I2291" i="16"/>
  <c r="E2291" i="16" s="1"/>
  <c r="C2291" i="16" s="1"/>
  <c r="I2147" i="16"/>
  <c r="E2147" i="16" s="1"/>
  <c r="C2147" i="16" s="1"/>
  <c r="I3779" i="16"/>
  <c r="E3779" i="16" s="1"/>
  <c r="C3779" i="16" s="1"/>
  <c r="I3635" i="16"/>
  <c r="E3635" i="16" s="1"/>
  <c r="C3635" i="16" s="1"/>
  <c r="I3490" i="16"/>
  <c r="E3490" i="16" s="1"/>
  <c r="C3490" i="16" s="1"/>
  <c r="I3346" i="16"/>
  <c r="E3346" i="16" s="1"/>
  <c r="C3346" i="16" s="1"/>
  <c r="I3202" i="16"/>
  <c r="E3202" i="16" s="1"/>
  <c r="C3202" i="16" s="1"/>
  <c r="I3058" i="16"/>
  <c r="E3058" i="16" s="1"/>
  <c r="C3058" i="16" s="1"/>
  <c r="I2914" i="16"/>
  <c r="E2914" i="16" s="1"/>
  <c r="C2914" i="16" s="1"/>
  <c r="I2770" i="16"/>
  <c r="E2770" i="16" s="1"/>
  <c r="C2770" i="16" s="1"/>
  <c r="I2614" i="16"/>
  <c r="E2614" i="16" s="1"/>
  <c r="C2614" i="16" s="1"/>
  <c r="I2470" i="16"/>
  <c r="E2470" i="16" s="1"/>
  <c r="C2470" i="16" s="1"/>
  <c r="I2326" i="16"/>
  <c r="E2326" i="16" s="1"/>
  <c r="C2326" i="16" s="1"/>
  <c r="I2181" i="16"/>
  <c r="E2181" i="16" s="1"/>
  <c r="C2181" i="16" s="1"/>
  <c r="I3557" i="16"/>
  <c r="E3557" i="16" s="1"/>
  <c r="C3557" i="16" s="1"/>
  <c r="I3706" i="16"/>
  <c r="E3706" i="16" s="1"/>
  <c r="C3706" i="16" s="1"/>
  <c r="I3561" i="16"/>
  <c r="E3561" i="16" s="1"/>
  <c r="C3561" i="16" s="1"/>
  <c r="I3417" i="16"/>
  <c r="E3417" i="16" s="1"/>
  <c r="C3417" i="16" s="1"/>
  <c r="I3273" i="16"/>
  <c r="E3273" i="16" s="1"/>
  <c r="C3273" i="16" s="1"/>
  <c r="I3128" i="16"/>
  <c r="E3128" i="16" s="1"/>
  <c r="C3128" i="16" s="1"/>
  <c r="I2984" i="16"/>
  <c r="E2984" i="16" s="1"/>
  <c r="C2984" i="16" s="1"/>
  <c r="I2841" i="16"/>
  <c r="E2841" i="16" s="1"/>
  <c r="C2841" i="16" s="1"/>
  <c r="I2698" i="16"/>
  <c r="E2698" i="16" s="1"/>
  <c r="C2698" i="16" s="1"/>
  <c r="I2553" i="16"/>
  <c r="E2553" i="16" s="1"/>
  <c r="C2553" i="16" s="1"/>
  <c r="I2397" i="16"/>
  <c r="E2397" i="16" s="1"/>
  <c r="C2397" i="16" s="1"/>
  <c r="I2253" i="16"/>
  <c r="E2253" i="16" s="1"/>
  <c r="C2253" i="16" s="1"/>
  <c r="I2109" i="16"/>
  <c r="E2109" i="16" s="1"/>
  <c r="C2109" i="16" s="1"/>
  <c r="I3801" i="16"/>
  <c r="E3801" i="16" s="1"/>
  <c r="C3801" i="16" s="1"/>
  <c r="I3655" i="16"/>
  <c r="E3655" i="16" s="1"/>
  <c r="C3655" i="16" s="1"/>
  <c r="I3501" i="16"/>
  <c r="E3501" i="16" s="1"/>
  <c r="C3501" i="16" s="1"/>
  <c r="I3356" i="16"/>
  <c r="E3356" i="16" s="1"/>
  <c r="C3356" i="16" s="1"/>
  <c r="I3212" i="16"/>
  <c r="E3212" i="16" s="1"/>
  <c r="C3212" i="16" s="1"/>
  <c r="I3068" i="16"/>
  <c r="E3068" i="16" s="1"/>
  <c r="C3068" i="16" s="1"/>
  <c r="I2925" i="16"/>
  <c r="E2925" i="16" s="1"/>
  <c r="C2925" i="16" s="1"/>
  <c r="I2780" i="16"/>
  <c r="E2780" i="16" s="1"/>
  <c r="C2780" i="16" s="1"/>
  <c r="I2636" i="16"/>
  <c r="E2636" i="16" s="1"/>
  <c r="C2636" i="16" s="1"/>
  <c r="I2492" i="16"/>
  <c r="E2492" i="16" s="1"/>
  <c r="C2492" i="16" s="1"/>
  <c r="I2348" i="16"/>
  <c r="E2348" i="16" s="1"/>
  <c r="C2348" i="16" s="1"/>
  <c r="I2203" i="16"/>
  <c r="E2203" i="16" s="1"/>
  <c r="C2203" i="16" s="1"/>
  <c r="I3679" i="16"/>
  <c r="E3679" i="16" s="1"/>
  <c r="C3679" i="16" s="1"/>
  <c r="I3703" i="16"/>
  <c r="E3703" i="16" s="1"/>
  <c r="C3703" i="16" s="1"/>
  <c r="I3560" i="16"/>
  <c r="E3560" i="16" s="1"/>
  <c r="C3560" i="16" s="1"/>
  <c r="I3414" i="16"/>
  <c r="E3414" i="16" s="1"/>
  <c r="C3414" i="16" s="1"/>
  <c r="I3271" i="16"/>
  <c r="E3271" i="16" s="1"/>
  <c r="C3271" i="16" s="1"/>
  <c r="I3127" i="16"/>
  <c r="E3127" i="16" s="1"/>
  <c r="C3127" i="16" s="1"/>
  <c r="I2983" i="16"/>
  <c r="E2983" i="16" s="1"/>
  <c r="C2983" i="16" s="1"/>
  <c r="I2839" i="16"/>
  <c r="E2839" i="16" s="1"/>
  <c r="C2839" i="16" s="1"/>
  <c r="I2695" i="16"/>
  <c r="E2695" i="16" s="1"/>
  <c r="C2695" i="16" s="1"/>
  <c r="I2551" i="16"/>
  <c r="E2551" i="16" s="1"/>
  <c r="C2551" i="16" s="1"/>
  <c r="I2407" i="16"/>
  <c r="E2407" i="16" s="1"/>
  <c r="C2407" i="16" s="1"/>
  <c r="I2264" i="16"/>
  <c r="E2264" i="16" s="1"/>
  <c r="C2264" i="16" s="1"/>
  <c r="I2120" i="16"/>
  <c r="E2120" i="16" s="1"/>
  <c r="C2120" i="16" s="1"/>
  <c r="I3463" i="16"/>
  <c r="E3463" i="16" s="1"/>
  <c r="C3463" i="16" s="1"/>
  <c r="I3306" i="16"/>
  <c r="E3306" i="16" s="1"/>
  <c r="C3306" i="16" s="1"/>
  <c r="I3150" i="16"/>
  <c r="E3150" i="16" s="1"/>
  <c r="C3150" i="16" s="1"/>
  <c r="I3006" i="16"/>
  <c r="E3006" i="16" s="1"/>
  <c r="C3006" i="16" s="1"/>
  <c r="I2862" i="16"/>
  <c r="E2862" i="16" s="1"/>
  <c r="C2862" i="16" s="1"/>
  <c r="I2719" i="16"/>
  <c r="E2719" i="16" s="1"/>
  <c r="C2719" i="16" s="1"/>
  <c r="I2574" i="16"/>
  <c r="E2574" i="16" s="1"/>
  <c r="C2574" i="16" s="1"/>
  <c r="I2418" i="16"/>
  <c r="E2418" i="16" s="1"/>
  <c r="C2418" i="16" s="1"/>
  <c r="I2274" i="16"/>
  <c r="E2274" i="16" s="1"/>
  <c r="C2274" i="16" s="1"/>
  <c r="I2130" i="16"/>
  <c r="E2130" i="16" s="1"/>
  <c r="C2130" i="16" s="1"/>
  <c r="I1986" i="16"/>
  <c r="E1986" i="16" s="1"/>
  <c r="C1986" i="16" s="1"/>
  <c r="I1842" i="16"/>
  <c r="E1842" i="16" s="1"/>
  <c r="C1842" i="16" s="1"/>
  <c r="I3461" i="16"/>
  <c r="E3461" i="16" s="1"/>
  <c r="C3461" i="16" s="1"/>
  <c r="I3318" i="16"/>
  <c r="E3318" i="16" s="1"/>
  <c r="C3318" i="16" s="1"/>
  <c r="I3173" i="16"/>
  <c r="E3173" i="16" s="1"/>
  <c r="C3173" i="16" s="1"/>
  <c r="I3029" i="16"/>
  <c r="E3029" i="16" s="1"/>
  <c r="C3029" i="16" s="1"/>
  <c r="I2885" i="16"/>
  <c r="E2885" i="16" s="1"/>
  <c r="C2885" i="16" s="1"/>
  <c r="I2741" i="16"/>
  <c r="E2741" i="16" s="1"/>
  <c r="C2741" i="16" s="1"/>
  <c r="I2596" i="16"/>
  <c r="E2596" i="16" s="1"/>
  <c r="C2596" i="16" s="1"/>
  <c r="I2453" i="16"/>
  <c r="E2453" i="16" s="1"/>
  <c r="C2453" i="16" s="1"/>
  <c r="I2309" i="16"/>
  <c r="E2309" i="16" s="1"/>
  <c r="C2309" i="16" s="1"/>
  <c r="I2164" i="16"/>
  <c r="E2164" i="16" s="1"/>
  <c r="C2164" i="16" s="1"/>
  <c r="I2020" i="16"/>
  <c r="E2020" i="16" s="1"/>
  <c r="C2020" i="16" s="1"/>
  <c r="I1878" i="16"/>
  <c r="E1878" i="16" s="1"/>
  <c r="C1878" i="16" s="1"/>
  <c r="I3819" i="16"/>
  <c r="E3819" i="16" s="1"/>
  <c r="C3819" i="16" s="1"/>
  <c r="I3676" i="16"/>
  <c r="E3676" i="16" s="1"/>
  <c r="C3676" i="16" s="1"/>
  <c r="I3532" i="16"/>
  <c r="E3532" i="16" s="1"/>
  <c r="C3532" i="16" s="1"/>
  <c r="I3389" i="16"/>
  <c r="E3389" i="16" s="1"/>
  <c r="C3389" i="16" s="1"/>
  <c r="I3244" i="16"/>
  <c r="E3244" i="16" s="1"/>
  <c r="C3244" i="16" s="1"/>
  <c r="I3100" i="16"/>
  <c r="E3100" i="16" s="1"/>
  <c r="C3100" i="16" s="1"/>
  <c r="I2956" i="16"/>
  <c r="E2956" i="16" s="1"/>
  <c r="C2956" i="16" s="1"/>
  <c r="I2813" i="16"/>
  <c r="E2813" i="16" s="1"/>
  <c r="C2813" i="16" s="1"/>
  <c r="I2668" i="16"/>
  <c r="E2668" i="16" s="1"/>
  <c r="C2668" i="16" s="1"/>
  <c r="I2525" i="16"/>
  <c r="E2525" i="16" s="1"/>
  <c r="C2525" i="16" s="1"/>
  <c r="I2380" i="16"/>
  <c r="E2380" i="16" s="1"/>
  <c r="C2380" i="16" s="1"/>
  <c r="I2224" i="16"/>
  <c r="E2224" i="16" s="1"/>
  <c r="C2224" i="16" s="1"/>
  <c r="I3749" i="16"/>
  <c r="E3749" i="16" s="1"/>
  <c r="C3749" i="16" s="1"/>
  <c r="I3759" i="16"/>
  <c r="E3759" i="16" s="1"/>
  <c r="C3759" i="16" s="1"/>
  <c r="I3602" i="16"/>
  <c r="E3602" i="16" s="1"/>
  <c r="C3602" i="16" s="1"/>
  <c r="I3459" i="16"/>
  <c r="E3459" i="16" s="1"/>
  <c r="C3459" i="16" s="1"/>
  <c r="I3316" i="16"/>
  <c r="E3316" i="16" s="1"/>
  <c r="C3316" i="16" s="1"/>
  <c r="I3170" i="16"/>
  <c r="E3170" i="16" s="1"/>
  <c r="C3170" i="16" s="1"/>
  <c r="I3028" i="16"/>
  <c r="E3028" i="16" s="1"/>
  <c r="C3028" i="16" s="1"/>
  <c r="I2883" i="16"/>
  <c r="E2883" i="16" s="1"/>
  <c r="C2883" i="16" s="1"/>
  <c r="I2739" i="16"/>
  <c r="E2739" i="16" s="1"/>
  <c r="C2739" i="16" s="1"/>
  <c r="I2595" i="16"/>
  <c r="E2595" i="16" s="1"/>
  <c r="C2595" i="16" s="1"/>
  <c r="I2451" i="16"/>
  <c r="E2451" i="16" s="1"/>
  <c r="C2451" i="16" s="1"/>
  <c r="I2306" i="16"/>
  <c r="E2306" i="16" s="1"/>
  <c r="C2306" i="16" s="1"/>
  <c r="I2163" i="16"/>
  <c r="E2163" i="16" s="1"/>
  <c r="C2163" i="16" s="1"/>
  <c r="I3831" i="16"/>
  <c r="E3831" i="16" s="1"/>
  <c r="C3831" i="16" s="1"/>
  <c r="I3686" i="16"/>
  <c r="E3686" i="16" s="1"/>
  <c r="C3686" i="16" s="1"/>
  <c r="I3542" i="16"/>
  <c r="E3542" i="16" s="1"/>
  <c r="C3542" i="16" s="1"/>
  <c r="I3398" i="16"/>
  <c r="E3398" i="16" s="1"/>
  <c r="C3398" i="16" s="1"/>
  <c r="I3254" i="16"/>
  <c r="E3254" i="16" s="1"/>
  <c r="C3254" i="16" s="1"/>
  <c r="I3110" i="16"/>
  <c r="E3110" i="16" s="1"/>
  <c r="C3110" i="16" s="1"/>
  <c r="I2966" i="16"/>
  <c r="E2966" i="16" s="1"/>
  <c r="C2966" i="16" s="1"/>
  <c r="I2811" i="16"/>
  <c r="E2811" i="16" s="1"/>
  <c r="C2811" i="16" s="1"/>
  <c r="I2653" i="16"/>
  <c r="E2653" i="16" s="1"/>
  <c r="C2653" i="16" s="1"/>
  <c r="I2510" i="16"/>
  <c r="E2510" i="16" s="1"/>
  <c r="C2510" i="16" s="1"/>
  <c r="I2367" i="16"/>
  <c r="E2367" i="16" s="1"/>
  <c r="C2367" i="16" s="1"/>
  <c r="I2210" i="16"/>
  <c r="E2210" i="16" s="1"/>
  <c r="C2210" i="16" s="1"/>
  <c r="I3605" i="16"/>
  <c r="E3605" i="16" s="1"/>
  <c r="C3605" i="16" s="1"/>
  <c r="I3720" i="16"/>
  <c r="E3720" i="16" s="1"/>
  <c r="C3720" i="16" s="1"/>
  <c r="I3577" i="16"/>
  <c r="E3577" i="16" s="1"/>
  <c r="C3577" i="16" s="1"/>
  <c r="I3433" i="16"/>
  <c r="E3433" i="16" s="1"/>
  <c r="C3433" i="16" s="1"/>
  <c r="I3289" i="16"/>
  <c r="E3289" i="16" s="1"/>
  <c r="C3289" i="16" s="1"/>
  <c r="I3145" i="16"/>
  <c r="E3145" i="16" s="1"/>
  <c r="C3145" i="16" s="1"/>
  <c r="I3001" i="16"/>
  <c r="E3001" i="16" s="1"/>
  <c r="C3001" i="16" s="1"/>
  <c r="I2857" i="16"/>
  <c r="E2857" i="16" s="1"/>
  <c r="C2857" i="16" s="1"/>
  <c r="I2714" i="16"/>
  <c r="E2714" i="16" s="1"/>
  <c r="C2714" i="16" s="1"/>
  <c r="I2569" i="16"/>
  <c r="E2569" i="16" s="1"/>
  <c r="C2569" i="16" s="1"/>
  <c r="I2425" i="16"/>
  <c r="E2425" i="16" s="1"/>
  <c r="C2425" i="16" s="1"/>
  <c r="I2269" i="16"/>
  <c r="E2269" i="16" s="1"/>
  <c r="C2269" i="16" s="1"/>
  <c r="I2126" i="16"/>
  <c r="E2126" i="16" s="1"/>
  <c r="C2126" i="16" s="1"/>
  <c r="I2004" i="16"/>
  <c r="E2004" i="16" s="1"/>
  <c r="C2004" i="16" s="1"/>
  <c r="I1859" i="16"/>
  <c r="E1859" i="16" s="1"/>
  <c r="C1859" i="16" s="1"/>
  <c r="I1716" i="16"/>
  <c r="E1716" i="16" s="1"/>
  <c r="C1716" i="16" s="1"/>
  <c r="I1573" i="16"/>
  <c r="E1573" i="16" s="1"/>
  <c r="C1573" i="16" s="1"/>
  <c r="I1428" i="16"/>
  <c r="E1428" i="16" s="1"/>
  <c r="C1428" i="16" s="1"/>
  <c r="I1284" i="16"/>
  <c r="E1284" i="16" s="1"/>
  <c r="C1284" i="16" s="1"/>
  <c r="I1140" i="16"/>
  <c r="E1140" i="16" s="1"/>
  <c r="C1140" i="16" s="1"/>
  <c r="I3804" i="16"/>
  <c r="E3804" i="16" s="1"/>
  <c r="C3804" i="16" s="1"/>
  <c r="I3660" i="16"/>
  <c r="E3660" i="16" s="1"/>
  <c r="C3660" i="16" s="1"/>
  <c r="I3515" i="16"/>
  <c r="E3515" i="16" s="1"/>
  <c r="C3515" i="16" s="1"/>
  <c r="I3373" i="16"/>
  <c r="E3373" i="16" s="1"/>
  <c r="C3373" i="16" s="1"/>
  <c r="I3228" i="16"/>
  <c r="E3228" i="16" s="1"/>
  <c r="C3228" i="16" s="1"/>
  <c r="I3084" i="16"/>
  <c r="E3084" i="16" s="1"/>
  <c r="C3084" i="16" s="1"/>
  <c r="I2940" i="16"/>
  <c r="E2940" i="16" s="1"/>
  <c r="C2940" i="16" s="1"/>
  <c r="I2796" i="16"/>
  <c r="E2796" i="16" s="1"/>
  <c r="C2796" i="16" s="1"/>
  <c r="I2651" i="16"/>
  <c r="E2651" i="16" s="1"/>
  <c r="C2651" i="16" s="1"/>
  <c r="I2497" i="16"/>
  <c r="E2497" i="16" s="1"/>
  <c r="C2497" i="16" s="1"/>
  <c r="I2352" i="16"/>
  <c r="E2352" i="16" s="1"/>
  <c r="C2352" i="16" s="1"/>
  <c r="I2207" i="16"/>
  <c r="E2207" i="16" s="1"/>
  <c r="C2207" i="16" s="1"/>
  <c r="I3630" i="16"/>
  <c r="E3630" i="16" s="1"/>
  <c r="C3630" i="16" s="1"/>
  <c r="I3719" i="16"/>
  <c r="E3719" i="16" s="1"/>
  <c r="C3719" i="16" s="1"/>
  <c r="I3575" i="16"/>
  <c r="E3575" i="16" s="1"/>
  <c r="C3575" i="16" s="1"/>
  <c r="I3432" i="16"/>
  <c r="E3432" i="16" s="1"/>
  <c r="C3432" i="16" s="1"/>
  <c r="I3287" i="16"/>
  <c r="E3287" i="16" s="1"/>
  <c r="C3287" i="16" s="1"/>
  <c r="I3144" i="16"/>
  <c r="E3144" i="16" s="1"/>
  <c r="C3144" i="16" s="1"/>
  <c r="I3000" i="16"/>
  <c r="E3000" i="16" s="1"/>
  <c r="C3000" i="16" s="1"/>
  <c r="I2854" i="16"/>
  <c r="E2854" i="16" s="1"/>
  <c r="C2854" i="16" s="1"/>
  <c r="I2711" i="16"/>
  <c r="E2711" i="16" s="1"/>
  <c r="C2711" i="16" s="1"/>
  <c r="I2567" i="16"/>
  <c r="E2567" i="16" s="1"/>
  <c r="C2567" i="16" s="1"/>
  <c r="I2423" i="16"/>
  <c r="E2423" i="16" s="1"/>
  <c r="C2423" i="16" s="1"/>
  <c r="I2279" i="16"/>
  <c r="E2279" i="16" s="1"/>
  <c r="C2279" i="16" s="1"/>
  <c r="I2136" i="16"/>
  <c r="E2136" i="16" s="1"/>
  <c r="C2136" i="16" s="1"/>
  <c r="I3766" i="16"/>
  <c r="E3766" i="16" s="1"/>
  <c r="C3766" i="16" s="1"/>
  <c r="I3621" i="16"/>
  <c r="E3621" i="16" s="1"/>
  <c r="C3621" i="16" s="1"/>
  <c r="I3478" i="16"/>
  <c r="E3478" i="16" s="1"/>
  <c r="C3478" i="16" s="1"/>
  <c r="I3334" i="16"/>
  <c r="E3334" i="16" s="1"/>
  <c r="C3334" i="16" s="1"/>
  <c r="I3189" i="16"/>
  <c r="E3189" i="16" s="1"/>
  <c r="C3189" i="16" s="1"/>
  <c r="I3046" i="16"/>
  <c r="E3046" i="16" s="1"/>
  <c r="C3046" i="16" s="1"/>
  <c r="I2902" i="16"/>
  <c r="E2902" i="16" s="1"/>
  <c r="C2902" i="16" s="1"/>
  <c r="I2758" i="16"/>
  <c r="E2758" i="16" s="1"/>
  <c r="C2758" i="16" s="1"/>
  <c r="I2602" i="16"/>
  <c r="E2602" i="16" s="1"/>
  <c r="C2602" i="16" s="1"/>
  <c r="I2459" i="16"/>
  <c r="E2459" i="16" s="1"/>
  <c r="C2459" i="16" s="1"/>
  <c r="I2315" i="16"/>
  <c r="E2315" i="16" s="1"/>
  <c r="C2315" i="16" s="1"/>
  <c r="I2170" i="16"/>
  <c r="E2170" i="16" s="1"/>
  <c r="C2170" i="16" s="1"/>
  <c r="I3838" i="16"/>
  <c r="E3838" i="16" s="1"/>
  <c r="C3838" i="16" s="1"/>
  <c r="I3692" i="16"/>
  <c r="E3692" i="16" s="1"/>
  <c r="C3692" i="16" s="1"/>
  <c r="I3549" i="16"/>
  <c r="E3549" i="16" s="1"/>
  <c r="C3549" i="16" s="1"/>
  <c r="I3404" i="16"/>
  <c r="E3404" i="16" s="1"/>
  <c r="C3404" i="16" s="1"/>
  <c r="I3260" i="16"/>
  <c r="E3260" i="16" s="1"/>
  <c r="C3260" i="16" s="1"/>
  <c r="I3117" i="16"/>
  <c r="E3117" i="16" s="1"/>
  <c r="C3117" i="16" s="1"/>
  <c r="I2973" i="16"/>
  <c r="E2973" i="16" s="1"/>
  <c r="C2973" i="16" s="1"/>
  <c r="I2828" i="16"/>
  <c r="E2828" i="16" s="1"/>
  <c r="C2828" i="16" s="1"/>
  <c r="I2685" i="16"/>
  <c r="E2685" i="16" s="1"/>
  <c r="C2685" i="16" s="1"/>
  <c r="I2541" i="16"/>
  <c r="E2541" i="16" s="1"/>
  <c r="C2541" i="16" s="1"/>
  <c r="I2386" i="16"/>
  <c r="E2386" i="16" s="1"/>
  <c r="C2386" i="16" s="1"/>
  <c r="I2241" i="16"/>
  <c r="E2241" i="16" s="1"/>
  <c r="C2241" i="16" s="1"/>
  <c r="I2098" i="16"/>
  <c r="E2098" i="16" s="1"/>
  <c r="C2098" i="16" s="1"/>
  <c r="I3788" i="16"/>
  <c r="E3788" i="16" s="1"/>
  <c r="C3788" i="16" s="1"/>
  <c r="I3644" i="16"/>
  <c r="E3644" i="16" s="1"/>
  <c r="C3644" i="16" s="1"/>
  <c r="I3489" i="16"/>
  <c r="E3489" i="16" s="1"/>
  <c r="C3489" i="16" s="1"/>
  <c r="I3344" i="16"/>
  <c r="E3344" i="16" s="1"/>
  <c r="C3344" i="16" s="1"/>
  <c r="I3200" i="16"/>
  <c r="E3200" i="16" s="1"/>
  <c r="C3200" i="16" s="1"/>
  <c r="I3055" i="16"/>
  <c r="E3055" i="16" s="1"/>
  <c r="C3055" i="16" s="1"/>
  <c r="I2911" i="16"/>
  <c r="E2911" i="16" s="1"/>
  <c r="C2911" i="16" s="1"/>
  <c r="I2768" i="16"/>
  <c r="E2768" i="16" s="1"/>
  <c r="C2768" i="16" s="1"/>
  <c r="I2624" i="16"/>
  <c r="E2624" i="16" s="1"/>
  <c r="C2624" i="16" s="1"/>
  <c r="I2480" i="16"/>
  <c r="E2480" i="16" s="1"/>
  <c r="C2480" i="16" s="1"/>
  <c r="I2336" i="16"/>
  <c r="E2336" i="16" s="1"/>
  <c r="C2336" i="16" s="1"/>
  <c r="I2191" i="16"/>
  <c r="E2191" i="16" s="1"/>
  <c r="C2191" i="16" s="1"/>
  <c r="I3835" i="16"/>
  <c r="E3835" i="16" s="1"/>
  <c r="C3835" i="16" s="1"/>
  <c r="I3691" i="16"/>
  <c r="E3691" i="16" s="1"/>
  <c r="C3691" i="16" s="1"/>
  <c r="I3547" i="16"/>
  <c r="E3547" i="16" s="1"/>
  <c r="C3547" i="16" s="1"/>
  <c r="I3403" i="16"/>
  <c r="E3403" i="16" s="1"/>
  <c r="C3403" i="16" s="1"/>
  <c r="I3259" i="16"/>
  <c r="E3259" i="16" s="1"/>
  <c r="C3259" i="16" s="1"/>
  <c r="I3116" i="16"/>
  <c r="E3116" i="16" s="1"/>
  <c r="C3116" i="16" s="1"/>
  <c r="I2970" i="16"/>
  <c r="E2970" i="16" s="1"/>
  <c r="C2970" i="16" s="1"/>
  <c r="I2827" i="16"/>
  <c r="E2827" i="16" s="1"/>
  <c r="C2827" i="16" s="1"/>
  <c r="I2682" i="16"/>
  <c r="E2682" i="16" s="1"/>
  <c r="C2682" i="16" s="1"/>
  <c r="I2540" i="16"/>
  <c r="E2540" i="16" s="1"/>
  <c r="C2540" i="16" s="1"/>
  <c r="I2395" i="16"/>
  <c r="E2395" i="16" s="1"/>
  <c r="C2395" i="16" s="1"/>
  <c r="I2252" i="16"/>
  <c r="E2252" i="16" s="1"/>
  <c r="C2252" i="16" s="1"/>
  <c r="I2108" i="16"/>
  <c r="E2108" i="16" s="1"/>
  <c r="C2108" i="16" s="1"/>
  <c r="I3450" i="16"/>
  <c r="E3450" i="16" s="1"/>
  <c r="C3450" i="16" s="1"/>
  <c r="I3282" i="16"/>
  <c r="E3282" i="16" s="1"/>
  <c r="C3282" i="16" s="1"/>
  <c r="I3138" i="16"/>
  <c r="E3138" i="16" s="1"/>
  <c r="C3138" i="16" s="1"/>
  <c r="I2994" i="16"/>
  <c r="E2994" i="16" s="1"/>
  <c r="C2994" i="16" s="1"/>
  <c r="I2850" i="16"/>
  <c r="E2850" i="16" s="1"/>
  <c r="C2850" i="16" s="1"/>
  <c r="I2705" i="16"/>
  <c r="E2705" i="16" s="1"/>
  <c r="C2705" i="16" s="1"/>
  <c r="I2562" i="16"/>
  <c r="E2562" i="16" s="1"/>
  <c r="C2562" i="16" s="1"/>
  <c r="I2406" i="16"/>
  <c r="E2406" i="16" s="1"/>
  <c r="C2406" i="16" s="1"/>
  <c r="I2262" i="16"/>
  <c r="E2262" i="16" s="1"/>
  <c r="C2262" i="16" s="1"/>
  <c r="I2118" i="16"/>
  <c r="E2118" i="16" s="1"/>
  <c r="C2118" i="16" s="1"/>
  <c r="I1973" i="16"/>
  <c r="E1973" i="16" s="1"/>
  <c r="C1973" i="16" s="1"/>
  <c r="I1830" i="16"/>
  <c r="E1830" i="16" s="1"/>
  <c r="C1830" i="16" s="1"/>
  <c r="I3449" i="16"/>
  <c r="E3449" i="16" s="1"/>
  <c r="C3449" i="16" s="1"/>
  <c r="I3305" i="16"/>
  <c r="E3305" i="16" s="1"/>
  <c r="C3305" i="16" s="1"/>
  <c r="I3162" i="16"/>
  <c r="E3162" i="16" s="1"/>
  <c r="C3162" i="16" s="1"/>
  <c r="I3017" i="16"/>
  <c r="E3017" i="16" s="1"/>
  <c r="C3017" i="16" s="1"/>
  <c r="I2873" i="16"/>
  <c r="E2873" i="16" s="1"/>
  <c r="C2873" i="16" s="1"/>
  <c r="I2729" i="16"/>
  <c r="E2729" i="16" s="1"/>
  <c r="C2729" i="16" s="1"/>
  <c r="I2585" i="16"/>
  <c r="E2585" i="16" s="1"/>
  <c r="C2585" i="16" s="1"/>
  <c r="I2441" i="16"/>
  <c r="E2441" i="16" s="1"/>
  <c r="C2441" i="16" s="1"/>
  <c r="I2297" i="16"/>
  <c r="E2297" i="16" s="1"/>
  <c r="C2297" i="16" s="1"/>
  <c r="I2153" i="16"/>
  <c r="E2153" i="16" s="1"/>
  <c r="C2153" i="16" s="1"/>
  <c r="I2009" i="16"/>
  <c r="E2009" i="16" s="1"/>
  <c r="C2009" i="16" s="1"/>
  <c r="I1866" i="16"/>
  <c r="E1866" i="16" s="1"/>
  <c r="C1866" i="16" s="1"/>
  <c r="I3808" i="16"/>
  <c r="E3808" i="16" s="1"/>
  <c r="C3808" i="16" s="1"/>
  <c r="I3664" i="16"/>
  <c r="E3664" i="16" s="1"/>
  <c r="C3664" i="16" s="1"/>
  <c r="I3519" i="16"/>
  <c r="E3519" i="16" s="1"/>
  <c r="C3519" i="16" s="1"/>
  <c r="I3376" i="16"/>
  <c r="E3376" i="16" s="1"/>
  <c r="C3376" i="16" s="1"/>
  <c r="I3232" i="16"/>
  <c r="E3232" i="16" s="1"/>
  <c r="C3232" i="16" s="1"/>
  <c r="I3087" i="16"/>
  <c r="E3087" i="16" s="1"/>
  <c r="C3087" i="16" s="1"/>
  <c r="I2944" i="16"/>
  <c r="E2944" i="16" s="1"/>
  <c r="C2944" i="16" s="1"/>
  <c r="I2800" i="16"/>
  <c r="E2800" i="16" s="1"/>
  <c r="C2800" i="16" s="1"/>
  <c r="I2655" i="16"/>
  <c r="E2655" i="16" s="1"/>
  <c r="C2655" i="16" s="1"/>
  <c r="I2512" i="16"/>
  <c r="E2512" i="16" s="1"/>
  <c r="C2512" i="16" s="1"/>
  <c r="I2368" i="16"/>
  <c r="E2368" i="16" s="1"/>
  <c r="C2368" i="16" s="1"/>
  <c r="I2213" i="16"/>
  <c r="E2213" i="16" s="1"/>
  <c r="C2213" i="16" s="1"/>
  <c r="I3594" i="16"/>
  <c r="E3594" i="16" s="1"/>
  <c r="C3594" i="16" s="1"/>
  <c r="I3748" i="16"/>
  <c r="E3748" i="16" s="1"/>
  <c r="C3748" i="16" s="1"/>
  <c r="I3590" i="16"/>
  <c r="E3590" i="16" s="1"/>
  <c r="C3590" i="16" s="1"/>
  <c r="I3447" i="16"/>
  <c r="E3447" i="16" s="1"/>
  <c r="C3447" i="16" s="1"/>
  <c r="I3304" i="16"/>
  <c r="E3304" i="16" s="1"/>
  <c r="C3304" i="16" s="1"/>
  <c r="I3160" i="16"/>
  <c r="E3160" i="16" s="1"/>
  <c r="C3160" i="16" s="1"/>
  <c r="I3014" i="16"/>
  <c r="E3014" i="16" s="1"/>
  <c r="C3014" i="16" s="1"/>
  <c r="I2871" i="16"/>
  <c r="E2871" i="16" s="1"/>
  <c r="C2871" i="16" s="1"/>
  <c r="I2727" i="16"/>
  <c r="E2727" i="16" s="1"/>
  <c r="C2727" i="16" s="1"/>
  <c r="I2583" i="16"/>
  <c r="E2583" i="16" s="1"/>
  <c r="C2583" i="16" s="1"/>
  <c r="I2439" i="16"/>
  <c r="E2439" i="16" s="1"/>
  <c r="C2439" i="16" s="1"/>
  <c r="I2294" i="16"/>
  <c r="E2294" i="16" s="1"/>
  <c r="C2294" i="16" s="1"/>
  <c r="I2152" i="16"/>
  <c r="E2152" i="16" s="1"/>
  <c r="C2152" i="16" s="1"/>
  <c r="I3818" i="16"/>
  <c r="E3818" i="16" s="1"/>
  <c r="C3818" i="16" s="1"/>
  <c r="I3673" i="16"/>
  <c r="E3673" i="16" s="1"/>
  <c r="C3673" i="16" s="1"/>
  <c r="I3530" i="16"/>
  <c r="E3530" i="16" s="1"/>
  <c r="C3530" i="16" s="1"/>
  <c r="I3386" i="16"/>
  <c r="E3386" i="16" s="1"/>
  <c r="C3386" i="16" s="1"/>
  <c r="I3242" i="16"/>
  <c r="E3242" i="16" s="1"/>
  <c r="C3242" i="16" s="1"/>
  <c r="I3098" i="16"/>
  <c r="E3098" i="16" s="1"/>
  <c r="C3098" i="16" s="1"/>
  <c r="I2954" i="16"/>
  <c r="E2954" i="16" s="1"/>
  <c r="C2954" i="16" s="1"/>
  <c r="I2786" i="16"/>
  <c r="E2786" i="16" s="1"/>
  <c r="C2786" i="16" s="1"/>
  <c r="I2642" i="16"/>
  <c r="E2642" i="16" s="1"/>
  <c r="C2642" i="16" s="1"/>
  <c r="I2498" i="16"/>
  <c r="E2498" i="16" s="1"/>
  <c r="C2498" i="16" s="1"/>
  <c r="I2354" i="16"/>
  <c r="E2354" i="16" s="1"/>
  <c r="C2354" i="16" s="1"/>
  <c r="I2198" i="16"/>
  <c r="E2198" i="16" s="1"/>
  <c r="C2198" i="16" s="1"/>
  <c r="I3509" i="16"/>
  <c r="E3509" i="16" s="1"/>
  <c r="C3509" i="16" s="1"/>
  <c r="I3708" i="16"/>
  <c r="E3708" i="16" s="1"/>
  <c r="C3708" i="16" s="1"/>
  <c r="I3565" i="16"/>
  <c r="E3565" i="16" s="1"/>
  <c r="C3565" i="16" s="1"/>
  <c r="I3421" i="16"/>
  <c r="E3421" i="16" s="1"/>
  <c r="C3421" i="16" s="1"/>
  <c r="I3277" i="16"/>
  <c r="E3277" i="16" s="1"/>
  <c r="C3277" i="16" s="1"/>
  <c r="I3133" i="16"/>
  <c r="E3133" i="16" s="1"/>
  <c r="C3133" i="16" s="1"/>
  <c r="I2988" i="16"/>
  <c r="E2988" i="16" s="1"/>
  <c r="C2988" i="16" s="1"/>
  <c r="I2844" i="16"/>
  <c r="E2844" i="16" s="1"/>
  <c r="C2844" i="16" s="1"/>
  <c r="I2701" i="16"/>
  <c r="E2701" i="16" s="1"/>
  <c r="C2701" i="16" s="1"/>
  <c r="I2557" i="16"/>
  <c r="E2557" i="16" s="1"/>
  <c r="C2557" i="16" s="1"/>
  <c r="I2413" i="16"/>
  <c r="E2413" i="16" s="1"/>
  <c r="C2413" i="16" s="1"/>
  <c r="I2257" i="16"/>
  <c r="E2257" i="16" s="1"/>
  <c r="C2257" i="16" s="1"/>
  <c r="I2112" i="16"/>
  <c r="E2112" i="16" s="1"/>
  <c r="C2112" i="16" s="1"/>
  <c r="I1993" i="16"/>
  <c r="E1993" i="16" s="1"/>
  <c r="C1993" i="16" s="1"/>
  <c r="I1848" i="16"/>
  <c r="E1848" i="16" s="1"/>
  <c r="C1848" i="16" s="1"/>
  <c r="I1704" i="16"/>
  <c r="E1704" i="16" s="1"/>
  <c r="C1704" i="16" s="1"/>
  <c r="I1561" i="16"/>
  <c r="E1561" i="16" s="1"/>
  <c r="C1561" i="16" s="1"/>
  <c r="I3792" i="16"/>
  <c r="E3792" i="16" s="1"/>
  <c r="C3792" i="16" s="1"/>
  <c r="I3648" i="16"/>
  <c r="E3648" i="16" s="1"/>
  <c r="C3648" i="16" s="1"/>
  <c r="I3504" i="16"/>
  <c r="E3504" i="16" s="1"/>
  <c r="C3504" i="16" s="1"/>
  <c r="I3360" i="16"/>
  <c r="E3360" i="16" s="1"/>
  <c r="C3360" i="16" s="1"/>
  <c r="I3215" i="16"/>
  <c r="E3215" i="16" s="1"/>
  <c r="C3215" i="16" s="1"/>
  <c r="I3072" i="16"/>
  <c r="E3072" i="16" s="1"/>
  <c r="C3072" i="16" s="1"/>
  <c r="I2927" i="16"/>
  <c r="E2927" i="16" s="1"/>
  <c r="C2927" i="16" s="1"/>
  <c r="I2784" i="16"/>
  <c r="E2784" i="16" s="1"/>
  <c r="C2784" i="16" s="1"/>
  <c r="I2628" i="16"/>
  <c r="E2628" i="16" s="1"/>
  <c r="C2628" i="16" s="1"/>
  <c r="I2484" i="16"/>
  <c r="E2484" i="16" s="1"/>
  <c r="C2484" i="16" s="1"/>
  <c r="I2340" i="16"/>
  <c r="E2340" i="16" s="1"/>
  <c r="C2340" i="16" s="1"/>
  <c r="I2196" i="16"/>
  <c r="E2196" i="16" s="1"/>
  <c r="C2196" i="16" s="1"/>
  <c r="I3533" i="16"/>
  <c r="E3533" i="16" s="1"/>
  <c r="C3533" i="16" s="1"/>
  <c r="I3707" i="16"/>
  <c r="E3707" i="16" s="1"/>
  <c r="C3707" i="16" s="1"/>
  <c r="I3563" i="16"/>
  <c r="E3563" i="16" s="1"/>
  <c r="C3563" i="16" s="1"/>
  <c r="I3419" i="16"/>
  <c r="E3419" i="16" s="1"/>
  <c r="C3419" i="16" s="1"/>
  <c r="I3274" i="16"/>
  <c r="E3274" i="16" s="1"/>
  <c r="C3274" i="16" s="1"/>
  <c r="I3130" i="16"/>
  <c r="E3130" i="16" s="1"/>
  <c r="C3130" i="16" s="1"/>
  <c r="I2986" i="16"/>
  <c r="E2986" i="16" s="1"/>
  <c r="C2986" i="16" s="1"/>
  <c r="I2843" i="16"/>
  <c r="E2843" i="16" s="1"/>
  <c r="C2843" i="16" s="1"/>
  <c r="I2699" i="16"/>
  <c r="E2699" i="16" s="1"/>
  <c r="C2699" i="16" s="1"/>
  <c r="I2555" i="16"/>
  <c r="E2555" i="16" s="1"/>
  <c r="C2555" i="16" s="1"/>
  <c r="I2412" i="16"/>
  <c r="E2412" i="16" s="1"/>
  <c r="C2412" i="16" s="1"/>
  <c r="I2268" i="16"/>
  <c r="E2268" i="16" s="1"/>
  <c r="C2268" i="16" s="1"/>
  <c r="I2124" i="16"/>
  <c r="E2124" i="16" s="1"/>
  <c r="C2124" i="16" s="1"/>
  <c r="I3754" i="16"/>
  <c r="E3754" i="16" s="1"/>
  <c r="C3754" i="16" s="1"/>
  <c r="I3609" i="16"/>
  <c r="E3609" i="16" s="1"/>
  <c r="C3609" i="16" s="1"/>
  <c r="I3466" i="16"/>
  <c r="E3466" i="16" s="1"/>
  <c r="C3466" i="16" s="1"/>
  <c r="I3322" i="16"/>
  <c r="E3322" i="16" s="1"/>
  <c r="C3322" i="16" s="1"/>
  <c r="I3179" i="16"/>
  <c r="E3179" i="16" s="1"/>
  <c r="C3179" i="16" s="1"/>
  <c r="I3034" i="16"/>
  <c r="E3034" i="16" s="1"/>
  <c r="C3034" i="16" s="1"/>
  <c r="I2889" i="16"/>
  <c r="E2889" i="16" s="1"/>
  <c r="C2889" i="16" s="1"/>
  <c r="I2745" i="16"/>
  <c r="E2745" i="16" s="1"/>
  <c r="C2745" i="16" s="1"/>
  <c r="I2590" i="16"/>
  <c r="E2590" i="16" s="1"/>
  <c r="C2590" i="16" s="1"/>
  <c r="I2446" i="16"/>
  <c r="E2446" i="16" s="1"/>
  <c r="C2446" i="16" s="1"/>
  <c r="I2301" i="16"/>
  <c r="E2301" i="16" s="1"/>
  <c r="C2301" i="16" s="1"/>
  <c r="I2158" i="16"/>
  <c r="E2158" i="16" s="1"/>
  <c r="C2158" i="16" s="1"/>
  <c r="I3825" i="16"/>
  <c r="E3825" i="16" s="1"/>
  <c r="C3825" i="16" s="1"/>
  <c r="I3681" i="16"/>
  <c r="E3681" i="16" s="1"/>
  <c r="C3681" i="16" s="1"/>
  <c r="I3537" i="16"/>
  <c r="E3537" i="16" s="1"/>
  <c r="C3537" i="16" s="1"/>
  <c r="I3394" i="16"/>
  <c r="E3394" i="16" s="1"/>
  <c r="C3394" i="16" s="1"/>
  <c r="I3249" i="16"/>
  <c r="E3249" i="16" s="1"/>
  <c r="C3249" i="16" s="1"/>
  <c r="I3105" i="16"/>
  <c r="E3105" i="16" s="1"/>
  <c r="C3105" i="16" s="1"/>
  <c r="I2962" i="16"/>
  <c r="E2962" i="16" s="1"/>
  <c r="C2962" i="16" s="1"/>
  <c r="I2817" i="16"/>
  <c r="E2817" i="16" s="1"/>
  <c r="C2817" i="16" s="1"/>
  <c r="I2673" i="16"/>
  <c r="E2673" i="16" s="1"/>
  <c r="C2673" i="16" s="1"/>
  <c r="I2528" i="16"/>
  <c r="E2528" i="16" s="1"/>
  <c r="C2528" i="16" s="1"/>
  <c r="I2372" i="16"/>
  <c r="E2372" i="16" s="1"/>
  <c r="C2372" i="16" s="1"/>
  <c r="I2229" i="16"/>
  <c r="E2229" i="16" s="1"/>
  <c r="C2229" i="16" s="1"/>
  <c r="I2085" i="16"/>
  <c r="E2085" i="16" s="1"/>
  <c r="C2085" i="16" s="1"/>
  <c r="I3775" i="16"/>
  <c r="E3775" i="16" s="1"/>
  <c r="C3775" i="16" s="1"/>
  <c r="I3633" i="16"/>
  <c r="E3633" i="16" s="1"/>
  <c r="C3633" i="16" s="1"/>
  <c r="I3476" i="16"/>
  <c r="E3476" i="16" s="1"/>
  <c r="C3476" i="16" s="1"/>
  <c r="I3332" i="16"/>
  <c r="E3332" i="16" s="1"/>
  <c r="C3332" i="16" s="1"/>
  <c r="I3188" i="16"/>
  <c r="E3188" i="16" s="1"/>
  <c r="C3188" i="16" s="1"/>
  <c r="I3044" i="16"/>
  <c r="E3044" i="16" s="1"/>
  <c r="C3044" i="16" s="1"/>
  <c r="I2900" i="16"/>
  <c r="E2900" i="16" s="1"/>
  <c r="C2900" i="16" s="1"/>
  <c r="I2756" i="16"/>
  <c r="E2756" i="16" s="1"/>
  <c r="C2756" i="16" s="1"/>
  <c r="I2612" i="16"/>
  <c r="E2612" i="16" s="1"/>
  <c r="C2612" i="16" s="1"/>
  <c r="I2469" i="16"/>
  <c r="E2469" i="16" s="1"/>
  <c r="C2469" i="16" s="1"/>
  <c r="I2324" i="16"/>
  <c r="E2324" i="16" s="1"/>
  <c r="C2324" i="16" s="1"/>
  <c r="I2180" i="16"/>
  <c r="E2180" i="16" s="1"/>
  <c r="C2180" i="16" s="1"/>
  <c r="I3823" i="16"/>
  <c r="E3823" i="16" s="1"/>
  <c r="C3823" i="16" s="1"/>
  <c r="I3678" i="16"/>
  <c r="E3678" i="16" s="1"/>
  <c r="C3678" i="16" s="1"/>
  <c r="I3535" i="16"/>
  <c r="E3535" i="16" s="1"/>
  <c r="C3535" i="16" s="1"/>
  <c r="I3392" i="16"/>
  <c r="E3392" i="16" s="1"/>
  <c r="C3392" i="16" s="1"/>
  <c r="I3247" i="16"/>
  <c r="E3247" i="16" s="1"/>
  <c r="C3247" i="16" s="1"/>
  <c r="I3102" i="16"/>
  <c r="E3102" i="16" s="1"/>
  <c r="C3102" i="16" s="1"/>
  <c r="I2959" i="16"/>
  <c r="E2959" i="16" s="1"/>
  <c r="C2959" i="16" s="1"/>
  <c r="I2815" i="16"/>
  <c r="E2815" i="16" s="1"/>
  <c r="C2815" i="16" s="1"/>
  <c r="I2671" i="16"/>
  <c r="E2671" i="16" s="1"/>
  <c r="C2671" i="16" s="1"/>
  <c r="I2527" i="16"/>
  <c r="E2527" i="16" s="1"/>
  <c r="C2527" i="16" s="1"/>
  <c r="I2383" i="16"/>
  <c r="E2383" i="16" s="1"/>
  <c r="C2383" i="16" s="1"/>
  <c r="I2240" i="16"/>
  <c r="E2240" i="16" s="1"/>
  <c r="C2240" i="16" s="1"/>
  <c r="I2096" i="16"/>
  <c r="E2096" i="16" s="1"/>
  <c r="C2096" i="16" s="1"/>
  <c r="I3438" i="16"/>
  <c r="E3438" i="16" s="1"/>
  <c r="C3438" i="16" s="1"/>
  <c r="I3270" i="16"/>
  <c r="E3270" i="16" s="1"/>
  <c r="C3270" i="16" s="1"/>
  <c r="I3126" i="16"/>
  <c r="E3126" i="16" s="1"/>
  <c r="C3126" i="16" s="1"/>
  <c r="I2982" i="16"/>
  <c r="E2982" i="16" s="1"/>
  <c r="C2982" i="16" s="1"/>
  <c r="I2838" i="16"/>
  <c r="E2838" i="16" s="1"/>
  <c r="C2838" i="16" s="1"/>
  <c r="I2694" i="16"/>
  <c r="E2694" i="16" s="1"/>
  <c r="C2694" i="16" s="1"/>
  <c r="I2550" i="16"/>
  <c r="E2550" i="16" s="1"/>
  <c r="C2550" i="16" s="1"/>
  <c r="I2394" i="16"/>
  <c r="E2394" i="16" s="1"/>
  <c r="C2394" i="16" s="1"/>
  <c r="I2250" i="16"/>
  <c r="E2250" i="16" s="1"/>
  <c r="C2250" i="16" s="1"/>
  <c r="I2106" i="16"/>
  <c r="E2106" i="16" s="1"/>
  <c r="C2106" i="16" s="1"/>
  <c r="I1962" i="16"/>
  <c r="E1962" i="16" s="1"/>
  <c r="C1962" i="16" s="1"/>
  <c r="I1818" i="16"/>
  <c r="E1818" i="16" s="1"/>
  <c r="C1818" i="16" s="1"/>
  <c r="I3436" i="16"/>
  <c r="E3436" i="16" s="1"/>
  <c r="C3436" i="16" s="1"/>
  <c r="I3293" i="16"/>
  <c r="E3293" i="16" s="1"/>
  <c r="C3293" i="16" s="1"/>
  <c r="I3148" i="16"/>
  <c r="E3148" i="16" s="1"/>
  <c r="C3148" i="16" s="1"/>
  <c r="I3004" i="16"/>
  <c r="E3004" i="16" s="1"/>
  <c r="C3004" i="16" s="1"/>
  <c r="I2861" i="16"/>
  <c r="E2861" i="16" s="1"/>
  <c r="C2861" i="16" s="1"/>
  <c r="I2717" i="16"/>
  <c r="E2717" i="16" s="1"/>
  <c r="C2717" i="16" s="1"/>
  <c r="I2573" i="16"/>
  <c r="E2573" i="16" s="1"/>
  <c r="C2573" i="16" s="1"/>
  <c r="I2429" i="16"/>
  <c r="E2429" i="16" s="1"/>
  <c r="C2429" i="16" s="1"/>
  <c r="I2284" i="16"/>
  <c r="E2284" i="16" s="1"/>
  <c r="C2284" i="16" s="1"/>
  <c r="I2141" i="16"/>
  <c r="E2141" i="16" s="1"/>
  <c r="C2141" i="16" s="1"/>
  <c r="I1997" i="16"/>
  <c r="E1997" i="16" s="1"/>
  <c r="C1997" i="16" s="1"/>
  <c r="I1852" i="16"/>
  <c r="E1852" i="16" s="1"/>
  <c r="C1852" i="16" s="1"/>
  <c r="I3796" i="16"/>
  <c r="E3796" i="16" s="1"/>
  <c r="C3796" i="16" s="1"/>
  <c r="I3652" i="16"/>
  <c r="E3652" i="16" s="1"/>
  <c r="C3652" i="16" s="1"/>
  <c r="I3508" i="16"/>
  <c r="E3508" i="16" s="1"/>
  <c r="C3508" i="16" s="1"/>
  <c r="I3364" i="16"/>
  <c r="E3364" i="16" s="1"/>
  <c r="C3364" i="16" s="1"/>
  <c r="I3220" i="16"/>
  <c r="E3220" i="16" s="1"/>
  <c r="C3220" i="16" s="1"/>
  <c r="I3075" i="16"/>
  <c r="E3075" i="16" s="1"/>
  <c r="C3075" i="16" s="1"/>
  <c r="I2932" i="16"/>
  <c r="E2932" i="16" s="1"/>
  <c r="C2932" i="16" s="1"/>
  <c r="I2788" i="16"/>
  <c r="E2788" i="16" s="1"/>
  <c r="C2788" i="16" s="1"/>
  <c r="I2644" i="16"/>
  <c r="E2644" i="16" s="1"/>
  <c r="C2644" i="16" s="1"/>
  <c r="I2501" i="16"/>
  <c r="E2501" i="16" s="1"/>
  <c r="C2501" i="16" s="1"/>
  <c r="I2355" i="16"/>
  <c r="E2355" i="16" s="1"/>
  <c r="C2355" i="16" s="1"/>
  <c r="I2199" i="16"/>
  <c r="E2199" i="16" s="1"/>
  <c r="C2199" i="16" s="1"/>
  <c r="I3725" i="16"/>
  <c r="E3725" i="16" s="1"/>
  <c r="C3725" i="16" s="1"/>
  <c r="I3735" i="16"/>
  <c r="E3735" i="16" s="1"/>
  <c r="C3735" i="16" s="1"/>
  <c r="I3579" i="16"/>
  <c r="E3579" i="16" s="1"/>
  <c r="C3579" i="16" s="1"/>
  <c r="I3435" i="16"/>
  <c r="E3435" i="16" s="1"/>
  <c r="C3435" i="16" s="1"/>
  <c r="I3292" i="16"/>
  <c r="E3292" i="16" s="1"/>
  <c r="C3292" i="16" s="1"/>
  <c r="I3147" i="16"/>
  <c r="E3147" i="16" s="1"/>
  <c r="C3147" i="16" s="1"/>
  <c r="I3002" i="16"/>
  <c r="E3002" i="16" s="1"/>
  <c r="C3002" i="16" s="1"/>
  <c r="I2858" i="16"/>
  <c r="E2858" i="16" s="1"/>
  <c r="C2858" i="16" s="1"/>
  <c r="I2715" i="16"/>
  <c r="E2715" i="16" s="1"/>
  <c r="C2715" i="16" s="1"/>
  <c r="I2571" i="16"/>
  <c r="E2571" i="16" s="1"/>
  <c r="C2571" i="16" s="1"/>
  <c r="I2427" i="16"/>
  <c r="E2427" i="16" s="1"/>
  <c r="C2427" i="16" s="1"/>
  <c r="I2283" i="16"/>
  <c r="E2283" i="16" s="1"/>
  <c r="C2283" i="16" s="1"/>
  <c r="I2140" i="16"/>
  <c r="E2140" i="16" s="1"/>
  <c r="C2140" i="16" s="1"/>
  <c r="I3807" i="16"/>
  <c r="E3807" i="16" s="1"/>
  <c r="C3807" i="16" s="1"/>
  <c r="I3663" i="16"/>
  <c r="E3663" i="16" s="1"/>
  <c r="C3663" i="16" s="1"/>
  <c r="I3518" i="16"/>
  <c r="E3518" i="16" s="1"/>
  <c r="C3518" i="16" s="1"/>
  <c r="I3374" i="16"/>
  <c r="E3374" i="16" s="1"/>
  <c r="C3374" i="16" s="1"/>
  <c r="I3230" i="16"/>
  <c r="E3230" i="16" s="1"/>
  <c r="C3230" i="16" s="1"/>
  <c r="I3086" i="16"/>
  <c r="E3086" i="16" s="1"/>
  <c r="C3086" i="16" s="1"/>
  <c r="I2942" i="16"/>
  <c r="E2942" i="16" s="1"/>
  <c r="C2942" i="16" s="1"/>
  <c r="I2775" i="16"/>
  <c r="E2775" i="16" s="1"/>
  <c r="C2775" i="16" s="1"/>
  <c r="I2630" i="16"/>
  <c r="E2630" i="16" s="1"/>
  <c r="C2630" i="16" s="1"/>
  <c r="I2486" i="16"/>
  <c r="E2486" i="16" s="1"/>
  <c r="C2486" i="16" s="1"/>
  <c r="I2342" i="16"/>
  <c r="E2342" i="16" s="1"/>
  <c r="C2342" i="16" s="1"/>
  <c r="I2186" i="16"/>
  <c r="E2186" i="16" s="1"/>
  <c r="C2186" i="16" s="1"/>
  <c r="I3841" i="16"/>
  <c r="E3841" i="16" s="1"/>
  <c r="C3841" i="16" s="1"/>
  <c r="I3697" i="16"/>
  <c r="E3697" i="16" s="1"/>
  <c r="C3697" i="16" s="1"/>
  <c r="I3553" i="16"/>
  <c r="E3553" i="16" s="1"/>
  <c r="C3553" i="16" s="1"/>
  <c r="I3408" i="16"/>
  <c r="E3408" i="16" s="1"/>
  <c r="C3408" i="16" s="1"/>
  <c r="I3264" i="16"/>
  <c r="E3264" i="16" s="1"/>
  <c r="C3264" i="16" s="1"/>
  <c r="I3121" i="16"/>
  <c r="E3121" i="16" s="1"/>
  <c r="C3121" i="16" s="1"/>
  <c r="I2977" i="16"/>
  <c r="E2977" i="16" s="1"/>
  <c r="C2977" i="16" s="1"/>
  <c r="I2832" i="16"/>
  <c r="E2832" i="16" s="1"/>
  <c r="C2832" i="16" s="1"/>
  <c r="I2689" i="16"/>
  <c r="E2689" i="16" s="1"/>
  <c r="C2689" i="16" s="1"/>
  <c r="I2545" i="16"/>
  <c r="E2545" i="16" s="1"/>
  <c r="C2545" i="16" s="1"/>
  <c r="I2389" i="16"/>
  <c r="E2389" i="16" s="1"/>
  <c r="C2389" i="16" s="1"/>
  <c r="I2246" i="16"/>
  <c r="E2246" i="16" s="1"/>
  <c r="C2246" i="16" s="1"/>
  <c r="I2101" i="16"/>
  <c r="E2101" i="16" s="1"/>
  <c r="C2101" i="16" s="1"/>
  <c r="I1979" i="16"/>
  <c r="E1979" i="16" s="1"/>
  <c r="C1979" i="16" s="1"/>
  <c r="I1835" i="16"/>
  <c r="E1835" i="16" s="1"/>
  <c r="C1835" i="16" s="1"/>
  <c r="I1693" i="16"/>
  <c r="E1693" i="16" s="1"/>
  <c r="C1693" i="16" s="1"/>
  <c r="I1548" i="16"/>
  <c r="E1548" i="16" s="1"/>
  <c r="C1548" i="16" s="1"/>
  <c r="I1404" i="16"/>
  <c r="E1404" i="16" s="1"/>
  <c r="C1404" i="16" s="1"/>
  <c r="I1260" i="16"/>
  <c r="E1260" i="16" s="1"/>
  <c r="C1260" i="16" s="1"/>
  <c r="I1116" i="16"/>
  <c r="E1116" i="16" s="1"/>
  <c r="C1116" i="16" s="1"/>
  <c r="I3780" i="16"/>
  <c r="E3780" i="16" s="1"/>
  <c r="C3780" i="16" s="1"/>
  <c r="I3636" i="16"/>
  <c r="E3636" i="16" s="1"/>
  <c r="C3636" i="16" s="1"/>
  <c r="I3491" i="16"/>
  <c r="E3491" i="16" s="1"/>
  <c r="C3491" i="16" s="1"/>
  <c r="I3349" i="16"/>
  <c r="E3349" i="16" s="1"/>
  <c r="C3349" i="16" s="1"/>
  <c r="I3203" i="16"/>
  <c r="E3203" i="16" s="1"/>
  <c r="C3203" i="16" s="1"/>
  <c r="I3059" i="16"/>
  <c r="E3059" i="16" s="1"/>
  <c r="C3059" i="16" s="1"/>
  <c r="I2916" i="16"/>
  <c r="E2916" i="16" s="1"/>
  <c r="C2916" i="16" s="1"/>
  <c r="I2772" i="16"/>
  <c r="E2772" i="16" s="1"/>
  <c r="C2772" i="16" s="1"/>
  <c r="I2616" i="16"/>
  <c r="E2616" i="16" s="1"/>
  <c r="C2616" i="16" s="1"/>
  <c r="I2472" i="16"/>
  <c r="E2472" i="16" s="1"/>
  <c r="C2472" i="16" s="1"/>
  <c r="I2328" i="16"/>
  <c r="E2328" i="16" s="1"/>
  <c r="C2328" i="16" s="1"/>
  <c r="I2184" i="16"/>
  <c r="E2184" i="16" s="1"/>
  <c r="C2184" i="16" s="1"/>
  <c r="I3839" i="16"/>
  <c r="E3839" i="16" s="1"/>
  <c r="C3839" i="16" s="1"/>
  <c r="I3695" i="16"/>
  <c r="E3695" i="16" s="1"/>
  <c r="C3695" i="16" s="1"/>
  <c r="I3550" i="16"/>
  <c r="E3550" i="16" s="1"/>
  <c r="C3550" i="16" s="1"/>
  <c r="I3407" i="16"/>
  <c r="E3407" i="16" s="1"/>
  <c r="C3407" i="16" s="1"/>
  <c r="I3263" i="16"/>
  <c r="E3263" i="16" s="1"/>
  <c r="C3263" i="16" s="1"/>
  <c r="I3118" i="16"/>
  <c r="E3118" i="16" s="1"/>
  <c r="C3118" i="16" s="1"/>
  <c r="I2976" i="16"/>
  <c r="E2976" i="16" s="1"/>
  <c r="C2976" i="16" s="1"/>
  <c r="I2831" i="16"/>
  <c r="E2831" i="16" s="1"/>
  <c r="C2831" i="16" s="1"/>
  <c r="I2687" i="16"/>
  <c r="E2687" i="16" s="1"/>
  <c r="C2687" i="16" s="1"/>
  <c r="I2543" i="16"/>
  <c r="E2543" i="16" s="1"/>
  <c r="C2543" i="16" s="1"/>
  <c r="I2399" i="16"/>
  <c r="E2399" i="16" s="1"/>
  <c r="C2399" i="16" s="1"/>
  <c r="I2256" i="16"/>
  <c r="E2256" i="16" s="1"/>
  <c r="C2256" i="16" s="1"/>
  <c r="I2111" i="16"/>
  <c r="E2111" i="16" s="1"/>
  <c r="C2111" i="16" s="1"/>
  <c r="I3743" i="16"/>
  <c r="E3743" i="16" s="1"/>
  <c r="C3743" i="16" s="1"/>
  <c r="I3598" i="16"/>
  <c r="E3598" i="16" s="1"/>
  <c r="C3598" i="16" s="1"/>
  <c r="I3454" i="16"/>
  <c r="E3454" i="16" s="1"/>
  <c r="C3454" i="16" s="1"/>
  <c r="I3310" i="16"/>
  <c r="E3310" i="16" s="1"/>
  <c r="C3310" i="16" s="1"/>
  <c r="I3166" i="16"/>
  <c r="E3166" i="16" s="1"/>
  <c r="C3166" i="16" s="1"/>
  <c r="I3022" i="16"/>
  <c r="E3022" i="16" s="1"/>
  <c r="C3022" i="16" s="1"/>
  <c r="I2878" i="16"/>
  <c r="E2878" i="16" s="1"/>
  <c r="C2878" i="16" s="1"/>
  <c r="I2734" i="16"/>
  <c r="E2734" i="16" s="1"/>
  <c r="C2734" i="16" s="1"/>
  <c r="I2578" i="16"/>
  <c r="E2578" i="16" s="1"/>
  <c r="C2578" i="16" s="1"/>
  <c r="I2434" i="16"/>
  <c r="E2434" i="16" s="1"/>
  <c r="C2434" i="16" s="1"/>
  <c r="I2290" i="16"/>
  <c r="E2290" i="16" s="1"/>
  <c r="C2290" i="16" s="1"/>
  <c r="I2146" i="16"/>
  <c r="E2146" i="16" s="1"/>
  <c r="C2146" i="16" s="1"/>
  <c r="I3812" i="16"/>
  <c r="E3812" i="16" s="1"/>
  <c r="C3812" i="16" s="1"/>
  <c r="I3669" i="16"/>
  <c r="E3669" i="16" s="1"/>
  <c r="C3669" i="16" s="1"/>
  <c r="I3525" i="16"/>
  <c r="E3525" i="16" s="1"/>
  <c r="C3525" i="16" s="1"/>
  <c r="I3381" i="16"/>
  <c r="E3381" i="16" s="1"/>
  <c r="C3381" i="16" s="1"/>
  <c r="I3238" i="16"/>
  <c r="E3238" i="16" s="1"/>
  <c r="C3238" i="16" s="1"/>
  <c r="I3094" i="16"/>
  <c r="E3094" i="16" s="1"/>
  <c r="C3094" i="16" s="1"/>
  <c r="I2949" i="16"/>
  <c r="E2949" i="16" s="1"/>
  <c r="C2949" i="16" s="1"/>
  <c r="I2806" i="16"/>
  <c r="E2806" i="16" s="1"/>
  <c r="C2806" i="16" s="1"/>
  <c r="I2661" i="16"/>
  <c r="E2661" i="16" s="1"/>
  <c r="C2661" i="16" s="1"/>
  <c r="I2517" i="16"/>
  <c r="E2517" i="16" s="1"/>
  <c r="C2517" i="16" s="1"/>
  <c r="I2361" i="16"/>
  <c r="E2361" i="16" s="1"/>
  <c r="C2361" i="16" s="1"/>
  <c r="I2217" i="16"/>
  <c r="E2217" i="16" s="1"/>
  <c r="C2217" i="16" s="1"/>
  <c r="I2073" i="16"/>
  <c r="E2073" i="16" s="1"/>
  <c r="C2073" i="16" s="1"/>
  <c r="I3765" i="16"/>
  <c r="E3765" i="16" s="1"/>
  <c r="C3765" i="16" s="1"/>
  <c r="I3620" i="16"/>
  <c r="E3620" i="16" s="1"/>
  <c r="C3620" i="16" s="1"/>
  <c r="I3464" i="16"/>
  <c r="E3464" i="16" s="1"/>
  <c r="C3464" i="16" s="1"/>
  <c r="I3320" i="16"/>
  <c r="E3320" i="16" s="1"/>
  <c r="C3320" i="16" s="1"/>
  <c r="I3176" i="16"/>
  <c r="E3176" i="16" s="1"/>
  <c r="C3176" i="16" s="1"/>
  <c r="I3033" i="16"/>
  <c r="E3033" i="16" s="1"/>
  <c r="C3033" i="16" s="1"/>
  <c r="I2887" i="16"/>
  <c r="E2887" i="16" s="1"/>
  <c r="C2887" i="16" s="1"/>
  <c r="I2743" i="16"/>
  <c r="E2743" i="16" s="1"/>
  <c r="C2743" i="16" s="1"/>
  <c r="I2600" i="16"/>
  <c r="E2600" i="16" s="1"/>
  <c r="C2600" i="16" s="1"/>
  <c r="I2456" i="16"/>
  <c r="E2456" i="16" s="1"/>
  <c r="C2456" i="16" s="1"/>
  <c r="I2312" i="16"/>
  <c r="E2312" i="16" s="1"/>
  <c r="C2312" i="16" s="1"/>
  <c r="I2169" i="16"/>
  <c r="E2169" i="16" s="1"/>
  <c r="C2169" i="16" s="1"/>
  <c r="I3811" i="16"/>
  <c r="E3811" i="16" s="1"/>
  <c r="C3811" i="16" s="1"/>
  <c r="I3667" i="16"/>
  <c r="E3667" i="16" s="1"/>
  <c r="C3667" i="16" s="1"/>
  <c r="I3523" i="16"/>
  <c r="E3523" i="16" s="1"/>
  <c r="C3523" i="16" s="1"/>
  <c r="I3379" i="16"/>
  <c r="E3379" i="16" s="1"/>
  <c r="C3379" i="16" s="1"/>
  <c r="I3234" i="16"/>
  <c r="E3234" i="16" s="1"/>
  <c r="C3234" i="16" s="1"/>
  <c r="I3091" i="16"/>
  <c r="E3091" i="16" s="1"/>
  <c r="C3091" i="16" s="1"/>
  <c r="I2948" i="16"/>
  <c r="E2948" i="16" s="1"/>
  <c r="C2948" i="16" s="1"/>
  <c r="I2803" i="16"/>
  <c r="E2803" i="16" s="1"/>
  <c r="C2803" i="16" s="1"/>
  <c r="I2659" i="16"/>
  <c r="E2659" i="16" s="1"/>
  <c r="C2659" i="16" s="1"/>
  <c r="I2515" i="16"/>
  <c r="E2515" i="16" s="1"/>
  <c r="C2515" i="16" s="1"/>
  <c r="I2371" i="16"/>
  <c r="E2371" i="16" s="1"/>
  <c r="C2371" i="16" s="1"/>
  <c r="I2227" i="16"/>
  <c r="E2227" i="16" s="1"/>
  <c r="C2227" i="16" s="1"/>
  <c r="I3715" i="16"/>
  <c r="E3715" i="16" s="1"/>
  <c r="C3715" i="16" s="1"/>
  <c r="I3425" i="16"/>
  <c r="E3425" i="16" s="1"/>
  <c r="C3425" i="16" s="1"/>
  <c r="I3258" i="16"/>
  <c r="E3258" i="16" s="1"/>
  <c r="C3258" i="16" s="1"/>
  <c r="I3113" i="16"/>
  <c r="E3113" i="16" s="1"/>
  <c r="C3113" i="16" s="1"/>
  <c r="I2971" i="16"/>
  <c r="E2971" i="16" s="1"/>
  <c r="C2971" i="16" s="1"/>
  <c r="I2826" i="16"/>
  <c r="E2826" i="16" s="1"/>
  <c r="C2826" i="16" s="1"/>
  <c r="I2683" i="16"/>
  <c r="E2683" i="16" s="1"/>
  <c r="C2683" i="16" s="1"/>
  <c r="I2538" i="16"/>
  <c r="E2538" i="16" s="1"/>
  <c r="C2538" i="16" s="1"/>
  <c r="I2381" i="16"/>
  <c r="E2381" i="16" s="1"/>
  <c r="C2381" i="16" s="1"/>
  <c r="I2237" i="16"/>
  <c r="E2237" i="16" s="1"/>
  <c r="C2237" i="16" s="1"/>
  <c r="I2094" i="16"/>
  <c r="E2094" i="16" s="1"/>
  <c r="C2094" i="16" s="1"/>
  <c r="I1950" i="16"/>
  <c r="E1950" i="16" s="1"/>
  <c r="C1950" i="16" s="1"/>
  <c r="I1806" i="16"/>
  <c r="E1806" i="16" s="1"/>
  <c r="C1806" i="16" s="1"/>
  <c r="I3426" i="16"/>
  <c r="E3426" i="16" s="1"/>
  <c r="C3426" i="16" s="1"/>
  <c r="I3281" i="16"/>
  <c r="E3281" i="16" s="1"/>
  <c r="C3281" i="16" s="1"/>
  <c r="I3137" i="16"/>
  <c r="E3137" i="16" s="1"/>
  <c r="C3137" i="16" s="1"/>
  <c r="I2993" i="16"/>
  <c r="E2993" i="16" s="1"/>
  <c r="C2993" i="16" s="1"/>
  <c r="I2849" i="16"/>
  <c r="E2849" i="16" s="1"/>
  <c r="C2849" i="16" s="1"/>
  <c r="I2706" i="16"/>
  <c r="E2706" i="16" s="1"/>
  <c r="C2706" i="16" s="1"/>
  <c r="I2560" i="16"/>
  <c r="E2560" i="16" s="1"/>
  <c r="C2560" i="16" s="1"/>
  <c r="I2417" i="16"/>
  <c r="E2417" i="16" s="1"/>
  <c r="C2417" i="16" s="1"/>
  <c r="I2273" i="16"/>
  <c r="E2273" i="16" s="1"/>
  <c r="C2273" i="16" s="1"/>
  <c r="I2129" i="16"/>
  <c r="E2129" i="16" s="1"/>
  <c r="C2129" i="16" s="1"/>
  <c r="I1985" i="16"/>
  <c r="E1985" i="16" s="1"/>
  <c r="C1985" i="16" s="1"/>
  <c r="I1841" i="16"/>
  <c r="E1841" i="16" s="1"/>
  <c r="C1841" i="16" s="1"/>
  <c r="I3785" i="16"/>
  <c r="E3785" i="16" s="1"/>
  <c r="C3785" i="16" s="1"/>
  <c r="I3640" i="16"/>
  <c r="E3640" i="16" s="1"/>
  <c r="C3640" i="16" s="1"/>
  <c r="I3496" i="16"/>
  <c r="E3496" i="16" s="1"/>
  <c r="C3496" i="16" s="1"/>
  <c r="I3352" i="16"/>
  <c r="E3352" i="16" s="1"/>
  <c r="C3352" i="16" s="1"/>
  <c r="I3208" i="16"/>
  <c r="E3208" i="16" s="1"/>
  <c r="C3208" i="16" s="1"/>
  <c r="I3064" i="16"/>
  <c r="E3064" i="16" s="1"/>
  <c r="C3064" i="16" s="1"/>
  <c r="I2919" i="16"/>
  <c r="E2919" i="16" s="1"/>
  <c r="C2919" i="16" s="1"/>
  <c r="I2776" i="16"/>
  <c r="E2776" i="16" s="1"/>
  <c r="C2776" i="16" s="1"/>
  <c r="I2632" i="16"/>
  <c r="E2632" i="16" s="1"/>
  <c r="C2632" i="16" s="1"/>
  <c r="I2488" i="16"/>
  <c r="E2488" i="16" s="1"/>
  <c r="C2488" i="16" s="1"/>
  <c r="I2331" i="16"/>
  <c r="E2331" i="16" s="1"/>
  <c r="C2331" i="16" s="1"/>
  <c r="I2187" i="16"/>
  <c r="E2187" i="16" s="1"/>
  <c r="C2187" i="16" s="1"/>
  <c r="I3617" i="16"/>
  <c r="E3617" i="16" s="1"/>
  <c r="C3617" i="16" s="1"/>
  <c r="I3723" i="16"/>
  <c r="E3723" i="16" s="1"/>
  <c r="C3723" i="16" s="1"/>
  <c r="I3567" i="16"/>
  <c r="E3567" i="16" s="1"/>
  <c r="C3567" i="16" s="1"/>
  <c r="I3423" i="16"/>
  <c r="E3423" i="16" s="1"/>
  <c r="C3423" i="16" s="1"/>
  <c r="I3279" i="16"/>
  <c r="E3279" i="16" s="1"/>
  <c r="C3279" i="16" s="1"/>
  <c r="I3135" i="16"/>
  <c r="E3135" i="16" s="1"/>
  <c r="C3135" i="16" s="1"/>
  <c r="I2992" i="16"/>
  <c r="E2992" i="16" s="1"/>
  <c r="C2992" i="16" s="1"/>
  <c r="I2847" i="16"/>
  <c r="E2847" i="16" s="1"/>
  <c r="C2847" i="16" s="1"/>
  <c r="I2703" i="16"/>
  <c r="E2703" i="16" s="1"/>
  <c r="C2703" i="16" s="1"/>
  <c r="I2559" i="16"/>
  <c r="E2559" i="16" s="1"/>
  <c r="C2559" i="16" s="1"/>
  <c r="I2415" i="16"/>
  <c r="E2415" i="16" s="1"/>
  <c r="C2415" i="16" s="1"/>
  <c r="I2271" i="16"/>
  <c r="E2271" i="16" s="1"/>
  <c r="C2271" i="16" s="1"/>
  <c r="I2128" i="16"/>
  <c r="E2128" i="16" s="1"/>
  <c r="C2128" i="16" s="1"/>
  <c r="I3794" i="16"/>
  <c r="E3794" i="16" s="1"/>
  <c r="C3794" i="16" s="1"/>
  <c r="I3650" i="16"/>
  <c r="E3650" i="16" s="1"/>
  <c r="C3650" i="16" s="1"/>
  <c r="I3506" i="16"/>
  <c r="E3506" i="16" s="1"/>
  <c r="C3506" i="16" s="1"/>
  <c r="I3362" i="16"/>
  <c r="E3362" i="16" s="1"/>
  <c r="C3362" i="16" s="1"/>
  <c r="I3218" i="16"/>
  <c r="E3218" i="16" s="1"/>
  <c r="C3218" i="16" s="1"/>
  <c r="I3074" i="16"/>
  <c r="E3074" i="16" s="1"/>
  <c r="C3074" i="16" s="1"/>
  <c r="I2930" i="16"/>
  <c r="E2930" i="16" s="1"/>
  <c r="C2930" i="16" s="1"/>
  <c r="I2763" i="16"/>
  <c r="E2763" i="16" s="1"/>
  <c r="C2763" i="16" s="1"/>
  <c r="I2619" i="16"/>
  <c r="E2619" i="16" s="1"/>
  <c r="C2619" i="16" s="1"/>
  <c r="I2474" i="16"/>
  <c r="E2474" i="16" s="1"/>
  <c r="C2474" i="16" s="1"/>
  <c r="I2330" i="16"/>
  <c r="E2330" i="16" s="1"/>
  <c r="C2330" i="16" s="1"/>
  <c r="I2173" i="16"/>
  <c r="E2173" i="16" s="1"/>
  <c r="C2173" i="16" s="1"/>
  <c r="I3829" i="16"/>
  <c r="E3829" i="16" s="1"/>
  <c r="C3829" i="16" s="1"/>
  <c r="I3685" i="16"/>
  <c r="E3685" i="16" s="1"/>
  <c r="C3685" i="16" s="1"/>
  <c r="I3541" i="16"/>
  <c r="E3541" i="16" s="1"/>
  <c r="C3541" i="16" s="1"/>
  <c r="I3397" i="16"/>
  <c r="E3397" i="16" s="1"/>
  <c r="C3397" i="16" s="1"/>
  <c r="I3253" i="16"/>
  <c r="E3253" i="16" s="1"/>
  <c r="C3253" i="16" s="1"/>
  <c r="I3109" i="16"/>
  <c r="E3109" i="16" s="1"/>
  <c r="C3109" i="16" s="1"/>
  <c r="I2965" i="16"/>
  <c r="E2965" i="16" s="1"/>
  <c r="C2965" i="16" s="1"/>
  <c r="I2821" i="16"/>
  <c r="E2821" i="16" s="1"/>
  <c r="C2821" i="16" s="1"/>
  <c r="I2677" i="16"/>
  <c r="E2677" i="16" s="1"/>
  <c r="C2677" i="16" s="1"/>
  <c r="I2532" i="16"/>
  <c r="E2532" i="16" s="1"/>
  <c r="C2532" i="16" s="1"/>
  <c r="I2377" i="16"/>
  <c r="E2377" i="16" s="1"/>
  <c r="C2377" i="16" s="1"/>
  <c r="I2232" i="16"/>
  <c r="E2232" i="16" s="1"/>
  <c r="C2232" i="16" s="1"/>
  <c r="I2089" i="16"/>
  <c r="E2089" i="16" s="1"/>
  <c r="C2089" i="16" s="1"/>
  <c r="I1968" i="16"/>
  <c r="E1968" i="16" s="1"/>
  <c r="C1968" i="16" s="1"/>
  <c r="I1824" i="16"/>
  <c r="E1824" i="16" s="1"/>
  <c r="C1824" i="16" s="1"/>
  <c r="I1679" i="16"/>
  <c r="E1679" i="16" s="1"/>
  <c r="C1679" i="16" s="1"/>
  <c r="I1536" i="16"/>
  <c r="E1536" i="16" s="1"/>
  <c r="C1536" i="16" s="1"/>
  <c r="I1392" i="16"/>
  <c r="E1392" i="16" s="1"/>
  <c r="C1392" i="16" s="1"/>
  <c r="I1248" i="16"/>
  <c r="E1248" i="16" s="1"/>
  <c r="C1248" i="16" s="1"/>
  <c r="I1104" i="16"/>
  <c r="E1104" i="16" s="1"/>
  <c r="C1104" i="16" s="1"/>
  <c r="I1980" i="16"/>
  <c r="E1980" i="16" s="1"/>
  <c r="C1980" i="16" s="1"/>
  <c r="I1836" i="16"/>
  <c r="E1836" i="16" s="1"/>
  <c r="C1836" i="16" s="1"/>
  <c r="I1691" i="16"/>
  <c r="E1691" i="16" s="1"/>
  <c r="C1691" i="16" s="1"/>
  <c r="I1547" i="16"/>
  <c r="E1547" i="16" s="1"/>
  <c r="C1547" i="16" s="1"/>
  <c r="I1403" i="16"/>
  <c r="E1403" i="16" s="1"/>
  <c r="C1403" i="16" s="1"/>
  <c r="I1259" i="16"/>
  <c r="E1259" i="16" s="1"/>
  <c r="C1259" i="16" s="1"/>
  <c r="I1115" i="16"/>
  <c r="E1115" i="16" s="1"/>
  <c r="C1115" i="16" s="1"/>
  <c r="I1978" i="16"/>
  <c r="E1978" i="16" s="1"/>
  <c r="C1978" i="16" s="1"/>
  <c r="I1822" i="16"/>
  <c r="E1822" i="16" s="1"/>
  <c r="C1822" i="16" s="1"/>
  <c r="I1677" i="16"/>
  <c r="E1677" i="16" s="1"/>
  <c r="C1677" i="16" s="1"/>
  <c r="I1533" i="16"/>
  <c r="E1533" i="16" s="1"/>
  <c r="C1533" i="16" s="1"/>
  <c r="I1390" i="16"/>
  <c r="E1390" i="16" s="1"/>
  <c r="C1390" i="16" s="1"/>
  <c r="I1245" i="16"/>
  <c r="E1245" i="16" s="1"/>
  <c r="C1245" i="16" s="1"/>
  <c r="I1102" i="16"/>
  <c r="E1102" i="16" s="1"/>
  <c r="C1102" i="16" s="1"/>
  <c r="I1416" i="16"/>
  <c r="E1416" i="16" s="1"/>
  <c r="C1416" i="16" s="1"/>
  <c r="I2016" i="16"/>
  <c r="E2016" i="16" s="1"/>
  <c r="C2016" i="16" s="1"/>
  <c r="I1798" i="16"/>
  <c r="E1798" i="16" s="1"/>
  <c r="C1798" i="16" s="1"/>
  <c r="I1632" i="16"/>
  <c r="E1632" i="16" s="1"/>
  <c r="C1632" i="16" s="1"/>
  <c r="I1451" i="16"/>
  <c r="E1451" i="16" s="1"/>
  <c r="C1451" i="16" s="1"/>
  <c r="I1283" i="16"/>
  <c r="E1283" i="16" s="1"/>
  <c r="C1283" i="16" s="1"/>
  <c r="I1127" i="16"/>
  <c r="E1127" i="16" s="1"/>
  <c r="C1127" i="16" s="1"/>
  <c r="I1966" i="16"/>
  <c r="E1966" i="16" s="1"/>
  <c r="C1966" i="16" s="1"/>
  <c r="I1799" i="16"/>
  <c r="E1799" i="16" s="1"/>
  <c r="C1799" i="16" s="1"/>
  <c r="I1642" i="16"/>
  <c r="E1642" i="16" s="1"/>
  <c r="C1642" i="16" s="1"/>
  <c r="I1485" i="16"/>
  <c r="E1485" i="16" s="1"/>
  <c r="C1485" i="16" s="1"/>
  <c r="I1330" i="16"/>
  <c r="E1330" i="16" s="1"/>
  <c r="C1330" i="16" s="1"/>
  <c r="I1174" i="16"/>
  <c r="E1174" i="16" s="1"/>
  <c r="C1174" i="16" s="1"/>
  <c r="I2013" i="16"/>
  <c r="E2013" i="16" s="1"/>
  <c r="C2013" i="16" s="1"/>
  <c r="I1868" i="16"/>
  <c r="E1868" i="16" s="1"/>
  <c r="C1868" i="16" s="1"/>
  <c r="I1726" i="16"/>
  <c r="E1726" i="16" s="1"/>
  <c r="C1726" i="16" s="1"/>
  <c r="I1580" i="16"/>
  <c r="E1580" i="16" s="1"/>
  <c r="C1580" i="16" s="1"/>
  <c r="I1438" i="16"/>
  <c r="E1438" i="16" s="1"/>
  <c r="C1438" i="16" s="1"/>
  <c r="I1294" i="16"/>
  <c r="E1294" i="16" s="1"/>
  <c r="C1294" i="16" s="1"/>
  <c r="I1149" i="16"/>
  <c r="E1149" i="16" s="1"/>
  <c r="C1149" i="16" s="1"/>
  <c r="I2000" i="16"/>
  <c r="E2000" i="16" s="1"/>
  <c r="C2000" i="16" s="1"/>
  <c r="I1855" i="16"/>
  <c r="E1855" i="16" s="1"/>
  <c r="C1855" i="16" s="1"/>
  <c r="I1712" i="16"/>
  <c r="E1712" i="16" s="1"/>
  <c r="C1712" i="16" s="1"/>
  <c r="I1568" i="16"/>
  <c r="E1568" i="16" s="1"/>
  <c r="C1568" i="16" s="1"/>
  <c r="I1424" i="16"/>
  <c r="E1424" i="16" s="1"/>
  <c r="C1424" i="16" s="1"/>
  <c r="I1280" i="16"/>
  <c r="E1280" i="16" s="1"/>
  <c r="C1280" i="16" s="1"/>
  <c r="I1135" i="16"/>
  <c r="E1135" i="16" s="1"/>
  <c r="C1135" i="16" s="1"/>
  <c r="I2024" i="16"/>
  <c r="E2024" i="16" s="1"/>
  <c r="C2024" i="16" s="1"/>
  <c r="I1879" i="16"/>
  <c r="E1879" i="16" s="1"/>
  <c r="C1879" i="16" s="1"/>
  <c r="I1735" i="16"/>
  <c r="E1735" i="16" s="1"/>
  <c r="C1735" i="16" s="1"/>
  <c r="I1591" i="16"/>
  <c r="E1591" i="16" s="1"/>
  <c r="C1591" i="16" s="1"/>
  <c r="I1435" i="16"/>
  <c r="E1435" i="16" s="1"/>
  <c r="C1435" i="16" s="1"/>
  <c r="I1279" i="16"/>
  <c r="E1279" i="16" s="1"/>
  <c r="C1279" i="16" s="1"/>
  <c r="I1123" i="16"/>
  <c r="E1123" i="16" s="1"/>
  <c r="C1123" i="16" s="1"/>
  <c r="I1698" i="16"/>
  <c r="E1698" i="16" s="1"/>
  <c r="C1698" i="16" s="1"/>
  <c r="I1554" i="16"/>
  <c r="E1554" i="16" s="1"/>
  <c r="C1554" i="16" s="1"/>
  <c r="I1409" i="16"/>
  <c r="E1409" i="16" s="1"/>
  <c r="C1409" i="16" s="1"/>
  <c r="I1265" i="16"/>
  <c r="E1265" i="16" s="1"/>
  <c r="C1265" i="16" s="1"/>
  <c r="I1122" i="16"/>
  <c r="E1122" i="16" s="1"/>
  <c r="C1122" i="16" s="1"/>
  <c r="I978" i="16"/>
  <c r="E978" i="16" s="1"/>
  <c r="C978" i="16" s="1"/>
  <c r="I833" i="16"/>
  <c r="E833" i="16" s="1"/>
  <c r="C833" i="16" s="1"/>
  <c r="I1673" i="16"/>
  <c r="E1673" i="16" s="1"/>
  <c r="C1673" i="16" s="1"/>
  <c r="I1529" i="16"/>
  <c r="E1529" i="16" s="1"/>
  <c r="C1529" i="16" s="1"/>
  <c r="I1385" i="16"/>
  <c r="E1385" i="16" s="1"/>
  <c r="C1385" i="16" s="1"/>
  <c r="I1241" i="16"/>
  <c r="E1241" i="16" s="1"/>
  <c r="C1241" i="16" s="1"/>
  <c r="I1096" i="16"/>
  <c r="E1096" i="16" s="1"/>
  <c r="C1096" i="16" s="1"/>
  <c r="I953" i="16"/>
  <c r="E953" i="16" s="1"/>
  <c r="C953" i="16" s="1"/>
  <c r="I2069" i="16"/>
  <c r="E2069" i="16" s="1"/>
  <c r="C2069" i="16" s="1"/>
  <c r="I1923" i="16"/>
  <c r="E1923" i="16" s="1"/>
  <c r="C1923" i="16" s="1"/>
  <c r="I1779" i="16"/>
  <c r="E1779" i="16" s="1"/>
  <c r="C1779" i="16" s="1"/>
  <c r="I1636" i="16"/>
  <c r="E1636" i="16" s="1"/>
  <c r="C1636" i="16" s="1"/>
  <c r="I1491" i="16"/>
  <c r="E1491" i="16" s="1"/>
  <c r="C1491" i="16" s="1"/>
  <c r="I1348" i="16"/>
  <c r="E1348" i="16" s="1"/>
  <c r="C1348" i="16" s="1"/>
  <c r="I1203" i="16"/>
  <c r="E1203" i="16" s="1"/>
  <c r="C1203" i="16" s="1"/>
  <c r="I2067" i="16"/>
  <c r="E2067" i="16" s="1"/>
  <c r="C2067" i="16" s="1"/>
  <c r="I1924" i="16"/>
  <c r="E1924" i="16" s="1"/>
  <c r="C1924" i="16" s="1"/>
  <c r="I1780" i="16"/>
  <c r="E1780" i="16" s="1"/>
  <c r="C1780" i="16" s="1"/>
  <c r="I1634" i="16"/>
  <c r="E1634" i="16" s="1"/>
  <c r="C1634" i="16" s="1"/>
  <c r="I1492" i="16"/>
  <c r="E1492" i="16" s="1"/>
  <c r="C1492" i="16" s="1"/>
  <c r="I1347" i="16"/>
  <c r="E1347" i="16" s="1"/>
  <c r="C1347" i="16" s="1"/>
  <c r="I1204" i="16"/>
  <c r="E1204" i="16" s="1"/>
  <c r="C1204" i="16" s="1"/>
  <c r="I2078" i="16"/>
  <c r="E2078" i="16" s="1"/>
  <c r="C2078" i="16" s="1"/>
  <c r="I1934" i="16"/>
  <c r="E1934" i="16" s="1"/>
  <c r="C1934" i="16" s="1"/>
  <c r="I1790" i="16"/>
  <c r="E1790" i="16" s="1"/>
  <c r="C1790" i="16" s="1"/>
  <c r="I1645" i="16"/>
  <c r="E1645" i="16" s="1"/>
  <c r="C1645" i="16" s="1"/>
  <c r="I1503" i="16"/>
  <c r="E1503" i="16" s="1"/>
  <c r="C1503" i="16" s="1"/>
  <c r="I1357" i="16"/>
  <c r="E1357" i="16" s="1"/>
  <c r="C1357" i="16" s="1"/>
  <c r="I1213" i="16"/>
  <c r="E1213" i="16" s="1"/>
  <c r="C1213" i="16" s="1"/>
  <c r="I2065" i="16"/>
  <c r="E2065" i="16" s="1"/>
  <c r="C2065" i="16" s="1"/>
  <c r="I1909" i="16"/>
  <c r="E1909" i="16" s="1"/>
  <c r="C1909" i="16" s="1"/>
  <c r="I1754" i="16"/>
  <c r="E1754" i="16" s="1"/>
  <c r="C1754" i="16" s="1"/>
  <c r="I1609" i="16"/>
  <c r="E1609" i="16" s="1"/>
  <c r="C1609" i="16" s="1"/>
  <c r="I1464" i="16"/>
  <c r="E1464" i="16" s="1"/>
  <c r="C1464" i="16" s="1"/>
  <c r="I1320" i="16"/>
  <c r="E1320" i="16" s="1"/>
  <c r="C1320" i="16" s="1"/>
  <c r="I1177" i="16"/>
  <c r="E1177" i="16" s="1"/>
  <c r="C1177" i="16" s="1"/>
  <c r="I1032" i="16"/>
  <c r="E1032" i="16" s="1"/>
  <c r="C1032" i="16" s="1"/>
  <c r="I972" i="16"/>
  <c r="E972" i="16" s="1"/>
  <c r="C972" i="16" s="1"/>
  <c r="I829" i="16"/>
  <c r="E829" i="16" s="1"/>
  <c r="C829" i="16" s="1"/>
  <c r="I684" i="16"/>
  <c r="E684" i="16" s="1"/>
  <c r="C684" i="16" s="1"/>
  <c r="I539" i="16"/>
  <c r="E539" i="16" s="1"/>
  <c r="C539" i="16" s="1"/>
  <c r="I396" i="16"/>
  <c r="E396" i="16" s="1"/>
  <c r="C396" i="16" s="1"/>
  <c r="I240" i="16"/>
  <c r="E240" i="16" s="1"/>
  <c r="C240" i="16" s="1"/>
  <c r="I97" i="16"/>
  <c r="E97" i="16" s="1"/>
  <c r="C97" i="16" s="1"/>
  <c r="I983" i="16"/>
  <c r="E983" i="16" s="1"/>
  <c r="C983" i="16" s="1"/>
  <c r="I839" i="16"/>
  <c r="E839" i="16" s="1"/>
  <c r="C839" i="16" s="1"/>
  <c r="I695" i="16"/>
  <c r="E695" i="16" s="1"/>
  <c r="C695" i="16" s="1"/>
  <c r="I540" i="16"/>
  <c r="E540" i="16" s="1"/>
  <c r="C540" i="16" s="1"/>
  <c r="I395" i="16"/>
  <c r="E395" i="16" s="1"/>
  <c r="C395" i="16" s="1"/>
  <c r="I251" i="16"/>
  <c r="E251" i="16" s="1"/>
  <c r="C251" i="16" s="1"/>
  <c r="I95" i="16"/>
  <c r="E95" i="16" s="1"/>
  <c r="C95" i="16" s="1"/>
  <c r="I982" i="16"/>
  <c r="E982" i="16" s="1"/>
  <c r="C982" i="16" s="1"/>
  <c r="I837" i="16"/>
  <c r="E837" i="16" s="1"/>
  <c r="C837" i="16" s="1"/>
  <c r="I682" i="16"/>
  <c r="E682" i="16" s="1"/>
  <c r="C682" i="16" s="1"/>
  <c r="I537" i="16"/>
  <c r="E537" i="16" s="1"/>
  <c r="C537" i="16" s="1"/>
  <c r="I394" i="16"/>
  <c r="E394" i="16" s="1"/>
  <c r="C394" i="16" s="1"/>
  <c r="I250" i="16"/>
  <c r="E250" i="16" s="1"/>
  <c r="C250" i="16" s="1"/>
  <c r="I106" i="16"/>
  <c r="E106" i="16" s="1"/>
  <c r="C106" i="16" s="1"/>
  <c r="I1006" i="16"/>
  <c r="E1006" i="16" s="1"/>
  <c r="C1006" i="16" s="1"/>
  <c r="I860" i="16"/>
  <c r="E860" i="16" s="1"/>
  <c r="C860" i="16" s="1"/>
  <c r="I717" i="16"/>
  <c r="E717" i="16" s="1"/>
  <c r="C717" i="16" s="1"/>
  <c r="I573" i="16"/>
  <c r="E573" i="16" s="1"/>
  <c r="C573" i="16" s="1"/>
  <c r="I429" i="16"/>
  <c r="E429" i="16" s="1"/>
  <c r="C429" i="16" s="1"/>
  <c r="I286" i="16"/>
  <c r="E286" i="16" s="1"/>
  <c r="C286" i="16" s="1"/>
  <c r="I142" i="16"/>
  <c r="E142" i="16" s="1"/>
  <c r="C142" i="16" s="1"/>
  <c r="I1017" i="16"/>
  <c r="E1017" i="16" s="1"/>
  <c r="C1017" i="16" s="1"/>
  <c r="I871" i="16"/>
  <c r="E871" i="16" s="1"/>
  <c r="C871" i="16" s="1"/>
  <c r="I728" i="16"/>
  <c r="E728" i="16" s="1"/>
  <c r="C728" i="16" s="1"/>
  <c r="I585" i="16"/>
  <c r="E585" i="16" s="1"/>
  <c r="C585" i="16" s="1"/>
  <c r="I440" i="16"/>
  <c r="E440" i="16" s="1"/>
  <c r="C440" i="16" s="1"/>
  <c r="I284" i="16"/>
  <c r="E284" i="16" s="1"/>
  <c r="C284" i="16" s="1"/>
  <c r="I139" i="16"/>
  <c r="E139" i="16" s="1"/>
  <c r="C139" i="16" s="1"/>
  <c r="I1027" i="16"/>
  <c r="E1027" i="16" s="1"/>
  <c r="C1027" i="16" s="1"/>
  <c r="I882" i="16"/>
  <c r="E882" i="16" s="1"/>
  <c r="C882" i="16" s="1"/>
  <c r="I739" i="16"/>
  <c r="E739" i="16" s="1"/>
  <c r="C739" i="16" s="1"/>
  <c r="I596" i="16"/>
  <c r="E596" i="16" s="1"/>
  <c r="C596" i="16" s="1"/>
  <c r="I451" i="16"/>
  <c r="E451" i="16" s="1"/>
  <c r="C451" i="16" s="1"/>
  <c r="I307" i="16"/>
  <c r="E307" i="16" s="1"/>
  <c r="C307" i="16" s="1"/>
  <c r="I163" i="16"/>
  <c r="E163" i="16" s="1"/>
  <c r="C163" i="16" s="1"/>
  <c r="I810" i="16"/>
  <c r="E810" i="16" s="1"/>
  <c r="C810" i="16" s="1"/>
  <c r="I666" i="16"/>
  <c r="E666" i="16" s="1"/>
  <c r="C666" i="16" s="1"/>
  <c r="I521" i="16"/>
  <c r="E521" i="16" s="1"/>
  <c r="C521" i="16" s="1"/>
  <c r="I377" i="16"/>
  <c r="E377" i="16" s="1"/>
  <c r="C377" i="16" s="1"/>
  <c r="I234" i="16"/>
  <c r="E234" i="16" s="1"/>
  <c r="C234" i="16" s="1"/>
  <c r="I90" i="16"/>
  <c r="E90" i="16" s="1"/>
  <c r="C90" i="16" s="1"/>
  <c r="I725" i="16"/>
  <c r="E725" i="16" s="1"/>
  <c r="C725" i="16" s="1"/>
  <c r="I580" i="16"/>
  <c r="E580" i="16" s="1"/>
  <c r="C580" i="16" s="1"/>
  <c r="I437" i="16"/>
  <c r="E437" i="16" s="1"/>
  <c r="C437" i="16" s="1"/>
  <c r="I293" i="16"/>
  <c r="E293" i="16" s="1"/>
  <c r="C293" i="16" s="1"/>
  <c r="I150" i="16"/>
  <c r="E150" i="16" s="1"/>
  <c r="C150" i="16" s="1"/>
  <c r="I1048" i="16"/>
  <c r="E1048" i="16" s="1"/>
  <c r="C1048" i="16" s="1"/>
  <c r="I904" i="16"/>
  <c r="E904" i="16" s="1"/>
  <c r="C904" i="16" s="1"/>
  <c r="I760" i="16"/>
  <c r="E760" i="16" s="1"/>
  <c r="C760" i="16" s="1"/>
  <c r="I616" i="16"/>
  <c r="E616" i="16" s="1"/>
  <c r="C616" i="16" s="1"/>
  <c r="I472" i="16"/>
  <c r="E472" i="16" s="1"/>
  <c r="C472" i="16" s="1"/>
  <c r="I328" i="16"/>
  <c r="E328" i="16" s="1"/>
  <c r="C328" i="16" s="1"/>
  <c r="I184" i="16"/>
  <c r="E184" i="16" s="1"/>
  <c r="C184" i="16" s="1"/>
  <c r="I1083" i="16"/>
  <c r="E1083" i="16" s="1"/>
  <c r="C1083" i="16" s="1"/>
  <c r="I939" i="16"/>
  <c r="E939" i="16" s="1"/>
  <c r="C939" i="16" s="1"/>
  <c r="I795" i="16"/>
  <c r="E795" i="16" s="1"/>
  <c r="C795" i="16" s="1"/>
  <c r="I652" i="16"/>
  <c r="E652" i="16" s="1"/>
  <c r="C652" i="16" s="1"/>
  <c r="I506" i="16"/>
  <c r="E506" i="16" s="1"/>
  <c r="C506" i="16" s="1"/>
  <c r="I363" i="16"/>
  <c r="E363" i="16" s="1"/>
  <c r="C363" i="16" s="1"/>
  <c r="I207" i="16"/>
  <c r="E207" i="16" s="1"/>
  <c r="C207" i="16" s="1"/>
  <c r="I64" i="16"/>
  <c r="E64" i="16" s="1"/>
  <c r="C64" i="16" s="1"/>
  <c r="I962" i="16"/>
  <c r="E962" i="16" s="1"/>
  <c r="C962" i="16" s="1"/>
  <c r="I818" i="16"/>
  <c r="E818" i="16" s="1"/>
  <c r="C818" i="16" s="1"/>
  <c r="I674" i="16"/>
  <c r="E674" i="16" s="1"/>
  <c r="C674" i="16" s="1"/>
  <c r="I530" i="16"/>
  <c r="E530" i="16" s="1"/>
  <c r="C530" i="16" s="1"/>
  <c r="I386" i="16"/>
  <c r="E386" i="16" s="1"/>
  <c r="C386" i="16" s="1"/>
  <c r="I242" i="16"/>
  <c r="E242" i="16" s="1"/>
  <c r="C242" i="16" s="1"/>
  <c r="I98" i="16"/>
  <c r="E98" i="16" s="1"/>
  <c r="C98" i="16" s="1"/>
  <c r="I913" i="16"/>
  <c r="E913" i="16" s="1"/>
  <c r="C913" i="16" s="1"/>
  <c r="I769" i="16"/>
  <c r="E769" i="16" s="1"/>
  <c r="C769" i="16" s="1"/>
  <c r="I625" i="16"/>
  <c r="E625" i="16" s="1"/>
  <c r="C625" i="16" s="1"/>
  <c r="I481" i="16"/>
  <c r="E481" i="16" s="1"/>
  <c r="C481" i="16" s="1"/>
  <c r="I337" i="16"/>
  <c r="E337" i="16" s="1"/>
  <c r="C337" i="16" s="1"/>
  <c r="I193" i="16"/>
  <c r="E193" i="16" s="1"/>
  <c r="C193" i="16" s="1"/>
  <c r="I54" i="16"/>
  <c r="E54" i="16" s="1"/>
  <c r="C54" i="16" s="1"/>
  <c r="I1296" i="16"/>
  <c r="E1296" i="16" s="1"/>
  <c r="C1296" i="16" s="1"/>
  <c r="I2002" i="16"/>
  <c r="E2002" i="16" s="1"/>
  <c r="C2002" i="16" s="1"/>
  <c r="I1787" i="16"/>
  <c r="E1787" i="16" s="1"/>
  <c r="C1787" i="16" s="1"/>
  <c r="I1607" i="16"/>
  <c r="E1607" i="16" s="1"/>
  <c r="C1607" i="16" s="1"/>
  <c r="I1440" i="16"/>
  <c r="E1440" i="16" s="1"/>
  <c r="C1440" i="16" s="1"/>
  <c r="I1270" i="16"/>
  <c r="E1270" i="16" s="1"/>
  <c r="C1270" i="16" s="1"/>
  <c r="I1103" i="16"/>
  <c r="E1103" i="16" s="1"/>
  <c r="C1103" i="16" s="1"/>
  <c r="I1954" i="16"/>
  <c r="E1954" i="16" s="1"/>
  <c r="C1954" i="16" s="1"/>
  <c r="I1786" i="16"/>
  <c r="E1786" i="16" s="1"/>
  <c r="C1786" i="16" s="1"/>
  <c r="I1630" i="16"/>
  <c r="E1630" i="16" s="1"/>
  <c r="C1630" i="16" s="1"/>
  <c r="I1473" i="16"/>
  <c r="E1473" i="16" s="1"/>
  <c r="C1473" i="16" s="1"/>
  <c r="I1318" i="16"/>
  <c r="E1318" i="16" s="1"/>
  <c r="C1318" i="16" s="1"/>
  <c r="I1163" i="16"/>
  <c r="E1163" i="16" s="1"/>
  <c r="C1163" i="16" s="1"/>
  <c r="I2001" i="16"/>
  <c r="E2001" i="16" s="1"/>
  <c r="C2001" i="16" s="1"/>
  <c r="I1857" i="16"/>
  <c r="E1857" i="16" s="1"/>
  <c r="C1857" i="16" s="1"/>
  <c r="I1713" i="16"/>
  <c r="E1713" i="16" s="1"/>
  <c r="C1713" i="16" s="1"/>
  <c r="I1569" i="16"/>
  <c r="E1569" i="16" s="1"/>
  <c r="C1569" i="16" s="1"/>
  <c r="I1425" i="16"/>
  <c r="E1425" i="16" s="1"/>
  <c r="C1425" i="16" s="1"/>
  <c r="I1282" i="16"/>
  <c r="E1282" i="16" s="1"/>
  <c r="C1282" i="16" s="1"/>
  <c r="I1138" i="16"/>
  <c r="E1138" i="16" s="1"/>
  <c r="C1138" i="16" s="1"/>
  <c r="I1988" i="16"/>
  <c r="E1988" i="16" s="1"/>
  <c r="C1988" i="16" s="1"/>
  <c r="I1843" i="16"/>
  <c r="E1843" i="16" s="1"/>
  <c r="C1843" i="16" s="1"/>
  <c r="I1700" i="16"/>
  <c r="E1700" i="16" s="1"/>
  <c r="C1700" i="16" s="1"/>
  <c r="I1555" i="16"/>
  <c r="E1555" i="16" s="1"/>
  <c r="C1555" i="16" s="1"/>
  <c r="I1412" i="16"/>
  <c r="E1412" i="16" s="1"/>
  <c r="C1412" i="16" s="1"/>
  <c r="I1269" i="16"/>
  <c r="E1269" i="16" s="1"/>
  <c r="C1269" i="16" s="1"/>
  <c r="I1124" i="16"/>
  <c r="E1124" i="16" s="1"/>
  <c r="C1124" i="16" s="1"/>
  <c r="I2012" i="16"/>
  <c r="E2012" i="16" s="1"/>
  <c r="C2012" i="16" s="1"/>
  <c r="I1867" i="16"/>
  <c r="E1867" i="16" s="1"/>
  <c r="C1867" i="16" s="1"/>
  <c r="I1723" i="16"/>
  <c r="E1723" i="16" s="1"/>
  <c r="C1723" i="16" s="1"/>
  <c r="I1579" i="16"/>
  <c r="E1579" i="16" s="1"/>
  <c r="C1579" i="16" s="1"/>
  <c r="I1423" i="16"/>
  <c r="E1423" i="16" s="1"/>
  <c r="C1423" i="16" s="1"/>
  <c r="I1267" i="16"/>
  <c r="E1267" i="16" s="1"/>
  <c r="C1267" i="16" s="1"/>
  <c r="I1110" i="16"/>
  <c r="E1110" i="16" s="1"/>
  <c r="C1110" i="16" s="1"/>
  <c r="I1686" i="16"/>
  <c r="E1686" i="16" s="1"/>
  <c r="C1686" i="16" s="1"/>
  <c r="I1542" i="16"/>
  <c r="E1542" i="16" s="1"/>
  <c r="C1542" i="16" s="1"/>
  <c r="I1398" i="16"/>
  <c r="E1398" i="16" s="1"/>
  <c r="C1398" i="16" s="1"/>
  <c r="I1255" i="16"/>
  <c r="E1255" i="16" s="1"/>
  <c r="C1255" i="16" s="1"/>
  <c r="I1111" i="16"/>
  <c r="E1111" i="16" s="1"/>
  <c r="C1111" i="16" s="1"/>
  <c r="I967" i="16"/>
  <c r="E967" i="16" s="1"/>
  <c r="C967" i="16" s="1"/>
  <c r="I1804" i="16"/>
  <c r="E1804" i="16" s="1"/>
  <c r="C1804" i="16" s="1"/>
  <c r="I1660" i="16"/>
  <c r="E1660" i="16" s="1"/>
  <c r="C1660" i="16" s="1"/>
  <c r="I1518" i="16"/>
  <c r="E1518" i="16" s="1"/>
  <c r="C1518" i="16" s="1"/>
  <c r="I1374" i="16"/>
  <c r="E1374" i="16" s="1"/>
  <c r="C1374" i="16" s="1"/>
  <c r="I1230" i="16"/>
  <c r="E1230" i="16" s="1"/>
  <c r="C1230" i="16" s="1"/>
  <c r="I1085" i="16"/>
  <c r="E1085" i="16" s="1"/>
  <c r="C1085" i="16" s="1"/>
  <c r="I941" i="16"/>
  <c r="E941" i="16" s="1"/>
  <c r="C941" i="16" s="1"/>
  <c r="I2056" i="16"/>
  <c r="E2056" i="16" s="1"/>
  <c r="C2056" i="16" s="1"/>
  <c r="I1912" i="16"/>
  <c r="E1912" i="16" s="1"/>
  <c r="C1912" i="16" s="1"/>
  <c r="I1768" i="16"/>
  <c r="E1768" i="16" s="1"/>
  <c r="C1768" i="16" s="1"/>
  <c r="I1624" i="16"/>
  <c r="E1624" i="16" s="1"/>
  <c r="C1624" i="16" s="1"/>
  <c r="I1480" i="16"/>
  <c r="E1480" i="16" s="1"/>
  <c r="C1480" i="16" s="1"/>
  <c r="I1336" i="16"/>
  <c r="E1336" i="16" s="1"/>
  <c r="C1336" i="16" s="1"/>
  <c r="I1192" i="16"/>
  <c r="E1192" i="16" s="1"/>
  <c r="C1192" i="16" s="1"/>
  <c r="I2055" i="16"/>
  <c r="E2055" i="16" s="1"/>
  <c r="C2055" i="16" s="1"/>
  <c r="I1911" i="16"/>
  <c r="E1911" i="16" s="1"/>
  <c r="C1911" i="16" s="1"/>
  <c r="I1767" i="16"/>
  <c r="E1767" i="16" s="1"/>
  <c r="C1767" i="16" s="1"/>
  <c r="I1623" i="16"/>
  <c r="E1623" i="16" s="1"/>
  <c r="C1623" i="16" s="1"/>
  <c r="I1478" i="16"/>
  <c r="E1478" i="16" s="1"/>
  <c r="C1478" i="16" s="1"/>
  <c r="I1335" i="16"/>
  <c r="E1335" i="16" s="1"/>
  <c r="C1335" i="16" s="1"/>
  <c r="I1191" i="16"/>
  <c r="E1191" i="16" s="1"/>
  <c r="C1191" i="16" s="1"/>
  <c r="I2066" i="16"/>
  <c r="E2066" i="16" s="1"/>
  <c r="C2066" i="16" s="1"/>
  <c r="I1921" i="16"/>
  <c r="E1921" i="16" s="1"/>
  <c r="C1921" i="16" s="1"/>
  <c r="I1778" i="16"/>
  <c r="E1778" i="16" s="1"/>
  <c r="C1778" i="16" s="1"/>
  <c r="I1635" i="16"/>
  <c r="E1635" i="16" s="1"/>
  <c r="C1635" i="16" s="1"/>
  <c r="I1490" i="16"/>
  <c r="E1490" i="16" s="1"/>
  <c r="C1490" i="16" s="1"/>
  <c r="I1346" i="16"/>
  <c r="E1346" i="16" s="1"/>
  <c r="C1346" i="16" s="1"/>
  <c r="I1202" i="16"/>
  <c r="E1202" i="16" s="1"/>
  <c r="C1202" i="16" s="1"/>
  <c r="I2054" i="16"/>
  <c r="E2054" i="16" s="1"/>
  <c r="C2054" i="16" s="1"/>
  <c r="I1896" i="16"/>
  <c r="E1896" i="16" s="1"/>
  <c r="C1896" i="16" s="1"/>
  <c r="I1742" i="16"/>
  <c r="E1742" i="16" s="1"/>
  <c r="C1742" i="16" s="1"/>
  <c r="I1598" i="16"/>
  <c r="E1598" i="16" s="1"/>
  <c r="C1598" i="16" s="1"/>
  <c r="I1453" i="16"/>
  <c r="E1453" i="16" s="1"/>
  <c r="C1453" i="16" s="1"/>
  <c r="I1310" i="16"/>
  <c r="E1310" i="16" s="1"/>
  <c r="C1310" i="16" s="1"/>
  <c r="I1166" i="16"/>
  <c r="E1166" i="16" s="1"/>
  <c r="C1166" i="16" s="1"/>
  <c r="I1022" i="16"/>
  <c r="E1022" i="16" s="1"/>
  <c r="C1022" i="16" s="1"/>
  <c r="I959" i="16"/>
  <c r="E959" i="16" s="1"/>
  <c r="C959" i="16" s="1"/>
  <c r="I816" i="16"/>
  <c r="E816" i="16" s="1"/>
  <c r="C816" i="16" s="1"/>
  <c r="I672" i="16"/>
  <c r="E672" i="16" s="1"/>
  <c r="C672" i="16" s="1"/>
  <c r="I527" i="16"/>
  <c r="E527" i="16" s="1"/>
  <c r="C527" i="16" s="1"/>
  <c r="I384" i="16"/>
  <c r="E384" i="16" s="1"/>
  <c r="C384" i="16" s="1"/>
  <c r="I229" i="16"/>
  <c r="E229" i="16" s="1"/>
  <c r="C229" i="16" s="1"/>
  <c r="I83" i="16"/>
  <c r="E83" i="16" s="1"/>
  <c r="C83" i="16" s="1"/>
  <c r="I971" i="16"/>
  <c r="E971" i="16" s="1"/>
  <c r="C971" i="16" s="1"/>
  <c r="I827" i="16"/>
  <c r="E827" i="16" s="1"/>
  <c r="C827" i="16" s="1"/>
  <c r="I683" i="16"/>
  <c r="E683" i="16" s="1"/>
  <c r="C683" i="16" s="1"/>
  <c r="I528" i="16"/>
  <c r="E528" i="16" s="1"/>
  <c r="C528" i="16" s="1"/>
  <c r="I383" i="16"/>
  <c r="E383" i="16" s="1"/>
  <c r="C383" i="16" s="1"/>
  <c r="I239" i="16"/>
  <c r="E239" i="16" s="1"/>
  <c r="C239" i="16" s="1"/>
  <c r="I84" i="16"/>
  <c r="E84" i="16" s="1"/>
  <c r="C84" i="16" s="1"/>
  <c r="I970" i="16"/>
  <c r="E970" i="16" s="1"/>
  <c r="C970" i="16" s="1"/>
  <c r="I825" i="16"/>
  <c r="E825" i="16" s="1"/>
  <c r="C825" i="16" s="1"/>
  <c r="I670" i="16"/>
  <c r="E670" i="16" s="1"/>
  <c r="C670" i="16" s="1"/>
  <c r="I525" i="16"/>
  <c r="E525" i="16" s="1"/>
  <c r="C525" i="16" s="1"/>
  <c r="I382" i="16"/>
  <c r="E382" i="16" s="1"/>
  <c r="C382" i="16" s="1"/>
  <c r="I238" i="16"/>
  <c r="E238" i="16" s="1"/>
  <c r="C238" i="16" s="1"/>
  <c r="I94" i="16"/>
  <c r="E94" i="16" s="1"/>
  <c r="C94" i="16" s="1"/>
  <c r="I994" i="16"/>
  <c r="E994" i="16" s="1"/>
  <c r="C994" i="16" s="1"/>
  <c r="I850" i="16"/>
  <c r="E850" i="16" s="1"/>
  <c r="C850" i="16" s="1"/>
  <c r="I704" i="16"/>
  <c r="E704" i="16" s="1"/>
  <c r="C704" i="16" s="1"/>
  <c r="I562" i="16"/>
  <c r="E562" i="16" s="1"/>
  <c r="C562" i="16" s="1"/>
  <c r="I417" i="16"/>
  <c r="E417" i="16" s="1"/>
  <c r="C417" i="16" s="1"/>
  <c r="I274" i="16"/>
  <c r="E274" i="16" s="1"/>
  <c r="C274" i="16" s="1"/>
  <c r="I129" i="16"/>
  <c r="E129" i="16" s="1"/>
  <c r="C129" i="16" s="1"/>
  <c r="I1004" i="16"/>
  <c r="E1004" i="16" s="1"/>
  <c r="C1004" i="16" s="1"/>
  <c r="I861" i="16"/>
  <c r="E861" i="16" s="1"/>
  <c r="C861" i="16" s="1"/>
  <c r="I716" i="16"/>
  <c r="E716" i="16" s="1"/>
  <c r="C716" i="16" s="1"/>
  <c r="I572" i="16"/>
  <c r="E572" i="16" s="1"/>
  <c r="C572" i="16" s="1"/>
  <c r="I428" i="16"/>
  <c r="E428" i="16" s="1"/>
  <c r="C428" i="16" s="1"/>
  <c r="I272" i="16"/>
  <c r="E272" i="16" s="1"/>
  <c r="C272" i="16" s="1"/>
  <c r="I127" i="16"/>
  <c r="E127" i="16" s="1"/>
  <c r="C127" i="16" s="1"/>
  <c r="I1015" i="16"/>
  <c r="E1015" i="16" s="1"/>
  <c r="C1015" i="16" s="1"/>
  <c r="I872" i="16"/>
  <c r="E872" i="16" s="1"/>
  <c r="C872" i="16" s="1"/>
  <c r="I727" i="16"/>
  <c r="E727" i="16" s="1"/>
  <c r="C727" i="16" s="1"/>
  <c r="I582" i="16"/>
  <c r="E582" i="16" s="1"/>
  <c r="C582" i="16" s="1"/>
  <c r="I438" i="16"/>
  <c r="E438" i="16" s="1"/>
  <c r="C438" i="16" s="1"/>
  <c r="I296" i="16"/>
  <c r="E296" i="16" s="1"/>
  <c r="C296" i="16" s="1"/>
  <c r="I151" i="16"/>
  <c r="E151" i="16" s="1"/>
  <c r="C151" i="16" s="1"/>
  <c r="I798" i="16"/>
  <c r="E798" i="16" s="1"/>
  <c r="C798" i="16" s="1"/>
  <c r="I654" i="16"/>
  <c r="E654" i="16" s="1"/>
  <c r="C654" i="16" s="1"/>
  <c r="I509" i="16"/>
  <c r="E509" i="16" s="1"/>
  <c r="C509" i="16" s="1"/>
  <c r="I366" i="16"/>
  <c r="E366" i="16" s="1"/>
  <c r="C366" i="16" s="1"/>
  <c r="I221" i="16"/>
  <c r="E221" i="16" s="1"/>
  <c r="C221" i="16" s="1"/>
  <c r="I78" i="16"/>
  <c r="E78" i="16" s="1"/>
  <c r="C78" i="16" s="1"/>
  <c r="I713" i="16"/>
  <c r="E713" i="16" s="1"/>
  <c r="C713" i="16" s="1"/>
  <c r="I569" i="16"/>
  <c r="E569" i="16" s="1"/>
  <c r="C569" i="16" s="1"/>
  <c r="I425" i="16"/>
  <c r="E425" i="16" s="1"/>
  <c r="C425" i="16" s="1"/>
  <c r="I282" i="16"/>
  <c r="E282" i="16" s="1"/>
  <c r="C282" i="16" s="1"/>
  <c r="I136" i="16"/>
  <c r="E136" i="16" s="1"/>
  <c r="C136" i="16" s="1"/>
  <c r="I1036" i="16"/>
  <c r="E1036" i="16" s="1"/>
  <c r="C1036" i="16" s="1"/>
  <c r="I892" i="16"/>
  <c r="E892" i="16" s="1"/>
  <c r="C892" i="16" s="1"/>
  <c r="I749" i="16"/>
  <c r="E749" i="16" s="1"/>
  <c r="C749" i="16" s="1"/>
  <c r="I604" i="16"/>
  <c r="E604" i="16" s="1"/>
  <c r="C604" i="16" s="1"/>
  <c r="I460" i="16"/>
  <c r="E460" i="16" s="1"/>
  <c r="C460" i="16" s="1"/>
  <c r="I315" i="16"/>
  <c r="E315" i="16" s="1"/>
  <c r="C315" i="16" s="1"/>
  <c r="I171" i="16"/>
  <c r="E171" i="16" s="1"/>
  <c r="C171" i="16" s="1"/>
  <c r="I1072" i="16"/>
  <c r="E1072" i="16" s="1"/>
  <c r="C1072" i="16" s="1"/>
  <c r="I927" i="16"/>
  <c r="E927" i="16" s="1"/>
  <c r="C927" i="16" s="1"/>
  <c r="I783" i="16"/>
  <c r="E783" i="16" s="1"/>
  <c r="C783" i="16" s="1"/>
  <c r="I639" i="16"/>
  <c r="E639" i="16" s="1"/>
  <c r="C639" i="16" s="1"/>
  <c r="I494" i="16"/>
  <c r="E494" i="16" s="1"/>
  <c r="C494" i="16" s="1"/>
  <c r="I351" i="16"/>
  <c r="E351" i="16" s="1"/>
  <c r="C351" i="16" s="1"/>
  <c r="I195" i="16"/>
  <c r="E195" i="16" s="1"/>
  <c r="C195" i="16" s="1"/>
  <c r="I48" i="16"/>
  <c r="E48" i="16" s="1"/>
  <c r="C48" i="16" s="1"/>
  <c r="I950" i="16"/>
  <c r="E950" i="16" s="1"/>
  <c r="C950" i="16" s="1"/>
  <c r="I806" i="16"/>
  <c r="E806" i="16" s="1"/>
  <c r="C806" i="16" s="1"/>
  <c r="I662" i="16"/>
  <c r="E662" i="16" s="1"/>
  <c r="C662" i="16" s="1"/>
  <c r="I518" i="16"/>
  <c r="E518" i="16" s="1"/>
  <c r="C518" i="16" s="1"/>
  <c r="I374" i="16"/>
  <c r="E374" i="16" s="1"/>
  <c r="C374" i="16" s="1"/>
  <c r="I230" i="16"/>
  <c r="E230" i="16" s="1"/>
  <c r="C230" i="16" s="1"/>
  <c r="I86" i="16"/>
  <c r="E86" i="16" s="1"/>
  <c r="C86" i="16" s="1"/>
  <c r="I901" i="16"/>
  <c r="E901" i="16" s="1"/>
  <c r="C901" i="16" s="1"/>
  <c r="I758" i="16"/>
  <c r="E758" i="16" s="1"/>
  <c r="C758" i="16" s="1"/>
  <c r="I613" i="16"/>
  <c r="E613" i="16" s="1"/>
  <c r="C613" i="16" s="1"/>
  <c r="I469" i="16"/>
  <c r="E469" i="16" s="1"/>
  <c r="C469" i="16" s="1"/>
  <c r="I326" i="16"/>
  <c r="E326" i="16" s="1"/>
  <c r="C326" i="16" s="1"/>
  <c r="I182" i="16"/>
  <c r="E182" i="16" s="1"/>
  <c r="C182" i="16" s="1"/>
  <c r="I1273" i="16"/>
  <c r="E1273" i="16" s="1"/>
  <c r="C1273" i="16" s="1"/>
  <c r="I1991" i="16"/>
  <c r="E1991" i="16" s="1"/>
  <c r="C1991" i="16" s="1"/>
  <c r="I1775" i="16"/>
  <c r="E1775" i="16" s="1"/>
  <c r="C1775" i="16" s="1"/>
  <c r="I1595" i="16"/>
  <c r="E1595" i="16" s="1"/>
  <c r="C1595" i="16" s="1"/>
  <c r="I1427" i="16"/>
  <c r="E1427" i="16" s="1"/>
  <c r="C1427" i="16" s="1"/>
  <c r="I1247" i="16"/>
  <c r="E1247" i="16" s="1"/>
  <c r="C1247" i="16" s="1"/>
  <c r="I1091" i="16"/>
  <c r="E1091" i="16" s="1"/>
  <c r="C1091" i="16" s="1"/>
  <c r="I1942" i="16"/>
  <c r="E1942" i="16" s="1"/>
  <c r="C1942" i="16" s="1"/>
  <c r="I1773" i="16"/>
  <c r="E1773" i="16" s="1"/>
  <c r="C1773" i="16" s="1"/>
  <c r="I1619" i="16"/>
  <c r="E1619" i="16" s="1"/>
  <c r="C1619" i="16" s="1"/>
  <c r="I1462" i="16"/>
  <c r="E1462" i="16" s="1"/>
  <c r="C1462" i="16" s="1"/>
  <c r="I1306" i="16"/>
  <c r="E1306" i="16" s="1"/>
  <c r="C1306" i="16" s="1"/>
  <c r="I1150" i="16"/>
  <c r="E1150" i="16" s="1"/>
  <c r="C1150" i="16" s="1"/>
  <c r="I1990" i="16"/>
  <c r="E1990" i="16" s="1"/>
  <c r="C1990" i="16" s="1"/>
  <c r="I1845" i="16"/>
  <c r="E1845" i="16" s="1"/>
  <c r="C1845" i="16" s="1"/>
  <c r="I1702" i="16"/>
  <c r="E1702" i="16" s="1"/>
  <c r="C1702" i="16" s="1"/>
  <c r="I1557" i="16"/>
  <c r="E1557" i="16" s="1"/>
  <c r="C1557" i="16" s="1"/>
  <c r="I1413" i="16"/>
  <c r="E1413" i="16" s="1"/>
  <c r="C1413" i="16" s="1"/>
  <c r="I1268" i="16"/>
  <c r="E1268" i="16" s="1"/>
  <c r="C1268" i="16" s="1"/>
  <c r="I1125" i="16"/>
  <c r="E1125" i="16" s="1"/>
  <c r="C1125" i="16" s="1"/>
  <c r="I1976" i="16"/>
  <c r="E1976" i="16" s="1"/>
  <c r="C1976" i="16" s="1"/>
  <c r="I1832" i="16"/>
  <c r="E1832" i="16" s="1"/>
  <c r="C1832" i="16" s="1"/>
  <c r="I1688" i="16"/>
  <c r="E1688" i="16" s="1"/>
  <c r="C1688" i="16" s="1"/>
  <c r="I1544" i="16"/>
  <c r="E1544" i="16" s="1"/>
  <c r="C1544" i="16" s="1"/>
  <c r="I1400" i="16"/>
  <c r="E1400" i="16" s="1"/>
  <c r="C1400" i="16" s="1"/>
  <c r="I1256" i="16"/>
  <c r="E1256" i="16" s="1"/>
  <c r="C1256" i="16" s="1"/>
  <c r="I1112" i="16"/>
  <c r="E1112" i="16" s="1"/>
  <c r="C1112" i="16" s="1"/>
  <c r="I1998" i="16"/>
  <c r="E1998" i="16" s="1"/>
  <c r="C1998" i="16" s="1"/>
  <c r="I1856" i="16"/>
  <c r="E1856" i="16" s="1"/>
  <c r="C1856" i="16" s="1"/>
  <c r="I1711" i="16"/>
  <c r="E1711" i="16" s="1"/>
  <c r="C1711" i="16" s="1"/>
  <c r="I1567" i="16"/>
  <c r="E1567" i="16" s="1"/>
  <c r="C1567" i="16" s="1"/>
  <c r="I1411" i="16"/>
  <c r="E1411" i="16" s="1"/>
  <c r="C1411" i="16" s="1"/>
  <c r="I1254" i="16"/>
  <c r="E1254" i="16" s="1"/>
  <c r="C1254" i="16" s="1"/>
  <c r="I1099" i="16"/>
  <c r="E1099" i="16" s="1"/>
  <c r="C1099" i="16" s="1"/>
  <c r="I1674" i="16"/>
  <c r="E1674" i="16" s="1"/>
  <c r="C1674" i="16" s="1"/>
  <c r="I1530" i="16"/>
  <c r="E1530" i="16" s="1"/>
  <c r="C1530" i="16" s="1"/>
  <c r="I1386" i="16"/>
  <c r="E1386" i="16" s="1"/>
  <c r="C1386" i="16" s="1"/>
  <c r="I1242" i="16"/>
  <c r="E1242" i="16" s="1"/>
  <c r="C1242" i="16" s="1"/>
  <c r="I1098" i="16"/>
  <c r="E1098" i="16" s="1"/>
  <c r="C1098" i="16" s="1"/>
  <c r="I954" i="16"/>
  <c r="E954" i="16" s="1"/>
  <c r="C954" i="16" s="1"/>
  <c r="I1793" i="16"/>
  <c r="E1793" i="16" s="1"/>
  <c r="C1793" i="16" s="1"/>
  <c r="I1648" i="16"/>
  <c r="E1648" i="16" s="1"/>
  <c r="C1648" i="16" s="1"/>
  <c r="I1505" i="16"/>
  <c r="E1505" i="16" s="1"/>
  <c r="C1505" i="16" s="1"/>
  <c r="I1361" i="16"/>
  <c r="E1361" i="16" s="1"/>
  <c r="C1361" i="16" s="1"/>
  <c r="I1217" i="16"/>
  <c r="E1217" i="16" s="1"/>
  <c r="C1217" i="16" s="1"/>
  <c r="I1073" i="16"/>
  <c r="E1073" i="16" s="1"/>
  <c r="C1073" i="16" s="1"/>
  <c r="I929" i="16"/>
  <c r="E929" i="16" s="1"/>
  <c r="C929" i="16" s="1"/>
  <c r="I2043" i="16"/>
  <c r="E2043" i="16" s="1"/>
  <c r="C2043" i="16" s="1"/>
  <c r="I1901" i="16"/>
  <c r="E1901" i="16" s="1"/>
  <c r="C1901" i="16" s="1"/>
  <c r="I1757" i="16"/>
  <c r="E1757" i="16" s="1"/>
  <c r="C1757" i="16" s="1"/>
  <c r="I1613" i="16"/>
  <c r="E1613" i="16" s="1"/>
  <c r="C1613" i="16" s="1"/>
  <c r="I1468" i="16"/>
  <c r="E1468" i="16" s="1"/>
  <c r="C1468" i="16" s="1"/>
  <c r="I1324" i="16"/>
  <c r="E1324" i="16" s="1"/>
  <c r="C1324" i="16" s="1"/>
  <c r="I1180" i="16"/>
  <c r="E1180" i="16" s="1"/>
  <c r="C1180" i="16" s="1"/>
  <c r="I2044" i="16"/>
  <c r="E2044" i="16" s="1"/>
  <c r="C2044" i="16" s="1"/>
  <c r="I1899" i="16"/>
  <c r="E1899" i="16" s="1"/>
  <c r="C1899" i="16" s="1"/>
  <c r="I1755" i="16"/>
  <c r="E1755" i="16" s="1"/>
  <c r="C1755" i="16" s="1"/>
  <c r="I1611" i="16"/>
  <c r="E1611" i="16" s="1"/>
  <c r="C1611" i="16" s="1"/>
  <c r="I1467" i="16"/>
  <c r="E1467" i="16" s="1"/>
  <c r="C1467" i="16" s="1"/>
  <c r="I1322" i="16"/>
  <c r="E1322" i="16" s="1"/>
  <c r="C1322" i="16" s="1"/>
  <c r="I1179" i="16"/>
  <c r="E1179" i="16" s="1"/>
  <c r="C1179" i="16" s="1"/>
  <c r="I2053" i="16"/>
  <c r="E2053" i="16" s="1"/>
  <c r="C2053" i="16" s="1"/>
  <c r="I1910" i="16"/>
  <c r="E1910" i="16" s="1"/>
  <c r="C1910" i="16" s="1"/>
  <c r="I1765" i="16"/>
  <c r="E1765" i="16" s="1"/>
  <c r="C1765" i="16" s="1"/>
  <c r="I1622" i="16"/>
  <c r="E1622" i="16" s="1"/>
  <c r="C1622" i="16" s="1"/>
  <c r="I1479" i="16"/>
  <c r="E1479" i="16" s="1"/>
  <c r="C1479" i="16" s="1"/>
  <c r="I1334" i="16"/>
  <c r="E1334" i="16" s="1"/>
  <c r="C1334" i="16" s="1"/>
  <c r="I1190" i="16"/>
  <c r="E1190" i="16" s="1"/>
  <c r="C1190" i="16" s="1"/>
  <c r="I2041" i="16"/>
  <c r="E2041" i="16" s="1"/>
  <c r="C2041" i="16" s="1"/>
  <c r="I1886" i="16"/>
  <c r="E1886" i="16" s="1"/>
  <c r="C1886" i="16" s="1"/>
  <c r="I1729" i="16"/>
  <c r="E1729" i="16" s="1"/>
  <c r="C1729" i="16" s="1"/>
  <c r="I1585" i="16"/>
  <c r="E1585" i="16" s="1"/>
  <c r="C1585" i="16" s="1"/>
  <c r="I1442" i="16"/>
  <c r="E1442" i="16" s="1"/>
  <c r="C1442" i="16" s="1"/>
  <c r="I1297" i="16"/>
  <c r="E1297" i="16" s="1"/>
  <c r="C1297" i="16" s="1"/>
  <c r="I1153" i="16"/>
  <c r="E1153" i="16" s="1"/>
  <c r="C1153" i="16" s="1"/>
  <c r="I1010" i="16"/>
  <c r="E1010" i="16" s="1"/>
  <c r="C1010" i="16" s="1"/>
  <c r="I948" i="16"/>
  <c r="E948" i="16" s="1"/>
  <c r="C948" i="16" s="1"/>
  <c r="I804" i="16"/>
  <c r="E804" i="16" s="1"/>
  <c r="C804" i="16" s="1"/>
  <c r="I660" i="16"/>
  <c r="E660" i="16" s="1"/>
  <c r="C660" i="16" s="1"/>
  <c r="I517" i="16"/>
  <c r="E517" i="16" s="1"/>
  <c r="C517" i="16" s="1"/>
  <c r="I372" i="16"/>
  <c r="E372" i="16" s="1"/>
  <c r="C372" i="16" s="1"/>
  <c r="I217" i="16"/>
  <c r="E217" i="16" s="1"/>
  <c r="C217" i="16" s="1"/>
  <c r="I60" i="16"/>
  <c r="E60" i="16" s="1"/>
  <c r="C60" i="16" s="1"/>
  <c r="I960" i="16"/>
  <c r="E960" i="16" s="1"/>
  <c r="C960" i="16" s="1"/>
  <c r="I815" i="16"/>
  <c r="E815" i="16" s="1"/>
  <c r="C815" i="16" s="1"/>
  <c r="I671" i="16"/>
  <c r="E671" i="16" s="1"/>
  <c r="C671" i="16" s="1"/>
  <c r="I515" i="16"/>
  <c r="E515" i="16" s="1"/>
  <c r="C515" i="16" s="1"/>
  <c r="I371" i="16"/>
  <c r="E371" i="16" s="1"/>
  <c r="C371" i="16" s="1"/>
  <c r="I215" i="16"/>
  <c r="E215" i="16" s="1"/>
  <c r="C215" i="16" s="1"/>
  <c r="I72" i="16"/>
  <c r="E72" i="16" s="1"/>
  <c r="C72" i="16" s="1"/>
  <c r="I958" i="16"/>
  <c r="E958" i="16" s="1"/>
  <c r="C958" i="16" s="1"/>
  <c r="I802" i="16"/>
  <c r="E802" i="16" s="1"/>
  <c r="C802" i="16" s="1"/>
  <c r="I658" i="16"/>
  <c r="E658" i="16" s="1"/>
  <c r="C658" i="16" s="1"/>
  <c r="I513" i="16"/>
  <c r="E513" i="16" s="1"/>
  <c r="C513" i="16" s="1"/>
  <c r="I370" i="16"/>
  <c r="E370" i="16" s="1"/>
  <c r="C370" i="16" s="1"/>
  <c r="I226" i="16"/>
  <c r="E226" i="16" s="1"/>
  <c r="C226" i="16" s="1"/>
  <c r="I82" i="16"/>
  <c r="E82" i="16" s="1"/>
  <c r="C82" i="16" s="1"/>
  <c r="I981" i="16"/>
  <c r="E981" i="16" s="1"/>
  <c r="C981" i="16" s="1"/>
  <c r="I838" i="16"/>
  <c r="E838" i="16" s="1"/>
  <c r="C838" i="16" s="1"/>
  <c r="I693" i="16"/>
  <c r="E693" i="16" s="1"/>
  <c r="C693" i="16" s="1"/>
  <c r="I550" i="16"/>
  <c r="E550" i="16" s="1"/>
  <c r="C550" i="16" s="1"/>
  <c r="I405" i="16"/>
  <c r="E405" i="16" s="1"/>
  <c r="C405" i="16" s="1"/>
  <c r="I261" i="16"/>
  <c r="E261" i="16" s="1"/>
  <c r="C261" i="16" s="1"/>
  <c r="I117" i="16"/>
  <c r="E117" i="16" s="1"/>
  <c r="C117" i="16" s="1"/>
  <c r="I991" i="16"/>
  <c r="E991" i="16" s="1"/>
  <c r="C991" i="16" s="1"/>
  <c r="I848" i="16"/>
  <c r="E848" i="16" s="1"/>
  <c r="C848" i="16" s="1"/>
  <c r="I705" i="16"/>
  <c r="E705" i="16" s="1"/>
  <c r="C705" i="16" s="1"/>
  <c r="I559" i="16"/>
  <c r="E559" i="16" s="1"/>
  <c r="C559" i="16" s="1"/>
  <c r="I416" i="16"/>
  <c r="E416" i="16" s="1"/>
  <c r="C416" i="16" s="1"/>
  <c r="I259" i="16"/>
  <c r="E259" i="16" s="1"/>
  <c r="C259" i="16" s="1"/>
  <c r="I115" i="16"/>
  <c r="E115" i="16" s="1"/>
  <c r="C115" i="16" s="1"/>
  <c r="I1003" i="16"/>
  <c r="E1003" i="16" s="1"/>
  <c r="C1003" i="16" s="1"/>
  <c r="I858" i="16"/>
  <c r="E858" i="16" s="1"/>
  <c r="C858" i="16" s="1"/>
  <c r="I715" i="16"/>
  <c r="E715" i="16" s="1"/>
  <c r="C715" i="16" s="1"/>
  <c r="I570" i="16"/>
  <c r="E570" i="16" s="1"/>
  <c r="C570" i="16" s="1"/>
  <c r="I427" i="16"/>
  <c r="E427" i="16" s="1"/>
  <c r="C427" i="16" s="1"/>
  <c r="I283" i="16"/>
  <c r="E283" i="16" s="1"/>
  <c r="C283" i="16" s="1"/>
  <c r="I140" i="16"/>
  <c r="E140" i="16" s="1"/>
  <c r="C140" i="16" s="1"/>
  <c r="I786" i="16"/>
  <c r="E786" i="16" s="1"/>
  <c r="C786" i="16" s="1"/>
  <c r="I642" i="16"/>
  <c r="E642" i="16" s="1"/>
  <c r="C642" i="16" s="1"/>
  <c r="I499" i="16"/>
  <c r="E499" i="16" s="1"/>
  <c r="C499" i="16" s="1"/>
  <c r="I354" i="16"/>
  <c r="E354" i="16" s="1"/>
  <c r="C354" i="16" s="1"/>
  <c r="I210" i="16"/>
  <c r="E210" i="16" s="1"/>
  <c r="C210" i="16" s="1"/>
  <c r="I66" i="16"/>
  <c r="E66" i="16" s="1"/>
  <c r="C66" i="16" s="1"/>
  <c r="I700" i="16"/>
  <c r="E700" i="16" s="1"/>
  <c r="C700" i="16" s="1"/>
  <c r="I558" i="16"/>
  <c r="E558" i="16" s="1"/>
  <c r="C558" i="16" s="1"/>
  <c r="I413" i="16"/>
  <c r="E413" i="16" s="1"/>
  <c r="C413" i="16" s="1"/>
  <c r="I269" i="16"/>
  <c r="E269" i="16" s="1"/>
  <c r="C269" i="16" s="1"/>
  <c r="I125" i="16"/>
  <c r="E125" i="16" s="1"/>
  <c r="C125" i="16" s="1"/>
  <c r="I1024" i="16"/>
  <c r="E1024" i="16" s="1"/>
  <c r="C1024" i="16" s="1"/>
  <c r="I880" i="16"/>
  <c r="E880" i="16" s="1"/>
  <c r="C880" i="16" s="1"/>
  <c r="I736" i="16"/>
  <c r="E736" i="16" s="1"/>
  <c r="C736" i="16" s="1"/>
  <c r="I592" i="16"/>
  <c r="E592" i="16" s="1"/>
  <c r="C592" i="16" s="1"/>
  <c r="I448" i="16"/>
  <c r="E448" i="16" s="1"/>
  <c r="C448" i="16" s="1"/>
  <c r="I304" i="16"/>
  <c r="E304" i="16" s="1"/>
  <c r="C304" i="16" s="1"/>
  <c r="I159" i="16"/>
  <c r="E159" i="16" s="1"/>
  <c r="C159" i="16" s="1"/>
  <c r="I1059" i="16"/>
  <c r="E1059" i="16" s="1"/>
  <c r="C1059" i="16" s="1"/>
  <c r="I915" i="16"/>
  <c r="E915" i="16" s="1"/>
  <c r="C915" i="16" s="1"/>
  <c r="I771" i="16"/>
  <c r="E771" i="16" s="1"/>
  <c r="C771" i="16" s="1"/>
  <c r="I628" i="16"/>
  <c r="E628" i="16" s="1"/>
  <c r="C628" i="16" s="1"/>
  <c r="I482" i="16"/>
  <c r="E482" i="16" s="1"/>
  <c r="C482" i="16" s="1"/>
  <c r="I339" i="16"/>
  <c r="E339" i="16" s="1"/>
  <c r="C339" i="16" s="1"/>
  <c r="I183" i="16"/>
  <c r="E183" i="16" s="1"/>
  <c r="C183" i="16" s="1"/>
  <c r="I1082" i="16"/>
  <c r="E1082" i="16" s="1"/>
  <c r="C1082" i="16" s="1"/>
  <c r="I938" i="16"/>
  <c r="E938" i="16" s="1"/>
  <c r="C938" i="16" s="1"/>
  <c r="I794" i="16"/>
  <c r="E794" i="16" s="1"/>
  <c r="C794" i="16" s="1"/>
  <c r="I650" i="16"/>
  <c r="E650" i="16" s="1"/>
  <c r="C650" i="16" s="1"/>
  <c r="I507" i="16"/>
  <c r="E507" i="16" s="1"/>
  <c r="C507" i="16" s="1"/>
  <c r="I362" i="16"/>
  <c r="E362" i="16" s="1"/>
  <c r="C362" i="16" s="1"/>
  <c r="I218" i="16"/>
  <c r="E218" i="16" s="1"/>
  <c r="C218" i="16" s="1"/>
  <c r="I74" i="16"/>
  <c r="E74" i="16" s="1"/>
  <c r="C74" i="16" s="1"/>
  <c r="I889" i="16"/>
  <c r="E889" i="16" s="1"/>
  <c r="C889" i="16" s="1"/>
  <c r="I745" i="16"/>
  <c r="E745" i="16" s="1"/>
  <c r="C745" i="16" s="1"/>
  <c r="I602" i="16"/>
  <c r="E602" i="16" s="1"/>
  <c r="C602" i="16" s="1"/>
  <c r="I457" i="16"/>
  <c r="E457" i="16" s="1"/>
  <c r="C457" i="16" s="1"/>
  <c r="I313" i="16"/>
  <c r="E313" i="16" s="1"/>
  <c r="C313" i="16" s="1"/>
  <c r="I169" i="16"/>
  <c r="E169" i="16" s="1"/>
  <c r="C169" i="16" s="1"/>
  <c r="I1223" i="16"/>
  <c r="E1223" i="16" s="1"/>
  <c r="C1223" i="16" s="1"/>
  <c r="I1955" i="16"/>
  <c r="E1955" i="16" s="1"/>
  <c r="C1955" i="16" s="1"/>
  <c r="I1751" i="16"/>
  <c r="E1751" i="16" s="1"/>
  <c r="C1751" i="16" s="1"/>
  <c r="I1584" i="16"/>
  <c r="E1584" i="16" s="1"/>
  <c r="C1584" i="16" s="1"/>
  <c r="I1415" i="16"/>
  <c r="E1415" i="16" s="1"/>
  <c r="C1415" i="16" s="1"/>
  <c r="I1235" i="16"/>
  <c r="E1235" i="16" s="1"/>
  <c r="C1235" i="16" s="1"/>
  <c r="I2086" i="16"/>
  <c r="E2086" i="16" s="1"/>
  <c r="C2086" i="16" s="1"/>
  <c r="I1930" i="16"/>
  <c r="E1930" i="16" s="1"/>
  <c r="C1930" i="16" s="1"/>
  <c r="I1763" i="16"/>
  <c r="E1763" i="16" s="1"/>
  <c r="C1763" i="16" s="1"/>
  <c r="I1606" i="16"/>
  <c r="E1606" i="16" s="1"/>
  <c r="C1606" i="16" s="1"/>
  <c r="I1450" i="16"/>
  <c r="E1450" i="16" s="1"/>
  <c r="C1450" i="16" s="1"/>
  <c r="I1293" i="16"/>
  <c r="E1293" i="16" s="1"/>
  <c r="C1293" i="16" s="1"/>
  <c r="I1137" i="16"/>
  <c r="E1137" i="16" s="1"/>
  <c r="C1137" i="16" s="1"/>
  <c r="I1977" i="16"/>
  <c r="E1977" i="16" s="1"/>
  <c r="C1977" i="16" s="1"/>
  <c r="I1834" i="16"/>
  <c r="E1834" i="16" s="1"/>
  <c r="C1834" i="16" s="1"/>
  <c r="I1689" i="16"/>
  <c r="E1689" i="16" s="1"/>
  <c r="C1689" i="16" s="1"/>
  <c r="I1545" i="16"/>
  <c r="E1545" i="16" s="1"/>
  <c r="C1545" i="16" s="1"/>
  <c r="I1401" i="16"/>
  <c r="E1401" i="16" s="1"/>
  <c r="C1401" i="16" s="1"/>
  <c r="I1257" i="16"/>
  <c r="E1257" i="16" s="1"/>
  <c r="C1257" i="16" s="1"/>
  <c r="I1113" i="16"/>
  <c r="E1113" i="16" s="1"/>
  <c r="C1113" i="16" s="1"/>
  <c r="I1963" i="16"/>
  <c r="E1963" i="16" s="1"/>
  <c r="C1963" i="16" s="1"/>
  <c r="I1819" i="16"/>
  <c r="E1819" i="16" s="1"/>
  <c r="C1819" i="16" s="1"/>
  <c r="I1676" i="16"/>
  <c r="E1676" i="16" s="1"/>
  <c r="C1676" i="16" s="1"/>
  <c r="I1532" i="16"/>
  <c r="E1532" i="16" s="1"/>
  <c r="C1532" i="16" s="1"/>
  <c r="I1388" i="16"/>
  <c r="E1388" i="16" s="1"/>
  <c r="C1388" i="16" s="1"/>
  <c r="I1244" i="16"/>
  <c r="E1244" i="16" s="1"/>
  <c r="C1244" i="16" s="1"/>
  <c r="I1100" i="16"/>
  <c r="E1100" i="16" s="1"/>
  <c r="C1100" i="16" s="1"/>
  <c r="I1987" i="16"/>
  <c r="E1987" i="16" s="1"/>
  <c r="C1987" i="16" s="1"/>
  <c r="I1844" i="16"/>
  <c r="E1844" i="16" s="1"/>
  <c r="C1844" i="16" s="1"/>
  <c r="I1699" i="16"/>
  <c r="E1699" i="16" s="1"/>
  <c r="C1699" i="16" s="1"/>
  <c r="I1556" i="16"/>
  <c r="E1556" i="16" s="1"/>
  <c r="C1556" i="16" s="1"/>
  <c r="I1399" i="16"/>
  <c r="E1399" i="16" s="1"/>
  <c r="C1399" i="16" s="1"/>
  <c r="I1243" i="16"/>
  <c r="E1243" i="16" s="1"/>
  <c r="C1243" i="16" s="1"/>
  <c r="I1087" i="16"/>
  <c r="E1087" i="16" s="1"/>
  <c r="C1087" i="16" s="1"/>
  <c r="I1662" i="16"/>
  <c r="E1662" i="16" s="1"/>
  <c r="C1662" i="16" s="1"/>
  <c r="I1517" i="16"/>
  <c r="E1517" i="16" s="1"/>
  <c r="C1517" i="16" s="1"/>
  <c r="I1373" i="16"/>
  <c r="E1373" i="16" s="1"/>
  <c r="C1373" i="16" s="1"/>
  <c r="I1229" i="16"/>
  <c r="E1229" i="16" s="1"/>
  <c r="C1229" i="16" s="1"/>
  <c r="I1086" i="16"/>
  <c r="E1086" i="16" s="1"/>
  <c r="C1086" i="16" s="1"/>
  <c r="I942" i="16"/>
  <c r="E942" i="16" s="1"/>
  <c r="C942" i="16" s="1"/>
  <c r="I1781" i="16"/>
  <c r="E1781" i="16" s="1"/>
  <c r="C1781" i="16" s="1"/>
  <c r="I1637" i="16"/>
  <c r="E1637" i="16" s="1"/>
  <c r="C1637" i="16" s="1"/>
  <c r="I1493" i="16"/>
  <c r="E1493" i="16" s="1"/>
  <c r="C1493" i="16" s="1"/>
  <c r="I1349" i="16"/>
  <c r="E1349" i="16" s="1"/>
  <c r="C1349" i="16" s="1"/>
  <c r="I1205" i="16"/>
  <c r="E1205" i="16" s="1"/>
  <c r="C1205" i="16" s="1"/>
  <c r="I1061" i="16"/>
  <c r="E1061" i="16" s="1"/>
  <c r="C1061" i="16" s="1"/>
  <c r="I916" i="16"/>
  <c r="E916" i="16" s="1"/>
  <c r="C916" i="16" s="1"/>
  <c r="I2031" i="16"/>
  <c r="E2031" i="16" s="1"/>
  <c r="C2031" i="16" s="1"/>
  <c r="I1888" i="16"/>
  <c r="E1888" i="16" s="1"/>
  <c r="C1888" i="16" s="1"/>
  <c r="I1743" i="16"/>
  <c r="E1743" i="16" s="1"/>
  <c r="C1743" i="16" s="1"/>
  <c r="I1601" i="16"/>
  <c r="E1601" i="16" s="1"/>
  <c r="C1601" i="16" s="1"/>
  <c r="I1456" i="16"/>
  <c r="E1456" i="16" s="1"/>
  <c r="C1456" i="16" s="1"/>
  <c r="I1313" i="16"/>
  <c r="E1313" i="16" s="1"/>
  <c r="C1313" i="16" s="1"/>
  <c r="I1168" i="16"/>
  <c r="E1168" i="16" s="1"/>
  <c r="C1168" i="16" s="1"/>
  <c r="I2032" i="16"/>
  <c r="E2032" i="16" s="1"/>
  <c r="C2032" i="16" s="1"/>
  <c r="I1887" i="16"/>
  <c r="E1887" i="16" s="1"/>
  <c r="C1887" i="16" s="1"/>
  <c r="I1744" i="16"/>
  <c r="E1744" i="16" s="1"/>
  <c r="C1744" i="16" s="1"/>
  <c r="I1599" i="16"/>
  <c r="E1599" i="16" s="1"/>
  <c r="C1599" i="16" s="1"/>
  <c r="I1455" i="16"/>
  <c r="E1455" i="16" s="1"/>
  <c r="C1455" i="16" s="1"/>
  <c r="I1311" i="16"/>
  <c r="E1311" i="16" s="1"/>
  <c r="C1311" i="16" s="1"/>
  <c r="I1167" i="16"/>
  <c r="E1167" i="16" s="1"/>
  <c r="C1167" i="16" s="1"/>
  <c r="I2042" i="16"/>
  <c r="E2042" i="16" s="1"/>
  <c r="C2042" i="16" s="1"/>
  <c r="I1898" i="16"/>
  <c r="E1898" i="16" s="1"/>
  <c r="C1898" i="16" s="1"/>
  <c r="I1753" i="16"/>
  <c r="E1753" i="16" s="1"/>
  <c r="C1753" i="16" s="1"/>
  <c r="I1610" i="16"/>
  <c r="E1610" i="16" s="1"/>
  <c r="C1610" i="16" s="1"/>
  <c r="I1466" i="16"/>
  <c r="E1466" i="16" s="1"/>
  <c r="C1466" i="16" s="1"/>
  <c r="I1323" i="16"/>
  <c r="E1323" i="16" s="1"/>
  <c r="C1323" i="16" s="1"/>
  <c r="I1178" i="16"/>
  <c r="E1178" i="16" s="1"/>
  <c r="C1178" i="16" s="1"/>
  <c r="I2029" i="16"/>
  <c r="E2029" i="16" s="1"/>
  <c r="C2029" i="16" s="1"/>
  <c r="I1861" i="16"/>
  <c r="E1861" i="16" s="1"/>
  <c r="C1861" i="16" s="1"/>
  <c r="I1717" i="16"/>
  <c r="E1717" i="16" s="1"/>
  <c r="C1717" i="16" s="1"/>
  <c r="I1572" i="16"/>
  <c r="E1572" i="16" s="1"/>
  <c r="C1572" i="16" s="1"/>
  <c r="I1429" i="16"/>
  <c r="E1429" i="16" s="1"/>
  <c r="C1429" i="16" s="1"/>
  <c r="I1285" i="16"/>
  <c r="E1285" i="16" s="1"/>
  <c r="C1285" i="16" s="1"/>
  <c r="I1141" i="16"/>
  <c r="E1141" i="16" s="1"/>
  <c r="C1141" i="16" s="1"/>
  <c r="I1080" i="16"/>
  <c r="E1080" i="16" s="1"/>
  <c r="C1080" i="16" s="1"/>
  <c r="I936" i="16"/>
  <c r="E936" i="16" s="1"/>
  <c r="C936" i="16" s="1"/>
  <c r="I792" i="16"/>
  <c r="E792" i="16" s="1"/>
  <c r="C792" i="16" s="1"/>
  <c r="I648" i="16"/>
  <c r="E648" i="16" s="1"/>
  <c r="C648" i="16" s="1"/>
  <c r="I504" i="16"/>
  <c r="E504" i="16" s="1"/>
  <c r="C504" i="16" s="1"/>
  <c r="I360" i="16"/>
  <c r="E360" i="16" s="1"/>
  <c r="C360" i="16" s="1"/>
  <c r="I204" i="16"/>
  <c r="E204" i="16" s="1"/>
  <c r="C204" i="16" s="1"/>
  <c r="I56" i="16"/>
  <c r="E56" i="16" s="1"/>
  <c r="C56" i="16" s="1"/>
  <c r="I947" i="16"/>
  <c r="E947" i="16" s="1"/>
  <c r="C947" i="16" s="1"/>
  <c r="I803" i="16"/>
  <c r="E803" i="16" s="1"/>
  <c r="C803" i="16" s="1"/>
  <c r="I659" i="16"/>
  <c r="E659" i="16" s="1"/>
  <c r="C659" i="16" s="1"/>
  <c r="I503" i="16"/>
  <c r="E503" i="16" s="1"/>
  <c r="C503" i="16" s="1"/>
  <c r="I359" i="16"/>
  <c r="E359" i="16" s="1"/>
  <c r="C359" i="16" s="1"/>
  <c r="I203" i="16"/>
  <c r="E203" i="16" s="1"/>
  <c r="C203" i="16" s="1"/>
  <c r="I58" i="16"/>
  <c r="E58" i="16" s="1"/>
  <c r="C58" i="16" s="1"/>
  <c r="I946" i="16"/>
  <c r="E946" i="16" s="1"/>
  <c r="C946" i="16" s="1"/>
  <c r="I791" i="16"/>
  <c r="E791" i="16" s="1"/>
  <c r="C791" i="16" s="1"/>
  <c r="I646" i="16"/>
  <c r="E646" i="16" s="1"/>
  <c r="C646" i="16" s="1"/>
  <c r="I502" i="16"/>
  <c r="E502" i="16" s="1"/>
  <c r="C502" i="16" s="1"/>
  <c r="I358" i="16"/>
  <c r="E358" i="16" s="1"/>
  <c r="C358" i="16" s="1"/>
  <c r="I214" i="16"/>
  <c r="E214" i="16" s="1"/>
  <c r="C214" i="16" s="1"/>
  <c r="I70" i="16"/>
  <c r="E70" i="16" s="1"/>
  <c r="C70" i="16" s="1"/>
  <c r="I969" i="16"/>
  <c r="E969" i="16" s="1"/>
  <c r="C969" i="16" s="1"/>
  <c r="I826" i="16"/>
  <c r="E826" i="16" s="1"/>
  <c r="C826" i="16" s="1"/>
  <c r="I681" i="16"/>
  <c r="E681" i="16" s="1"/>
  <c r="C681" i="16" s="1"/>
  <c r="I538" i="16"/>
  <c r="E538" i="16" s="1"/>
  <c r="C538" i="16" s="1"/>
  <c r="I393" i="16"/>
  <c r="E393" i="16" s="1"/>
  <c r="C393" i="16" s="1"/>
  <c r="I249" i="16"/>
  <c r="E249" i="16" s="1"/>
  <c r="C249" i="16" s="1"/>
  <c r="I105" i="16"/>
  <c r="E105" i="16" s="1"/>
  <c r="C105" i="16" s="1"/>
  <c r="I980" i="16"/>
  <c r="E980" i="16" s="1"/>
  <c r="C980" i="16" s="1"/>
  <c r="I835" i="16"/>
  <c r="E835" i="16" s="1"/>
  <c r="C835" i="16" s="1"/>
  <c r="I692" i="16"/>
  <c r="E692" i="16" s="1"/>
  <c r="C692" i="16" s="1"/>
  <c r="I547" i="16"/>
  <c r="E547" i="16" s="1"/>
  <c r="C547" i="16" s="1"/>
  <c r="I404" i="16"/>
  <c r="E404" i="16" s="1"/>
  <c r="C404" i="16" s="1"/>
  <c r="I248" i="16"/>
  <c r="E248" i="16" s="1"/>
  <c r="C248" i="16" s="1"/>
  <c r="I104" i="16"/>
  <c r="E104" i="16" s="1"/>
  <c r="C104" i="16" s="1"/>
  <c r="I992" i="16"/>
  <c r="E992" i="16" s="1"/>
  <c r="C992" i="16" s="1"/>
  <c r="I847" i="16"/>
  <c r="E847" i="16" s="1"/>
  <c r="C847" i="16" s="1"/>
  <c r="I703" i="16"/>
  <c r="E703" i="16" s="1"/>
  <c r="C703" i="16" s="1"/>
  <c r="I560" i="16"/>
  <c r="E560" i="16" s="1"/>
  <c r="C560" i="16" s="1"/>
  <c r="I415" i="16"/>
  <c r="E415" i="16" s="1"/>
  <c r="C415" i="16" s="1"/>
  <c r="I271" i="16"/>
  <c r="E271" i="16" s="1"/>
  <c r="C271" i="16" s="1"/>
  <c r="I128" i="16"/>
  <c r="E128" i="16" s="1"/>
  <c r="C128" i="16" s="1"/>
  <c r="I774" i="16"/>
  <c r="E774" i="16" s="1"/>
  <c r="C774" i="16" s="1"/>
  <c r="I630" i="16"/>
  <c r="E630" i="16" s="1"/>
  <c r="C630" i="16" s="1"/>
  <c r="I485" i="16"/>
  <c r="E485" i="16" s="1"/>
  <c r="C485" i="16" s="1"/>
  <c r="I342" i="16"/>
  <c r="E342" i="16" s="1"/>
  <c r="C342" i="16" s="1"/>
  <c r="I198" i="16"/>
  <c r="E198" i="16" s="1"/>
  <c r="C198" i="16" s="1"/>
  <c r="I55" i="16"/>
  <c r="E55" i="16" s="1"/>
  <c r="C55" i="16" s="1"/>
  <c r="I689" i="16"/>
  <c r="E689" i="16" s="1"/>
  <c r="C689" i="16" s="1"/>
  <c r="I546" i="16"/>
  <c r="E546" i="16" s="1"/>
  <c r="C546" i="16" s="1"/>
  <c r="I401" i="16"/>
  <c r="E401" i="16" s="1"/>
  <c r="C401" i="16" s="1"/>
  <c r="I257" i="16"/>
  <c r="E257" i="16" s="1"/>
  <c r="C257" i="16" s="1"/>
  <c r="I112" i="16"/>
  <c r="E112" i="16" s="1"/>
  <c r="C112" i="16" s="1"/>
  <c r="I1012" i="16"/>
  <c r="E1012" i="16" s="1"/>
  <c r="C1012" i="16" s="1"/>
  <c r="I868" i="16"/>
  <c r="E868" i="16" s="1"/>
  <c r="C868" i="16" s="1"/>
  <c r="I724" i="16"/>
  <c r="E724" i="16" s="1"/>
  <c r="C724" i="16" s="1"/>
  <c r="I581" i="16"/>
  <c r="E581" i="16" s="1"/>
  <c r="C581" i="16" s="1"/>
  <c r="I436" i="16"/>
  <c r="E436" i="16" s="1"/>
  <c r="C436" i="16" s="1"/>
  <c r="I292" i="16"/>
  <c r="E292" i="16" s="1"/>
  <c r="C292" i="16" s="1"/>
  <c r="I147" i="16"/>
  <c r="E147" i="16" s="1"/>
  <c r="C147" i="16" s="1"/>
  <c r="I1047" i="16"/>
  <c r="E1047" i="16" s="1"/>
  <c r="C1047" i="16" s="1"/>
  <c r="I902" i="16"/>
  <c r="E902" i="16" s="1"/>
  <c r="C902" i="16" s="1"/>
  <c r="I759" i="16"/>
  <c r="E759" i="16" s="1"/>
  <c r="C759" i="16" s="1"/>
  <c r="I615" i="16"/>
  <c r="E615" i="16" s="1"/>
  <c r="C615" i="16" s="1"/>
  <c r="I470" i="16"/>
  <c r="E470" i="16" s="1"/>
  <c r="C470" i="16" s="1"/>
  <c r="I327" i="16"/>
  <c r="E327" i="16" s="1"/>
  <c r="C327" i="16" s="1"/>
  <c r="I172" i="16"/>
  <c r="E172" i="16" s="1"/>
  <c r="C172" i="16" s="1"/>
  <c r="I1070" i="16"/>
  <c r="E1070" i="16" s="1"/>
  <c r="C1070" i="16" s="1"/>
  <c r="I926" i="16"/>
  <c r="E926" i="16" s="1"/>
  <c r="C926" i="16" s="1"/>
  <c r="I782" i="16"/>
  <c r="E782" i="16" s="1"/>
  <c r="C782" i="16" s="1"/>
  <c r="I638" i="16"/>
  <c r="E638" i="16" s="1"/>
  <c r="C638" i="16" s="1"/>
  <c r="I495" i="16"/>
  <c r="E495" i="16" s="1"/>
  <c r="C495" i="16" s="1"/>
  <c r="I350" i="16"/>
  <c r="E350" i="16" s="1"/>
  <c r="C350" i="16" s="1"/>
  <c r="I206" i="16"/>
  <c r="E206" i="16" s="1"/>
  <c r="C206" i="16" s="1"/>
  <c r="I62" i="16"/>
  <c r="E62" i="16" s="1"/>
  <c r="C62" i="16" s="1"/>
  <c r="I877" i="16"/>
  <c r="E877" i="16" s="1"/>
  <c r="C877" i="16" s="1"/>
  <c r="I732" i="16"/>
  <c r="E732" i="16" s="1"/>
  <c r="C732" i="16" s="1"/>
  <c r="I589" i="16"/>
  <c r="E589" i="16" s="1"/>
  <c r="C589" i="16" s="1"/>
  <c r="I445" i="16"/>
  <c r="E445" i="16" s="1"/>
  <c r="C445" i="16" s="1"/>
  <c r="I301" i="16"/>
  <c r="E301" i="16" s="1"/>
  <c r="C301" i="16" s="1"/>
  <c r="I1199" i="16"/>
  <c r="E1199" i="16" s="1"/>
  <c r="C1199" i="16" s="1"/>
  <c r="I1931" i="16"/>
  <c r="E1931" i="16" s="1"/>
  <c r="C1931" i="16" s="1"/>
  <c r="I1739" i="16"/>
  <c r="E1739" i="16" s="1"/>
  <c r="C1739" i="16" s="1"/>
  <c r="I1571" i="16"/>
  <c r="E1571" i="16" s="1"/>
  <c r="C1571" i="16" s="1"/>
  <c r="I1391" i="16"/>
  <c r="E1391" i="16" s="1"/>
  <c r="C1391" i="16" s="1"/>
  <c r="I1224" i="16"/>
  <c r="E1224" i="16" s="1"/>
  <c r="C1224" i="16" s="1"/>
  <c r="I2074" i="16"/>
  <c r="E2074" i="16" s="1"/>
  <c r="C2074" i="16" s="1"/>
  <c r="I1918" i="16"/>
  <c r="E1918" i="16" s="1"/>
  <c r="C1918" i="16" s="1"/>
  <c r="I1750" i="16"/>
  <c r="E1750" i="16" s="1"/>
  <c r="C1750" i="16" s="1"/>
  <c r="I1593" i="16"/>
  <c r="E1593" i="16" s="1"/>
  <c r="C1593" i="16" s="1"/>
  <c r="I1437" i="16"/>
  <c r="E1437" i="16" s="1"/>
  <c r="C1437" i="16" s="1"/>
  <c r="I1281" i="16"/>
  <c r="E1281" i="16" s="1"/>
  <c r="C1281" i="16" s="1"/>
  <c r="I1126" i="16"/>
  <c r="E1126" i="16" s="1"/>
  <c r="C1126" i="16" s="1"/>
  <c r="I1965" i="16"/>
  <c r="E1965" i="16" s="1"/>
  <c r="C1965" i="16" s="1"/>
  <c r="I1821" i="16"/>
  <c r="E1821" i="16" s="1"/>
  <c r="C1821" i="16" s="1"/>
  <c r="I1678" i="16"/>
  <c r="E1678" i="16" s="1"/>
  <c r="C1678" i="16" s="1"/>
  <c r="I1534" i="16"/>
  <c r="E1534" i="16" s="1"/>
  <c r="C1534" i="16" s="1"/>
  <c r="I1389" i="16"/>
  <c r="E1389" i="16" s="1"/>
  <c r="C1389" i="16" s="1"/>
  <c r="I1246" i="16"/>
  <c r="E1246" i="16" s="1"/>
  <c r="C1246" i="16" s="1"/>
  <c r="I1101" i="16"/>
  <c r="E1101" i="16" s="1"/>
  <c r="C1101" i="16" s="1"/>
  <c r="I1951" i="16"/>
  <c r="E1951" i="16" s="1"/>
  <c r="C1951" i="16" s="1"/>
  <c r="I1807" i="16"/>
  <c r="E1807" i="16" s="1"/>
  <c r="C1807" i="16" s="1"/>
  <c r="I1664" i="16"/>
  <c r="E1664" i="16" s="1"/>
  <c r="C1664" i="16" s="1"/>
  <c r="I1520" i="16"/>
  <c r="E1520" i="16" s="1"/>
  <c r="C1520" i="16" s="1"/>
  <c r="I1376" i="16"/>
  <c r="E1376" i="16" s="1"/>
  <c r="C1376" i="16" s="1"/>
  <c r="I1232" i="16"/>
  <c r="E1232" i="16" s="1"/>
  <c r="C1232" i="16" s="1"/>
  <c r="I1088" i="16"/>
  <c r="E1088" i="16" s="1"/>
  <c r="C1088" i="16" s="1"/>
  <c r="I1975" i="16"/>
  <c r="E1975" i="16" s="1"/>
  <c r="C1975" i="16" s="1"/>
  <c r="I1831" i="16"/>
  <c r="E1831" i="16" s="1"/>
  <c r="C1831" i="16" s="1"/>
  <c r="I1687" i="16"/>
  <c r="E1687" i="16" s="1"/>
  <c r="C1687" i="16" s="1"/>
  <c r="I1531" i="16"/>
  <c r="E1531" i="16" s="1"/>
  <c r="C1531" i="16" s="1"/>
  <c r="I1387" i="16"/>
  <c r="E1387" i="16" s="1"/>
  <c r="C1387" i="16" s="1"/>
  <c r="I1231" i="16"/>
  <c r="E1231" i="16" s="1"/>
  <c r="C1231" i="16" s="1"/>
  <c r="I1794" i="16"/>
  <c r="E1794" i="16" s="1"/>
  <c r="C1794" i="16" s="1"/>
  <c r="I1650" i="16"/>
  <c r="E1650" i="16" s="1"/>
  <c r="C1650" i="16" s="1"/>
  <c r="I1506" i="16"/>
  <c r="E1506" i="16" s="1"/>
  <c r="C1506" i="16" s="1"/>
  <c r="I1362" i="16"/>
  <c r="E1362" i="16" s="1"/>
  <c r="C1362" i="16" s="1"/>
  <c r="I1218" i="16"/>
  <c r="E1218" i="16" s="1"/>
  <c r="C1218" i="16" s="1"/>
  <c r="I1074" i="16"/>
  <c r="E1074" i="16" s="1"/>
  <c r="C1074" i="16" s="1"/>
  <c r="I930" i="16"/>
  <c r="E930" i="16" s="1"/>
  <c r="C930" i="16" s="1"/>
  <c r="I1770" i="16"/>
  <c r="E1770" i="16" s="1"/>
  <c r="C1770" i="16" s="1"/>
  <c r="I1626" i="16"/>
  <c r="E1626" i="16" s="1"/>
  <c r="C1626" i="16" s="1"/>
  <c r="I1481" i="16"/>
  <c r="E1481" i="16" s="1"/>
  <c r="C1481" i="16" s="1"/>
  <c r="I1337" i="16"/>
  <c r="E1337" i="16" s="1"/>
  <c r="C1337" i="16" s="1"/>
  <c r="I1193" i="16"/>
  <c r="E1193" i="16" s="1"/>
  <c r="C1193" i="16" s="1"/>
  <c r="I1049" i="16"/>
  <c r="E1049" i="16" s="1"/>
  <c r="C1049" i="16" s="1"/>
  <c r="I905" i="16"/>
  <c r="E905" i="16" s="1"/>
  <c r="C905" i="16" s="1"/>
  <c r="I2021" i="16"/>
  <c r="E2021" i="16" s="1"/>
  <c r="C2021" i="16" s="1"/>
  <c r="I1875" i="16"/>
  <c r="E1875" i="16" s="1"/>
  <c r="C1875" i="16" s="1"/>
  <c r="I1733" i="16"/>
  <c r="E1733" i="16" s="1"/>
  <c r="C1733" i="16" s="1"/>
  <c r="I1588" i="16"/>
  <c r="E1588" i="16" s="1"/>
  <c r="C1588" i="16" s="1"/>
  <c r="I1445" i="16"/>
  <c r="E1445" i="16" s="1"/>
  <c r="C1445" i="16" s="1"/>
  <c r="I1300" i="16"/>
  <c r="E1300" i="16" s="1"/>
  <c r="C1300" i="16" s="1"/>
  <c r="I1155" i="16"/>
  <c r="E1155" i="16" s="1"/>
  <c r="C1155" i="16" s="1"/>
  <c r="I2019" i="16"/>
  <c r="E2019" i="16" s="1"/>
  <c r="C2019" i="16" s="1"/>
  <c r="I1876" i="16"/>
  <c r="E1876" i="16" s="1"/>
  <c r="C1876" i="16" s="1"/>
  <c r="I1731" i="16"/>
  <c r="E1731" i="16" s="1"/>
  <c r="C1731" i="16" s="1"/>
  <c r="I1586" i="16"/>
  <c r="E1586" i="16" s="1"/>
  <c r="C1586" i="16" s="1"/>
  <c r="I1443" i="16"/>
  <c r="E1443" i="16" s="1"/>
  <c r="C1443" i="16" s="1"/>
  <c r="I1299" i="16"/>
  <c r="E1299" i="16" s="1"/>
  <c r="C1299" i="16" s="1"/>
  <c r="I1156" i="16"/>
  <c r="E1156" i="16" s="1"/>
  <c r="C1156" i="16" s="1"/>
  <c r="I2030" i="16"/>
  <c r="E2030" i="16" s="1"/>
  <c r="C2030" i="16" s="1"/>
  <c r="I1885" i="16"/>
  <c r="E1885" i="16" s="1"/>
  <c r="C1885" i="16" s="1"/>
  <c r="I1741" i="16"/>
  <c r="E1741" i="16" s="1"/>
  <c r="C1741" i="16" s="1"/>
  <c r="I1597" i="16"/>
  <c r="E1597" i="16" s="1"/>
  <c r="C1597" i="16" s="1"/>
  <c r="I1454" i="16"/>
  <c r="E1454" i="16" s="1"/>
  <c r="C1454" i="16" s="1"/>
  <c r="I1309" i="16"/>
  <c r="E1309" i="16" s="1"/>
  <c r="C1309" i="16" s="1"/>
  <c r="I1165" i="16"/>
  <c r="E1165" i="16" s="1"/>
  <c r="C1165" i="16" s="1"/>
  <c r="I2017" i="16"/>
  <c r="E2017" i="16" s="1"/>
  <c r="C2017" i="16" s="1"/>
  <c r="I1849" i="16"/>
  <c r="E1849" i="16" s="1"/>
  <c r="C1849" i="16" s="1"/>
  <c r="I1706" i="16"/>
  <c r="E1706" i="16" s="1"/>
  <c r="C1706" i="16" s="1"/>
  <c r="I1560" i="16"/>
  <c r="E1560" i="16" s="1"/>
  <c r="C1560" i="16" s="1"/>
  <c r="I1417" i="16"/>
  <c r="E1417" i="16" s="1"/>
  <c r="C1417" i="16" s="1"/>
  <c r="I1272" i="16"/>
  <c r="E1272" i="16" s="1"/>
  <c r="C1272" i="16" s="1"/>
  <c r="I1129" i="16"/>
  <c r="E1129" i="16" s="1"/>
  <c r="C1129" i="16" s="1"/>
  <c r="I1068" i="16"/>
  <c r="E1068" i="16" s="1"/>
  <c r="C1068" i="16" s="1"/>
  <c r="I924" i="16"/>
  <c r="E924" i="16" s="1"/>
  <c r="C924" i="16" s="1"/>
  <c r="I781" i="16"/>
  <c r="E781" i="16" s="1"/>
  <c r="C781" i="16" s="1"/>
  <c r="I637" i="16"/>
  <c r="E637" i="16" s="1"/>
  <c r="C637" i="16" s="1"/>
  <c r="I492" i="16"/>
  <c r="E492" i="16" s="1"/>
  <c r="C492" i="16" s="1"/>
  <c r="I348" i="16"/>
  <c r="E348" i="16" s="1"/>
  <c r="C348" i="16" s="1"/>
  <c r="I192" i="16"/>
  <c r="E192" i="16" s="1"/>
  <c r="C192" i="16" s="1"/>
  <c r="I1079" i="16"/>
  <c r="E1079" i="16" s="1"/>
  <c r="C1079" i="16" s="1"/>
  <c r="I935" i="16"/>
  <c r="E935" i="16" s="1"/>
  <c r="C935" i="16" s="1"/>
  <c r="I790" i="16"/>
  <c r="E790" i="16" s="1"/>
  <c r="C790" i="16" s="1"/>
  <c r="I647" i="16"/>
  <c r="E647" i="16" s="1"/>
  <c r="C647" i="16" s="1"/>
  <c r="I491" i="16"/>
  <c r="E491" i="16" s="1"/>
  <c r="C491" i="16" s="1"/>
  <c r="I347" i="16"/>
  <c r="E347" i="16" s="1"/>
  <c r="C347" i="16" s="1"/>
  <c r="I190" i="16"/>
  <c r="E190" i="16" s="1"/>
  <c r="C190" i="16" s="1"/>
  <c r="I46" i="16"/>
  <c r="E46" i="16" s="1"/>
  <c r="C46" i="16" s="1"/>
  <c r="I934" i="16"/>
  <c r="E934" i="16" s="1"/>
  <c r="C934" i="16" s="1"/>
  <c r="I778" i="16"/>
  <c r="E778" i="16" s="1"/>
  <c r="C778" i="16" s="1"/>
  <c r="I634" i="16"/>
  <c r="E634" i="16" s="1"/>
  <c r="C634" i="16" s="1"/>
  <c r="I490" i="16"/>
  <c r="E490" i="16" s="1"/>
  <c r="C490" i="16" s="1"/>
  <c r="I346" i="16"/>
  <c r="E346" i="16" s="1"/>
  <c r="C346" i="16" s="1"/>
  <c r="I202" i="16"/>
  <c r="E202" i="16" s="1"/>
  <c r="C202" i="16" s="1"/>
  <c r="I59" i="16"/>
  <c r="E59" i="16" s="1"/>
  <c r="C59" i="16" s="1"/>
  <c r="I956" i="16"/>
  <c r="E956" i="16" s="1"/>
  <c r="C956" i="16" s="1"/>
  <c r="I813" i="16"/>
  <c r="E813" i="16" s="1"/>
  <c r="C813" i="16" s="1"/>
  <c r="I669" i="16"/>
  <c r="E669" i="16" s="1"/>
  <c r="C669" i="16" s="1"/>
  <c r="I526" i="16"/>
  <c r="E526" i="16" s="1"/>
  <c r="C526" i="16" s="1"/>
  <c r="I381" i="16"/>
  <c r="E381" i="16" s="1"/>
  <c r="C381" i="16" s="1"/>
  <c r="I237" i="16"/>
  <c r="E237" i="16" s="1"/>
  <c r="C237" i="16" s="1"/>
  <c r="I92" i="16"/>
  <c r="E92" i="16" s="1"/>
  <c r="C92" i="16" s="1"/>
  <c r="I968" i="16"/>
  <c r="E968" i="16" s="1"/>
  <c r="C968" i="16" s="1"/>
  <c r="I824" i="16"/>
  <c r="E824" i="16" s="1"/>
  <c r="C824" i="16" s="1"/>
  <c r="I679" i="16"/>
  <c r="E679" i="16" s="1"/>
  <c r="C679" i="16" s="1"/>
  <c r="I535" i="16"/>
  <c r="E535" i="16" s="1"/>
  <c r="C535" i="16" s="1"/>
  <c r="I392" i="16"/>
  <c r="E392" i="16" s="1"/>
  <c r="C392" i="16" s="1"/>
  <c r="I236" i="16"/>
  <c r="E236" i="16" s="1"/>
  <c r="C236" i="16" s="1"/>
  <c r="I93" i="16"/>
  <c r="E93" i="16" s="1"/>
  <c r="C93" i="16" s="1"/>
  <c r="I979" i="16"/>
  <c r="E979" i="16" s="1"/>
  <c r="C979" i="16" s="1"/>
  <c r="I836" i="16"/>
  <c r="E836" i="16" s="1"/>
  <c r="C836" i="16" s="1"/>
  <c r="I691" i="16"/>
  <c r="E691" i="16" s="1"/>
  <c r="C691" i="16" s="1"/>
  <c r="I548" i="16"/>
  <c r="E548" i="16" s="1"/>
  <c r="C548" i="16" s="1"/>
  <c r="I403" i="16"/>
  <c r="E403" i="16" s="1"/>
  <c r="C403" i="16" s="1"/>
  <c r="I260" i="16"/>
  <c r="E260" i="16" s="1"/>
  <c r="C260" i="16" s="1"/>
  <c r="I116" i="16"/>
  <c r="E116" i="16" s="1"/>
  <c r="C116" i="16" s="1"/>
  <c r="I762" i="16"/>
  <c r="E762" i="16" s="1"/>
  <c r="C762" i="16" s="1"/>
  <c r="I618" i="16"/>
  <c r="E618" i="16" s="1"/>
  <c r="C618" i="16" s="1"/>
  <c r="I473" i="16"/>
  <c r="E473" i="16" s="1"/>
  <c r="C473" i="16" s="1"/>
  <c r="I330" i="16"/>
  <c r="E330" i="16" s="1"/>
  <c r="C330" i="16" s="1"/>
  <c r="I186" i="16"/>
  <c r="E186" i="16" s="1"/>
  <c r="C186" i="16" s="1"/>
  <c r="I822" i="16"/>
  <c r="E822" i="16" s="1"/>
  <c r="C822" i="16" s="1"/>
  <c r="I677" i="16"/>
  <c r="E677" i="16" s="1"/>
  <c r="C677" i="16" s="1"/>
  <c r="I533" i="16"/>
  <c r="E533" i="16" s="1"/>
  <c r="C533" i="16" s="1"/>
  <c r="I389" i="16"/>
  <c r="E389" i="16" s="1"/>
  <c r="C389" i="16" s="1"/>
  <c r="I246" i="16"/>
  <c r="E246" i="16" s="1"/>
  <c r="C246" i="16" s="1"/>
  <c r="I101" i="16"/>
  <c r="E101" i="16" s="1"/>
  <c r="C101" i="16" s="1"/>
  <c r="I1001" i="16"/>
  <c r="E1001" i="16" s="1"/>
  <c r="C1001" i="16" s="1"/>
  <c r="I857" i="16"/>
  <c r="E857" i="16" s="1"/>
  <c r="C857" i="16" s="1"/>
  <c r="I712" i="16"/>
  <c r="E712" i="16" s="1"/>
  <c r="C712" i="16" s="1"/>
  <c r="I568" i="16"/>
  <c r="E568" i="16" s="1"/>
  <c r="C568" i="16" s="1"/>
  <c r="I424" i="16"/>
  <c r="E424" i="16" s="1"/>
  <c r="C424" i="16" s="1"/>
  <c r="I280" i="16"/>
  <c r="E280" i="16" s="1"/>
  <c r="C280" i="16" s="1"/>
  <c r="I137" i="16"/>
  <c r="E137" i="16" s="1"/>
  <c r="C137" i="16" s="1"/>
  <c r="I1035" i="16"/>
  <c r="E1035" i="16" s="1"/>
  <c r="C1035" i="16" s="1"/>
  <c r="I890" i="16"/>
  <c r="E890" i="16" s="1"/>
  <c r="C890" i="16" s="1"/>
  <c r="I747" i="16"/>
  <c r="E747" i="16" s="1"/>
  <c r="C747" i="16" s="1"/>
  <c r="I603" i="16"/>
  <c r="E603" i="16" s="1"/>
  <c r="C603" i="16" s="1"/>
  <c r="I459" i="16"/>
  <c r="E459" i="16" s="1"/>
  <c r="C459" i="16" s="1"/>
  <c r="I316" i="16"/>
  <c r="E316" i="16" s="1"/>
  <c r="C316" i="16" s="1"/>
  <c r="I160" i="16"/>
  <c r="E160" i="16" s="1"/>
  <c r="C160" i="16" s="1"/>
  <c r="I1058" i="16"/>
  <c r="E1058" i="16" s="1"/>
  <c r="C1058" i="16" s="1"/>
  <c r="I914" i="16"/>
  <c r="E914" i="16" s="1"/>
  <c r="C914" i="16" s="1"/>
  <c r="I770" i="16"/>
  <c r="E770" i="16" s="1"/>
  <c r="C770" i="16" s="1"/>
  <c r="I626" i="16"/>
  <c r="E626" i="16" s="1"/>
  <c r="C626" i="16" s="1"/>
  <c r="I483" i="16"/>
  <c r="E483" i="16" s="1"/>
  <c r="C483" i="16" s="1"/>
  <c r="I1152" i="16"/>
  <c r="E1152" i="16" s="1"/>
  <c r="C1152" i="16" s="1"/>
  <c r="I1919" i="16"/>
  <c r="E1919" i="16" s="1"/>
  <c r="C1919" i="16" s="1"/>
  <c r="I1728" i="16"/>
  <c r="E1728" i="16" s="1"/>
  <c r="C1728" i="16" s="1"/>
  <c r="I1558" i="16"/>
  <c r="E1558" i="16" s="1"/>
  <c r="C1558" i="16" s="1"/>
  <c r="I1379" i="16"/>
  <c r="E1379" i="16" s="1"/>
  <c r="C1379" i="16" s="1"/>
  <c r="I1211" i="16"/>
  <c r="E1211" i="16" s="1"/>
  <c r="C1211" i="16" s="1"/>
  <c r="I2062" i="16"/>
  <c r="E2062" i="16" s="1"/>
  <c r="C2062" i="16" s="1"/>
  <c r="I1907" i="16"/>
  <c r="E1907" i="16" s="1"/>
  <c r="C1907" i="16" s="1"/>
  <c r="I1737" i="16"/>
  <c r="E1737" i="16" s="1"/>
  <c r="C1737" i="16" s="1"/>
  <c r="I1582" i="16"/>
  <c r="E1582" i="16" s="1"/>
  <c r="C1582" i="16" s="1"/>
  <c r="I1426" i="16"/>
  <c r="E1426" i="16" s="1"/>
  <c r="C1426" i="16" s="1"/>
  <c r="I1271" i="16"/>
  <c r="E1271" i="16" s="1"/>
  <c r="C1271" i="16" s="1"/>
  <c r="I1114" i="16"/>
  <c r="E1114" i="16" s="1"/>
  <c r="C1114" i="16" s="1"/>
  <c r="I1953" i="16"/>
  <c r="E1953" i="16" s="1"/>
  <c r="C1953" i="16" s="1"/>
  <c r="I1809" i="16"/>
  <c r="E1809" i="16" s="1"/>
  <c r="C1809" i="16" s="1"/>
  <c r="I1665" i="16"/>
  <c r="E1665" i="16" s="1"/>
  <c r="C1665" i="16" s="1"/>
  <c r="I1521" i="16"/>
  <c r="E1521" i="16" s="1"/>
  <c r="C1521" i="16" s="1"/>
  <c r="I1377" i="16"/>
  <c r="E1377" i="16" s="1"/>
  <c r="C1377" i="16" s="1"/>
  <c r="I1233" i="16"/>
  <c r="E1233" i="16" s="1"/>
  <c r="C1233" i="16" s="1"/>
  <c r="I1090" i="16"/>
  <c r="E1090" i="16" s="1"/>
  <c r="C1090" i="16" s="1"/>
  <c r="I1940" i="16"/>
  <c r="E1940" i="16" s="1"/>
  <c r="C1940" i="16" s="1"/>
  <c r="I1796" i="16"/>
  <c r="E1796" i="16" s="1"/>
  <c r="C1796" i="16" s="1"/>
  <c r="I1651" i="16"/>
  <c r="E1651" i="16" s="1"/>
  <c r="C1651" i="16" s="1"/>
  <c r="I1508" i="16"/>
  <c r="E1508" i="16" s="1"/>
  <c r="C1508" i="16" s="1"/>
  <c r="I1363" i="16"/>
  <c r="E1363" i="16" s="1"/>
  <c r="C1363" i="16" s="1"/>
  <c r="I1220" i="16"/>
  <c r="E1220" i="16" s="1"/>
  <c r="C1220" i="16" s="1"/>
  <c r="I1076" i="16"/>
  <c r="E1076" i="16" s="1"/>
  <c r="C1076" i="16" s="1"/>
  <c r="I1964" i="16"/>
  <c r="E1964" i="16" s="1"/>
  <c r="C1964" i="16" s="1"/>
  <c r="I1820" i="16"/>
  <c r="E1820" i="16" s="1"/>
  <c r="C1820" i="16" s="1"/>
  <c r="I1675" i="16"/>
  <c r="E1675" i="16" s="1"/>
  <c r="C1675" i="16" s="1"/>
  <c r="I1519" i="16"/>
  <c r="E1519" i="16" s="1"/>
  <c r="C1519" i="16" s="1"/>
  <c r="I1375" i="16"/>
  <c r="E1375" i="16" s="1"/>
  <c r="C1375" i="16" s="1"/>
  <c r="I1219" i="16"/>
  <c r="E1219" i="16" s="1"/>
  <c r="C1219" i="16" s="1"/>
  <c r="I1782" i="16"/>
  <c r="E1782" i="16" s="1"/>
  <c r="C1782" i="16" s="1"/>
  <c r="I1639" i="16"/>
  <c r="E1639" i="16" s="1"/>
  <c r="C1639" i="16" s="1"/>
  <c r="I1495" i="16"/>
  <c r="E1495" i="16" s="1"/>
  <c r="C1495" i="16" s="1"/>
  <c r="I1350" i="16"/>
  <c r="E1350" i="16" s="1"/>
  <c r="C1350" i="16" s="1"/>
  <c r="I1207" i="16"/>
  <c r="E1207" i="16" s="1"/>
  <c r="C1207" i="16" s="1"/>
  <c r="I1062" i="16"/>
  <c r="E1062" i="16" s="1"/>
  <c r="C1062" i="16" s="1"/>
  <c r="I918" i="16"/>
  <c r="E918" i="16" s="1"/>
  <c r="C918" i="16" s="1"/>
  <c r="I1756" i="16"/>
  <c r="E1756" i="16" s="1"/>
  <c r="C1756" i="16" s="1"/>
  <c r="I1612" i="16"/>
  <c r="E1612" i="16" s="1"/>
  <c r="C1612" i="16" s="1"/>
  <c r="I1470" i="16"/>
  <c r="E1470" i="16" s="1"/>
  <c r="C1470" i="16" s="1"/>
  <c r="I1325" i="16"/>
  <c r="E1325" i="16" s="1"/>
  <c r="C1325" i="16" s="1"/>
  <c r="I1182" i="16"/>
  <c r="E1182" i="16" s="1"/>
  <c r="C1182" i="16" s="1"/>
  <c r="I1038" i="16"/>
  <c r="E1038" i="16" s="1"/>
  <c r="C1038" i="16" s="1"/>
  <c r="I893" i="16"/>
  <c r="E893" i="16" s="1"/>
  <c r="C893" i="16" s="1"/>
  <c r="I2007" i="16"/>
  <c r="E2007" i="16" s="1"/>
  <c r="C2007" i="16" s="1"/>
  <c r="I1864" i="16"/>
  <c r="E1864" i="16" s="1"/>
  <c r="C1864" i="16" s="1"/>
  <c r="I1720" i="16"/>
  <c r="E1720" i="16" s="1"/>
  <c r="C1720" i="16" s="1"/>
  <c r="I1576" i="16"/>
  <c r="E1576" i="16" s="1"/>
  <c r="C1576" i="16" s="1"/>
  <c r="I1432" i="16"/>
  <c r="E1432" i="16" s="1"/>
  <c r="C1432" i="16" s="1"/>
  <c r="I1289" i="16"/>
  <c r="E1289" i="16" s="1"/>
  <c r="C1289" i="16" s="1"/>
  <c r="I1144" i="16"/>
  <c r="E1144" i="16" s="1"/>
  <c r="C1144" i="16" s="1"/>
  <c r="I2008" i="16"/>
  <c r="E2008" i="16" s="1"/>
  <c r="C2008" i="16" s="1"/>
  <c r="I1863" i="16"/>
  <c r="E1863" i="16" s="1"/>
  <c r="C1863" i="16" s="1"/>
  <c r="I1719" i="16"/>
  <c r="E1719" i="16" s="1"/>
  <c r="C1719" i="16" s="1"/>
  <c r="I1574" i="16"/>
  <c r="E1574" i="16" s="1"/>
  <c r="C1574" i="16" s="1"/>
  <c r="I1431" i="16"/>
  <c r="E1431" i="16" s="1"/>
  <c r="C1431" i="16" s="1"/>
  <c r="I1287" i="16"/>
  <c r="E1287" i="16" s="1"/>
  <c r="C1287" i="16" s="1"/>
  <c r="I1143" i="16"/>
  <c r="E1143" i="16" s="1"/>
  <c r="C1143" i="16" s="1"/>
  <c r="I2018" i="16"/>
  <c r="E2018" i="16" s="1"/>
  <c r="C2018" i="16" s="1"/>
  <c r="I1874" i="16"/>
  <c r="E1874" i="16" s="1"/>
  <c r="C1874" i="16" s="1"/>
  <c r="I1730" i="16"/>
  <c r="E1730" i="16" s="1"/>
  <c r="C1730" i="16" s="1"/>
  <c r="I1587" i="16"/>
  <c r="E1587" i="16" s="1"/>
  <c r="C1587" i="16" s="1"/>
  <c r="I1441" i="16"/>
  <c r="E1441" i="16" s="1"/>
  <c r="C1441" i="16" s="1"/>
  <c r="I1298" i="16"/>
  <c r="E1298" i="16" s="1"/>
  <c r="C1298" i="16" s="1"/>
  <c r="I1154" i="16"/>
  <c r="E1154" i="16" s="1"/>
  <c r="C1154" i="16" s="1"/>
  <c r="I2006" i="16"/>
  <c r="E2006" i="16" s="1"/>
  <c r="C2006" i="16" s="1"/>
  <c r="I1838" i="16"/>
  <c r="E1838" i="16" s="1"/>
  <c r="C1838" i="16" s="1"/>
  <c r="I1692" i="16"/>
  <c r="E1692" i="16" s="1"/>
  <c r="C1692" i="16" s="1"/>
  <c r="I1550" i="16"/>
  <c r="E1550" i="16" s="1"/>
  <c r="C1550" i="16" s="1"/>
  <c r="I1405" i="16"/>
  <c r="E1405" i="16" s="1"/>
  <c r="C1405" i="16" s="1"/>
  <c r="I1261" i="16"/>
  <c r="E1261" i="16" s="1"/>
  <c r="C1261" i="16" s="1"/>
  <c r="I1118" i="16"/>
  <c r="E1118" i="16" s="1"/>
  <c r="C1118" i="16" s="1"/>
  <c r="I1055" i="16"/>
  <c r="E1055" i="16" s="1"/>
  <c r="C1055" i="16" s="1"/>
  <c r="I912" i="16"/>
  <c r="E912" i="16" s="1"/>
  <c r="C912" i="16" s="1"/>
  <c r="I768" i="16"/>
  <c r="E768" i="16" s="1"/>
  <c r="C768" i="16" s="1"/>
  <c r="I624" i="16"/>
  <c r="E624" i="16" s="1"/>
  <c r="C624" i="16" s="1"/>
  <c r="I479" i="16"/>
  <c r="E479" i="16" s="1"/>
  <c r="C479" i="16" s="1"/>
  <c r="I336" i="16"/>
  <c r="E336" i="16" s="1"/>
  <c r="C336" i="16" s="1"/>
  <c r="I180" i="16"/>
  <c r="E180" i="16" s="1"/>
  <c r="C180" i="16" s="1"/>
  <c r="I1067" i="16"/>
  <c r="E1067" i="16" s="1"/>
  <c r="C1067" i="16" s="1"/>
  <c r="I923" i="16"/>
  <c r="E923" i="16" s="1"/>
  <c r="C923" i="16" s="1"/>
  <c r="I779" i="16"/>
  <c r="E779" i="16" s="1"/>
  <c r="C779" i="16" s="1"/>
  <c r="I635" i="16"/>
  <c r="E635" i="16" s="1"/>
  <c r="C635" i="16" s="1"/>
  <c r="I480" i="16"/>
  <c r="E480" i="16" s="1"/>
  <c r="C480" i="16" s="1"/>
  <c r="I334" i="16"/>
  <c r="E334" i="16" s="1"/>
  <c r="C334" i="16" s="1"/>
  <c r="I178" i="16"/>
  <c r="E178" i="16" s="1"/>
  <c r="C178" i="16" s="1"/>
  <c r="I1066" i="16"/>
  <c r="E1066" i="16" s="1"/>
  <c r="C1066" i="16" s="1"/>
  <c r="I922" i="16"/>
  <c r="E922" i="16" s="1"/>
  <c r="C922" i="16" s="1"/>
  <c r="I767" i="16"/>
  <c r="E767" i="16" s="1"/>
  <c r="C767" i="16" s="1"/>
  <c r="I622" i="16"/>
  <c r="E622" i="16" s="1"/>
  <c r="C622" i="16" s="1"/>
  <c r="I478" i="16"/>
  <c r="E478" i="16" s="1"/>
  <c r="C478" i="16" s="1"/>
  <c r="I335" i="16"/>
  <c r="E335" i="16" s="1"/>
  <c r="C335" i="16" s="1"/>
  <c r="I191" i="16"/>
  <c r="E191" i="16" s="1"/>
  <c r="C191" i="16" s="1"/>
  <c r="I52" i="16"/>
  <c r="E52" i="16" s="1"/>
  <c r="C52" i="16" s="1"/>
  <c r="I945" i="16"/>
  <c r="E945" i="16" s="1"/>
  <c r="C945" i="16" s="1"/>
  <c r="I801" i="16"/>
  <c r="E801" i="16" s="1"/>
  <c r="C801" i="16" s="1"/>
  <c r="I657" i="16"/>
  <c r="E657" i="16" s="1"/>
  <c r="C657" i="16" s="1"/>
  <c r="I514" i="16"/>
  <c r="E514" i="16" s="1"/>
  <c r="C514" i="16" s="1"/>
  <c r="I369" i="16"/>
  <c r="E369" i="16" s="1"/>
  <c r="C369" i="16" s="1"/>
  <c r="I225" i="16"/>
  <c r="E225" i="16" s="1"/>
  <c r="C225" i="16" s="1"/>
  <c r="I81" i="16"/>
  <c r="E81" i="16" s="1"/>
  <c r="C81" i="16" s="1"/>
  <c r="I957" i="16"/>
  <c r="E957" i="16" s="1"/>
  <c r="C957" i="16" s="1"/>
  <c r="I812" i="16"/>
  <c r="E812" i="16" s="1"/>
  <c r="C812" i="16" s="1"/>
  <c r="I668" i="16"/>
  <c r="E668" i="16" s="1"/>
  <c r="C668" i="16" s="1"/>
  <c r="I523" i="16"/>
  <c r="E523" i="16" s="1"/>
  <c r="C523" i="16" s="1"/>
  <c r="I379" i="16"/>
  <c r="E379" i="16" s="1"/>
  <c r="C379" i="16" s="1"/>
  <c r="I224" i="16"/>
  <c r="E224" i="16" s="1"/>
  <c r="C224" i="16" s="1"/>
  <c r="I80" i="16"/>
  <c r="E80" i="16" s="1"/>
  <c r="C80" i="16" s="1"/>
  <c r="I966" i="16"/>
  <c r="E966" i="16" s="1"/>
  <c r="C966" i="16" s="1"/>
  <c r="I823" i="16"/>
  <c r="E823" i="16" s="1"/>
  <c r="C823" i="16" s="1"/>
  <c r="I680" i="16"/>
  <c r="E680" i="16" s="1"/>
  <c r="C680" i="16" s="1"/>
  <c r="I536" i="16"/>
  <c r="E536" i="16" s="1"/>
  <c r="C536" i="16" s="1"/>
  <c r="I391" i="16"/>
  <c r="E391" i="16" s="1"/>
  <c r="C391" i="16" s="1"/>
  <c r="I247" i="16"/>
  <c r="E247" i="16" s="1"/>
  <c r="C247" i="16" s="1"/>
  <c r="I102" i="16"/>
  <c r="E102" i="16" s="1"/>
  <c r="C102" i="16" s="1"/>
  <c r="I750" i="16"/>
  <c r="E750" i="16" s="1"/>
  <c r="C750" i="16" s="1"/>
  <c r="I607" i="16"/>
  <c r="E607" i="16" s="1"/>
  <c r="C607" i="16" s="1"/>
  <c r="I462" i="16"/>
  <c r="E462" i="16" s="1"/>
  <c r="C462" i="16" s="1"/>
  <c r="I318" i="16"/>
  <c r="E318" i="16" s="1"/>
  <c r="C318" i="16" s="1"/>
  <c r="I173" i="16"/>
  <c r="E173" i="16" s="1"/>
  <c r="C173" i="16" s="1"/>
  <c r="I809" i="16"/>
  <c r="E809" i="16" s="1"/>
  <c r="C809" i="16" s="1"/>
  <c r="I665" i="16"/>
  <c r="E665" i="16" s="1"/>
  <c r="C665" i="16" s="1"/>
  <c r="I522" i="16"/>
  <c r="E522" i="16" s="1"/>
  <c r="C522" i="16" s="1"/>
  <c r="I378" i="16"/>
  <c r="E378" i="16" s="1"/>
  <c r="C378" i="16" s="1"/>
  <c r="I233" i="16"/>
  <c r="E233" i="16" s="1"/>
  <c r="C233" i="16" s="1"/>
  <c r="I88" i="16"/>
  <c r="E88" i="16" s="1"/>
  <c r="C88" i="16" s="1"/>
  <c r="I988" i="16"/>
  <c r="E988" i="16" s="1"/>
  <c r="C988" i="16" s="1"/>
  <c r="I844" i="16"/>
  <c r="E844" i="16" s="1"/>
  <c r="C844" i="16" s="1"/>
  <c r="I701" i="16"/>
  <c r="E701" i="16" s="1"/>
  <c r="C701" i="16" s="1"/>
  <c r="I556" i="16"/>
  <c r="E556" i="16" s="1"/>
  <c r="C556" i="16" s="1"/>
  <c r="I412" i="16"/>
  <c r="E412" i="16" s="1"/>
  <c r="C412" i="16" s="1"/>
  <c r="I268" i="16"/>
  <c r="E268" i="16" s="1"/>
  <c r="C268" i="16" s="1"/>
  <c r="I123" i="16"/>
  <c r="E123" i="16" s="1"/>
  <c r="C123" i="16" s="1"/>
  <c r="I1023" i="16"/>
  <c r="E1023" i="16" s="1"/>
  <c r="C1023" i="16" s="1"/>
  <c r="I879" i="16"/>
  <c r="E879" i="16" s="1"/>
  <c r="C879" i="16" s="1"/>
  <c r="I735" i="16"/>
  <c r="E735" i="16" s="1"/>
  <c r="C735" i="16" s="1"/>
  <c r="I590" i="16"/>
  <c r="E590" i="16" s="1"/>
  <c r="C590" i="16" s="1"/>
  <c r="I447" i="16"/>
  <c r="E447" i="16" s="1"/>
  <c r="C447" i="16" s="1"/>
  <c r="I290" i="16"/>
  <c r="E290" i="16" s="1"/>
  <c r="C290" i="16" s="1"/>
  <c r="I148" i="16"/>
  <c r="E148" i="16" s="1"/>
  <c r="C148" i="16" s="1"/>
  <c r="I1046" i="16"/>
  <c r="E1046" i="16" s="1"/>
  <c r="C1046" i="16" s="1"/>
  <c r="I903" i="16"/>
  <c r="E903" i="16" s="1"/>
  <c r="C903" i="16" s="1"/>
  <c r="I757" i="16"/>
  <c r="E757" i="16" s="1"/>
  <c r="C757" i="16" s="1"/>
  <c r="I614" i="16"/>
  <c r="E614" i="16" s="1"/>
  <c r="C614" i="16" s="1"/>
  <c r="I471" i="16"/>
  <c r="E471" i="16" s="1"/>
  <c r="C471" i="16" s="1"/>
  <c r="I325" i="16"/>
  <c r="E325" i="16" s="1"/>
  <c r="C325" i="16" s="1"/>
  <c r="I181" i="16"/>
  <c r="E181" i="16" s="1"/>
  <c r="C181" i="16" s="1"/>
  <c r="I996" i="16"/>
  <c r="E996" i="16" s="1"/>
  <c r="C996" i="16" s="1"/>
  <c r="I854" i="16"/>
  <c r="E854" i="16" s="1"/>
  <c r="C854" i="16" s="1"/>
  <c r="I709" i="16"/>
  <c r="E709" i="16" s="1"/>
  <c r="C709" i="16" s="1"/>
  <c r="I565" i="16"/>
  <c r="E565" i="16" s="1"/>
  <c r="C565" i="16" s="1"/>
  <c r="I421" i="16"/>
  <c r="E421" i="16" s="1"/>
  <c r="C421" i="16" s="1"/>
  <c r="I278" i="16"/>
  <c r="E278" i="16" s="1"/>
  <c r="C278" i="16" s="1"/>
  <c r="I133" i="16"/>
  <c r="E133" i="16" s="1"/>
  <c r="C133" i="16" s="1"/>
  <c r="I1128" i="16"/>
  <c r="E1128" i="16" s="1"/>
  <c r="C1128" i="16" s="1"/>
  <c r="I1895" i="16"/>
  <c r="E1895" i="16" s="1"/>
  <c r="C1895" i="16" s="1"/>
  <c r="I1715" i="16"/>
  <c r="E1715" i="16" s="1"/>
  <c r="C1715" i="16" s="1"/>
  <c r="I1535" i="16"/>
  <c r="E1535" i="16" s="1"/>
  <c r="C1535" i="16" s="1"/>
  <c r="I1367" i="16"/>
  <c r="E1367" i="16" s="1"/>
  <c r="C1367" i="16" s="1"/>
  <c r="I1200" i="16"/>
  <c r="E1200" i="16" s="1"/>
  <c r="C1200" i="16" s="1"/>
  <c r="I2050" i="16"/>
  <c r="E2050" i="16" s="1"/>
  <c r="C2050" i="16" s="1"/>
  <c r="I1882" i="16"/>
  <c r="E1882" i="16" s="1"/>
  <c r="C1882" i="16" s="1"/>
  <c r="I1725" i="16"/>
  <c r="E1725" i="16" s="1"/>
  <c r="C1725" i="16" s="1"/>
  <c r="I1570" i="16"/>
  <c r="E1570" i="16" s="1"/>
  <c r="C1570" i="16" s="1"/>
  <c r="I1414" i="16"/>
  <c r="E1414" i="16" s="1"/>
  <c r="C1414" i="16" s="1"/>
  <c r="I1258" i="16"/>
  <c r="E1258" i="16" s="1"/>
  <c r="C1258" i="16" s="1"/>
  <c r="I1089" i="16"/>
  <c r="E1089" i="16" s="1"/>
  <c r="C1089" i="16" s="1"/>
  <c r="I1941" i="16"/>
  <c r="E1941" i="16" s="1"/>
  <c r="C1941" i="16" s="1"/>
  <c r="I1797" i="16"/>
  <c r="E1797" i="16" s="1"/>
  <c r="C1797" i="16" s="1"/>
  <c r="I1653" i="16"/>
  <c r="E1653" i="16" s="1"/>
  <c r="C1653" i="16" s="1"/>
  <c r="I1509" i="16"/>
  <c r="E1509" i="16" s="1"/>
  <c r="C1509" i="16" s="1"/>
  <c r="I1365" i="16"/>
  <c r="E1365" i="16" s="1"/>
  <c r="C1365" i="16" s="1"/>
  <c r="I1221" i="16"/>
  <c r="E1221" i="16" s="1"/>
  <c r="C1221" i="16" s="1"/>
  <c r="I2071" i="16"/>
  <c r="E2071" i="16" s="1"/>
  <c r="C2071" i="16" s="1"/>
  <c r="I1928" i="16"/>
  <c r="E1928" i="16" s="1"/>
  <c r="C1928" i="16" s="1"/>
  <c r="I1783" i="16"/>
  <c r="E1783" i="16" s="1"/>
  <c r="C1783" i="16" s="1"/>
  <c r="I1641" i="16"/>
  <c r="E1641" i="16" s="1"/>
  <c r="C1641" i="16" s="1"/>
  <c r="I1496" i="16"/>
  <c r="E1496" i="16" s="1"/>
  <c r="C1496" i="16" s="1"/>
  <c r="I1352" i="16"/>
  <c r="E1352" i="16" s="1"/>
  <c r="C1352" i="16" s="1"/>
  <c r="I1209" i="16"/>
  <c r="E1209" i="16" s="1"/>
  <c r="C1209" i="16" s="1"/>
  <c r="I1064" i="16"/>
  <c r="E1064" i="16" s="1"/>
  <c r="C1064" i="16" s="1"/>
  <c r="I1952" i="16"/>
  <c r="E1952" i="16" s="1"/>
  <c r="C1952" i="16" s="1"/>
  <c r="I1808" i="16"/>
  <c r="E1808" i="16" s="1"/>
  <c r="C1808" i="16" s="1"/>
  <c r="I1663" i="16"/>
  <c r="E1663" i="16" s="1"/>
  <c r="C1663" i="16" s="1"/>
  <c r="I1507" i="16"/>
  <c r="E1507" i="16" s="1"/>
  <c r="C1507" i="16" s="1"/>
  <c r="I1364" i="16"/>
  <c r="E1364" i="16" s="1"/>
  <c r="C1364" i="16" s="1"/>
  <c r="I1206" i="16"/>
  <c r="E1206" i="16" s="1"/>
  <c r="C1206" i="16" s="1"/>
  <c r="I1769" i="16"/>
  <c r="E1769" i="16" s="1"/>
  <c r="C1769" i="16" s="1"/>
  <c r="I1625" i="16"/>
  <c r="E1625" i="16" s="1"/>
  <c r="C1625" i="16" s="1"/>
  <c r="I1482" i="16"/>
  <c r="E1482" i="16" s="1"/>
  <c r="C1482" i="16" s="1"/>
  <c r="I1338" i="16"/>
  <c r="E1338" i="16" s="1"/>
  <c r="C1338" i="16" s="1"/>
  <c r="I1194" i="16"/>
  <c r="E1194" i="16" s="1"/>
  <c r="C1194" i="16" s="1"/>
  <c r="I1050" i="16"/>
  <c r="E1050" i="16" s="1"/>
  <c r="C1050" i="16" s="1"/>
  <c r="I906" i="16"/>
  <c r="E906" i="16" s="1"/>
  <c r="C906" i="16" s="1"/>
  <c r="I1745" i="16"/>
  <c r="E1745" i="16" s="1"/>
  <c r="C1745" i="16" s="1"/>
  <c r="I1600" i="16"/>
  <c r="E1600" i="16" s="1"/>
  <c r="C1600" i="16" s="1"/>
  <c r="I1458" i="16"/>
  <c r="E1458" i="16" s="1"/>
  <c r="C1458" i="16" s="1"/>
  <c r="I1312" i="16"/>
  <c r="E1312" i="16" s="1"/>
  <c r="C1312" i="16" s="1"/>
  <c r="I1169" i="16"/>
  <c r="E1169" i="16" s="1"/>
  <c r="C1169" i="16" s="1"/>
  <c r="I1026" i="16"/>
  <c r="E1026" i="16" s="1"/>
  <c r="C1026" i="16" s="1"/>
  <c r="I881" i="16"/>
  <c r="E881" i="16" s="1"/>
  <c r="C881" i="16" s="1"/>
  <c r="I1996" i="16"/>
  <c r="E1996" i="16" s="1"/>
  <c r="C1996" i="16" s="1"/>
  <c r="I1853" i="16"/>
  <c r="E1853" i="16" s="1"/>
  <c r="C1853" i="16" s="1"/>
  <c r="I1708" i="16"/>
  <c r="E1708" i="16" s="1"/>
  <c r="C1708" i="16" s="1"/>
  <c r="I1564" i="16"/>
  <c r="E1564" i="16" s="1"/>
  <c r="C1564" i="16" s="1"/>
  <c r="I1420" i="16"/>
  <c r="E1420" i="16" s="1"/>
  <c r="C1420" i="16" s="1"/>
  <c r="I1276" i="16"/>
  <c r="E1276" i="16" s="1"/>
  <c r="C1276" i="16" s="1"/>
  <c r="I1132" i="16"/>
  <c r="E1132" i="16" s="1"/>
  <c r="C1132" i="16" s="1"/>
  <c r="I1994" i="16"/>
  <c r="E1994" i="16" s="1"/>
  <c r="C1994" i="16" s="1"/>
  <c r="I1850" i="16"/>
  <c r="E1850" i="16" s="1"/>
  <c r="C1850" i="16" s="1"/>
  <c r="I1707" i="16"/>
  <c r="E1707" i="16" s="1"/>
  <c r="C1707" i="16" s="1"/>
  <c r="I1563" i="16"/>
  <c r="E1563" i="16" s="1"/>
  <c r="C1563" i="16" s="1"/>
  <c r="I1419" i="16"/>
  <c r="E1419" i="16" s="1"/>
  <c r="C1419" i="16" s="1"/>
  <c r="I1275" i="16"/>
  <c r="E1275" i="16" s="1"/>
  <c r="C1275" i="16" s="1"/>
  <c r="I1131" i="16"/>
  <c r="E1131" i="16" s="1"/>
  <c r="C1131" i="16" s="1"/>
  <c r="I2005" i="16"/>
  <c r="E2005" i="16" s="1"/>
  <c r="C2005" i="16" s="1"/>
  <c r="I1862" i="16"/>
  <c r="E1862" i="16" s="1"/>
  <c r="C1862" i="16" s="1"/>
  <c r="I1718" i="16"/>
  <c r="E1718" i="16" s="1"/>
  <c r="C1718" i="16" s="1"/>
  <c r="I1575" i="16"/>
  <c r="E1575" i="16" s="1"/>
  <c r="C1575" i="16" s="1"/>
  <c r="I1430" i="16"/>
  <c r="E1430" i="16" s="1"/>
  <c r="C1430" i="16" s="1"/>
  <c r="I1286" i="16"/>
  <c r="E1286" i="16" s="1"/>
  <c r="C1286" i="16" s="1"/>
  <c r="I1142" i="16"/>
  <c r="E1142" i="16" s="1"/>
  <c r="C1142" i="16" s="1"/>
  <c r="I1992" i="16"/>
  <c r="E1992" i="16" s="1"/>
  <c r="C1992" i="16" s="1"/>
  <c r="I1825" i="16"/>
  <c r="E1825" i="16" s="1"/>
  <c r="C1825" i="16" s="1"/>
  <c r="I1681" i="16"/>
  <c r="E1681" i="16" s="1"/>
  <c r="C1681" i="16" s="1"/>
  <c r="I1537" i="16"/>
  <c r="E1537" i="16" s="1"/>
  <c r="C1537" i="16" s="1"/>
  <c r="I1394" i="16"/>
  <c r="E1394" i="16" s="1"/>
  <c r="C1394" i="16" s="1"/>
  <c r="I1249" i="16"/>
  <c r="E1249" i="16" s="1"/>
  <c r="C1249" i="16" s="1"/>
  <c r="I1105" i="16"/>
  <c r="E1105" i="16" s="1"/>
  <c r="C1105" i="16" s="1"/>
  <c r="I1045" i="16"/>
  <c r="E1045" i="16" s="1"/>
  <c r="C1045" i="16" s="1"/>
  <c r="I899" i="16"/>
  <c r="E899" i="16" s="1"/>
  <c r="C899" i="16" s="1"/>
  <c r="I755" i="16"/>
  <c r="E755" i="16" s="1"/>
  <c r="C755" i="16" s="1"/>
  <c r="I612" i="16"/>
  <c r="E612" i="16" s="1"/>
  <c r="C612" i="16" s="1"/>
  <c r="I468" i="16"/>
  <c r="E468" i="16" s="1"/>
  <c r="C468" i="16" s="1"/>
  <c r="I324" i="16"/>
  <c r="E324" i="16" s="1"/>
  <c r="C324" i="16" s="1"/>
  <c r="I168" i="16"/>
  <c r="E168" i="16" s="1"/>
  <c r="C168" i="16" s="1"/>
  <c r="I1056" i="16"/>
  <c r="E1056" i="16" s="1"/>
  <c r="C1056" i="16" s="1"/>
  <c r="I911" i="16"/>
  <c r="E911" i="16" s="1"/>
  <c r="C911" i="16" s="1"/>
  <c r="I766" i="16"/>
  <c r="E766" i="16" s="1"/>
  <c r="C766" i="16" s="1"/>
  <c r="I623" i="16"/>
  <c r="E623" i="16" s="1"/>
  <c r="C623" i="16" s="1"/>
  <c r="I466" i="16"/>
  <c r="E466" i="16" s="1"/>
  <c r="C466" i="16" s="1"/>
  <c r="I323" i="16"/>
  <c r="E323" i="16" s="1"/>
  <c r="C323" i="16" s="1"/>
  <c r="I167" i="16"/>
  <c r="E167" i="16" s="1"/>
  <c r="C167" i="16" s="1"/>
  <c r="I1053" i="16"/>
  <c r="E1053" i="16" s="1"/>
  <c r="C1053" i="16" s="1"/>
  <c r="I909" i="16"/>
  <c r="E909" i="16" s="1"/>
  <c r="C909" i="16" s="1"/>
  <c r="I754" i="16"/>
  <c r="E754" i="16" s="1"/>
  <c r="C754" i="16" s="1"/>
  <c r="I609" i="16"/>
  <c r="E609" i="16" s="1"/>
  <c r="C609" i="16" s="1"/>
  <c r="I467" i="16"/>
  <c r="E467" i="16" s="1"/>
  <c r="C467" i="16" s="1"/>
  <c r="I321" i="16"/>
  <c r="E321" i="16" s="1"/>
  <c r="C321" i="16" s="1"/>
  <c r="I179" i="16"/>
  <c r="E179" i="16" s="1"/>
  <c r="C179" i="16" s="1"/>
  <c r="I1077" i="16"/>
  <c r="E1077" i="16" s="1"/>
  <c r="C1077" i="16" s="1"/>
  <c r="I932" i="16"/>
  <c r="E932" i="16" s="1"/>
  <c r="C932" i="16" s="1"/>
  <c r="I788" i="16"/>
  <c r="E788" i="16" s="1"/>
  <c r="C788" i="16" s="1"/>
  <c r="I645" i="16"/>
  <c r="E645" i="16" s="1"/>
  <c r="C645" i="16" s="1"/>
  <c r="I501" i="16"/>
  <c r="E501" i="16" s="1"/>
  <c r="C501" i="16" s="1"/>
  <c r="I357" i="16"/>
  <c r="E357" i="16" s="1"/>
  <c r="C357" i="16" s="1"/>
  <c r="I213" i="16"/>
  <c r="E213" i="16" s="1"/>
  <c r="C213" i="16" s="1"/>
  <c r="I69" i="16"/>
  <c r="E69" i="16" s="1"/>
  <c r="C69" i="16" s="1"/>
  <c r="I943" i="16"/>
  <c r="E943" i="16" s="1"/>
  <c r="C943" i="16" s="1"/>
  <c r="I800" i="16"/>
  <c r="E800" i="16" s="1"/>
  <c r="C800" i="16" s="1"/>
  <c r="I656" i="16"/>
  <c r="E656" i="16" s="1"/>
  <c r="C656" i="16" s="1"/>
  <c r="I511" i="16"/>
  <c r="E511" i="16" s="1"/>
  <c r="C511" i="16" s="1"/>
  <c r="I368" i="16"/>
  <c r="E368" i="16" s="1"/>
  <c r="C368" i="16" s="1"/>
  <c r="I212" i="16"/>
  <c r="E212" i="16" s="1"/>
  <c r="C212" i="16" s="1"/>
  <c r="I68" i="16"/>
  <c r="E68" i="16" s="1"/>
  <c r="C68" i="16" s="1"/>
  <c r="I955" i="16"/>
  <c r="E955" i="16" s="1"/>
  <c r="C955" i="16" s="1"/>
  <c r="I811" i="16"/>
  <c r="E811" i="16" s="1"/>
  <c r="C811" i="16" s="1"/>
  <c r="I667" i="16"/>
  <c r="E667" i="16" s="1"/>
  <c r="C667" i="16" s="1"/>
  <c r="I524" i="16"/>
  <c r="E524" i="16" s="1"/>
  <c r="C524" i="16" s="1"/>
  <c r="I380" i="16"/>
  <c r="E380" i="16" s="1"/>
  <c r="C380" i="16" s="1"/>
  <c r="I235" i="16"/>
  <c r="E235" i="16" s="1"/>
  <c r="C235" i="16" s="1"/>
  <c r="I91" i="16"/>
  <c r="E91" i="16" s="1"/>
  <c r="C91" i="16" s="1"/>
  <c r="I738" i="16"/>
  <c r="E738" i="16" s="1"/>
  <c r="C738" i="16" s="1"/>
  <c r="I594" i="16"/>
  <c r="E594" i="16" s="1"/>
  <c r="C594" i="16" s="1"/>
  <c r="I450" i="16"/>
  <c r="E450" i="16" s="1"/>
  <c r="C450" i="16" s="1"/>
  <c r="I305" i="16"/>
  <c r="E305" i="16" s="1"/>
  <c r="C305" i="16" s="1"/>
  <c r="I162" i="16"/>
  <c r="E162" i="16" s="1"/>
  <c r="C162" i="16" s="1"/>
  <c r="I796" i="16"/>
  <c r="E796" i="16" s="1"/>
  <c r="C796" i="16" s="1"/>
  <c r="I653" i="16"/>
  <c r="E653" i="16" s="1"/>
  <c r="C653" i="16" s="1"/>
  <c r="I510" i="16"/>
  <c r="E510" i="16" s="1"/>
  <c r="C510" i="16" s="1"/>
  <c r="I365" i="16"/>
  <c r="E365" i="16" s="1"/>
  <c r="C365" i="16" s="1"/>
  <c r="I222" i="16"/>
  <c r="E222" i="16" s="1"/>
  <c r="C222" i="16" s="1"/>
  <c r="I76" i="16"/>
  <c r="E76" i="16" s="1"/>
  <c r="C76" i="16" s="1"/>
  <c r="I976" i="16"/>
  <c r="E976" i="16" s="1"/>
  <c r="C976" i="16" s="1"/>
  <c r="I832" i="16"/>
  <c r="E832" i="16" s="1"/>
  <c r="C832" i="16" s="1"/>
  <c r="I688" i="16"/>
  <c r="E688" i="16" s="1"/>
  <c r="C688" i="16" s="1"/>
  <c r="I543" i="16"/>
  <c r="E543" i="16" s="1"/>
  <c r="C543" i="16" s="1"/>
  <c r="I400" i="16"/>
  <c r="E400" i="16" s="1"/>
  <c r="C400" i="16" s="1"/>
  <c r="I255" i="16"/>
  <c r="E255" i="16" s="1"/>
  <c r="C255" i="16" s="1"/>
  <c r="I113" i="16"/>
  <c r="E113" i="16" s="1"/>
  <c r="C113" i="16" s="1"/>
  <c r="I1011" i="16"/>
  <c r="E1011" i="16" s="1"/>
  <c r="C1011" i="16" s="1"/>
  <c r="I867" i="16"/>
  <c r="E867" i="16" s="1"/>
  <c r="C867" i="16" s="1"/>
  <c r="I723" i="16"/>
  <c r="E723" i="16" s="1"/>
  <c r="C723" i="16" s="1"/>
  <c r="I578" i="16"/>
  <c r="E578" i="16" s="1"/>
  <c r="C578" i="16" s="1"/>
  <c r="I435" i="16"/>
  <c r="E435" i="16" s="1"/>
  <c r="C435" i="16" s="1"/>
  <c r="I279" i="16"/>
  <c r="E279" i="16" s="1"/>
  <c r="C279" i="16" s="1"/>
  <c r="I135" i="16"/>
  <c r="E135" i="16" s="1"/>
  <c r="C135" i="16" s="1"/>
  <c r="I1034" i="16"/>
  <c r="E1034" i="16" s="1"/>
  <c r="C1034" i="16" s="1"/>
  <c r="I891" i="16"/>
  <c r="E891" i="16" s="1"/>
  <c r="C891" i="16" s="1"/>
  <c r="I746" i="16"/>
  <c r="E746" i="16" s="1"/>
  <c r="C746" i="16" s="1"/>
  <c r="I601" i="16"/>
  <c r="E601" i="16" s="1"/>
  <c r="C601" i="16" s="1"/>
  <c r="I458" i="16"/>
  <c r="E458" i="16" s="1"/>
  <c r="C458" i="16" s="1"/>
  <c r="I314" i="16"/>
  <c r="E314" i="16" s="1"/>
  <c r="C314" i="16" s="1"/>
  <c r="I170" i="16"/>
  <c r="E170" i="16" s="1"/>
  <c r="C170" i="16" s="1"/>
  <c r="I985" i="16"/>
  <c r="E985" i="16" s="1"/>
  <c r="C985" i="16" s="1"/>
  <c r="I842" i="16"/>
  <c r="E842" i="16" s="1"/>
  <c r="C842" i="16" s="1"/>
  <c r="I697" i="16"/>
  <c r="E697" i="16" s="1"/>
  <c r="C697" i="16" s="1"/>
  <c r="I2099" i="16"/>
  <c r="E2099" i="16" s="1"/>
  <c r="C2099" i="16" s="1"/>
  <c r="I1883" i="16"/>
  <c r="E1883" i="16" s="1"/>
  <c r="C1883" i="16" s="1"/>
  <c r="I1703" i="16"/>
  <c r="E1703" i="16" s="1"/>
  <c r="C1703" i="16" s="1"/>
  <c r="I1523" i="16"/>
  <c r="E1523" i="16" s="1"/>
  <c r="C1523" i="16" s="1"/>
  <c r="I1355" i="16"/>
  <c r="E1355" i="16" s="1"/>
  <c r="C1355" i="16" s="1"/>
  <c r="I1187" i="16"/>
  <c r="E1187" i="16" s="1"/>
  <c r="C1187" i="16" s="1"/>
  <c r="I2037" i="16"/>
  <c r="E2037" i="16" s="1"/>
  <c r="C2037" i="16" s="1"/>
  <c r="I1870" i="16"/>
  <c r="E1870" i="16" s="1"/>
  <c r="C1870" i="16" s="1"/>
  <c r="I1714" i="16"/>
  <c r="E1714" i="16" s="1"/>
  <c r="C1714" i="16" s="1"/>
  <c r="I1559" i="16"/>
  <c r="E1559" i="16" s="1"/>
  <c r="C1559" i="16" s="1"/>
  <c r="I1402" i="16"/>
  <c r="E1402" i="16" s="1"/>
  <c r="C1402" i="16" s="1"/>
  <c r="I1234" i="16"/>
  <c r="E1234" i="16" s="1"/>
  <c r="C1234" i="16" s="1"/>
  <c r="I1078" i="16"/>
  <c r="E1078" i="16" s="1"/>
  <c r="C1078" i="16" s="1"/>
  <c r="I1929" i="16"/>
  <c r="E1929" i="16" s="1"/>
  <c r="C1929" i="16" s="1"/>
  <c r="I1785" i="16"/>
  <c r="E1785" i="16" s="1"/>
  <c r="C1785" i="16" s="1"/>
  <c r="I1640" i="16"/>
  <c r="E1640" i="16" s="1"/>
  <c r="C1640" i="16" s="1"/>
  <c r="I1497" i="16"/>
  <c r="E1497" i="16" s="1"/>
  <c r="C1497" i="16" s="1"/>
  <c r="I1353" i="16"/>
  <c r="E1353" i="16" s="1"/>
  <c r="C1353" i="16" s="1"/>
  <c r="I1208" i="16"/>
  <c r="E1208" i="16" s="1"/>
  <c r="C1208" i="16" s="1"/>
  <c r="I2060" i="16"/>
  <c r="E2060" i="16" s="1"/>
  <c r="C2060" i="16" s="1"/>
  <c r="I1917" i="16"/>
  <c r="E1917" i="16" s="1"/>
  <c r="C1917" i="16" s="1"/>
  <c r="I1772" i="16"/>
  <c r="E1772" i="16" s="1"/>
  <c r="C1772" i="16" s="1"/>
  <c r="I1629" i="16"/>
  <c r="E1629" i="16" s="1"/>
  <c r="C1629" i="16" s="1"/>
  <c r="I1484" i="16"/>
  <c r="E1484" i="16" s="1"/>
  <c r="C1484" i="16" s="1"/>
  <c r="I1340" i="16"/>
  <c r="E1340" i="16" s="1"/>
  <c r="C1340" i="16" s="1"/>
  <c r="I1196" i="16"/>
  <c r="E1196" i="16" s="1"/>
  <c r="C1196" i="16" s="1"/>
  <c r="I2083" i="16"/>
  <c r="E2083" i="16" s="1"/>
  <c r="C2083" i="16" s="1"/>
  <c r="I1938" i="16"/>
  <c r="E1938" i="16" s="1"/>
  <c r="C1938" i="16" s="1"/>
  <c r="I1795" i="16"/>
  <c r="E1795" i="16" s="1"/>
  <c r="C1795" i="16" s="1"/>
  <c r="I1652" i="16"/>
  <c r="E1652" i="16" s="1"/>
  <c r="C1652" i="16" s="1"/>
  <c r="I1494" i="16"/>
  <c r="E1494" i="16" s="1"/>
  <c r="C1494" i="16" s="1"/>
  <c r="I1339" i="16"/>
  <c r="E1339" i="16" s="1"/>
  <c r="C1339" i="16" s="1"/>
  <c r="I1195" i="16"/>
  <c r="E1195" i="16" s="1"/>
  <c r="C1195" i="16" s="1"/>
  <c r="I1758" i="16"/>
  <c r="E1758" i="16" s="1"/>
  <c r="C1758" i="16" s="1"/>
  <c r="I1614" i="16"/>
  <c r="E1614" i="16" s="1"/>
  <c r="C1614" i="16" s="1"/>
  <c r="I1469" i="16"/>
  <c r="E1469" i="16" s="1"/>
  <c r="C1469" i="16" s="1"/>
  <c r="I1326" i="16"/>
  <c r="E1326" i="16" s="1"/>
  <c r="C1326" i="16" s="1"/>
  <c r="I1181" i="16"/>
  <c r="E1181" i="16" s="1"/>
  <c r="C1181" i="16" s="1"/>
  <c r="I1037" i="16"/>
  <c r="E1037" i="16" s="1"/>
  <c r="C1037" i="16" s="1"/>
  <c r="I894" i="16"/>
  <c r="E894" i="16" s="1"/>
  <c r="C894" i="16" s="1"/>
  <c r="I1732" i="16"/>
  <c r="E1732" i="16" s="1"/>
  <c r="C1732" i="16" s="1"/>
  <c r="I1589" i="16"/>
  <c r="E1589" i="16" s="1"/>
  <c r="C1589" i="16" s="1"/>
  <c r="I1444" i="16"/>
  <c r="E1444" i="16" s="1"/>
  <c r="C1444" i="16" s="1"/>
  <c r="I1301" i="16"/>
  <c r="E1301" i="16" s="1"/>
  <c r="C1301" i="16" s="1"/>
  <c r="I1157" i="16"/>
  <c r="E1157" i="16" s="1"/>
  <c r="C1157" i="16" s="1"/>
  <c r="I1013" i="16"/>
  <c r="E1013" i="16" s="1"/>
  <c r="C1013" i="16" s="1"/>
  <c r="I870" i="16"/>
  <c r="E870" i="16" s="1"/>
  <c r="C870" i="16" s="1"/>
  <c r="I1983" i="16"/>
  <c r="E1983" i="16" s="1"/>
  <c r="C1983" i="16" s="1"/>
  <c r="I1839" i="16"/>
  <c r="E1839" i="16" s="1"/>
  <c r="C1839" i="16" s="1"/>
  <c r="I1697" i="16"/>
  <c r="E1697" i="16" s="1"/>
  <c r="C1697" i="16" s="1"/>
  <c r="I1551" i="16"/>
  <c r="E1551" i="16" s="1"/>
  <c r="C1551" i="16" s="1"/>
  <c r="I1408" i="16"/>
  <c r="E1408" i="16" s="1"/>
  <c r="C1408" i="16" s="1"/>
  <c r="I1263" i="16"/>
  <c r="E1263" i="16" s="1"/>
  <c r="C1263" i="16" s="1"/>
  <c r="I1120" i="16"/>
  <c r="E1120" i="16" s="1"/>
  <c r="C1120" i="16" s="1"/>
  <c r="I1984" i="16"/>
  <c r="E1984" i="16" s="1"/>
  <c r="C1984" i="16" s="1"/>
  <c r="I1840" i="16"/>
  <c r="E1840" i="16" s="1"/>
  <c r="C1840" i="16" s="1"/>
  <c r="I1695" i="16"/>
  <c r="E1695" i="16" s="1"/>
  <c r="C1695" i="16" s="1"/>
  <c r="I1552" i="16"/>
  <c r="E1552" i="16" s="1"/>
  <c r="C1552" i="16" s="1"/>
  <c r="I1407" i="16"/>
  <c r="E1407" i="16" s="1"/>
  <c r="C1407" i="16" s="1"/>
  <c r="I1264" i="16"/>
  <c r="E1264" i="16" s="1"/>
  <c r="C1264" i="16" s="1"/>
  <c r="I1119" i="16"/>
  <c r="E1119" i="16" s="1"/>
  <c r="C1119" i="16" s="1"/>
  <c r="I1995" i="16"/>
  <c r="E1995" i="16" s="1"/>
  <c r="C1995" i="16" s="1"/>
  <c r="I1851" i="16"/>
  <c r="E1851" i="16" s="1"/>
  <c r="C1851" i="16" s="1"/>
  <c r="I1705" i="16"/>
  <c r="E1705" i="16" s="1"/>
  <c r="C1705" i="16" s="1"/>
  <c r="I1562" i="16"/>
  <c r="E1562" i="16" s="1"/>
  <c r="C1562" i="16" s="1"/>
  <c r="I1418" i="16"/>
  <c r="E1418" i="16" s="1"/>
  <c r="C1418" i="16" s="1"/>
  <c r="I1274" i="16"/>
  <c r="E1274" i="16" s="1"/>
  <c r="C1274" i="16" s="1"/>
  <c r="I1130" i="16"/>
  <c r="E1130" i="16" s="1"/>
  <c r="C1130" i="16" s="1"/>
  <c r="I1982" i="16"/>
  <c r="E1982" i="16" s="1"/>
  <c r="C1982" i="16" s="1"/>
  <c r="I1813" i="16"/>
  <c r="E1813" i="16" s="1"/>
  <c r="C1813" i="16" s="1"/>
  <c r="I1669" i="16"/>
  <c r="E1669" i="16" s="1"/>
  <c r="C1669" i="16" s="1"/>
  <c r="I1525" i="16"/>
  <c r="E1525" i="16" s="1"/>
  <c r="C1525" i="16" s="1"/>
  <c r="I1380" i="16"/>
  <c r="E1380" i="16" s="1"/>
  <c r="C1380" i="16" s="1"/>
  <c r="I1237" i="16"/>
  <c r="E1237" i="16" s="1"/>
  <c r="C1237" i="16" s="1"/>
  <c r="I1093" i="16"/>
  <c r="E1093" i="16" s="1"/>
  <c r="C1093" i="16" s="1"/>
  <c r="I1033" i="16"/>
  <c r="E1033" i="16" s="1"/>
  <c r="C1033" i="16" s="1"/>
  <c r="I887" i="16"/>
  <c r="E887" i="16" s="1"/>
  <c r="C887" i="16" s="1"/>
  <c r="I744" i="16"/>
  <c r="E744" i="16" s="1"/>
  <c r="C744" i="16" s="1"/>
  <c r="I600" i="16"/>
  <c r="E600" i="16" s="1"/>
  <c r="C600" i="16" s="1"/>
  <c r="I456" i="16"/>
  <c r="E456" i="16" s="1"/>
  <c r="C456" i="16" s="1"/>
  <c r="I311" i="16"/>
  <c r="E311" i="16" s="1"/>
  <c r="C311" i="16" s="1"/>
  <c r="I155" i="16"/>
  <c r="E155" i="16" s="1"/>
  <c r="C155" i="16" s="1"/>
  <c r="I1043" i="16"/>
  <c r="E1043" i="16" s="1"/>
  <c r="C1043" i="16" s="1"/>
  <c r="I900" i="16"/>
  <c r="E900" i="16" s="1"/>
  <c r="C900" i="16" s="1"/>
  <c r="I756" i="16"/>
  <c r="E756" i="16" s="1"/>
  <c r="C756" i="16" s="1"/>
  <c r="I611" i="16"/>
  <c r="E611" i="16" s="1"/>
  <c r="C611" i="16" s="1"/>
  <c r="I455" i="16"/>
  <c r="E455" i="16" s="1"/>
  <c r="C455" i="16" s="1"/>
  <c r="I312" i="16"/>
  <c r="E312" i="16" s="1"/>
  <c r="C312" i="16" s="1"/>
  <c r="I156" i="16"/>
  <c r="E156" i="16" s="1"/>
  <c r="C156" i="16" s="1"/>
  <c r="I1041" i="16"/>
  <c r="E1041" i="16" s="1"/>
  <c r="C1041" i="16" s="1"/>
  <c r="I898" i="16"/>
  <c r="E898" i="16" s="1"/>
  <c r="C898" i="16" s="1"/>
  <c r="I742" i="16"/>
  <c r="E742" i="16" s="1"/>
  <c r="C742" i="16" s="1"/>
  <c r="I599" i="16"/>
  <c r="E599" i="16" s="1"/>
  <c r="C599" i="16" s="1"/>
  <c r="I454" i="16"/>
  <c r="E454" i="16" s="1"/>
  <c r="C454" i="16" s="1"/>
  <c r="I310" i="16"/>
  <c r="E310" i="16" s="1"/>
  <c r="C310" i="16" s="1"/>
  <c r="I165" i="16"/>
  <c r="E165" i="16" s="1"/>
  <c r="C165" i="16" s="1"/>
  <c r="I1065" i="16"/>
  <c r="E1065" i="16" s="1"/>
  <c r="C1065" i="16" s="1"/>
  <c r="I920" i="16"/>
  <c r="E920" i="16" s="1"/>
  <c r="C920" i="16" s="1"/>
  <c r="I777" i="16"/>
  <c r="E777" i="16" s="1"/>
  <c r="C777" i="16" s="1"/>
  <c r="I633" i="16"/>
  <c r="E633" i="16" s="1"/>
  <c r="C633" i="16" s="1"/>
  <c r="I489" i="16"/>
  <c r="E489" i="16" s="1"/>
  <c r="C489" i="16" s="1"/>
  <c r="I345" i="16"/>
  <c r="E345" i="16" s="1"/>
  <c r="C345" i="16" s="1"/>
  <c r="I201" i="16"/>
  <c r="E201" i="16" s="1"/>
  <c r="C201" i="16" s="1"/>
  <c r="I45" i="16"/>
  <c r="E45" i="16" s="1"/>
  <c r="C45" i="16" s="1"/>
  <c r="I933" i="16"/>
  <c r="E933" i="16" s="1"/>
  <c r="C933" i="16" s="1"/>
  <c r="I789" i="16"/>
  <c r="E789" i="16" s="1"/>
  <c r="C789" i="16" s="1"/>
  <c r="I644" i="16"/>
  <c r="E644" i="16" s="1"/>
  <c r="C644" i="16" s="1"/>
  <c r="I500" i="16"/>
  <c r="E500" i="16" s="1"/>
  <c r="C500" i="16" s="1"/>
  <c r="I356" i="16"/>
  <c r="E356" i="16" s="1"/>
  <c r="C356" i="16" s="1"/>
  <c r="I200" i="16"/>
  <c r="E200" i="16" s="1"/>
  <c r="C200" i="16" s="1"/>
  <c r="I47" i="16"/>
  <c r="E47" i="16" s="1"/>
  <c r="C47" i="16" s="1"/>
  <c r="I944" i="16"/>
  <c r="E944" i="16" s="1"/>
  <c r="C944" i="16" s="1"/>
  <c r="I799" i="16"/>
  <c r="E799" i="16" s="1"/>
  <c r="C799" i="16" s="1"/>
  <c r="I655" i="16"/>
  <c r="E655" i="16" s="1"/>
  <c r="C655" i="16" s="1"/>
  <c r="I512" i="16"/>
  <c r="E512" i="16" s="1"/>
  <c r="C512" i="16" s="1"/>
  <c r="I367" i="16"/>
  <c r="E367" i="16" s="1"/>
  <c r="C367" i="16" s="1"/>
  <c r="I223" i="16"/>
  <c r="E223" i="16" s="1"/>
  <c r="C223" i="16" s="1"/>
  <c r="I79" i="16"/>
  <c r="E79" i="16" s="1"/>
  <c r="C79" i="16" s="1"/>
  <c r="I726" i="16"/>
  <c r="E726" i="16" s="1"/>
  <c r="C726" i="16" s="1"/>
  <c r="I583" i="16"/>
  <c r="E583" i="16" s="1"/>
  <c r="C583" i="16" s="1"/>
  <c r="I439" i="16"/>
  <c r="E439" i="16" s="1"/>
  <c r="C439" i="16" s="1"/>
  <c r="I294" i="16"/>
  <c r="E294" i="16" s="1"/>
  <c r="C294" i="16" s="1"/>
  <c r="I149" i="16"/>
  <c r="E149" i="16" s="1"/>
  <c r="C149" i="16" s="1"/>
  <c r="I785" i="16"/>
  <c r="E785" i="16" s="1"/>
  <c r="C785" i="16" s="1"/>
  <c r="I641" i="16"/>
  <c r="E641" i="16" s="1"/>
  <c r="C641" i="16" s="1"/>
  <c r="I496" i="16"/>
  <c r="E496" i="16" s="1"/>
  <c r="C496" i="16" s="1"/>
  <c r="I353" i="16"/>
  <c r="E353" i="16" s="1"/>
  <c r="C353" i="16" s="1"/>
  <c r="I209" i="16"/>
  <c r="E209" i="16" s="1"/>
  <c r="C209" i="16" s="1"/>
  <c r="I65" i="16"/>
  <c r="E65" i="16" s="1"/>
  <c r="C65" i="16" s="1"/>
  <c r="I964" i="16"/>
  <c r="E964" i="16" s="1"/>
  <c r="C964" i="16" s="1"/>
  <c r="I820" i="16"/>
  <c r="E820" i="16" s="1"/>
  <c r="C820" i="16" s="1"/>
  <c r="I676" i="16"/>
  <c r="E676" i="16" s="1"/>
  <c r="C676" i="16" s="1"/>
  <c r="I531" i="16"/>
  <c r="E531" i="16" s="1"/>
  <c r="C531" i="16" s="1"/>
  <c r="I388" i="16"/>
  <c r="E388" i="16" s="1"/>
  <c r="C388" i="16" s="1"/>
  <c r="I244" i="16"/>
  <c r="E244" i="16" s="1"/>
  <c r="C244" i="16" s="1"/>
  <c r="I100" i="16"/>
  <c r="E100" i="16" s="1"/>
  <c r="C100" i="16" s="1"/>
  <c r="I999" i="16"/>
  <c r="E999" i="16" s="1"/>
  <c r="C999" i="16" s="1"/>
  <c r="I855" i="16"/>
  <c r="E855" i="16" s="1"/>
  <c r="C855" i="16" s="1"/>
  <c r="I711" i="16"/>
  <c r="E711" i="16" s="1"/>
  <c r="C711" i="16" s="1"/>
  <c r="I566" i="16"/>
  <c r="E566" i="16" s="1"/>
  <c r="C566" i="16" s="1"/>
  <c r="I423" i="16"/>
  <c r="E423" i="16" s="1"/>
  <c r="C423" i="16" s="1"/>
  <c r="I267" i="16"/>
  <c r="E267" i="16" s="1"/>
  <c r="C267" i="16" s="1"/>
  <c r="I124" i="16"/>
  <c r="E124" i="16" s="1"/>
  <c r="C124" i="16" s="1"/>
  <c r="I1021" i="16"/>
  <c r="E1021" i="16" s="1"/>
  <c r="C1021" i="16" s="1"/>
  <c r="I878" i="16"/>
  <c r="E878" i="16" s="1"/>
  <c r="C878" i="16" s="1"/>
  <c r="I734" i="16"/>
  <c r="E734" i="16" s="1"/>
  <c r="C734" i="16" s="1"/>
  <c r="I591" i="16"/>
  <c r="E591" i="16" s="1"/>
  <c r="C591" i="16" s="1"/>
  <c r="I446" i="16"/>
  <c r="E446" i="16" s="1"/>
  <c r="C446" i="16" s="1"/>
  <c r="I302" i="16"/>
  <c r="E302" i="16" s="1"/>
  <c r="C302" i="16" s="1"/>
  <c r="I158" i="16"/>
  <c r="E158" i="16" s="1"/>
  <c r="C158" i="16" s="1"/>
  <c r="I974" i="16"/>
  <c r="E974" i="16" s="1"/>
  <c r="C974" i="16" s="1"/>
  <c r="I828" i="16"/>
  <c r="E828" i="16" s="1"/>
  <c r="C828" i="16" s="1"/>
  <c r="I685" i="16"/>
  <c r="E685" i="16" s="1"/>
  <c r="C685" i="16" s="1"/>
  <c r="I542" i="16"/>
  <c r="E542" i="16" s="1"/>
  <c r="C542" i="16" s="1"/>
  <c r="I397" i="16"/>
  <c r="E397" i="16" s="1"/>
  <c r="C397" i="16" s="1"/>
  <c r="I253" i="16"/>
  <c r="E253" i="16" s="1"/>
  <c r="C253" i="16" s="1"/>
  <c r="I109" i="16"/>
  <c r="E109" i="16" s="1"/>
  <c r="C109" i="16" s="1"/>
  <c r="I2076" i="16"/>
  <c r="E2076" i="16" s="1"/>
  <c r="C2076" i="16" s="1"/>
  <c r="I1871" i="16"/>
  <c r="E1871" i="16" s="1"/>
  <c r="C1871" i="16" s="1"/>
  <c r="I1680" i="16"/>
  <c r="E1680" i="16" s="1"/>
  <c r="C1680" i="16" s="1"/>
  <c r="I1511" i="16"/>
  <c r="E1511" i="16" s="1"/>
  <c r="C1511" i="16" s="1"/>
  <c r="I1343" i="16"/>
  <c r="E1343" i="16" s="1"/>
  <c r="C1343" i="16" s="1"/>
  <c r="I1175" i="16"/>
  <c r="E1175" i="16" s="1"/>
  <c r="C1175" i="16" s="1"/>
  <c r="I2026" i="16"/>
  <c r="E2026" i="16" s="1"/>
  <c r="C2026" i="16" s="1"/>
  <c r="I1858" i="16"/>
  <c r="E1858" i="16" s="1"/>
  <c r="C1858" i="16" s="1"/>
  <c r="I1701" i="16"/>
  <c r="E1701" i="16" s="1"/>
  <c r="C1701" i="16" s="1"/>
  <c r="I1546" i="16"/>
  <c r="E1546" i="16" s="1"/>
  <c r="C1546" i="16" s="1"/>
  <c r="I1378" i="16"/>
  <c r="E1378" i="16" s="1"/>
  <c r="C1378" i="16" s="1"/>
  <c r="I1222" i="16"/>
  <c r="E1222" i="16" s="1"/>
  <c r="C1222" i="16" s="1"/>
  <c r="I2061" i="16"/>
  <c r="E2061" i="16" s="1"/>
  <c r="C2061" i="16" s="1"/>
  <c r="I1916" i="16"/>
  <c r="E1916" i="16" s="1"/>
  <c r="C1916" i="16" s="1"/>
  <c r="I1774" i="16"/>
  <c r="E1774" i="16" s="1"/>
  <c r="C1774" i="16" s="1"/>
  <c r="I1628" i="16"/>
  <c r="E1628" i="16" s="1"/>
  <c r="C1628" i="16" s="1"/>
  <c r="I1486" i="16"/>
  <c r="E1486" i="16" s="1"/>
  <c r="C1486" i="16" s="1"/>
  <c r="I1342" i="16"/>
  <c r="E1342" i="16" s="1"/>
  <c r="C1342" i="16" s="1"/>
  <c r="I1197" i="16"/>
  <c r="E1197" i="16" s="1"/>
  <c r="C1197" i="16" s="1"/>
  <c r="I2047" i="16"/>
  <c r="E2047" i="16" s="1"/>
  <c r="C2047" i="16" s="1"/>
  <c r="I1905" i="16"/>
  <c r="E1905" i="16" s="1"/>
  <c r="C1905" i="16" s="1"/>
  <c r="I1761" i="16"/>
  <c r="E1761" i="16" s="1"/>
  <c r="C1761" i="16" s="1"/>
  <c r="I1615" i="16"/>
  <c r="E1615" i="16" s="1"/>
  <c r="C1615" i="16" s="1"/>
  <c r="I1472" i="16"/>
  <c r="E1472" i="16" s="1"/>
  <c r="C1472" i="16" s="1"/>
  <c r="I1328" i="16"/>
  <c r="E1328" i="16" s="1"/>
  <c r="C1328" i="16" s="1"/>
  <c r="I1184" i="16"/>
  <c r="E1184" i="16" s="1"/>
  <c r="C1184" i="16" s="1"/>
  <c r="I2072" i="16"/>
  <c r="E2072" i="16" s="1"/>
  <c r="C2072" i="16" s="1"/>
  <c r="I1927" i="16"/>
  <c r="E1927" i="16" s="1"/>
  <c r="C1927" i="16" s="1"/>
  <c r="I1784" i="16"/>
  <c r="E1784" i="16" s="1"/>
  <c r="C1784" i="16" s="1"/>
  <c r="I1638" i="16"/>
  <c r="E1638" i="16" s="1"/>
  <c r="C1638" i="16" s="1"/>
  <c r="I1483" i="16"/>
  <c r="E1483" i="16" s="1"/>
  <c r="C1483" i="16" s="1"/>
  <c r="I1327" i="16"/>
  <c r="E1327" i="16" s="1"/>
  <c r="C1327" i="16" s="1"/>
  <c r="I1183" i="16"/>
  <c r="E1183" i="16" s="1"/>
  <c r="C1183" i="16" s="1"/>
  <c r="I1746" i="16"/>
  <c r="E1746" i="16" s="1"/>
  <c r="C1746" i="16" s="1"/>
  <c r="I1602" i="16"/>
  <c r="E1602" i="16" s="1"/>
  <c r="C1602" i="16" s="1"/>
  <c r="I1457" i="16"/>
  <c r="E1457" i="16" s="1"/>
  <c r="C1457" i="16" s="1"/>
  <c r="I1314" i="16"/>
  <c r="E1314" i="16" s="1"/>
  <c r="C1314" i="16" s="1"/>
  <c r="I1170" i="16"/>
  <c r="E1170" i="16" s="1"/>
  <c r="C1170" i="16" s="1"/>
  <c r="I1025" i="16"/>
  <c r="E1025" i="16" s="1"/>
  <c r="C1025" i="16" s="1"/>
  <c r="I883" i="16"/>
  <c r="E883" i="16" s="1"/>
  <c r="C883" i="16" s="1"/>
  <c r="I1722" i="16"/>
  <c r="E1722" i="16" s="1"/>
  <c r="C1722" i="16" s="1"/>
  <c r="I1578" i="16"/>
  <c r="E1578" i="16" s="1"/>
  <c r="C1578" i="16" s="1"/>
  <c r="I1433" i="16"/>
  <c r="E1433" i="16" s="1"/>
  <c r="C1433" i="16" s="1"/>
  <c r="I1288" i="16"/>
  <c r="E1288" i="16" s="1"/>
  <c r="C1288" i="16" s="1"/>
  <c r="I1145" i="16"/>
  <c r="E1145" i="16" s="1"/>
  <c r="C1145" i="16" s="1"/>
  <c r="I1000" i="16"/>
  <c r="E1000" i="16" s="1"/>
  <c r="C1000" i="16" s="1"/>
  <c r="I856" i="16"/>
  <c r="E856" i="16" s="1"/>
  <c r="C856" i="16" s="1"/>
  <c r="I1972" i="16"/>
  <c r="E1972" i="16" s="1"/>
  <c r="C1972" i="16" s="1"/>
  <c r="I1828" i="16"/>
  <c r="E1828" i="16" s="1"/>
  <c r="C1828" i="16" s="1"/>
  <c r="I1684" i="16"/>
  <c r="E1684" i="16" s="1"/>
  <c r="C1684" i="16" s="1"/>
  <c r="I1539" i="16"/>
  <c r="E1539" i="16" s="1"/>
  <c r="C1539" i="16" s="1"/>
  <c r="I1396" i="16"/>
  <c r="E1396" i="16" s="1"/>
  <c r="C1396" i="16" s="1"/>
  <c r="I1252" i="16"/>
  <c r="E1252" i="16" s="1"/>
  <c r="C1252" i="16" s="1"/>
  <c r="I1109" i="16"/>
  <c r="E1109" i="16" s="1"/>
  <c r="C1109" i="16" s="1"/>
  <c r="I1971" i="16"/>
  <c r="E1971" i="16" s="1"/>
  <c r="C1971" i="16" s="1"/>
  <c r="I1826" i="16"/>
  <c r="E1826" i="16" s="1"/>
  <c r="C1826" i="16" s="1"/>
  <c r="I1682" i="16"/>
  <c r="E1682" i="16" s="1"/>
  <c r="C1682" i="16" s="1"/>
  <c r="I1540" i="16"/>
  <c r="E1540" i="16" s="1"/>
  <c r="C1540" i="16" s="1"/>
  <c r="I1395" i="16"/>
  <c r="E1395" i="16" s="1"/>
  <c r="C1395" i="16" s="1"/>
  <c r="I1251" i="16"/>
  <c r="E1251" i="16" s="1"/>
  <c r="C1251" i="16" s="1"/>
  <c r="I1107" i="16"/>
  <c r="E1107" i="16" s="1"/>
  <c r="C1107" i="16" s="1"/>
  <c r="I1981" i="16"/>
  <c r="E1981" i="16" s="1"/>
  <c r="C1981" i="16" s="1"/>
  <c r="I1837" i="16"/>
  <c r="E1837" i="16" s="1"/>
  <c r="C1837" i="16" s="1"/>
  <c r="I1694" i="16"/>
  <c r="E1694" i="16" s="1"/>
  <c r="C1694" i="16" s="1"/>
  <c r="I1549" i="16"/>
  <c r="E1549" i="16" s="1"/>
  <c r="C1549" i="16" s="1"/>
  <c r="I1406" i="16"/>
  <c r="E1406" i="16" s="1"/>
  <c r="C1406" i="16" s="1"/>
  <c r="I1262" i="16"/>
  <c r="E1262" i="16" s="1"/>
  <c r="C1262" i="16" s="1"/>
  <c r="I1117" i="16"/>
  <c r="E1117" i="16" s="1"/>
  <c r="C1117" i="16" s="1"/>
  <c r="I1970" i="16"/>
  <c r="E1970" i="16" s="1"/>
  <c r="C1970" i="16" s="1"/>
  <c r="I1802" i="16"/>
  <c r="E1802" i="16" s="1"/>
  <c r="C1802" i="16" s="1"/>
  <c r="I1657" i="16"/>
  <c r="E1657" i="16" s="1"/>
  <c r="C1657" i="16" s="1"/>
  <c r="I1513" i="16"/>
  <c r="E1513" i="16" s="1"/>
  <c r="C1513" i="16" s="1"/>
  <c r="I1369" i="16"/>
  <c r="E1369" i="16" s="1"/>
  <c r="C1369" i="16" s="1"/>
  <c r="I1225" i="16"/>
  <c r="E1225" i="16" s="1"/>
  <c r="C1225" i="16" s="1"/>
  <c r="I1081" i="16"/>
  <c r="E1081" i="16" s="1"/>
  <c r="C1081" i="16" s="1"/>
  <c r="I1020" i="16"/>
  <c r="E1020" i="16" s="1"/>
  <c r="C1020" i="16" s="1"/>
  <c r="I875" i="16"/>
  <c r="E875" i="16" s="1"/>
  <c r="C875" i="16" s="1"/>
  <c r="I733" i="16"/>
  <c r="E733" i="16" s="1"/>
  <c r="C733" i="16" s="1"/>
  <c r="I588" i="16"/>
  <c r="E588" i="16" s="1"/>
  <c r="C588" i="16" s="1"/>
  <c r="I444" i="16"/>
  <c r="E444" i="16" s="1"/>
  <c r="C444" i="16" s="1"/>
  <c r="I299" i="16"/>
  <c r="E299" i="16" s="1"/>
  <c r="C299" i="16" s="1"/>
  <c r="I145" i="16"/>
  <c r="E145" i="16" s="1"/>
  <c r="C145" i="16" s="1"/>
  <c r="I1031" i="16"/>
  <c r="E1031" i="16" s="1"/>
  <c r="C1031" i="16" s="1"/>
  <c r="I888" i="16"/>
  <c r="E888" i="16" s="1"/>
  <c r="C888" i="16" s="1"/>
  <c r="I743" i="16"/>
  <c r="E743" i="16" s="1"/>
  <c r="C743" i="16" s="1"/>
  <c r="I586" i="16"/>
  <c r="E586" i="16" s="1"/>
  <c r="C586" i="16" s="1"/>
  <c r="I443" i="16"/>
  <c r="E443" i="16" s="1"/>
  <c r="C443" i="16" s="1"/>
  <c r="I300" i="16"/>
  <c r="E300" i="16" s="1"/>
  <c r="C300" i="16" s="1"/>
  <c r="I143" i="16"/>
  <c r="E143" i="16" s="1"/>
  <c r="C143" i="16" s="1"/>
  <c r="I1030" i="16"/>
  <c r="E1030" i="16" s="1"/>
  <c r="C1030" i="16" s="1"/>
  <c r="I886" i="16"/>
  <c r="E886" i="16" s="1"/>
  <c r="C886" i="16" s="1"/>
  <c r="I730" i="16"/>
  <c r="E730" i="16" s="1"/>
  <c r="C730" i="16" s="1"/>
  <c r="I587" i="16"/>
  <c r="E587" i="16" s="1"/>
  <c r="C587" i="16" s="1"/>
  <c r="I442" i="16"/>
  <c r="E442" i="16" s="1"/>
  <c r="C442" i="16" s="1"/>
  <c r="I298" i="16"/>
  <c r="E298" i="16" s="1"/>
  <c r="C298" i="16" s="1"/>
  <c r="I153" i="16"/>
  <c r="E153" i="16" s="1"/>
  <c r="C153" i="16" s="1"/>
  <c r="I1054" i="16"/>
  <c r="E1054" i="16" s="1"/>
  <c r="C1054" i="16" s="1"/>
  <c r="I910" i="16"/>
  <c r="E910" i="16" s="1"/>
  <c r="C910" i="16" s="1"/>
  <c r="I765" i="16"/>
  <c r="E765" i="16" s="1"/>
  <c r="C765" i="16" s="1"/>
  <c r="I621" i="16"/>
  <c r="E621" i="16" s="1"/>
  <c r="C621" i="16" s="1"/>
  <c r="I476" i="16"/>
  <c r="E476" i="16" s="1"/>
  <c r="C476" i="16" s="1"/>
  <c r="I333" i="16"/>
  <c r="E333" i="16" s="1"/>
  <c r="C333" i="16" s="1"/>
  <c r="I189" i="16"/>
  <c r="E189" i="16" s="1"/>
  <c r="C189" i="16" s="1"/>
  <c r="I57" i="16"/>
  <c r="E57" i="16" s="1"/>
  <c r="C57" i="16" s="1"/>
  <c r="I921" i="16"/>
  <c r="E921" i="16" s="1"/>
  <c r="C921" i="16" s="1"/>
  <c r="I775" i="16"/>
  <c r="E775" i="16" s="1"/>
  <c r="C775" i="16" s="1"/>
  <c r="I631" i="16"/>
  <c r="E631" i="16" s="1"/>
  <c r="C631" i="16" s="1"/>
  <c r="I488" i="16"/>
  <c r="E488" i="16" s="1"/>
  <c r="C488" i="16" s="1"/>
  <c r="I344" i="16"/>
  <c r="E344" i="16" s="1"/>
  <c r="C344" i="16" s="1"/>
  <c r="I188" i="16"/>
  <c r="E188" i="16" s="1"/>
  <c r="C188" i="16" s="1"/>
  <c r="I1075" i="16"/>
  <c r="E1075" i="16" s="1"/>
  <c r="C1075" i="16" s="1"/>
  <c r="I931" i="16"/>
  <c r="E931" i="16" s="1"/>
  <c r="C931" i="16" s="1"/>
  <c r="I787" i="16"/>
  <c r="E787" i="16" s="1"/>
  <c r="C787" i="16" s="1"/>
  <c r="I643" i="16"/>
  <c r="E643" i="16" s="1"/>
  <c r="C643" i="16" s="1"/>
  <c r="I498" i="16"/>
  <c r="E498" i="16" s="1"/>
  <c r="C498" i="16" s="1"/>
  <c r="I355" i="16"/>
  <c r="E355" i="16" s="1"/>
  <c r="C355" i="16" s="1"/>
  <c r="I211" i="16"/>
  <c r="E211" i="16" s="1"/>
  <c r="C211" i="16" s="1"/>
  <c r="I67" i="16"/>
  <c r="E67" i="16" s="1"/>
  <c r="C67" i="16" s="1"/>
  <c r="I714" i="16"/>
  <c r="E714" i="16" s="1"/>
  <c r="C714" i="16" s="1"/>
  <c r="I571" i="16"/>
  <c r="E571" i="16" s="1"/>
  <c r="C571" i="16" s="1"/>
  <c r="I426" i="16"/>
  <c r="E426" i="16" s="1"/>
  <c r="C426" i="16" s="1"/>
  <c r="I281" i="16"/>
  <c r="E281" i="16" s="1"/>
  <c r="C281" i="16" s="1"/>
  <c r="I138" i="16"/>
  <c r="E138" i="16" s="1"/>
  <c r="C138" i="16" s="1"/>
  <c r="I773" i="16"/>
  <c r="E773" i="16" s="1"/>
  <c r="C773" i="16" s="1"/>
  <c r="I629" i="16"/>
  <c r="E629" i="16" s="1"/>
  <c r="C629" i="16" s="1"/>
  <c r="I486" i="16"/>
  <c r="E486" i="16" s="1"/>
  <c r="C486" i="16" s="1"/>
  <c r="I341" i="16"/>
  <c r="E341" i="16" s="1"/>
  <c r="C341" i="16" s="1"/>
  <c r="I197" i="16"/>
  <c r="E197" i="16" s="1"/>
  <c r="C197" i="16" s="1"/>
  <c r="I51" i="16"/>
  <c r="E51" i="16" s="1"/>
  <c r="C51" i="16" s="1"/>
  <c r="I952" i="16"/>
  <c r="E952" i="16" s="1"/>
  <c r="C952" i="16" s="1"/>
  <c r="I808" i="16"/>
  <c r="E808" i="16" s="1"/>
  <c r="C808" i="16" s="1"/>
  <c r="I664" i="16"/>
  <c r="E664" i="16" s="1"/>
  <c r="C664" i="16" s="1"/>
  <c r="I520" i="16"/>
  <c r="E520" i="16" s="1"/>
  <c r="C520" i="16" s="1"/>
  <c r="I376" i="16"/>
  <c r="E376" i="16" s="1"/>
  <c r="C376" i="16" s="1"/>
  <c r="I231" i="16"/>
  <c r="E231" i="16" s="1"/>
  <c r="C231" i="16" s="1"/>
  <c r="I89" i="16"/>
  <c r="E89" i="16" s="1"/>
  <c r="C89" i="16" s="1"/>
  <c r="I986" i="16"/>
  <c r="E986" i="16" s="1"/>
  <c r="C986" i="16" s="1"/>
  <c r="I843" i="16"/>
  <c r="E843" i="16" s="1"/>
  <c r="C843" i="16" s="1"/>
  <c r="I699" i="16"/>
  <c r="E699" i="16" s="1"/>
  <c r="C699" i="16" s="1"/>
  <c r="I554" i="16"/>
  <c r="E554" i="16" s="1"/>
  <c r="C554" i="16" s="1"/>
  <c r="I411" i="16"/>
  <c r="E411" i="16" s="1"/>
  <c r="C411" i="16" s="1"/>
  <c r="I256" i="16"/>
  <c r="E256" i="16" s="1"/>
  <c r="C256" i="16" s="1"/>
  <c r="I111" i="16"/>
  <c r="E111" i="16" s="1"/>
  <c r="C111" i="16" s="1"/>
  <c r="I1009" i="16"/>
  <c r="E1009" i="16" s="1"/>
  <c r="C1009" i="16" s="1"/>
  <c r="I866" i="16"/>
  <c r="E866" i="16" s="1"/>
  <c r="C866" i="16" s="1"/>
  <c r="I722" i="16"/>
  <c r="E722" i="16" s="1"/>
  <c r="C722" i="16" s="1"/>
  <c r="I579" i="16"/>
  <c r="E579" i="16" s="1"/>
  <c r="C579" i="16" s="1"/>
  <c r="I434" i="16"/>
  <c r="E434" i="16" s="1"/>
  <c r="C434" i="16" s="1"/>
  <c r="I291" i="16"/>
  <c r="E291" i="16" s="1"/>
  <c r="C291" i="16" s="1"/>
  <c r="I146" i="16"/>
  <c r="E146" i="16" s="1"/>
  <c r="C146" i="16" s="1"/>
  <c r="I961" i="16"/>
  <c r="E961" i="16" s="1"/>
  <c r="C961" i="16" s="1"/>
  <c r="I817" i="16"/>
  <c r="E817" i="16" s="1"/>
  <c r="C817" i="16" s="1"/>
  <c r="I673" i="16"/>
  <c r="E673" i="16" s="1"/>
  <c r="C673" i="16" s="1"/>
  <c r="I529" i="16"/>
  <c r="E529" i="16" s="1"/>
  <c r="C529" i="16" s="1"/>
  <c r="I385" i="16"/>
  <c r="E385" i="16" s="1"/>
  <c r="C385" i="16" s="1"/>
  <c r="I241" i="16"/>
  <c r="E241" i="16" s="1"/>
  <c r="C241" i="16" s="1"/>
  <c r="I2064" i="16"/>
  <c r="E2064" i="16" s="1"/>
  <c r="C2064" i="16" s="1"/>
  <c r="I1860" i="16"/>
  <c r="E1860" i="16" s="1"/>
  <c r="C1860" i="16" s="1"/>
  <c r="I1666" i="16"/>
  <c r="E1666" i="16" s="1"/>
  <c r="C1666" i="16" s="1"/>
  <c r="I1499" i="16"/>
  <c r="E1499" i="16" s="1"/>
  <c r="C1499" i="16" s="1"/>
  <c r="I1319" i="16"/>
  <c r="E1319" i="16" s="1"/>
  <c r="C1319" i="16" s="1"/>
  <c r="I1162" i="16"/>
  <c r="E1162" i="16" s="1"/>
  <c r="C1162" i="16" s="1"/>
  <c r="I2014" i="16"/>
  <c r="E2014" i="16" s="1"/>
  <c r="C2014" i="16" s="1"/>
  <c r="I1846" i="16"/>
  <c r="E1846" i="16" s="1"/>
  <c r="C1846" i="16" s="1"/>
  <c r="I1690" i="16"/>
  <c r="E1690" i="16" s="1"/>
  <c r="C1690" i="16" s="1"/>
  <c r="I1522" i="16"/>
  <c r="E1522" i="16" s="1"/>
  <c r="C1522" i="16" s="1"/>
  <c r="I1366" i="16"/>
  <c r="E1366" i="16" s="1"/>
  <c r="C1366" i="16" s="1"/>
  <c r="I1210" i="16"/>
  <c r="E1210" i="16" s="1"/>
  <c r="C1210" i="16" s="1"/>
  <c r="I2049" i="16"/>
  <c r="E2049" i="16" s="1"/>
  <c r="C2049" i="16" s="1"/>
  <c r="I1904" i="16"/>
  <c r="E1904" i="16" s="1"/>
  <c r="C1904" i="16" s="1"/>
  <c r="I1760" i="16"/>
  <c r="E1760" i="16" s="1"/>
  <c r="C1760" i="16" s="1"/>
  <c r="I1617" i="16"/>
  <c r="E1617" i="16" s="1"/>
  <c r="C1617" i="16" s="1"/>
  <c r="I1474" i="16"/>
  <c r="E1474" i="16" s="1"/>
  <c r="C1474" i="16" s="1"/>
  <c r="I1329" i="16"/>
  <c r="E1329" i="16" s="1"/>
  <c r="C1329" i="16" s="1"/>
  <c r="I1185" i="16"/>
  <c r="E1185" i="16" s="1"/>
  <c r="C1185" i="16" s="1"/>
  <c r="I2036" i="16"/>
  <c r="E2036" i="16" s="1"/>
  <c r="C2036" i="16" s="1"/>
  <c r="I1892" i="16"/>
  <c r="E1892" i="16" s="1"/>
  <c r="C1892" i="16" s="1"/>
  <c r="I1747" i="16"/>
  <c r="E1747" i="16" s="1"/>
  <c r="C1747" i="16" s="1"/>
  <c r="I1604" i="16"/>
  <c r="E1604" i="16" s="1"/>
  <c r="C1604" i="16" s="1"/>
  <c r="I1460" i="16"/>
  <c r="E1460" i="16" s="1"/>
  <c r="C1460" i="16" s="1"/>
  <c r="I1317" i="16"/>
  <c r="E1317" i="16" s="1"/>
  <c r="C1317" i="16" s="1"/>
  <c r="I1172" i="16"/>
  <c r="E1172" i="16" s="1"/>
  <c r="C1172" i="16" s="1"/>
  <c r="I2059" i="16"/>
  <c r="E2059" i="16" s="1"/>
  <c r="C2059" i="16" s="1"/>
  <c r="I1915" i="16"/>
  <c r="E1915" i="16" s="1"/>
  <c r="C1915" i="16" s="1"/>
  <c r="I1771" i="16"/>
  <c r="E1771" i="16" s="1"/>
  <c r="C1771" i="16" s="1"/>
  <c r="I1627" i="16"/>
  <c r="E1627" i="16" s="1"/>
  <c r="C1627" i="16" s="1"/>
  <c r="I1471" i="16"/>
  <c r="E1471" i="16" s="1"/>
  <c r="C1471" i="16" s="1"/>
  <c r="I1315" i="16"/>
  <c r="E1315" i="16" s="1"/>
  <c r="C1315" i="16" s="1"/>
  <c r="I1171" i="16"/>
  <c r="E1171" i="16" s="1"/>
  <c r="C1171" i="16" s="1"/>
  <c r="I1734" i="16"/>
  <c r="E1734" i="16" s="1"/>
  <c r="C1734" i="16" s="1"/>
  <c r="I1590" i="16"/>
  <c r="E1590" i="16" s="1"/>
  <c r="C1590" i="16" s="1"/>
  <c r="I1447" i="16"/>
  <c r="E1447" i="16" s="1"/>
  <c r="C1447" i="16" s="1"/>
  <c r="I1303" i="16"/>
  <c r="E1303" i="16" s="1"/>
  <c r="C1303" i="16" s="1"/>
  <c r="I1158" i="16"/>
  <c r="E1158" i="16" s="1"/>
  <c r="C1158" i="16" s="1"/>
  <c r="I1014" i="16"/>
  <c r="E1014" i="16" s="1"/>
  <c r="C1014" i="16" s="1"/>
  <c r="I869" i="16"/>
  <c r="E869" i="16" s="1"/>
  <c r="C869" i="16" s="1"/>
  <c r="I1710" i="16"/>
  <c r="E1710" i="16" s="1"/>
  <c r="C1710" i="16" s="1"/>
  <c r="I1566" i="16"/>
  <c r="E1566" i="16" s="1"/>
  <c r="C1566" i="16" s="1"/>
  <c r="I1422" i="16"/>
  <c r="E1422" i="16" s="1"/>
  <c r="C1422" i="16" s="1"/>
  <c r="I1277" i="16"/>
  <c r="E1277" i="16" s="1"/>
  <c r="C1277" i="16" s="1"/>
  <c r="I1134" i="16"/>
  <c r="E1134" i="16" s="1"/>
  <c r="C1134" i="16" s="1"/>
  <c r="I990" i="16"/>
  <c r="E990" i="16" s="1"/>
  <c r="C990" i="16" s="1"/>
  <c r="I846" i="16"/>
  <c r="E846" i="16" s="1"/>
  <c r="C846" i="16" s="1"/>
  <c r="I1959" i="16"/>
  <c r="E1959" i="16" s="1"/>
  <c r="C1959" i="16" s="1"/>
  <c r="I1816" i="16"/>
  <c r="E1816" i="16" s="1"/>
  <c r="C1816" i="16" s="1"/>
  <c r="I1672" i="16"/>
  <c r="E1672" i="16" s="1"/>
  <c r="C1672" i="16" s="1"/>
  <c r="I1528" i="16"/>
  <c r="E1528" i="16" s="1"/>
  <c r="C1528" i="16" s="1"/>
  <c r="I1384" i="16"/>
  <c r="E1384" i="16" s="1"/>
  <c r="C1384" i="16" s="1"/>
  <c r="I1240" i="16"/>
  <c r="E1240" i="16" s="1"/>
  <c r="C1240" i="16" s="1"/>
  <c r="I1097" i="16"/>
  <c r="E1097" i="16" s="1"/>
  <c r="C1097" i="16" s="1"/>
  <c r="I1960" i="16"/>
  <c r="E1960" i="16" s="1"/>
  <c r="C1960" i="16" s="1"/>
  <c r="I1815" i="16"/>
  <c r="E1815" i="16" s="1"/>
  <c r="C1815" i="16" s="1"/>
  <c r="I1671" i="16"/>
  <c r="E1671" i="16" s="1"/>
  <c r="C1671" i="16" s="1"/>
  <c r="I1526" i="16"/>
  <c r="E1526" i="16" s="1"/>
  <c r="C1526" i="16" s="1"/>
  <c r="I1382" i="16"/>
  <c r="E1382" i="16" s="1"/>
  <c r="C1382" i="16" s="1"/>
  <c r="I1238" i="16"/>
  <c r="E1238" i="16" s="1"/>
  <c r="C1238" i="16" s="1"/>
  <c r="I1094" i="16"/>
  <c r="E1094" i="16" s="1"/>
  <c r="C1094" i="16" s="1"/>
  <c r="I1969" i="16"/>
  <c r="E1969" i="16" s="1"/>
  <c r="C1969" i="16" s="1"/>
  <c r="I1827" i="16"/>
  <c r="E1827" i="16" s="1"/>
  <c r="C1827" i="16" s="1"/>
  <c r="I1683" i="16"/>
  <c r="E1683" i="16" s="1"/>
  <c r="C1683" i="16" s="1"/>
  <c r="I1538" i="16"/>
  <c r="E1538" i="16" s="1"/>
  <c r="C1538" i="16" s="1"/>
  <c r="I1393" i="16"/>
  <c r="E1393" i="16" s="1"/>
  <c r="C1393" i="16" s="1"/>
  <c r="I1250" i="16"/>
  <c r="E1250" i="16" s="1"/>
  <c r="C1250" i="16" s="1"/>
  <c r="I1106" i="16"/>
  <c r="E1106" i="16" s="1"/>
  <c r="C1106" i="16" s="1"/>
  <c r="I1945" i="16"/>
  <c r="E1945" i="16" s="1"/>
  <c r="C1945" i="16" s="1"/>
  <c r="I1789" i="16"/>
  <c r="E1789" i="16" s="1"/>
  <c r="C1789" i="16" s="1"/>
  <c r="I1646" i="16"/>
  <c r="E1646" i="16" s="1"/>
  <c r="C1646" i="16" s="1"/>
  <c r="I1501" i="16"/>
  <c r="E1501" i="16" s="1"/>
  <c r="C1501" i="16" s="1"/>
  <c r="I1358" i="16"/>
  <c r="E1358" i="16" s="1"/>
  <c r="C1358" i="16" s="1"/>
  <c r="I1214" i="16"/>
  <c r="E1214" i="16" s="1"/>
  <c r="C1214" i="16" s="1"/>
  <c r="I1069" i="16"/>
  <c r="E1069" i="16" s="1"/>
  <c r="C1069" i="16" s="1"/>
  <c r="I1007" i="16"/>
  <c r="E1007" i="16" s="1"/>
  <c r="C1007" i="16" s="1"/>
  <c r="I865" i="16"/>
  <c r="E865" i="16" s="1"/>
  <c r="C865" i="16" s="1"/>
  <c r="I720" i="16"/>
  <c r="E720" i="16" s="1"/>
  <c r="C720" i="16" s="1"/>
  <c r="I576" i="16"/>
  <c r="E576" i="16" s="1"/>
  <c r="C576" i="16" s="1"/>
  <c r="I432" i="16"/>
  <c r="E432" i="16" s="1"/>
  <c r="C432" i="16" s="1"/>
  <c r="I288" i="16"/>
  <c r="E288" i="16" s="1"/>
  <c r="C288" i="16" s="1"/>
  <c r="I131" i="16"/>
  <c r="E131" i="16" s="1"/>
  <c r="C131" i="16" s="1"/>
  <c r="I1019" i="16"/>
  <c r="E1019" i="16" s="1"/>
  <c r="C1019" i="16" s="1"/>
  <c r="I876" i="16"/>
  <c r="E876" i="16" s="1"/>
  <c r="C876" i="16" s="1"/>
  <c r="I731" i="16"/>
  <c r="E731" i="16" s="1"/>
  <c r="C731" i="16" s="1"/>
  <c r="I574" i="16"/>
  <c r="E574" i="16" s="1"/>
  <c r="C574" i="16" s="1"/>
  <c r="I431" i="16"/>
  <c r="E431" i="16" s="1"/>
  <c r="C431" i="16" s="1"/>
  <c r="I287" i="16"/>
  <c r="E287" i="16" s="1"/>
  <c r="C287" i="16" s="1"/>
  <c r="I132" i="16"/>
  <c r="E132" i="16" s="1"/>
  <c r="C132" i="16" s="1"/>
  <c r="I1018" i="16"/>
  <c r="E1018" i="16" s="1"/>
  <c r="C1018" i="16" s="1"/>
  <c r="I874" i="16"/>
  <c r="E874" i="16" s="1"/>
  <c r="C874" i="16" s="1"/>
  <c r="I719" i="16"/>
  <c r="E719" i="16" s="1"/>
  <c r="C719" i="16" s="1"/>
  <c r="I575" i="16"/>
  <c r="E575" i="16" s="1"/>
  <c r="C575" i="16" s="1"/>
  <c r="I430" i="16"/>
  <c r="E430" i="16" s="1"/>
  <c r="C430" i="16" s="1"/>
  <c r="I285" i="16"/>
  <c r="E285" i="16" s="1"/>
  <c r="C285" i="16" s="1"/>
  <c r="I141" i="16"/>
  <c r="E141" i="16" s="1"/>
  <c r="C141" i="16" s="1"/>
  <c r="I1042" i="16"/>
  <c r="E1042" i="16" s="1"/>
  <c r="C1042" i="16" s="1"/>
  <c r="I897" i="16"/>
  <c r="E897" i="16" s="1"/>
  <c r="C897" i="16" s="1"/>
  <c r="I753" i="16"/>
  <c r="E753" i="16" s="1"/>
  <c r="C753" i="16" s="1"/>
  <c r="I610" i="16"/>
  <c r="E610" i="16" s="1"/>
  <c r="C610" i="16" s="1"/>
  <c r="I465" i="16"/>
  <c r="E465" i="16" s="1"/>
  <c r="C465" i="16" s="1"/>
  <c r="I322" i="16"/>
  <c r="E322" i="16" s="1"/>
  <c r="C322" i="16" s="1"/>
  <c r="I177" i="16"/>
  <c r="E177" i="16" s="1"/>
  <c r="C177" i="16" s="1"/>
  <c r="I1052" i="16"/>
  <c r="E1052" i="16" s="1"/>
  <c r="C1052" i="16" s="1"/>
  <c r="I908" i="16"/>
  <c r="E908" i="16" s="1"/>
  <c r="C908" i="16" s="1"/>
  <c r="I764" i="16"/>
  <c r="E764" i="16" s="1"/>
  <c r="C764" i="16" s="1"/>
  <c r="I620" i="16"/>
  <c r="E620" i="16" s="1"/>
  <c r="C620" i="16" s="1"/>
  <c r="I477" i="16"/>
  <c r="E477" i="16" s="1"/>
  <c r="C477" i="16" s="1"/>
  <c r="I332" i="16"/>
  <c r="E332" i="16" s="1"/>
  <c r="C332" i="16" s="1"/>
  <c r="I176" i="16"/>
  <c r="E176" i="16" s="1"/>
  <c r="C176" i="16" s="1"/>
  <c r="I1063" i="16"/>
  <c r="E1063" i="16" s="1"/>
  <c r="C1063" i="16" s="1"/>
  <c r="I919" i="16"/>
  <c r="E919" i="16" s="1"/>
  <c r="C919" i="16" s="1"/>
  <c r="I776" i="16"/>
  <c r="E776" i="16" s="1"/>
  <c r="C776" i="16" s="1"/>
  <c r="I632" i="16"/>
  <c r="E632" i="16" s="1"/>
  <c r="C632" i="16" s="1"/>
  <c r="I487" i="16"/>
  <c r="E487" i="16" s="1"/>
  <c r="C487" i="16" s="1"/>
  <c r="I343" i="16"/>
  <c r="E343" i="16" s="1"/>
  <c r="C343" i="16" s="1"/>
  <c r="I199" i="16"/>
  <c r="E199" i="16" s="1"/>
  <c r="C199" i="16" s="1"/>
  <c r="I50" i="16"/>
  <c r="E50" i="16" s="1"/>
  <c r="C50" i="16" s="1"/>
  <c r="I702" i="16"/>
  <c r="E702" i="16" s="1"/>
  <c r="C702" i="16" s="1"/>
  <c r="I557" i="16"/>
  <c r="E557" i="16" s="1"/>
  <c r="C557" i="16" s="1"/>
  <c r="I414" i="16"/>
  <c r="E414" i="16" s="1"/>
  <c r="C414" i="16" s="1"/>
  <c r="I270" i="16"/>
  <c r="E270" i="16" s="1"/>
  <c r="C270" i="16" s="1"/>
  <c r="I126" i="16"/>
  <c r="E126" i="16" s="1"/>
  <c r="C126" i="16" s="1"/>
  <c r="I761" i="16"/>
  <c r="E761" i="16" s="1"/>
  <c r="C761" i="16" s="1"/>
  <c r="I617" i="16"/>
  <c r="E617" i="16" s="1"/>
  <c r="C617" i="16" s="1"/>
  <c r="I474" i="16"/>
  <c r="E474" i="16" s="1"/>
  <c r="C474" i="16" s="1"/>
  <c r="I329" i="16"/>
  <c r="E329" i="16" s="1"/>
  <c r="C329" i="16" s="1"/>
  <c r="I185" i="16"/>
  <c r="E185" i="16" s="1"/>
  <c r="C185" i="16" s="1"/>
  <c r="I1084" i="16"/>
  <c r="E1084" i="16" s="1"/>
  <c r="C1084" i="16" s="1"/>
  <c r="I940" i="16"/>
  <c r="E940" i="16" s="1"/>
  <c r="C940" i="16" s="1"/>
  <c r="I797" i="16"/>
  <c r="E797" i="16" s="1"/>
  <c r="C797" i="16" s="1"/>
  <c r="I651" i="16"/>
  <c r="E651" i="16" s="1"/>
  <c r="C651" i="16" s="1"/>
  <c r="I508" i="16"/>
  <c r="E508" i="16" s="1"/>
  <c r="C508" i="16" s="1"/>
  <c r="I364" i="16"/>
  <c r="E364" i="16" s="1"/>
  <c r="C364" i="16" s="1"/>
  <c r="I220" i="16"/>
  <c r="E220" i="16" s="1"/>
  <c r="C220" i="16" s="1"/>
  <c r="I77" i="16"/>
  <c r="E77" i="16" s="1"/>
  <c r="C77" i="16" s="1"/>
  <c r="I975" i="16"/>
  <c r="E975" i="16" s="1"/>
  <c r="C975" i="16" s="1"/>
  <c r="I831" i="16"/>
  <c r="E831" i="16" s="1"/>
  <c r="C831" i="16" s="1"/>
  <c r="I687" i="16"/>
  <c r="E687" i="16" s="1"/>
  <c r="C687" i="16" s="1"/>
  <c r="I544" i="16"/>
  <c r="E544" i="16" s="1"/>
  <c r="C544" i="16" s="1"/>
  <c r="I399" i="16"/>
  <c r="E399" i="16" s="1"/>
  <c r="C399" i="16" s="1"/>
  <c r="I243" i="16"/>
  <c r="E243" i="16" s="1"/>
  <c r="C243" i="16" s="1"/>
  <c r="I99" i="16"/>
  <c r="E99" i="16" s="1"/>
  <c r="C99" i="16" s="1"/>
  <c r="I998" i="16"/>
  <c r="E998" i="16" s="1"/>
  <c r="C998" i="16" s="1"/>
  <c r="I853" i="16"/>
  <c r="E853" i="16" s="1"/>
  <c r="C853" i="16" s="1"/>
  <c r="I710" i="16"/>
  <c r="E710" i="16" s="1"/>
  <c r="C710" i="16" s="1"/>
  <c r="I567" i="16"/>
  <c r="E567" i="16" s="1"/>
  <c r="C567" i="16" s="1"/>
  <c r="I422" i="16"/>
  <c r="E422" i="16" s="1"/>
  <c r="C422" i="16" s="1"/>
  <c r="I277" i="16"/>
  <c r="E277" i="16" s="1"/>
  <c r="C277" i="16" s="1"/>
  <c r="I134" i="16"/>
  <c r="E134" i="16" s="1"/>
  <c r="C134" i="16" s="1"/>
  <c r="I949" i="16"/>
  <c r="E949" i="16" s="1"/>
  <c r="C949" i="16" s="1"/>
  <c r="I805" i="16"/>
  <c r="E805" i="16" s="1"/>
  <c r="C805" i="16" s="1"/>
  <c r="I2040" i="16"/>
  <c r="E2040" i="16" s="1"/>
  <c r="C2040" i="16" s="1"/>
  <c r="I1847" i="16"/>
  <c r="E1847" i="16" s="1"/>
  <c r="C1847" i="16" s="1"/>
  <c r="I1655" i="16"/>
  <c r="E1655" i="16" s="1"/>
  <c r="C1655" i="16" s="1"/>
  <c r="I1487" i="16"/>
  <c r="E1487" i="16" s="1"/>
  <c r="C1487" i="16" s="1"/>
  <c r="I1307" i="16"/>
  <c r="E1307" i="16" s="1"/>
  <c r="C1307" i="16" s="1"/>
  <c r="I1151" i="16"/>
  <c r="E1151" i="16" s="1"/>
  <c r="C1151" i="16" s="1"/>
  <c r="I2003" i="16"/>
  <c r="E2003" i="16" s="1"/>
  <c r="C2003" i="16" s="1"/>
  <c r="I1833" i="16"/>
  <c r="E1833" i="16" s="1"/>
  <c r="C1833" i="16" s="1"/>
  <c r="I1667" i="16"/>
  <c r="E1667" i="16" s="1"/>
  <c r="C1667" i="16" s="1"/>
  <c r="I1510" i="16"/>
  <c r="E1510" i="16" s="1"/>
  <c r="C1510" i="16" s="1"/>
  <c r="I1354" i="16"/>
  <c r="E1354" i="16" s="1"/>
  <c r="C1354" i="16" s="1"/>
  <c r="I1198" i="16"/>
  <c r="E1198" i="16" s="1"/>
  <c r="C1198" i="16" s="1"/>
  <c r="I2038" i="16"/>
  <c r="E2038" i="16" s="1"/>
  <c r="C2038" i="16" s="1"/>
  <c r="I1894" i="16"/>
  <c r="E1894" i="16" s="1"/>
  <c r="C1894" i="16" s="1"/>
  <c r="I1749" i="16"/>
  <c r="E1749" i="16" s="1"/>
  <c r="C1749" i="16" s="1"/>
  <c r="I1605" i="16"/>
  <c r="E1605" i="16" s="1"/>
  <c r="C1605" i="16" s="1"/>
  <c r="I1461" i="16"/>
  <c r="E1461" i="16" s="1"/>
  <c r="C1461" i="16" s="1"/>
  <c r="I1316" i="16"/>
  <c r="E1316" i="16" s="1"/>
  <c r="C1316" i="16" s="1"/>
  <c r="I1173" i="16"/>
  <c r="E1173" i="16" s="1"/>
  <c r="C1173" i="16" s="1"/>
  <c r="I2023" i="16"/>
  <c r="E2023" i="16" s="1"/>
  <c r="C2023" i="16" s="1"/>
  <c r="I1881" i="16"/>
  <c r="E1881" i="16" s="1"/>
  <c r="C1881" i="16" s="1"/>
  <c r="I1736" i="16"/>
  <c r="E1736" i="16" s="1"/>
  <c r="C1736" i="16" s="1"/>
  <c r="I1592" i="16"/>
  <c r="E1592" i="16" s="1"/>
  <c r="C1592" i="16" s="1"/>
  <c r="I1449" i="16"/>
  <c r="E1449" i="16" s="1"/>
  <c r="C1449" i="16" s="1"/>
  <c r="I1305" i="16"/>
  <c r="E1305" i="16" s="1"/>
  <c r="C1305" i="16" s="1"/>
  <c r="I1160" i="16"/>
  <c r="E1160" i="16" s="1"/>
  <c r="C1160" i="16" s="1"/>
  <c r="I2048" i="16"/>
  <c r="E2048" i="16" s="1"/>
  <c r="C2048" i="16" s="1"/>
  <c r="I1903" i="16"/>
  <c r="E1903" i="16" s="1"/>
  <c r="C1903" i="16" s="1"/>
  <c r="I1759" i="16"/>
  <c r="E1759" i="16" s="1"/>
  <c r="C1759" i="16" s="1"/>
  <c r="I1616" i="16"/>
  <c r="E1616" i="16" s="1"/>
  <c r="C1616" i="16" s="1"/>
  <c r="I1459" i="16"/>
  <c r="E1459" i="16" s="1"/>
  <c r="C1459" i="16" s="1"/>
  <c r="I1302" i="16"/>
  <c r="E1302" i="16" s="1"/>
  <c r="C1302" i="16" s="1"/>
  <c r="I1147" i="16"/>
  <c r="E1147" i="16" s="1"/>
  <c r="C1147" i="16" s="1"/>
  <c r="I1721" i="16"/>
  <c r="E1721" i="16" s="1"/>
  <c r="C1721" i="16" s="1"/>
  <c r="I1577" i="16"/>
  <c r="E1577" i="16" s="1"/>
  <c r="C1577" i="16" s="1"/>
  <c r="I1434" i="16"/>
  <c r="E1434" i="16" s="1"/>
  <c r="C1434" i="16" s="1"/>
  <c r="I1290" i="16"/>
  <c r="E1290" i="16" s="1"/>
  <c r="C1290" i="16" s="1"/>
  <c r="I1146" i="16"/>
  <c r="E1146" i="16" s="1"/>
  <c r="C1146" i="16" s="1"/>
  <c r="I1002" i="16"/>
  <c r="E1002" i="16" s="1"/>
  <c r="C1002" i="16" s="1"/>
  <c r="I859" i="16"/>
  <c r="E859" i="16" s="1"/>
  <c r="C859" i="16" s="1"/>
  <c r="I1696" i="16"/>
  <c r="E1696" i="16" s="1"/>
  <c r="C1696" i="16" s="1"/>
  <c r="I1553" i="16"/>
  <c r="E1553" i="16" s="1"/>
  <c r="C1553" i="16" s="1"/>
  <c r="I1410" i="16"/>
  <c r="E1410" i="16" s="1"/>
  <c r="C1410" i="16" s="1"/>
  <c r="I1266" i="16"/>
  <c r="E1266" i="16" s="1"/>
  <c r="C1266" i="16" s="1"/>
  <c r="I1121" i="16"/>
  <c r="E1121" i="16" s="1"/>
  <c r="C1121" i="16" s="1"/>
  <c r="I977" i="16"/>
  <c r="E977" i="16" s="1"/>
  <c r="C977" i="16" s="1"/>
  <c r="I834" i="16"/>
  <c r="E834" i="16" s="1"/>
  <c r="C834" i="16" s="1"/>
  <c r="I1947" i="16"/>
  <c r="E1947" i="16" s="1"/>
  <c r="C1947" i="16" s="1"/>
  <c r="I1805" i="16"/>
  <c r="E1805" i="16" s="1"/>
  <c r="C1805" i="16" s="1"/>
  <c r="I1661" i="16"/>
  <c r="E1661" i="16" s="1"/>
  <c r="C1661" i="16" s="1"/>
  <c r="I1516" i="16"/>
  <c r="E1516" i="16" s="1"/>
  <c r="C1516" i="16" s="1"/>
  <c r="I1372" i="16"/>
  <c r="E1372" i="16" s="1"/>
  <c r="C1372" i="16" s="1"/>
  <c r="I1228" i="16"/>
  <c r="E1228" i="16" s="1"/>
  <c r="C1228" i="16" s="1"/>
  <c r="I2092" i="16"/>
  <c r="E2092" i="16" s="1"/>
  <c r="C2092" i="16" s="1"/>
  <c r="I1948" i="16"/>
  <c r="E1948" i="16" s="1"/>
  <c r="C1948" i="16" s="1"/>
  <c r="I1803" i="16"/>
  <c r="E1803" i="16" s="1"/>
  <c r="C1803" i="16" s="1"/>
  <c r="I1659" i="16"/>
  <c r="E1659" i="16" s="1"/>
  <c r="C1659" i="16" s="1"/>
  <c r="I1515" i="16"/>
  <c r="E1515" i="16" s="1"/>
  <c r="C1515" i="16" s="1"/>
  <c r="I1371" i="16"/>
  <c r="E1371" i="16" s="1"/>
  <c r="C1371" i="16" s="1"/>
  <c r="I1226" i="16"/>
  <c r="E1226" i="16" s="1"/>
  <c r="C1226" i="16" s="1"/>
  <c r="I2102" i="16"/>
  <c r="E2102" i="16" s="1"/>
  <c r="C2102" i="16" s="1"/>
  <c r="I1958" i="16"/>
  <c r="E1958" i="16" s="1"/>
  <c r="C1958" i="16" s="1"/>
  <c r="I1814" i="16"/>
  <c r="E1814" i="16" s="1"/>
  <c r="C1814" i="16" s="1"/>
  <c r="I1670" i="16"/>
  <c r="E1670" i="16" s="1"/>
  <c r="C1670" i="16" s="1"/>
  <c r="I1527" i="16"/>
  <c r="E1527" i="16" s="1"/>
  <c r="C1527" i="16" s="1"/>
  <c r="I1383" i="16"/>
  <c r="E1383" i="16" s="1"/>
  <c r="C1383" i="16" s="1"/>
  <c r="I1239" i="16"/>
  <c r="E1239" i="16" s="1"/>
  <c r="C1239" i="16" s="1"/>
  <c r="I1095" i="16"/>
  <c r="E1095" i="16" s="1"/>
  <c r="C1095" i="16" s="1"/>
  <c r="I1932" i="16"/>
  <c r="E1932" i="16" s="1"/>
  <c r="C1932" i="16" s="1"/>
  <c r="I1777" i="16"/>
  <c r="E1777" i="16" s="1"/>
  <c r="C1777" i="16" s="1"/>
  <c r="I1633" i="16"/>
  <c r="E1633" i="16" s="1"/>
  <c r="C1633" i="16" s="1"/>
  <c r="I1489" i="16"/>
  <c r="E1489" i="16" s="1"/>
  <c r="C1489" i="16" s="1"/>
  <c r="I1345" i="16"/>
  <c r="E1345" i="16" s="1"/>
  <c r="C1345" i="16" s="1"/>
  <c r="I1201" i="16"/>
  <c r="E1201" i="16" s="1"/>
  <c r="C1201" i="16" s="1"/>
  <c r="I1057" i="16"/>
  <c r="E1057" i="16" s="1"/>
  <c r="C1057" i="16" s="1"/>
  <c r="I997" i="16"/>
  <c r="E997" i="16" s="1"/>
  <c r="C997" i="16" s="1"/>
  <c r="I851" i="16"/>
  <c r="E851" i="16" s="1"/>
  <c r="C851" i="16" s="1"/>
  <c r="I708" i="16"/>
  <c r="E708" i="16" s="1"/>
  <c r="C708" i="16" s="1"/>
  <c r="I564" i="16"/>
  <c r="E564" i="16" s="1"/>
  <c r="C564" i="16" s="1"/>
  <c r="I420" i="16"/>
  <c r="E420" i="16" s="1"/>
  <c r="C420" i="16" s="1"/>
  <c r="I265" i="16"/>
  <c r="E265" i="16" s="1"/>
  <c r="C265" i="16" s="1"/>
  <c r="I119" i="16"/>
  <c r="E119" i="16" s="1"/>
  <c r="C119" i="16" s="1"/>
  <c r="I1008" i="16"/>
  <c r="E1008" i="16" s="1"/>
  <c r="C1008" i="16" s="1"/>
  <c r="I863" i="16"/>
  <c r="E863" i="16" s="1"/>
  <c r="C863" i="16" s="1"/>
  <c r="I718" i="16"/>
  <c r="E718" i="16" s="1"/>
  <c r="C718" i="16" s="1"/>
  <c r="I563" i="16"/>
  <c r="E563" i="16" s="1"/>
  <c r="C563" i="16" s="1"/>
  <c r="I419" i="16"/>
  <c r="E419" i="16" s="1"/>
  <c r="C419" i="16" s="1"/>
  <c r="I276" i="16"/>
  <c r="E276" i="16" s="1"/>
  <c r="C276" i="16" s="1"/>
  <c r="I120" i="16"/>
  <c r="E120" i="16" s="1"/>
  <c r="C120" i="16" s="1"/>
  <c r="I1005" i="16"/>
  <c r="E1005" i="16" s="1"/>
  <c r="C1005" i="16" s="1"/>
  <c r="I862" i="16"/>
  <c r="E862" i="16" s="1"/>
  <c r="C862" i="16" s="1"/>
  <c r="I706" i="16"/>
  <c r="E706" i="16" s="1"/>
  <c r="C706" i="16" s="1"/>
  <c r="I561" i="16"/>
  <c r="E561" i="16" s="1"/>
  <c r="C561" i="16" s="1"/>
  <c r="I418" i="16"/>
  <c r="E418" i="16" s="1"/>
  <c r="C418" i="16" s="1"/>
  <c r="I273" i="16"/>
  <c r="E273" i="16" s="1"/>
  <c r="C273" i="16" s="1"/>
  <c r="I130" i="16"/>
  <c r="E130" i="16" s="1"/>
  <c r="C130" i="16" s="1"/>
  <c r="I1028" i="16"/>
  <c r="E1028" i="16" s="1"/>
  <c r="C1028" i="16" s="1"/>
  <c r="I885" i="16"/>
  <c r="E885" i="16" s="1"/>
  <c r="C885" i="16" s="1"/>
  <c r="I741" i="16"/>
  <c r="E741" i="16" s="1"/>
  <c r="C741" i="16" s="1"/>
  <c r="I597" i="16"/>
  <c r="E597" i="16" s="1"/>
  <c r="C597" i="16" s="1"/>
  <c r="I453" i="16"/>
  <c r="E453" i="16" s="1"/>
  <c r="C453" i="16" s="1"/>
  <c r="I309" i="16"/>
  <c r="E309" i="16" s="1"/>
  <c r="C309" i="16" s="1"/>
  <c r="I166" i="16"/>
  <c r="E166" i="16" s="1"/>
  <c r="C166" i="16" s="1"/>
  <c r="I1039" i="16"/>
  <c r="E1039" i="16" s="1"/>
  <c r="C1039" i="16" s="1"/>
  <c r="I896" i="16"/>
  <c r="E896" i="16" s="1"/>
  <c r="C896" i="16" s="1"/>
  <c r="I752" i="16"/>
  <c r="E752" i="16" s="1"/>
  <c r="C752" i="16" s="1"/>
  <c r="I608" i="16"/>
  <c r="E608" i="16" s="1"/>
  <c r="C608" i="16" s="1"/>
  <c r="I464" i="16"/>
  <c r="E464" i="16" s="1"/>
  <c r="C464" i="16" s="1"/>
  <c r="I308" i="16"/>
  <c r="E308" i="16" s="1"/>
  <c r="C308" i="16" s="1"/>
  <c r="I164" i="16"/>
  <c r="E164" i="16" s="1"/>
  <c r="C164" i="16" s="1"/>
  <c r="I1051" i="16"/>
  <c r="E1051" i="16" s="1"/>
  <c r="C1051" i="16" s="1"/>
  <c r="I907" i="16"/>
  <c r="E907" i="16" s="1"/>
  <c r="C907" i="16" s="1"/>
  <c r="I763" i="16"/>
  <c r="E763" i="16" s="1"/>
  <c r="C763" i="16" s="1"/>
  <c r="I619" i="16"/>
  <c r="E619" i="16" s="1"/>
  <c r="C619" i="16" s="1"/>
  <c r="I475" i="16"/>
  <c r="E475" i="16" s="1"/>
  <c r="C475" i="16" s="1"/>
  <c r="I331" i="16"/>
  <c r="E331" i="16" s="1"/>
  <c r="C331" i="16" s="1"/>
  <c r="I187" i="16"/>
  <c r="E187" i="16" s="1"/>
  <c r="C187" i="16" s="1"/>
  <c r="I49" i="16"/>
  <c r="E49" i="16" s="1"/>
  <c r="C49" i="16" s="1"/>
  <c r="I690" i="16"/>
  <c r="E690" i="16" s="1"/>
  <c r="C690" i="16" s="1"/>
  <c r="I545" i="16"/>
  <c r="E545" i="16" s="1"/>
  <c r="C545" i="16" s="1"/>
  <c r="I402" i="16"/>
  <c r="E402" i="16" s="1"/>
  <c r="C402" i="16" s="1"/>
  <c r="I258" i="16"/>
  <c r="E258" i="16" s="1"/>
  <c r="C258" i="16" s="1"/>
  <c r="I114" i="16"/>
  <c r="E114" i="16" s="1"/>
  <c r="C114" i="16" s="1"/>
  <c r="I748" i="16"/>
  <c r="E748" i="16" s="1"/>
  <c r="C748" i="16" s="1"/>
  <c r="I605" i="16"/>
  <c r="E605" i="16" s="1"/>
  <c r="C605" i="16" s="1"/>
  <c r="I461" i="16"/>
  <c r="E461" i="16" s="1"/>
  <c r="C461" i="16" s="1"/>
  <c r="I317" i="16"/>
  <c r="E317" i="16" s="1"/>
  <c r="C317" i="16" s="1"/>
  <c r="I174" i="16"/>
  <c r="E174" i="16" s="1"/>
  <c r="C174" i="16" s="1"/>
  <c r="I1071" i="16"/>
  <c r="E1071" i="16" s="1"/>
  <c r="C1071" i="16" s="1"/>
  <c r="I928" i="16"/>
  <c r="E928" i="16" s="1"/>
  <c r="C928" i="16" s="1"/>
  <c r="I784" i="16"/>
  <c r="E784" i="16" s="1"/>
  <c r="C784" i="16" s="1"/>
  <c r="I640" i="16"/>
  <c r="E640" i="16" s="1"/>
  <c r="C640" i="16" s="1"/>
  <c r="I497" i="16"/>
  <c r="E497" i="16" s="1"/>
  <c r="C497" i="16" s="1"/>
  <c r="I352" i="16"/>
  <c r="E352" i="16" s="1"/>
  <c r="C352" i="16" s="1"/>
  <c r="I208" i="16"/>
  <c r="E208" i="16" s="1"/>
  <c r="C208" i="16" s="1"/>
  <c r="I63" i="16"/>
  <c r="E63" i="16" s="1"/>
  <c r="C63" i="16" s="1"/>
  <c r="I963" i="16"/>
  <c r="E963" i="16" s="1"/>
  <c r="C963" i="16" s="1"/>
  <c r="I819" i="16"/>
  <c r="E819" i="16" s="1"/>
  <c r="C819" i="16" s="1"/>
  <c r="I675" i="16"/>
  <c r="E675" i="16" s="1"/>
  <c r="C675" i="16" s="1"/>
  <c r="I532" i="16"/>
  <c r="E532" i="16" s="1"/>
  <c r="C532" i="16" s="1"/>
  <c r="I387" i="16"/>
  <c r="E387" i="16" s="1"/>
  <c r="C387" i="16" s="1"/>
  <c r="I232" i="16"/>
  <c r="E232" i="16" s="1"/>
  <c r="C232" i="16" s="1"/>
  <c r="I87" i="16"/>
  <c r="E87" i="16" s="1"/>
  <c r="C87" i="16" s="1"/>
  <c r="I987" i="16"/>
  <c r="E987" i="16" s="1"/>
  <c r="C987" i="16" s="1"/>
  <c r="I841" i="16"/>
  <c r="E841" i="16" s="1"/>
  <c r="C841" i="16" s="1"/>
  <c r="I698" i="16"/>
  <c r="E698" i="16" s="1"/>
  <c r="C698" i="16" s="1"/>
  <c r="I555" i="16"/>
  <c r="E555" i="16" s="1"/>
  <c r="C555" i="16" s="1"/>
  <c r="I410" i="16"/>
  <c r="E410" i="16" s="1"/>
  <c r="C410" i="16" s="1"/>
  <c r="I266" i="16"/>
  <c r="E266" i="16" s="1"/>
  <c r="C266" i="16" s="1"/>
  <c r="I122" i="16"/>
  <c r="E122" i="16" s="1"/>
  <c r="C122" i="16" s="1"/>
  <c r="I937" i="16"/>
  <c r="E937" i="16" s="1"/>
  <c r="C937" i="16" s="1"/>
  <c r="I793" i="16"/>
  <c r="E793" i="16" s="1"/>
  <c r="C793" i="16" s="1"/>
  <c r="I649" i="16"/>
  <c r="E649" i="16" s="1"/>
  <c r="C649" i="16" s="1"/>
  <c r="I505" i="16"/>
  <c r="E505" i="16" s="1"/>
  <c r="C505" i="16" s="1"/>
  <c r="I361" i="16"/>
  <c r="E361" i="16" s="1"/>
  <c r="C361" i="16" s="1"/>
  <c r="I216" i="16"/>
  <c r="E216" i="16" s="1"/>
  <c r="C216" i="16" s="1"/>
  <c r="I73" i="16"/>
  <c r="E73" i="16" s="1"/>
  <c r="C73" i="16" s="1"/>
  <c r="I2027" i="16"/>
  <c r="E2027" i="16" s="1"/>
  <c r="C2027" i="16" s="1"/>
  <c r="I1810" i="16"/>
  <c r="E1810" i="16" s="1"/>
  <c r="C1810" i="16" s="1"/>
  <c r="I1643" i="16"/>
  <c r="E1643" i="16" s="1"/>
  <c r="C1643" i="16" s="1"/>
  <c r="I1463" i="16"/>
  <c r="E1463" i="16" s="1"/>
  <c r="C1463" i="16" s="1"/>
  <c r="I1295" i="16"/>
  <c r="E1295" i="16" s="1"/>
  <c r="C1295" i="16" s="1"/>
  <c r="I1139" i="16"/>
  <c r="E1139" i="16" s="1"/>
  <c r="C1139" i="16" s="1"/>
  <c r="I1989" i="16"/>
  <c r="E1989" i="16" s="1"/>
  <c r="C1989" i="16" s="1"/>
  <c r="I1811" i="16"/>
  <c r="E1811" i="16" s="1"/>
  <c r="C1811" i="16" s="1"/>
  <c r="I1654" i="16"/>
  <c r="E1654" i="16" s="1"/>
  <c r="C1654" i="16" s="1"/>
  <c r="I1498" i="16"/>
  <c r="E1498" i="16" s="1"/>
  <c r="C1498" i="16" s="1"/>
  <c r="I1341" i="16"/>
  <c r="E1341" i="16" s="1"/>
  <c r="C1341" i="16" s="1"/>
  <c r="I1186" i="16"/>
  <c r="E1186" i="16" s="1"/>
  <c r="C1186" i="16" s="1"/>
  <c r="I2025" i="16"/>
  <c r="E2025" i="16" s="1"/>
  <c r="C2025" i="16" s="1"/>
  <c r="I1880" i="16"/>
  <c r="E1880" i="16" s="1"/>
  <c r="C1880" i="16" s="1"/>
  <c r="I1738" i="16"/>
  <c r="E1738" i="16" s="1"/>
  <c r="C1738" i="16" s="1"/>
  <c r="I1594" i="16"/>
  <c r="E1594" i="16" s="1"/>
  <c r="C1594" i="16" s="1"/>
  <c r="I1448" i="16"/>
  <c r="E1448" i="16" s="1"/>
  <c r="C1448" i="16" s="1"/>
  <c r="I1304" i="16"/>
  <c r="E1304" i="16" s="1"/>
  <c r="C1304" i="16" s="1"/>
  <c r="I1161" i="16"/>
  <c r="E1161" i="16" s="1"/>
  <c r="C1161" i="16" s="1"/>
  <c r="I2011" i="16"/>
  <c r="E2011" i="16" s="1"/>
  <c r="C2011" i="16" s="1"/>
  <c r="I1869" i="16"/>
  <c r="E1869" i="16" s="1"/>
  <c r="C1869" i="16" s="1"/>
  <c r="I1724" i="16"/>
  <c r="E1724" i="16" s="1"/>
  <c r="C1724" i="16" s="1"/>
  <c r="I1581" i="16"/>
  <c r="E1581" i="16" s="1"/>
  <c r="C1581" i="16" s="1"/>
  <c r="I1436" i="16"/>
  <c r="E1436" i="16" s="1"/>
  <c r="C1436" i="16" s="1"/>
  <c r="I1292" i="16"/>
  <c r="E1292" i="16" s="1"/>
  <c r="C1292" i="16" s="1"/>
  <c r="I1148" i="16"/>
  <c r="E1148" i="16" s="1"/>
  <c r="C1148" i="16" s="1"/>
  <c r="I2035" i="16"/>
  <c r="E2035" i="16" s="1"/>
  <c r="C2035" i="16" s="1"/>
  <c r="I1891" i="16"/>
  <c r="E1891" i="16" s="1"/>
  <c r="C1891" i="16" s="1"/>
  <c r="I1748" i="16"/>
  <c r="E1748" i="16" s="1"/>
  <c r="C1748" i="16" s="1"/>
  <c r="I1603" i="16"/>
  <c r="E1603" i="16" s="1"/>
  <c r="C1603" i="16" s="1"/>
  <c r="I1446" i="16"/>
  <c r="E1446" i="16" s="1"/>
  <c r="C1446" i="16" s="1"/>
  <c r="I1291" i="16"/>
  <c r="E1291" i="16" s="1"/>
  <c r="C1291" i="16" s="1"/>
  <c r="I1136" i="16"/>
  <c r="E1136" i="16" s="1"/>
  <c r="C1136" i="16" s="1"/>
  <c r="I1709" i="16"/>
  <c r="E1709" i="16" s="1"/>
  <c r="C1709" i="16" s="1"/>
  <c r="I1565" i="16"/>
  <c r="E1565" i="16" s="1"/>
  <c r="C1565" i="16" s="1"/>
  <c r="I1421" i="16"/>
  <c r="E1421" i="16" s="1"/>
  <c r="C1421" i="16" s="1"/>
  <c r="I1278" i="16"/>
  <c r="E1278" i="16" s="1"/>
  <c r="C1278" i="16" s="1"/>
  <c r="I1133" i="16"/>
  <c r="E1133" i="16" s="1"/>
  <c r="C1133" i="16" s="1"/>
  <c r="I989" i="16"/>
  <c r="E989" i="16" s="1"/>
  <c r="C989" i="16" s="1"/>
  <c r="I845" i="16"/>
  <c r="E845" i="16" s="1"/>
  <c r="C845" i="16" s="1"/>
  <c r="I1685" i="16"/>
  <c r="E1685" i="16" s="1"/>
  <c r="C1685" i="16" s="1"/>
  <c r="I1541" i="16"/>
  <c r="E1541" i="16" s="1"/>
  <c r="C1541" i="16" s="1"/>
  <c r="I1397" i="16"/>
  <c r="E1397" i="16" s="1"/>
  <c r="C1397" i="16" s="1"/>
  <c r="I1253" i="16"/>
  <c r="E1253" i="16" s="1"/>
  <c r="C1253" i="16" s="1"/>
  <c r="I1108" i="16"/>
  <c r="E1108" i="16" s="1"/>
  <c r="C1108" i="16" s="1"/>
  <c r="I965" i="16"/>
  <c r="E965" i="16" s="1"/>
  <c r="C965" i="16" s="1"/>
  <c r="I2079" i="16"/>
  <c r="E2079" i="16" s="1"/>
  <c r="C2079" i="16" s="1"/>
  <c r="I1935" i="16"/>
  <c r="E1935" i="16" s="1"/>
  <c r="C1935" i="16" s="1"/>
  <c r="I1791" i="16"/>
  <c r="E1791" i="16" s="1"/>
  <c r="C1791" i="16" s="1"/>
  <c r="I1649" i="16"/>
  <c r="E1649" i="16" s="1"/>
  <c r="C1649" i="16" s="1"/>
  <c r="I1504" i="16"/>
  <c r="E1504" i="16" s="1"/>
  <c r="C1504" i="16" s="1"/>
  <c r="I1360" i="16"/>
  <c r="E1360" i="16" s="1"/>
  <c r="C1360" i="16" s="1"/>
  <c r="I1216" i="16"/>
  <c r="E1216" i="16" s="1"/>
  <c r="C1216" i="16" s="1"/>
  <c r="I2080" i="16"/>
  <c r="E2080" i="16" s="1"/>
  <c r="C2080" i="16" s="1"/>
  <c r="I1936" i="16"/>
  <c r="E1936" i="16" s="1"/>
  <c r="C1936" i="16" s="1"/>
  <c r="I1792" i="16"/>
  <c r="E1792" i="16" s="1"/>
  <c r="C1792" i="16" s="1"/>
  <c r="I1647" i="16"/>
  <c r="E1647" i="16" s="1"/>
  <c r="C1647" i="16" s="1"/>
  <c r="I1502" i="16"/>
  <c r="E1502" i="16" s="1"/>
  <c r="C1502" i="16" s="1"/>
  <c r="I1359" i="16"/>
  <c r="E1359" i="16" s="1"/>
  <c r="C1359" i="16" s="1"/>
  <c r="I1215" i="16"/>
  <c r="E1215" i="16" s="1"/>
  <c r="C1215" i="16" s="1"/>
  <c r="I2090" i="16"/>
  <c r="E2090" i="16" s="1"/>
  <c r="C2090" i="16" s="1"/>
  <c r="I1946" i="16"/>
  <c r="E1946" i="16" s="1"/>
  <c r="C1946" i="16" s="1"/>
  <c r="I1801" i="16"/>
  <c r="E1801" i="16" s="1"/>
  <c r="C1801" i="16" s="1"/>
  <c r="I1658" i="16"/>
  <c r="E1658" i="16" s="1"/>
  <c r="C1658" i="16" s="1"/>
  <c r="I1514" i="16"/>
  <c r="E1514" i="16" s="1"/>
  <c r="C1514" i="16" s="1"/>
  <c r="I1370" i="16"/>
  <c r="E1370" i="16" s="1"/>
  <c r="C1370" i="16" s="1"/>
  <c r="I1227" i="16"/>
  <c r="E1227" i="16" s="1"/>
  <c r="C1227" i="16" s="1"/>
  <c r="I2077" i="16"/>
  <c r="E2077" i="16" s="1"/>
  <c r="C2077" i="16" s="1"/>
  <c r="I1922" i="16"/>
  <c r="E1922" i="16" s="1"/>
  <c r="C1922" i="16" s="1"/>
  <c r="I1766" i="16"/>
  <c r="E1766" i="16" s="1"/>
  <c r="C1766" i="16" s="1"/>
  <c r="I1621" i="16"/>
  <c r="E1621" i="16" s="1"/>
  <c r="C1621" i="16" s="1"/>
  <c r="I1476" i="16"/>
  <c r="E1476" i="16" s="1"/>
  <c r="C1476" i="16" s="1"/>
  <c r="I1333" i="16"/>
  <c r="E1333" i="16" s="1"/>
  <c r="C1333" i="16" s="1"/>
  <c r="I1189" i="16"/>
  <c r="E1189" i="16" s="1"/>
  <c r="C1189" i="16" s="1"/>
  <c r="I1044" i="16"/>
  <c r="E1044" i="16" s="1"/>
  <c r="C1044" i="16" s="1"/>
  <c r="I984" i="16"/>
  <c r="E984" i="16" s="1"/>
  <c r="C984" i="16" s="1"/>
  <c r="I840" i="16"/>
  <c r="E840" i="16" s="1"/>
  <c r="C840" i="16" s="1"/>
  <c r="I696" i="16"/>
  <c r="E696" i="16" s="1"/>
  <c r="C696" i="16" s="1"/>
  <c r="I553" i="16"/>
  <c r="E553" i="16" s="1"/>
  <c r="C553" i="16" s="1"/>
  <c r="I408" i="16"/>
  <c r="E408" i="16" s="1"/>
  <c r="C408" i="16" s="1"/>
  <c r="I252" i="16"/>
  <c r="E252" i="16" s="1"/>
  <c r="C252" i="16" s="1"/>
  <c r="I107" i="16"/>
  <c r="E107" i="16" s="1"/>
  <c r="C107" i="16" s="1"/>
  <c r="I995" i="16"/>
  <c r="E995" i="16" s="1"/>
  <c r="C995" i="16" s="1"/>
  <c r="I852" i="16"/>
  <c r="E852" i="16" s="1"/>
  <c r="C852" i="16" s="1"/>
  <c r="I707" i="16"/>
  <c r="E707" i="16" s="1"/>
  <c r="C707" i="16" s="1"/>
  <c r="I551" i="16"/>
  <c r="E551" i="16" s="1"/>
  <c r="C551" i="16" s="1"/>
  <c r="I407" i="16"/>
  <c r="E407" i="16" s="1"/>
  <c r="C407" i="16" s="1"/>
  <c r="I263" i="16"/>
  <c r="E263" i="16" s="1"/>
  <c r="C263" i="16" s="1"/>
  <c r="I108" i="16"/>
  <c r="E108" i="16" s="1"/>
  <c r="C108" i="16" s="1"/>
  <c r="I993" i="16"/>
  <c r="E993" i="16" s="1"/>
  <c r="C993" i="16" s="1"/>
  <c r="I849" i="16"/>
  <c r="E849" i="16" s="1"/>
  <c r="C849" i="16" s="1"/>
  <c r="I694" i="16"/>
  <c r="E694" i="16" s="1"/>
  <c r="C694" i="16" s="1"/>
  <c r="I549" i="16"/>
  <c r="E549" i="16" s="1"/>
  <c r="C549" i="16" s="1"/>
  <c r="I406" i="16"/>
  <c r="E406" i="16" s="1"/>
  <c r="C406" i="16" s="1"/>
  <c r="I262" i="16"/>
  <c r="E262" i="16" s="1"/>
  <c r="C262" i="16" s="1"/>
  <c r="I118" i="16"/>
  <c r="E118" i="16" s="1"/>
  <c r="C118" i="16" s="1"/>
  <c r="I1016" i="16"/>
  <c r="E1016" i="16" s="1"/>
  <c r="C1016" i="16" s="1"/>
  <c r="I873" i="16"/>
  <c r="E873" i="16" s="1"/>
  <c r="C873" i="16" s="1"/>
  <c r="I729" i="16"/>
  <c r="E729" i="16" s="1"/>
  <c r="C729" i="16" s="1"/>
  <c r="I584" i="16"/>
  <c r="E584" i="16" s="1"/>
  <c r="C584" i="16" s="1"/>
  <c r="I441" i="16"/>
  <c r="E441" i="16" s="1"/>
  <c r="C441" i="16" s="1"/>
  <c r="I297" i="16"/>
  <c r="E297" i="16" s="1"/>
  <c r="C297" i="16" s="1"/>
  <c r="I154" i="16"/>
  <c r="E154" i="16" s="1"/>
  <c r="C154" i="16" s="1"/>
  <c r="I1029" i="16"/>
  <c r="E1029" i="16" s="1"/>
  <c r="C1029" i="16" s="1"/>
  <c r="I884" i="16"/>
  <c r="E884" i="16" s="1"/>
  <c r="C884" i="16" s="1"/>
  <c r="I740" i="16"/>
  <c r="E740" i="16" s="1"/>
  <c r="C740" i="16" s="1"/>
  <c r="I595" i="16"/>
  <c r="E595" i="16" s="1"/>
  <c r="C595" i="16" s="1"/>
  <c r="I452" i="16"/>
  <c r="E452" i="16" s="1"/>
  <c r="C452" i="16" s="1"/>
  <c r="I295" i="16"/>
  <c r="E295" i="16" s="1"/>
  <c r="C295" i="16" s="1"/>
  <c r="I152" i="16"/>
  <c r="E152" i="16" s="1"/>
  <c r="C152" i="16" s="1"/>
  <c r="I1040" i="16"/>
  <c r="E1040" i="16" s="1"/>
  <c r="C1040" i="16" s="1"/>
  <c r="I895" i="16"/>
  <c r="E895" i="16" s="1"/>
  <c r="C895" i="16" s="1"/>
  <c r="I751" i="16"/>
  <c r="E751" i="16" s="1"/>
  <c r="C751" i="16" s="1"/>
  <c r="I606" i="16"/>
  <c r="E606" i="16" s="1"/>
  <c r="C606" i="16" s="1"/>
  <c r="I463" i="16"/>
  <c r="E463" i="16" s="1"/>
  <c r="C463" i="16" s="1"/>
  <c r="I319" i="16"/>
  <c r="E319" i="16" s="1"/>
  <c r="C319" i="16" s="1"/>
  <c r="I175" i="16"/>
  <c r="E175" i="16" s="1"/>
  <c r="C175" i="16" s="1"/>
  <c r="I821" i="16"/>
  <c r="E821" i="16" s="1"/>
  <c r="C821" i="16" s="1"/>
  <c r="I678" i="16"/>
  <c r="E678" i="16" s="1"/>
  <c r="C678" i="16" s="1"/>
  <c r="I534" i="16"/>
  <c r="E534" i="16" s="1"/>
  <c r="C534" i="16" s="1"/>
  <c r="I390" i="16"/>
  <c r="E390" i="16" s="1"/>
  <c r="C390" i="16" s="1"/>
  <c r="I245" i="16"/>
  <c r="E245" i="16" s="1"/>
  <c r="C245" i="16" s="1"/>
  <c r="I103" i="16"/>
  <c r="E103" i="16" s="1"/>
  <c r="C103" i="16" s="1"/>
  <c r="I196" i="16"/>
  <c r="E196" i="16" s="1"/>
  <c r="C196" i="16" s="1"/>
  <c r="I541" i="16"/>
  <c r="E541" i="16" s="1"/>
  <c r="C541" i="16" s="1"/>
  <c r="I636" i="16"/>
  <c r="E636" i="16" s="1"/>
  <c r="C636" i="16" s="1"/>
  <c r="I205" i="16"/>
  <c r="E205" i="16" s="1"/>
  <c r="C205" i="16" s="1"/>
  <c r="I737" i="16"/>
  <c r="E737" i="16" s="1"/>
  <c r="C737" i="16" s="1"/>
  <c r="I53" i="16"/>
  <c r="E53" i="16" s="1"/>
  <c r="C53" i="16" s="1"/>
  <c r="I398" i="16"/>
  <c r="E398" i="16" s="1"/>
  <c r="C398" i="16" s="1"/>
  <c r="I577" i="16"/>
  <c r="E577" i="16" s="1"/>
  <c r="C577" i="16" s="1"/>
  <c r="I157" i="16"/>
  <c r="E157" i="16" s="1"/>
  <c r="C157" i="16" s="1"/>
  <c r="I593" i="16"/>
  <c r="E593" i="16" s="1"/>
  <c r="C593" i="16" s="1"/>
  <c r="I951" i="16"/>
  <c r="E951" i="16" s="1"/>
  <c r="C951" i="16" s="1"/>
  <c r="I338" i="16"/>
  <c r="E338" i="16" s="1"/>
  <c r="C338" i="16" s="1"/>
  <c r="I552" i="16"/>
  <c r="E552" i="16" s="1"/>
  <c r="C552" i="16" s="1"/>
  <c r="I144" i="16"/>
  <c r="E144" i="16" s="1"/>
  <c r="C144" i="16" s="1"/>
  <c r="I3390" i="16"/>
  <c r="E3390" i="16" s="1"/>
  <c r="C3390" i="16" s="1"/>
  <c r="I449" i="16"/>
  <c r="E449" i="16" s="1"/>
  <c r="C449" i="16" s="1"/>
  <c r="I807" i="16"/>
  <c r="E807" i="16" s="1"/>
  <c r="C807" i="16" s="1"/>
  <c r="I254" i="16"/>
  <c r="E254" i="16" s="1"/>
  <c r="C254" i="16" s="1"/>
  <c r="I516" i="16"/>
  <c r="E516" i="16" s="1"/>
  <c r="C516" i="16" s="1"/>
  <c r="I121" i="16"/>
  <c r="E121" i="16" s="1"/>
  <c r="C121" i="16" s="1"/>
  <c r="I3294" i="16"/>
  <c r="E3294" i="16" s="1"/>
  <c r="C3294" i="16" s="1"/>
  <c r="I306" i="16"/>
  <c r="E306" i="16" s="1"/>
  <c r="C306" i="16" s="1"/>
  <c r="I663" i="16"/>
  <c r="E663" i="16" s="1"/>
  <c r="C663" i="16" s="1"/>
  <c r="I194" i="16"/>
  <c r="E194" i="16" s="1"/>
  <c r="C194" i="16" s="1"/>
  <c r="I493" i="16"/>
  <c r="E493" i="16" s="1"/>
  <c r="C493" i="16" s="1"/>
  <c r="I96" i="16"/>
  <c r="E96" i="16" s="1"/>
  <c r="C96" i="16" s="1"/>
  <c r="I161" i="16"/>
  <c r="E161" i="16" s="1"/>
  <c r="C161" i="16" s="1"/>
  <c r="I519" i="16"/>
  <c r="E519" i="16" s="1"/>
  <c r="C519" i="16" s="1"/>
  <c r="I110" i="16"/>
  <c r="E110" i="16" s="1"/>
  <c r="C110" i="16" s="1"/>
  <c r="I433" i="16"/>
  <c r="E433" i="16" s="1"/>
  <c r="C433" i="16" s="1"/>
  <c r="I85" i="16"/>
  <c r="E85" i="16" s="1"/>
  <c r="C85" i="16" s="1"/>
  <c r="I1060" i="16"/>
  <c r="E1060" i="16" s="1"/>
  <c r="C1060" i="16" s="1"/>
  <c r="I375" i="16"/>
  <c r="E375" i="16" s="1"/>
  <c r="C375" i="16" s="1"/>
  <c r="I44" i="16"/>
  <c r="E44" i="16" s="1"/>
  <c r="C44" i="16" s="1"/>
  <c r="I409" i="16"/>
  <c r="E409" i="16" s="1"/>
  <c r="C409" i="16" s="1"/>
  <c r="I61" i="16"/>
  <c r="E61" i="16" s="1"/>
  <c r="C61" i="16" s="1"/>
  <c r="I3639" i="16"/>
  <c r="E3639" i="16" s="1"/>
  <c r="C3639" i="16" s="1"/>
  <c r="I2442" i="16"/>
  <c r="E2442" i="16" s="1"/>
  <c r="C2442" i="16" s="1"/>
  <c r="I917" i="16"/>
  <c r="E917" i="16" s="1"/>
  <c r="C917" i="16" s="1"/>
  <c r="I219" i="16"/>
  <c r="E219" i="16" s="1"/>
  <c r="C219" i="16" s="1"/>
  <c r="I925" i="16"/>
  <c r="E925" i="16" s="1"/>
  <c r="C925" i="16" s="1"/>
  <c r="I373" i="16"/>
  <c r="E373" i="16" s="1"/>
  <c r="C373" i="16" s="1"/>
  <c r="I772" i="16"/>
  <c r="E772" i="16" s="1"/>
  <c r="C772" i="16" s="1"/>
  <c r="I75" i="16"/>
  <c r="E75" i="16" s="1"/>
  <c r="C75" i="16" s="1"/>
  <c r="I864" i="16"/>
  <c r="E864" i="16" s="1"/>
  <c r="C864" i="16" s="1"/>
  <c r="I349" i="16"/>
  <c r="E349" i="16" s="1"/>
  <c r="C349" i="16" s="1"/>
  <c r="I627" i="16"/>
  <c r="E627" i="16" s="1"/>
  <c r="C627" i="16" s="1"/>
  <c r="I973" i="16"/>
  <c r="E973" i="16" s="1"/>
  <c r="C973" i="16" s="1"/>
  <c r="I780" i="16"/>
  <c r="E780" i="16" s="1"/>
  <c r="C780" i="16" s="1"/>
  <c r="I289" i="16"/>
  <c r="E289" i="16" s="1"/>
  <c r="C289" i="16" s="1"/>
  <c r="I3524" i="16"/>
  <c r="E3524" i="16" s="1"/>
  <c r="C3524" i="16" s="1"/>
  <c r="I484" i="16"/>
  <c r="E484" i="16" s="1"/>
  <c r="C484" i="16" s="1"/>
  <c r="I830" i="16"/>
  <c r="E830" i="16" s="1"/>
  <c r="C830" i="16" s="1"/>
  <c r="I721" i="16"/>
  <c r="E721" i="16" s="1"/>
  <c r="C721" i="16" s="1"/>
  <c r="I264" i="16"/>
  <c r="E264" i="16" s="1"/>
  <c r="C264" i="16" s="1"/>
  <c r="I340" i="16"/>
  <c r="E340" i="16" s="1"/>
  <c r="C340" i="16" s="1"/>
  <c r="I686" i="16"/>
  <c r="E686" i="16" s="1"/>
  <c r="C686" i="16" s="1"/>
  <c r="I661" i="16"/>
  <c r="E661" i="16" s="1"/>
  <c r="C661" i="16" s="1"/>
  <c r="I228" i="16"/>
  <c r="E228" i="16" s="1"/>
  <c r="C228" i="16" s="1"/>
  <c r="I2221" i="16"/>
  <c r="E2221" i="16" s="1"/>
  <c r="C2221" i="16" s="1"/>
  <c r="I2798" i="16"/>
  <c r="E2798" i="16" s="1"/>
  <c r="C2798" i="16" s="1"/>
  <c r="I2834" i="16"/>
  <c r="E2834" i="16" s="1"/>
  <c r="C2834" i="16" s="1"/>
  <c r="I303" i="16"/>
  <c r="E303" i="16" s="1"/>
  <c r="C303" i="16" s="1"/>
  <c r="I2344" i="16"/>
  <c r="E2344" i="16" s="1"/>
  <c r="C2344" i="16" s="1"/>
  <c r="I2697" i="16"/>
  <c r="E2697" i="16" s="1"/>
  <c r="C2697" i="16" s="1"/>
  <c r="I814" i="16"/>
  <c r="E814" i="16" s="1"/>
  <c r="C814" i="16" s="1"/>
  <c r="I71" i="16"/>
  <c r="E71" i="16" s="1"/>
  <c r="C71" i="16" s="1"/>
  <c r="I1893" i="16"/>
  <c r="E1893" i="16" s="1"/>
  <c r="C1893" i="16" s="1"/>
  <c r="I2400" i="16"/>
  <c r="E2400" i="16" s="1"/>
  <c r="C2400" i="16" s="1"/>
  <c r="I275" i="16"/>
  <c r="E275" i="16" s="1"/>
  <c r="C275" i="16" s="1"/>
  <c r="I598" i="16"/>
  <c r="E598" i="16" s="1"/>
  <c r="C598" i="16" s="1"/>
  <c r="I1956" i="16"/>
  <c r="E1956" i="16" s="1"/>
  <c r="C1956" i="16" s="1"/>
  <c r="I227" i="16"/>
  <c r="E227" i="16" s="1"/>
  <c r="C227" i="16" s="1"/>
  <c r="I1872" i="16"/>
  <c r="E1872" i="16" s="1"/>
  <c r="C1872" i="16" s="1"/>
  <c r="I2639" i="16"/>
  <c r="E2639" i="16" s="1"/>
  <c r="C2639" i="16" s="1"/>
  <c r="I1351" i="16"/>
  <c r="E1351" i="16" s="1"/>
  <c r="C1351" i="16" s="1"/>
  <c r="I1543" i="16"/>
  <c r="E1543" i="16" s="1"/>
  <c r="C1543" i="16" s="1"/>
  <c r="I320" i="16"/>
  <c r="E320" i="16" s="1"/>
  <c r="C320" i="16" s="1"/>
  <c r="I2445" i="16"/>
  <c r="E2445" i="16" s="1"/>
  <c r="C2445" i="16" s="1"/>
  <c r="I1159" i="16"/>
  <c r="E1159" i="16" s="1"/>
  <c r="C1159" i="16" s="1"/>
  <c r="I3845" i="16"/>
  <c r="E3845" i="16" s="1"/>
  <c r="C3845" i="16" s="1"/>
  <c r="D68" i="3"/>
  <c r="D93" i="3"/>
  <c r="D99" i="3" s="1"/>
  <c r="D33" i="3"/>
  <c r="F33" i="10" s="1"/>
  <c r="F29" i="3"/>
  <c r="F28" i="3"/>
  <c r="L34" i="5"/>
  <c r="I34" i="5" s="1"/>
  <c r="L18" i="5"/>
  <c r="H18" i="5" s="1"/>
  <c r="Q627" i="16" l="1"/>
  <c r="R627" i="16" s="1"/>
  <c r="N627" i="16" s="1"/>
  <c r="P627" i="16"/>
  <c r="Q1148" i="16"/>
  <c r="R1148" i="16" s="1"/>
  <c r="N1148" i="16" s="1"/>
  <c r="P1148" i="16"/>
  <c r="Q1814" i="16"/>
  <c r="R1814" i="16" s="1"/>
  <c r="N1814" i="16" s="1"/>
  <c r="P1814" i="16"/>
  <c r="Q2048" i="16"/>
  <c r="R2048" i="16" s="1"/>
  <c r="N2048" i="16" s="1"/>
  <c r="P2048" i="16"/>
  <c r="Q1749" i="16"/>
  <c r="R1749" i="16" s="1"/>
  <c r="N1749" i="16" s="1"/>
  <c r="P1749" i="16"/>
  <c r="Q1655" i="16"/>
  <c r="R1655" i="16" s="1"/>
  <c r="N1655" i="16" s="1"/>
  <c r="P1655" i="16"/>
  <c r="P99" i="16"/>
  <c r="Q99" i="16"/>
  <c r="R99" i="16" s="1"/>
  <c r="N99" i="16" s="1"/>
  <c r="Q797" i="16"/>
  <c r="R797" i="16" s="1"/>
  <c r="N797" i="16" s="1"/>
  <c r="P797" i="16"/>
  <c r="P702" i="16"/>
  <c r="Q702" i="16"/>
  <c r="R702" i="16" s="1"/>
  <c r="N702" i="16" s="1"/>
  <c r="Q620" i="16"/>
  <c r="R620" i="16" s="1"/>
  <c r="N620" i="16" s="1"/>
  <c r="P620" i="16"/>
  <c r="Q285" i="16"/>
  <c r="R285" i="16" s="1"/>
  <c r="N285" i="16" s="1"/>
  <c r="P285" i="16"/>
  <c r="Q1019" i="16"/>
  <c r="R1019" i="16" s="1"/>
  <c r="N1019" i="16" s="1"/>
  <c r="P1019" i="16"/>
  <c r="Q1646" i="16"/>
  <c r="R1646" i="16" s="1"/>
  <c r="N1646" i="16" s="1"/>
  <c r="P1646" i="16"/>
  <c r="P1382" i="16"/>
  <c r="Q1382" i="16"/>
  <c r="R1382" i="16" s="1"/>
  <c r="N1382" i="16" s="1"/>
  <c r="P846" i="16"/>
  <c r="Q846" i="16"/>
  <c r="R846" i="16" s="1"/>
  <c r="N846" i="16" s="1"/>
  <c r="Q1590" i="16"/>
  <c r="R1590" i="16" s="1"/>
  <c r="N1590" i="16" s="1"/>
  <c r="P1590" i="16"/>
  <c r="P1604" i="16"/>
  <c r="Q1604" i="16"/>
  <c r="R1604" i="16" s="1"/>
  <c r="N1604" i="16" s="1"/>
  <c r="P1366" i="16"/>
  <c r="Q1366" i="16"/>
  <c r="R1366" i="16" s="1"/>
  <c r="N1366" i="16" s="1"/>
  <c r="Q385" i="16"/>
  <c r="R385" i="16" s="1"/>
  <c r="N385" i="16" s="1"/>
  <c r="P385" i="16"/>
  <c r="P111" i="16"/>
  <c r="Q111" i="16"/>
  <c r="R111" i="16" s="1"/>
  <c r="N111" i="16" s="1"/>
  <c r="Q808" i="16"/>
  <c r="R808" i="16" s="1"/>
  <c r="N808" i="16" s="1"/>
  <c r="P808" i="16"/>
  <c r="P714" i="16"/>
  <c r="Q714" i="16"/>
  <c r="R714" i="16" s="1"/>
  <c r="N714" i="16" s="1"/>
  <c r="Q631" i="16"/>
  <c r="R631" i="16" s="1"/>
  <c r="N631" i="16" s="1"/>
  <c r="P631" i="16"/>
  <c r="P298" i="16"/>
  <c r="Q298" i="16"/>
  <c r="R298" i="16" s="1"/>
  <c r="N298" i="16" s="1"/>
  <c r="Q1031" i="16"/>
  <c r="R1031" i="16" s="1"/>
  <c r="N1031" i="16" s="1"/>
  <c r="P1031" i="16"/>
  <c r="Q1657" i="16"/>
  <c r="R1657" i="16" s="1"/>
  <c r="N1657" i="16" s="1"/>
  <c r="P1657" i="16"/>
  <c r="Q1395" i="16"/>
  <c r="R1395" i="16" s="1"/>
  <c r="N1395" i="16" s="1"/>
  <c r="P1395" i="16"/>
  <c r="Q856" i="16"/>
  <c r="R856" i="16" s="1"/>
  <c r="N856" i="16" s="1"/>
  <c r="P856" i="16"/>
  <c r="Q1602" i="16"/>
  <c r="R1602" i="16" s="1"/>
  <c r="N1602" i="16" s="1"/>
  <c r="P1602" i="16"/>
  <c r="Q1615" i="16"/>
  <c r="R1615" i="16" s="1"/>
  <c r="N1615" i="16" s="1"/>
  <c r="P1615" i="16"/>
  <c r="P1378" i="16"/>
  <c r="Q1378" i="16"/>
  <c r="R1378" i="16" s="1"/>
  <c r="N1378" i="16" s="1"/>
  <c r="P253" i="16"/>
  <c r="Q253" i="16"/>
  <c r="R253" i="16" s="1"/>
  <c r="N253" i="16" s="1"/>
  <c r="Q1021" i="16"/>
  <c r="R1021" i="16" s="1"/>
  <c r="N1021" i="16" s="1"/>
  <c r="P1021" i="16"/>
  <c r="P676" i="16"/>
  <c r="Q676" i="16"/>
  <c r="R676" i="16" s="1"/>
  <c r="N676" i="16" s="1"/>
  <c r="Q583" i="16"/>
  <c r="R583" i="16" s="1"/>
  <c r="N583" i="16" s="1"/>
  <c r="P583" i="16"/>
  <c r="Q500" i="16"/>
  <c r="R500" i="16" s="1"/>
  <c r="N500" i="16" s="1"/>
  <c r="P500" i="16"/>
  <c r="Q165" i="16"/>
  <c r="R165" i="16" s="1"/>
  <c r="N165" i="16" s="1"/>
  <c r="P165" i="16"/>
  <c r="Q900" i="16"/>
  <c r="R900" i="16" s="1"/>
  <c r="N900" i="16" s="1"/>
  <c r="P900" i="16"/>
  <c r="Q1525" i="16"/>
  <c r="R1525" i="16" s="1"/>
  <c r="N1525" i="16" s="1"/>
  <c r="P1525" i="16"/>
  <c r="Q1264" i="16"/>
  <c r="R1264" i="16" s="1"/>
  <c r="N1264" i="16" s="1"/>
  <c r="P1264" i="16"/>
  <c r="P1983" i="16"/>
  <c r="Q1983" i="16"/>
  <c r="R1983" i="16" s="1"/>
  <c r="N1983" i="16" s="1"/>
  <c r="P1469" i="16"/>
  <c r="Q1469" i="16"/>
  <c r="R1469" i="16" s="1"/>
  <c r="N1469" i="16" s="1"/>
  <c r="Q1484" i="16"/>
  <c r="R1484" i="16" s="1"/>
  <c r="N1484" i="16" s="1"/>
  <c r="P1484" i="16"/>
  <c r="P1234" i="16"/>
  <c r="Q1234" i="16"/>
  <c r="R1234" i="16" s="1"/>
  <c r="N1234" i="16" s="1"/>
  <c r="Q697" i="16"/>
  <c r="R697" i="16" s="1"/>
  <c r="N697" i="16" s="1"/>
  <c r="P697" i="16"/>
  <c r="P435" i="16"/>
  <c r="Q435" i="16"/>
  <c r="R435" i="16" s="1"/>
  <c r="N435" i="16" s="1"/>
  <c r="Q76" i="16"/>
  <c r="R76" i="16" s="1"/>
  <c r="N76" i="16" s="1"/>
  <c r="P76" i="16"/>
  <c r="Q235" i="16"/>
  <c r="R235" i="16" s="1"/>
  <c r="N235" i="16" s="1"/>
  <c r="P235" i="16"/>
  <c r="Q943" i="16"/>
  <c r="R943" i="16" s="1"/>
  <c r="N943" i="16" s="1"/>
  <c r="P943" i="16"/>
  <c r="Q609" i="16"/>
  <c r="R609" i="16" s="1"/>
  <c r="N609" i="16" s="1"/>
  <c r="P609" i="16"/>
  <c r="Q324" i="16"/>
  <c r="R324" i="16" s="1"/>
  <c r="N324" i="16" s="1"/>
  <c r="P324" i="16"/>
  <c r="P1992" i="16"/>
  <c r="Q1992" i="16"/>
  <c r="R1992" i="16" s="1"/>
  <c r="N1992" i="16" s="1"/>
  <c r="Q1707" i="16"/>
  <c r="R1707" i="16" s="1"/>
  <c r="N1707" i="16" s="1"/>
  <c r="P1707" i="16"/>
  <c r="Q1169" i="16"/>
  <c r="R1169" i="16" s="1"/>
  <c r="N1169" i="16" s="1"/>
  <c r="P1169" i="16"/>
  <c r="Q1206" i="16"/>
  <c r="R1206" i="16" s="1"/>
  <c r="N1206" i="16" s="1"/>
  <c r="P1206" i="16"/>
  <c r="P1928" i="16"/>
  <c r="Q1928" i="16"/>
  <c r="R1928" i="16" s="1"/>
  <c r="N1928" i="16" s="1"/>
  <c r="Q1725" i="16"/>
  <c r="R1725" i="16" s="1"/>
  <c r="N1725" i="16" s="1"/>
  <c r="P1725" i="16"/>
  <c r="Q565" i="16"/>
  <c r="R565" i="16" s="1"/>
  <c r="N565" i="16" s="1"/>
  <c r="P565" i="16"/>
  <c r="P290" i="16"/>
  <c r="Q290" i="16"/>
  <c r="R290" i="16" s="1"/>
  <c r="N290" i="16" s="1"/>
  <c r="Q988" i="16"/>
  <c r="R988" i="16" s="1"/>
  <c r="N988" i="16" s="1"/>
  <c r="P988" i="16"/>
  <c r="Q102" i="16"/>
  <c r="R102" i="16" s="1"/>
  <c r="N102" i="16" s="1"/>
  <c r="P102" i="16"/>
  <c r="Q812" i="16"/>
  <c r="R812" i="16" s="1"/>
  <c r="N812" i="16" s="1"/>
  <c r="P812" i="16"/>
  <c r="P478" i="16"/>
  <c r="Q478" i="16"/>
  <c r="R478" i="16" s="1"/>
  <c r="N478" i="16" s="1"/>
  <c r="Q180" i="16"/>
  <c r="R180" i="16" s="1"/>
  <c r="N180" i="16" s="1"/>
  <c r="P180" i="16"/>
  <c r="P1838" i="16"/>
  <c r="Q1838" i="16"/>
  <c r="R1838" i="16" s="1"/>
  <c r="N1838" i="16" s="1"/>
  <c r="P1574" i="16"/>
  <c r="Q1574" i="16"/>
  <c r="R1574" i="16" s="1"/>
  <c r="N1574" i="16" s="1"/>
  <c r="P1038" i="16"/>
  <c r="Q1038" i="16"/>
  <c r="R1038" i="16" s="1"/>
  <c r="N1038" i="16" s="1"/>
  <c r="Q1782" i="16"/>
  <c r="R1782" i="16" s="1"/>
  <c r="N1782" i="16" s="1"/>
  <c r="P1782" i="16"/>
  <c r="P1796" i="16"/>
  <c r="Q1796" i="16"/>
  <c r="R1796" i="16" s="1"/>
  <c r="N1796" i="16" s="1"/>
  <c r="Q1582" i="16"/>
  <c r="R1582" i="16" s="1"/>
  <c r="N1582" i="16" s="1"/>
  <c r="P1582" i="16"/>
  <c r="P770" i="16"/>
  <c r="Q770" i="16"/>
  <c r="R770" i="16" s="1"/>
  <c r="N770" i="16" s="1"/>
  <c r="Q424" i="16"/>
  <c r="R424" i="16" s="1"/>
  <c r="N424" i="16" s="1"/>
  <c r="P424" i="16"/>
  <c r="P330" i="16"/>
  <c r="Q330" i="16"/>
  <c r="R330" i="16" s="1"/>
  <c r="N330" i="16" s="1"/>
  <c r="P236" i="16"/>
  <c r="Q236" i="16"/>
  <c r="R236" i="16" s="1"/>
  <c r="N236" i="16" s="1"/>
  <c r="Q956" i="16"/>
  <c r="R956" i="16" s="1"/>
  <c r="N956" i="16" s="1"/>
  <c r="P956" i="16"/>
  <c r="Q647" i="16"/>
  <c r="R647" i="16" s="1"/>
  <c r="N647" i="16" s="1"/>
  <c r="P647" i="16"/>
  <c r="Q1272" i="16"/>
  <c r="R1272" i="16" s="1"/>
  <c r="N1272" i="16" s="1"/>
  <c r="P1272" i="16"/>
  <c r="Q2030" i="16"/>
  <c r="R2030" i="16" s="1"/>
  <c r="N2030" i="16" s="1"/>
  <c r="P2030" i="16"/>
  <c r="Q1733" i="16"/>
  <c r="R1733" i="16" s="1"/>
  <c r="N1733" i="16" s="1"/>
  <c r="P1733" i="16"/>
  <c r="P1218" i="16"/>
  <c r="Q1218" i="16"/>
  <c r="R1218" i="16" s="1"/>
  <c r="N1218" i="16" s="1"/>
  <c r="Q1232" i="16"/>
  <c r="R1232" i="16" s="1"/>
  <c r="N1232" i="16" s="1"/>
  <c r="P1232" i="16"/>
  <c r="Q1965" i="16"/>
  <c r="R1965" i="16" s="1"/>
  <c r="N1965" i="16" s="1"/>
  <c r="P1965" i="16"/>
  <c r="Q1931" i="16"/>
  <c r="R1931" i="16" s="1"/>
  <c r="N1931" i="16" s="1"/>
  <c r="P1931" i="16"/>
  <c r="Q782" i="16"/>
  <c r="R782" i="16" s="1"/>
  <c r="N782" i="16" s="1"/>
  <c r="P782" i="16"/>
  <c r="Q436" i="16"/>
  <c r="R436" i="16" s="1"/>
  <c r="N436" i="16" s="1"/>
  <c r="P436" i="16"/>
  <c r="P342" i="16"/>
  <c r="Q342" i="16"/>
  <c r="R342" i="16" s="1"/>
  <c r="N342" i="16" s="1"/>
  <c r="Q248" i="16"/>
  <c r="R248" i="16" s="1"/>
  <c r="N248" i="16" s="1"/>
  <c r="P248" i="16"/>
  <c r="Q969" i="16"/>
  <c r="R969" i="16" s="1"/>
  <c r="N969" i="16" s="1"/>
  <c r="P969" i="16"/>
  <c r="Q659" i="16"/>
  <c r="R659" i="16" s="1"/>
  <c r="N659" i="16" s="1"/>
  <c r="P659" i="16"/>
  <c r="Q1285" i="16"/>
  <c r="R1285" i="16" s="1"/>
  <c r="N1285" i="16" s="1"/>
  <c r="P1285" i="16"/>
  <c r="Q2042" i="16"/>
  <c r="R2042" i="16" s="1"/>
  <c r="N2042" i="16" s="1"/>
  <c r="P2042" i="16"/>
  <c r="Q1743" i="16"/>
  <c r="R1743" i="16" s="1"/>
  <c r="N1743" i="16" s="1"/>
  <c r="P1743" i="16"/>
  <c r="Q1229" i="16"/>
  <c r="R1229" i="16" s="1"/>
  <c r="N1229" i="16" s="1"/>
  <c r="P1229" i="16"/>
  <c r="Q1244" i="16"/>
  <c r="R1244" i="16" s="1"/>
  <c r="N1244" i="16" s="1"/>
  <c r="P1244" i="16"/>
  <c r="Q1977" i="16"/>
  <c r="R1977" i="16" s="1"/>
  <c r="N1977" i="16" s="1"/>
  <c r="P1977" i="16"/>
  <c r="P1955" i="16"/>
  <c r="Q1955" i="16"/>
  <c r="R1955" i="16" s="1"/>
  <c r="N1955" i="16" s="1"/>
  <c r="P650" i="16"/>
  <c r="Q650" i="16"/>
  <c r="R650" i="16" s="1"/>
  <c r="N650" i="16" s="1"/>
  <c r="P304" i="16"/>
  <c r="Q304" i="16"/>
  <c r="R304" i="16" s="1"/>
  <c r="N304" i="16" s="1"/>
  <c r="P210" i="16"/>
  <c r="Q210" i="16"/>
  <c r="R210" i="16" s="1"/>
  <c r="N210" i="16" s="1"/>
  <c r="P115" i="16"/>
  <c r="Q115" i="16"/>
  <c r="R115" i="16" s="1"/>
  <c r="N115" i="16" s="1"/>
  <c r="P838" i="16"/>
  <c r="Q838" i="16"/>
  <c r="R838" i="16" s="1"/>
  <c r="N838" i="16" s="1"/>
  <c r="Q515" i="16"/>
  <c r="R515" i="16" s="1"/>
  <c r="N515" i="16" s="1"/>
  <c r="P515" i="16"/>
  <c r="Q1153" i="16"/>
  <c r="R1153" i="16" s="1"/>
  <c r="N1153" i="16" s="1"/>
  <c r="P1153" i="16"/>
  <c r="Q1910" i="16"/>
  <c r="R1910" i="16" s="1"/>
  <c r="N1910" i="16" s="1"/>
  <c r="P1910" i="16"/>
  <c r="P1613" i="16"/>
  <c r="Q1613" i="16"/>
  <c r="R1613" i="16" s="1"/>
  <c r="N1613" i="16" s="1"/>
  <c r="P1098" i="16"/>
  <c r="Q1098" i="16"/>
  <c r="R1098" i="16" s="1"/>
  <c r="N1098" i="16" s="1"/>
  <c r="Q1112" i="16"/>
  <c r="R1112" i="16" s="1"/>
  <c r="N1112" i="16" s="1"/>
  <c r="P1112" i="16"/>
  <c r="Q1845" i="16"/>
  <c r="R1845" i="16" s="1"/>
  <c r="N1845" i="16" s="1"/>
  <c r="P1845" i="16"/>
  <c r="Q1775" i="16"/>
  <c r="R1775" i="16" s="1"/>
  <c r="N1775" i="16" s="1"/>
  <c r="P1775" i="16"/>
  <c r="P518" i="16"/>
  <c r="Q518" i="16"/>
  <c r="R518" i="16" s="1"/>
  <c r="N518" i="16" s="1"/>
  <c r="P171" i="16"/>
  <c r="Q171" i="16"/>
  <c r="R171" i="16" s="1"/>
  <c r="N171" i="16" s="1"/>
  <c r="Q78" i="16"/>
  <c r="R78" i="16" s="1"/>
  <c r="N78" i="16" s="1"/>
  <c r="P78" i="16"/>
  <c r="Q1015" i="16"/>
  <c r="R1015" i="16" s="1"/>
  <c r="N1015" i="16" s="1"/>
  <c r="P1015" i="16"/>
  <c r="Q704" i="16"/>
  <c r="R704" i="16" s="1"/>
  <c r="N704" i="16" s="1"/>
  <c r="P704" i="16"/>
  <c r="Q383" i="16"/>
  <c r="R383" i="16" s="1"/>
  <c r="N383" i="16" s="1"/>
  <c r="P383" i="16"/>
  <c r="P1022" i="16"/>
  <c r="Q1022" i="16"/>
  <c r="R1022" i="16" s="1"/>
  <c r="N1022" i="16" s="1"/>
  <c r="Q1778" i="16"/>
  <c r="R1778" i="16" s="1"/>
  <c r="N1778" i="16" s="1"/>
  <c r="P1778" i="16"/>
  <c r="Q1480" i="16"/>
  <c r="R1480" i="16" s="1"/>
  <c r="N1480" i="16" s="1"/>
  <c r="P1480" i="16"/>
  <c r="P967" i="16"/>
  <c r="Q967" i="16"/>
  <c r="R967" i="16" s="1"/>
  <c r="N967" i="16" s="1"/>
  <c r="P2012" i="16"/>
  <c r="Q2012" i="16"/>
  <c r="R2012" i="16" s="1"/>
  <c r="N2012" i="16" s="1"/>
  <c r="Q1713" i="16"/>
  <c r="R1713" i="16" s="1"/>
  <c r="N1713" i="16" s="1"/>
  <c r="P1713" i="16"/>
  <c r="Q1607" i="16"/>
  <c r="R1607" i="16" s="1"/>
  <c r="N1607" i="16" s="1"/>
  <c r="P1607" i="16"/>
  <c r="P242" i="16"/>
  <c r="Q242" i="16"/>
  <c r="R242" i="16" s="1"/>
  <c r="N242" i="16" s="1"/>
  <c r="P939" i="16"/>
  <c r="Q939" i="16"/>
  <c r="R939" i="16" s="1"/>
  <c r="N939" i="16" s="1"/>
  <c r="Q580" i="16"/>
  <c r="R580" i="16" s="1"/>
  <c r="N580" i="16" s="1"/>
  <c r="P580" i="16"/>
  <c r="Q739" i="16"/>
  <c r="R739" i="16" s="1"/>
  <c r="N739" i="16" s="1"/>
  <c r="P739" i="16"/>
  <c r="Q429" i="16"/>
  <c r="R429" i="16" s="1"/>
  <c r="N429" i="16" s="1"/>
  <c r="P429" i="16"/>
  <c r="P95" i="16"/>
  <c r="Q95" i="16"/>
  <c r="R95" i="16" s="1"/>
  <c r="N95" i="16" s="1"/>
  <c r="Q829" i="16"/>
  <c r="R829" i="16" s="1"/>
  <c r="N829" i="16" s="1"/>
  <c r="P829" i="16"/>
  <c r="P1503" i="16"/>
  <c r="Q1503" i="16"/>
  <c r="R1503" i="16" s="1"/>
  <c r="N1503" i="16" s="1"/>
  <c r="Q1203" i="16"/>
  <c r="R1203" i="16" s="1"/>
  <c r="N1203" i="16" s="1"/>
  <c r="P1203" i="16"/>
  <c r="Q1673" i="16"/>
  <c r="R1673" i="16" s="1"/>
  <c r="N1673" i="16" s="1"/>
  <c r="P1673" i="16"/>
  <c r="Q1735" i="16"/>
  <c r="R1735" i="16" s="1"/>
  <c r="N1735" i="16" s="1"/>
  <c r="P1735" i="16"/>
  <c r="P1438" i="16"/>
  <c r="Q1438" i="16"/>
  <c r="R1438" i="16" s="1"/>
  <c r="N1438" i="16" s="1"/>
  <c r="Q1283" i="16"/>
  <c r="R1283" i="16" s="1"/>
  <c r="N1283" i="16" s="1"/>
  <c r="P1283" i="16"/>
  <c r="P1978" i="16"/>
  <c r="Q1978" i="16"/>
  <c r="R1978" i="16" s="1"/>
  <c r="N1978" i="16" s="1"/>
  <c r="Q1679" i="16"/>
  <c r="R1679" i="16" s="1"/>
  <c r="N1679" i="16" s="1"/>
  <c r="P1679" i="16"/>
  <c r="Q3397" i="16"/>
  <c r="R3397" i="16" s="1"/>
  <c r="N3397" i="16" s="1"/>
  <c r="P3397" i="16"/>
  <c r="P3362" i="16"/>
  <c r="Q3362" i="16"/>
  <c r="R3362" i="16" s="1"/>
  <c r="N3362" i="16" s="1"/>
  <c r="Q3279" i="16"/>
  <c r="R3279" i="16" s="1"/>
  <c r="N3279" i="16" s="1"/>
  <c r="P3279" i="16"/>
  <c r="Q3208" i="16"/>
  <c r="R3208" i="16" s="1"/>
  <c r="N3208" i="16" s="1"/>
  <c r="P3208" i="16"/>
  <c r="P2849" i="16"/>
  <c r="Q2849" i="16"/>
  <c r="R2849" i="16" s="1"/>
  <c r="N2849" i="16" s="1"/>
  <c r="Q2826" i="16"/>
  <c r="R2826" i="16" s="1"/>
  <c r="N2826" i="16" s="1"/>
  <c r="P2826" i="16"/>
  <c r="Q3091" i="16"/>
  <c r="R3091" i="16" s="1"/>
  <c r="N3091" i="16" s="1"/>
  <c r="P3091" i="16"/>
  <c r="Q3033" i="16"/>
  <c r="R3033" i="16" s="1"/>
  <c r="N3033" i="16" s="1"/>
  <c r="P3033" i="16"/>
  <c r="Q2949" i="16"/>
  <c r="R2949" i="16" s="1"/>
  <c r="N2949" i="16" s="1"/>
  <c r="P2949" i="16"/>
  <c r="Q2878" i="16"/>
  <c r="R2878" i="16" s="1"/>
  <c r="N2878" i="16" s="1"/>
  <c r="P2878" i="16"/>
  <c r="Q2831" i="16"/>
  <c r="R2831" i="16" s="1"/>
  <c r="N2831" i="16" s="1"/>
  <c r="P2831" i="16"/>
  <c r="Q2772" i="16"/>
  <c r="R2772" i="16" s="1"/>
  <c r="N2772" i="16" s="1"/>
  <c r="P2772" i="16"/>
  <c r="Q1693" i="16"/>
  <c r="R1693" i="16" s="1"/>
  <c r="N1693" i="16" s="1"/>
  <c r="P1693" i="16"/>
  <c r="P3408" i="16"/>
  <c r="Q3408" i="16"/>
  <c r="R3408" i="16" s="1"/>
  <c r="N3408" i="16" s="1"/>
  <c r="Q3374" i="16"/>
  <c r="R3374" i="16" s="1"/>
  <c r="N3374" i="16" s="1"/>
  <c r="P3374" i="16"/>
  <c r="Q3292" i="16"/>
  <c r="R3292" i="16" s="1"/>
  <c r="N3292" i="16" s="1"/>
  <c r="P3292" i="16"/>
  <c r="Q3220" i="16"/>
  <c r="R3220" i="16" s="1"/>
  <c r="N3220" i="16" s="1"/>
  <c r="P3220" i="16"/>
  <c r="P2861" i="16"/>
  <c r="Q2861" i="16"/>
  <c r="R2861" i="16" s="1"/>
  <c r="N2861" i="16" s="1"/>
  <c r="Q2838" i="16"/>
  <c r="R2838" i="16" s="1"/>
  <c r="N2838" i="16" s="1"/>
  <c r="P2838" i="16"/>
  <c r="Q3102" i="16"/>
  <c r="R3102" i="16" s="1"/>
  <c r="N3102" i="16" s="1"/>
  <c r="P3102" i="16"/>
  <c r="P3044" i="16"/>
  <c r="Q3044" i="16"/>
  <c r="R3044" i="16" s="1"/>
  <c r="N3044" i="16" s="1"/>
  <c r="P2962" i="16"/>
  <c r="Q2962" i="16"/>
  <c r="R2962" i="16" s="1"/>
  <c r="N2962" i="16" s="1"/>
  <c r="Q2889" i="16"/>
  <c r="R2889" i="16" s="1"/>
  <c r="N2889" i="16" s="1"/>
  <c r="P2889" i="16"/>
  <c r="Q2843" i="16"/>
  <c r="R2843" i="16" s="1"/>
  <c r="N2843" i="16" s="1"/>
  <c r="P2843" i="16"/>
  <c r="Q2784" i="16"/>
  <c r="R2784" i="16" s="1"/>
  <c r="N2784" i="16" s="1"/>
  <c r="P2784" i="16"/>
  <c r="Q2112" i="16"/>
  <c r="R2112" i="16" s="1"/>
  <c r="N2112" i="16" s="1"/>
  <c r="P2112" i="16"/>
  <c r="Q3509" i="16"/>
  <c r="R3509" i="16" s="1"/>
  <c r="N3509" i="16" s="1"/>
  <c r="P3509" i="16"/>
  <c r="P3818" i="16"/>
  <c r="Q3818" i="16"/>
  <c r="R3818" i="16" s="1"/>
  <c r="N3818" i="16" s="1"/>
  <c r="Q3748" i="16"/>
  <c r="R3748" i="16" s="1"/>
  <c r="N3748" i="16" s="1"/>
  <c r="P3748" i="16"/>
  <c r="Q3664" i="16"/>
  <c r="R3664" i="16" s="1"/>
  <c r="N3664" i="16" s="1"/>
  <c r="P3664" i="16"/>
  <c r="Q3305" i="16"/>
  <c r="R3305" i="16" s="1"/>
  <c r="N3305" i="16" s="1"/>
  <c r="P3305" i="16"/>
  <c r="Q3282" i="16"/>
  <c r="R3282" i="16" s="1"/>
  <c r="N3282" i="16" s="1"/>
  <c r="P3282" i="16"/>
  <c r="P3547" i="16"/>
  <c r="Q3547" i="16"/>
  <c r="R3547" i="16" s="1"/>
  <c r="N3547" i="16" s="1"/>
  <c r="Q3489" i="16"/>
  <c r="R3489" i="16" s="1"/>
  <c r="N3489" i="16" s="1"/>
  <c r="P3489" i="16"/>
  <c r="Q3404" i="16"/>
  <c r="R3404" i="16" s="1"/>
  <c r="N3404" i="16" s="1"/>
  <c r="P3404" i="16"/>
  <c r="Q3334" i="16"/>
  <c r="R3334" i="16" s="1"/>
  <c r="N3334" i="16" s="1"/>
  <c r="P3334" i="16"/>
  <c r="Q3287" i="16"/>
  <c r="R3287" i="16" s="1"/>
  <c r="N3287" i="16" s="1"/>
  <c r="P3287" i="16"/>
  <c r="P3228" i="16"/>
  <c r="Q3228" i="16"/>
  <c r="R3228" i="16" s="1"/>
  <c r="N3228" i="16" s="1"/>
  <c r="Q2126" i="16"/>
  <c r="R2126" i="16" s="1"/>
  <c r="N2126" i="16" s="1"/>
  <c r="P2126" i="16"/>
  <c r="Q3605" i="16"/>
  <c r="R3605" i="16" s="1"/>
  <c r="N3605" i="16" s="1"/>
  <c r="P3605" i="16"/>
  <c r="P3831" i="16"/>
  <c r="Q3831" i="16"/>
  <c r="R3831" i="16" s="1"/>
  <c r="N3831" i="16" s="1"/>
  <c r="Q3759" i="16"/>
  <c r="R3759" i="16" s="1"/>
  <c r="N3759" i="16" s="1"/>
  <c r="P3759" i="16"/>
  <c r="Q3676" i="16"/>
  <c r="R3676" i="16" s="1"/>
  <c r="N3676" i="16" s="1"/>
  <c r="P3676" i="16"/>
  <c r="P3318" i="16"/>
  <c r="Q3318" i="16"/>
  <c r="R3318" i="16" s="1"/>
  <c r="N3318" i="16" s="1"/>
  <c r="P3306" i="16"/>
  <c r="Q3306" i="16"/>
  <c r="R3306" i="16" s="1"/>
  <c r="N3306" i="16" s="1"/>
  <c r="Q3560" i="16"/>
  <c r="R3560" i="16" s="1"/>
  <c r="N3560" i="16" s="1"/>
  <c r="P3560" i="16"/>
  <c r="Q3501" i="16"/>
  <c r="R3501" i="16" s="1"/>
  <c r="N3501" i="16" s="1"/>
  <c r="P3501" i="16"/>
  <c r="Q3417" i="16"/>
  <c r="R3417" i="16" s="1"/>
  <c r="N3417" i="16" s="1"/>
  <c r="P3417" i="16"/>
  <c r="Q3346" i="16"/>
  <c r="R3346" i="16" s="1"/>
  <c r="N3346" i="16" s="1"/>
  <c r="P3346" i="16"/>
  <c r="Q3298" i="16"/>
  <c r="R3298" i="16" s="1"/>
  <c r="N3298" i="16" s="1"/>
  <c r="P3298" i="16"/>
  <c r="Q3241" i="16"/>
  <c r="R3241" i="16" s="1"/>
  <c r="N3241" i="16" s="1"/>
  <c r="P3241" i="16"/>
  <c r="P2437" i="16"/>
  <c r="Q2437" i="16"/>
  <c r="R2437" i="16" s="1"/>
  <c r="N2437" i="16" s="1"/>
  <c r="P2378" i="16"/>
  <c r="Q2378" i="16"/>
  <c r="R2378" i="16" s="1"/>
  <c r="N2378" i="16" s="1"/>
  <c r="Q2319" i="16"/>
  <c r="R2319" i="16" s="1"/>
  <c r="N2319" i="16" s="1"/>
  <c r="P2319" i="16"/>
  <c r="Q2236" i="16"/>
  <c r="R2236" i="16" s="1"/>
  <c r="N2236" i="16" s="1"/>
  <c r="P2236" i="16"/>
  <c r="Q1889" i="16"/>
  <c r="R1889" i="16" s="1"/>
  <c r="N1889" i="16" s="1"/>
  <c r="P1889" i="16"/>
  <c r="Q1854" i="16"/>
  <c r="R1854" i="16" s="1"/>
  <c r="N1854" i="16" s="1"/>
  <c r="P1854" i="16"/>
  <c r="P2131" i="16"/>
  <c r="Q2131" i="16"/>
  <c r="R2131" i="16" s="1"/>
  <c r="N2131" i="16" s="1"/>
  <c r="P3822" i="16"/>
  <c r="Q3822" i="16"/>
  <c r="R3822" i="16" s="1"/>
  <c r="N3822" i="16" s="1"/>
  <c r="Q3813" i="16"/>
  <c r="R3813" i="16" s="1"/>
  <c r="N3813" i="16" s="1"/>
  <c r="P3813" i="16"/>
  <c r="Q3716" i="16"/>
  <c r="R3716" i="16" s="1"/>
  <c r="N3716" i="16" s="1"/>
  <c r="P3716" i="16"/>
  <c r="Q3647" i="16"/>
  <c r="R3647" i="16" s="1"/>
  <c r="N3647" i="16" s="1"/>
  <c r="P3647" i="16"/>
  <c r="Q3600" i="16"/>
  <c r="R3600" i="16" s="1"/>
  <c r="N3600" i="16" s="1"/>
  <c r="P3600" i="16"/>
  <c r="Q3540" i="16"/>
  <c r="R3540" i="16" s="1"/>
  <c r="N3540" i="16" s="1"/>
  <c r="P3540" i="16"/>
  <c r="P2449" i="16"/>
  <c r="Q2449" i="16"/>
  <c r="R2449" i="16" s="1"/>
  <c r="N2449" i="16" s="1"/>
  <c r="Q2391" i="16"/>
  <c r="R2391" i="16" s="1"/>
  <c r="N2391" i="16" s="1"/>
  <c r="P2391" i="16"/>
  <c r="Q2332" i="16"/>
  <c r="R2332" i="16" s="1"/>
  <c r="N2332" i="16" s="1"/>
  <c r="P2332" i="16"/>
  <c r="Q2248" i="16"/>
  <c r="R2248" i="16" s="1"/>
  <c r="N2248" i="16" s="1"/>
  <c r="P2248" i="16"/>
  <c r="P1900" i="16"/>
  <c r="Q1900" i="16"/>
  <c r="R1900" i="16" s="1"/>
  <c r="N1900" i="16" s="1"/>
  <c r="Q1865" i="16"/>
  <c r="R1865" i="16" s="1"/>
  <c r="N1865" i="16" s="1"/>
  <c r="P1865" i="16"/>
  <c r="P2143" i="16"/>
  <c r="Q2143" i="16"/>
  <c r="R2143" i="16" s="1"/>
  <c r="N2143" i="16" s="1"/>
  <c r="Q2084" i="16"/>
  <c r="R2084" i="16" s="1"/>
  <c r="N2084" i="16" s="1"/>
  <c r="P2084" i="16"/>
  <c r="Q3824" i="16"/>
  <c r="R3824" i="16" s="1"/>
  <c r="N3824" i="16" s="1"/>
  <c r="P3824" i="16"/>
  <c r="Q3730" i="16"/>
  <c r="R3730" i="16" s="1"/>
  <c r="N3730" i="16" s="1"/>
  <c r="P3730" i="16"/>
  <c r="Q3657" i="16"/>
  <c r="R3657" i="16" s="1"/>
  <c r="N3657" i="16" s="1"/>
  <c r="P3657" i="16"/>
  <c r="Q3612" i="16"/>
  <c r="R3612" i="16" s="1"/>
  <c r="N3612" i="16" s="1"/>
  <c r="P3612" i="16"/>
  <c r="Q3552" i="16"/>
  <c r="R3552" i="16" s="1"/>
  <c r="N3552" i="16" s="1"/>
  <c r="P3552" i="16"/>
  <c r="P1608" i="16"/>
  <c r="Q1608" i="16"/>
  <c r="R1608" i="16" s="1"/>
  <c r="N1608" i="16" s="1"/>
  <c r="Q3324" i="16"/>
  <c r="R3324" i="16" s="1"/>
  <c r="N3324" i="16" s="1"/>
  <c r="P3324" i="16"/>
  <c r="Q3290" i="16"/>
  <c r="R3290" i="16" s="1"/>
  <c r="N3290" i="16" s="1"/>
  <c r="P3290" i="16"/>
  <c r="Q3207" i="16"/>
  <c r="R3207" i="16" s="1"/>
  <c r="N3207" i="16" s="1"/>
  <c r="P3207" i="16"/>
  <c r="P3136" i="16"/>
  <c r="Q3136" i="16"/>
  <c r="R3136" i="16" s="1"/>
  <c r="N3136" i="16" s="1"/>
  <c r="P2777" i="16"/>
  <c r="Q2777" i="16"/>
  <c r="R2777" i="16" s="1"/>
  <c r="N2777" i="16" s="1"/>
  <c r="Q2754" i="16"/>
  <c r="R2754" i="16" s="1"/>
  <c r="N2754" i="16" s="1"/>
  <c r="P2754" i="16"/>
  <c r="P3019" i="16"/>
  <c r="Q3019" i="16"/>
  <c r="R3019" i="16" s="1"/>
  <c r="N3019" i="16" s="1"/>
  <c r="P2960" i="16"/>
  <c r="Q2960" i="16"/>
  <c r="R2960" i="16" s="1"/>
  <c r="N2960" i="16" s="1"/>
  <c r="Q2877" i="16"/>
  <c r="R2877" i="16" s="1"/>
  <c r="N2877" i="16" s="1"/>
  <c r="P2877" i="16"/>
  <c r="P2805" i="16"/>
  <c r="Q2805" i="16"/>
  <c r="R2805" i="16" s="1"/>
  <c r="N2805" i="16" s="1"/>
  <c r="Q2759" i="16"/>
  <c r="R2759" i="16" s="1"/>
  <c r="N2759" i="16" s="1"/>
  <c r="P2759" i="16"/>
  <c r="Q2700" i="16"/>
  <c r="R2700" i="16" s="1"/>
  <c r="N2700" i="16" s="1"/>
  <c r="P2700" i="16"/>
  <c r="P1620" i="16"/>
  <c r="Q1620" i="16"/>
  <c r="R1620" i="16" s="1"/>
  <c r="N1620" i="16" s="1"/>
  <c r="Q3337" i="16"/>
  <c r="R3337" i="16" s="1"/>
  <c r="N3337" i="16" s="1"/>
  <c r="P3337" i="16"/>
  <c r="P3302" i="16"/>
  <c r="Q3302" i="16"/>
  <c r="R3302" i="16" s="1"/>
  <c r="N3302" i="16" s="1"/>
  <c r="Q3219" i="16"/>
  <c r="R3219" i="16" s="1"/>
  <c r="N3219" i="16" s="1"/>
  <c r="P3219" i="16"/>
  <c r="Q3149" i="16"/>
  <c r="R3149" i="16" s="1"/>
  <c r="N3149" i="16" s="1"/>
  <c r="P3149" i="16"/>
  <c r="Q2790" i="16"/>
  <c r="R2790" i="16" s="1"/>
  <c r="N2790" i="16" s="1"/>
  <c r="P2790" i="16"/>
  <c r="P2765" i="16"/>
  <c r="Q2765" i="16"/>
  <c r="R2765" i="16" s="1"/>
  <c r="N2765" i="16" s="1"/>
  <c r="Q3031" i="16"/>
  <c r="R3031" i="16" s="1"/>
  <c r="N3031" i="16" s="1"/>
  <c r="P3031" i="16"/>
  <c r="P2972" i="16"/>
  <c r="Q2972" i="16"/>
  <c r="R2972" i="16" s="1"/>
  <c r="N2972" i="16" s="1"/>
  <c r="Q2890" i="16"/>
  <c r="R2890" i="16" s="1"/>
  <c r="N2890" i="16" s="1"/>
  <c r="P2890" i="16"/>
  <c r="Q2818" i="16"/>
  <c r="R2818" i="16" s="1"/>
  <c r="N2818" i="16" s="1"/>
  <c r="P2818" i="16"/>
  <c r="Q2771" i="16"/>
  <c r="R2771" i="16" s="1"/>
  <c r="N2771" i="16" s="1"/>
  <c r="P2771" i="16"/>
  <c r="Q2712" i="16"/>
  <c r="R2712" i="16" s="1"/>
  <c r="N2712" i="16" s="1"/>
  <c r="P2712" i="16"/>
  <c r="P1776" i="16"/>
  <c r="Q1776" i="16"/>
  <c r="R1776" i="16" s="1"/>
  <c r="N1776" i="16" s="1"/>
  <c r="Q3493" i="16"/>
  <c r="R3493" i="16" s="1"/>
  <c r="N3493" i="16" s="1"/>
  <c r="P3493" i="16"/>
  <c r="Q3458" i="16"/>
  <c r="R3458" i="16" s="1"/>
  <c r="N3458" i="16" s="1"/>
  <c r="P3458" i="16"/>
  <c r="Q3375" i="16"/>
  <c r="R3375" i="16" s="1"/>
  <c r="N3375" i="16" s="1"/>
  <c r="P3375" i="16"/>
  <c r="Q3303" i="16"/>
  <c r="R3303" i="16" s="1"/>
  <c r="N3303" i="16" s="1"/>
  <c r="P3303" i="16"/>
  <c r="Q2945" i="16"/>
  <c r="R2945" i="16" s="1"/>
  <c r="N2945" i="16" s="1"/>
  <c r="P2945" i="16"/>
  <c r="Q2921" i="16"/>
  <c r="R2921" i="16" s="1"/>
  <c r="N2921" i="16" s="1"/>
  <c r="P2921" i="16"/>
  <c r="Q3187" i="16"/>
  <c r="R3187" i="16" s="1"/>
  <c r="N3187" i="16" s="1"/>
  <c r="P3187" i="16"/>
  <c r="Q3129" i="16"/>
  <c r="R3129" i="16" s="1"/>
  <c r="N3129" i="16" s="1"/>
  <c r="P3129" i="16"/>
  <c r="P3045" i="16"/>
  <c r="Q3045" i="16"/>
  <c r="R3045" i="16" s="1"/>
  <c r="N3045" i="16" s="1"/>
  <c r="Q2974" i="16"/>
  <c r="R2974" i="16" s="1"/>
  <c r="N2974" i="16" s="1"/>
  <c r="P2974" i="16"/>
  <c r="P2928" i="16"/>
  <c r="Q2928" i="16"/>
  <c r="R2928" i="16" s="1"/>
  <c r="N2928" i="16" s="1"/>
  <c r="Q2868" i="16"/>
  <c r="R2868" i="16" s="1"/>
  <c r="N2868" i="16" s="1"/>
  <c r="P2868" i="16"/>
  <c r="Q1500" i="16"/>
  <c r="R1500" i="16" s="1"/>
  <c r="N1500" i="16" s="1"/>
  <c r="P1500" i="16"/>
  <c r="P3217" i="16"/>
  <c r="Q3217" i="16"/>
  <c r="R3217" i="16" s="1"/>
  <c r="N3217" i="16" s="1"/>
  <c r="Q3182" i="16"/>
  <c r="R3182" i="16" s="1"/>
  <c r="N3182" i="16" s="1"/>
  <c r="P3182" i="16"/>
  <c r="P3099" i="16"/>
  <c r="Q3099" i="16"/>
  <c r="R3099" i="16" s="1"/>
  <c r="N3099" i="16" s="1"/>
  <c r="Q3027" i="16"/>
  <c r="R3027" i="16" s="1"/>
  <c r="N3027" i="16" s="1"/>
  <c r="P3027" i="16"/>
  <c r="P2669" i="16"/>
  <c r="Q2669" i="16"/>
  <c r="R2669" i="16" s="1"/>
  <c r="N2669" i="16" s="1"/>
  <c r="Q2646" i="16"/>
  <c r="R2646" i="16" s="1"/>
  <c r="N2646" i="16" s="1"/>
  <c r="P2646" i="16"/>
  <c r="P2912" i="16"/>
  <c r="Q2912" i="16"/>
  <c r="R2912" i="16" s="1"/>
  <c r="N2912" i="16" s="1"/>
  <c r="Q2852" i="16"/>
  <c r="R2852" i="16" s="1"/>
  <c r="N2852" i="16" s="1"/>
  <c r="P2852" i="16"/>
  <c r="P2769" i="16"/>
  <c r="Q2769" i="16"/>
  <c r="R2769" i="16" s="1"/>
  <c r="N2769" i="16" s="1"/>
  <c r="Q2686" i="16"/>
  <c r="R2686" i="16" s="1"/>
  <c r="N2686" i="16" s="1"/>
  <c r="P2686" i="16"/>
  <c r="Q2652" i="16"/>
  <c r="R2652" i="16" s="1"/>
  <c r="N2652" i="16" s="1"/>
  <c r="P2652" i="16"/>
  <c r="Q2580" i="16"/>
  <c r="R2580" i="16" s="1"/>
  <c r="N2580" i="16" s="1"/>
  <c r="P2580" i="16"/>
  <c r="P1656" i="16"/>
  <c r="Q1656" i="16"/>
  <c r="R1656" i="16" s="1"/>
  <c r="N1656" i="16" s="1"/>
  <c r="P3372" i="16"/>
  <c r="Q3372" i="16"/>
  <c r="R3372" i="16" s="1"/>
  <c r="N3372" i="16" s="1"/>
  <c r="Q3338" i="16"/>
  <c r="R3338" i="16" s="1"/>
  <c r="N3338" i="16" s="1"/>
  <c r="P3338" i="16"/>
  <c r="Q3255" i="16"/>
  <c r="R3255" i="16" s="1"/>
  <c r="N3255" i="16" s="1"/>
  <c r="P3255" i="16"/>
  <c r="Q3183" i="16"/>
  <c r="R3183" i="16" s="1"/>
  <c r="N3183" i="16" s="1"/>
  <c r="P3183" i="16"/>
  <c r="P2825" i="16"/>
  <c r="Q2825" i="16"/>
  <c r="R2825" i="16" s="1"/>
  <c r="N2825" i="16" s="1"/>
  <c r="Q2802" i="16"/>
  <c r="R2802" i="16" s="1"/>
  <c r="N2802" i="16" s="1"/>
  <c r="P2802" i="16"/>
  <c r="Q3066" i="16"/>
  <c r="R3066" i="16" s="1"/>
  <c r="N3066" i="16" s="1"/>
  <c r="P3066" i="16"/>
  <c r="Q3007" i="16"/>
  <c r="R3007" i="16" s="1"/>
  <c r="N3007" i="16" s="1"/>
  <c r="P3007" i="16"/>
  <c r="Q2924" i="16"/>
  <c r="R2924" i="16" s="1"/>
  <c r="N2924" i="16" s="1"/>
  <c r="P2924" i="16"/>
  <c r="P2855" i="16"/>
  <c r="Q2855" i="16"/>
  <c r="R2855" i="16" s="1"/>
  <c r="N2855" i="16" s="1"/>
  <c r="Q2807" i="16"/>
  <c r="R2807" i="16" s="1"/>
  <c r="N2807" i="16" s="1"/>
  <c r="P2807" i="16"/>
  <c r="Q2748" i="16"/>
  <c r="R2748" i="16" s="1"/>
  <c r="N2748" i="16" s="1"/>
  <c r="P2748" i="16"/>
  <c r="Q1236" i="16"/>
  <c r="R1236" i="16" s="1"/>
  <c r="N1236" i="16" s="1"/>
  <c r="P1236" i="16"/>
  <c r="Q2953" i="16"/>
  <c r="R2953" i="16" s="1"/>
  <c r="N2953" i="16" s="1"/>
  <c r="P2953" i="16"/>
  <c r="Q2918" i="16"/>
  <c r="R2918" i="16" s="1"/>
  <c r="N2918" i="16" s="1"/>
  <c r="P2918" i="16"/>
  <c r="P2835" i="16"/>
  <c r="Q2835" i="16"/>
  <c r="R2835" i="16" s="1"/>
  <c r="N2835" i="16" s="1"/>
  <c r="Q2764" i="16"/>
  <c r="R2764" i="16" s="1"/>
  <c r="N2764" i="16" s="1"/>
  <c r="P2764" i="16"/>
  <c r="P2404" i="16"/>
  <c r="Q2404" i="16"/>
  <c r="R2404" i="16" s="1"/>
  <c r="N2404" i="16" s="1"/>
  <c r="P2370" i="16"/>
  <c r="Q2370" i="16"/>
  <c r="R2370" i="16" s="1"/>
  <c r="N2370" i="16" s="1"/>
  <c r="Q2647" i="16"/>
  <c r="R2647" i="16" s="1"/>
  <c r="N2647" i="16" s="1"/>
  <c r="P2647" i="16"/>
  <c r="Q2588" i="16"/>
  <c r="R2588" i="16" s="1"/>
  <c r="N2588" i="16" s="1"/>
  <c r="P2588" i="16"/>
  <c r="P2505" i="16"/>
  <c r="Q2505" i="16"/>
  <c r="R2505" i="16" s="1"/>
  <c r="N2505" i="16" s="1"/>
  <c r="Q2422" i="16"/>
  <c r="R2422" i="16" s="1"/>
  <c r="N2422" i="16" s="1"/>
  <c r="P2422" i="16"/>
  <c r="Q2387" i="16"/>
  <c r="R2387" i="16" s="1"/>
  <c r="N2387" i="16" s="1"/>
  <c r="P2387" i="16"/>
  <c r="Q2316" i="16"/>
  <c r="R2316" i="16" s="1"/>
  <c r="N2316" i="16" s="1"/>
  <c r="P2316" i="16"/>
  <c r="Q152" i="16"/>
  <c r="R152" i="16" s="1"/>
  <c r="N152" i="16" s="1"/>
  <c r="P152" i="16"/>
  <c r="Q114" i="16"/>
  <c r="R114" i="16" s="1"/>
  <c r="N114" i="16" s="1"/>
  <c r="P114" i="16"/>
  <c r="Q593" i="16"/>
  <c r="R593" i="16" s="1"/>
  <c r="N593" i="16" s="1"/>
  <c r="P593" i="16"/>
  <c r="Q352" i="16"/>
  <c r="R352" i="16" s="1"/>
  <c r="N352" i="16" s="1"/>
  <c r="P352" i="16"/>
  <c r="Q1958" i="16"/>
  <c r="R1958" i="16" s="1"/>
  <c r="N1958" i="16" s="1"/>
  <c r="P1958" i="16"/>
  <c r="Q1160" i="16"/>
  <c r="R1160" i="16" s="1"/>
  <c r="N1160" i="16" s="1"/>
  <c r="P1160" i="16"/>
  <c r="Q1847" i="16"/>
  <c r="R1847" i="16" s="1"/>
  <c r="N1847" i="16" s="1"/>
  <c r="P1847" i="16"/>
  <c r="Q243" i="16"/>
  <c r="R243" i="16" s="1"/>
  <c r="N243" i="16" s="1"/>
  <c r="P243" i="16"/>
  <c r="Q940" i="16"/>
  <c r="R940" i="16" s="1"/>
  <c r="N940" i="16" s="1"/>
  <c r="P940" i="16"/>
  <c r="Q50" i="16"/>
  <c r="R50" i="16" s="1"/>
  <c r="N50" i="16" s="1"/>
  <c r="P50" i="16"/>
  <c r="Q764" i="16"/>
  <c r="R764" i="16" s="1"/>
  <c r="N764" i="16" s="1"/>
  <c r="P764" i="16"/>
  <c r="P430" i="16"/>
  <c r="Q430" i="16"/>
  <c r="R430" i="16" s="1"/>
  <c r="N430" i="16" s="1"/>
  <c r="Q131" i="16"/>
  <c r="R131" i="16" s="1"/>
  <c r="N131" i="16" s="1"/>
  <c r="P131" i="16"/>
  <c r="Q1789" i="16"/>
  <c r="R1789" i="16" s="1"/>
  <c r="N1789" i="16" s="1"/>
  <c r="P1789" i="16"/>
  <c r="P1526" i="16"/>
  <c r="Q1526" i="16"/>
  <c r="R1526" i="16" s="1"/>
  <c r="N1526" i="16" s="1"/>
  <c r="P990" i="16"/>
  <c r="Q990" i="16"/>
  <c r="R990" i="16" s="1"/>
  <c r="N990" i="16" s="1"/>
  <c r="Q1734" i="16"/>
  <c r="R1734" i="16" s="1"/>
  <c r="N1734" i="16" s="1"/>
  <c r="P1734" i="16"/>
  <c r="Q1747" i="16"/>
  <c r="R1747" i="16" s="1"/>
  <c r="N1747" i="16" s="1"/>
  <c r="P1747" i="16"/>
  <c r="P1522" i="16"/>
  <c r="Q1522" i="16"/>
  <c r="R1522" i="16" s="1"/>
  <c r="N1522" i="16" s="1"/>
  <c r="Q529" i="16"/>
  <c r="R529" i="16" s="1"/>
  <c r="N529" i="16" s="1"/>
  <c r="P529" i="16"/>
  <c r="Q256" i="16"/>
  <c r="R256" i="16" s="1"/>
  <c r="N256" i="16" s="1"/>
  <c r="P256" i="16"/>
  <c r="Q952" i="16"/>
  <c r="R952" i="16" s="1"/>
  <c r="N952" i="16" s="1"/>
  <c r="P952" i="16"/>
  <c r="P67" i="16"/>
  <c r="Q67" i="16"/>
  <c r="R67" i="16" s="1"/>
  <c r="N67" i="16" s="1"/>
  <c r="Q775" i="16"/>
  <c r="R775" i="16" s="1"/>
  <c r="N775" i="16" s="1"/>
  <c r="P775" i="16"/>
  <c r="P442" i="16"/>
  <c r="Q442" i="16"/>
  <c r="R442" i="16" s="1"/>
  <c r="N442" i="16" s="1"/>
  <c r="Q145" i="16"/>
  <c r="R145" i="16" s="1"/>
  <c r="N145" i="16" s="1"/>
  <c r="P145" i="16"/>
  <c r="Q1802" i="16"/>
  <c r="R1802" i="16" s="1"/>
  <c r="N1802" i="16" s="1"/>
  <c r="P1802" i="16"/>
  <c r="Q1540" i="16"/>
  <c r="R1540" i="16" s="1"/>
  <c r="N1540" i="16" s="1"/>
  <c r="P1540" i="16"/>
  <c r="Q1000" i="16"/>
  <c r="R1000" i="16" s="1"/>
  <c r="N1000" i="16" s="1"/>
  <c r="P1000" i="16"/>
  <c r="Q1746" i="16"/>
  <c r="R1746" i="16" s="1"/>
  <c r="N1746" i="16" s="1"/>
  <c r="P1746" i="16"/>
  <c r="Q1761" i="16"/>
  <c r="R1761" i="16" s="1"/>
  <c r="N1761" i="16" s="1"/>
  <c r="P1761" i="16"/>
  <c r="P1546" i="16"/>
  <c r="Q1546" i="16"/>
  <c r="R1546" i="16" s="1"/>
  <c r="N1546" i="16" s="1"/>
  <c r="P397" i="16"/>
  <c r="Q397" i="16"/>
  <c r="R397" i="16" s="1"/>
  <c r="N397" i="16" s="1"/>
  <c r="Q124" i="16"/>
  <c r="R124" i="16" s="1"/>
  <c r="N124" i="16" s="1"/>
  <c r="P124" i="16"/>
  <c r="P820" i="16"/>
  <c r="Q820" i="16"/>
  <c r="R820" i="16" s="1"/>
  <c r="N820" i="16" s="1"/>
  <c r="P726" i="16"/>
  <c r="Q726" i="16"/>
  <c r="R726" i="16" s="1"/>
  <c r="N726" i="16" s="1"/>
  <c r="Q644" i="16"/>
  <c r="R644" i="16" s="1"/>
  <c r="N644" i="16" s="1"/>
  <c r="P644" i="16"/>
  <c r="P310" i="16"/>
  <c r="Q310" i="16"/>
  <c r="R310" i="16" s="1"/>
  <c r="N310" i="16" s="1"/>
  <c r="Q1043" i="16"/>
  <c r="R1043" i="16" s="1"/>
  <c r="N1043" i="16" s="1"/>
  <c r="P1043" i="16"/>
  <c r="Q1669" i="16"/>
  <c r="R1669" i="16" s="1"/>
  <c r="N1669" i="16" s="1"/>
  <c r="P1669" i="16"/>
  <c r="Q1407" i="16"/>
  <c r="R1407" i="16" s="1"/>
  <c r="N1407" i="16" s="1"/>
  <c r="P1407" i="16"/>
  <c r="P870" i="16"/>
  <c r="Q870" i="16"/>
  <c r="R870" i="16" s="1"/>
  <c r="N870" i="16" s="1"/>
  <c r="P1614" i="16"/>
  <c r="Q1614" i="16"/>
  <c r="R1614" i="16" s="1"/>
  <c r="N1614" i="16" s="1"/>
  <c r="Q1629" i="16"/>
  <c r="R1629" i="16" s="1"/>
  <c r="N1629" i="16" s="1"/>
  <c r="P1629" i="16"/>
  <c r="P1402" i="16"/>
  <c r="Q1402" i="16"/>
  <c r="R1402" i="16" s="1"/>
  <c r="N1402" i="16" s="1"/>
  <c r="P842" i="16"/>
  <c r="Q842" i="16"/>
  <c r="R842" i="16" s="1"/>
  <c r="N842" i="16" s="1"/>
  <c r="Q578" i="16"/>
  <c r="R578" i="16" s="1"/>
  <c r="N578" i="16" s="1"/>
  <c r="P578" i="16"/>
  <c r="P222" i="16"/>
  <c r="Q222" i="16"/>
  <c r="R222" i="16" s="1"/>
  <c r="N222" i="16" s="1"/>
  <c r="P380" i="16"/>
  <c r="Q380" i="16"/>
  <c r="R380" i="16" s="1"/>
  <c r="N380" i="16" s="1"/>
  <c r="Q69" i="16"/>
  <c r="R69" i="16" s="1"/>
  <c r="N69" i="16" s="1"/>
  <c r="P69" i="16"/>
  <c r="P754" i="16"/>
  <c r="Q754" i="16"/>
  <c r="R754" i="16" s="1"/>
  <c r="N754" i="16" s="1"/>
  <c r="Q468" i="16"/>
  <c r="R468" i="16" s="1"/>
  <c r="N468" i="16" s="1"/>
  <c r="P468" i="16"/>
  <c r="Q1142" i="16"/>
  <c r="R1142" i="16" s="1"/>
  <c r="N1142" i="16" s="1"/>
  <c r="P1142" i="16"/>
  <c r="Q1850" i="16"/>
  <c r="R1850" i="16" s="1"/>
  <c r="N1850" i="16" s="1"/>
  <c r="P1850" i="16"/>
  <c r="Q1312" i="16"/>
  <c r="R1312" i="16" s="1"/>
  <c r="N1312" i="16" s="1"/>
  <c r="P1312" i="16"/>
  <c r="P1364" i="16"/>
  <c r="Q1364" i="16"/>
  <c r="R1364" i="16" s="1"/>
  <c r="N1364" i="16" s="1"/>
  <c r="P2071" i="16"/>
  <c r="Q2071" i="16"/>
  <c r="R2071" i="16" s="1"/>
  <c r="N2071" i="16" s="1"/>
  <c r="Q1882" i="16"/>
  <c r="R1882" i="16" s="1"/>
  <c r="N1882" i="16" s="1"/>
  <c r="P1882" i="16"/>
  <c r="Q709" i="16"/>
  <c r="R709" i="16" s="1"/>
  <c r="N709" i="16" s="1"/>
  <c r="P709" i="16"/>
  <c r="Q447" i="16"/>
  <c r="R447" i="16" s="1"/>
  <c r="N447" i="16" s="1"/>
  <c r="P447" i="16"/>
  <c r="Q88" i="16"/>
  <c r="R88" i="16" s="1"/>
  <c r="N88" i="16" s="1"/>
  <c r="P88" i="16"/>
  <c r="Q247" i="16"/>
  <c r="R247" i="16" s="1"/>
  <c r="N247" i="16" s="1"/>
  <c r="P247" i="16"/>
  <c r="Q957" i="16"/>
  <c r="R957" i="16" s="1"/>
  <c r="N957" i="16" s="1"/>
  <c r="P957" i="16"/>
  <c r="P622" i="16"/>
  <c r="Q622" i="16"/>
  <c r="R622" i="16" s="1"/>
  <c r="N622" i="16" s="1"/>
  <c r="Q336" i="16"/>
  <c r="R336" i="16" s="1"/>
  <c r="N336" i="16" s="1"/>
  <c r="P336" i="16"/>
  <c r="Q2006" i="16"/>
  <c r="R2006" i="16" s="1"/>
  <c r="N2006" i="16" s="1"/>
  <c r="P2006" i="16"/>
  <c r="Q1719" i="16"/>
  <c r="R1719" i="16" s="1"/>
  <c r="N1719" i="16" s="1"/>
  <c r="P1719" i="16"/>
  <c r="P1182" i="16"/>
  <c r="Q1182" i="16"/>
  <c r="R1182" i="16" s="1"/>
  <c r="N1182" i="16" s="1"/>
  <c r="Q1219" i="16"/>
  <c r="R1219" i="16" s="1"/>
  <c r="N1219" i="16" s="1"/>
  <c r="P1219" i="16"/>
  <c r="P1940" i="16"/>
  <c r="Q1940" i="16"/>
  <c r="R1940" i="16" s="1"/>
  <c r="N1940" i="16" s="1"/>
  <c r="Q1737" i="16"/>
  <c r="R1737" i="16" s="1"/>
  <c r="N1737" i="16" s="1"/>
  <c r="P1737" i="16"/>
  <c r="P914" i="16"/>
  <c r="Q914" i="16"/>
  <c r="R914" i="16" s="1"/>
  <c r="N914" i="16" s="1"/>
  <c r="Q568" i="16"/>
  <c r="R568" i="16" s="1"/>
  <c r="N568" i="16" s="1"/>
  <c r="P568" i="16"/>
  <c r="Q473" i="16"/>
  <c r="R473" i="16" s="1"/>
  <c r="N473" i="16" s="1"/>
  <c r="P473" i="16"/>
  <c r="Q392" i="16"/>
  <c r="R392" i="16" s="1"/>
  <c r="N392" i="16" s="1"/>
  <c r="P392" i="16"/>
  <c r="P59" i="16"/>
  <c r="Q59" i="16"/>
  <c r="R59" i="16" s="1"/>
  <c r="N59" i="16" s="1"/>
  <c r="P790" i="16"/>
  <c r="Q790" i="16"/>
  <c r="R790" i="16" s="1"/>
  <c r="N790" i="16" s="1"/>
  <c r="Q1417" i="16"/>
  <c r="R1417" i="16" s="1"/>
  <c r="N1417" i="16" s="1"/>
  <c r="P1417" i="16"/>
  <c r="P1156" i="16"/>
  <c r="Q1156" i="16"/>
  <c r="R1156" i="16" s="1"/>
  <c r="N1156" i="16" s="1"/>
  <c r="Q1875" i="16"/>
  <c r="R1875" i="16" s="1"/>
  <c r="N1875" i="16" s="1"/>
  <c r="P1875" i="16"/>
  <c r="P1362" i="16"/>
  <c r="Q1362" i="16"/>
  <c r="R1362" i="16" s="1"/>
  <c r="N1362" i="16" s="1"/>
  <c r="Q1376" i="16"/>
  <c r="R1376" i="16" s="1"/>
  <c r="N1376" i="16" s="1"/>
  <c r="P1376" i="16"/>
  <c r="P1126" i="16"/>
  <c r="Q1126" i="16"/>
  <c r="R1126" i="16" s="1"/>
  <c r="N1126" i="16" s="1"/>
  <c r="Q1199" i="16"/>
  <c r="R1199" i="16" s="1"/>
  <c r="N1199" i="16" s="1"/>
  <c r="P1199" i="16"/>
  <c r="Q926" i="16"/>
  <c r="R926" i="16" s="1"/>
  <c r="N926" i="16" s="1"/>
  <c r="P926" i="16"/>
  <c r="Q581" i="16"/>
  <c r="R581" i="16" s="1"/>
  <c r="N581" i="16" s="1"/>
  <c r="P581" i="16"/>
  <c r="Q485" i="16"/>
  <c r="R485" i="16" s="1"/>
  <c r="N485" i="16" s="1"/>
  <c r="P485" i="16"/>
  <c r="Q404" i="16"/>
  <c r="R404" i="16" s="1"/>
  <c r="N404" i="16" s="1"/>
  <c r="P404" i="16"/>
  <c r="Q70" i="16"/>
  <c r="R70" i="16" s="1"/>
  <c r="N70" i="16" s="1"/>
  <c r="P70" i="16"/>
  <c r="Q803" i="16"/>
  <c r="R803" i="16" s="1"/>
  <c r="N803" i="16" s="1"/>
  <c r="P803" i="16"/>
  <c r="Q1429" i="16"/>
  <c r="R1429" i="16" s="1"/>
  <c r="N1429" i="16" s="1"/>
  <c r="P1429" i="16"/>
  <c r="Q1167" i="16"/>
  <c r="R1167" i="16" s="1"/>
  <c r="N1167" i="16" s="1"/>
  <c r="P1167" i="16"/>
  <c r="P1888" i="16"/>
  <c r="Q1888" i="16"/>
  <c r="R1888" i="16" s="1"/>
  <c r="N1888" i="16" s="1"/>
  <c r="Q1373" i="16"/>
  <c r="R1373" i="16" s="1"/>
  <c r="N1373" i="16" s="1"/>
  <c r="P1373" i="16"/>
  <c r="Q1388" i="16"/>
  <c r="R1388" i="16" s="1"/>
  <c r="N1388" i="16" s="1"/>
  <c r="P1388" i="16"/>
  <c r="Q1137" i="16"/>
  <c r="R1137" i="16" s="1"/>
  <c r="N1137" i="16" s="1"/>
  <c r="P1137" i="16"/>
  <c r="Q1223" i="16"/>
  <c r="R1223" i="16" s="1"/>
  <c r="N1223" i="16" s="1"/>
  <c r="P1223" i="16"/>
  <c r="P794" i="16"/>
  <c r="Q794" i="16"/>
  <c r="R794" i="16" s="1"/>
  <c r="N794" i="16" s="1"/>
  <c r="Q448" i="16"/>
  <c r="R448" i="16" s="1"/>
  <c r="N448" i="16" s="1"/>
  <c r="P448" i="16"/>
  <c r="P354" i="16"/>
  <c r="Q354" i="16"/>
  <c r="R354" i="16" s="1"/>
  <c r="N354" i="16" s="1"/>
  <c r="Q259" i="16"/>
  <c r="R259" i="16" s="1"/>
  <c r="N259" i="16" s="1"/>
  <c r="P259" i="16"/>
  <c r="Q981" i="16"/>
  <c r="R981" i="16" s="1"/>
  <c r="N981" i="16" s="1"/>
  <c r="P981" i="16"/>
  <c r="Q671" i="16"/>
  <c r="R671" i="16" s="1"/>
  <c r="N671" i="16" s="1"/>
  <c r="P671" i="16"/>
  <c r="Q1297" i="16"/>
  <c r="R1297" i="16" s="1"/>
  <c r="N1297" i="16" s="1"/>
  <c r="P1297" i="16"/>
  <c r="Q2053" i="16"/>
  <c r="R2053" i="16" s="1"/>
  <c r="N2053" i="16" s="1"/>
  <c r="P2053" i="16"/>
  <c r="P1757" i="16"/>
  <c r="Q1757" i="16"/>
  <c r="R1757" i="16" s="1"/>
  <c r="N1757" i="16" s="1"/>
  <c r="P1242" i="16"/>
  <c r="Q1242" i="16"/>
  <c r="R1242" i="16" s="1"/>
  <c r="N1242" i="16" s="1"/>
  <c r="Q1256" i="16"/>
  <c r="R1256" i="16" s="1"/>
  <c r="N1256" i="16" s="1"/>
  <c r="P1256" i="16"/>
  <c r="Q1990" i="16"/>
  <c r="R1990" i="16" s="1"/>
  <c r="N1990" i="16" s="1"/>
  <c r="P1990" i="16"/>
  <c r="P1991" i="16"/>
  <c r="Q1991" i="16"/>
  <c r="R1991" i="16" s="1"/>
  <c r="N1991" i="16" s="1"/>
  <c r="P662" i="16"/>
  <c r="Q662" i="16"/>
  <c r="R662" i="16" s="1"/>
  <c r="N662" i="16" s="1"/>
  <c r="P315" i="16"/>
  <c r="Q315" i="16"/>
  <c r="R315" i="16" s="1"/>
  <c r="N315" i="16" s="1"/>
  <c r="Q221" i="16"/>
  <c r="R221" i="16" s="1"/>
  <c r="N221" i="16" s="1"/>
  <c r="P221" i="16"/>
  <c r="Q127" i="16"/>
  <c r="R127" i="16" s="1"/>
  <c r="N127" i="16" s="1"/>
  <c r="P127" i="16"/>
  <c r="P850" i="16"/>
  <c r="Q850" i="16"/>
  <c r="R850" i="16" s="1"/>
  <c r="N850" i="16" s="1"/>
  <c r="Q528" i="16"/>
  <c r="R528" i="16" s="1"/>
  <c r="N528" i="16" s="1"/>
  <c r="P528" i="16"/>
  <c r="P1166" i="16"/>
  <c r="Q1166" i="16"/>
  <c r="R1166" i="16" s="1"/>
  <c r="N1166" i="16" s="1"/>
  <c r="Q1921" i="16"/>
  <c r="R1921" i="16" s="1"/>
  <c r="N1921" i="16" s="1"/>
  <c r="P1921" i="16"/>
  <c r="P1624" i="16"/>
  <c r="Q1624" i="16"/>
  <c r="R1624" i="16" s="1"/>
  <c r="N1624" i="16" s="1"/>
  <c r="P1111" i="16"/>
  <c r="Q1111" i="16"/>
  <c r="R1111" i="16" s="1"/>
  <c r="N1111" i="16" s="1"/>
  <c r="Q1124" i="16"/>
  <c r="R1124" i="16" s="1"/>
  <c r="N1124" i="16" s="1"/>
  <c r="P1124" i="16"/>
  <c r="Q1857" i="16"/>
  <c r="R1857" i="16" s="1"/>
  <c r="N1857" i="16" s="1"/>
  <c r="P1857" i="16"/>
  <c r="Q1787" i="16"/>
  <c r="R1787" i="16" s="1"/>
  <c r="N1787" i="16" s="1"/>
  <c r="P1787" i="16"/>
  <c r="P386" i="16"/>
  <c r="Q386" i="16"/>
  <c r="R386" i="16" s="1"/>
  <c r="N386" i="16" s="1"/>
  <c r="P1083" i="16"/>
  <c r="Q1083" i="16"/>
  <c r="R1083" i="16" s="1"/>
  <c r="N1083" i="16" s="1"/>
  <c r="Q725" i="16"/>
  <c r="R725" i="16" s="1"/>
  <c r="N725" i="16" s="1"/>
  <c r="P725" i="16"/>
  <c r="P882" i="16"/>
  <c r="Q882" i="16"/>
  <c r="R882" i="16" s="1"/>
  <c r="N882" i="16" s="1"/>
  <c r="Q573" i="16"/>
  <c r="R573" i="16" s="1"/>
  <c r="N573" i="16" s="1"/>
  <c r="P573" i="16"/>
  <c r="Q251" i="16"/>
  <c r="R251" i="16" s="1"/>
  <c r="N251" i="16" s="1"/>
  <c r="P251" i="16"/>
  <c r="Q972" i="16"/>
  <c r="R972" i="16" s="1"/>
  <c r="N972" i="16" s="1"/>
  <c r="P972" i="16"/>
  <c r="P1645" i="16"/>
  <c r="Q1645" i="16"/>
  <c r="R1645" i="16" s="1"/>
  <c r="N1645" i="16" s="1"/>
  <c r="Q1348" i="16"/>
  <c r="R1348" i="16" s="1"/>
  <c r="N1348" i="16" s="1"/>
  <c r="P1348" i="16"/>
  <c r="Q833" i="16"/>
  <c r="R833" i="16" s="1"/>
  <c r="N833" i="16" s="1"/>
  <c r="P833" i="16"/>
  <c r="Q1879" i="16"/>
  <c r="R1879" i="16" s="1"/>
  <c r="N1879" i="16" s="1"/>
  <c r="P1879" i="16"/>
  <c r="P1580" i="16"/>
  <c r="Q1580" i="16"/>
  <c r="R1580" i="16" s="1"/>
  <c r="N1580" i="16" s="1"/>
  <c r="Q1451" i="16"/>
  <c r="R1451" i="16" s="1"/>
  <c r="N1451" i="16" s="1"/>
  <c r="P1451" i="16"/>
  <c r="Q1115" i="16"/>
  <c r="R1115" i="16" s="1"/>
  <c r="N1115" i="16" s="1"/>
  <c r="P1115" i="16"/>
  <c r="P1824" i="16"/>
  <c r="Q1824" i="16"/>
  <c r="R1824" i="16" s="1"/>
  <c r="N1824" i="16" s="1"/>
  <c r="Q3541" i="16"/>
  <c r="R3541" i="16" s="1"/>
  <c r="N3541" i="16" s="1"/>
  <c r="P3541" i="16"/>
  <c r="P3506" i="16"/>
  <c r="Q3506" i="16"/>
  <c r="R3506" i="16" s="1"/>
  <c r="N3506" i="16" s="1"/>
  <c r="Q3423" i="16"/>
  <c r="R3423" i="16" s="1"/>
  <c r="N3423" i="16" s="1"/>
  <c r="P3423" i="16"/>
  <c r="P3352" i="16"/>
  <c r="Q3352" i="16"/>
  <c r="R3352" i="16" s="1"/>
  <c r="N3352" i="16" s="1"/>
  <c r="Q2993" i="16"/>
  <c r="R2993" i="16" s="1"/>
  <c r="N2993" i="16" s="1"/>
  <c r="P2993" i="16"/>
  <c r="Q2971" i="16"/>
  <c r="R2971" i="16" s="1"/>
  <c r="N2971" i="16" s="1"/>
  <c r="P2971" i="16"/>
  <c r="P3234" i="16"/>
  <c r="Q3234" i="16"/>
  <c r="R3234" i="16" s="1"/>
  <c r="N3234" i="16" s="1"/>
  <c r="P3176" i="16"/>
  <c r="Q3176" i="16"/>
  <c r="R3176" i="16" s="1"/>
  <c r="N3176" i="16" s="1"/>
  <c r="Q3094" i="16"/>
  <c r="R3094" i="16" s="1"/>
  <c r="N3094" i="16" s="1"/>
  <c r="P3094" i="16"/>
  <c r="P3022" i="16"/>
  <c r="Q3022" i="16"/>
  <c r="R3022" i="16" s="1"/>
  <c r="N3022" i="16" s="1"/>
  <c r="P2976" i="16"/>
  <c r="Q2976" i="16"/>
  <c r="R2976" i="16" s="1"/>
  <c r="N2976" i="16" s="1"/>
  <c r="P2916" i="16"/>
  <c r="Q2916" i="16"/>
  <c r="R2916" i="16" s="1"/>
  <c r="N2916" i="16" s="1"/>
  <c r="Q1835" i="16"/>
  <c r="R1835" i="16" s="1"/>
  <c r="N1835" i="16" s="1"/>
  <c r="P1835" i="16"/>
  <c r="Q3553" i="16"/>
  <c r="R3553" i="16" s="1"/>
  <c r="N3553" i="16" s="1"/>
  <c r="P3553" i="16"/>
  <c r="Q3518" i="16"/>
  <c r="R3518" i="16" s="1"/>
  <c r="N3518" i="16" s="1"/>
  <c r="P3518" i="16"/>
  <c r="Q3435" i="16"/>
  <c r="R3435" i="16" s="1"/>
  <c r="N3435" i="16" s="1"/>
  <c r="P3435" i="16"/>
  <c r="P3364" i="16"/>
  <c r="Q3364" i="16"/>
  <c r="R3364" i="16" s="1"/>
  <c r="N3364" i="16" s="1"/>
  <c r="P3004" i="16"/>
  <c r="Q3004" i="16"/>
  <c r="R3004" i="16" s="1"/>
  <c r="N3004" i="16" s="1"/>
  <c r="Q2982" i="16"/>
  <c r="R2982" i="16" s="1"/>
  <c r="N2982" i="16" s="1"/>
  <c r="P2982" i="16"/>
  <c r="Q3247" i="16"/>
  <c r="R3247" i="16" s="1"/>
  <c r="N3247" i="16" s="1"/>
  <c r="P3247" i="16"/>
  <c r="Q3188" i="16"/>
  <c r="R3188" i="16" s="1"/>
  <c r="N3188" i="16" s="1"/>
  <c r="P3188" i="16"/>
  <c r="Q3105" i="16"/>
  <c r="R3105" i="16" s="1"/>
  <c r="N3105" i="16" s="1"/>
  <c r="P3105" i="16"/>
  <c r="Q3034" i="16"/>
  <c r="R3034" i="16" s="1"/>
  <c r="N3034" i="16" s="1"/>
  <c r="P3034" i="16"/>
  <c r="Q2986" i="16"/>
  <c r="R2986" i="16" s="1"/>
  <c r="N2986" i="16" s="1"/>
  <c r="P2986" i="16"/>
  <c r="Q2927" i="16"/>
  <c r="R2927" i="16" s="1"/>
  <c r="N2927" i="16" s="1"/>
  <c r="P2927" i="16"/>
  <c r="Q2257" i="16"/>
  <c r="R2257" i="16" s="1"/>
  <c r="N2257" i="16" s="1"/>
  <c r="P2257" i="16"/>
  <c r="Q2198" i="16"/>
  <c r="R2198" i="16" s="1"/>
  <c r="N2198" i="16" s="1"/>
  <c r="P2198" i="16"/>
  <c r="Q2152" i="16"/>
  <c r="R2152" i="16" s="1"/>
  <c r="N2152" i="16" s="1"/>
  <c r="P2152" i="16"/>
  <c r="Q3594" i="16"/>
  <c r="R3594" i="16" s="1"/>
  <c r="N3594" i="16" s="1"/>
  <c r="P3594" i="16"/>
  <c r="P3808" i="16"/>
  <c r="Q3808" i="16"/>
  <c r="R3808" i="16" s="1"/>
  <c r="N3808" i="16" s="1"/>
  <c r="Q3449" i="16"/>
  <c r="R3449" i="16" s="1"/>
  <c r="N3449" i="16" s="1"/>
  <c r="P3449" i="16"/>
  <c r="Q3450" i="16"/>
  <c r="R3450" i="16" s="1"/>
  <c r="N3450" i="16" s="1"/>
  <c r="P3450" i="16"/>
  <c r="Q3691" i="16"/>
  <c r="R3691" i="16" s="1"/>
  <c r="N3691" i="16" s="1"/>
  <c r="P3691" i="16"/>
  <c r="Q3644" i="16"/>
  <c r="R3644" i="16" s="1"/>
  <c r="N3644" i="16" s="1"/>
  <c r="P3644" i="16"/>
  <c r="P3549" i="16"/>
  <c r="Q3549" i="16"/>
  <c r="R3549" i="16" s="1"/>
  <c r="N3549" i="16" s="1"/>
  <c r="Q3478" i="16"/>
  <c r="R3478" i="16" s="1"/>
  <c r="N3478" i="16" s="1"/>
  <c r="P3478" i="16"/>
  <c r="P3432" i="16"/>
  <c r="Q3432" i="16"/>
  <c r="R3432" i="16" s="1"/>
  <c r="N3432" i="16" s="1"/>
  <c r="P3373" i="16"/>
  <c r="Q3373" i="16"/>
  <c r="R3373" i="16" s="1"/>
  <c r="N3373" i="16" s="1"/>
  <c r="Q2269" i="16"/>
  <c r="R2269" i="16" s="1"/>
  <c r="N2269" i="16" s="1"/>
  <c r="P2269" i="16"/>
  <c r="Q2210" i="16"/>
  <c r="R2210" i="16" s="1"/>
  <c r="N2210" i="16" s="1"/>
  <c r="P2210" i="16"/>
  <c r="Q2163" i="16"/>
  <c r="R2163" i="16" s="1"/>
  <c r="N2163" i="16" s="1"/>
  <c r="P2163" i="16"/>
  <c r="Q3749" i="16"/>
  <c r="R3749" i="16" s="1"/>
  <c r="N3749" i="16" s="1"/>
  <c r="P3749" i="16"/>
  <c r="Q3819" i="16"/>
  <c r="R3819" i="16" s="1"/>
  <c r="N3819" i="16" s="1"/>
  <c r="P3819" i="16"/>
  <c r="Q3461" i="16"/>
  <c r="R3461" i="16" s="1"/>
  <c r="N3461" i="16" s="1"/>
  <c r="P3461" i="16"/>
  <c r="Q3463" i="16"/>
  <c r="R3463" i="16" s="1"/>
  <c r="N3463" i="16" s="1"/>
  <c r="P3463" i="16"/>
  <c r="Q3703" i="16"/>
  <c r="R3703" i="16" s="1"/>
  <c r="N3703" i="16" s="1"/>
  <c r="P3703" i="16"/>
  <c r="P3655" i="16"/>
  <c r="Q3655" i="16"/>
  <c r="R3655" i="16" s="1"/>
  <c r="N3655" i="16" s="1"/>
  <c r="Q3561" i="16"/>
  <c r="R3561" i="16" s="1"/>
  <c r="N3561" i="16" s="1"/>
  <c r="P3561" i="16"/>
  <c r="Q3490" i="16"/>
  <c r="R3490" i="16" s="1"/>
  <c r="N3490" i="16" s="1"/>
  <c r="P3490" i="16"/>
  <c r="P3443" i="16"/>
  <c r="Q3443" i="16"/>
  <c r="R3443" i="16" s="1"/>
  <c r="N3443" i="16" s="1"/>
  <c r="Q3383" i="16"/>
  <c r="R3383" i="16" s="1"/>
  <c r="N3383" i="16" s="1"/>
  <c r="P3383" i="16"/>
  <c r="P2581" i="16"/>
  <c r="Q2581" i="16"/>
  <c r="R2581" i="16" s="1"/>
  <c r="N2581" i="16" s="1"/>
  <c r="P2523" i="16"/>
  <c r="Q2523" i="16"/>
  <c r="R2523" i="16" s="1"/>
  <c r="N2523" i="16" s="1"/>
  <c r="P2463" i="16"/>
  <c r="Q2463" i="16"/>
  <c r="R2463" i="16" s="1"/>
  <c r="N2463" i="16" s="1"/>
  <c r="Q2392" i="16"/>
  <c r="R2392" i="16" s="1"/>
  <c r="N2392" i="16" s="1"/>
  <c r="P2392" i="16"/>
  <c r="Q2033" i="16"/>
  <c r="R2033" i="16" s="1"/>
  <c r="N2033" i="16" s="1"/>
  <c r="P2033" i="16"/>
  <c r="P1999" i="16"/>
  <c r="Q1999" i="16"/>
  <c r="R1999" i="16" s="1"/>
  <c r="N1999" i="16" s="1"/>
  <c r="Q2275" i="16"/>
  <c r="R2275" i="16" s="1"/>
  <c r="N2275" i="16" s="1"/>
  <c r="P2275" i="16"/>
  <c r="P2215" i="16"/>
  <c r="Q2215" i="16"/>
  <c r="R2215" i="16" s="1"/>
  <c r="N2215" i="16" s="1"/>
  <c r="Q2121" i="16"/>
  <c r="R2121" i="16" s="1"/>
  <c r="N2121" i="16" s="1"/>
  <c r="P2121" i="16"/>
  <c r="P3654" i="16"/>
  <c r="Q3654" i="16"/>
  <c r="R3654" i="16" s="1"/>
  <c r="N3654" i="16" s="1"/>
  <c r="P3791" i="16"/>
  <c r="Q3791" i="16"/>
  <c r="R3791" i="16" s="1"/>
  <c r="N3791" i="16" s="1"/>
  <c r="Q3742" i="16"/>
  <c r="R3742" i="16" s="1"/>
  <c r="N3742" i="16" s="1"/>
  <c r="P3742" i="16"/>
  <c r="Q3684" i="16"/>
  <c r="R3684" i="16" s="1"/>
  <c r="N3684" i="16" s="1"/>
  <c r="P3684" i="16"/>
  <c r="P2593" i="16"/>
  <c r="Q2593" i="16"/>
  <c r="R2593" i="16" s="1"/>
  <c r="N2593" i="16" s="1"/>
  <c r="Q2534" i="16"/>
  <c r="R2534" i="16" s="1"/>
  <c r="N2534" i="16" s="1"/>
  <c r="P2534" i="16"/>
  <c r="P2476" i="16"/>
  <c r="Q2476" i="16"/>
  <c r="R2476" i="16" s="1"/>
  <c r="N2476" i="16" s="1"/>
  <c r="P2405" i="16"/>
  <c r="Q2405" i="16"/>
  <c r="R2405" i="16" s="1"/>
  <c r="N2405" i="16" s="1"/>
  <c r="Q2046" i="16"/>
  <c r="R2046" i="16" s="1"/>
  <c r="N2046" i="16" s="1"/>
  <c r="P2046" i="16"/>
  <c r="Q2010" i="16"/>
  <c r="R2010" i="16" s="1"/>
  <c r="N2010" i="16" s="1"/>
  <c r="P2010" i="16"/>
  <c r="Q2287" i="16"/>
  <c r="R2287" i="16" s="1"/>
  <c r="N2287" i="16" s="1"/>
  <c r="P2287" i="16"/>
  <c r="Q2228" i="16"/>
  <c r="R2228" i="16" s="1"/>
  <c r="N2228" i="16" s="1"/>
  <c r="P2228" i="16"/>
  <c r="Q2134" i="16"/>
  <c r="R2134" i="16" s="1"/>
  <c r="N2134" i="16" s="1"/>
  <c r="P2134" i="16"/>
  <c r="P3761" i="16"/>
  <c r="Q3761" i="16"/>
  <c r="R3761" i="16" s="1"/>
  <c r="N3761" i="16" s="1"/>
  <c r="Q3803" i="16"/>
  <c r="R3803" i="16" s="1"/>
  <c r="N3803" i="16" s="1"/>
  <c r="P3803" i="16"/>
  <c r="Q3755" i="16"/>
  <c r="R3755" i="16" s="1"/>
  <c r="N3755" i="16" s="1"/>
  <c r="P3755" i="16"/>
  <c r="Q3696" i="16"/>
  <c r="R3696" i="16" s="1"/>
  <c r="N3696" i="16" s="1"/>
  <c r="P3696" i="16"/>
  <c r="P1752" i="16"/>
  <c r="Q1752" i="16"/>
  <c r="R1752" i="16" s="1"/>
  <c r="N1752" i="16" s="1"/>
  <c r="P3468" i="16"/>
  <c r="Q3468" i="16"/>
  <c r="R3468" i="16" s="1"/>
  <c r="N3468" i="16" s="1"/>
  <c r="P3434" i="16"/>
  <c r="Q3434" i="16"/>
  <c r="R3434" i="16" s="1"/>
  <c r="N3434" i="16" s="1"/>
  <c r="Q3350" i="16"/>
  <c r="R3350" i="16" s="1"/>
  <c r="N3350" i="16" s="1"/>
  <c r="P3350" i="16"/>
  <c r="Q3280" i="16"/>
  <c r="R3280" i="16" s="1"/>
  <c r="N3280" i="16" s="1"/>
  <c r="P3280" i="16"/>
  <c r="Q2922" i="16"/>
  <c r="R2922" i="16" s="1"/>
  <c r="N2922" i="16" s="1"/>
  <c r="P2922" i="16"/>
  <c r="Q2897" i="16"/>
  <c r="R2897" i="16" s="1"/>
  <c r="N2897" i="16" s="1"/>
  <c r="P2897" i="16"/>
  <c r="Q3163" i="16"/>
  <c r="R3163" i="16" s="1"/>
  <c r="N3163" i="16" s="1"/>
  <c r="P3163" i="16"/>
  <c r="P3104" i="16"/>
  <c r="Q3104" i="16"/>
  <c r="R3104" i="16" s="1"/>
  <c r="N3104" i="16" s="1"/>
  <c r="Q3021" i="16"/>
  <c r="R3021" i="16" s="1"/>
  <c r="N3021" i="16" s="1"/>
  <c r="P3021" i="16"/>
  <c r="Q2950" i="16"/>
  <c r="R2950" i="16" s="1"/>
  <c r="N2950" i="16" s="1"/>
  <c r="P2950" i="16"/>
  <c r="P2904" i="16"/>
  <c r="Q2904" i="16"/>
  <c r="R2904" i="16" s="1"/>
  <c r="N2904" i="16" s="1"/>
  <c r="P2845" i="16"/>
  <c r="Q2845" i="16"/>
  <c r="R2845" i="16" s="1"/>
  <c r="N2845" i="16" s="1"/>
  <c r="P1764" i="16"/>
  <c r="Q1764" i="16"/>
  <c r="R1764" i="16" s="1"/>
  <c r="N1764" i="16" s="1"/>
  <c r="Q3481" i="16"/>
  <c r="R3481" i="16" s="1"/>
  <c r="N3481" i="16" s="1"/>
  <c r="P3481" i="16"/>
  <c r="Q3446" i="16"/>
  <c r="R3446" i="16" s="1"/>
  <c r="N3446" i="16" s="1"/>
  <c r="P3446" i="16"/>
  <c r="Q3363" i="16"/>
  <c r="R3363" i="16" s="1"/>
  <c r="N3363" i="16" s="1"/>
  <c r="P3363" i="16"/>
  <c r="Q3291" i="16"/>
  <c r="R3291" i="16" s="1"/>
  <c r="N3291" i="16" s="1"/>
  <c r="P3291" i="16"/>
  <c r="Q2933" i="16"/>
  <c r="R2933" i="16" s="1"/>
  <c r="N2933" i="16" s="1"/>
  <c r="P2933" i="16"/>
  <c r="Q2909" i="16"/>
  <c r="R2909" i="16" s="1"/>
  <c r="N2909" i="16" s="1"/>
  <c r="P2909" i="16"/>
  <c r="Q3174" i="16"/>
  <c r="R3174" i="16" s="1"/>
  <c r="N3174" i="16" s="1"/>
  <c r="P3174" i="16"/>
  <c r="Q3115" i="16"/>
  <c r="R3115" i="16" s="1"/>
  <c r="N3115" i="16" s="1"/>
  <c r="P3115" i="16"/>
  <c r="P3032" i="16"/>
  <c r="Q3032" i="16"/>
  <c r="R3032" i="16" s="1"/>
  <c r="N3032" i="16" s="1"/>
  <c r="Q2961" i="16"/>
  <c r="R2961" i="16" s="1"/>
  <c r="N2961" i="16" s="1"/>
  <c r="P2961" i="16"/>
  <c r="Q2915" i="16"/>
  <c r="R2915" i="16" s="1"/>
  <c r="N2915" i="16" s="1"/>
  <c r="P2915" i="16"/>
  <c r="Q2856" i="16"/>
  <c r="R2856" i="16" s="1"/>
  <c r="N2856" i="16" s="1"/>
  <c r="P2856" i="16"/>
  <c r="P1920" i="16"/>
  <c r="Q1920" i="16"/>
  <c r="R1920" i="16" s="1"/>
  <c r="N1920" i="16" s="1"/>
  <c r="P3638" i="16"/>
  <c r="Q3638" i="16"/>
  <c r="R3638" i="16" s="1"/>
  <c r="N3638" i="16" s="1"/>
  <c r="P3603" i="16"/>
  <c r="Q3603" i="16"/>
  <c r="R3603" i="16" s="1"/>
  <c r="N3603" i="16" s="1"/>
  <c r="Q3520" i="16"/>
  <c r="R3520" i="16" s="1"/>
  <c r="N3520" i="16" s="1"/>
  <c r="P3520" i="16"/>
  <c r="P3448" i="16"/>
  <c r="Q3448" i="16"/>
  <c r="R3448" i="16" s="1"/>
  <c r="N3448" i="16" s="1"/>
  <c r="Q3089" i="16"/>
  <c r="R3089" i="16" s="1"/>
  <c r="N3089" i="16" s="1"/>
  <c r="P3089" i="16"/>
  <c r="Q3067" i="16"/>
  <c r="R3067" i="16" s="1"/>
  <c r="N3067" i="16" s="1"/>
  <c r="P3067" i="16"/>
  <c r="P3330" i="16"/>
  <c r="Q3330" i="16"/>
  <c r="R3330" i="16" s="1"/>
  <c r="N3330" i="16" s="1"/>
  <c r="Q3272" i="16"/>
  <c r="R3272" i="16" s="1"/>
  <c r="N3272" i="16" s="1"/>
  <c r="P3272" i="16"/>
  <c r="P3190" i="16"/>
  <c r="Q3190" i="16"/>
  <c r="R3190" i="16" s="1"/>
  <c r="N3190" i="16" s="1"/>
  <c r="Q3119" i="16"/>
  <c r="R3119" i="16" s="1"/>
  <c r="N3119" i="16" s="1"/>
  <c r="P3119" i="16"/>
  <c r="Q3071" i="16"/>
  <c r="R3071" i="16" s="1"/>
  <c r="N3071" i="16" s="1"/>
  <c r="P3071" i="16"/>
  <c r="Q3011" i="16"/>
  <c r="R3011" i="16" s="1"/>
  <c r="N3011" i="16" s="1"/>
  <c r="P3011" i="16"/>
  <c r="P1644" i="16"/>
  <c r="Q1644" i="16"/>
  <c r="R1644" i="16" s="1"/>
  <c r="N1644" i="16" s="1"/>
  <c r="P3361" i="16"/>
  <c r="Q3361" i="16"/>
  <c r="R3361" i="16" s="1"/>
  <c r="N3361" i="16" s="1"/>
  <c r="P3326" i="16"/>
  <c r="Q3326" i="16"/>
  <c r="R3326" i="16" s="1"/>
  <c r="N3326" i="16" s="1"/>
  <c r="P3243" i="16"/>
  <c r="Q3243" i="16"/>
  <c r="R3243" i="16" s="1"/>
  <c r="N3243" i="16" s="1"/>
  <c r="P3172" i="16"/>
  <c r="Q3172" i="16"/>
  <c r="R3172" i="16" s="1"/>
  <c r="N3172" i="16" s="1"/>
  <c r="Q2812" i="16"/>
  <c r="R2812" i="16" s="1"/>
  <c r="N2812" i="16" s="1"/>
  <c r="P2812" i="16"/>
  <c r="P2789" i="16"/>
  <c r="Q2789" i="16"/>
  <c r="R2789" i="16" s="1"/>
  <c r="N2789" i="16" s="1"/>
  <c r="P3056" i="16"/>
  <c r="Q3056" i="16"/>
  <c r="R3056" i="16" s="1"/>
  <c r="N3056" i="16" s="1"/>
  <c r="Q2995" i="16"/>
  <c r="R2995" i="16" s="1"/>
  <c r="N2995" i="16" s="1"/>
  <c r="P2995" i="16"/>
  <c r="Q2913" i="16"/>
  <c r="R2913" i="16" s="1"/>
  <c r="N2913" i="16" s="1"/>
  <c r="P2913" i="16"/>
  <c r="Q2842" i="16"/>
  <c r="R2842" i="16" s="1"/>
  <c r="N2842" i="16" s="1"/>
  <c r="P2842" i="16"/>
  <c r="Q2795" i="16"/>
  <c r="R2795" i="16" s="1"/>
  <c r="N2795" i="16" s="1"/>
  <c r="P2795" i="16"/>
  <c r="Q2736" i="16"/>
  <c r="R2736" i="16" s="1"/>
  <c r="N2736" i="16" s="1"/>
  <c r="P2736" i="16"/>
  <c r="P1800" i="16"/>
  <c r="Q1800" i="16"/>
  <c r="R1800" i="16" s="1"/>
  <c r="N1800" i="16" s="1"/>
  <c r="Q3517" i="16"/>
  <c r="R3517" i="16" s="1"/>
  <c r="N3517" i="16" s="1"/>
  <c r="P3517" i="16"/>
  <c r="Q3482" i="16"/>
  <c r="R3482" i="16" s="1"/>
  <c r="N3482" i="16" s="1"/>
  <c r="P3482" i="16"/>
  <c r="Q3399" i="16"/>
  <c r="R3399" i="16" s="1"/>
  <c r="N3399" i="16" s="1"/>
  <c r="P3399" i="16"/>
  <c r="Q3328" i="16"/>
  <c r="R3328" i="16" s="1"/>
  <c r="N3328" i="16" s="1"/>
  <c r="P3328" i="16"/>
  <c r="P2968" i="16"/>
  <c r="Q2968" i="16"/>
  <c r="R2968" i="16" s="1"/>
  <c r="N2968" i="16" s="1"/>
  <c r="Q2946" i="16"/>
  <c r="R2946" i="16" s="1"/>
  <c r="N2946" i="16" s="1"/>
  <c r="P2946" i="16"/>
  <c r="Q3211" i="16"/>
  <c r="R3211" i="16" s="1"/>
  <c r="N3211" i="16" s="1"/>
  <c r="P3211" i="16"/>
  <c r="Q3151" i="16"/>
  <c r="R3151" i="16" s="1"/>
  <c r="N3151" i="16" s="1"/>
  <c r="P3151" i="16"/>
  <c r="P3069" i="16"/>
  <c r="Q3069" i="16"/>
  <c r="R3069" i="16" s="1"/>
  <c r="N3069" i="16" s="1"/>
  <c r="Q2998" i="16"/>
  <c r="R2998" i="16" s="1"/>
  <c r="N2998" i="16" s="1"/>
  <c r="P2998" i="16"/>
  <c r="P2952" i="16"/>
  <c r="Q2952" i="16"/>
  <c r="R2952" i="16" s="1"/>
  <c r="N2952" i="16" s="1"/>
  <c r="P2892" i="16"/>
  <c r="Q2892" i="16"/>
  <c r="R2892" i="16" s="1"/>
  <c r="N2892" i="16" s="1"/>
  <c r="Q1381" i="16"/>
  <c r="R1381" i="16" s="1"/>
  <c r="N1381" i="16" s="1"/>
  <c r="P1381" i="16"/>
  <c r="P3096" i="16"/>
  <c r="Q3096" i="16"/>
  <c r="R3096" i="16" s="1"/>
  <c r="N3096" i="16" s="1"/>
  <c r="Q3063" i="16"/>
  <c r="R3063" i="16" s="1"/>
  <c r="N3063" i="16" s="1"/>
  <c r="P3063" i="16"/>
  <c r="P2980" i="16"/>
  <c r="Q2980" i="16"/>
  <c r="R2980" i="16" s="1"/>
  <c r="N2980" i="16" s="1"/>
  <c r="P2908" i="16"/>
  <c r="Q2908" i="16"/>
  <c r="R2908" i="16" s="1"/>
  <c r="N2908" i="16" s="1"/>
  <c r="P2549" i="16"/>
  <c r="Q2549" i="16"/>
  <c r="R2549" i="16" s="1"/>
  <c r="N2549" i="16" s="1"/>
  <c r="Q2526" i="16"/>
  <c r="R2526" i="16" s="1"/>
  <c r="N2526" i="16" s="1"/>
  <c r="P2526" i="16"/>
  <c r="Q2791" i="16"/>
  <c r="R2791" i="16" s="1"/>
  <c r="N2791" i="16" s="1"/>
  <c r="P2791" i="16"/>
  <c r="Q2732" i="16"/>
  <c r="R2732" i="16" s="1"/>
  <c r="N2732" i="16" s="1"/>
  <c r="P2732" i="16"/>
  <c r="P2649" i="16"/>
  <c r="Q2649" i="16"/>
  <c r="R2649" i="16" s="1"/>
  <c r="N2649" i="16" s="1"/>
  <c r="Q2566" i="16"/>
  <c r="R2566" i="16" s="1"/>
  <c r="N2566" i="16" s="1"/>
  <c r="P2566" i="16"/>
  <c r="P2531" i="16"/>
  <c r="Q2531" i="16"/>
  <c r="R2531" i="16" s="1"/>
  <c r="N2531" i="16" s="1"/>
  <c r="P2461" i="16"/>
  <c r="Q2461" i="16"/>
  <c r="R2461" i="16" s="1"/>
  <c r="N2461" i="16" s="1"/>
  <c r="Q409" i="16"/>
  <c r="R409" i="16" s="1"/>
  <c r="N409" i="16" s="1"/>
  <c r="P409" i="16"/>
  <c r="P1880" i="16"/>
  <c r="Q1880" i="16"/>
  <c r="R1880" i="16" s="1"/>
  <c r="N1880" i="16" s="1"/>
  <c r="Q275" i="16"/>
  <c r="R275" i="16" s="1"/>
  <c r="N275" i="16" s="1"/>
  <c r="P275" i="16"/>
  <c r="Q1791" i="16"/>
  <c r="R1791" i="16" s="1"/>
  <c r="N1791" i="16" s="1"/>
  <c r="P1791" i="16"/>
  <c r="Q1201" i="16"/>
  <c r="R1201" i="16" s="1"/>
  <c r="N1201" i="16" s="1"/>
  <c r="P1201" i="16"/>
  <c r="P1146" i="16"/>
  <c r="Q1146" i="16"/>
  <c r="R1146" i="16" s="1"/>
  <c r="N1146" i="16" s="1"/>
  <c r="P3845" i="16"/>
  <c r="Q3845" i="16"/>
  <c r="R3845" i="16" s="1"/>
  <c r="N3845" i="16" s="1"/>
  <c r="P686" i="16"/>
  <c r="Q686" i="16"/>
  <c r="R686" i="16" s="1"/>
  <c r="N686" i="16" s="1"/>
  <c r="Q375" i="16"/>
  <c r="R375" i="16" s="1"/>
  <c r="N375" i="16" s="1"/>
  <c r="P375" i="16"/>
  <c r="Q157" i="16"/>
  <c r="R157" i="16" s="1"/>
  <c r="N157" i="16" s="1"/>
  <c r="P157" i="16"/>
  <c r="Q452" i="16"/>
  <c r="R452" i="16" s="1"/>
  <c r="N452" i="16" s="1"/>
  <c r="P452" i="16"/>
  <c r="Q852" i="16"/>
  <c r="R852" i="16" s="1"/>
  <c r="N852" i="16" s="1"/>
  <c r="P852" i="16"/>
  <c r="P1476" i="16"/>
  <c r="Q1476" i="16"/>
  <c r="R1476" i="16" s="1"/>
  <c r="N1476" i="16" s="1"/>
  <c r="P1215" i="16"/>
  <c r="Q1215" i="16"/>
  <c r="R1215" i="16" s="1"/>
  <c r="N1215" i="16" s="1"/>
  <c r="Q1935" i="16"/>
  <c r="R1935" i="16" s="1"/>
  <c r="N1935" i="16" s="1"/>
  <c r="P1935" i="16"/>
  <c r="Q1421" i="16"/>
  <c r="R1421" i="16" s="1"/>
  <c r="N1421" i="16" s="1"/>
  <c r="P1421" i="16"/>
  <c r="Q1436" i="16"/>
  <c r="R1436" i="16" s="1"/>
  <c r="N1436" i="16" s="1"/>
  <c r="P1436" i="16"/>
  <c r="P1186" i="16"/>
  <c r="Q1186" i="16"/>
  <c r="R1186" i="16" s="1"/>
  <c r="N1186" i="16" s="1"/>
  <c r="Q73" i="16"/>
  <c r="R73" i="16" s="1"/>
  <c r="N73" i="16" s="1"/>
  <c r="P73" i="16"/>
  <c r="Q841" i="16"/>
  <c r="R841" i="16" s="1"/>
  <c r="N841" i="16" s="1"/>
  <c r="P841" i="16"/>
  <c r="Q497" i="16"/>
  <c r="R497" i="16" s="1"/>
  <c r="N497" i="16" s="1"/>
  <c r="P497" i="16"/>
  <c r="P402" i="16"/>
  <c r="Q402" i="16"/>
  <c r="R402" i="16" s="1"/>
  <c r="N402" i="16" s="1"/>
  <c r="Q308" i="16"/>
  <c r="R308" i="16" s="1"/>
  <c r="N308" i="16" s="1"/>
  <c r="P308" i="16"/>
  <c r="Q1028" i="16"/>
  <c r="R1028" i="16" s="1"/>
  <c r="N1028" i="16" s="1"/>
  <c r="P1028" i="16"/>
  <c r="P718" i="16"/>
  <c r="Q718" i="16"/>
  <c r="R718" i="16" s="1"/>
  <c r="N718" i="16" s="1"/>
  <c r="Q1345" i="16"/>
  <c r="R1345" i="16" s="1"/>
  <c r="N1345" i="16" s="1"/>
  <c r="P1345" i="16"/>
  <c r="Q2102" i="16"/>
  <c r="R2102" i="16" s="1"/>
  <c r="N2102" i="16" s="1"/>
  <c r="P2102" i="16"/>
  <c r="Q1805" i="16"/>
  <c r="R1805" i="16" s="1"/>
  <c r="N1805" i="16" s="1"/>
  <c r="P1805" i="16"/>
  <c r="P1290" i="16"/>
  <c r="Q1290" i="16"/>
  <c r="R1290" i="16" s="1"/>
  <c r="N1290" i="16" s="1"/>
  <c r="Q1305" i="16"/>
  <c r="R1305" i="16" s="1"/>
  <c r="N1305" i="16" s="1"/>
  <c r="P1305" i="16"/>
  <c r="Q2038" i="16"/>
  <c r="R2038" i="16" s="1"/>
  <c r="N2038" i="16" s="1"/>
  <c r="P2038" i="16"/>
  <c r="Q2040" i="16"/>
  <c r="R2040" i="16" s="1"/>
  <c r="N2040" i="16" s="1"/>
  <c r="P2040" i="16"/>
  <c r="Q399" i="16"/>
  <c r="R399" i="16" s="1"/>
  <c r="N399" i="16" s="1"/>
  <c r="P399" i="16"/>
  <c r="Q1084" i="16"/>
  <c r="R1084" i="16" s="1"/>
  <c r="N1084" i="16" s="1"/>
  <c r="P1084" i="16"/>
  <c r="Q199" i="16"/>
  <c r="R199" i="16" s="1"/>
  <c r="N199" i="16" s="1"/>
  <c r="P199" i="16"/>
  <c r="Q908" i="16"/>
  <c r="R908" i="16" s="1"/>
  <c r="N908" i="16" s="1"/>
  <c r="P908" i="16"/>
  <c r="Q575" i="16"/>
  <c r="R575" i="16" s="1"/>
  <c r="N575" i="16" s="1"/>
  <c r="P575" i="16"/>
  <c r="Q288" i="16"/>
  <c r="R288" i="16" s="1"/>
  <c r="N288" i="16" s="1"/>
  <c r="P288" i="16"/>
  <c r="Q1945" i="16"/>
  <c r="R1945" i="16" s="1"/>
  <c r="N1945" i="16" s="1"/>
  <c r="P1945" i="16"/>
  <c r="Q1671" i="16"/>
  <c r="R1671" i="16" s="1"/>
  <c r="N1671" i="16" s="1"/>
  <c r="P1671" i="16"/>
  <c r="P1134" i="16"/>
  <c r="Q1134" i="16"/>
  <c r="R1134" i="16" s="1"/>
  <c r="N1134" i="16" s="1"/>
  <c r="Q1171" i="16"/>
  <c r="R1171" i="16" s="1"/>
  <c r="N1171" i="16" s="1"/>
  <c r="P1171" i="16"/>
  <c r="P1892" i="16"/>
  <c r="Q1892" i="16"/>
  <c r="R1892" i="16" s="1"/>
  <c r="N1892" i="16" s="1"/>
  <c r="Q1690" i="16"/>
  <c r="R1690" i="16" s="1"/>
  <c r="N1690" i="16" s="1"/>
  <c r="P1690" i="16"/>
  <c r="Q673" i="16"/>
  <c r="R673" i="16" s="1"/>
  <c r="N673" i="16" s="1"/>
  <c r="P673" i="16"/>
  <c r="Q411" i="16"/>
  <c r="R411" i="16" s="1"/>
  <c r="N411" i="16" s="1"/>
  <c r="P411" i="16"/>
  <c r="Q51" i="16"/>
  <c r="R51" i="16" s="1"/>
  <c r="N51" i="16" s="1"/>
  <c r="P51" i="16"/>
  <c r="Q211" i="16"/>
  <c r="R211" i="16" s="1"/>
  <c r="N211" i="16" s="1"/>
  <c r="P211" i="16"/>
  <c r="Q921" i="16"/>
  <c r="R921" i="16" s="1"/>
  <c r="N921" i="16" s="1"/>
  <c r="P921" i="16"/>
  <c r="Q587" i="16"/>
  <c r="R587" i="16" s="1"/>
  <c r="N587" i="16" s="1"/>
  <c r="P587" i="16"/>
  <c r="Q299" i="16"/>
  <c r="R299" i="16" s="1"/>
  <c r="N299" i="16" s="1"/>
  <c r="P299" i="16"/>
  <c r="Q1970" i="16"/>
  <c r="R1970" i="16" s="1"/>
  <c r="N1970" i="16" s="1"/>
  <c r="P1970" i="16"/>
  <c r="Q1682" i="16"/>
  <c r="R1682" i="16" s="1"/>
  <c r="N1682" i="16" s="1"/>
  <c r="P1682" i="16"/>
  <c r="Q1145" i="16"/>
  <c r="R1145" i="16" s="1"/>
  <c r="N1145" i="16" s="1"/>
  <c r="P1145" i="16"/>
  <c r="Q1183" i="16"/>
  <c r="R1183" i="16" s="1"/>
  <c r="N1183" i="16" s="1"/>
  <c r="P1183" i="16"/>
  <c r="Q1905" i="16"/>
  <c r="R1905" i="16" s="1"/>
  <c r="N1905" i="16" s="1"/>
  <c r="P1905" i="16"/>
  <c r="Q1701" i="16"/>
  <c r="R1701" i="16" s="1"/>
  <c r="N1701" i="16" s="1"/>
  <c r="P1701" i="16"/>
  <c r="Q542" i="16"/>
  <c r="R542" i="16" s="1"/>
  <c r="N542" i="16" s="1"/>
  <c r="P542" i="16"/>
  <c r="Q267" i="16"/>
  <c r="R267" i="16" s="1"/>
  <c r="N267" i="16" s="1"/>
  <c r="P267" i="16"/>
  <c r="P964" i="16"/>
  <c r="Q964" i="16"/>
  <c r="R964" i="16" s="1"/>
  <c r="N964" i="16" s="1"/>
  <c r="P79" i="16"/>
  <c r="Q79" i="16"/>
  <c r="R79" i="16" s="1"/>
  <c r="N79" i="16" s="1"/>
  <c r="Q789" i="16"/>
  <c r="R789" i="16" s="1"/>
  <c r="N789" i="16" s="1"/>
  <c r="P789" i="16"/>
  <c r="P454" i="16"/>
  <c r="Q454" i="16"/>
  <c r="R454" i="16" s="1"/>
  <c r="N454" i="16" s="1"/>
  <c r="P155" i="16"/>
  <c r="Q155" i="16"/>
  <c r="R155" i="16" s="1"/>
  <c r="N155" i="16" s="1"/>
  <c r="Q1813" i="16"/>
  <c r="R1813" i="16" s="1"/>
  <c r="N1813" i="16" s="1"/>
  <c r="P1813" i="16"/>
  <c r="Q1552" i="16"/>
  <c r="R1552" i="16" s="1"/>
  <c r="N1552" i="16" s="1"/>
  <c r="P1552" i="16"/>
  <c r="Q1013" i="16"/>
  <c r="R1013" i="16" s="1"/>
  <c r="N1013" i="16" s="1"/>
  <c r="P1013" i="16"/>
  <c r="P1758" i="16"/>
  <c r="Q1758" i="16"/>
  <c r="R1758" i="16" s="1"/>
  <c r="N1758" i="16" s="1"/>
  <c r="P1772" i="16"/>
  <c r="Q1772" i="16"/>
  <c r="R1772" i="16" s="1"/>
  <c r="N1772" i="16" s="1"/>
  <c r="Q1559" i="16"/>
  <c r="R1559" i="16" s="1"/>
  <c r="N1559" i="16" s="1"/>
  <c r="P1559" i="16"/>
  <c r="Q985" i="16"/>
  <c r="R985" i="16" s="1"/>
  <c r="N985" i="16" s="1"/>
  <c r="P985" i="16"/>
  <c r="P723" i="16"/>
  <c r="Q723" i="16"/>
  <c r="R723" i="16" s="1"/>
  <c r="N723" i="16" s="1"/>
  <c r="Q365" i="16"/>
  <c r="R365" i="16" s="1"/>
  <c r="N365" i="16" s="1"/>
  <c r="P365" i="16"/>
  <c r="P524" i="16"/>
  <c r="Q524" i="16"/>
  <c r="R524" i="16" s="1"/>
  <c r="N524" i="16" s="1"/>
  <c r="Q213" i="16"/>
  <c r="R213" i="16" s="1"/>
  <c r="N213" i="16" s="1"/>
  <c r="P213" i="16"/>
  <c r="Q909" i="16"/>
  <c r="R909" i="16" s="1"/>
  <c r="N909" i="16" s="1"/>
  <c r="P909" i="16"/>
  <c r="Q612" i="16"/>
  <c r="R612" i="16" s="1"/>
  <c r="N612" i="16" s="1"/>
  <c r="P612" i="16"/>
  <c r="Q1286" i="16"/>
  <c r="R1286" i="16" s="1"/>
  <c r="N1286" i="16" s="1"/>
  <c r="P1286" i="16"/>
  <c r="Q1994" i="16"/>
  <c r="R1994" i="16" s="1"/>
  <c r="N1994" i="16" s="1"/>
  <c r="P1994" i="16"/>
  <c r="P1458" i="16"/>
  <c r="Q1458" i="16"/>
  <c r="R1458" i="16" s="1"/>
  <c r="N1458" i="16" s="1"/>
  <c r="Q1507" i="16"/>
  <c r="R1507" i="16" s="1"/>
  <c r="N1507" i="16" s="1"/>
  <c r="P1507" i="16"/>
  <c r="Q1221" i="16"/>
  <c r="R1221" i="16" s="1"/>
  <c r="N1221" i="16" s="1"/>
  <c r="P1221" i="16"/>
  <c r="P2050" i="16"/>
  <c r="Q2050" i="16"/>
  <c r="R2050" i="16" s="1"/>
  <c r="N2050" i="16" s="1"/>
  <c r="P854" i="16"/>
  <c r="Q854" i="16"/>
  <c r="R854" i="16" s="1"/>
  <c r="N854" i="16" s="1"/>
  <c r="P590" i="16"/>
  <c r="Q590" i="16"/>
  <c r="R590" i="16" s="1"/>
  <c r="N590" i="16" s="1"/>
  <c r="Q233" i="16"/>
  <c r="R233" i="16" s="1"/>
  <c r="N233" i="16" s="1"/>
  <c r="P233" i="16"/>
  <c r="Q391" i="16"/>
  <c r="R391" i="16" s="1"/>
  <c r="N391" i="16" s="1"/>
  <c r="P391" i="16"/>
  <c r="Q81" i="16"/>
  <c r="R81" i="16" s="1"/>
  <c r="N81" i="16" s="1"/>
  <c r="P81" i="16"/>
  <c r="Q767" i="16"/>
  <c r="R767" i="16" s="1"/>
  <c r="N767" i="16" s="1"/>
  <c r="P767" i="16"/>
  <c r="Q479" i="16"/>
  <c r="R479" i="16" s="1"/>
  <c r="N479" i="16" s="1"/>
  <c r="P479" i="16"/>
  <c r="P1154" i="16"/>
  <c r="Q1154" i="16"/>
  <c r="R1154" i="16" s="1"/>
  <c r="N1154" i="16" s="1"/>
  <c r="Q1863" i="16"/>
  <c r="R1863" i="16" s="1"/>
  <c r="N1863" i="16" s="1"/>
  <c r="P1863" i="16"/>
  <c r="Q1325" i="16"/>
  <c r="R1325" i="16" s="1"/>
  <c r="N1325" i="16" s="1"/>
  <c r="P1325" i="16"/>
  <c r="Q1375" i="16"/>
  <c r="R1375" i="16" s="1"/>
  <c r="N1375" i="16" s="1"/>
  <c r="P1375" i="16"/>
  <c r="P1090" i="16"/>
  <c r="Q1090" i="16"/>
  <c r="R1090" i="16" s="1"/>
  <c r="N1090" i="16" s="1"/>
  <c r="P1907" i="16"/>
  <c r="Q1907" i="16"/>
  <c r="R1907" i="16" s="1"/>
  <c r="N1907" i="16" s="1"/>
  <c r="P1058" i="16"/>
  <c r="Q1058" i="16"/>
  <c r="R1058" i="16" s="1"/>
  <c r="N1058" i="16" s="1"/>
  <c r="Q712" i="16"/>
  <c r="R712" i="16" s="1"/>
  <c r="N712" i="16" s="1"/>
  <c r="P712" i="16"/>
  <c r="P618" i="16"/>
  <c r="Q618" i="16"/>
  <c r="R618" i="16" s="1"/>
  <c r="N618" i="16" s="1"/>
  <c r="Q535" i="16"/>
  <c r="R535" i="16" s="1"/>
  <c r="N535" i="16" s="1"/>
  <c r="P535" i="16"/>
  <c r="P202" i="16"/>
  <c r="Q202" i="16"/>
  <c r="R202" i="16" s="1"/>
  <c r="N202" i="16" s="1"/>
  <c r="Q935" i="16"/>
  <c r="R935" i="16" s="1"/>
  <c r="N935" i="16" s="1"/>
  <c r="P935" i="16"/>
  <c r="Q1560" i="16"/>
  <c r="R1560" i="16" s="1"/>
  <c r="N1560" i="16" s="1"/>
  <c r="P1560" i="16"/>
  <c r="P1299" i="16"/>
  <c r="Q1299" i="16"/>
  <c r="R1299" i="16" s="1"/>
  <c r="N1299" i="16" s="1"/>
  <c r="Q2021" i="16"/>
  <c r="R2021" i="16" s="1"/>
  <c r="N2021" i="16" s="1"/>
  <c r="P2021" i="16"/>
  <c r="P1506" i="16"/>
  <c r="Q1506" i="16"/>
  <c r="R1506" i="16" s="1"/>
  <c r="N1506" i="16" s="1"/>
  <c r="Q1520" i="16"/>
  <c r="R1520" i="16" s="1"/>
  <c r="N1520" i="16" s="1"/>
  <c r="P1520" i="16"/>
  <c r="Q1281" i="16"/>
  <c r="R1281" i="16" s="1"/>
  <c r="N1281" i="16" s="1"/>
  <c r="P1281" i="16"/>
  <c r="Q301" i="16"/>
  <c r="R301" i="16" s="1"/>
  <c r="N301" i="16" s="1"/>
  <c r="P301" i="16"/>
  <c r="Q1070" i="16"/>
  <c r="R1070" i="16" s="1"/>
  <c r="N1070" i="16" s="1"/>
  <c r="P1070" i="16"/>
  <c r="Q724" i="16"/>
  <c r="R724" i="16" s="1"/>
  <c r="N724" i="16" s="1"/>
  <c r="P724" i="16"/>
  <c r="P630" i="16"/>
  <c r="Q630" i="16"/>
  <c r="R630" i="16" s="1"/>
  <c r="N630" i="16" s="1"/>
  <c r="Q547" i="16"/>
  <c r="R547" i="16" s="1"/>
  <c r="N547" i="16" s="1"/>
  <c r="P547" i="16"/>
  <c r="P214" i="16"/>
  <c r="Q214" i="16"/>
  <c r="R214" i="16" s="1"/>
  <c r="N214" i="16" s="1"/>
  <c r="Q947" i="16"/>
  <c r="R947" i="16" s="1"/>
  <c r="N947" i="16" s="1"/>
  <c r="P947" i="16"/>
  <c r="Q1572" i="16"/>
  <c r="R1572" i="16" s="1"/>
  <c r="N1572" i="16" s="1"/>
  <c r="P1572" i="16"/>
  <c r="Q1311" i="16"/>
  <c r="R1311" i="16" s="1"/>
  <c r="N1311" i="16" s="1"/>
  <c r="P1311" i="16"/>
  <c r="P2031" i="16"/>
  <c r="Q2031" i="16"/>
  <c r="R2031" i="16" s="1"/>
  <c r="N2031" i="16" s="1"/>
  <c r="Q1517" i="16"/>
  <c r="R1517" i="16" s="1"/>
  <c r="N1517" i="16" s="1"/>
  <c r="P1517" i="16"/>
  <c r="Q1532" i="16"/>
  <c r="R1532" i="16" s="1"/>
  <c r="N1532" i="16" s="1"/>
  <c r="P1532" i="16"/>
  <c r="Q1293" i="16"/>
  <c r="R1293" i="16" s="1"/>
  <c r="N1293" i="16" s="1"/>
  <c r="P1293" i="16"/>
  <c r="Q169" i="16"/>
  <c r="R169" i="16" s="1"/>
  <c r="N169" i="16" s="1"/>
  <c r="P169" i="16"/>
  <c r="P938" i="16"/>
  <c r="Q938" i="16"/>
  <c r="R938" i="16" s="1"/>
  <c r="N938" i="16" s="1"/>
  <c r="Q592" i="16"/>
  <c r="R592" i="16" s="1"/>
  <c r="N592" i="16" s="1"/>
  <c r="P592" i="16"/>
  <c r="Q499" i="16"/>
  <c r="R499" i="16" s="1"/>
  <c r="N499" i="16" s="1"/>
  <c r="P499" i="16"/>
  <c r="Q416" i="16"/>
  <c r="R416" i="16" s="1"/>
  <c r="N416" i="16" s="1"/>
  <c r="P416" i="16"/>
  <c r="Q82" i="16"/>
  <c r="R82" i="16" s="1"/>
  <c r="N82" i="16" s="1"/>
  <c r="P82" i="16"/>
  <c r="P815" i="16"/>
  <c r="Q815" i="16"/>
  <c r="R815" i="16" s="1"/>
  <c r="N815" i="16" s="1"/>
  <c r="P1442" i="16"/>
  <c r="Q1442" i="16"/>
  <c r="R1442" i="16" s="1"/>
  <c r="N1442" i="16" s="1"/>
  <c r="Q1179" i="16"/>
  <c r="R1179" i="16" s="1"/>
  <c r="N1179" i="16" s="1"/>
  <c r="P1179" i="16"/>
  <c r="P1901" i="16"/>
  <c r="Q1901" i="16"/>
  <c r="R1901" i="16" s="1"/>
  <c r="N1901" i="16" s="1"/>
  <c r="P1386" i="16"/>
  <c r="Q1386" i="16"/>
  <c r="R1386" i="16" s="1"/>
  <c r="N1386" i="16" s="1"/>
  <c r="Q1400" i="16"/>
  <c r="R1400" i="16" s="1"/>
  <c r="N1400" i="16" s="1"/>
  <c r="P1400" i="16"/>
  <c r="P1150" i="16"/>
  <c r="Q1150" i="16"/>
  <c r="R1150" i="16" s="1"/>
  <c r="N1150" i="16" s="1"/>
  <c r="Q1273" i="16"/>
  <c r="R1273" i="16" s="1"/>
  <c r="N1273" i="16" s="1"/>
  <c r="P1273" i="16"/>
  <c r="P806" i="16"/>
  <c r="Q806" i="16"/>
  <c r="R806" i="16" s="1"/>
  <c r="N806" i="16" s="1"/>
  <c r="P460" i="16"/>
  <c r="Q460" i="16"/>
  <c r="R460" i="16" s="1"/>
  <c r="N460" i="16" s="1"/>
  <c r="P366" i="16"/>
  <c r="Q366" i="16"/>
  <c r="R366" i="16" s="1"/>
  <c r="N366" i="16" s="1"/>
  <c r="Q272" i="16"/>
  <c r="R272" i="16" s="1"/>
  <c r="N272" i="16" s="1"/>
  <c r="P272" i="16"/>
  <c r="P994" i="16"/>
  <c r="Q994" i="16"/>
  <c r="R994" i="16" s="1"/>
  <c r="N994" i="16" s="1"/>
  <c r="Q683" i="16"/>
  <c r="R683" i="16" s="1"/>
  <c r="N683" i="16" s="1"/>
  <c r="P683" i="16"/>
  <c r="P1310" i="16"/>
  <c r="Q1310" i="16"/>
  <c r="R1310" i="16" s="1"/>
  <c r="N1310" i="16" s="1"/>
  <c r="Q2066" i="16"/>
  <c r="R2066" i="16" s="1"/>
  <c r="N2066" i="16" s="1"/>
  <c r="P2066" i="16"/>
  <c r="P1768" i="16"/>
  <c r="Q1768" i="16"/>
  <c r="R1768" i="16" s="1"/>
  <c r="N1768" i="16" s="1"/>
  <c r="P1255" i="16"/>
  <c r="Q1255" i="16"/>
  <c r="R1255" i="16" s="1"/>
  <c r="N1255" i="16" s="1"/>
  <c r="Q1269" i="16"/>
  <c r="R1269" i="16" s="1"/>
  <c r="N1269" i="16" s="1"/>
  <c r="P1269" i="16"/>
  <c r="Q2001" i="16"/>
  <c r="R2001" i="16" s="1"/>
  <c r="N2001" i="16" s="1"/>
  <c r="P2001" i="16"/>
  <c r="Q2002" i="16"/>
  <c r="R2002" i="16" s="1"/>
  <c r="N2002" i="16" s="1"/>
  <c r="P2002" i="16"/>
  <c r="P530" i="16"/>
  <c r="Q530" i="16"/>
  <c r="R530" i="16" s="1"/>
  <c r="N530" i="16" s="1"/>
  <c r="Q184" i="16"/>
  <c r="R184" i="16" s="1"/>
  <c r="N184" i="16" s="1"/>
  <c r="P184" i="16"/>
  <c r="Q90" i="16"/>
  <c r="R90" i="16" s="1"/>
  <c r="N90" i="16" s="1"/>
  <c r="P90" i="16"/>
  <c r="Q1027" i="16"/>
  <c r="R1027" i="16" s="1"/>
  <c r="N1027" i="16" s="1"/>
  <c r="P1027" i="16"/>
  <c r="Q717" i="16"/>
  <c r="R717" i="16" s="1"/>
  <c r="N717" i="16" s="1"/>
  <c r="P717" i="16"/>
  <c r="Q395" i="16"/>
  <c r="R395" i="16" s="1"/>
  <c r="N395" i="16" s="1"/>
  <c r="P395" i="16"/>
  <c r="Q1032" i="16"/>
  <c r="R1032" i="16" s="1"/>
  <c r="N1032" i="16" s="1"/>
  <c r="P1032" i="16"/>
  <c r="P1790" i="16"/>
  <c r="Q1790" i="16"/>
  <c r="R1790" i="16" s="1"/>
  <c r="N1790" i="16" s="1"/>
  <c r="Q1491" i="16"/>
  <c r="R1491" i="16" s="1"/>
  <c r="N1491" i="16" s="1"/>
  <c r="P1491" i="16"/>
  <c r="P978" i="16"/>
  <c r="Q978" i="16"/>
  <c r="R978" i="16" s="1"/>
  <c r="N978" i="16" s="1"/>
  <c r="Q2024" i="16"/>
  <c r="R2024" i="16" s="1"/>
  <c r="N2024" i="16" s="1"/>
  <c r="P2024" i="16"/>
  <c r="Q1726" i="16"/>
  <c r="R1726" i="16" s="1"/>
  <c r="N1726" i="16" s="1"/>
  <c r="P1726" i="16"/>
  <c r="P1632" i="16"/>
  <c r="Q1632" i="16"/>
  <c r="R1632" i="16" s="1"/>
  <c r="N1632" i="16" s="1"/>
  <c r="Q1259" i="16"/>
  <c r="R1259" i="16" s="1"/>
  <c r="N1259" i="16" s="1"/>
  <c r="P1259" i="16"/>
  <c r="Q1968" i="16"/>
  <c r="R1968" i="16" s="1"/>
  <c r="N1968" i="16" s="1"/>
  <c r="P1968" i="16"/>
  <c r="Q3685" i="16"/>
  <c r="R3685" i="16" s="1"/>
  <c r="N3685" i="16" s="1"/>
  <c r="P3685" i="16"/>
  <c r="Q3650" i="16"/>
  <c r="R3650" i="16" s="1"/>
  <c r="N3650" i="16" s="1"/>
  <c r="P3650" i="16"/>
  <c r="P3567" i="16"/>
  <c r="Q3567" i="16"/>
  <c r="R3567" i="16" s="1"/>
  <c r="N3567" i="16" s="1"/>
  <c r="Q3496" i="16"/>
  <c r="R3496" i="16" s="1"/>
  <c r="N3496" i="16" s="1"/>
  <c r="P3496" i="16"/>
  <c r="Q3137" i="16"/>
  <c r="R3137" i="16" s="1"/>
  <c r="N3137" i="16" s="1"/>
  <c r="P3137" i="16"/>
  <c r="Q3113" i="16"/>
  <c r="R3113" i="16" s="1"/>
  <c r="N3113" i="16" s="1"/>
  <c r="P3113" i="16"/>
  <c r="Q3379" i="16"/>
  <c r="R3379" i="16" s="1"/>
  <c r="N3379" i="16" s="1"/>
  <c r="P3379" i="16"/>
  <c r="Q3320" i="16"/>
  <c r="R3320" i="16" s="1"/>
  <c r="N3320" i="16" s="1"/>
  <c r="P3320" i="16"/>
  <c r="P3238" i="16"/>
  <c r="Q3238" i="16"/>
  <c r="R3238" i="16" s="1"/>
  <c r="N3238" i="16" s="1"/>
  <c r="P3166" i="16"/>
  <c r="Q3166" i="16"/>
  <c r="R3166" i="16" s="1"/>
  <c r="N3166" i="16" s="1"/>
  <c r="Q3118" i="16"/>
  <c r="R3118" i="16" s="1"/>
  <c r="N3118" i="16" s="1"/>
  <c r="P3118" i="16"/>
  <c r="Q3059" i="16"/>
  <c r="R3059" i="16" s="1"/>
  <c r="N3059" i="16" s="1"/>
  <c r="P3059" i="16"/>
  <c r="P1979" i="16"/>
  <c r="Q1979" i="16"/>
  <c r="R1979" i="16" s="1"/>
  <c r="N1979" i="16" s="1"/>
  <c r="Q3697" i="16"/>
  <c r="R3697" i="16" s="1"/>
  <c r="N3697" i="16" s="1"/>
  <c r="P3697" i="16"/>
  <c r="Q3663" i="16"/>
  <c r="R3663" i="16" s="1"/>
  <c r="N3663" i="16" s="1"/>
  <c r="P3663" i="16"/>
  <c r="P3579" i="16"/>
  <c r="Q3579" i="16"/>
  <c r="R3579" i="16" s="1"/>
  <c r="N3579" i="16" s="1"/>
  <c r="Q3508" i="16"/>
  <c r="R3508" i="16" s="1"/>
  <c r="N3508" i="16" s="1"/>
  <c r="P3508" i="16"/>
  <c r="P3148" i="16"/>
  <c r="Q3148" i="16"/>
  <c r="R3148" i="16" s="1"/>
  <c r="N3148" i="16" s="1"/>
  <c r="Q3126" i="16"/>
  <c r="R3126" i="16" s="1"/>
  <c r="N3126" i="16" s="1"/>
  <c r="P3126" i="16"/>
  <c r="P3392" i="16"/>
  <c r="Q3392" i="16"/>
  <c r="R3392" i="16" s="1"/>
  <c r="N3392" i="16" s="1"/>
  <c r="P3332" i="16"/>
  <c r="Q3332" i="16"/>
  <c r="R3332" i="16" s="1"/>
  <c r="N3332" i="16" s="1"/>
  <c r="Q3249" i="16"/>
  <c r="R3249" i="16" s="1"/>
  <c r="N3249" i="16" s="1"/>
  <c r="P3249" i="16"/>
  <c r="Q3179" i="16"/>
  <c r="R3179" i="16" s="1"/>
  <c r="N3179" i="16" s="1"/>
  <c r="P3179" i="16"/>
  <c r="Q3130" i="16"/>
  <c r="R3130" i="16" s="1"/>
  <c r="N3130" i="16" s="1"/>
  <c r="P3130" i="16"/>
  <c r="P3072" i="16"/>
  <c r="Q3072" i="16"/>
  <c r="R3072" i="16" s="1"/>
  <c r="N3072" i="16" s="1"/>
  <c r="P2413" i="16"/>
  <c r="Q2413" i="16"/>
  <c r="R2413" i="16" s="1"/>
  <c r="N2413" i="16" s="1"/>
  <c r="P2354" i="16"/>
  <c r="Q2354" i="16"/>
  <c r="R2354" i="16" s="1"/>
  <c r="N2354" i="16" s="1"/>
  <c r="P2294" i="16"/>
  <c r="Q2294" i="16"/>
  <c r="R2294" i="16" s="1"/>
  <c r="N2294" i="16" s="1"/>
  <c r="Q2213" i="16"/>
  <c r="R2213" i="16" s="1"/>
  <c r="N2213" i="16" s="1"/>
  <c r="P2213" i="16"/>
  <c r="Q1866" i="16"/>
  <c r="R1866" i="16" s="1"/>
  <c r="N1866" i="16" s="1"/>
  <c r="P1866" i="16"/>
  <c r="P1830" i="16"/>
  <c r="Q1830" i="16"/>
  <c r="R1830" i="16" s="1"/>
  <c r="N1830" i="16" s="1"/>
  <c r="Q2108" i="16"/>
  <c r="R2108" i="16" s="1"/>
  <c r="N2108" i="16" s="1"/>
  <c r="P2108" i="16"/>
  <c r="P3835" i="16"/>
  <c r="Q3835" i="16"/>
  <c r="R3835" i="16" s="1"/>
  <c r="N3835" i="16" s="1"/>
  <c r="Q3788" i="16"/>
  <c r="R3788" i="16" s="1"/>
  <c r="N3788" i="16" s="1"/>
  <c r="P3788" i="16"/>
  <c r="P3692" i="16"/>
  <c r="Q3692" i="16"/>
  <c r="R3692" i="16" s="1"/>
  <c r="N3692" i="16" s="1"/>
  <c r="Q3621" i="16"/>
  <c r="R3621" i="16" s="1"/>
  <c r="N3621" i="16" s="1"/>
  <c r="P3621" i="16"/>
  <c r="P3575" i="16"/>
  <c r="Q3575" i="16"/>
  <c r="R3575" i="16" s="1"/>
  <c r="N3575" i="16" s="1"/>
  <c r="Q3515" i="16"/>
  <c r="R3515" i="16" s="1"/>
  <c r="N3515" i="16" s="1"/>
  <c r="P3515" i="16"/>
  <c r="P2425" i="16"/>
  <c r="Q2425" i="16"/>
  <c r="R2425" i="16" s="1"/>
  <c r="N2425" i="16" s="1"/>
  <c r="Q2367" i="16"/>
  <c r="R2367" i="16" s="1"/>
  <c r="N2367" i="16" s="1"/>
  <c r="P2367" i="16"/>
  <c r="Q2306" i="16"/>
  <c r="R2306" i="16" s="1"/>
  <c r="N2306" i="16" s="1"/>
  <c r="P2306" i="16"/>
  <c r="Q2224" i="16"/>
  <c r="R2224" i="16" s="1"/>
  <c r="N2224" i="16" s="1"/>
  <c r="P2224" i="16"/>
  <c r="Q1878" i="16"/>
  <c r="R1878" i="16" s="1"/>
  <c r="N1878" i="16" s="1"/>
  <c r="P1878" i="16"/>
  <c r="Q1842" i="16"/>
  <c r="R1842" i="16" s="1"/>
  <c r="N1842" i="16" s="1"/>
  <c r="P1842" i="16"/>
  <c r="Q2120" i="16"/>
  <c r="R2120" i="16" s="1"/>
  <c r="N2120" i="16" s="1"/>
  <c r="P2120" i="16"/>
  <c r="Q3679" i="16"/>
  <c r="R3679" i="16" s="1"/>
  <c r="N3679" i="16" s="1"/>
  <c r="P3679" i="16"/>
  <c r="P3801" i="16"/>
  <c r="Q3801" i="16"/>
  <c r="R3801" i="16" s="1"/>
  <c r="N3801" i="16" s="1"/>
  <c r="P3706" i="16"/>
  <c r="Q3706" i="16"/>
  <c r="R3706" i="16" s="1"/>
  <c r="N3706" i="16" s="1"/>
  <c r="P3635" i="16"/>
  <c r="Q3635" i="16"/>
  <c r="R3635" i="16" s="1"/>
  <c r="N3635" i="16" s="1"/>
  <c r="Q3587" i="16"/>
  <c r="R3587" i="16" s="1"/>
  <c r="N3587" i="16" s="1"/>
  <c r="P3587" i="16"/>
  <c r="Q3528" i="16"/>
  <c r="R3528" i="16" s="1"/>
  <c r="N3528" i="16" s="1"/>
  <c r="P3528" i="16"/>
  <c r="P2725" i="16"/>
  <c r="Q2725" i="16"/>
  <c r="R2725" i="16" s="1"/>
  <c r="N2725" i="16" s="1"/>
  <c r="Q2666" i="16"/>
  <c r="R2666" i="16" s="1"/>
  <c r="N2666" i="16" s="1"/>
  <c r="P2666" i="16"/>
  <c r="P2607" i="16"/>
  <c r="Q2607" i="16"/>
  <c r="R2607" i="16" s="1"/>
  <c r="N2607" i="16" s="1"/>
  <c r="Q2536" i="16"/>
  <c r="R2536" i="16" s="1"/>
  <c r="N2536" i="16" s="1"/>
  <c r="P2536" i="16"/>
  <c r="Q2177" i="16"/>
  <c r="R2177" i="16" s="1"/>
  <c r="N2177" i="16" s="1"/>
  <c r="P2177" i="16"/>
  <c r="Q2142" i="16"/>
  <c r="R2142" i="16" s="1"/>
  <c r="N2142" i="16" s="1"/>
  <c r="P2142" i="16"/>
  <c r="P2419" i="16"/>
  <c r="Q2419" i="16"/>
  <c r="R2419" i="16" s="1"/>
  <c r="N2419" i="16" s="1"/>
  <c r="Q2360" i="16"/>
  <c r="R2360" i="16" s="1"/>
  <c r="N2360" i="16" s="1"/>
  <c r="P2360" i="16"/>
  <c r="Q2265" i="16"/>
  <c r="R2265" i="16" s="1"/>
  <c r="N2265" i="16" s="1"/>
  <c r="P2265" i="16"/>
  <c r="P2194" i="16"/>
  <c r="Q2194" i="16"/>
  <c r="R2194" i="16" s="1"/>
  <c r="N2194" i="16" s="1"/>
  <c r="P2159" i="16"/>
  <c r="Q2159" i="16"/>
  <c r="R2159" i="16" s="1"/>
  <c r="N2159" i="16" s="1"/>
  <c r="P3571" i="16"/>
  <c r="Q3571" i="16"/>
  <c r="R3571" i="16" s="1"/>
  <c r="N3571" i="16" s="1"/>
  <c r="Q3828" i="16"/>
  <c r="R3828" i="16" s="1"/>
  <c r="N3828" i="16" s="1"/>
  <c r="P3828" i="16"/>
  <c r="P2737" i="16"/>
  <c r="Q2737" i="16"/>
  <c r="R2737" i="16" s="1"/>
  <c r="N2737" i="16" s="1"/>
  <c r="Q2678" i="16"/>
  <c r="R2678" i="16" s="1"/>
  <c r="N2678" i="16" s="1"/>
  <c r="P2678" i="16"/>
  <c r="Q2618" i="16"/>
  <c r="R2618" i="16" s="1"/>
  <c r="N2618" i="16" s="1"/>
  <c r="P2618" i="16"/>
  <c r="Q2548" i="16"/>
  <c r="R2548" i="16" s="1"/>
  <c r="N2548" i="16" s="1"/>
  <c r="P2548" i="16"/>
  <c r="Q2190" i="16"/>
  <c r="R2190" i="16" s="1"/>
  <c r="N2190" i="16" s="1"/>
  <c r="P2190" i="16"/>
  <c r="Q2154" i="16"/>
  <c r="R2154" i="16" s="1"/>
  <c r="N2154" i="16" s="1"/>
  <c r="P2154" i="16"/>
  <c r="P2431" i="16"/>
  <c r="Q2431" i="16"/>
  <c r="R2431" i="16" s="1"/>
  <c r="N2431" i="16" s="1"/>
  <c r="Q2373" i="16"/>
  <c r="R2373" i="16" s="1"/>
  <c r="N2373" i="16" s="1"/>
  <c r="P2373" i="16"/>
  <c r="P2278" i="16"/>
  <c r="Q2278" i="16"/>
  <c r="R2278" i="16" s="1"/>
  <c r="N2278" i="16" s="1"/>
  <c r="Q2206" i="16"/>
  <c r="R2206" i="16" s="1"/>
  <c r="N2206" i="16" s="1"/>
  <c r="P2206" i="16"/>
  <c r="Q2172" i="16"/>
  <c r="R2172" i="16" s="1"/>
  <c r="N2172" i="16" s="1"/>
  <c r="P2172" i="16"/>
  <c r="Q3727" i="16"/>
  <c r="R3727" i="16" s="1"/>
  <c r="N3727" i="16" s="1"/>
  <c r="P3727" i="16"/>
  <c r="Q3840" i="16"/>
  <c r="R3840" i="16" s="1"/>
  <c r="N3840" i="16" s="1"/>
  <c r="P3840" i="16"/>
  <c r="Q1897" i="16"/>
  <c r="R1897" i="16" s="1"/>
  <c r="N1897" i="16" s="1"/>
  <c r="P1897" i="16"/>
  <c r="Q3613" i="16"/>
  <c r="R3613" i="16" s="1"/>
  <c r="N3613" i="16" s="1"/>
  <c r="P3613" i="16"/>
  <c r="P3578" i="16"/>
  <c r="Q3578" i="16"/>
  <c r="R3578" i="16" s="1"/>
  <c r="N3578" i="16" s="1"/>
  <c r="P3494" i="16"/>
  <c r="Q3494" i="16"/>
  <c r="R3494" i="16" s="1"/>
  <c r="N3494" i="16" s="1"/>
  <c r="P3424" i="16"/>
  <c r="Q3424" i="16"/>
  <c r="R3424" i="16" s="1"/>
  <c r="N3424" i="16" s="1"/>
  <c r="Q3065" i="16"/>
  <c r="R3065" i="16" s="1"/>
  <c r="N3065" i="16" s="1"/>
  <c r="P3065" i="16"/>
  <c r="Q3043" i="16"/>
  <c r="R3043" i="16" s="1"/>
  <c r="N3043" i="16" s="1"/>
  <c r="P3043" i="16"/>
  <c r="Q3307" i="16"/>
  <c r="R3307" i="16" s="1"/>
  <c r="N3307" i="16" s="1"/>
  <c r="P3307" i="16"/>
  <c r="Q3248" i="16"/>
  <c r="R3248" i="16" s="1"/>
  <c r="N3248" i="16" s="1"/>
  <c r="P3248" i="16"/>
  <c r="Q3165" i="16"/>
  <c r="R3165" i="16" s="1"/>
  <c r="N3165" i="16" s="1"/>
  <c r="P3165" i="16"/>
  <c r="P3093" i="16"/>
  <c r="Q3093" i="16"/>
  <c r="R3093" i="16" s="1"/>
  <c r="N3093" i="16" s="1"/>
  <c r="P3048" i="16"/>
  <c r="Q3048" i="16"/>
  <c r="R3048" i="16" s="1"/>
  <c r="N3048" i="16" s="1"/>
  <c r="Q2989" i="16"/>
  <c r="R2989" i="16" s="1"/>
  <c r="N2989" i="16" s="1"/>
  <c r="P2989" i="16"/>
  <c r="P1908" i="16"/>
  <c r="Q1908" i="16"/>
  <c r="R1908" i="16" s="1"/>
  <c r="N1908" i="16" s="1"/>
  <c r="Q3626" i="16"/>
  <c r="R3626" i="16" s="1"/>
  <c r="N3626" i="16" s="1"/>
  <c r="P3626" i="16"/>
  <c r="P3591" i="16"/>
  <c r="Q3591" i="16"/>
  <c r="R3591" i="16" s="1"/>
  <c r="N3591" i="16" s="1"/>
  <c r="P3507" i="16"/>
  <c r="Q3507" i="16"/>
  <c r="R3507" i="16" s="1"/>
  <c r="N3507" i="16" s="1"/>
  <c r="Q3437" i="16"/>
  <c r="R3437" i="16" s="1"/>
  <c r="N3437" i="16" s="1"/>
  <c r="P3437" i="16"/>
  <c r="Q3077" i="16"/>
  <c r="R3077" i="16" s="1"/>
  <c r="N3077" i="16" s="1"/>
  <c r="P3077" i="16"/>
  <c r="Q3054" i="16"/>
  <c r="R3054" i="16" s="1"/>
  <c r="N3054" i="16" s="1"/>
  <c r="P3054" i="16"/>
  <c r="Q3319" i="16"/>
  <c r="R3319" i="16" s="1"/>
  <c r="N3319" i="16" s="1"/>
  <c r="P3319" i="16"/>
  <c r="Q3261" i="16"/>
  <c r="R3261" i="16" s="1"/>
  <c r="N3261" i="16" s="1"/>
  <c r="P3261" i="16"/>
  <c r="Q3177" i="16"/>
  <c r="R3177" i="16" s="1"/>
  <c r="N3177" i="16" s="1"/>
  <c r="P3177" i="16"/>
  <c r="Q3106" i="16"/>
  <c r="R3106" i="16" s="1"/>
  <c r="N3106" i="16" s="1"/>
  <c r="P3106" i="16"/>
  <c r="P3060" i="16"/>
  <c r="Q3060" i="16"/>
  <c r="R3060" i="16" s="1"/>
  <c r="N3060" i="16" s="1"/>
  <c r="Q2999" i="16"/>
  <c r="R2999" i="16" s="1"/>
  <c r="N2999" i="16" s="1"/>
  <c r="P2999" i="16"/>
  <c r="P2063" i="16"/>
  <c r="Q2063" i="16"/>
  <c r="R2063" i="16" s="1"/>
  <c r="N2063" i="16" s="1"/>
  <c r="Q3781" i="16"/>
  <c r="R3781" i="16" s="1"/>
  <c r="N3781" i="16" s="1"/>
  <c r="P3781" i="16"/>
  <c r="Q3746" i="16"/>
  <c r="R3746" i="16" s="1"/>
  <c r="N3746" i="16" s="1"/>
  <c r="P3746" i="16"/>
  <c r="Q3675" i="16"/>
  <c r="R3675" i="16" s="1"/>
  <c r="N3675" i="16" s="1"/>
  <c r="P3675" i="16"/>
  <c r="Q3592" i="16"/>
  <c r="R3592" i="16" s="1"/>
  <c r="N3592" i="16" s="1"/>
  <c r="P3592" i="16"/>
  <c r="Q3233" i="16"/>
  <c r="R3233" i="16" s="1"/>
  <c r="N3233" i="16" s="1"/>
  <c r="P3233" i="16"/>
  <c r="Q3210" i="16"/>
  <c r="R3210" i="16" s="1"/>
  <c r="N3210" i="16" s="1"/>
  <c r="P3210" i="16"/>
  <c r="Q3475" i="16"/>
  <c r="R3475" i="16" s="1"/>
  <c r="N3475" i="16" s="1"/>
  <c r="P3475" i="16"/>
  <c r="P3416" i="16"/>
  <c r="Q3416" i="16"/>
  <c r="R3416" i="16" s="1"/>
  <c r="N3416" i="16" s="1"/>
  <c r="P3333" i="16"/>
  <c r="Q3333" i="16"/>
  <c r="R3333" i="16" s="1"/>
  <c r="N3333" i="16" s="1"/>
  <c r="P3262" i="16"/>
  <c r="Q3262" i="16"/>
  <c r="R3262" i="16" s="1"/>
  <c r="N3262" i="16" s="1"/>
  <c r="Q3216" i="16"/>
  <c r="R3216" i="16" s="1"/>
  <c r="N3216" i="16" s="1"/>
  <c r="P3216" i="16"/>
  <c r="P3155" i="16"/>
  <c r="Q3155" i="16"/>
  <c r="R3155" i="16" s="1"/>
  <c r="N3155" i="16" s="1"/>
  <c r="P1788" i="16"/>
  <c r="Q1788" i="16"/>
  <c r="R1788" i="16" s="1"/>
  <c r="N1788" i="16" s="1"/>
  <c r="P3505" i="16"/>
  <c r="Q3505" i="16"/>
  <c r="R3505" i="16" s="1"/>
  <c r="N3505" i="16" s="1"/>
  <c r="Q3470" i="16"/>
  <c r="R3470" i="16" s="1"/>
  <c r="N3470" i="16" s="1"/>
  <c r="P3470" i="16"/>
  <c r="P3387" i="16"/>
  <c r="Q3387" i="16"/>
  <c r="R3387" i="16" s="1"/>
  <c r="N3387" i="16" s="1"/>
  <c r="Q3315" i="16"/>
  <c r="R3315" i="16" s="1"/>
  <c r="N3315" i="16" s="1"/>
  <c r="P3315" i="16"/>
  <c r="Q2957" i="16"/>
  <c r="R2957" i="16" s="1"/>
  <c r="N2957" i="16" s="1"/>
  <c r="P2957" i="16"/>
  <c r="Q2935" i="16"/>
  <c r="R2935" i="16" s="1"/>
  <c r="N2935" i="16" s="1"/>
  <c r="P2935" i="16"/>
  <c r="Q3199" i="16"/>
  <c r="R3199" i="16" s="1"/>
  <c r="N3199" i="16" s="1"/>
  <c r="P3199" i="16"/>
  <c r="Q3139" i="16"/>
  <c r="R3139" i="16" s="1"/>
  <c r="N3139" i="16" s="1"/>
  <c r="P3139" i="16"/>
  <c r="Q3057" i="16"/>
  <c r="R3057" i="16" s="1"/>
  <c r="N3057" i="16" s="1"/>
  <c r="P3057" i="16"/>
  <c r="Q2987" i="16"/>
  <c r="R2987" i="16" s="1"/>
  <c r="N2987" i="16" s="1"/>
  <c r="P2987" i="16"/>
  <c r="Q2938" i="16"/>
  <c r="R2938" i="16" s="1"/>
  <c r="N2938" i="16" s="1"/>
  <c r="P2938" i="16"/>
  <c r="P2880" i="16"/>
  <c r="Q2880" i="16"/>
  <c r="R2880" i="16" s="1"/>
  <c r="N2880" i="16" s="1"/>
  <c r="Q1944" i="16"/>
  <c r="R1944" i="16" s="1"/>
  <c r="N1944" i="16" s="1"/>
  <c r="P1944" i="16"/>
  <c r="Q3661" i="16"/>
  <c r="R3661" i="16" s="1"/>
  <c r="N3661" i="16" s="1"/>
  <c r="P3661" i="16"/>
  <c r="Q3625" i="16"/>
  <c r="R3625" i="16" s="1"/>
  <c r="N3625" i="16" s="1"/>
  <c r="P3625" i="16"/>
  <c r="Q3544" i="16"/>
  <c r="R3544" i="16" s="1"/>
  <c r="N3544" i="16" s="1"/>
  <c r="P3544" i="16"/>
  <c r="Q3473" i="16"/>
  <c r="R3473" i="16" s="1"/>
  <c r="N3473" i="16" s="1"/>
  <c r="P3473" i="16"/>
  <c r="Q3114" i="16"/>
  <c r="R3114" i="16" s="1"/>
  <c r="N3114" i="16" s="1"/>
  <c r="P3114" i="16"/>
  <c r="Q3090" i="16"/>
  <c r="R3090" i="16" s="1"/>
  <c r="N3090" i="16" s="1"/>
  <c r="P3090" i="16"/>
  <c r="Q3355" i="16"/>
  <c r="R3355" i="16" s="1"/>
  <c r="N3355" i="16" s="1"/>
  <c r="P3355" i="16"/>
  <c r="P3295" i="16"/>
  <c r="Q3295" i="16"/>
  <c r="R3295" i="16" s="1"/>
  <c r="N3295" i="16" s="1"/>
  <c r="Q3213" i="16"/>
  <c r="R3213" i="16" s="1"/>
  <c r="N3213" i="16" s="1"/>
  <c r="P3213" i="16"/>
  <c r="Q3142" i="16"/>
  <c r="R3142" i="16" s="1"/>
  <c r="N3142" i="16" s="1"/>
  <c r="P3142" i="16"/>
  <c r="Q3095" i="16"/>
  <c r="R3095" i="16" s="1"/>
  <c r="N3095" i="16" s="1"/>
  <c r="P3095" i="16"/>
  <c r="P3036" i="16"/>
  <c r="Q3036" i="16"/>
  <c r="R3036" i="16" s="1"/>
  <c r="N3036" i="16" s="1"/>
  <c r="Q1524" i="16"/>
  <c r="R1524" i="16" s="1"/>
  <c r="N1524" i="16" s="1"/>
  <c r="P1524" i="16"/>
  <c r="Q3240" i="16"/>
  <c r="R3240" i="16" s="1"/>
  <c r="N3240" i="16" s="1"/>
  <c r="P3240" i="16"/>
  <c r="P3206" i="16"/>
  <c r="Q3206" i="16"/>
  <c r="R3206" i="16" s="1"/>
  <c r="N3206" i="16" s="1"/>
  <c r="Q3122" i="16"/>
  <c r="R3122" i="16" s="1"/>
  <c r="N3122" i="16" s="1"/>
  <c r="P3122" i="16"/>
  <c r="Q3053" i="16"/>
  <c r="R3053" i="16" s="1"/>
  <c r="N3053" i="16" s="1"/>
  <c r="P3053" i="16"/>
  <c r="P2693" i="16"/>
  <c r="Q2693" i="16"/>
  <c r="R2693" i="16" s="1"/>
  <c r="N2693" i="16" s="1"/>
  <c r="Q2670" i="16"/>
  <c r="R2670" i="16" s="1"/>
  <c r="N2670" i="16" s="1"/>
  <c r="P2670" i="16"/>
  <c r="Q2934" i="16"/>
  <c r="R2934" i="16" s="1"/>
  <c r="N2934" i="16" s="1"/>
  <c r="P2934" i="16"/>
  <c r="P2876" i="16"/>
  <c r="Q2876" i="16"/>
  <c r="R2876" i="16" s="1"/>
  <c r="N2876" i="16" s="1"/>
  <c r="P2793" i="16"/>
  <c r="Q2793" i="16"/>
  <c r="R2793" i="16" s="1"/>
  <c r="N2793" i="16" s="1"/>
  <c r="Q2722" i="16"/>
  <c r="R2722" i="16" s="1"/>
  <c r="N2722" i="16" s="1"/>
  <c r="P2722" i="16"/>
  <c r="Q2676" i="16"/>
  <c r="R2676" i="16" s="1"/>
  <c r="N2676" i="16" s="1"/>
  <c r="P2676" i="16"/>
  <c r="P2603" i="16"/>
  <c r="Q2603" i="16"/>
  <c r="R2603" i="16" s="1"/>
  <c r="N2603" i="16" s="1"/>
  <c r="P228" i="16"/>
  <c r="Q228" i="16"/>
  <c r="R228" i="16" s="1"/>
  <c r="N228" i="16" s="1"/>
  <c r="Q1649" i="16"/>
  <c r="R1649" i="16" s="1"/>
  <c r="N1649" i="16" s="1"/>
  <c r="P1649" i="16"/>
  <c r="Q1516" i="16"/>
  <c r="R1516" i="16" s="1"/>
  <c r="N1516" i="16" s="1"/>
  <c r="P1516" i="16"/>
  <c r="Q707" i="16"/>
  <c r="R707" i="16" s="1"/>
  <c r="N707" i="16" s="1"/>
  <c r="P707" i="16"/>
  <c r="P258" i="16"/>
  <c r="Q258" i="16"/>
  <c r="R258" i="16" s="1"/>
  <c r="N258" i="16" s="1"/>
  <c r="Q1661" i="16"/>
  <c r="R1661" i="16" s="1"/>
  <c r="N1661" i="16" s="1"/>
  <c r="P1661" i="16"/>
  <c r="Q1894" i="16"/>
  <c r="R1894" i="16" s="1"/>
  <c r="N1894" i="16" s="1"/>
  <c r="P1894" i="16"/>
  <c r="Q2400" i="16"/>
  <c r="R2400" i="16" s="1"/>
  <c r="N2400" i="16" s="1"/>
  <c r="P2400" i="16"/>
  <c r="Q864" i="16"/>
  <c r="R864" i="16" s="1"/>
  <c r="N864" i="16" s="1"/>
  <c r="P864" i="16"/>
  <c r="P3294" i="16"/>
  <c r="Q3294" i="16"/>
  <c r="R3294" i="16" s="1"/>
  <c r="N3294" i="16" s="1"/>
  <c r="Q534" i="16"/>
  <c r="R534" i="16" s="1"/>
  <c r="N534" i="16" s="1"/>
  <c r="P534" i="16"/>
  <c r="Q118" i="16"/>
  <c r="R118" i="16" s="1"/>
  <c r="N118" i="16" s="1"/>
  <c r="P118" i="16"/>
  <c r="Q1159" i="16"/>
  <c r="R1159" i="16" s="1"/>
  <c r="N1159" i="16" s="1"/>
  <c r="P1159" i="16"/>
  <c r="Q1893" i="16"/>
  <c r="R1893" i="16" s="1"/>
  <c r="N1893" i="16" s="1"/>
  <c r="P1893" i="16"/>
  <c r="Q340" i="16"/>
  <c r="R340" i="16" s="1"/>
  <c r="N340" i="16" s="1"/>
  <c r="P340" i="16"/>
  <c r="P75" i="16"/>
  <c r="Q75" i="16"/>
  <c r="R75" i="16" s="1"/>
  <c r="N75" i="16" s="1"/>
  <c r="Q1060" i="16"/>
  <c r="R1060" i="16" s="1"/>
  <c r="N1060" i="16" s="1"/>
  <c r="P1060" i="16"/>
  <c r="P121" i="16"/>
  <c r="Q121" i="16"/>
  <c r="R121" i="16" s="1"/>
  <c r="N121" i="16" s="1"/>
  <c r="Q577" i="16"/>
  <c r="R577" i="16" s="1"/>
  <c r="N577" i="16" s="1"/>
  <c r="P577" i="16"/>
  <c r="Q678" i="16"/>
  <c r="R678" i="16" s="1"/>
  <c r="N678" i="16" s="1"/>
  <c r="P678" i="16"/>
  <c r="Q595" i="16"/>
  <c r="R595" i="16" s="1"/>
  <c r="N595" i="16" s="1"/>
  <c r="P595" i="16"/>
  <c r="P262" i="16"/>
  <c r="Q262" i="16"/>
  <c r="R262" i="16" s="1"/>
  <c r="N262" i="16" s="1"/>
  <c r="Q995" i="16"/>
  <c r="R995" i="16" s="1"/>
  <c r="N995" i="16" s="1"/>
  <c r="P995" i="16"/>
  <c r="P1621" i="16"/>
  <c r="Q1621" i="16"/>
  <c r="R1621" i="16" s="1"/>
  <c r="N1621" i="16" s="1"/>
  <c r="Q1359" i="16"/>
  <c r="R1359" i="16" s="1"/>
  <c r="N1359" i="16" s="1"/>
  <c r="P1359" i="16"/>
  <c r="P2079" i="16"/>
  <c r="Q2079" i="16"/>
  <c r="R2079" i="16" s="1"/>
  <c r="N2079" i="16" s="1"/>
  <c r="Q1565" i="16"/>
  <c r="R1565" i="16" s="1"/>
  <c r="N1565" i="16" s="1"/>
  <c r="P1565" i="16"/>
  <c r="Q1581" i="16"/>
  <c r="R1581" i="16" s="1"/>
  <c r="N1581" i="16" s="1"/>
  <c r="P1581" i="16"/>
  <c r="Q1341" i="16"/>
  <c r="R1341" i="16" s="1"/>
  <c r="N1341" i="16" s="1"/>
  <c r="P1341" i="16"/>
  <c r="Q216" i="16"/>
  <c r="R216" i="16" s="1"/>
  <c r="N216" i="16" s="1"/>
  <c r="P216" i="16"/>
  <c r="Q987" i="16"/>
  <c r="R987" i="16" s="1"/>
  <c r="N987" i="16" s="1"/>
  <c r="P987" i="16"/>
  <c r="Q640" i="16"/>
  <c r="R640" i="16" s="1"/>
  <c r="N640" i="16" s="1"/>
  <c r="P640" i="16"/>
  <c r="Q545" i="16"/>
  <c r="R545" i="16" s="1"/>
  <c r="N545" i="16" s="1"/>
  <c r="P545" i="16"/>
  <c r="Q464" i="16"/>
  <c r="R464" i="16" s="1"/>
  <c r="N464" i="16" s="1"/>
  <c r="P464" i="16"/>
  <c r="P130" i="16"/>
  <c r="Q130" i="16"/>
  <c r="R130" i="16" s="1"/>
  <c r="N130" i="16" s="1"/>
  <c r="Q863" i="16"/>
  <c r="R863" i="16" s="1"/>
  <c r="N863" i="16" s="1"/>
  <c r="P863" i="16"/>
  <c r="Q1489" i="16"/>
  <c r="R1489" i="16" s="1"/>
  <c r="N1489" i="16" s="1"/>
  <c r="P1489" i="16"/>
  <c r="Q1226" i="16"/>
  <c r="R1226" i="16" s="1"/>
  <c r="N1226" i="16" s="1"/>
  <c r="P1226" i="16"/>
  <c r="P1947" i="16"/>
  <c r="Q1947" i="16"/>
  <c r="R1947" i="16" s="1"/>
  <c r="N1947" i="16" s="1"/>
  <c r="P1434" i="16"/>
  <c r="Q1434" i="16"/>
  <c r="R1434" i="16" s="1"/>
  <c r="N1434" i="16" s="1"/>
  <c r="Q1449" i="16"/>
  <c r="R1449" i="16" s="1"/>
  <c r="N1449" i="16" s="1"/>
  <c r="P1449" i="16"/>
  <c r="P1198" i="16"/>
  <c r="Q1198" i="16"/>
  <c r="R1198" i="16" s="1"/>
  <c r="N1198" i="16" s="1"/>
  <c r="Q805" i="16"/>
  <c r="R805" i="16" s="1"/>
  <c r="N805" i="16" s="1"/>
  <c r="P805" i="16"/>
  <c r="Q544" i="16"/>
  <c r="R544" i="16" s="1"/>
  <c r="N544" i="16" s="1"/>
  <c r="P544" i="16"/>
  <c r="Q185" i="16"/>
  <c r="R185" i="16" s="1"/>
  <c r="N185" i="16" s="1"/>
  <c r="P185" i="16"/>
  <c r="Q343" i="16"/>
  <c r="R343" i="16" s="1"/>
  <c r="N343" i="16" s="1"/>
  <c r="P343" i="16"/>
  <c r="Q1052" i="16"/>
  <c r="R1052" i="16" s="1"/>
  <c r="N1052" i="16" s="1"/>
  <c r="P1052" i="16"/>
  <c r="Q719" i="16"/>
  <c r="R719" i="16" s="1"/>
  <c r="N719" i="16" s="1"/>
  <c r="P719" i="16"/>
  <c r="Q432" i="16"/>
  <c r="R432" i="16" s="1"/>
  <c r="N432" i="16" s="1"/>
  <c r="P432" i="16"/>
  <c r="P1106" i="16"/>
  <c r="Q1106" i="16"/>
  <c r="R1106" i="16" s="1"/>
  <c r="N1106" i="16" s="1"/>
  <c r="Q1815" i="16"/>
  <c r="R1815" i="16" s="1"/>
  <c r="N1815" i="16" s="1"/>
  <c r="P1815" i="16"/>
  <c r="Q1277" i="16"/>
  <c r="R1277" i="16" s="1"/>
  <c r="N1277" i="16" s="1"/>
  <c r="P1277" i="16"/>
  <c r="Q1315" i="16"/>
  <c r="R1315" i="16" s="1"/>
  <c r="N1315" i="16" s="1"/>
  <c r="P1315" i="16"/>
  <c r="Q2036" i="16"/>
  <c r="R2036" i="16" s="1"/>
  <c r="N2036" i="16" s="1"/>
  <c r="P2036" i="16"/>
  <c r="Q1846" i="16"/>
  <c r="R1846" i="16" s="1"/>
  <c r="N1846" i="16" s="1"/>
  <c r="P1846" i="16"/>
  <c r="Q817" i="16"/>
  <c r="R817" i="16" s="1"/>
  <c r="N817" i="16" s="1"/>
  <c r="P817" i="16"/>
  <c r="P554" i="16"/>
  <c r="Q554" i="16"/>
  <c r="R554" i="16" s="1"/>
  <c r="N554" i="16" s="1"/>
  <c r="Q197" i="16"/>
  <c r="R197" i="16" s="1"/>
  <c r="N197" i="16" s="1"/>
  <c r="P197" i="16"/>
  <c r="Q355" i="16"/>
  <c r="R355" i="16" s="1"/>
  <c r="N355" i="16" s="1"/>
  <c r="P355" i="16"/>
  <c r="Q57" i="16"/>
  <c r="R57" i="16" s="1"/>
  <c r="N57" i="16" s="1"/>
  <c r="P57" i="16"/>
  <c r="P730" i="16"/>
  <c r="Q730" i="16"/>
  <c r="R730" i="16" s="1"/>
  <c r="N730" i="16" s="1"/>
  <c r="Q444" i="16"/>
  <c r="R444" i="16" s="1"/>
  <c r="N444" i="16" s="1"/>
  <c r="P444" i="16"/>
  <c r="Q1117" i="16"/>
  <c r="R1117" i="16" s="1"/>
  <c r="N1117" i="16" s="1"/>
  <c r="P1117" i="16"/>
  <c r="Q1826" i="16"/>
  <c r="R1826" i="16" s="1"/>
  <c r="N1826" i="16" s="1"/>
  <c r="P1826" i="16"/>
  <c r="Q1288" i="16"/>
  <c r="R1288" i="16" s="1"/>
  <c r="N1288" i="16" s="1"/>
  <c r="P1288" i="16"/>
  <c r="Q1327" i="16"/>
  <c r="R1327" i="16" s="1"/>
  <c r="N1327" i="16" s="1"/>
  <c r="P1327" i="16"/>
  <c r="P2047" i="16"/>
  <c r="Q2047" i="16"/>
  <c r="R2047" i="16" s="1"/>
  <c r="N2047" i="16" s="1"/>
  <c r="Q1858" i="16"/>
  <c r="R1858" i="16" s="1"/>
  <c r="N1858" i="16" s="1"/>
  <c r="P1858" i="16"/>
  <c r="P685" i="16"/>
  <c r="Q685" i="16"/>
  <c r="R685" i="16" s="1"/>
  <c r="N685" i="16" s="1"/>
  <c r="Q423" i="16"/>
  <c r="R423" i="16" s="1"/>
  <c r="N423" i="16" s="1"/>
  <c r="P423" i="16"/>
  <c r="Q65" i="16"/>
  <c r="R65" i="16" s="1"/>
  <c r="N65" i="16" s="1"/>
  <c r="P65" i="16"/>
  <c r="Q223" i="16"/>
  <c r="R223" i="16" s="1"/>
  <c r="N223" i="16" s="1"/>
  <c r="P223" i="16"/>
  <c r="Q933" i="16"/>
  <c r="R933" i="16" s="1"/>
  <c r="N933" i="16" s="1"/>
  <c r="P933" i="16"/>
  <c r="Q599" i="16"/>
  <c r="R599" i="16" s="1"/>
  <c r="N599" i="16" s="1"/>
  <c r="P599" i="16"/>
  <c r="Q311" i="16"/>
  <c r="R311" i="16" s="1"/>
  <c r="N311" i="16" s="1"/>
  <c r="P311" i="16"/>
  <c r="P1982" i="16"/>
  <c r="Q1982" i="16"/>
  <c r="R1982" i="16" s="1"/>
  <c r="N1982" i="16" s="1"/>
  <c r="Q1695" i="16"/>
  <c r="R1695" i="16" s="1"/>
  <c r="N1695" i="16" s="1"/>
  <c r="P1695" i="16"/>
  <c r="Q1157" i="16"/>
  <c r="R1157" i="16" s="1"/>
  <c r="N1157" i="16" s="1"/>
  <c r="P1157" i="16"/>
  <c r="Q1195" i="16"/>
  <c r="R1195" i="16" s="1"/>
  <c r="N1195" i="16" s="1"/>
  <c r="P1195" i="16"/>
  <c r="Q1917" i="16"/>
  <c r="R1917" i="16" s="1"/>
  <c r="N1917" i="16" s="1"/>
  <c r="P1917" i="16"/>
  <c r="Q1714" i="16"/>
  <c r="R1714" i="16" s="1"/>
  <c r="N1714" i="16" s="1"/>
  <c r="P1714" i="16"/>
  <c r="P170" i="16"/>
  <c r="Q170" i="16"/>
  <c r="R170" i="16" s="1"/>
  <c r="N170" i="16" s="1"/>
  <c r="P867" i="16"/>
  <c r="Q867" i="16"/>
  <c r="R867" i="16" s="1"/>
  <c r="N867" i="16" s="1"/>
  <c r="P510" i="16"/>
  <c r="Q510" i="16"/>
  <c r="R510" i="16" s="1"/>
  <c r="N510" i="16" s="1"/>
  <c r="Q667" i="16"/>
  <c r="R667" i="16" s="1"/>
  <c r="N667" i="16" s="1"/>
  <c r="P667" i="16"/>
  <c r="Q357" i="16"/>
  <c r="R357" i="16" s="1"/>
  <c r="N357" i="16" s="1"/>
  <c r="P357" i="16"/>
  <c r="Q1053" i="16"/>
  <c r="R1053" i="16" s="1"/>
  <c r="N1053" i="16" s="1"/>
  <c r="P1053" i="16"/>
  <c r="Q755" i="16"/>
  <c r="R755" i="16" s="1"/>
  <c r="N755" i="16" s="1"/>
  <c r="P755" i="16"/>
  <c r="Q1430" i="16"/>
  <c r="R1430" i="16" s="1"/>
  <c r="N1430" i="16" s="1"/>
  <c r="P1430" i="16"/>
  <c r="Q1132" i="16"/>
  <c r="R1132" i="16" s="1"/>
  <c r="N1132" i="16" s="1"/>
  <c r="P1132" i="16"/>
  <c r="P1600" i="16"/>
  <c r="Q1600" i="16"/>
  <c r="R1600" i="16" s="1"/>
  <c r="N1600" i="16" s="1"/>
  <c r="Q1663" i="16"/>
  <c r="R1663" i="16" s="1"/>
  <c r="N1663" i="16" s="1"/>
  <c r="P1663" i="16"/>
  <c r="Q1365" i="16"/>
  <c r="R1365" i="16" s="1"/>
  <c r="N1365" i="16" s="1"/>
  <c r="P1365" i="16"/>
  <c r="Q1200" i="16"/>
  <c r="R1200" i="16" s="1"/>
  <c r="N1200" i="16" s="1"/>
  <c r="P1200" i="16"/>
  <c r="Q996" i="16"/>
  <c r="R996" i="16" s="1"/>
  <c r="N996" i="16" s="1"/>
  <c r="P996" i="16"/>
  <c r="Q735" i="16"/>
  <c r="R735" i="16" s="1"/>
  <c r="N735" i="16" s="1"/>
  <c r="P735" i="16"/>
  <c r="P378" i="16"/>
  <c r="Q378" i="16"/>
  <c r="R378" i="16" s="1"/>
  <c r="N378" i="16" s="1"/>
  <c r="Q536" i="16"/>
  <c r="R536" i="16" s="1"/>
  <c r="N536" i="16" s="1"/>
  <c r="P536" i="16"/>
  <c r="Q225" i="16"/>
  <c r="R225" i="16" s="1"/>
  <c r="N225" i="16" s="1"/>
  <c r="P225" i="16"/>
  <c r="P922" i="16"/>
  <c r="Q922" i="16"/>
  <c r="R922" i="16" s="1"/>
  <c r="N922" i="16" s="1"/>
  <c r="Q624" i="16"/>
  <c r="R624" i="16" s="1"/>
  <c r="N624" i="16" s="1"/>
  <c r="P624" i="16"/>
  <c r="P1298" i="16"/>
  <c r="Q1298" i="16"/>
  <c r="R1298" i="16" s="1"/>
  <c r="N1298" i="16" s="1"/>
  <c r="Q2008" i="16"/>
  <c r="R2008" i="16" s="1"/>
  <c r="N2008" i="16" s="1"/>
  <c r="P2008" i="16"/>
  <c r="P1470" i="16"/>
  <c r="Q1470" i="16"/>
  <c r="R1470" i="16" s="1"/>
  <c r="N1470" i="16" s="1"/>
  <c r="Q1519" i="16"/>
  <c r="R1519" i="16" s="1"/>
  <c r="N1519" i="16" s="1"/>
  <c r="P1519" i="16"/>
  <c r="Q1233" i="16"/>
  <c r="R1233" i="16" s="1"/>
  <c r="N1233" i="16" s="1"/>
  <c r="P1233" i="16"/>
  <c r="Q2062" i="16"/>
  <c r="R2062" i="16" s="1"/>
  <c r="N2062" i="16" s="1"/>
  <c r="P2062" i="16"/>
  <c r="Q160" i="16"/>
  <c r="R160" i="16" s="1"/>
  <c r="N160" i="16" s="1"/>
  <c r="P160" i="16"/>
  <c r="Q857" i="16"/>
  <c r="R857" i="16" s="1"/>
  <c r="N857" i="16" s="1"/>
  <c r="P857" i="16"/>
  <c r="P762" i="16"/>
  <c r="Q762" i="16"/>
  <c r="R762" i="16" s="1"/>
  <c r="N762" i="16" s="1"/>
  <c r="Q679" i="16"/>
  <c r="R679" i="16" s="1"/>
  <c r="N679" i="16" s="1"/>
  <c r="P679" i="16"/>
  <c r="P346" i="16"/>
  <c r="Q346" i="16"/>
  <c r="R346" i="16" s="1"/>
  <c r="N346" i="16" s="1"/>
  <c r="Q1079" i="16"/>
  <c r="R1079" i="16" s="1"/>
  <c r="N1079" i="16" s="1"/>
  <c r="P1079" i="16"/>
  <c r="Q1706" i="16"/>
  <c r="R1706" i="16" s="1"/>
  <c r="N1706" i="16" s="1"/>
  <c r="P1706" i="16"/>
  <c r="P1443" i="16"/>
  <c r="Q1443" i="16"/>
  <c r="R1443" i="16" s="1"/>
  <c r="N1443" i="16" s="1"/>
  <c r="Q905" i="16"/>
  <c r="R905" i="16" s="1"/>
  <c r="N905" i="16" s="1"/>
  <c r="P905" i="16"/>
  <c r="Q1650" i="16"/>
  <c r="R1650" i="16" s="1"/>
  <c r="N1650" i="16" s="1"/>
  <c r="P1650" i="16"/>
  <c r="P1664" i="16"/>
  <c r="Q1664" i="16"/>
  <c r="R1664" i="16" s="1"/>
  <c r="N1664" i="16" s="1"/>
  <c r="Q1437" i="16"/>
  <c r="R1437" i="16" s="1"/>
  <c r="N1437" i="16" s="1"/>
  <c r="P1437" i="16"/>
  <c r="Q445" i="16"/>
  <c r="R445" i="16" s="1"/>
  <c r="N445" i="16" s="1"/>
  <c r="P445" i="16"/>
  <c r="Q172" i="16"/>
  <c r="R172" i="16" s="1"/>
  <c r="N172" i="16" s="1"/>
  <c r="P172" i="16"/>
  <c r="Q868" i="16"/>
  <c r="R868" i="16" s="1"/>
  <c r="N868" i="16" s="1"/>
  <c r="P868" i="16"/>
  <c r="P774" i="16"/>
  <c r="Q774" i="16"/>
  <c r="R774" i="16" s="1"/>
  <c r="N774" i="16" s="1"/>
  <c r="Q692" i="16"/>
  <c r="R692" i="16" s="1"/>
  <c r="N692" i="16" s="1"/>
  <c r="P692" i="16"/>
  <c r="P358" i="16"/>
  <c r="Q358" i="16"/>
  <c r="R358" i="16" s="1"/>
  <c r="N358" i="16" s="1"/>
  <c r="Q56" i="16"/>
  <c r="R56" i="16" s="1"/>
  <c r="N56" i="16" s="1"/>
  <c r="P56" i="16"/>
  <c r="Q1717" i="16"/>
  <c r="R1717" i="16" s="1"/>
  <c r="N1717" i="16" s="1"/>
  <c r="P1717" i="16"/>
  <c r="Q1455" i="16"/>
  <c r="R1455" i="16" s="1"/>
  <c r="N1455" i="16" s="1"/>
  <c r="P1455" i="16"/>
  <c r="Q916" i="16"/>
  <c r="R916" i="16" s="1"/>
  <c r="N916" i="16" s="1"/>
  <c r="P916" i="16"/>
  <c r="Q1662" i="16"/>
  <c r="R1662" i="16" s="1"/>
  <c r="N1662" i="16" s="1"/>
  <c r="P1662" i="16"/>
  <c r="P1676" i="16"/>
  <c r="Q1676" i="16"/>
  <c r="R1676" i="16" s="1"/>
  <c r="N1676" i="16" s="1"/>
  <c r="P1450" i="16"/>
  <c r="Q1450" i="16"/>
  <c r="R1450" i="16" s="1"/>
  <c r="N1450" i="16" s="1"/>
  <c r="Q313" i="16"/>
  <c r="R313" i="16" s="1"/>
  <c r="N313" i="16" s="1"/>
  <c r="P313" i="16"/>
  <c r="P1082" i="16"/>
  <c r="Q1082" i="16"/>
  <c r="R1082" i="16" s="1"/>
  <c r="N1082" i="16" s="1"/>
  <c r="Q736" i="16"/>
  <c r="R736" i="16" s="1"/>
  <c r="N736" i="16" s="1"/>
  <c r="P736" i="16"/>
  <c r="P642" i="16"/>
  <c r="Q642" i="16"/>
  <c r="R642" i="16" s="1"/>
  <c r="N642" i="16" s="1"/>
  <c r="Q559" i="16"/>
  <c r="R559" i="16" s="1"/>
  <c r="N559" i="16" s="1"/>
  <c r="P559" i="16"/>
  <c r="P226" i="16"/>
  <c r="Q226" i="16"/>
  <c r="R226" i="16" s="1"/>
  <c r="N226" i="16" s="1"/>
  <c r="Q960" i="16"/>
  <c r="R960" i="16" s="1"/>
  <c r="N960" i="16" s="1"/>
  <c r="P960" i="16"/>
  <c r="Q1585" i="16"/>
  <c r="R1585" i="16" s="1"/>
  <c r="N1585" i="16" s="1"/>
  <c r="P1585" i="16"/>
  <c r="P1322" i="16"/>
  <c r="Q1322" i="16"/>
  <c r="R1322" i="16" s="1"/>
  <c r="N1322" i="16" s="1"/>
  <c r="Q2043" i="16"/>
  <c r="R2043" i="16" s="1"/>
  <c r="N2043" i="16" s="1"/>
  <c r="P2043" i="16"/>
  <c r="P1530" i="16"/>
  <c r="Q1530" i="16"/>
  <c r="R1530" i="16" s="1"/>
  <c r="N1530" i="16" s="1"/>
  <c r="Q1544" i="16"/>
  <c r="R1544" i="16" s="1"/>
  <c r="N1544" i="16" s="1"/>
  <c r="P1544" i="16"/>
  <c r="P1306" i="16"/>
  <c r="Q1306" i="16"/>
  <c r="R1306" i="16" s="1"/>
  <c r="N1306" i="16" s="1"/>
  <c r="Q182" i="16"/>
  <c r="R182" i="16" s="1"/>
  <c r="N182" i="16" s="1"/>
  <c r="P182" i="16"/>
  <c r="P950" i="16"/>
  <c r="Q950" i="16"/>
  <c r="R950" i="16" s="1"/>
  <c r="N950" i="16" s="1"/>
  <c r="P604" i="16"/>
  <c r="Q604" i="16"/>
  <c r="R604" i="16" s="1"/>
  <c r="N604" i="16" s="1"/>
  <c r="Q509" i="16"/>
  <c r="R509" i="16" s="1"/>
  <c r="N509" i="16" s="1"/>
  <c r="P509" i="16"/>
  <c r="Q428" i="16"/>
  <c r="R428" i="16" s="1"/>
  <c r="N428" i="16" s="1"/>
  <c r="P428" i="16"/>
  <c r="P94" i="16"/>
  <c r="Q94" i="16"/>
  <c r="R94" i="16" s="1"/>
  <c r="N94" i="16" s="1"/>
  <c r="Q827" i="16"/>
  <c r="R827" i="16" s="1"/>
  <c r="N827" i="16" s="1"/>
  <c r="P827" i="16"/>
  <c r="Q1453" i="16"/>
  <c r="R1453" i="16" s="1"/>
  <c r="N1453" i="16" s="1"/>
  <c r="P1453" i="16"/>
  <c r="Q1191" i="16"/>
  <c r="R1191" i="16" s="1"/>
  <c r="N1191" i="16" s="1"/>
  <c r="P1191" i="16"/>
  <c r="Q1912" i="16"/>
  <c r="R1912" i="16" s="1"/>
  <c r="N1912" i="16" s="1"/>
  <c r="P1912" i="16"/>
  <c r="Q1398" i="16"/>
  <c r="R1398" i="16" s="1"/>
  <c r="N1398" i="16" s="1"/>
  <c r="P1398" i="16"/>
  <c r="Q1412" i="16"/>
  <c r="R1412" i="16" s="1"/>
  <c r="N1412" i="16" s="1"/>
  <c r="P1412" i="16"/>
  <c r="Q1163" i="16"/>
  <c r="R1163" i="16" s="1"/>
  <c r="N1163" i="16" s="1"/>
  <c r="P1163" i="16"/>
  <c r="Q1296" i="16"/>
  <c r="R1296" i="16" s="1"/>
  <c r="N1296" i="16" s="1"/>
  <c r="P1296" i="16"/>
  <c r="P674" i="16"/>
  <c r="Q674" i="16"/>
  <c r="R674" i="16" s="1"/>
  <c r="N674" i="16" s="1"/>
  <c r="Q328" i="16"/>
  <c r="R328" i="16" s="1"/>
  <c r="N328" i="16" s="1"/>
  <c r="P328" i="16"/>
  <c r="P234" i="16"/>
  <c r="Q234" i="16"/>
  <c r="R234" i="16" s="1"/>
  <c r="N234" i="16" s="1"/>
  <c r="P139" i="16"/>
  <c r="Q139" i="16"/>
  <c r="R139" i="16" s="1"/>
  <c r="N139" i="16" s="1"/>
  <c r="Q860" i="16"/>
  <c r="R860" i="16" s="1"/>
  <c r="N860" i="16" s="1"/>
  <c r="P860" i="16"/>
  <c r="Q540" i="16"/>
  <c r="R540" i="16" s="1"/>
  <c r="N540" i="16" s="1"/>
  <c r="P540" i="16"/>
  <c r="Q1177" i="16"/>
  <c r="R1177" i="16" s="1"/>
  <c r="N1177" i="16" s="1"/>
  <c r="P1177" i="16"/>
  <c r="P1934" i="16"/>
  <c r="Q1934" i="16"/>
  <c r="R1934" i="16" s="1"/>
  <c r="N1934" i="16" s="1"/>
  <c r="P1636" i="16"/>
  <c r="Q1636" i="16"/>
  <c r="R1636" i="16" s="1"/>
  <c r="N1636" i="16" s="1"/>
  <c r="P1122" i="16"/>
  <c r="Q1122" i="16"/>
  <c r="R1122" i="16" s="1"/>
  <c r="N1122" i="16" s="1"/>
  <c r="Q1135" i="16"/>
  <c r="R1135" i="16" s="1"/>
  <c r="N1135" i="16" s="1"/>
  <c r="P1135" i="16"/>
  <c r="P1868" i="16"/>
  <c r="Q1868" i="16"/>
  <c r="R1868" i="16" s="1"/>
  <c r="N1868" i="16" s="1"/>
  <c r="Q1798" i="16"/>
  <c r="R1798" i="16" s="1"/>
  <c r="N1798" i="16" s="1"/>
  <c r="P1798" i="16"/>
  <c r="Q1403" i="16"/>
  <c r="R1403" i="16" s="1"/>
  <c r="N1403" i="16" s="1"/>
  <c r="P1403" i="16"/>
  <c r="Q2089" i="16"/>
  <c r="R2089" i="16" s="1"/>
  <c r="N2089" i="16" s="1"/>
  <c r="P2089" i="16"/>
  <c r="Q3829" i="16"/>
  <c r="R3829" i="16" s="1"/>
  <c r="N3829" i="16" s="1"/>
  <c r="P3829" i="16"/>
  <c r="Q3794" i="16"/>
  <c r="R3794" i="16" s="1"/>
  <c r="N3794" i="16" s="1"/>
  <c r="P3794" i="16"/>
  <c r="P3723" i="16"/>
  <c r="Q3723" i="16"/>
  <c r="R3723" i="16" s="1"/>
  <c r="N3723" i="16" s="1"/>
  <c r="Q3640" i="16"/>
  <c r="R3640" i="16" s="1"/>
  <c r="N3640" i="16" s="1"/>
  <c r="P3640" i="16"/>
  <c r="Q3281" i="16"/>
  <c r="R3281" i="16" s="1"/>
  <c r="N3281" i="16" s="1"/>
  <c r="P3281" i="16"/>
  <c r="P3258" i="16"/>
  <c r="Q3258" i="16"/>
  <c r="R3258" i="16" s="1"/>
  <c r="N3258" i="16" s="1"/>
  <c r="P3523" i="16"/>
  <c r="Q3523" i="16"/>
  <c r="R3523" i="16" s="1"/>
  <c r="N3523" i="16" s="1"/>
  <c r="P3464" i="16"/>
  <c r="Q3464" i="16"/>
  <c r="R3464" i="16" s="1"/>
  <c r="N3464" i="16" s="1"/>
  <c r="Q3381" i="16"/>
  <c r="R3381" i="16" s="1"/>
  <c r="N3381" i="16" s="1"/>
  <c r="P3381" i="16"/>
  <c r="Q3310" i="16"/>
  <c r="R3310" i="16" s="1"/>
  <c r="N3310" i="16" s="1"/>
  <c r="P3310" i="16"/>
  <c r="Q3263" i="16"/>
  <c r="R3263" i="16" s="1"/>
  <c r="N3263" i="16" s="1"/>
  <c r="P3263" i="16"/>
  <c r="Q3203" i="16"/>
  <c r="R3203" i="16" s="1"/>
  <c r="N3203" i="16" s="1"/>
  <c r="P3203" i="16"/>
  <c r="Q2101" i="16"/>
  <c r="R2101" i="16" s="1"/>
  <c r="N2101" i="16" s="1"/>
  <c r="P2101" i="16"/>
  <c r="Q3841" i="16"/>
  <c r="R3841" i="16" s="1"/>
  <c r="N3841" i="16" s="1"/>
  <c r="P3841" i="16"/>
  <c r="Q3807" i="16"/>
  <c r="R3807" i="16" s="1"/>
  <c r="N3807" i="16" s="1"/>
  <c r="P3807" i="16"/>
  <c r="P3735" i="16"/>
  <c r="Q3735" i="16"/>
  <c r="R3735" i="16" s="1"/>
  <c r="N3735" i="16" s="1"/>
  <c r="Q3652" i="16"/>
  <c r="R3652" i="16" s="1"/>
  <c r="N3652" i="16" s="1"/>
  <c r="P3652" i="16"/>
  <c r="Q3293" i="16"/>
  <c r="R3293" i="16" s="1"/>
  <c r="N3293" i="16" s="1"/>
  <c r="P3293" i="16"/>
  <c r="P3270" i="16"/>
  <c r="Q3270" i="16"/>
  <c r="R3270" i="16" s="1"/>
  <c r="N3270" i="16" s="1"/>
  <c r="Q3535" i="16"/>
  <c r="R3535" i="16" s="1"/>
  <c r="N3535" i="16" s="1"/>
  <c r="P3535" i="16"/>
  <c r="P3476" i="16"/>
  <c r="Q3476" i="16"/>
  <c r="R3476" i="16" s="1"/>
  <c r="N3476" i="16" s="1"/>
  <c r="Q3394" i="16"/>
  <c r="R3394" i="16" s="1"/>
  <c r="N3394" i="16" s="1"/>
  <c r="P3394" i="16"/>
  <c r="P3322" i="16"/>
  <c r="Q3322" i="16"/>
  <c r="R3322" i="16" s="1"/>
  <c r="N3322" i="16" s="1"/>
  <c r="P3274" i="16"/>
  <c r="Q3274" i="16"/>
  <c r="R3274" i="16" s="1"/>
  <c r="N3274" i="16" s="1"/>
  <c r="Q3215" i="16"/>
  <c r="R3215" i="16" s="1"/>
  <c r="N3215" i="16" s="1"/>
  <c r="P3215" i="16"/>
  <c r="P2557" i="16"/>
  <c r="Q2557" i="16"/>
  <c r="R2557" i="16" s="1"/>
  <c r="N2557" i="16" s="1"/>
  <c r="Q2498" i="16"/>
  <c r="R2498" i="16" s="1"/>
  <c r="N2498" i="16" s="1"/>
  <c r="P2498" i="16"/>
  <c r="P2439" i="16"/>
  <c r="Q2439" i="16"/>
  <c r="R2439" i="16" s="1"/>
  <c r="N2439" i="16" s="1"/>
  <c r="Q2368" i="16"/>
  <c r="R2368" i="16" s="1"/>
  <c r="N2368" i="16" s="1"/>
  <c r="P2368" i="16"/>
  <c r="Q2009" i="16"/>
  <c r="R2009" i="16" s="1"/>
  <c r="N2009" i="16" s="1"/>
  <c r="P2009" i="16"/>
  <c r="P1973" i="16"/>
  <c r="Q1973" i="16"/>
  <c r="R1973" i="16" s="1"/>
  <c r="N1973" i="16" s="1"/>
  <c r="Q2252" i="16"/>
  <c r="R2252" i="16" s="1"/>
  <c r="N2252" i="16" s="1"/>
  <c r="P2252" i="16"/>
  <c r="P2191" i="16"/>
  <c r="Q2191" i="16"/>
  <c r="R2191" i="16" s="1"/>
  <c r="N2191" i="16" s="1"/>
  <c r="Q2098" i="16"/>
  <c r="R2098" i="16" s="1"/>
  <c r="N2098" i="16" s="1"/>
  <c r="P2098" i="16"/>
  <c r="Q3838" i="16"/>
  <c r="R3838" i="16" s="1"/>
  <c r="N3838" i="16" s="1"/>
  <c r="P3838" i="16"/>
  <c r="Q3766" i="16"/>
  <c r="R3766" i="16" s="1"/>
  <c r="N3766" i="16" s="1"/>
  <c r="P3766" i="16"/>
  <c r="P3719" i="16"/>
  <c r="Q3719" i="16"/>
  <c r="R3719" i="16" s="1"/>
  <c r="N3719" i="16" s="1"/>
  <c r="P3660" i="16"/>
  <c r="Q3660" i="16"/>
  <c r="R3660" i="16" s="1"/>
  <c r="N3660" i="16" s="1"/>
  <c r="P2569" i="16"/>
  <c r="Q2569" i="16"/>
  <c r="R2569" i="16" s="1"/>
  <c r="N2569" i="16" s="1"/>
  <c r="Q2510" i="16"/>
  <c r="R2510" i="16" s="1"/>
  <c r="N2510" i="16" s="1"/>
  <c r="P2510" i="16"/>
  <c r="Q2451" i="16"/>
  <c r="R2451" i="16" s="1"/>
  <c r="N2451" i="16" s="1"/>
  <c r="P2451" i="16"/>
  <c r="Q2380" i="16"/>
  <c r="R2380" i="16" s="1"/>
  <c r="N2380" i="16" s="1"/>
  <c r="P2380" i="16"/>
  <c r="Q2020" i="16"/>
  <c r="R2020" i="16" s="1"/>
  <c r="N2020" i="16" s="1"/>
  <c r="P2020" i="16"/>
  <c r="Q1986" i="16"/>
  <c r="R1986" i="16" s="1"/>
  <c r="N1986" i="16" s="1"/>
  <c r="P1986" i="16"/>
  <c r="Q2264" i="16"/>
  <c r="R2264" i="16" s="1"/>
  <c r="N2264" i="16" s="1"/>
  <c r="P2264" i="16"/>
  <c r="P2203" i="16"/>
  <c r="Q2203" i="16"/>
  <c r="R2203" i="16" s="1"/>
  <c r="N2203" i="16" s="1"/>
  <c r="Q2109" i="16"/>
  <c r="R2109" i="16" s="1"/>
  <c r="N2109" i="16" s="1"/>
  <c r="P2109" i="16"/>
  <c r="Q3557" i="16"/>
  <c r="R3557" i="16" s="1"/>
  <c r="N3557" i="16" s="1"/>
  <c r="P3557" i="16"/>
  <c r="Q3779" i="16"/>
  <c r="R3779" i="16" s="1"/>
  <c r="N3779" i="16" s="1"/>
  <c r="P3779" i="16"/>
  <c r="Q3731" i="16"/>
  <c r="R3731" i="16" s="1"/>
  <c r="N3731" i="16" s="1"/>
  <c r="P3731" i="16"/>
  <c r="Q3672" i="16"/>
  <c r="R3672" i="16" s="1"/>
  <c r="N3672" i="16" s="1"/>
  <c r="P3672" i="16"/>
  <c r="Q2869" i="16"/>
  <c r="R2869" i="16" s="1"/>
  <c r="N2869" i="16" s="1"/>
  <c r="P2869" i="16"/>
  <c r="Q2822" i="16"/>
  <c r="R2822" i="16" s="1"/>
  <c r="N2822" i="16" s="1"/>
  <c r="P2822" i="16"/>
  <c r="Q2750" i="16"/>
  <c r="R2750" i="16" s="1"/>
  <c r="N2750" i="16" s="1"/>
  <c r="P2750" i="16"/>
  <c r="Q2680" i="16"/>
  <c r="R2680" i="16" s="1"/>
  <c r="N2680" i="16" s="1"/>
  <c r="P2680" i="16"/>
  <c r="Q2321" i="16"/>
  <c r="R2321" i="16" s="1"/>
  <c r="N2321" i="16" s="1"/>
  <c r="P2321" i="16"/>
  <c r="P2286" i="16"/>
  <c r="Q2286" i="16"/>
  <c r="R2286" i="16" s="1"/>
  <c r="N2286" i="16" s="1"/>
  <c r="P2563" i="16"/>
  <c r="Q2563" i="16"/>
  <c r="R2563" i="16" s="1"/>
  <c r="N2563" i="16" s="1"/>
  <c r="Q2504" i="16"/>
  <c r="R2504" i="16" s="1"/>
  <c r="N2504" i="16" s="1"/>
  <c r="P2504" i="16"/>
  <c r="P2409" i="16"/>
  <c r="Q2409" i="16"/>
  <c r="R2409" i="16" s="1"/>
  <c r="N2409" i="16" s="1"/>
  <c r="Q2338" i="16"/>
  <c r="R2338" i="16" s="1"/>
  <c r="N2338" i="16" s="1"/>
  <c r="P2338" i="16"/>
  <c r="Q2303" i="16"/>
  <c r="R2303" i="16" s="1"/>
  <c r="N2303" i="16" s="1"/>
  <c r="P2303" i="16"/>
  <c r="Q2233" i="16"/>
  <c r="R2233" i="16" s="1"/>
  <c r="N2233" i="16" s="1"/>
  <c r="P2233" i="16"/>
  <c r="Q1164" i="16"/>
  <c r="R1164" i="16" s="1"/>
  <c r="N1164" i="16" s="1"/>
  <c r="P1164" i="16"/>
  <c r="Q2881" i="16"/>
  <c r="R2881" i="16" s="1"/>
  <c r="N2881" i="16" s="1"/>
  <c r="P2881" i="16"/>
  <c r="Q2846" i="16"/>
  <c r="R2846" i="16" s="1"/>
  <c r="N2846" i="16" s="1"/>
  <c r="P2846" i="16"/>
  <c r="Q2762" i="16"/>
  <c r="R2762" i="16" s="1"/>
  <c r="N2762" i="16" s="1"/>
  <c r="P2762" i="16"/>
  <c r="Q2692" i="16"/>
  <c r="R2692" i="16" s="1"/>
  <c r="N2692" i="16" s="1"/>
  <c r="P2692" i="16"/>
  <c r="Q2333" i="16"/>
  <c r="R2333" i="16" s="1"/>
  <c r="N2333" i="16" s="1"/>
  <c r="P2333" i="16"/>
  <c r="P2298" i="16"/>
  <c r="Q2298" i="16"/>
  <c r="R2298" i="16" s="1"/>
  <c r="N2298" i="16" s="1"/>
  <c r="P2575" i="16"/>
  <c r="Q2575" i="16"/>
  <c r="R2575" i="16" s="1"/>
  <c r="N2575" i="16" s="1"/>
  <c r="Q2516" i="16"/>
  <c r="R2516" i="16" s="1"/>
  <c r="N2516" i="16" s="1"/>
  <c r="P2516" i="16"/>
  <c r="P2421" i="16"/>
  <c r="Q2421" i="16"/>
  <c r="R2421" i="16" s="1"/>
  <c r="N2421" i="16" s="1"/>
  <c r="Q2349" i="16"/>
  <c r="R2349" i="16" s="1"/>
  <c r="N2349" i="16" s="1"/>
  <c r="P2349" i="16"/>
  <c r="P2314" i="16"/>
  <c r="Q2314" i="16"/>
  <c r="R2314" i="16" s="1"/>
  <c r="N2314" i="16" s="1"/>
  <c r="Q2244" i="16"/>
  <c r="R2244" i="16" s="1"/>
  <c r="N2244" i="16" s="1"/>
  <c r="P2244" i="16"/>
  <c r="Q1331" i="16"/>
  <c r="R1331" i="16" s="1"/>
  <c r="N1331" i="16" s="1"/>
  <c r="P1331" i="16"/>
  <c r="P2039" i="16"/>
  <c r="Q2039" i="16"/>
  <c r="R2039" i="16" s="1"/>
  <c r="N2039" i="16" s="1"/>
  <c r="Q3757" i="16"/>
  <c r="R3757" i="16" s="1"/>
  <c r="N3757" i="16" s="1"/>
  <c r="P3757" i="16"/>
  <c r="P3722" i="16"/>
  <c r="Q3722" i="16"/>
  <c r="R3722" i="16" s="1"/>
  <c r="N3722" i="16" s="1"/>
  <c r="Q3651" i="16"/>
  <c r="R3651" i="16" s="1"/>
  <c r="N3651" i="16" s="1"/>
  <c r="P3651" i="16"/>
  <c r="Q3568" i="16"/>
  <c r="R3568" i="16" s="1"/>
  <c r="N3568" i="16" s="1"/>
  <c r="P3568" i="16"/>
  <c r="Q3209" i="16"/>
  <c r="R3209" i="16" s="1"/>
  <c r="N3209" i="16" s="1"/>
  <c r="P3209" i="16"/>
  <c r="Q3185" i="16"/>
  <c r="R3185" i="16" s="1"/>
  <c r="N3185" i="16" s="1"/>
  <c r="P3185" i="16"/>
  <c r="Q3451" i="16"/>
  <c r="R3451" i="16" s="1"/>
  <c r="N3451" i="16" s="1"/>
  <c r="P3451" i="16"/>
  <c r="P3391" i="16"/>
  <c r="Q3391" i="16"/>
  <c r="R3391" i="16" s="1"/>
  <c r="N3391" i="16" s="1"/>
  <c r="Q3309" i="16"/>
  <c r="R3309" i="16" s="1"/>
  <c r="N3309" i="16" s="1"/>
  <c r="P3309" i="16"/>
  <c r="P3237" i="16"/>
  <c r="Q3237" i="16"/>
  <c r="R3237" i="16" s="1"/>
  <c r="N3237" i="16" s="1"/>
  <c r="Q3192" i="16"/>
  <c r="R3192" i="16" s="1"/>
  <c r="N3192" i="16" s="1"/>
  <c r="P3192" i="16"/>
  <c r="P3132" i="16"/>
  <c r="Q3132" i="16"/>
  <c r="R3132" i="16" s="1"/>
  <c r="N3132" i="16" s="1"/>
  <c r="Q2052" i="16"/>
  <c r="R2052" i="16" s="1"/>
  <c r="N2052" i="16" s="1"/>
  <c r="P2052" i="16"/>
  <c r="Q3769" i="16"/>
  <c r="R3769" i="16" s="1"/>
  <c r="N3769" i="16" s="1"/>
  <c r="P3769" i="16"/>
  <c r="Q3734" i="16"/>
  <c r="R3734" i="16" s="1"/>
  <c r="N3734" i="16" s="1"/>
  <c r="P3734" i="16"/>
  <c r="P3662" i="16"/>
  <c r="Q3662" i="16"/>
  <c r="R3662" i="16" s="1"/>
  <c r="N3662" i="16" s="1"/>
  <c r="Q3580" i="16"/>
  <c r="R3580" i="16" s="1"/>
  <c r="N3580" i="16" s="1"/>
  <c r="P3580" i="16"/>
  <c r="P3222" i="16"/>
  <c r="Q3222" i="16"/>
  <c r="R3222" i="16" s="1"/>
  <c r="N3222" i="16" s="1"/>
  <c r="P3198" i="16"/>
  <c r="Q3198" i="16"/>
  <c r="R3198" i="16" s="1"/>
  <c r="N3198" i="16" s="1"/>
  <c r="Q3462" i="16"/>
  <c r="R3462" i="16" s="1"/>
  <c r="N3462" i="16" s="1"/>
  <c r="P3462" i="16"/>
  <c r="Q3405" i="16"/>
  <c r="R3405" i="16" s="1"/>
  <c r="N3405" i="16" s="1"/>
  <c r="P3405" i="16"/>
  <c r="Q3321" i="16"/>
  <c r="R3321" i="16" s="1"/>
  <c r="N3321" i="16" s="1"/>
  <c r="P3321" i="16"/>
  <c r="Q3251" i="16"/>
  <c r="R3251" i="16" s="1"/>
  <c r="N3251" i="16" s="1"/>
  <c r="P3251" i="16"/>
  <c r="Q3204" i="16"/>
  <c r="R3204" i="16" s="1"/>
  <c r="N3204" i="16" s="1"/>
  <c r="P3204" i="16"/>
  <c r="Q3143" i="16"/>
  <c r="R3143" i="16" s="1"/>
  <c r="N3143" i="16" s="1"/>
  <c r="P3143" i="16"/>
  <c r="Q2185" i="16"/>
  <c r="R2185" i="16" s="1"/>
  <c r="N2185" i="16" s="1"/>
  <c r="P2185" i="16"/>
  <c r="Q2125" i="16"/>
  <c r="R2125" i="16" s="1"/>
  <c r="N2125" i="16" s="1"/>
  <c r="P2125" i="16"/>
  <c r="P3582" i="16"/>
  <c r="Q3582" i="16"/>
  <c r="R3582" i="16" s="1"/>
  <c r="N3582" i="16" s="1"/>
  <c r="Q3820" i="16"/>
  <c r="R3820" i="16" s="1"/>
  <c r="N3820" i="16" s="1"/>
  <c r="P3820" i="16"/>
  <c r="P3737" i="16"/>
  <c r="Q3737" i="16"/>
  <c r="R3737" i="16" s="1"/>
  <c r="N3737" i="16" s="1"/>
  <c r="Q3377" i="16"/>
  <c r="R3377" i="16" s="1"/>
  <c r="N3377" i="16" s="1"/>
  <c r="P3377" i="16"/>
  <c r="Q3367" i="16"/>
  <c r="R3367" i="16" s="1"/>
  <c r="N3367" i="16" s="1"/>
  <c r="P3367" i="16"/>
  <c r="Q3618" i="16"/>
  <c r="R3618" i="16" s="1"/>
  <c r="N3618" i="16" s="1"/>
  <c r="P3618" i="16"/>
  <c r="Q3572" i="16"/>
  <c r="R3572" i="16" s="1"/>
  <c r="N3572" i="16" s="1"/>
  <c r="P3572" i="16"/>
  <c r="P3477" i="16"/>
  <c r="Q3477" i="16"/>
  <c r="R3477" i="16" s="1"/>
  <c r="N3477" i="16" s="1"/>
  <c r="Q3406" i="16"/>
  <c r="R3406" i="16" s="1"/>
  <c r="N3406" i="16" s="1"/>
  <c r="P3406" i="16"/>
  <c r="Q3359" i="16"/>
  <c r="R3359" i="16" s="1"/>
  <c r="N3359" i="16" s="1"/>
  <c r="P3359" i="16"/>
  <c r="P3300" i="16"/>
  <c r="Q3300" i="16"/>
  <c r="R3300" i="16" s="1"/>
  <c r="N3300" i="16" s="1"/>
  <c r="Q1933" i="16"/>
  <c r="R1933" i="16" s="1"/>
  <c r="N1933" i="16" s="1"/>
  <c r="P1933" i="16"/>
  <c r="P3649" i="16"/>
  <c r="Q3649" i="16"/>
  <c r="R3649" i="16" s="1"/>
  <c r="N3649" i="16" s="1"/>
  <c r="Q3614" i="16"/>
  <c r="R3614" i="16" s="1"/>
  <c r="N3614" i="16" s="1"/>
  <c r="P3614" i="16"/>
  <c r="Q3531" i="16"/>
  <c r="R3531" i="16" s="1"/>
  <c r="N3531" i="16" s="1"/>
  <c r="P3531" i="16"/>
  <c r="P3460" i="16"/>
  <c r="Q3460" i="16"/>
  <c r="R3460" i="16" s="1"/>
  <c r="N3460" i="16" s="1"/>
  <c r="Q3101" i="16"/>
  <c r="R3101" i="16" s="1"/>
  <c r="N3101" i="16" s="1"/>
  <c r="P3101" i="16"/>
  <c r="Q3078" i="16"/>
  <c r="R3078" i="16" s="1"/>
  <c r="N3078" i="16" s="1"/>
  <c r="P3078" i="16"/>
  <c r="Q3343" i="16"/>
  <c r="R3343" i="16" s="1"/>
  <c r="N3343" i="16" s="1"/>
  <c r="P3343" i="16"/>
  <c r="Q3284" i="16"/>
  <c r="R3284" i="16" s="1"/>
  <c r="N3284" i="16" s="1"/>
  <c r="P3284" i="16"/>
  <c r="Q3201" i="16"/>
  <c r="R3201" i="16" s="1"/>
  <c r="N3201" i="16" s="1"/>
  <c r="P3201" i="16"/>
  <c r="Q3131" i="16"/>
  <c r="R3131" i="16" s="1"/>
  <c r="N3131" i="16" s="1"/>
  <c r="P3131" i="16"/>
  <c r="P3082" i="16"/>
  <c r="Q3082" i="16"/>
  <c r="R3082" i="16" s="1"/>
  <c r="N3082" i="16" s="1"/>
  <c r="Q3023" i="16"/>
  <c r="R3023" i="16" s="1"/>
  <c r="N3023" i="16" s="1"/>
  <c r="P3023" i="16"/>
  <c r="P2087" i="16"/>
  <c r="Q2087" i="16"/>
  <c r="R2087" i="16" s="1"/>
  <c r="N2087" i="16" s="1"/>
  <c r="Q3805" i="16"/>
  <c r="R3805" i="16" s="1"/>
  <c r="N3805" i="16" s="1"/>
  <c r="P3805" i="16"/>
  <c r="Q3770" i="16"/>
  <c r="R3770" i="16" s="1"/>
  <c r="N3770" i="16" s="1"/>
  <c r="P3770" i="16"/>
  <c r="Q3699" i="16"/>
  <c r="R3699" i="16" s="1"/>
  <c r="N3699" i="16" s="1"/>
  <c r="P3699" i="16"/>
  <c r="Q3616" i="16"/>
  <c r="R3616" i="16" s="1"/>
  <c r="N3616" i="16" s="1"/>
  <c r="P3616" i="16"/>
  <c r="Q3257" i="16"/>
  <c r="R3257" i="16" s="1"/>
  <c r="N3257" i="16" s="1"/>
  <c r="P3257" i="16"/>
  <c r="Q3235" i="16"/>
  <c r="R3235" i="16" s="1"/>
  <c r="N3235" i="16" s="1"/>
  <c r="P3235" i="16"/>
  <c r="Q3498" i="16"/>
  <c r="R3498" i="16" s="1"/>
  <c r="N3498" i="16" s="1"/>
  <c r="P3498" i="16"/>
  <c r="P3440" i="16"/>
  <c r="Q3440" i="16"/>
  <c r="R3440" i="16" s="1"/>
  <c r="N3440" i="16" s="1"/>
  <c r="Q3357" i="16"/>
  <c r="R3357" i="16" s="1"/>
  <c r="N3357" i="16" s="1"/>
  <c r="P3357" i="16"/>
  <c r="P3286" i="16"/>
  <c r="Q3286" i="16"/>
  <c r="R3286" i="16" s="1"/>
  <c r="N3286" i="16" s="1"/>
  <c r="Q3239" i="16"/>
  <c r="R3239" i="16" s="1"/>
  <c r="N3239" i="16" s="1"/>
  <c r="P3239" i="16"/>
  <c r="P3180" i="16"/>
  <c r="Q3180" i="16"/>
  <c r="R3180" i="16" s="1"/>
  <c r="N3180" i="16" s="1"/>
  <c r="P1668" i="16"/>
  <c r="Q1668" i="16"/>
  <c r="R1668" i="16" s="1"/>
  <c r="N1668" i="16" s="1"/>
  <c r="Q3385" i="16"/>
  <c r="R3385" i="16" s="1"/>
  <c r="N3385" i="16" s="1"/>
  <c r="P3385" i="16"/>
  <c r="Q3351" i="16"/>
  <c r="R3351" i="16" s="1"/>
  <c r="N3351" i="16" s="1"/>
  <c r="P3351" i="16"/>
  <c r="P3266" i="16"/>
  <c r="Q3266" i="16"/>
  <c r="R3266" i="16" s="1"/>
  <c r="N3266" i="16" s="1"/>
  <c r="Q3196" i="16"/>
  <c r="R3196" i="16" s="1"/>
  <c r="N3196" i="16" s="1"/>
  <c r="P3196" i="16"/>
  <c r="Q2836" i="16"/>
  <c r="R2836" i="16" s="1"/>
  <c r="N2836" i="16" s="1"/>
  <c r="P2836" i="16"/>
  <c r="Q2814" i="16"/>
  <c r="R2814" i="16" s="1"/>
  <c r="N2814" i="16" s="1"/>
  <c r="P2814" i="16"/>
  <c r="P3080" i="16"/>
  <c r="Q3080" i="16"/>
  <c r="R3080" i="16" s="1"/>
  <c r="N3080" i="16" s="1"/>
  <c r="P3020" i="16"/>
  <c r="Q3020" i="16"/>
  <c r="R3020" i="16" s="1"/>
  <c r="N3020" i="16" s="1"/>
  <c r="Q2937" i="16"/>
  <c r="R2937" i="16" s="1"/>
  <c r="N2937" i="16" s="1"/>
  <c r="P2937" i="16"/>
  <c r="Q2866" i="16"/>
  <c r="R2866" i="16" s="1"/>
  <c r="N2866" i="16" s="1"/>
  <c r="P2866" i="16"/>
  <c r="Q2819" i="16"/>
  <c r="R2819" i="16" s="1"/>
  <c r="N2819" i="16" s="1"/>
  <c r="P2819" i="16"/>
  <c r="P2760" i="16"/>
  <c r="Q2760" i="16"/>
  <c r="R2760" i="16" s="1"/>
  <c r="N2760" i="16" s="1"/>
  <c r="Q1133" i="16"/>
  <c r="R1133" i="16" s="1"/>
  <c r="N1133" i="16" s="1"/>
  <c r="P1133" i="16"/>
  <c r="P1002" i="16"/>
  <c r="Q1002" i="16"/>
  <c r="R1002" i="16" s="1"/>
  <c r="N1002" i="16" s="1"/>
  <c r="P1333" i="16"/>
  <c r="Q1333" i="16"/>
  <c r="R1333" i="16" s="1"/>
  <c r="N1333" i="16" s="1"/>
  <c r="Q885" i="16"/>
  <c r="R885" i="16" s="1"/>
  <c r="N885" i="16" s="1"/>
  <c r="P885" i="16"/>
  <c r="Q264" i="16"/>
  <c r="R264" i="16" s="1"/>
  <c r="N264" i="16" s="1"/>
  <c r="P264" i="16"/>
  <c r="Q772" i="16"/>
  <c r="R772" i="16" s="1"/>
  <c r="N772" i="16" s="1"/>
  <c r="P772" i="16"/>
  <c r="Q85" i="16"/>
  <c r="R85" i="16" s="1"/>
  <c r="N85" i="16" s="1"/>
  <c r="P85" i="16"/>
  <c r="Q516" i="16"/>
  <c r="R516" i="16" s="1"/>
  <c r="N516" i="16" s="1"/>
  <c r="P516" i="16"/>
  <c r="P398" i="16"/>
  <c r="Q398" i="16"/>
  <c r="R398" i="16" s="1"/>
  <c r="N398" i="16" s="1"/>
  <c r="P821" i="16"/>
  <c r="Q821" i="16"/>
  <c r="R821" i="16" s="1"/>
  <c r="N821" i="16" s="1"/>
  <c r="Q740" i="16"/>
  <c r="R740" i="16" s="1"/>
  <c r="N740" i="16" s="1"/>
  <c r="P740" i="16"/>
  <c r="P406" i="16"/>
  <c r="Q406" i="16"/>
  <c r="R406" i="16" s="1"/>
  <c r="N406" i="16" s="1"/>
  <c r="P107" i="16"/>
  <c r="Q107" i="16"/>
  <c r="R107" i="16" s="1"/>
  <c r="N107" i="16" s="1"/>
  <c r="P1766" i="16"/>
  <c r="Q1766" i="16"/>
  <c r="R1766" i="16" s="1"/>
  <c r="N1766" i="16" s="1"/>
  <c r="P1502" i="16"/>
  <c r="Q1502" i="16"/>
  <c r="R1502" i="16" s="1"/>
  <c r="N1502" i="16" s="1"/>
  <c r="Q965" i="16"/>
  <c r="R965" i="16" s="1"/>
  <c r="N965" i="16" s="1"/>
  <c r="P965" i="16"/>
  <c r="Q1709" i="16"/>
  <c r="R1709" i="16" s="1"/>
  <c r="N1709" i="16" s="1"/>
  <c r="P1709" i="16"/>
  <c r="P1724" i="16"/>
  <c r="Q1724" i="16"/>
  <c r="R1724" i="16" s="1"/>
  <c r="N1724" i="16" s="1"/>
  <c r="P1498" i="16"/>
  <c r="Q1498" i="16"/>
  <c r="R1498" i="16" s="1"/>
  <c r="N1498" i="16" s="1"/>
  <c r="Q361" i="16"/>
  <c r="R361" i="16" s="1"/>
  <c r="N361" i="16" s="1"/>
  <c r="P361" i="16"/>
  <c r="P87" i="16"/>
  <c r="Q87" i="16"/>
  <c r="R87" i="16" s="1"/>
  <c r="N87" i="16" s="1"/>
  <c r="Q784" i="16"/>
  <c r="R784" i="16" s="1"/>
  <c r="N784" i="16" s="1"/>
  <c r="P784" i="16"/>
  <c r="P690" i="16"/>
  <c r="Q690" i="16"/>
  <c r="R690" i="16" s="1"/>
  <c r="N690" i="16" s="1"/>
  <c r="Q608" i="16"/>
  <c r="R608" i="16" s="1"/>
  <c r="N608" i="16" s="1"/>
  <c r="P608" i="16"/>
  <c r="Q273" i="16"/>
  <c r="R273" i="16" s="1"/>
  <c r="N273" i="16" s="1"/>
  <c r="P273" i="16"/>
  <c r="Q1008" i="16"/>
  <c r="R1008" i="16" s="1"/>
  <c r="N1008" i="16" s="1"/>
  <c r="P1008" i="16"/>
  <c r="Q1633" i="16"/>
  <c r="R1633" i="16" s="1"/>
  <c r="N1633" i="16" s="1"/>
  <c r="P1633" i="16"/>
  <c r="P1371" i="16"/>
  <c r="Q1371" i="16"/>
  <c r="R1371" i="16" s="1"/>
  <c r="N1371" i="16" s="1"/>
  <c r="P834" i="16"/>
  <c r="Q834" i="16"/>
  <c r="R834" i="16" s="1"/>
  <c r="N834" i="16" s="1"/>
  <c r="Q1577" i="16"/>
  <c r="R1577" i="16" s="1"/>
  <c r="N1577" i="16" s="1"/>
  <c r="P1577" i="16"/>
  <c r="P1592" i="16"/>
  <c r="Q1592" i="16"/>
  <c r="R1592" i="16" s="1"/>
  <c r="N1592" i="16" s="1"/>
  <c r="P1354" i="16"/>
  <c r="Q1354" i="16"/>
  <c r="R1354" i="16" s="1"/>
  <c r="N1354" i="16" s="1"/>
  <c r="Q949" i="16"/>
  <c r="R949" i="16" s="1"/>
  <c r="N949" i="16" s="1"/>
  <c r="P949" i="16"/>
  <c r="Q687" i="16"/>
  <c r="R687" i="16" s="1"/>
  <c r="N687" i="16" s="1"/>
  <c r="P687" i="16"/>
  <c r="Q329" i="16"/>
  <c r="R329" i="16" s="1"/>
  <c r="N329" i="16" s="1"/>
  <c r="P329" i="16"/>
  <c r="Q487" i="16"/>
  <c r="R487" i="16" s="1"/>
  <c r="N487" i="16" s="1"/>
  <c r="P487" i="16"/>
  <c r="Q177" i="16"/>
  <c r="R177" i="16" s="1"/>
  <c r="N177" i="16" s="1"/>
  <c r="P177" i="16"/>
  <c r="P874" i="16"/>
  <c r="Q874" i="16"/>
  <c r="R874" i="16" s="1"/>
  <c r="N874" i="16" s="1"/>
  <c r="Q576" i="16"/>
  <c r="R576" i="16" s="1"/>
  <c r="N576" i="16" s="1"/>
  <c r="P576" i="16"/>
  <c r="P1250" i="16"/>
  <c r="Q1250" i="16"/>
  <c r="R1250" i="16" s="1"/>
  <c r="N1250" i="16" s="1"/>
  <c r="Q1960" i="16"/>
  <c r="R1960" i="16" s="1"/>
  <c r="N1960" i="16" s="1"/>
  <c r="P1960" i="16"/>
  <c r="P1422" i="16"/>
  <c r="Q1422" i="16"/>
  <c r="R1422" i="16" s="1"/>
  <c r="N1422" i="16" s="1"/>
  <c r="Q1471" i="16"/>
  <c r="R1471" i="16" s="1"/>
  <c r="N1471" i="16" s="1"/>
  <c r="P1471" i="16"/>
  <c r="Q1185" i="16"/>
  <c r="R1185" i="16" s="1"/>
  <c r="N1185" i="16" s="1"/>
  <c r="P1185" i="16"/>
  <c r="Q2014" i="16"/>
  <c r="R2014" i="16" s="1"/>
  <c r="N2014" i="16" s="1"/>
  <c r="P2014" i="16"/>
  <c r="Q961" i="16"/>
  <c r="R961" i="16" s="1"/>
  <c r="N961" i="16" s="1"/>
  <c r="P961" i="16"/>
  <c r="Q699" i="16"/>
  <c r="R699" i="16" s="1"/>
  <c r="N699" i="16" s="1"/>
  <c r="P699" i="16"/>
  <c r="Q341" i="16"/>
  <c r="R341" i="16" s="1"/>
  <c r="N341" i="16" s="1"/>
  <c r="P341" i="16"/>
  <c r="P498" i="16"/>
  <c r="Q498" i="16"/>
  <c r="R498" i="16" s="1"/>
  <c r="N498" i="16" s="1"/>
  <c r="Q189" i="16"/>
  <c r="R189" i="16" s="1"/>
  <c r="N189" i="16" s="1"/>
  <c r="P189" i="16"/>
  <c r="P886" i="16"/>
  <c r="Q886" i="16"/>
  <c r="R886" i="16" s="1"/>
  <c r="N886" i="16" s="1"/>
  <c r="Q588" i="16"/>
  <c r="R588" i="16" s="1"/>
  <c r="N588" i="16" s="1"/>
  <c r="P588" i="16"/>
  <c r="P1262" i="16"/>
  <c r="Q1262" i="16"/>
  <c r="R1262" i="16" s="1"/>
  <c r="N1262" i="16" s="1"/>
  <c r="P1971" i="16"/>
  <c r="Q1971" i="16"/>
  <c r="R1971" i="16" s="1"/>
  <c r="N1971" i="16" s="1"/>
  <c r="Q1433" i="16"/>
  <c r="R1433" i="16" s="1"/>
  <c r="N1433" i="16" s="1"/>
  <c r="P1433" i="16"/>
  <c r="Q1483" i="16"/>
  <c r="R1483" i="16" s="1"/>
  <c r="N1483" i="16" s="1"/>
  <c r="P1483" i="16"/>
  <c r="Q1197" i="16"/>
  <c r="R1197" i="16" s="1"/>
  <c r="N1197" i="16" s="1"/>
  <c r="P1197" i="16"/>
  <c r="Q2026" i="16"/>
  <c r="R2026" i="16" s="1"/>
  <c r="N2026" i="16" s="1"/>
  <c r="P2026" i="16"/>
  <c r="P828" i="16"/>
  <c r="Q828" i="16"/>
  <c r="R828" i="16" s="1"/>
  <c r="N828" i="16" s="1"/>
  <c r="P566" i="16"/>
  <c r="Q566" i="16"/>
  <c r="R566" i="16" s="1"/>
  <c r="N566" i="16" s="1"/>
  <c r="Q209" i="16"/>
  <c r="R209" i="16" s="1"/>
  <c r="N209" i="16" s="1"/>
  <c r="P209" i="16"/>
  <c r="Q367" i="16"/>
  <c r="R367" i="16" s="1"/>
  <c r="N367" i="16" s="1"/>
  <c r="P367" i="16"/>
  <c r="Q45" i="16"/>
  <c r="R45" i="16" s="1"/>
  <c r="N45" i="16" s="1"/>
  <c r="P45" i="16"/>
  <c r="P742" i="16"/>
  <c r="Q742" i="16"/>
  <c r="R742" i="16" s="1"/>
  <c r="N742" i="16" s="1"/>
  <c r="Q456" i="16"/>
  <c r="R456" i="16" s="1"/>
  <c r="N456" i="16" s="1"/>
  <c r="P456" i="16"/>
  <c r="P1130" i="16"/>
  <c r="Q1130" i="16"/>
  <c r="R1130" i="16" s="1"/>
  <c r="N1130" i="16" s="1"/>
  <c r="P1840" i="16"/>
  <c r="Q1840" i="16"/>
  <c r="R1840" i="16" s="1"/>
  <c r="N1840" i="16" s="1"/>
  <c r="Q1301" i="16"/>
  <c r="R1301" i="16" s="1"/>
  <c r="N1301" i="16" s="1"/>
  <c r="P1301" i="16"/>
  <c r="Q1339" i="16"/>
  <c r="R1339" i="16" s="1"/>
  <c r="N1339" i="16" s="1"/>
  <c r="P1339" i="16"/>
  <c r="Q2060" i="16"/>
  <c r="R2060" i="16" s="1"/>
  <c r="N2060" i="16" s="1"/>
  <c r="P2060" i="16"/>
  <c r="Q1870" i="16"/>
  <c r="R1870" i="16" s="1"/>
  <c r="N1870" i="16" s="1"/>
  <c r="P1870" i="16"/>
  <c r="P314" i="16"/>
  <c r="Q314" i="16"/>
  <c r="R314" i="16" s="1"/>
  <c r="N314" i="16" s="1"/>
  <c r="P1011" i="16"/>
  <c r="Q1011" i="16"/>
  <c r="R1011" i="16" s="1"/>
  <c r="N1011" i="16" s="1"/>
  <c r="Q653" i="16"/>
  <c r="R653" i="16" s="1"/>
  <c r="N653" i="16" s="1"/>
  <c r="P653" i="16"/>
  <c r="Q811" i="16"/>
  <c r="R811" i="16" s="1"/>
  <c r="N811" i="16" s="1"/>
  <c r="P811" i="16"/>
  <c r="Q501" i="16"/>
  <c r="R501" i="16" s="1"/>
  <c r="N501" i="16" s="1"/>
  <c r="P501" i="16"/>
  <c r="Q167" i="16"/>
  <c r="R167" i="16" s="1"/>
  <c r="N167" i="16" s="1"/>
  <c r="P167" i="16"/>
  <c r="Q899" i="16"/>
  <c r="R899" i="16" s="1"/>
  <c r="N899" i="16" s="1"/>
  <c r="P899" i="16"/>
  <c r="P1575" i="16"/>
  <c r="Q1575" i="16"/>
  <c r="R1575" i="16" s="1"/>
  <c r="N1575" i="16" s="1"/>
  <c r="Q1276" i="16"/>
  <c r="R1276" i="16" s="1"/>
  <c r="N1276" i="16" s="1"/>
  <c r="P1276" i="16"/>
  <c r="Q1745" i="16"/>
  <c r="R1745" i="16" s="1"/>
  <c r="N1745" i="16" s="1"/>
  <c r="P1745" i="16"/>
  <c r="P1808" i="16"/>
  <c r="Q1808" i="16"/>
  <c r="R1808" i="16" s="1"/>
  <c r="N1808" i="16" s="1"/>
  <c r="Q1509" i="16"/>
  <c r="R1509" i="16" s="1"/>
  <c r="N1509" i="16" s="1"/>
  <c r="P1509" i="16"/>
  <c r="Q1367" i="16"/>
  <c r="R1367" i="16" s="1"/>
  <c r="N1367" i="16" s="1"/>
  <c r="P1367" i="16"/>
  <c r="Q181" i="16"/>
  <c r="R181" i="16" s="1"/>
  <c r="N181" i="16" s="1"/>
  <c r="P181" i="16"/>
  <c r="Q879" i="16"/>
  <c r="R879" i="16" s="1"/>
  <c r="N879" i="16" s="1"/>
  <c r="P879" i="16"/>
  <c r="P522" i="16"/>
  <c r="Q522" i="16"/>
  <c r="R522" i="16" s="1"/>
  <c r="N522" i="16" s="1"/>
  <c r="Q680" i="16"/>
  <c r="R680" i="16" s="1"/>
  <c r="N680" i="16" s="1"/>
  <c r="P680" i="16"/>
  <c r="Q369" i="16"/>
  <c r="R369" i="16" s="1"/>
  <c r="N369" i="16" s="1"/>
  <c r="P369" i="16"/>
  <c r="P1066" i="16"/>
  <c r="Q1066" i="16"/>
  <c r="R1066" i="16" s="1"/>
  <c r="N1066" i="16" s="1"/>
  <c r="Q768" i="16"/>
  <c r="R768" i="16" s="1"/>
  <c r="N768" i="16" s="1"/>
  <c r="P768" i="16"/>
  <c r="Q1441" i="16"/>
  <c r="R1441" i="16" s="1"/>
  <c r="N1441" i="16" s="1"/>
  <c r="P1441" i="16"/>
  <c r="Q1144" i="16"/>
  <c r="R1144" i="16" s="1"/>
  <c r="N1144" i="16" s="1"/>
  <c r="P1144" i="16"/>
  <c r="P1612" i="16"/>
  <c r="Q1612" i="16"/>
  <c r="R1612" i="16" s="1"/>
  <c r="N1612" i="16" s="1"/>
  <c r="Q1675" i="16"/>
  <c r="R1675" i="16" s="1"/>
  <c r="N1675" i="16" s="1"/>
  <c r="P1675" i="16"/>
  <c r="Q1377" i="16"/>
  <c r="R1377" i="16" s="1"/>
  <c r="N1377" i="16" s="1"/>
  <c r="P1377" i="16"/>
  <c r="Q1211" i="16"/>
  <c r="R1211" i="16" s="1"/>
  <c r="N1211" i="16" s="1"/>
  <c r="P1211" i="16"/>
  <c r="Q316" i="16"/>
  <c r="R316" i="16" s="1"/>
  <c r="N316" i="16" s="1"/>
  <c r="P316" i="16"/>
  <c r="Q1001" i="16"/>
  <c r="R1001" i="16" s="1"/>
  <c r="N1001" i="16" s="1"/>
  <c r="P1001" i="16"/>
  <c r="Q116" i="16"/>
  <c r="R116" i="16" s="1"/>
  <c r="N116" i="16" s="1"/>
  <c r="P116" i="16"/>
  <c r="Q824" i="16"/>
  <c r="R824" i="16" s="1"/>
  <c r="N824" i="16" s="1"/>
  <c r="P824" i="16"/>
  <c r="Q490" i="16"/>
  <c r="R490" i="16" s="1"/>
  <c r="N490" i="16" s="1"/>
  <c r="P490" i="16"/>
  <c r="Q192" i="16"/>
  <c r="R192" i="16" s="1"/>
  <c r="N192" i="16" s="1"/>
  <c r="P192" i="16"/>
  <c r="Q1849" i="16"/>
  <c r="R1849" i="16" s="1"/>
  <c r="N1849" i="16" s="1"/>
  <c r="P1849" i="16"/>
  <c r="P1586" i="16"/>
  <c r="Q1586" i="16"/>
  <c r="R1586" i="16" s="1"/>
  <c r="N1586" i="16" s="1"/>
  <c r="Q1049" i="16"/>
  <c r="R1049" i="16" s="1"/>
  <c r="N1049" i="16" s="1"/>
  <c r="P1049" i="16"/>
  <c r="Q1794" i="16"/>
  <c r="R1794" i="16" s="1"/>
  <c r="N1794" i="16" s="1"/>
  <c r="P1794" i="16"/>
  <c r="Q1807" i="16"/>
  <c r="R1807" i="16" s="1"/>
  <c r="N1807" i="16" s="1"/>
  <c r="P1807" i="16"/>
  <c r="Q1593" i="16"/>
  <c r="R1593" i="16" s="1"/>
  <c r="N1593" i="16" s="1"/>
  <c r="P1593" i="16"/>
  <c r="Q589" i="16"/>
  <c r="R589" i="16" s="1"/>
  <c r="N589" i="16" s="1"/>
  <c r="P589" i="16"/>
  <c r="P327" i="16"/>
  <c r="Q327" i="16"/>
  <c r="R327" i="16" s="1"/>
  <c r="N327" i="16" s="1"/>
  <c r="Q1012" i="16"/>
  <c r="R1012" i="16" s="1"/>
  <c r="N1012" i="16" s="1"/>
  <c r="P1012" i="16"/>
  <c r="Q128" i="16"/>
  <c r="R128" i="16" s="1"/>
  <c r="N128" i="16" s="1"/>
  <c r="P128" i="16"/>
  <c r="Q835" i="16"/>
  <c r="R835" i="16" s="1"/>
  <c r="N835" i="16" s="1"/>
  <c r="P835" i="16"/>
  <c r="P502" i="16"/>
  <c r="Q502" i="16"/>
  <c r="R502" i="16" s="1"/>
  <c r="N502" i="16" s="1"/>
  <c r="Q204" i="16"/>
  <c r="R204" i="16" s="1"/>
  <c r="N204" i="16" s="1"/>
  <c r="P204" i="16"/>
  <c r="Q1861" i="16"/>
  <c r="R1861" i="16" s="1"/>
  <c r="N1861" i="16" s="1"/>
  <c r="P1861" i="16"/>
  <c r="Q1599" i="16"/>
  <c r="R1599" i="16" s="1"/>
  <c r="N1599" i="16" s="1"/>
  <c r="P1599" i="16"/>
  <c r="Q1061" i="16"/>
  <c r="R1061" i="16" s="1"/>
  <c r="N1061" i="16" s="1"/>
  <c r="P1061" i="16"/>
  <c r="Q1087" i="16"/>
  <c r="R1087" i="16" s="1"/>
  <c r="N1087" i="16" s="1"/>
  <c r="P1087" i="16"/>
  <c r="Q1819" i="16"/>
  <c r="R1819" i="16" s="1"/>
  <c r="N1819" i="16" s="1"/>
  <c r="P1819" i="16"/>
  <c r="Q1606" i="16"/>
  <c r="R1606" i="16" s="1"/>
  <c r="N1606" i="16" s="1"/>
  <c r="P1606" i="16"/>
  <c r="Q457" i="16"/>
  <c r="R457" i="16" s="1"/>
  <c r="N457" i="16" s="1"/>
  <c r="P457" i="16"/>
  <c r="Q183" i="16"/>
  <c r="R183" i="16" s="1"/>
  <c r="N183" i="16" s="1"/>
  <c r="P183" i="16"/>
  <c r="Q880" i="16"/>
  <c r="R880" i="16" s="1"/>
  <c r="N880" i="16" s="1"/>
  <c r="P880" i="16"/>
  <c r="P786" i="16"/>
  <c r="Q786" i="16"/>
  <c r="R786" i="16" s="1"/>
  <c r="N786" i="16" s="1"/>
  <c r="Q705" i="16"/>
  <c r="R705" i="16" s="1"/>
  <c r="N705" i="16" s="1"/>
  <c r="P705" i="16"/>
  <c r="P370" i="16"/>
  <c r="Q370" i="16"/>
  <c r="R370" i="16" s="1"/>
  <c r="N370" i="16" s="1"/>
  <c r="P60" i="16"/>
  <c r="Q60" i="16"/>
  <c r="R60" i="16" s="1"/>
  <c r="N60" i="16" s="1"/>
  <c r="Q1729" i="16"/>
  <c r="R1729" i="16" s="1"/>
  <c r="N1729" i="16" s="1"/>
  <c r="P1729" i="16"/>
  <c r="Q1467" i="16"/>
  <c r="R1467" i="16" s="1"/>
  <c r="N1467" i="16" s="1"/>
  <c r="P1467" i="16"/>
  <c r="Q929" i="16"/>
  <c r="R929" i="16" s="1"/>
  <c r="N929" i="16" s="1"/>
  <c r="P929" i="16"/>
  <c r="Q1674" i="16"/>
  <c r="R1674" i="16" s="1"/>
  <c r="N1674" i="16" s="1"/>
  <c r="P1674" i="16"/>
  <c r="P1688" i="16"/>
  <c r="Q1688" i="16"/>
  <c r="R1688" i="16" s="1"/>
  <c r="N1688" i="16" s="1"/>
  <c r="P1462" i="16"/>
  <c r="Q1462" i="16"/>
  <c r="R1462" i="16" s="1"/>
  <c r="N1462" i="16" s="1"/>
  <c r="Q326" i="16"/>
  <c r="R326" i="16" s="1"/>
  <c r="N326" i="16" s="1"/>
  <c r="P326" i="16"/>
  <c r="Q48" i="16"/>
  <c r="R48" i="16" s="1"/>
  <c r="N48" i="16" s="1"/>
  <c r="P48" i="16"/>
  <c r="P749" i="16"/>
  <c r="Q749" i="16"/>
  <c r="R749" i="16" s="1"/>
  <c r="N749" i="16" s="1"/>
  <c r="P654" i="16"/>
  <c r="Q654" i="16"/>
  <c r="R654" i="16" s="1"/>
  <c r="N654" i="16" s="1"/>
  <c r="Q572" i="16"/>
  <c r="R572" i="16" s="1"/>
  <c r="N572" i="16" s="1"/>
  <c r="P572" i="16"/>
  <c r="P238" i="16"/>
  <c r="Q238" i="16"/>
  <c r="R238" i="16" s="1"/>
  <c r="N238" i="16" s="1"/>
  <c r="Q971" i="16"/>
  <c r="R971" i="16" s="1"/>
  <c r="N971" i="16" s="1"/>
  <c r="P971" i="16"/>
  <c r="Q1598" i="16"/>
  <c r="R1598" i="16" s="1"/>
  <c r="N1598" i="16" s="1"/>
  <c r="P1598" i="16"/>
  <c r="Q1335" i="16"/>
  <c r="R1335" i="16" s="1"/>
  <c r="N1335" i="16" s="1"/>
  <c r="P1335" i="16"/>
  <c r="Q2056" i="16"/>
  <c r="R2056" i="16" s="1"/>
  <c r="N2056" i="16" s="1"/>
  <c r="P2056" i="16"/>
  <c r="Q1542" i="16"/>
  <c r="R1542" i="16" s="1"/>
  <c r="N1542" i="16" s="1"/>
  <c r="P1542" i="16"/>
  <c r="Q1555" i="16"/>
  <c r="R1555" i="16" s="1"/>
  <c r="N1555" i="16" s="1"/>
  <c r="P1555" i="16"/>
  <c r="P1318" i="16"/>
  <c r="Q1318" i="16"/>
  <c r="R1318" i="16" s="1"/>
  <c r="N1318" i="16" s="1"/>
  <c r="P54" i="16"/>
  <c r="Q54" i="16"/>
  <c r="R54" i="16" s="1"/>
  <c r="N54" i="16" s="1"/>
  <c r="P818" i="16"/>
  <c r="Q818" i="16"/>
  <c r="R818" i="16" s="1"/>
  <c r="N818" i="16" s="1"/>
  <c r="Q472" i="16"/>
  <c r="R472" i="16" s="1"/>
  <c r="N472" i="16" s="1"/>
  <c r="P472" i="16"/>
  <c r="Q377" i="16"/>
  <c r="R377" i="16" s="1"/>
  <c r="N377" i="16" s="1"/>
  <c r="P377" i="16"/>
  <c r="P284" i="16"/>
  <c r="Q284" i="16"/>
  <c r="R284" i="16" s="1"/>
  <c r="N284" i="16" s="1"/>
  <c r="P1006" i="16"/>
  <c r="Q1006" i="16"/>
  <c r="R1006" i="16" s="1"/>
  <c r="N1006" i="16" s="1"/>
  <c r="Q695" i="16"/>
  <c r="R695" i="16" s="1"/>
  <c r="N695" i="16" s="1"/>
  <c r="P695" i="16"/>
  <c r="Q1320" i="16"/>
  <c r="R1320" i="16" s="1"/>
  <c r="N1320" i="16" s="1"/>
  <c r="P1320" i="16"/>
  <c r="P2078" i="16"/>
  <c r="Q2078" i="16"/>
  <c r="R2078" i="16" s="1"/>
  <c r="N2078" i="16" s="1"/>
  <c r="Q1779" i="16"/>
  <c r="R1779" i="16" s="1"/>
  <c r="N1779" i="16" s="1"/>
  <c r="P1779" i="16"/>
  <c r="Q1265" i="16"/>
  <c r="R1265" i="16" s="1"/>
  <c r="N1265" i="16" s="1"/>
  <c r="P1265" i="16"/>
  <c r="Q1280" i="16"/>
  <c r="R1280" i="16" s="1"/>
  <c r="N1280" i="16" s="1"/>
  <c r="P1280" i="16"/>
  <c r="Q2013" i="16"/>
  <c r="R2013" i="16" s="1"/>
  <c r="N2013" i="16" s="1"/>
  <c r="P2013" i="16"/>
  <c r="Q2016" i="16"/>
  <c r="R2016" i="16" s="1"/>
  <c r="N2016" i="16" s="1"/>
  <c r="P2016" i="16"/>
  <c r="Q1547" i="16"/>
  <c r="R1547" i="16" s="1"/>
  <c r="N1547" i="16" s="1"/>
  <c r="P1547" i="16"/>
  <c r="Q2232" i="16"/>
  <c r="R2232" i="16" s="1"/>
  <c r="N2232" i="16" s="1"/>
  <c r="P2232" i="16"/>
  <c r="Q2173" i="16"/>
  <c r="R2173" i="16" s="1"/>
  <c r="N2173" i="16" s="1"/>
  <c r="P2173" i="16"/>
  <c r="Q2128" i="16"/>
  <c r="R2128" i="16" s="1"/>
  <c r="N2128" i="16" s="1"/>
  <c r="P2128" i="16"/>
  <c r="Q3617" i="16"/>
  <c r="R3617" i="16" s="1"/>
  <c r="N3617" i="16" s="1"/>
  <c r="P3617" i="16"/>
  <c r="Q3785" i="16"/>
  <c r="R3785" i="16" s="1"/>
  <c r="N3785" i="16" s="1"/>
  <c r="P3785" i="16"/>
  <c r="Q3426" i="16"/>
  <c r="R3426" i="16" s="1"/>
  <c r="N3426" i="16" s="1"/>
  <c r="P3426" i="16"/>
  <c r="Q3425" i="16"/>
  <c r="R3425" i="16" s="1"/>
  <c r="N3425" i="16" s="1"/>
  <c r="P3425" i="16"/>
  <c r="Q3667" i="16"/>
  <c r="R3667" i="16" s="1"/>
  <c r="N3667" i="16" s="1"/>
  <c r="P3667" i="16"/>
  <c r="Q3620" i="16"/>
  <c r="R3620" i="16" s="1"/>
  <c r="N3620" i="16" s="1"/>
  <c r="P3620" i="16"/>
  <c r="Q3525" i="16"/>
  <c r="R3525" i="16" s="1"/>
  <c r="N3525" i="16" s="1"/>
  <c r="P3525" i="16"/>
  <c r="P3454" i="16"/>
  <c r="Q3454" i="16"/>
  <c r="R3454" i="16" s="1"/>
  <c r="N3454" i="16" s="1"/>
  <c r="Q3407" i="16"/>
  <c r="R3407" i="16" s="1"/>
  <c r="N3407" i="16" s="1"/>
  <c r="P3407" i="16"/>
  <c r="Q3349" i="16"/>
  <c r="R3349" i="16" s="1"/>
  <c r="N3349" i="16" s="1"/>
  <c r="P3349" i="16"/>
  <c r="Q2246" i="16"/>
  <c r="R2246" i="16" s="1"/>
  <c r="N2246" i="16" s="1"/>
  <c r="P2246" i="16"/>
  <c r="Q2186" i="16"/>
  <c r="R2186" i="16" s="1"/>
  <c r="N2186" i="16" s="1"/>
  <c r="P2186" i="16"/>
  <c r="Q2140" i="16"/>
  <c r="R2140" i="16" s="1"/>
  <c r="N2140" i="16" s="1"/>
  <c r="P2140" i="16"/>
  <c r="Q3725" i="16"/>
  <c r="R3725" i="16" s="1"/>
  <c r="N3725" i="16" s="1"/>
  <c r="P3725" i="16"/>
  <c r="Q3796" i="16"/>
  <c r="R3796" i="16" s="1"/>
  <c r="N3796" i="16" s="1"/>
  <c r="P3796" i="16"/>
  <c r="P3436" i="16"/>
  <c r="Q3436" i="16"/>
  <c r="R3436" i="16" s="1"/>
  <c r="N3436" i="16" s="1"/>
  <c r="P3438" i="16"/>
  <c r="Q3438" i="16"/>
  <c r="R3438" i="16" s="1"/>
  <c r="N3438" i="16" s="1"/>
  <c r="P3678" i="16"/>
  <c r="Q3678" i="16"/>
  <c r="R3678" i="16" s="1"/>
  <c r="N3678" i="16" s="1"/>
  <c r="Q3633" i="16"/>
  <c r="R3633" i="16" s="1"/>
  <c r="N3633" i="16" s="1"/>
  <c r="P3633" i="16"/>
  <c r="Q3537" i="16"/>
  <c r="R3537" i="16" s="1"/>
  <c r="N3537" i="16" s="1"/>
  <c r="P3537" i="16"/>
  <c r="Q3466" i="16"/>
  <c r="R3466" i="16" s="1"/>
  <c r="N3466" i="16" s="1"/>
  <c r="P3466" i="16"/>
  <c r="Q3419" i="16"/>
  <c r="R3419" i="16" s="1"/>
  <c r="N3419" i="16" s="1"/>
  <c r="P3419" i="16"/>
  <c r="P3360" i="16"/>
  <c r="Q3360" i="16"/>
  <c r="R3360" i="16" s="1"/>
  <c r="N3360" i="16" s="1"/>
  <c r="P2701" i="16"/>
  <c r="Q2701" i="16"/>
  <c r="R2701" i="16" s="1"/>
  <c r="N2701" i="16" s="1"/>
  <c r="Q2642" i="16"/>
  <c r="R2642" i="16" s="1"/>
  <c r="N2642" i="16" s="1"/>
  <c r="P2642" i="16"/>
  <c r="P2583" i="16"/>
  <c r="Q2583" i="16"/>
  <c r="R2583" i="16" s="1"/>
  <c r="N2583" i="16" s="1"/>
  <c r="Q2512" i="16"/>
  <c r="R2512" i="16" s="1"/>
  <c r="N2512" i="16" s="1"/>
  <c r="P2512" i="16"/>
  <c r="Q2153" i="16"/>
  <c r="R2153" i="16" s="1"/>
  <c r="N2153" i="16" s="1"/>
  <c r="P2153" i="16"/>
  <c r="P2118" i="16"/>
  <c r="Q2118" i="16"/>
  <c r="R2118" i="16" s="1"/>
  <c r="N2118" i="16" s="1"/>
  <c r="Q2395" i="16"/>
  <c r="R2395" i="16" s="1"/>
  <c r="N2395" i="16" s="1"/>
  <c r="P2395" i="16"/>
  <c r="Q2336" i="16"/>
  <c r="R2336" i="16" s="1"/>
  <c r="N2336" i="16" s="1"/>
  <c r="P2336" i="16"/>
  <c r="Q2241" i="16"/>
  <c r="R2241" i="16" s="1"/>
  <c r="N2241" i="16" s="1"/>
  <c r="P2241" i="16"/>
  <c r="Q2170" i="16"/>
  <c r="R2170" i="16" s="1"/>
  <c r="N2170" i="16" s="1"/>
  <c r="P2170" i="16"/>
  <c r="Q2136" i="16"/>
  <c r="R2136" i="16" s="1"/>
  <c r="N2136" i="16" s="1"/>
  <c r="P2136" i="16"/>
  <c r="Q3630" i="16"/>
  <c r="R3630" i="16" s="1"/>
  <c r="N3630" i="16" s="1"/>
  <c r="P3630" i="16"/>
  <c r="P3804" i="16"/>
  <c r="Q3804" i="16"/>
  <c r="R3804" i="16" s="1"/>
  <c r="N3804" i="16" s="1"/>
  <c r="Q2714" i="16"/>
  <c r="R2714" i="16" s="1"/>
  <c r="N2714" i="16" s="1"/>
  <c r="P2714" i="16"/>
  <c r="P2653" i="16"/>
  <c r="Q2653" i="16"/>
  <c r="R2653" i="16" s="1"/>
  <c r="N2653" i="16" s="1"/>
  <c r="Q2595" i="16"/>
  <c r="R2595" i="16" s="1"/>
  <c r="N2595" i="16" s="1"/>
  <c r="P2595" i="16"/>
  <c r="P2525" i="16"/>
  <c r="Q2525" i="16"/>
  <c r="R2525" i="16" s="1"/>
  <c r="N2525" i="16" s="1"/>
  <c r="Q2164" i="16"/>
  <c r="R2164" i="16" s="1"/>
  <c r="N2164" i="16" s="1"/>
  <c r="P2164" i="16"/>
  <c r="Q2130" i="16"/>
  <c r="R2130" i="16" s="1"/>
  <c r="N2130" i="16" s="1"/>
  <c r="P2130" i="16"/>
  <c r="P2407" i="16"/>
  <c r="Q2407" i="16"/>
  <c r="R2407" i="16" s="1"/>
  <c r="N2407" i="16" s="1"/>
  <c r="Q2348" i="16"/>
  <c r="R2348" i="16" s="1"/>
  <c r="N2348" i="16" s="1"/>
  <c r="P2348" i="16"/>
  <c r="Q2253" i="16"/>
  <c r="R2253" i="16" s="1"/>
  <c r="N2253" i="16" s="1"/>
  <c r="P2253" i="16"/>
  <c r="Q2181" i="16"/>
  <c r="R2181" i="16" s="1"/>
  <c r="N2181" i="16" s="1"/>
  <c r="P2181" i="16"/>
  <c r="P2147" i="16"/>
  <c r="Q2147" i="16"/>
  <c r="R2147" i="16" s="1"/>
  <c r="N2147" i="16" s="1"/>
  <c r="P3736" i="16"/>
  <c r="Q3736" i="16"/>
  <c r="R3736" i="16" s="1"/>
  <c r="N3736" i="16" s="1"/>
  <c r="Q3816" i="16"/>
  <c r="R3816" i="16" s="1"/>
  <c r="N3816" i="16" s="1"/>
  <c r="P3816" i="16"/>
  <c r="Q3013" i="16"/>
  <c r="R3013" i="16" s="1"/>
  <c r="N3013" i="16" s="1"/>
  <c r="P3013" i="16"/>
  <c r="Q2978" i="16"/>
  <c r="R2978" i="16" s="1"/>
  <c r="N2978" i="16" s="1"/>
  <c r="P2978" i="16"/>
  <c r="P2896" i="16"/>
  <c r="Q2896" i="16"/>
  <c r="R2896" i="16" s="1"/>
  <c r="N2896" i="16" s="1"/>
  <c r="Q2824" i="16"/>
  <c r="R2824" i="16" s="1"/>
  <c r="N2824" i="16" s="1"/>
  <c r="P2824" i="16"/>
  <c r="Q2464" i="16"/>
  <c r="R2464" i="16" s="1"/>
  <c r="N2464" i="16" s="1"/>
  <c r="P2464" i="16"/>
  <c r="Q2430" i="16"/>
  <c r="R2430" i="16" s="1"/>
  <c r="N2430" i="16" s="1"/>
  <c r="P2430" i="16"/>
  <c r="Q2707" i="16"/>
  <c r="R2707" i="16" s="1"/>
  <c r="N2707" i="16" s="1"/>
  <c r="P2707" i="16"/>
  <c r="Q2648" i="16"/>
  <c r="R2648" i="16" s="1"/>
  <c r="N2648" i="16" s="1"/>
  <c r="P2648" i="16"/>
  <c r="Q2565" i="16"/>
  <c r="R2565" i="16" s="1"/>
  <c r="N2565" i="16" s="1"/>
  <c r="P2565" i="16"/>
  <c r="P2482" i="16"/>
  <c r="Q2482" i="16"/>
  <c r="R2482" i="16" s="1"/>
  <c r="N2482" i="16" s="1"/>
  <c r="P2447" i="16"/>
  <c r="Q2447" i="16"/>
  <c r="R2447" i="16" s="1"/>
  <c r="N2447" i="16" s="1"/>
  <c r="Q2376" i="16"/>
  <c r="R2376" i="16" s="1"/>
  <c r="N2376" i="16" s="1"/>
  <c r="P2376" i="16"/>
  <c r="Q1308" i="16"/>
  <c r="R1308" i="16" s="1"/>
  <c r="N1308" i="16" s="1"/>
  <c r="P1308" i="16"/>
  <c r="Q3025" i="16"/>
  <c r="R3025" i="16" s="1"/>
  <c r="N3025" i="16" s="1"/>
  <c r="P3025" i="16"/>
  <c r="Q2990" i="16"/>
  <c r="R2990" i="16" s="1"/>
  <c r="N2990" i="16" s="1"/>
  <c r="P2990" i="16"/>
  <c r="Q2907" i="16"/>
  <c r="R2907" i="16" s="1"/>
  <c r="N2907" i="16" s="1"/>
  <c r="P2907" i="16"/>
  <c r="P2837" i="16"/>
  <c r="Q2837" i="16"/>
  <c r="R2837" i="16" s="1"/>
  <c r="N2837" i="16" s="1"/>
  <c r="P2477" i="16"/>
  <c r="Q2477" i="16"/>
  <c r="R2477" i="16" s="1"/>
  <c r="N2477" i="16" s="1"/>
  <c r="Q2454" i="16"/>
  <c r="R2454" i="16" s="1"/>
  <c r="N2454" i="16" s="1"/>
  <c r="P2454" i="16"/>
  <c r="Q2718" i="16"/>
  <c r="R2718" i="16" s="1"/>
  <c r="N2718" i="16" s="1"/>
  <c r="P2718" i="16"/>
  <c r="Q2660" i="16"/>
  <c r="R2660" i="16" s="1"/>
  <c r="N2660" i="16" s="1"/>
  <c r="P2660" i="16"/>
  <c r="P2577" i="16"/>
  <c r="Q2577" i="16"/>
  <c r="R2577" i="16" s="1"/>
  <c r="N2577" i="16" s="1"/>
  <c r="P2493" i="16"/>
  <c r="Q2493" i="16"/>
  <c r="R2493" i="16" s="1"/>
  <c r="N2493" i="16" s="1"/>
  <c r="Q2458" i="16"/>
  <c r="R2458" i="16" s="1"/>
  <c r="N2458" i="16" s="1"/>
  <c r="P2458" i="16"/>
  <c r="Q2388" i="16"/>
  <c r="R2388" i="16" s="1"/>
  <c r="N2388" i="16" s="1"/>
  <c r="P2388" i="16"/>
  <c r="Q1475" i="16"/>
  <c r="R1475" i="16" s="1"/>
  <c r="N1475" i="16" s="1"/>
  <c r="P1475" i="16"/>
  <c r="Q2160" i="16"/>
  <c r="R2160" i="16" s="1"/>
  <c r="N2160" i="16" s="1"/>
  <c r="P2160" i="16"/>
  <c r="Q3762" i="16"/>
  <c r="R3762" i="16" s="1"/>
  <c r="N3762" i="16" s="1"/>
  <c r="P3762" i="16"/>
  <c r="Q3641" i="16"/>
  <c r="R3641" i="16" s="1"/>
  <c r="N3641" i="16" s="1"/>
  <c r="P3641" i="16"/>
  <c r="P3795" i="16"/>
  <c r="Q3795" i="16"/>
  <c r="R3795" i="16" s="1"/>
  <c r="N3795" i="16" s="1"/>
  <c r="Q3712" i="16"/>
  <c r="R3712" i="16" s="1"/>
  <c r="N3712" i="16" s="1"/>
  <c r="P3712" i="16"/>
  <c r="Q3353" i="16"/>
  <c r="R3353" i="16" s="1"/>
  <c r="N3353" i="16" s="1"/>
  <c r="P3353" i="16"/>
  <c r="Q3342" i="16"/>
  <c r="R3342" i="16" s="1"/>
  <c r="N3342" i="16" s="1"/>
  <c r="P3342" i="16"/>
  <c r="Q3596" i="16"/>
  <c r="R3596" i="16" s="1"/>
  <c r="N3596" i="16" s="1"/>
  <c r="P3596" i="16"/>
  <c r="Q3548" i="16"/>
  <c r="R3548" i="16" s="1"/>
  <c r="N3548" i="16" s="1"/>
  <c r="P3548" i="16"/>
  <c r="P3452" i="16"/>
  <c r="Q3452" i="16"/>
  <c r="R3452" i="16" s="1"/>
  <c r="N3452" i="16" s="1"/>
  <c r="P3382" i="16"/>
  <c r="Q3382" i="16"/>
  <c r="R3382" i="16" s="1"/>
  <c r="N3382" i="16" s="1"/>
  <c r="Q3335" i="16"/>
  <c r="R3335" i="16" s="1"/>
  <c r="N3335" i="16" s="1"/>
  <c r="P3335" i="16"/>
  <c r="Q3276" i="16"/>
  <c r="R3276" i="16" s="1"/>
  <c r="N3276" i="16" s="1"/>
  <c r="P3276" i="16"/>
  <c r="Q2174" i="16"/>
  <c r="R2174" i="16" s="1"/>
  <c r="N2174" i="16" s="1"/>
  <c r="P2174" i="16"/>
  <c r="Q2114" i="16"/>
  <c r="R2114" i="16" s="1"/>
  <c r="N2114" i="16" s="1"/>
  <c r="P2114" i="16"/>
  <c r="Q3773" i="16"/>
  <c r="R3773" i="16" s="1"/>
  <c r="N3773" i="16" s="1"/>
  <c r="P3773" i="16"/>
  <c r="P3806" i="16"/>
  <c r="Q3806" i="16"/>
  <c r="R3806" i="16" s="1"/>
  <c r="N3806" i="16" s="1"/>
  <c r="Q3724" i="16"/>
  <c r="R3724" i="16" s="1"/>
  <c r="N3724" i="16" s="1"/>
  <c r="P3724" i="16"/>
  <c r="Q3365" i="16"/>
  <c r="R3365" i="16" s="1"/>
  <c r="N3365" i="16" s="1"/>
  <c r="P3365" i="16"/>
  <c r="Q3354" i="16"/>
  <c r="R3354" i="16" s="1"/>
  <c r="N3354" i="16" s="1"/>
  <c r="P3354" i="16"/>
  <c r="Q3606" i="16"/>
  <c r="R3606" i="16" s="1"/>
  <c r="N3606" i="16" s="1"/>
  <c r="P3606" i="16"/>
  <c r="P3559" i="16"/>
  <c r="Q3559" i="16"/>
  <c r="R3559" i="16" s="1"/>
  <c r="N3559" i="16" s="1"/>
  <c r="Q3465" i="16"/>
  <c r="R3465" i="16" s="1"/>
  <c r="N3465" i="16" s="1"/>
  <c r="P3465" i="16"/>
  <c r="Q3393" i="16"/>
  <c r="R3393" i="16" s="1"/>
  <c r="N3393" i="16" s="1"/>
  <c r="P3393" i="16"/>
  <c r="Q3347" i="16"/>
  <c r="R3347" i="16" s="1"/>
  <c r="N3347" i="16" s="1"/>
  <c r="P3347" i="16"/>
  <c r="Q3288" i="16"/>
  <c r="R3288" i="16" s="1"/>
  <c r="N3288" i="16" s="1"/>
  <c r="P3288" i="16"/>
  <c r="Q2329" i="16"/>
  <c r="R2329" i="16" s="1"/>
  <c r="N2329" i="16" s="1"/>
  <c r="P2329" i="16"/>
  <c r="P2282" i="16"/>
  <c r="Q2282" i="16"/>
  <c r="R2282" i="16" s="1"/>
  <c r="N2282" i="16" s="1"/>
  <c r="P2223" i="16"/>
  <c r="Q2223" i="16"/>
  <c r="R2223" i="16" s="1"/>
  <c r="N2223" i="16" s="1"/>
  <c r="P2139" i="16"/>
  <c r="Q2139" i="16"/>
  <c r="R2139" i="16" s="1"/>
  <c r="N2139" i="16" s="1"/>
  <c r="P3643" i="16"/>
  <c r="Q3643" i="16"/>
  <c r="R3643" i="16" s="1"/>
  <c r="N3643" i="16" s="1"/>
  <c r="Q3701" i="16"/>
  <c r="R3701" i="16" s="1"/>
  <c r="N3701" i="16" s="1"/>
  <c r="P3701" i="16"/>
  <c r="Q3522" i="16"/>
  <c r="R3522" i="16" s="1"/>
  <c r="N3522" i="16" s="1"/>
  <c r="P3522" i="16"/>
  <c r="Q3763" i="16"/>
  <c r="R3763" i="16" s="1"/>
  <c r="N3763" i="16" s="1"/>
  <c r="P3763" i="16"/>
  <c r="Q3717" i="16"/>
  <c r="R3717" i="16" s="1"/>
  <c r="N3717" i="16" s="1"/>
  <c r="P3717" i="16"/>
  <c r="P3622" i="16"/>
  <c r="Q3622" i="16"/>
  <c r="R3622" i="16" s="1"/>
  <c r="N3622" i="16" s="1"/>
  <c r="P3551" i="16"/>
  <c r="Q3551" i="16"/>
  <c r="R3551" i="16" s="1"/>
  <c r="N3551" i="16" s="1"/>
  <c r="P3503" i="16"/>
  <c r="Q3503" i="16"/>
  <c r="R3503" i="16" s="1"/>
  <c r="N3503" i="16" s="1"/>
  <c r="Q3444" i="16"/>
  <c r="R3444" i="16" s="1"/>
  <c r="N3444" i="16" s="1"/>
  <c r="P3444" i="16"/>
  <c r="P2075" i="16"/>
  <c r="Q2075" i="16"/>
  <c r="R2075" i="16" s="1"/>
  <c r="N2075" i="16" s="1"/>
  <c r="Q3793" i="16"/>
  <c r="R3793" i="16" s="1"/>
  <c r="N3793" i="16" s="1"/>
  <c r="P3793" i="16"/>
  <c r="Q3758" i="16"/>
  <c r="R3758" i="16" s="1"/>
  <c r="N3758" i="16" s="1"/>
  <c r="P3758" i="16"/>
  <c r="Q3687" i="16"/>
  <c r="R3687" i="16" s="1"/>
  <c r="N3687" i="16" s="1"/>
  <c r="P3687" i="16"/>
  <c r="Q3604" i="16"/>
  <c r="R3604" i="16" s="1"/>
  <c r="N3604" i="16" s="1"/>
  <c r="P3604" i="16"/>
  <c r="Q3245" i="16"/>
  <c r="R3245" i="16" s="1"/>
  <c r="N3245" i="16" s="1"/>
  <c r="P3245" i="16"/>
  <c r="Q3221" i="16"/>
  <c r="R3221" i="16" s="1"/>
  <c r="N3221" i="16" s="1"/>
  <c r="P3221" i="16"/>
  <c r="P3487" i="16"/>
  <c r="Q3487" i="16"/>
  <c r="R3487" i="16" s="1"/>
  <c r="N3487" i="16" s="1"/>
  <c r="P3428" i="16"/>
  <c r="Q3428" i="16"/>
  <c r="R3428" i="16" s="1"/>
  <c r="N3428" i="16" s="1"/>
  <c r="Q3345" i="16"/>
  <c r="R3345" i="16" s="1"/>
  <c r="N3345" i="16" s="1"/>
  <c r="P3345" i="16"/>
  <c r="Q3275" i="16"/>
  <c r="R3275" i="16" s="1"/>
  <c r="N3275" i="16" s="1"/>
  <c r="P3275" i="16"/>
  <c r="P3227" i="16"/>
  <c r="Q3227" i="16"/>
  <c r="R3227" i="16" s="1"/>
  <c r="N3227" i="16" s="1"/>
  <c r="Q3167" i="16"/>
  <c r="R3167" i="16" s="1"/>
  <c r="N3167" i="16" s="1"/>
  <c r="P3167" i="16"/>
  <c r="P2209" i="16"/>
  <c r="Q2209" i="16"/>
  <c r="R2209" i="16" s="1"/>
  <c r="N2209" i="16" s="1"/>
  <c r="P2150" i="16"/>
  <c r="Q2150" i="16"/>
  <c r="R2150" i="16" s="1"/>
  <c r="N2150" i="16" s="1"/>
  <c r="P2103" i="16"/>
  <c r="Q2103" i="16"/>
  <c r="R2103" i="16" s="1"/>
  <c r="N2103" i="16" s="1"/>
  <c r="Q3842" i="16"/>
  <c r="R3842" i="16" s="1"/>
  <c r="N3842" i="16" s="1"/>
  <c r="P3842" i="16"/>
  <c r="P3760" i="16"/>
  <c r="Q3760" i="16"/>
  <c r="R3760" i="16" s="1"/>
  <c r="N3760" i="16" s="1"/>
  <c r="Q3401" i="16"/>
  <c r="R3401" i="16" s="1"/>
  <c r="N3401" i="16" s="1"/>
  <c r="P3401" i="16"/>
  <c r="Q3402" i="16"/>
  <c r="R3402" i="16" s="1"/>
  <c r="N3402" i="16" s="1"/>
  <c r="P3402" i="16"/>
  <c r="P3642" i="16"/>
  <c r="Q3642" i="16"/>
  <c r="R3642" i="16" s="1"/>
  <c r="N3642" i="16" s="1"/>
  <c r="P3595" i="16"/>
  <c r="Q3595" i="16"/>
  <c r="R3595" i="16" s="1"/>
  <c r="N3595" i="16" s="1"/>
  <c r="Q3500" i="16"/>
  <c r="R3500" i="16" s="1"/>
  <c r="N3500" i="16" s="1"/>
  <c r="P3500" i="16"/>
  <c r="Q3430" i="16"/>
  <c r="R3430" i="16" s="1"/>
  <c r="N3430" i="16" s="1"/>
  <c r="P3430" i="16"/>
  <c r="P3384" i="16"/>
  <c r="Q3384" i="16"/>
  <c r="R3384" i="16" s="1"/>
  <c r="N3384" i="16" s="1"/>
  <c r="Q3325" i="16"/>
  <c r="R3325" i="16" s="1"/>
  <c r="N3325" i="16" s="1"/>
  <c r="P3325" i="16"/>
  <c r="P1812" i="16"/>
  <c r="Q1812" i="16"/>
  <c r="R1812" i="16" s="1"/>
  <c r="N1812" i="16" s="1"/>
  <c r="Q3529" i="16"/>
  <c r="R3529" i="16" s="1"/>
  <c r="N3529" i="16" s="1"/>
  <c r="P3529" i="16"/>
  <c r="P3495" i="16"/>
  <c r="Q3495" i="16"/>
  <c r="R3495" i="16" s="1"/>
  <c r="N3495" i="16" s="1"/>
  <c r="Q3411" i="16"/>
  <c r="R3411" i="16" s="1"/>
  <c r="N3411" i="16" s="1"/>
  <c r="P3411" i="16"/>
  <c r="Q3339" i="16"/>
  <c r="R3339" i="16" s="1"/>
  <c r="N3339" i="16" s="1"/>
  <c r="P3339" i="16"/>
  <c r="Q2981" i="16"/>
  <c r="R2981" i="16" s="1"/>
  <c r="N2981" i="16" s="1"/>
  <c r="P2981" i="16"/>
  <c r="Q2958" i="16"/>
  <c r="R2958" i="16" s="1"/>
  <c r="N2958" i="16" s="1"/>
  <c r="P2958" i="16"/>
  <c r="Q3223" i="16"/>
  <c r="R3223" i="16" s="1"/>
  <c r="N3223" i="16" s="1"/>
  <c r="P3223" i="16"/>
  <c r="P3164" i="16"/>
  <c r="Q3164" i="16"/>
  <c r="R3164" i="16" s="1"/>
  <c r="N3164" i="16" s="1"/>
  <c r="Q3081" i="16"/>
  <c r="R3081" i="16" s="1"/>
  <c r="N3081" i="16" s="1"/>
  <c r="P3081" i="16"/>
  <c r="Q3010" i="16"/>
  <c r="R3010" i="16" s="1"/>
  <c r="N3010" i="16" s="1"/>
  <c r="P3010" i="16"/>
  <c r="P2964" i="16"/>
  <c r="Q2964" i="16"/>
  <c r="R2964" i="16" s="1"/>
  <c r="N2964" i="16" s="1"/>
  <c r="P2903" i="16"/>
  <c r="Q2903" i="16"/>
  <c r="R2903" i="16" s="1"/>
  <c r="N2903" i="16" s="1"/>
  <c r="Q245" i="16"/>
  <c r="R245" i="16" s="1"/>
  <c r="N245" i="16" s="1"/>
  <c r="P245" i="16"/>
  <c r="Q208" i="16"/>
  <c r="R208" i="16" s="1"/>
  <c r="N208" i="16" s="1"/>
  <c r="P208" i="16"/>
  <c r="Q44" i="16"/>
  <c r="R44" i="16" s="1"/>
  <c r="N44" i="16" s="1"/>
  <c r="P44" i="16"/>
  <c r="Q1292" i="16"/>
  <c r="R1292" i="16" s="1"/>
  <c r="N1292" i="16" s="1"/>
  <c r="P1292" i="16"/>
  <c r="P71" i="16"/>
  <c r="Q71" i="16"/>
  <c r="R71" i="16" s="1"/>
  <c r="N71" i="16" s="1"/>
  <c r="Q175" i="16"/>
  <c r="R175" i="16" s="1"/>
  <c r="N175" i="16" s="1"/>
  <c r="P175" i="16"/>
  <c r="Q1647" i="16"/>
  <c r="R1647" i="16" s="1"/>
  <c r="N1647" i="16" s="1"/>
  <c r="P1647" i="16"/>
  <c r="Q1108" i="16"/>
  <c r="R1108" i="16" s="1"/>
  <c r="N1108" i="16" s="1"/>
  <c r="P1108" i="16"/>
  <c r="Q1136" i="16"/>
  <c r="R1136" i="16" s="1"/>
  <c r="N1136" i="16" s="1"/>
  <c r="P1136" i="16"/>
  <c r="Q1869" i="16"/>
  <c r="R1869" i="16" s="1"/>
  <c r="N1869" i="16" s="1"/>
  <c r="P1869" i="16"/>
  <c r="Q1654" i="16"/>
  <c r="R1654" i="16" s="1"/>
  <c r="N1654" i="16" s="1"/>
  <c r="P1654" i="16"/>
  <c r="Q505" i="16"/>
  <c r="R505" i="16" s="1"/>
  <c r="N505" i="16" s="1"/>
  <c r="P505" i="16"/>
  <c r="Q232" i="16"/>
  <c r="R232" i="16" s="1"/>
  <c r="N232" i="16" s="1"/>
  <c r="P232" i="16"/>
  <c r="Q928" i="16"/>
  <c r="R928" i="16" s="1"/>
  <c r="N928" i="16" s="1"/>
  <c r="P928" i="16"/>
  <c r="P49" i="16"/>
  <c r="Q49" i="16"/>
  <c r="R49" i="16" s="1"/>
  <c r="N49" i="16" s="1"/>
  <c r="Q752" i="16"/>
  <c r="R752" i="16" s="1"/>
  <c r="N752" i="16" s="1"/>
  <c r="P752" i="16"/>
  <c r="P418" i="16"/>
  <c r="Q418" i="16"/>
  <c r="R418" i="16" s="1"/>
  <c r="N418" i="16" s="1"/>
  <c r="P119" i="16"/>
  <c r="Q119" i="16"/>
  <c r="R119" i="16" s="1"/>
  <c r="N119" i="16" s="1"/>
  <c r="Q1777" i="16"/>
  <c r="R1777" i="16" s="1"/>
  <c r="N1777" i="16" s="1"/>
  <c r="P1777" i="16"/>
  <c r="P1515" i="16"/>
  <c r="Q1515" i="16"/>
  <c r="R1515" i="16" s="1"/>
  <c r="N1515" i="16" s="1"/>
  <c r="Q977" i="16"/>
  <c r="R977" i="16" s="1"/>
  <c r="N977" i="16" s="1"/>
  <c r="P977" i="16"/>
  <c r="Q1721" i="16"/>
  <c r="R1721" i="16" s="1"/>
  <c r="N1721" i="16" s="1"/>
  <c r="P1721" i="16"/>
  <c r="P1736" i="16"/>
  <c r="Q1736" i="16"/>
  <c r="R1736" i="16" s="1"/>
  <c r="N1736" i="16" s="1"/>
  <c r="P1510" i="16"/>
  <c r="Q1510" i="16"/>
  <c r="R1510" i="16" s="1"/>
  <c r="N1510" i="16" s="1"/>
  <c r="Q134" i="16"/>
  <c r="R134" i="16" s="1"/>
  <c r="N134" i="16" s="1"/>
  <c r="P134" i="16"/>
  <c r="Q831" i="16"/>
  <c r="R831" i="16" s="1"/>
  <c r="N831" i="16" s="1"/>
  <c r="P831" i="16"/>
  <c r="P474" i="16"/>
  <c r="Q474" i="16"/>
  <c r="R474" i="16" s="1"/>
  <c r="N474" i="16" s="1"/>
  <c r="Q632" i="16"/>
  <c r="R632" i="16" s="1"/>
  <c r="N632" i="16" s="1"/>
  <c r="P632" i="16"/>
  <c r="P322" i="16"/>
  <c r="Q322" i="16"/>
  <c r="R322" i="16" s="1"/>
  <c r="N322" i="16" s="1"/>
  <c r="P1018" i="16"/>
  <c r="Q1018" i="16"/>
  <c r="R1018" i="16" s="1"/>
  <c r="N1018" i="16" s="1"/>
  <c r="Q720" i="16"/>
  <c r="R720" i="16" s="1"/>
  <c r="N720" i="16" s="1"/>
  <c r="P720" i="16"/>
  <c r="Q1393" i="16"/>
  <c r="R1393" i="16" s="1"/>
  <c r="N1393" i="16" s="1"/>
  <c r="P1393" i="16"/>
  <c r="Q1097" i="16"/>
  <c r="R1097" i="16" s="1"/>
  <c r="N1097" i="16" s="1"/>
  <c r="P1097" i="16"/>
  <c r="P1566" i="16"/>
  <c r="Q1566" i="16"/>
  <c r="R1566" i="16" s="1"/>
  <c r="N1566" i="16" s="1"/>
  <c r="Q1627" i="16"/>
  <c r="R1627" i="16" s="1"/>
  <c r="N1627" i="16" s="1"/>
  <c r="P1627" i="16"/>
  <c r="Q1329" i="16"/>
  <c r="R1329" i="16" s="1"/>
  <c r="N1329" i="16" s="1"/>
  <c r="P1329" i="16"/>
  <c r="P1162" i="16"/>
  <c r="Q1162" i="16"/>
  <c r="R1162" i="16" s="1"/>
  <c r="N1162" i="16" s="1"/>
  <c r="P146" i="16"/>
  <c r="Q146" i="16"/>
  <c r="R146" i="16" s="1"/>
  <c r="N146" i="16" s="1"/>
  <c r="Q843" i="16"/>
  <c r="R843" i="16" s="1"/>
  <c r="N843" i="16" s="1"/>
  <c r="P843" i="16"/>
  <c r="P486" i="16"/>
  <c r="Q486" i="16"/>
  <c r="R486" i="16" s="1"/>
  <c r="N486" i="16" s="1"/>
  <c r="Q643" i="16"/>
  <c r="R643" i="16" s="1"/>
  <c r="N643" i="16" s="1"/>
  <c r="P643" i="16"/>
  <c r="Q333" i="16"/>
  <c r="R333" i="16" s="1"/>
  <c r="N333" i="16" s="1"/>
  <c r="P333" i="16"/>
  <c r="P1030" i="16"/>
  <c r="Q1030" i="16"/>
  <c r="R1030" i="16" s="1"/>
  <c r="N1030" i="16" s="1"/>
  <c r="Q733" i="16"/>
  <c r="R733" i="16" s="1"/>
  <c r="N733" i="16" s="1"/>
  <c r="P733" i="16"/>
  <c r="P1406" i="16"/>
  <c r="Q1406" i="16"/>
  <c r="R1406" i="16" s="1"/>
  <c r="N1406" i="16" s="1"/>
  <c r="P1109" i="16"/>
  <c r="Q1109" i="16"/>
  <c r="R1109" i="16" s="1"/>
  <c r="N1109" i="16" s="1"/>
  <c r="Q1578" i="16"/>
  <c r="R1578" i="16" s="1"/>
  <c r="N1578" i="16" s="1"/>
  <c r="P1578" i="16"/>
  <c r="Q1638" i="16"/>
  <c r="R1638" i="16" s="1"/>
  <c r="N1638" i="16" s="1"/>
  <c r="P1638" i="16"/>
  <c r="P1342" i="16"/>
  <c r="Q1342" i="16"/>
  <c r="R1342" i="16" s="1"/>
  <c r="N1342" i="16" s="1"/>
  <c r="Q1175" i="16"/>
  <c r="R1175" i="16" s="1"/>
  <c r="N1175" i="16" s="1"/>
  <c r="P1175" i="16"/>
  <c r="Q974" i="16"/>
  <c r="R974" i="16" s="1"/>
  <c r="N974" i="16" s="1"/>
  <c r="P974" i="16"/>
  <c r="Q711" i="16"/>
  <c r="R711" i="16" s="1"/>
  <c r="N711" i="16" s="1"/>
  <c r="P711" i="16"/>
  <c r="Q353" i="16"/>
  <c r="R353" i="16" s="1"/>
  <c r="N353" i="16" s="1"/>
  <c r="P353" i="16"/>
  <c r="Q512" i="16"/>
  <c r="R512" i="16" s="1"/>
  <c r="N512" i="16" s="1"/>
  <c r="P512" i="16"/>
  <c r="Q201" i="16"/>
  <c r="R201" i="16" s="1"/>
  <c r="N201" i="16" s="1"/>
  <c r="P201" i="16"/>
  <c r="P898" i="16"/>
  <c r="Q898" i="16"/>
  <c r="R898" i="16" s="1"/>
  <c r="N898" i="16" s="1"/>
  <c r="Q600" i="16"/>
  <c r="R600" i="16" s="1"/>
  <c r="N600" i="16" s="1"/>
  <c r="P600" i="16"/>
  <c r="P1274" i="16"/>
  <c r="Q1274" i="16"/>
  <c r="R1274" i="16" s="1"/>
  <c r="N1274" i="16" s="1"/>
  <c r="Q1984" i="16"/>
  <c r="R1984" i="16" s="1"/>
  <c r="N1984" i="16" s="1"/>
  <c r="P1984" i="16"/>
  <c r="Q1444" i="16"/>
  <c r="R1444" i="16" s="1"/>
  <c r="N1444" i="16" s="1"/>
  <c r="P1444" i="16"/>
  <c r="P1494" i="16"/>
  <c r="Q1494" i="16"/>
  <c r="R1494" i="16" s="1"/>
  <c r="N1494" i="16" s="1"/>
  <c r="Q1208" i="16"/>
  <c r="R1208" i="16" s="1"/>
  <c r="N1208" i="16" s="1"/>
  <c r="P1208" i="16"/>
  <c r="Q2037" i="16"/>
  <c r="R2037" i="16" s="1"/>
  <c r="N2037" i="16" s="1"/>
  <c r="P2037" i="16"/>
  <c r="P458" i="16"/>
  <c r="Q458" i="16"/>
  <c r="R458" i="16" s="1"/>
  <c r="N458" i="16" s="1"/>
  <c r="Q113" i="16"/>
  <c r="R113" i="16" s="1"/>
  <c r="N113" i="16" s="1"/>
  <c r="P113" i="16"/>
  <c r="Q796" i="16"/>
  <c r="R796" i="16" s="1"/>
  <c r="N796" i="16" s="1"/>
  <c r="P796" i="16"/>
  <c r="Q955" i="16"/>
  <c r="R955" i="16" s="1"/>
  <c r="N955" i="16" s="1"/>
  <c r="P955" i="16"/>
  <c r="Q645" i="16"/>
  <c r="R645" i="16" s="1"/>
  <c r="N645" i="16" s="1"/>
  <c r="P645" i="16"/>
  <c r="Q323" i="16"/>
  <c r="R323" i="16" s="1"/>
  <c r="N323" i="16" s="1"/>
  <c r="P323" i="16"/>
  <c r="Q1045" i="16"/>
  <c r="R1045" i="16" s="1"/>
  <c r="N1045" i="16" s="1"/>
  <c r="P1045" i="16"/>
  <c r="P1718" i="16"/>
  <c r="Q1718" i="16"/>
  <c r="R1718" i="16" s="1"/>
  <c r="N1718" i="16" s="1"/>
  <c r="Q1420" i="16"/>
  <c r="R1420" i="16" s="1"/>
  <c r="N1420" i="16" s="1"/>
  <c r="P1420" i="16"/>
  <c r="P906" i="16"/>
  <c r="Q906" i="16"/>
  <c r="R906" i="16" s="1"/>
  <c r="N906" i="16" s="1"/>
  <c r="Q1952" i="16"/>
  <c r="R1952" i="16" s="1"/>
  <c r="N1952" i="16" s="1"/>
  <c r="P1952" i="16"/>
  <c r="Q1653" i="16"/>
  <c r="R1653" i="16" s="1"/>
  <c r="N1653" i="16" s="1"/>
  <c r="P1653" i="16"/>
  <c r="Q1535" i="16"/>
  <c r="R1535" i="16" s="1"/>
  <c r="N1535" i="16" s="1"/>
  <c r="P1535" i="16"/>
  <c r="Q325" i="16"/>
  <c r="R325" i="16" s="1"/>
  <c r="N325" i="16" s="1"/>
  <c r="P325" i="16"/>
  <c r="Q1023" i="16"/>
  <c r="R1023" i="16" s="1"/>
  <c r="N1023" i="16" s="1"/>
  <c r="P1023" i="16"/>
  <c r="Q665" i="16"/>
  <c r="R665" i="16" s="1"/>
  <c r="N665" i="16" s="1"/>
  <c r="P665" i="16"/>
  <c r="Q823" i="16"/>
  <c r="R823" i="16" s="1"/>
  <c r="N823" i="16" s="1"/>
  <c r="P823" i="16"/>
  <c r="Q514" i="16"/>
  <c r="R514" i="16" s="1"/>
  <c r="N514" i="16" s="1"/>
  <c r="P514" i="16"/>
  <c r="P178" i="16"/>
  <c r="Q178" i="16"/>
  <c r="R178" i="16" s="1"/>
  <c r="N178" i="16" s="1"/>
  <c r="Q912" i="16"/>
  <c r="R912" i="16" s="1"/>
  <c r="N912" i="16" s="1"/>
  <c r="P912" i="16"/>
  <c r="Q1587" i="16"/>
  <c r="R1587" i="16" s="1"/>
  <c r="N1587" i="16" s="1"/>
  <c r="P1587" i="16"/>
  <c r="Q1289" i="16"/>
  <c r="R1289" i="16" s="1"/>
  <c r="N1289" i="16" s="1"/>
  <c r="P1289" i="16"/>
  <c r="P1756" i="16"/>
  <c r="Q1756" i="16"/>
  <c r="R1756" i="16" s="1"/>
  <c r="N1756" i="16" s="1"/>
  <c r="P1820" i="16"/>
  <c r="Q1820" i="16"/>
  <c r="R1820" i="16" s="1"/>
  <c r="N1820" i="16" s="1"/>
  <c r="Q1521" i="16"/>
  <c r="R1521" i="16" s="1"/>
  <c r="N1521" i="16" s="1"/>
  <c r="P1521" i="16"/>
  <c r="Q1379" i="16"/>
  <c r="R1379" i="16" s="1"/>
  <c r="N1379" i="16" s="1"/>
  <c r="P1379" i="16"/>
  <c r="Q459" i="16"/>
  <c r="R459" i="16" s="1"/>
  <c r="N459" i="16" s="1"/>
  <c r="P459" i="16"/>
  <c r="Q101" i="16"/>
  <c r="R101" i="16" s="1"/>
  <c r="N101" i="16" s="1"/>
  <c r="P101" i="16"/>
  <c r="P260" i="16"/>
  <c r="Q260" i="16"/>
  <c r="R260" i="16" s="1"/>
  <c r="N260" i="16" s="1"/>
  <c r="Q968" i="16"/>
  <c r="R968" i="16" s="1"/>
  <c r="N968" i="16" s="1"/>
  <c r="P968" i="16"/>
  <c r="P634" i="16"/>
  <c r="Q634" i="16"/>
  <c r="R634" i="16" s="1"/>
  <c r="N634" i="16" s="1"/>
  <c r="Q348" i="16"/>
  <c r="R348" i="16" s="1"/>
  <c r="N348" i="16" s="1"/>
  <c r="P348" i="16"/>
  <c r="Q2017" i="16"/>
  <c r="R2017" i="16" s="1"/>
  <c r="N2017" i="16" s="1"/>
  <c r="P2017" i="16"/>
  <c r="P1731" i="16"/>
  <c r="Q1731" i="16"/>
  <c r="R1731" i="16" s="1"/>
  <c r="N1731" i="16" s="1"/>
  <c r="Q1193" i="16"/>
  <c r="R1193" i="16" s="1"/>
  <c r="N1193" i="16" s="1"/>
  <c r="P1193" i="16"/>
  <c r="Q1231" i="16"/>
  <c r="R1231" i="16" s="1"/>
  <c r="N1231" i="16" s="1"/>
  <c r="P1231" i="16"/>
  <c r="P1951" i="16"/>
  <c r="Q1951" i="16"/>
  <c r="R1951" i="16" s="1"/>
  <c r="N1951" i="16" s="1"/>
  <c r="Q1750" i="16"/>
  <c r="R1750" i="16" s="1"/>
  <c r="N1750" i="16" s="1"/>
  <c r="P1750" i="16"/>
  <c r="Q732" i="16"/>
  <c r="R732" i="16" s="1"/>
  <c r="N732" i="16" s="1"/>
  <c r="P732" i="16"/>
  <c r="P470" i="16"/>
  <c r="Q470" i="16"/>
  <c r="R470" i="16" s="1"/>
  <c r="N470" i="16" s="1"/>
  <c r="Q112" i="16"/>
  <c r="R112" i="16" s="1"/>
  <c r="N112" i="16" s="1"/>
  <c r="P112" i="16"/>
  <c r="Q271" i="16"/>
  <c r="R271" i="16" s="1"/>
  <c r="N271" i="16" s="1"/>
  <c r="P271" i="16"/>
  <c r="Q980" i="16"/>
  <c r="R980" i="16" s="1"/>
  <c r="N980" i="16" s="1"/>
  <c r="P980" i="16"/>
  <c r="P646" i="16"/>
  <c r="Q646" i="16"/>
  <c r="R646" i="16" s="1"/>
  <c r="N646" i="16" s="1"/>
  <c r="Q360" i="16"/>
  <c r="R360" i="16" s="1"/>
  <c r="N360" i="16" s="1"/>
  <c r="P360" i="16"/>
  <c r="Q2029" i="16"/>
  <c r="R2029" i="16" s="1"/>
  <c r="N2029" i="16" s="1"/>
  <c r="P2029" i="16"/>
  <c r="P1744" i="16"/>
  <c r="Q1744" i="16"/>
  <c r="R1744" i="16" s="1"/>
  <c r="N1744" i="16" s="1"/>
  <c r="Q1205" i="16"/>
  <c r="R1205" i="16" s="1"/>
  <c r="N1205" i="16" s="1"/>
  <c r="P1205" i="16"/>
  <c r="Q1243" i="16"/>
  <c r="R1243" i="16" s="1"/>
  <c r="N1243" i="16" s="1"/>
  <c r="P1243" i="16"/>
  <c r="P1963" i="16"/>
  <c r="Q1963" i="16"/>
  <c r="R1963" i="16" s="1"/>
  <c r="N1963" i="16" s="1"/>
  <c r="Q1763" i="16"/>
  <c r="R1763" i="16" s="1"/>
  <c r="N1763" i="16" s="1"/>
  <c r="P1763" i="16"/>
  <c r="P602" i="16"/>
  <c r="Q602" i="16"/>
  <c r="R602" i="16" s="1"/>
  <c r="N602" i="16" s="1"/>
  <c r="Q339" i="16"/>
  <c r="R339" i="16" s="1"/>
  <c r="N339" i="16" s="1"/>
  <c r="P339" i="16"/>
  <c r="Q1024" i="16"/>
  <c r="R1024" i="16" s="1"/>
  <c r="N1024" i="16" s="1"/>
  <c r="P1024" i="16"/>
  <c r="Q140" i="16"/>
  <c r="R140" i="16" s="1"/>
  <c r="N140" i="16" s="1"/>
  <c r="P140" i="16"/>
  <c r="Q848" i="16"/>
  <c r="R848" i="16" s="1"/>
  <c r="N848" i="16" s="1"/>
  <c r="P848" i="16"/>
  <c r="Q513" i="16"/>
  <c r="R513" i="16" s="1"/>
  <c r="N513" i="16" s="1"/>
  <c r="P513" i="16"/>
  <c r="Q217" i="16"/>
  <c r="R217" i="16" s="1"/>
  <c r="N217" i="16" s="1"/>
  <c r="P217" i="16"/>
  <c r="Q1886" i="16"/>
  <c r="R1886" i="16" s="1"/>
  <c r="N1886" i="16" s="1"/>
  <c r="P1886" i="16"/>
  <c r="Q1611" i="16"/>
  <c r="R1611" i="16" s="1"/>
  <c r="N1611" i="16" s="1"/>
  <c r="P1611" i="16"/>
  <c r="Q1073" i="16"/>
  <c r="R1073" i="16" s="1"/>
  <c r="N1073" i="16" s="1"/>
  <c r="P1073" i="16"/>
  <c r="Q1099" i="16"/>
  <c r="R1099" i="16" s="1"/>
  <c r="N1099" i="16" s="1"/>
  <c r="P1099" i="16"/>
  <c r="P1832" i="16"/>
  <c r="Q1832" i="16"/>
  <c r="R1832" i="16" s="1"/>
  <c r="N1832" i="16" s="1"/>
  <c r="Q1619" i="16"/>
  <c r="R1619" i="16" s="1"/>
  <c r="N1619" i="16" s="1"/>
  <c r="P1619" i="16"/>
  <c r="P469" i="16"/>
  <c r="Q469" i="16"/>
  <c r="R469" i="16" s="1"/>
  <c r="N469" i="16" s="1"/>
  <c r="Q195" i="16"/>
  <c r="R195" i="16" s="1"/>
  <c r="N195" i="16" s="1"/>
  <c r="P195" i="16"/>
  <c r="P892" i="16"/>
  <c r="Q892" i="16"/>
  <c r="R892" i="16" s="1"/>
  <c r="N892" i="16" s="1"/>
  <c r="P798" i="16"/>
  <c r="Q798" i="16"/>
  <c r="R798" i="16" s="1"/>
  <c r="N798" i="16" s="1"/>
  <c r="P716" i="16"/>
  <c r="Q716" i="16"/>
  <c r="R716" i="16" s="1"/>
  <c r="N716" i="16" s="1"/>
  <c r="P382" i="16"/>
  <c r="Q382" i="16"/>
  <c r="R382" i="16" s="1"/>
  <c r="N382" i="16" s="1"/>
  <c r="Q83" i="16"/>
  <c r="R83" i="16" s="1"/>
  <c r="N83" i="16" s="1"/>
  <c r="P83" i="16"/>
  <c r="Q1742" i="16"/>
  <c r="R1742" i="16" s="1"/>
  <c r="N1742" i="16" s="1"/>
  <c r="P1742" i="16"/>
  <c r="P1478" i="16"/>
  <c r="Q1478" i="16"/>
  <c r="R1478" i="16" s="1"/>
  <c r="N1478" i="16" s="1"/>
  <c r="Q941" i="16"/>
  <c r="R941" i="16" s="1"/>
  <c r="N941" i="16" s="1"/>
  <c r="P941" i="16"/>
  <c r="P1686" i="16"/>
  <c r="Q1686" i="16"/>
  <c r="R1686" i="16" s="1"/>
  <c r="N1686" i="16" s="1"/>
  <c r="P1700" i="16"/>
  <c r="Q1700" i="16"/>
  <c r="R1700" i="16" s="1"/>
  <c r="N1700" i="16" s="1"/>
  <c r="Q1473" i="16"/>
  <c r="R1473" i="16" s="1"/>
  <c r="N1473" i="16" s="1"/>
  <c r="P1473" i="16"/>
  <c r="Q193" i="16"/>
  <c r="R193" i="16" s="1"/>
  <c r="N193" i="16" s="1"/>
  <c r="P193" i="16"/>
  <c r="P962" i="16"/>
  <c r="Q962" i="16"/>
  <c r="R962" i="16" s="1"/>
  <c r="N962" i="16" s="1"/>
  <c r="Q616" i="16"/>
  <c r="R616" i="16" s="1"/>
  <c r="N616" i="16" s="1"/>
  <c r="P616" i="16"/>
  <c r="Q521" i="16"/>
  <c r="R521" i="16" s="1"/>
  <c r="N521" i="16" s="1"/>
  <c r="P521" i="16"/>
  <c r="Q440" i="16"/>
  <c r="R440" i="16" s="1"/>
  <c r="N440" i="16" s="1"/>
  <c r="P440" i="16"/>
  <c r="P106" i="16"/>
  <c r="Q106" i="16"/>
  <c r="R106" i="16" s="1"/>
  <c r="N106" i="16" s="1"/>
  <c r="Q839" i="16"/>
  <c r="R839" i="16" s="1"/>
  <c r="N839" i="16" s="1"/>
  <c r="P839" i="16"/>
  <c r="Q1464" i="16"/>
  <c r="R1464" i="16" s="1"/>
  <c r="N1464" i="16" s="1"/>
  <c r="P1464" i="16"/>
  <c r="Q1204" i="16"/>
  <c r="R1204" i="16" s="1"/>
  <c r="N1204" i="16" s="1"/>
  <c r="P1204" i="16"/>
  <c r="Q1923" i="16"/>
  <c r="R1923" i="16" s="1"/>
  <c r="N1923" i="16" s="1"/>
  <c r="P1923" i="16"/>
  <c r="Q1409" i="16"/>
  <c r="R1409" i="16" s="1"/>
  <c r="N1409" i="16" s="1"/>
  <c r="P1409" i="16"/>
  <c r="Q1424" i="16"/>
  <c r="R1424" i="16" s="1"/>
  <c r="N1424" i="16" s="1"/>
  <c r="P1424" i="16"/>
  <c r="P1174" i="16"/>
  <c r="Q1174" i="16"/>
  <c r="R1174" i="16" s="1"/>
  <c r="N1174" i="16" s="1"/>
  <c r="Q1416" i="16"/>
  <c r="R1416" i="16" s="1"/>
  <c r="N1416" i="16" s="1"/>
  <c r="P1416" i="16"/>
  <c r="Q1691" i="16"/>
  <c r="R1691" i="16" s="1"/>
  <c r="N1691" i="16" s="1"/>
  <c r="P1691" i="16"/>
  <c r="Q2377" i="16"/>
  <c r="R2377" i="16" s="1"/>
  <c r="N2377" i="16" s="1"/>
  <c r="P2377" i="16"/>
  <c r="P2330" i="16"/>
  <c r="Q2330" i="16"/>
  <c r="R2330" i="16" s="1"/>
  <c r="N2330" i="16" s="1"/>
  <c r="P2271" i="16"/>
  <c r="Q2271" i="16"/>
  <c r="R2271" i="16" s="1"/>
  <c r="N2271" i="16" s="1"/>
  <c r="Q2187" i="16"/>
  <c r="R2187" i="16" s="1"/>
  <c r="N2187" i="16" s="1"/>
  <c r="P2187" i="16"/>
  <c r="Q1841" i="16"/>
  <c r="R1841" i="16" s="1"/>
  <c r="N1841" i="16" s="1"/>
  <c r="P1841" i="16"/>
  <c r="Q1806" i="16"/>
  <c r="R1806" i="16" s="1"/>
  <c r="N1806" i="16" s="1"/>
  <c r="P1806" i="16"/>
  <c r="Q3715" i="16"/>
  <c r="R3715" i="16" s="1"/>
  <c r="N3715" i="16" s="1"/>
  <c r="P3715" i="16"/>
  <c r="Q3811" i="16"/>
  <c r="R3811" i="16" s="1"/>
  <c r="N3811" i="16" s="1"/>
  <c r="P3811" i="16"/>
  <c r="Q3765" i="16"/>
  <c r="R3765" i="16" s="1"/>
  <c r="N3765" i="16" s="1"/>
  <c r="P3765" i="16"/>
  <c r="Q3669" i="16"/>
  <c r="R3669" i="16" s="1"/>
  <c r="N3669" i="16" s="1"/>
  <c r="P3669" i="16"/>
  <c r="P3598" i="16"/>
  <c r="Q3598" i="16"/>
  <c r="R3598" i="16" s="1"/>
  <c r="N3598" i="16" s="1"/>
  <c r="Q3550" i="16"/>
  <c r="R3550" i="16" s="1"/>
  <c r="N3550" i="16" s="1"/>
  <c r="P3550" i="16"/>
  <c r="P3491" i="16"/>
  <c r="Q3491" i="16"/>
  <c r="R3491" i="16" s="1"/>
  <c r="N3491" i="16" s="1"/>
  <c r="Q2389" i="16"/>
  <c r="R2389" i="16" s="1"/>
  <c r="N2389" i="16" s="1"/>
  <c r="P2389" i="16"/>
  <c r="P2342" i="16"/>
  <c r="Q2342" i="16"/>
  <c r="R2342" i="16" s="1"/>
  <c r="N2342" i="16" s="1"/>
  <c r="Q2283" i="16"/>
  <c r="R2283" i="16" s="1"/>
  <c r="N2283" i="16" s="1"/>
  <c r="P2283" i="16"/>
  <c r="P2199" i="16"/>
  <c r="Q2199" i="16"/>
  <c r="R2199" i="16" s="1"/>
  <c r="N2199" i="16" s="1"/>
  <c r="P1852" i="16"/>
  <c r="Q1852" i="16"/>
  <c r="R1852" i="16" s="1"/>
  <c r="N1852" i="16" s="1"/>
  <c r="Q1818" i="16"/>
  <c r="R1818" i="16" s="1"/>
  <c r="N1818" i="16" s="1"/>
  <c r="P1818" i="16"/>
  <c r="Q2096" i="16"/>
  <c r="R2096" i="16" s="1"/>
  <c r="N2096" i="16" s="1"/>
  <c r="P2096" i="16"/>
  <c r="Q3823" i="16"/>
  <c r="R3823" i="16" s="1"/>
  <c r="N3823" i="16" s="1"/>
  <c r="P3823" i="16"/>
  <c r="Q3775" i="16"/>
  <c r="R3775" i="16" s="1"/>
  <c r="N3775" i="16" s="1"/>
  <c r="P3775" i="16"/>
  <c r="Q3681" i="16"/>
  <c r="R3681" i="16" s="1"/>
  <c r="N3681" i="16" s="1"/>
  <c r="P3681" i="16"/>
  <c r="Q3609" i="16"/>
  <c r="R3609" i="16" s="1"/>
  <c r="N3609" i="16" s="1"/>
  <c r="P3609" i="16"/>
  <c r="P3563" i="16"/>
  <c r="Q3563" i="16"/>
  <c r="R3563" i="16" s="1"/>
  <c r="N3563" i="16" s="1"/>
  <c r="Q3504" i="16"/>
  <c r="R3504" i="16" s="1"/>
  <c r="N3504" i="16" s="1"/>
  <c r="P3504" i="16"/>
  <c r="Q2844" i="16"/>
  <c r="R2844" i="16" s="1"/>
  <c r="N2844" i="16" s="1"/>
  <c r="P2844" i="16"/>
  <c r="Q2786" i="16"/>
  <c r="R2786" i="16" s="1"/>
  <c r="N2786" i="16" s="1"/>
  <c r="P2786" i="16"/>
  <c r="Q2727" i="16"/>
  <c r="R2727" i="16" s="1"/>
  <c r="N2727" i="16" s="1"/>
  <c r="P2727" i="16"/>
  <c r="Q2655" i="16"/>
  <c r="R2655" i="16" s="1"/>
  <c r="N2655" i="16" s="1"/>
  <c r="P2655" i="16"/>
  <c r="P2297" i="16"/>
  <c r="Q2297" i="16"/>
  <c r="R2297" i="16" s="1"/>
  <c r="N2297" i="16" s="1"/>
  <c r="P2262" i="16"/>
  <c r="Q2262" i="16"/>
  <c r="R2262" i="16" s="1"/>
  <c r="N2262" i="16" s="1"/>
  <c r="Q2540" i="16"/>
  <c r="R2540" i="16" s="1"/>
  <c r="N2540" i="16" s="1"/>
  <c r="P2540" i="16"/>
  <c r="Q2480" i="16"/>
  <c r="R2480" i="16" s="1"/>
  <c r="N2480" i="16" s="1"/>
  <c r="P2480" i="16"/>
  <c r="P2386" i="16"/>
  <c r="Q2386" i="16"/>
  <c r="R2386" i="16" s="1"/>
  <c r="N2386" i="16" s="1"/>
  <c r="Q2315" i="16"/>
  <c r="R2315" i="16" s="1"/>
  <c r="N2315" i="16" s="1"/>
  <c r="P2315" i="16"/>
  <c r="Q2279" i="16"/>
  <c r="R2279" i="16" s="1"/>
  <c r="N2279" i="16" s="1"/>
  <c r="P2279" i="16"/>
  <c r="P2207" i="16"/>
  <c r="Q2207" i="16"/>
  <c r="R2207" i="16" s="1"/>
  <c r="N2207" i="16" s="1"/>
  <c r="Q1140" i="16"/>
  <c r="R1140" i="16" s="1"/>
  <c r="N1140" i="16" s="1"/>
  <c r="P1140" i="16"/>
  <c r="Q2857" i="16"/>
  <c r="R2857" i="16" s="1"/>
  <c r="N2857" i="16" s="1"/>
  <c r="P2857" i="16"/>
  <c r="P2811" i="16"/>
  <c r="Q2811" i="16"/>
  <c r="R2811" i="16" s="1"/>
  <c r="N2811" i="16" s="1"/>
  <c r="P2739" i="16"/>
  <c r="Q2739" i="16"/>
  <c r="R2739" i="16" s="1"/>
  <c r="N2739" i="16" s="1"/>
  <c r="Q2668" i="16"/>
  <c r="R2668" i="16" s="1"/>
  <c r="N2668" i="16" s="1"/>
  <c r="P2668" i="16"/>
  <c r="Q2309" i="16"/>
  <c r="R2309" i="16" s="1"/>
  <c r="N2309" i="16" s="1"/>
  <c r="P2309" i="16"/>
  <c r="P2274" i="16"/>
  <c r="Q2274" i="16"/>
  <c r="R2274" i="16" s="1"/>
  <c r="N2274" i="16" s="1"/>
  <c r="P2551" i="16"/>
  <c r="Q2551" i="16"/>
  <c r="R2551" i="16" s="1"/>
  <c r="N2551" i="16" s="1"/>
  <c r="Q2492" i="16"/>
  <c r="R2492" i="16" s="1"/>
  <c r="N2492" i="16" s="1"/>
  <c r="P2492" i="16"/>
  <c r="Q2397" i="16"/>
  <c r="R2397" i="16" s="1"/>
  <c r="N2397" i="16" s="1"/>
  <c r="P2397" i="16"/>
  <c r="P2326" i="16"/>
  <c r="Q2326" i="16"/>
  <c r="R2326" i="16" s="1"/>
  <c r="N2326" i="16" s="1"/>
  <c r="Q2291" i="16"/>
  <c r="R2291" i="16" s="1"/>
  <c r="N2291" i="16" s="1"/>
  <c r="P2291" i="16"/>
  <c r="P2219" i="16"/>
  <c r="Q2219" i="16"/>
  <c r="R2219" i="16" s="1"/>
  <c r="N2219" i="16" s="1"/>
  <c r="Q1439" i="16"/>
  <c r="R1439" i="16" s="1"/>
  <c r="N1439" i="16" s="1"/>
  <c r="P1439" i="16"/>
  <c r="Q3157" i="16"/>
  <c r="R3157" i="16" s="1"/>
  <c r="N3157" i="16" s="1"/>
  <c r="P3157" i="16"/>
  <c r="Q3123" i="16"/>
  <c r="R3123" i="16" s="1"/>
  <c r="N3123" i="16" s="1"/>
  <c r="P3123" i="16"/>
  <c r="P3040" i="16"/>
  <c r="Q3040" i="16"/>
  <c r="R3040" i="16" s="1"/>
  <c r="N3040" i="16" s="1"/>
  <c r="Q2969" i="16"/>
  <c r="R2969" i="16" s="1"/>
  <c r="N2969" i="16" s="1"/>
  <c r="P2969" i="16"/>
  <c r="P2609" i="16"/>
  <c r="Q2609" i="16"/>
  <c r="R2609" i="16" s="1"/>
  <c r="N2609" i="16" s="1"/>
  <c r="P2587" i="16"/>
  <c r="Q2587" i="16"/>
  <c r="R2587" i="16" s="1"/>
  <c r="N2587" i="16" s="1"/>
  <c r="P2851" i="16"/>
  <c r="Q2851" i="16"/>
  <c r="R2851" i="16" s="1"/>
  <c r="N2851" i="16" s="1"/>
  <c r="Q2792" i="16"/>
  <c r="R2792" i="16" s="1"/>
  <c r="N2792" i="16" s="1"/>
  <c r="P2792" i="16"/>
  <c r="Q2709" i="16"/>
  <c r="R2709" i="16" s="1"/>
  <c r="N2709" i="16" s="1"/>
  <c r="P2709" i="16"/>
  <c r="P2626" i="16"/>
  <c r="Q2626" i="16"/>
  <c r="R2626" i="16" s="1"/>
  <c r="N2626" i="16" s="1"/>
  <c r="P2591" i="16"/>
  <c r="Q2591" i="16"/>
  <c r="R2591" i="16" s="1"/>
  <c r="N2591" i="16" s="1"/>
  <c r="Q2520" i="16"/>
  <c r="R2520" i="16" s="1"/>
  <c r="N2520" i="16" s="1"/>
  <c r="P2520" i="16"/>
  <c r="Q1452" i="16"/>
  <c r="R1452" i="16" s="1"/>
  <c r="N1452" i="16" s="1"/>
  <c r="P1452" i="16"/>
  <c r="Q3169" i="16"/>
  <c r="R3169" i="16" s="1"/>
  <c r="N3169" i="16" s="1"/>
  <c r="P3169" i="16"/>
  <c r="Q3134" i="16"/>
  <c r="R3134" i="16" s="1"/>
  <c r="N3134" i="16" s="1"/>
  <c r="P3134" i="16"/>
  <c r="Q3051" i="16"/>
  <c r="R3051" i="16" s="1"/>
  <c r="N3051" i="16" s="1"/>
  <c r="P3051" i="16"/>
  <c r="Q2979" i="16"/>
  <c r="R2979" i="16" s="1"/>
  <c r="N2979" i="16" s="1"/>
  <c r="P2979" i="16"/>
  <c r="P2621" i="16"/>
  <c r="Q2621" i="16"/>
  <c r="R2621" i="16" s="1"/>
  <c r="N2621" i="16" s="1"/>
  <c r="P2599" i="16"/>
  <c r="Q2599" i="16"/>
  <c r="R2599" i="16" s="1"/>
  <c r="N2599" i="16" s="1"/>
  <c r="Q2864" i="16"/>
  <c r="R2864" i="16" s="1"/>
  <c r="N2864" i="16" s="1"/>
  <c r="P2864" i="16"/>
  <c r="Q2804" i="16"/>
  <c r="R2804" i="16" s="1"/>
  <c r="N2804" i="16" s="1"/>
  <c r="P2804" i="16"/>
  <c r="P2721" i="16"/>
  <c r="Q2721" i="16"/>
  <c r="R2721" i="16" s="1"/>
  <c r="N2721" i="16" s="1"/>
  <c r="Q2638" i="16"/>
  <c r="R2638" i="16" s="1"/>
  <c r="N2638" i="16" s="1"/>
  <c r="P2638" i="16"/>
  <c r="Q2604" i="16"/>
  <c r="R2604" i="16" s="1"/>
  <c r="N2604" i="16" s="1"/>
  <c r="P2604" i="16"/>
  <c r="P2533" i="16"/>
  <c r="Q2533" i="16"/>
  <c r="R2533" i="16" s="1"/>
  <c r="N2533" i="16" s="1"/>
  <c r="Q1618" i="16"/>
  <c r="R1618" i="16" s="1"/>
  <c r="N1618" i="16" s="1"/>
  <c r="P1618" i="16"/>
  <c r="P2305" i="16"/>
  <c r="Q2305" i="16"/>
  <c r="R2305" i="16" s="1"/>
  <c r="N2305" i="16" s="1"/>
  <c r="Q2258" i="16"/>
  <c r="R2258" i="16" s="1"/>
  <c r="N2258" i="16" s="1"/>
  <c r="P2258" i="16"/>
  <c r="Q2200" i="16"/>
  <c r="R2200" i="16" s="1"/>
  <c r="N2200" i="16" s="1"/>
  <c r="P2200" i="16"/>
  <c r="P2116" i="16"/>
  <c r="Q2116" i="16"/>
  <c r="R2116" i="16" s="1"/>
  <c r="N2116" i="16" s="1"/>
  <c r="Q3688" i="16"/>
  <c r="R3688" i="16" s="1"/>
  <c r="N3688" i="16" s="1"/>
  <c r="P3688" i="16"/>
  <c r="Q3497" i="16"/>
  <c r="R3497" i="16" s="1"/>
  <c r="N3497" i="16" s="1"/>
  <c r="P3497" i="16"/>
  <c r="P3499" i="16"/>
  <c r="Q3499" i="16"/>
  <c r="R3499" i="16" s="1"/>
  <c r="N3499" i="16" s="1"/>
  <c r="P3739" i="16"/>
  <c r="Q3739" i="16"/>
  <c r="R3739" i="16" s="1"/>
  <c r="N3739" i="16" s="1"/>
  <c r="Q3693" i="16"/>
  <c r="R3693" i="16" s="1"/>
  <c r="N3693" i="16" s="1"/>
  <c r="P3693" i="16"/>
  <c r="Q3597" i="16"/>
  <c r="R3597" i="16" s="1"/>
  <c r="N3597" i="16" s="1"/>
  <c r="P3597" i="16"/>
  <c r="P3526" i="16"/>
  <c r="Q3526" i="16"/>
  <c r="R3526" i="16" s="1"/>
  <c r="N3526" i="16" s="1"/>
  <c r="P3480" i="16"/>
  <c r="Q3480" i="16"/>
  <c r="R3480" i="16" s="1"/>
  <c r="N3480" i="16" s="1"/>
  <c r="P3420" i="16"/>
  <c r="Q3420" i="16"/>
  <c r="R3420" i="16" s="1"/>
  <c r="N3420" i="16" s="1"/>
  <c r="P2318" i="16"/>
  <c r="Q2318" i="16"/>
  <c r="R2318" i="16" s="1"/>
  <c r="N2318" i="16" s="1"/>
  <c r="Q2270" i="16"/>
  <c r="R2270" i="16" s="1"/>
  <c r="N2270" i="16" s="1"/>
  <c r="P2270" i="16"/>
  <c r="P2211" i="16"/>
  <c r="Q2211" i="16"/>
  <c r="R2211" i="16" s="1"/>
  <c r="N2211" i="16" s="1"/>
  <c r="P2127" i="16"/>
  <c r="Q2127" i="16"/>
  <c r="R2127" i="16" s="1"/>
  <c r="N2127" i="16" s="1"/>
  <c r="Q3809" i="16"/>
  <c r="R3809" i="16" s="1"/>
  <c r="N3809" i="16" s="1"/>
  <c r="P3809" i="16"/>
  <c r="Q3581" i="16"/>
  <c r="R3581" i="16" s="1"/>
  <c r="N3581" i="16" s="1"/>
  <c r="P3581" i="16"/>
  <c r="Q3510" i="16"/>
  <c r="R3510" i="16" s="1"/>
  <c r="N3510" i="16" s="1"/>
  <c r="P3510" i="16"/>
  <c r="Q3751" i="16"/>
  <c r="R3751" i="16" s="1"/>
  <c r="N3751" i="16" s="1"/>
  <c r="P3751" i="16"/>
  <c r="Q3704" i="16"/>
  <c r="R3704" i="16" s="1"/>
  <c r="N3704" i="16" s="1"/>
  <c r="P3704" i="16"/>
  <c r="Q3610" i="16"/>
  <c r="R3610" i="16" s="1"/>
  <c r="N3610" i="16" s="1"/>
  <c r="P3610" i="16"/>
  <c r="Q3538" i="16"/>
  <c r="R3538" i="16" s="1"/>
  <c r="N3538" i="16" s="1"/>
  <c r="P3538" i="16"/>
  <c r="Q3492" i="16"/>
  <c r="R3492" i="16" s="1"/>
  <c r="N3492" i="16" s="1"/>
  <c r="P3492" i="16"/>
  <c r="Q3431" i="16"/>
  <c r="R3431" i="16" s="1"/>
  <c r="N3431" i="16" s="1"/>
  <c r="P3431" i="16"/>
  <c r="P2485" i="16"/>
  <c r="Q2485" i="16"/>
  <c r="R2485" i="16" s="1"/>
  <c r="N2485" i="16" s="1"/>
  <c r="Q2426" i="16"/>
  <c r="R2426" i="16" s="1"/>
  <c r="N2426" i="16" s="1"/>
  <c r="P2426" i="16"/>
  <c r="P2366" i="16"/>
  <c r="Q2366" i="16"/>
  <c r="R2366" i="16" s="1"/>
  <c r="N2366" i="16" s="1"/>
  <c r="Q2285" i="16"/>
  <c r="R2285" i="16" s="1"/>
  <c r="N2285" i="16" s="1"/>
  <c r="P2285" i="16"/>
  <c r="Q1937" i="16"/>
  <c r="R1937" i="16" s="1"/>
  <c r="N1937" i="16" s="1"/>
  <c r="P1937" i="16"/>
  <c r="P1902" i="16"/>
  <c r="Q1902" i="16"/>
  <c r="R1902" i="16" s="1"/>
  <c r="N1902" i="16" s="1"/>
  <c r="P2179" i="16"/>
  <c r="Q2179" i="16"/>
  <c r="R2179" i="16" s="1"/>
  <c r="N2179" i="16" s="1"/>
  <c r="P2119" i="16"/>
  <c r="Q2119" i="16"/>
  <c r="R2119" i="16" s="1"/>
  <c r="N2119" i="16" s="1"/>
  <c r="Q3665" i="16"/>
  <c r="R3665" i="16" s="1"/>
  <c r="N3665" i="16" s="1"/>
  <c r="P3665" i="16"/>
  <c r="Q3764" i="16"/>
  <c r="R3764" i="16" s="1"/>
  <c r="N3764" i="16" s="1"/>
  <c r="P3764" i="16"/>
  <c r="P3694" i="16"/>
  <c r="Q3694" i="16"/>
  <c r="R3694" i="16" s="1"/>
  <c r="N3694" i="16" s="1"/>
  <c r="P3646" i="16"/>
  <c r="Q3646" i="16"/>
  <c r="R3646" i="16" s="1"/>
  <c r="N3646" i="16" s="1"/>
  <c r="P3588" i="16"/>
  <c r="Q3588" i="16"/>
  <c r="R3588" i="16" s="1"/>
  <c r="N3588" i="16" s="1"/>
  <c r="Q2197" i="16"/>
  <c r="R2197" i="16" s="1"/>
  <c r="N2197" i="16" s="1"/>
  <c r="P2197" i="16"/>
  <c r="Q2138" i="16"/>
  <c r="R2138" i="16" s="1"/>
  <c r="N2138" i="16" s="1"/>
  <c r="P2138" i="16"/>
  <c r="P3702" i="16"/>
  <c r="Q3702" i="16"/>
  <c r="R3702" i="16" s="1"/>
  <c r="N3702" i="16" s="1"/>
  <c r="Q3830" i="16"/>
  <c r="R3830" i="16" s="1"/>
  <c r="N3830" i="16" s="1"/>
  <c r="P3830" i="16"/>
  <c r="P3747" i="16"/>
  <c r="Q3747" i="16"/>
  <c r="R3747" i="16" s="1"/>
  <c r="N3747" i="16" s="1"/>
  <c r="P3388" i="16"/>
  <c r="Q3388" i="16"/>
  <c r="R3388" i="16" s="1"/>
  <c r="N3388" i="16" s="1"/>
  <c r="Q3378" i="16"/>
  <c r="R3378" i="16" s="1"/>
  <c r="N3378" i="16" s="1"/>
  <c r="P3378" i="16"/>
  <c r="P3631" i="16"/>
  <c r="Q3631" i="16"/>
  <c r="R3631" i="16" s="1"/>
  <c r="N3631" i="16" s="1"/>
  <c r="P3584" i="16"/>
  <c r="Q3584" i="16"/>
  <c r="R3584" i="16" s="1"/>
  <c r="N3584" i="16" s="1"/>
  <c r="Q3488" i="16"/>
  <c r="R3488" i="16" s="1"/>
  <c r="N3488" i="16" s="1"/>
  <c r="P3488" i="16"/>
  <c r="Q3418" i="16"/>
  <c r="R3418" i="16" s="1"/>
  <c r="N3418" i="16" s="1"/>
  <c r="P3418" i="16"/>
  <c r="P3371" i="16"/>
  <c r="Q3371" i="16"/>
  <c r="R3371" i="16" s="1"/>
  <c r="N3371" i="16" s="1"/>
  <c r="Q3312" i="16"/>
  <c r="R3312" i="16" s="1"/>
  <c r="N3312" i="16" s="1"/>
  <c r="P3312" i="16"/>
  <c r="P2353" i="16"/>
  <c r="Q2353" i="16"/>
  <c r="R2353" i="16" s="1"/>
  <c r="N2353" i="16" s="1"/>
  <c r="Q2307" i="16"/>
  <c r="R2307" i="16" s="1"/>
  <c r="N2307" i="16" s="1"/>
  <c r="P2307" i="16"/>
  <c r="P2247" i="16"/>
  <c r="Q2247" i="16"/>
  <c r="R2247" i="16" s="1"/>
  <c r="N2247" i="16" s="1"/>
  <c r="Q2165" i="16"/>
  <c r="R2165" i="16" s="1"/>
  <c r="N2165" i="16" s="1"/>
  <c r="P2165" i="16"/>
  <c r="Q1817" i="16"/>
  <c r="R1817" i="16" s="1"/>
  <c r="N1817" i="16" s="1"/>
  <c r="P1817" i="16"/>
  <c r="P3690" i="16"/>
  <c r="Q3690" i="16"/>
  <c r="R3690" i="16" s="1"/>
  <c r="N3690" i="16" s="1"/>
  <c r="Q3546" i="16"/>
  <c r="R3546" i="16" s="1"/>
  <c r="N3546" i="16" s="1"/>
  <c r="P3546" i="16"/>
  <c r="Q3787" i="16"/>
  <c r="R3787" i="16" s="1"/>
  <c r="N3787" i="16" s="1"/>
  <c r="P3787" i="16"/>
  <c r="Q3740" i="16"/>
  <c r="R3740" i="16" s="1"/>
  <c r="N3740" i="16" s="1"/>
  <c r="P3740" i="16"/>
  <c r="Q3645" i="16"/>
  <c r="R3645" i="16" s="1"/>
  <c r="N3645" i="16" s="1"/>
  <c r="P3645" i="16"/>
  <c r="Q3574" i="16"/>
  <c r="R3574" i="16" s="1"/>
  <c r="N3574" i="16" s="1"/>
  <c r="P3574" i="16"/>
  <c r="P3527" i="16"/>
  <c r="Q3527" i="16"/>
  <c r="R3527" i="16" s="1"/>
  <c r="N3527" i="16" s="1"/>
  <c r="Q3469" i="16"/>
  <c r="R3469" i="16" s="1"/>
  <c r="N3469" i="16" s="1"/>
  <c r="P3469" i="16"/>
  <c r="P1957" i="16"/>
  <c r="Q1957" i="16"/>
  <c r="R1957" i="16" s="1"/>
  <c r="N1957" i="16" s="1"/>
  <c r="P3674" i="16"/>
  <c r="Q3674" i="16"/>
  <c r="R3674" i="16" s="1"/>
  <c r="N3674" i="16" s="1"/>
  <c r="Q3637" i="16"/>
  <c r="R3637" i="16" s="1"/>
  <c r="N3637" i="16" s="1"/>
  <c r="P3637" i="16"/>
  <c r="P3555" i="16"/>
  <c r="Q3555" i="16"/>
  <c r="R3555" i="16" s="1"/>
  <c r="N3555" i="16" s="1"/>
  <c r="Q3484" i="16"/>
  <c r="R3484" i="16" s="1"/>
  <c r="N3484" i="16" s="1"/>
  <c r="P3484" i="16"/>
  <c r="Q3125" i="16"/>
  <c r="R3125" i="16" s="1"/>
  <c r="N3125" i="16" s="1"/>
  <c r="P3125" i="16"/>
  <c r="Q3103" i="16"/>
  <c r="R3103" i="16" s="1"/>
  <c r="N3103" i="16" s="1"/>
  <c r="P3103" i="16"/>
  <c r="Q3366" i="16"/>
  <c r="R3366" i="16" s="1"/>
  <c r="N3366" i="16" s="1"/>
  <c r="P3366" i="16"/>
  <c r="Q3308" i="16"/>
  <c r="R3308" i="16" s="1"/>
  <c r="N3308" i="16" s="1"/>
  <c r="P3308" i="16"/>
  <c r="Q3225" i="16"/>
  <c r="R3225" i="16" s="1"/>
  <c r="N3225" i="16" s="1"/>
  <c r="P3225" i="16"/>
  <c r="Q3154" i="16"/>
  <c r="R3154" i="16" s="1"/>
  <c r="N3154" i="16" s="1"/>
  <c r="P3154" i="16"/>
  <c r="P3108" i="16"/>
  <c r="Q3108" i="16"/>
  <c r="R3108" i="16" s="1"/>
  <c r="N3108" i="16" s="1"/>
  <c r="P3047" i="16"/>
  <c r="Q3047" i="16"/>
  <c r="R3047" i="16" s="1"/>
  <c r="N3047" i="16" s="1"/>
  <c r="Q873" i="16"/>
  <c r="R873" i="16" s="1"/>
  <c r="N873" i="16" s="1"/>
  <c r="P873" i="16"/>
  <c r="Q1051" i="16"/>
  <c r="R1051" i="16" s="1"/>
  <c r="N1051" i="16" s="1"/>
  <c r="P1051" i="16"/>
  <c r="P306" i="16"/>
  <c r="Q306" i="16"/>
  <c r="R306" i="16" s="1"/>
  <c r="N306" i="16" s="1"/>
  <c r="P698" i="16"/>
  <c r="Q698" i="16"/>
  <c r="R698" i="16" s="1"/>
  <c r="N698" i="16" s="1"/>
  <c r="Q721" i="16"/>
  <c r="R721" i="16" s="1"/>
  <c r="N721" i="16" s="1"/>
  <c r="P721" i="16"/>
  <c r="Q549" i="16"/>
  <c r="R549" i="16" s="1"/>
  <c r="N549" i="16" s="1"/>
  <c r="P549" i="16"/>
  <c r="P830" i="16"/>
  <c r="Q830" i="16"/>
  <c r="R830" i="16" s="1"/>
  <c r="N830" i="16" s="1"/>
  <c r="Q110" i="16"/>
  <c r="R110" i="16" s="1"/>
  <c r="N110" i="16" s="1"/>
  <c r="P110" i="16"/>
  <c r="Q737" i="16"/>
  <c r="R737" i="16" s="1"/>
  <c r="N737" i="16" s="1"/>
  <c r="P737" i="16"/>
  <c r="Q1029" i="16"/>
  <c r="R1029" i="16" s="1"/>
  <c r="N1029" i="16" s="1"/>
  <c r="P1029" i="16"/>
  <c r="Q408" i="16"/>
  <c r="R408" i="16" s="1"/>
  <c r="N408" i="16" s="1"/>
  <c r="P408" i="16"/>
  <c r="P1792" i="16"/>
  <c r="Q1792" i="16"/>
  <c r="R1792" i="16" s="1"/>
  <c r="N1792" i="16" s="1"/>
  <c r="Q1291" i="16"/>
  <c r="R1291" i="16" s="1"/>
  <c r="N1291" i="16" s="1"/>
  <c r="P1291" i="16"/>
  <c r="P2011" i="16"/>
  <c r="Q2011" i="16"/>
  <c r="R2011" i="16" s="1"/>
  <c r="N2011" i="16" s="1"/>
  <c r="Q1811" i="16"/>
  <c r="R1811" i="16" s="1"/>
  <c r="N1811" i="16" s="1"/>
  <c r="P1811" i="16"/>
  <c r="Q649" i="16"/>
  <c r="R649" i="16" s="1"/>
  <c r="N649" i="16" s="1"/>
  <c r="P649" i="16"/>
  <c r="Q387" i="16"/>
  <c r="R387" i="16" s="1"/>
  <c r="N387" i="16" s="1"/>
  <c r="P387" i="16"/>
  <c r="Q1071" i="16"/>
  <c r="R1071" i="16" s="1"/>
  <c r="N1071" i="16" s="1"/>
  <c r="P1071" i="16"/>
  <c r="Q187" i="16"/>
  <c r="R187" i="16" s="1"/>
  <c r="N187" i="16" s="1"/>
  <c r="P187" i="16"/>
  <c r="Q896" i="16"/>
  <c r="R896" i="16" s="1"/>
  <c r="N896" i="16" s="1"/>
  <c r="P896" i="16"/>
  <c r="Q561" i="16"/>
  <c r="R561" i="16" s="1"/>
  <c r="N561" i="16" s="1"/>
  <c r="P561" i="16"/>
  <c r="Q265" i="16"/>
  <c r="R265" i="16" s="1"/>
  <c r="N265" i="16" s="1"/>
  <c r="P265" i="16"/>
  <c r="P1932" i="16"/>
  <c r="Q1932" i="16"/>
  <c r="R1932" i="16" s="1"/>
  <c r="N1932" i="16" s="1"/>
  <c r="P1659" i="16"/>
  <c r="Q1659" i="16"/>
  <c r="R1659" i="16" s="1"/>
  <c r="N1659" i="16" s="1"/>
  <c r="Q1121" i="16"/>
  <c r="R1121" i="16" s="1"/>
  <c r="N1121" i="16" s="1"/>
  <c r="P1121" i="16"/>
  <c r="Q1147" i="16"/>
  <c r="R1147" i="16" s="1"/>
  <c r="N1147" i="16" s="1"/>
  <c r="P1147" i="16"/>
  <c r="Q1881" i="16"/>
  <c r="R1881" i="16" s="1"/>
  <c r="N1881" i="16" s="1"/>
  <c r="P1881" i="16"/>
  <c r="Q1667" i="16"/>
  <c r="R1667" i="16" s="1"/>
  <c r="N1667" i="16" s="1"/>
  <c r="P1667" i="16"/>
  <c r="P277" i="16"/>
  <c r="Q277" i="16"/>
  <c r="R277" i="16" s="1"/>
  <c r="N277" i="16" s="1"/>
  <c r="Q975" i="16"/>
  <c r="R975" i="16" s="1"/>
  <c r="N975" i="16" s="1"/>
  <c r="P975" i="16"/>
  <c r="Q617" i="16"/>
  <c r="R617" i="16" s="1"/>
  <c r="N617" i="16" s="1"/>
  <c r="P617" i="16"/>
  <c r="Q776" i="16"/>
  <c r="R776" i="16" s="1"/>
  <c r="N776" i="16" s="1"/>
  <c r="P776" i="16"/>
  <c r="Q465" i="16"/>
  <c r="R465" i="16" s="1"/>
  <c r="N465" i="16" s="1"/>
  <c r="P465" i="16"/>
  <c r="Q132" i="16"/>
  <c r="R132" i="16" s="1"/>
  <c r="N132" i="16" s="1"/>
  <c r="P132" i="16"/>
  <c r="Q865" i="16"/>
  <c r="R865" i="16" s="1"/>
  <c r="N865" i="16" s="1"/>
  <c r="P865" i="16"/>
  <c r="P1538" i="16"/>
  <c r="Q1538" i="16"/>
  <c r="R1538" i="16" s="1"/>
  <c r="N1538" i="16" s="1"/>
  <c r="Q1240" i="16"/>
  <c r="R1240" i="16" s="1"/>
  <c r="N1240" i="16" s="1"/>
  <c r="P1240" i="16"/>
  <c r="Q1710" i="16"/>
  <c r="R1710" i="16" s="1"/>
  <c r="N1710" i="16" s="1"/>
  <c r="P1710" i="16"/>
  <c r="Q1771" i="16"/>
  <c r="R1771" i="16" s="1"/>
  <c r="N1771" i="16" s="1"/>
  <c r="P1771" i="16"/>
  <c r="P1474" i="16"/>
  <c r="Q1474" i="16"/>
  <c r="R1474" i="16" s="1"/>
  <c r="N1474" i="16" s="1"/>
  <c r="Q1319" i="16"/>
  <c r="R1319" i="16" s="1"/>
  <c r="N1319" i="16" s="1"/>
  <c r="P1319" i="16"/>
  <c r="Q291" i="16"/>
  <c r="R291" i="16" s="1"/>
  <c r="N291" i="16" s="1"/>
  <c r="P291" i="16"/>
  <c r="P986" i="16"/>
  <c r="Q986" i="16"/>
  <c r="R986" i="16" s="1"/>
  <c r="N986" i="16" s="1"/>
  <c r="Q629" i="16"/>
  <c r="R629" i="16" s="1"/>
  <c r="N629" i="16" s="1"/>
  <c r="P629" i="16"/>
  <c r="Q787" i="16"/>
  <c r="R787" i="16" s="1"/>
  <c r="N787" i="16" s="1"/>
  <c r="P787" i="16"/>
  <c r="Q476" i="16"/>
  <c r="R476" i="16" s="1"/>
  <c r="N476" i="16" s="1"/>
  <c r="P476" i="16"/>
  <c r="Q143" i="16"/>
  <c r="R143" i="16" s="1"/>
  <c r="N143" i="16" s="1"/>
  <c r="P143" i="16"/>
  <c r="Q875" i="16"/>
  <c r="R875" i="16" s="1"/>
  <c r="N875" i="16" s="1"/>
  <c r="P875" i="16"/>
  <c r="Q1549" i="16"/>
  <c r="R1549" i="16" s="1"/>
  <c r="N1549" i="16" s="1"/>
  <c r="P1549" i="16"/>
  <c r="P1252" i="16"/>
  <c r="Q1252" i="16"/>
  <c r="R1252" i="16" s="1"/>
  <c r="N1252" i="16" s="1"/>
  <c r="Q1722" i="16"/>
  <c r="R1722" i="16" s="1"/>
  <c r="N1722" i="16" s="1"/>
  <c r="P1722" i="16"/>
  <c r="P1784" i="16"/>
  <c r="Q1784" i="16"/>
  <c r="R1784" i="16" s="1"/>
  <c r="N1784" i="16" s="1"/>
  <c r="P1486" i="16"/>
  <c r="Q1486" i="16"/>
  <c r="R1486" i="16" s="1"/>
  <c r="N1486" i="16" s="1"/>
  <c r="Q1343" i="16"/>
  <c r="R1343" i="16" s="1"/>
  <c r="N1343" i="16" s="1"/>
  <c r="P1343" i="16"/>
  <c r="P158" i="16"/>
  <c r="Q158" i="16"/>
  <c r="R158" i="16" s="1"/>
  <c r="N158" i="16" s="1"/>
  <c r="Q855" i="16"/>
  <c r="R855" i="16" s="1"/>
  <c r="N855" i="16" s="1"/>
  <c r="P855" i="16"/>
  <c r="Q496" i="16"/>
  <c r="R496" i="16" s="1"/>
  <c r="N496" i="16" s="1"/>
  <c r="P496" i="16"/>
  <c r="Q655" i="16"/>
  <c r="R655" i="16" s="1"/>
  <c r="N655" i="16" s="1"/>
  <c r="P655" i="16"/>
  <c r="Q345" i="16"/>
  <c r="R345" i="16" s="1"/>
  <c r="N345" i="16" s="1"/>
  <c r="P345" i="16"/>
  <c r="Q1041" i="16"/>
  <c r="R1041" i="16" s="1"/>
  <c r="N1041" i="16" s="1"/>
  <c r="P1041" i="16"/>
  <c r="Q744" i="16"/>
  <c r="R744" i="16" s="1"/>
  <c r="N744" i="16" s="1"/>
  <c r="P744" i="16"/>
  <c r="P1418" i="16"/>
  <c r="Q1418" i="16"/>
  <c r="R1418" i="16" s="1"/>
  <c r="N1418" i="16" s="1"/>
  <c r="Q1120" i="16"/>
  <c r="R1120" i="16" s="1"/>
  <c r="N1120" i="16" s="1"/>
  <c r="P1120" i="16"/>
  <c r="Q1589" i="16"/>
  <c r="R1589" i="16" s="1"/>
  <c r="N1589" i="16" s="1"/>
  <c r="P1589" i="16"/>
  <c r="Q1652" i="16"/>
  <c r="R1652" i="16" s="1"/>
  <c r="N1652" i="16" s="1"/>
  <c r="P1652" i="16"/>
  <c r="Q1353" i="16"/>
  <c r="R1353" i="16" s="1"/>
  <c r="N1353" i="16" s="1"/>
  <c r="P1353" i="16"/>
  <c r="Q1187" i="16"/>
  <c r="R1187" i="16" s="1"/>
  <c r="N1187" i="16" s="1"/>
  <c r="P1187" i="16"/>
  <c r="Q601" i="16"/>
  <c r="R601" i="16" s="1"/>
  <c r="N601" i="16" s="1"/>
  <c r="P601" i="16"/>
  <c r="Q255" i="16"/>
  <c r="R255" i="16" s="1"/>
  <c r="N255" i="16" s="1"/>
  <c r="P255" i="16"/>
  <c r="P162" i="16"/>
  <c r="Q162" i="16"/>
  <c r="R162" i="16" s="1"/>
  <c r="N162" i="16" s="1"/>
  <c r="P68" i="16"/>
  <c r="Q68" i="16"/>
  <c r="R68" i="16" s="1"/>
  <c r="N68" i="16" s="1"/>
  <c r="Q788" i="16"/>
  <c r="R788" i="16" s="1"/>
  <c r="N788" i="16" s="1"/>
  <c r="P788" i="16"/>
  <c r="P466" i="16"/>
  <c r="Q466" i="16"/>
  <c r="R466" i="16" s="1"/>
  <c r="N466" i="16" s="1"/>
  <c r="Q1105" i="16"/>
  <c r="R1105" i="16" s="1"/>
  <c r="N1105" i="16" s="1"/>
  <c r="P1105" i="16"/>
  <c r="P1862" i="16"/>
  <c r="Q1862" i="16"/>
  <c r="R1862" i="16" s="1"/>
  <c r="N1862" i="16" s="1"/>
  <c r="Q1564" i="16"/>
  <c r="R1564" i="16" s="1"/>
  <c r="N1564" i="16" s="1"/>
  <c r="P1564" i="16"/>
  <c r="P1050" i="16"/>
  <c r="Q1050" i="16"/>
  <c r="R1050" i="16" s="1"/>
  <c r="N1050" i="16" s="1"/>
  <c r="Q1064" i="16"/>
  <c r="R1064" i="16" s="1"/>
  <c r="N1064" i="16" s="1"/>
  <c r="P1064" i="16"/>
  <c r="Q1797" i="16"/>
  <c r="R1797" i="16" s="1"/>
  <c r="N1797" i="16" s="1"/>
  <c r="P1797" i="16"/>
  <c r="Q1715" i="16"/>
  <c r="R1715" i="16" s="1"/>
  <c r="N1715" i="16" s="1"/>
  <c r="P1715" i="16"/>
  <c r="Q471" i="16"/>
  <c r="R471" i="16" s="1"/>
  <c r="N471" i="16" s="1"/>
  <c r="P471" i="16"/>
  <c r="Q123" i="16"/>
  <c r="R123" i="16" s="1"/>
  <c r="N123" i="16" s="1"/>
  <c r="P123" i="16"/>
  <c r="Q809" i="16"/>
  <c r="R809" i="16" s="1"/>
  <c r="N809" i="16" s="1"/>
  <c r="P809" i="16"/>
  <c r="P966" i="16"/>
  <c r="Q966" i="16"/>
  <c r="R966" i="16" s="1"/>
  <c r="N966" i="16" s="1"/>
  <c r="Q657" i="16"/>
  <c r="R657" i="16" s="1"/>
  <c r="N657" i="16" s="1"/>
  <c r="P657" i="16"/>
  <c r="Q334" i="16"/>
  <c r="R334" i="16" s="1"/>
  <c r="N334" i="16" s="1"/>
  <c r="P334" i="16"/>
  <c r="Q1055" i="16"/>
  <c r="R1055" i="16" s="1"/>
  <c r="N1055" i="16" s="1"/>
  <c r="P1055" i="16"/>
  <c r="Q1730" i="16"/>
  <c r="R1730" i="16" s="1"/>
  <c r="N1730" i="16" s="1"/>
  <c r="P1730" i="16"/>
  <c r="Q1432" i="16"/>
  <c r="R1432" i="16" s="1"/>
  <c r="N1432" i="16" s="1"/>
  <c r="P1432" i="16"/>
  <c r="P918" i="16"/>
  <c r="Q918" i="16"/>
  <c r="R918" i="16" s="1"/>
  <c r="N918" i="16" s="1"/>
  <c r="Q1964" i="16"/>
  <c r="R1964" i="16" s="1"/>
  <c r="N1964" i="16" s="1"/>
  <c r="P1964" i="16"/>
  <c r="Q1665" i="16"/>
  <c r="R1665" i="16" s="1"/>
  <c r="N1665" i="16" s="1"/>
  <c r="P1665" i="16"/>
  <c r="P1558" i="16"/>
  <c r="Q1558" i="16"/>
  <c r="R1558" i="16" s="1"/>
  <c r="N1558" i="16" s="1"/>
  <c r="Q603" i="16"/>
  <c r="R603" i="16" s="1"/>
  <c r="N603" i="16" s="1"/>
  <c r="P603" i="16"/>
  <c r="P246" i="16"/>
  <c r="Q246" i="16"/>
  <c r="R246" i="16" s="1"/>
  <c r="N246" i="16" s="1"/>
  <c r="Q403" i="16"/>
  <c r="R403" i="16" s="1"/>
  <c r="N403" i="16" s="1"/>
  <c r="P403" i="16"/>
  <c r="Q92" i="16"/>
  <c r="R92" i="16" s="1"/>
  <c r="N92" i="16" s="1"/>
  <c r="P92" i="16"/>
  <c r="P778" i="16"/>
  <c r="Q778" i="16"/>
  <c r="R778" i="16" s="1"/>
  <c r="N778" i="16" s="1"/>
  <c r="Q492" i="16"/>
  <c r="R492" i="16" s="1"/>
  <c r="N492" i="16" s="1"/>
  <c r="P492" i="16"/>
  <c r="Q1165" i="16"/>
  <c r="R1165" i="16" s="1"/>
  <c r="N1165" i="16" s="1"/>
  <c r="P1165" i="16"/>
  <c r="Q1876" i="16"/>
  <c r="R1876" i="16" s="1"/>
  <c r="N1876" i="16" s="1"/>
  <c r="P1876" i="16"/>
  <c r="Q1337" i="16"/>
  <c r="R1337" i="16" s="1"/>
  <c r="N1337" i="16" s="1"/>
  <c r="P1337" i="16"/>
  <c r="Q1387" i="16"/>
  <c r="R1387" i="16" s="1"/>
  <c r="N1387" i="16" s="1"/>
  <c r="P1387" i="16"/>
  <c r="Q1101" i="16"/>
  <c r="R1101" i="16" s="1"/>
  <c r="N1101" i="16" s="1"/>
  <c r="P1101" i="16"/>
  <c r="Q1918" i="16"/>
  <c r="R1918" i="16" s="1"/>
  <c r="N1918" i="16" s="1"/>
  <c r="P1918" i="16"/>
  <c r="Q877" i="16"/>
  <c r="R877" i="16" s="1"/>
  <c r="N877" i="16" s="1"/>
  <c r="P877" i="16"/>
  <c r="Q615" i="16"/>
  <c r="R615" i="16" s="1"/>
  <c r="N615" i="16" s="1"/>
  <c r="P615" i="16"/>
  <c r="Q257" i="16"/>
  <c r="R257" i="16" s="1"/>
  <c r="N257" i="16" s="1"/>
  <c r="P257" i="16"/>
  <c r="Q415" i="16"/>
  <c r="R415" i="16" s="1"/>
  <c r="N415" i="16" s="1"/>
  <c r="P415" i="16"/>
  <c r="Q105" i="16"/>
  <c r="R105" i="16" s="1"/>
  <c r="N105" i="16" s="1"/>
  <c r="P105" i="16"/>
  <c r="Q791" i="16"/>
  <c r="R791" i="16" s="1"/>
  <c r="N791" i="16" s="1"/>
  <c r="P791" i="16"/>
  <c r="Q504" i="16"/>
  <c r="R504" i="16" s="1"/>
  <c r="N504" i="16" s="1"/>
  <c r="P504" i="16"/>
  <c r="P1178" i="16"/>
  <c r="Q1178" i="16"/>
  <c r="R1178" i="16" s="1"/>
  <c r="N1178" i="16" s="1"/>
  <c r="Q1887" i="16"/>
  <c r="R1887" i="16" s="1"/>
  <c r="N1887" i="16" s="1"/>
  <c r="P1887" i="16"/>
  <c r="Q1349" i="16"/>
  <c r="R1349" i="16" s="1"/>
  <c r="N1349" i="16" s="1"/>
  <c r="P1349" i="16"/>
  <c r="Q1399" i="16"/>
  <c r="R1399" i="16" s="1"/>
  <c r="N1399" i="16" s="1"/>
  <c r="P1399" i="16"/>
  <c r="Q1113" i="16"/>
  <c r="R1113" i="16" s="1"/>
  <c r="N1113" i="16" s="1"/>
  <c r="P1113" i="16"/>
  <c r="Q1930" i="16"/>
  <c r="R1930" i="16" s="1"/>
  <c r="N1930" i="16" s="1"/>
  <c r="P1930" i="16"/>
  <c r="Q745" i="16"/>
  <c r="R745" i="16" s="1"/>
  <c r="N745" i="16" s="1"/>
  <c r="P745" i="16"/>
  <c r="P482" i="16"/>
  <c r="Q482" i="16"/>
  <c r="R482" i="16" s="1"/>
  <c r="N482" i="16" s="1"/>
  <c r="P125" i="16"/>
  <c r="Q125" i="16"/>
  <c r="R125" i="16" s="1"/>
  <c r="N125" i="16" s="1"/>
  <c r="Q283" i="16"/>
  <c r="R283" i="16" s="1"/>
  <c r="N283" i="16" s="1"/>
  <c r="P283" i="16"/>
  <c r="Q991" i="16"/>
  <c r="R991" i="16" s="1"/>
  <c r="N991" i="16" s="1"/>
  <c r="P991" i="16"/>
  <c r="P658" i="16"/>
  <c r="Q658" i="16"/>
  <c r="R658" i="16" s="1"/>
  <c r="N658" i="16" s="1"/>
  <c r="Q372" i="16"/>
  <c r="R372" i="16" s="1"/>
  <c r="N372" i="16" s="1"/>
  <c r="P372" i="16"/>
  <c r="Q2041" i="16"/>
  <c r="R2041" i="16" s="1"/>
  <c r="N2041" i="16" s="1"/>
  <c r="P2041" i="16"/>
  <c r="Q1755" i="16"/>
  <c r="R1755" i="16" s="1"/>
  <c r="N1755" i="16" s="1"/>
  <c r="P1755" i="16"/>
  <c r="Q1217" i="16"/>
  <c r="R1217" i="16" s="1"/>
  <c r="N1217" i="16" s="1"/>
  <c r="P1217" i="16"/>
  <c r="P1254" i="16"/>
  <c r="Q1254" i="16"/>
  <c r="R1254" i="16" s="1"/>
  <c r="N1254" i="16" s="1"/>
  <c r="Q1976" i="16"/>
  <c r="R1976" i="16" s="1"/>
  <c r="N1976" i="16" s="1"/>
  <c r="P1976" i="16"/>
  <c r="Q1773" i="16"/>
  <c r="R1773" i="16" s="1"/>
  <c r="N1773" i="16" s="1"/>
  <c r="P1773" i="16"/>
  <c r="P613" i="16"/>
  <c r="Q613" i="16"/>
  <c r="R613" i="16" s="1"/>
  <c r="N613" i="16" s="1"/>
  <c r="Q351" i="16"/>
  <c r="R351" i="16" s="1"/>
  <c r="N351" i="16" s="1"/>
  <c r="P351" i="16"/>
  <c r="P1036" i="16"/>
  <c r="Q1036" i="16"/>
  <c r="R1036" i="16" s="1"/>
  <c r="N1036" i="16" s="1"/>
  <c r="Q151" i="16"/>
  <c r="R151" i="16" s="1"/>
  <c r="N151" i="16" s="1"/>
  <c r="P151" i="16"/>
  <c r="Q861" i="16"/>
  <c r="R861" i="16" s="1"/>
  <c r="N861" i="16" s="1"/>
  <c r="P861" i="16"/>
  <c r="Q525" i="16"/>
  <c r="R525" i="16" s="1"/>
  <c r="N525" i="16" s="1"/>
  <c r="P525" i="16"/>
  <c r="P229" i="16"/>
  <c r="Q229" i="16"/>
  <c r="R229" i="16" s="1"/>
  <c r="N229" i="16" s="1"/>
  <c r="P1896" i="16"/>
  <c r="Q1896" i="16"/>
  <c r="R1896" i="16" s="1"/>
  <c r="N1896" i="16" s="1"/>
  <c r="Q1623" i="16"/>
  <c r="R1623" i="16" s="1"/>
  <c r="N1623" i="16" s="1"/>
  <c r="P1623" i="16"/>
  <c r="Q1085" i="16"/>
  <c r="R1085" i="16" s="1"/>
  <c r="N1085" i="16" s="1"/>
  <c r="P1085" i="16"/>
  <c r="P1110" i="16"/>
  <c r="Q1110" i="16"/>
  <c r="R1110" i="16" s="1"/>
  <c r="N1110" i="16" s="1"/>
  <c r="Q1843" i="16"/>
  <c r="R1843" i="16" s="1"/>
  <c r="N1843" i="16" s="1"/>
  <c r="P1843" i="16"/>
  <c r="Q1630" i="16"/>
  <c r="R1630" i="16" s="1"/>
  <c r="N1630" i="16" s="1"/>
  <c r="P1630" i="16"/>
  <c r="Q337" i="16"/>
  <c r="R337" i="16" s="1"/>
  <c r="N337" i="16" s="1"/>
  <c r="P337" i="16"/>
  <c r="Q64" i="16"/>
  <c r="R64" i="16" s="1"/>
  <c r="N64" i="16" s="1"/>
  <c r="P64" i="16"/>
  <c r="Q760" i="16"/>
  <c r="R760" i="16" s="1"/>
  <c r="N760" i="16" s="1"/>
  <c r="P760" i="16"/>
  <c r="P666" i="16"/>
  <c r="Q666" i="16"/>
  <c r="R666" i="16" s="1"/>
  <c r="N666" i="16" s="1"/>
  <c r="Q585" i="16"/>
  <c r="R585" i="16" s="1"/>
  <c r="N585" i="16" s="1"/>
  <c r="P585" i="16"/>
  <c r="Q250" i="16"/>
  <c r="R250" i="16" s="1"/>
  <c r="N250" i="16" s="1"/>
  <c r="P250" i="16"/>
  <c r="Q983" i="16"/>
  <c r="R983" i="16" s="1"/>
  <c r="N983" i="16" s="1"/>
  <c r="P983" i="16"/>
  <c r="Q1609" i="16"/>
  <c r="R1609" i="16" s="1"/>
  <c r="N1609" i="16" s="1"/>
  <c r="P1609" i="16"/>
  <c r="Q1347" i="16"/>
  <c r="R1347" i="16" s="1"/>
  <c r="N1347" i="16" s="1"/>
  <c r="P1347" i="16"/>
  <c r="Q2069" i="16"/>
  <c r="R2069" i="16" s="1"/>
  <c r="N2069" i="16" s="1"/>
  <c r="P2069" i="16"/>
  <c r="P1554" i="16"/>
  <c r="Q1554" i="16"/>
  <c r="R1554" i="16" s="1"/>
  <c r="N1554" i="16" s="1"/>
  <c r="Q1568" i="16"/>
  <c r="R1568" i="16" s="1"/>
  <c r="N1568" i="16" s="1"/>
  <c r="P1568" i="16"/>
  <c r="P1330" i="16"/>
  <c r="Q1330" i="16"/>
  <c r="R1330" i="16" s="1"/>
  <c r="N1330" i="16" s="1"/>
  <c r="P1102" i="16"/>
  <c r="Q1102" i="16"/>
  <c r="R1102" i="16" s="1"/>
  <c r="N1102" i="16" s="1"/>
  <c r="P1836" i="16"/>
  <c r="Q1836" i="16"/>
  <c r="R1836" i="16" s="1"/>
  <c r="N1836" i="16" s="1"/>
  <c r="Q2532" i="16"/>
  <c r="R2532" i="16" s="1"/>
  <c r="N2532" i="16" s="1"/>
  <c r="P2532" i="16"/>
  <c r="Q2474" i="16"/>
  <c r="R2474" i="16" s="1"/>
  <c r="N2474" i="16" s="1"/>
  <c r="P2474" i="16"/>
  <c r="P2415" i="16"/>
  <c r="Q2415" i="16"/>
  <c r="R2415" i="16" s="1"/>
  <c r="N2415" i="16" s="1"/>
  <c r="P2331" i="16"/>
  <c r="Q2331" i="16"/>
  <c r="R2331" i="16" s="1"/>
  <c r="N2331" i="16" s="1"/>
  <c r="Q1985" i="16"/>
  <c r="R1985" i="16" s="1"/>
  <c r="N1985" i="16" s="1"/>
  <c r="P1985" i="16"/>
  <c r="Q1950" i="16"/>
  <c r="R1950" i="16" s="1"/>
  <c r="N1950" i="16" s="1"/>
  <c r="P1950" i="16"/>
  <c r="Q2227" i="16"/>
  <c r="R2227" i="16" s="1"/>
  <c r="N2227" i="16" s="1"/>
  <c r="P2227" i="16"/>
  <c r="Q2169" i="16"/>
  <c r="R2169" i="16" s="1"/>
  <c r="N2169" i="16" s="1"/>
  <c r="P2169" i="16"/>
  <c r="Q2073" i="16"/>
  <c r="R2073" i="16" s="1"/>
  <c r="N2073" i="16" s="1"/>
  <c r="P2073" i="16"/>
  <c r="Q3812" i="16"/>
  <c r="R3812" i="16" s="1"/>
  <c r="N3812" i="16" s="1"/>
  <c r="P3812" i="16"/>
  <c r="Q3743" i="16"/>
  <c r="R3743" i="16" s="1"/>
  <c r="N3743" i="16" s="1"/>
  <c r="P3743" i="16"/>
  <c r="Q3695" i="16"/>
  <c r="R3695" i="16" s="1"/>
  <c r="N3695" i="16" s="1"/>
  <c r="P3695" i="16"/>
  <c r="Q3636" i="16"/>
  <c r="R3636" i="16" s="1"/>
  <c r="N3636" i="16" s="1"/>
  <c r="P3636" i="16"/>
  <c r="P2545" i="16"/>
  <c r="Q2545" i="16"/>
  <c r="R2545" i="16" s="1"/>
  <c r="N2545" i="16" s="1"/>
  <c r="Q2486" i="16"/>
  <c r="R2486" i="16" s="1"/>
  <c r="N2486" i="16" s="1"/>
  <c r="P2486" i="16"/>
  <c r="P2427" i="16"/>
  <c r="Q2427" i="16"/>
  <c r="R2427" i="16" s="1"/>
  <c r="N2427" i="16" s="1"/>
  <c r="Q2355" i="16"/>
  <c r="R2355" i="16" s="1"/>
  <c r="N2355" i="16" s="1"/>
  <c r="P2355" i="16"/>
  <c r="Q1997" i="16"/>
  <c r="R1997" i="16" s="1"/>
  <c r="N1997" i="16" s="1"/>
  <c r="P1997" i="16"/>
  <c r="Q1962" i="16"/>
  <c r="R1962" i="16" s="1"/>
  <c r="N1962" i="16" s="1"/>
  <c r="P1962" i="16"/>
  <c r="Q2240" i="16"/>
  <c r="R2240" i="16" s="1"/>
  <c r="N2240" i="16" s="1"/>
  <c r="P2240" i="16"/>
  <c r="Q2180" i="16"/>
  <c r="R2180" i="16" s="1"/>
  <c r="N2180" i="16" s="1"/>
  <c r="P2180" i="16"/>
  <c r="Q2085" i="16"/>
  <c r="R2085" i="16" s="1"/>
  <c r="N2085" i="16" s="1"/>
  <c r="P2085" i="16"/>
  <c r="Q3825" i="16"/>
  <c r="R3825" i="16" s="1"/>
  <c r="N3825" i="16" s="1"/>
  <c r="P3825" i="16"/>
  <c r="P3754" i="16"/>
  <c r="Q3754" i="16"/>
  <c r="R3754" i="16" s="1"/>
  <c r="N3754" i="16" s="1"/>
  <c r="Q3707" i="16"/>
  <c r="R3707" i="16" s="1"/>
  <c r="N3707" i="16" s="1"/>
  <c r="P3707" i="16"/>
  <c r="Q3648" i="16"/>
  <c r="R3648" i="16" s="1"/>
  <c r="N3648" i="16" s="1"/>
  <c r="P3648" i="16"/>
  <c r="P2988" i="16"/>
  <c r="Q2988" i="16"/>
  <c r="R2988" i="16" s="1"/>
  <c r="N2988" i="16" s="1"/>
  <c r="Q2954" i="16"/>
  <c r="R2954" i="16" s="1"/>
  <c r="N2954" i="16" s="1"/>
  <c r="P2954" i="16"/>
  <c r="P2871" i="16"/>
  <c r="Q2871" i="16"/>
  <c r="R2871" i="16" s="1"/>
  <c r="N2871" i="16" s="1"/>
  <c r="Q2800" i="16"/>
  <c r="R2800" i="16" s="1"/>
  <c r="N2800" i="16" s="1"/>
  <c r="P2800" i="16"/>
  <c r="P2441" i="16"/>
  <c r="Q2441" i="16"/>
  <c r="R2441" i="16" s="1"/>
  <c r="N2441" i="16" s="1"/>
  <c r="P2406" i="16"/>
  <c r="Q2406" i="16"/>
  <c r="R2406" i="16" s="1"/>
  <c r="N2406" i="16" s="1"/>
  <c r="Q2682" i="16"/>
  <c r="R2682" i="16" s="1"/>
  <c r="N2682" i="16" s="1"/>
  <c r="P2682" i="16"/>
  <c r="Q2624" i="16"/>
  <c r="R2624" i="16" s="1"/>
  <c r="N2624" i="16" s="1"/>
  <c r="P2624" i="16"/>
  <c r="P2541" i="16"/>
  <c r="Q2541" i="16"/>
  <c r="R2541" i="16" s="1"/>
  <c r="N2541" i="16" s="1"/>
  <c r="P2459" i="16"/>
  <c r="Q2459" i="16"/>
  <c r="R2459" i="16" s="1"/>
  <c r="N2459" i="16" s="1"/>
  <c r="P2423" i="16"/>
  <c r="Q2423" i="16"/>
  <c r="R2423" i="16" s="1"/>
  <c r="N2423" i="16" s="1"/>
  <c r="Q2352" i="16"/>
  <c r="R2352" i="16" s="1"/>
  <c r="N2352" i="16" s="1"/>
  <c r="P2352" i="16"/>
  <c r="Q1284" i="16"/>
  <c r="R1284" i="16" s="1"/>
  <c r="N1284" i="16" s="1"/>
  <c r="P1284" i="16"/>
  <c r="Q3001" i="16"/>
  <c r="R3001" i="16" s="1"/>
  <c r="N3001" i="16" s="1"/>
  <c r="P3001" i="16"/>
  <c r="Q2966" i="16"/>
  <c r="R2966" i="16" s="1"/>
  <c r="N2966" i="16" s="1"/>
  <c r="P2966" i="16"/>
  <c r="P2883" i="16"/>
  <c r="Q2883" i="16"/>
  <c r="R2883" i="16" s="1"/>
  <c r="N2883" i="16" s="1"/>
  <c r="P2813" i="16"/>
  <c r="Q2813" i="16"/>
  <c r="R2813" i="16" s="1"/>
  <c r="N2813" i="16" s="1"/>
  <c r="P2453" i="16"/>
  <c r="Q2453" i="16"/>
  <c r="R2453" i="16" s="1"/>
  <c r="N2453" i="16" s="1"/>
  <c r="Q2418" i="16"/>
  <c r="R2418" i="16" s="1"/>
  <c r="N2418" i="16" s="1"/>
  <c r="P2418" i="16"/>
  <c r="Q2695" i="16"/>
  <c r="R2695" i="16" s="1"/>
  <c r="N2695" i="16" s="1"/>
  <c r="P2695" i="16"/>
  <c r="Q2636" i="16"/>
  <c r="R2636" i="16" s="1"/>
  <c r="N2636" i="16" s="1"/>
  <c r="P2636" i="16"/>
  <c r="P2553" i="16"/>
  <c r="Q2553" i="16"/>
  <c r="R2553" i="16" s="1"/>
  <c r="N2553" i="16" s="1"/>
  <c r="Q2470" i="16"/>
  <c r="R2470" i="16" s="1"/>
  <c r="N2470" i="16" s="1"/>
  <c r="P2470" i="16"/>
  <c r="P2435" i="16"/>
  <c r="Q2435" i="16"/>
  <c r="R2435" i="16" s="1"/>
  <c r="N2435" i="16" s="1"/>
  <c r="Q2365" i="16"/>
  <c r="R2365" i="16" s="1"/>
  <c r="N2365" i="16" s="1"/>
  <c r="P2365" i="16"/>
  <c r="Q1583" i="16"/>
  <c r="R1583" i="16" s="1"/>
  <c r="N1583" i="16" s="1"/>
  <c r="P1583" i="16"/>
  <c r="Q3301" i="16"/>
  <c r="R3301" i="16" s="1"/>
  <c r="N3301" i="16" s="1"/>
  <c r="P3301" i="16"/>
  <c r="Q3267" i="16"/>
  <c r="R3267" i="16" s="1"/>
  <c r="N3267" i="16" s="1"/>
  <c r="P3267" i="16"/>
  <c r="P3184" i="16"/>
  <c r="Q3184" i="16"/>
  <c r="R3184" i="16" s="1"/>
  <c r="N3184" i="16" s="1"/>
  <c r="P3112" i="16"/>
  <c r="Q3112" i="16"/>
  <c r="R3112" i="16" s="1"/>
  <c r="N3112" i="16" s="1"/>
  <c r="P2753" i="16"/>
  <c r="Q2753" i="16"/>
  <c r="R2753" i="16" s="1"/>
  <c r="N2753" i="16" s="1"/>
  <c r="Q2730" i="16"/>
  <c r="R2730" i="16" s="1"/>
  <c r="N2730" i="16" s="1"/>
  <c r="P2730" i="16"/>
  <c r="P2996" i="16"/>
  <c r="Q2996" i="16"/>
  <c r="R2996" i="16" s="1"/>
  <c r="N2996" i="16" s="1"/>
  <c r="P2936" i="16"/>
  <c r="Q2936" i="16"/>
  <c r="R2936" i="16" s="1"/>
  <c r="N2936" i="16" s="1"/>
  <c r="P2853" i="16"/>
  <c r="Q2853" i="16"/>
  <c r="R2853" i="16" s="1"/>
  <c r="N2853" i="16" s="1"/>
  <c r="Q2782" i="16"/>
  <c r="R2782" i="16" s="1"/>
  <c r="N2782" i="16" s="1"/>
  <c r="P2782" i="16"/>
  <c r="Q2735" i="16"/>
  <c r="R2735" i="16" s="1"/>
  <c r="N2735" i="16" s="1"/>
  <c r="P2735" i="16"/>
  <c r="Q2675" i="16"/>
  <c r="R2675" i="16" s="1"/>
  <c r="N2675" i="16" s="1"/>
  <c r="P2675" i="16"/>
  <c r="P1596" i="16"/>
  <c r="Q1596" i="16"/>
  <c r="R1596" i="16" s="1"/>
  <c r="N1596" i="16" s="1"/>
  <c r="Q3313" i="16"/>
  <c r="R3313" i="16" s="1"/>
  <c r="N3313" i="16" s="1"/>
  <c r="P3313" i="16"/>
  <c r="P3278" i="16"/>
  <c r="Q3278" i="16"/>
  <c r="R3278" i="16" s="1"/>
  <c r="N3278" i="16" s="1"/>
  <c r="Q3195" i="16"/>
  <c r="R3195" i="16" s="1"/>
  <c r="N3195" i="16" s="1"/>
  <c r="P3195" i="16"/>
  <c r="P3124" i="16"/>
  <c r="Q3124" i="16"/>
  <c r="R3124" i="16" s="1"/>
  <c r="N3124" i="16" s="1"/>
  <c r="Q2766" i="16"/>
  <c r="R2766" i="16" s="1"/>
  <c r="N2766" i="16" s="1"/>
  <c r="P2766" i="16"/>
  <c r="Q2742" i="16"/>
  <c r="R2742" i="16" s="1"/>
  <c r="N2742" i="16" s="1"/>
  <c r="P2742" i="16"/>
  <c r="P3008" i="16"/>
  <c r="Q3008" i="16"/>
  <c r="R3008" i="16" s="1"/>
  <c r="N3008" i="16" s="1"/>
  <c r="Q2947" i="16"/>
  <c r="R2947" i="16" s="1"/>
  <c r="N2947" i="16" s="1"/>
  <c r="P2947" i="16"/>
  <c r="Q2865" i="16"/>
  <c r="R2865" i="16" s="1"/>
  <c r="N2865" i="16" s="1"/>
  <c r="P2865" i="16"/>
  <c r="Q2794" i="16"/>
  <c r="R2794" i="16" s="1"/>
  <c r="N2794" i="16" s="1"/>
  <c r="P2794" i="16"/>
  <c r="Q2747" i="16"/>
  <c r="R2747" i="16" s="1"/>
  <c r="N2747" i="16" s="1"/>
  <c r="P2747" i="16"/>
  <c r="Q2688" i="16"/>
  <c r="R2688" i="16" s="1"/>
  <c r="N2688" i="16" s="1"/>
  <c r="P2688" i="16"/>
  <c r="Q1762" i="16"/>
  <c r="R1762" i="16" s="1"/>
  <c r="N1762" i="16" s="1"/>
  <c r="P1762" i="16"/>
  <c r="Q2460" i="16"/>
  <c r="R2460" i="16" s="1"/>
  <c r="N2460" i="16" s="1"/>
  <c r="P2460" i="16"/>
  <c r="P2403" i="16"/>
  <c r="Q2403" i="16"/>
  <c r="R2403" i="16" s="1"/>
  <c r="N2403" i="16" s="1"/>
  <c r="Q2343" i="16"/>
  <c r="R2343" i="16" s="1"/>
  <c r="N2343" i="16" s="1"/>
  <c r="P2343" i="16"/>
  <c r="P2261" i="16"/>
  <c r="Q2261" i="16"/>
  <c r="R2261" i="16" s="1"/>
  <c r="N2261" i="16" s="1"/>
  <c r="Q1913" i="16"/>
  <c r="R1913" i="16" s="1"/>
  <c r="N1913" i="16" s="1"/>
  <c r="P1913" i="16"/>
  <c r="Q1877" i="16"/>
  <c r="R1877" i="16" s="1"/>
  <c r="N1877" i="16" s="1"/>
  <c r="P1877" i="16"/>
  <c r="P2156" i="16"/>
  <c r="Q2156" i="16"/>
  <c r="R2156" i="16" s="1"/>
  <c r="N2156" i="16" s="1"/>
  <c r="P2095" i="16"/>
  <c r="Q2095" i="16"/>
  <c r="R2095" i="16" s="1"/>
  <c r="N2095" i="16" s="1"/>
  <c r="Q3836" i="16"/>
  <c r="R3836" i="16" s="1"/>
  <c r="N3836" i="16" s="1"/>
  <c r="P3836" i="16"/>
  <c r="Q3741" i="16"/>
  <c r="R3741" i="16" s="1"/>
  <c r="N3741" i="16" s="1"/>
  <c r="P3741" i="16"/>
  <c r="Q3670" i="16"/>
  <c r="R3670" i="16" s="1"/>
  <c r="N3670" i="16" s="1"/>
  <c r="P3670" i="16"/>
  <c r="Q3624" i="16"/>
  <c r="R3624" i="16" s="1"/>
  <c r="N3624" i="16" s="1"/>
  <c r="P3624" i="16"/>
  <c r="Q3564" i="16"/>
  <c r="R3564" i="16" s="1"/>
  <c r="N3564" i="16" s="1"/>
  <c r="P3564" i="16"/>
  <c r="P2473" i="16"/>
  <c r="Q2473" i="16"/>
  <c r="R2473" i="16" s="1"/>
  <c r="N2473" i="16" s="1"/>
  <c r="Q2414" i="16"/>
  <c r="R2414" i="16" s="1"/>
  <c r="N2414" i="16" s="1"/>
  <c r="P2414" i="16"/>
  <c r="Q2356" i="16"/>
  <c r="R2356" i="16" s="1"/>
  <c r="N2356" i="16" s="1"/>
  <c r="P2356" i="16"/>
  <c r="Q2272" i="16"/>
  <c r="R2272" i="16" s="1"/>
  <c r="N2272" i="16" s="1"/>
  <c r="P2272" i="16"/>
  <c r="Q1925" i="16"/>
  <c r="R1925" i="16" s="1"/>
  <c r="N1925" i="16" s="1"/>
  <c r="P1925" i="16"/>
  <c r="Q1890" i="16"/>
  <c r="R1890" i="16" s="1"/>
  <c r="N1890" i="16" s="1"/>
  <c r="P1890" i="16"/>
  <c r="P2167" i="16"/>
  <c r="Q2167" i="16"/>
  <c r="R2167" i="16" s="1"/>
  <c r="N2167" i="16" s="1"/>
  <c r="P2107" i="16"/>
  <c r="Q2107" i="16"/>
  <c r="R2107" i="16" s="1"/>
  <c r="N2107" i="16" s="1"/>
  <c r="P3826" i="16"/>
  <c r="Q3826" i="16"/>
  <c r="R3826" i="16" s="1"/>
  <c r="N3826" i="16" s="1"/>
  <c r="Q3753" i="16"/>
  <c r="R3753" i="16" s="1"/>
  <c r="N3753" i="16" s="1"/>
  <c r="P3753" i="16"/>
  <c r="P3682" i="16"/>
  <c r="Q3682" i="16"/>
  <c r="R3682" i="16" s="1"/>
  <c r="N3682" i="16" s="1"/>
  <c r="Q3634" i="16"/>
  <c r="R3634" i="16" s="1"/>
  <c r="N3634" i="16" s="1"/>
  <c r="P3634" i="16"/>
  <c r="Q3576" i="16"/>
  <c r="R3576" i="16" s="1"/>
  <c r="N3576" i="16" s="1"/>
  <c r="P3576" i="16"/>
  <c r="P2629" i="16"/>
  <c r="Q2629" i="16"/>
  <c r="R2629" i="16" s="1"/>
  <c r="N2629" i="16" s="1"/>
  <c r="Q2570" i="16"/>
  <c r="R2570" i="16" s="1"/>
  <c r="N2570" i="16" s="1"/>
  <c r="P2570" i="16"/>
  <c r="P2511" i="16"/>
  <c r="Q2511" i="16"/>
  <c r="R2511" i="16" s="1"/>
  <c r="N2511" i="16" s="1"/>
  <c r="Q2440" i="16"/>
  <c r="R2440" i="16" s="1"/>
  <c r="N2440" i="16" s="1"/>
  <c r="P2440" i="16"/>
  <c r="Q2082" i="16"/>
  <c r="R2082" i="16" s="1"/>
  <c r="N2082" i="16" s="1"/>
  <c r="P2082" i="16"/>
  <c r="P2045" i="16"/>
  <c r="Q2045" i="16"/>
  <c r="R2045" i="16" s="1"/>
  <c r="N2045" i="16" s="1"/>
  <c r="Q2323" i="16"/>
  <c r="R2323" i="16" s="1"/>
  <c r="N2323" i="16" s="1"/>
  <c r="P2323" i="16"/>
  <c r="P2263" i="16"/>
  <c r="Q2263" i="16"/>
  <c r="R2263" i="16" s="1"/>
  <c r="N2263" i="16" s="1"/>
  <c r="Q2168" i="16"/>
  <c r="R2168" i="16" s="1"/>
  <c r="N2168" i="16" s="1"/>
  <c r="P2168" i="16"/>
  <c r="Q2097" i="16"/>
  <c r="R2097" i="16" s="1"/>
  <c r="N2097" i="16" s="1"/>
  <c r="P2097" i="16"/>
  <c r="Q3677" i="16"/>
  <c r="R3677" i="16" s="1"/>
  <c r="N3677" i="16" s="1"/>
  <c r="P3677" i="16"/>
  <c r="P3790" i="16"/>
  <c r="Q3790" i="16"/>
  <c r="R3790" i="16" s="1"/>
  <c r="N3790" i="16" s="1"/>
  <c r="P3732" i="16"/>
  <c r="Q3732" i="16"/>
  <c r="R3732" i="16" s="1"/>
  <c r="N3732" i="16" s="1"/>
  <c r="Q2341" i="16"/>
  <c r="R2341" i="16" s="1"/>
  <c r="N2341" i="16" s="1"/>
  <c r="P2341" i="16"/>
  <c r="Q2295" i="16"/>
  <c r="R2295" i="16" s="1"/>
  <c r="N2295" i="16" s="1"/>
  <c r="P2295" i="16"/>
  <c r="Q2235" i="16"/>
  <c r="R2235" i="16" s="1"/>
  <c r="N2235" i="16" s="1"/>
  <c r="P2235" i="16"/>
  <c r="P2151" i="16"/>
  <c r="Q2151" i="16"/>
  <c r="R2151" i="16" s="1"/>
  <c r="N2151" i="16" s="1"/>
  <c r="P3810" i="16"/>
  <c r="Q3810" i="16"/>
  <c r="R3810" i="16" s="1"/>
  <c r="N3810" i="16" s="1"/>
  <c r="P3833" i="16"/>
  <c r="Q3833" i="16"/>
  <c r="R3833" i="16" s="1"/>
  <c r="N3833" i="16" s="1"/>
  <c r="Q3534" i="16"/>
  <c r="R3534" i="16" s="1"/>
  <c r="N3534" i="16" s="1"/>
  <c r="P3534" i="16"/>
  <c r="P3776" i="16"/>
  <c r="Q3776" i="16"/>
  <c r="R3776" i="16" s="1"/>
  <c r="N3776" i="16" s="1"/>
  <c r="P3728" i="16"/>
  <c r="Q3728" i="16"/>
  <c r="R3728" i="16" s="1"/>
  <c r="N3728" i="16" s="1"/>
  <c r="Q3632" i="16"/>
  <c r="R3632" i="16" s="1"/>
  <c r="N3632" i="16" s="1"/>
  <c r="P3632" i="16"/>
  <c r="Q3562" i="16"/>
  <c r="R3562" i="16" s="1"/>
  <c r="N3562" i="16" s="1"/>
  <c r="P3562" i="16"/>
  <c r="P3516" i="16"/>
  <c r="Q3516" i="16"/>
  <c r="R3516" i="16" s="1"/>
  <c r="N3516" i="16" s="1"/>
  <c r="P3456" i="16"/>
  <c r="Q3456" i="16"/>
  <c r="R3456" i="16" s="1"/>
  <c r="N3456" i="16" s="1"/>
  <c r="P2509" i="16"/>
  <c r="Q2509" i="16"/>
  <c r="R2509" i="16" s="1"/>
  <c r="N2509" i="16" s="1"/>
  <c r="Q2450" i="16"/>
  <c r="R2450" i="16" s="1"/>
  <c r="N2450" i="16" s="1"/>
  <c r="P2450" i="16"/>
  <c r="P2390" i="16"/>
  <c r="Q2390" i="16"/>
  <c r="R2390" i="16" s="1"/>
  <c r="N2390" i="16" s="1"/>
  <c r="Q2308" i="16"/>
  <c r="R2308" i="16" s="1"/>
  <c r="N2308" i="16" s="1"/>
  <c r="P2308" i="16"/>
  <c r="Q1961" i="16"/>
  <c r="R1961" i="16" s="1"/>
  <c r="N1961" i="16" s="1"/>
  <c r="P1961" i="16"/>
  <c r="Q1926" i="16"/>
  <c r="R1926" i="16" s="1"/>
  <c r="N1926" i="16" s="1"/>
  <c r="P1926" i="16"/>
  <c r="Q2204" i="16"/>
  <c r="R2204" i="16" s="1"/>
  <c r="N2204" i="16" s="1"/>
  <c r="P2204" i="16"/>
  <c r="Q2145" i="16"/>
  <c r="R2145" i="16" s="1"/>
  <c r="N2145" i="16" s="1"/>
  <c r="P2145" i="16"/>
  <c r="Q3607" i="16"/>
  <c r="R3607" i="16" s="1"/>
  <c r="N3607" i="16" s="1"/>
  <c r="P3607" i="16"/>
  <c r="Q3789" i="16"/>
  <c r="R3789" i="16" s="1"/>
  <c r="N3789" i="16" s="1"/>
  <c r="P3789" i="16"/>
  <c r="Q3718" i="16"/>
  <c r="R3718" i="16" s="1"/>
  <c r="N3718" i="16" s="1"/>
  <c r="P3718" i="16"/>
  <c r="Q3671" i="16"/>
  <c r="R3671" i="16" s="1"/>
  <c r="N3671" i="16" s="1"/>
  <c r="P3671" i="16"/>
  <c r="P3611" i="16"/>
  <c r="Q3611" i="16"/>
  <c r="R3611" i="16" s="1"/>
  <c r="N3611" i="16" s="1"/>
  <c r="Q2100" i="16"/>
  <c r="R2100" i="16" s="1"/>
  <c r="N2100" i="16" s="1"/>
  <c r="P2100" i="16"/>
  <c r="Q3817" i="16"/>
  <c r="R3817" i="16" s="1"/>
  <c r="N3817" i="16" s="1"/>
  <c r="P3817" i="16"/>
  <c r="Q3782" i="16"/>
  <c r="R3782" i="16" s="1"/>
  <c r="N3782" i="16" s="1"/>
  <c r="P3782" i="16"/>
  <c r="Q3711" i="16"/>
  <c r="R3711" i="16" s="1"/>
  <c r="N3711" i="16" s="1"/>
  <c r="P3711" i="16"/>
  <c r="Q3628" i="16"/>
  <c r="R3628" i="16" s="1"/>
  <c r="N3628" i="16" s="1"/>
  <c r="P3628" i="16"/>
  <c r="Q3269" i="16"/>
  <c r="R3269" i="16" s="1"/>
  <c r="N3269" i="16" s="1"/>
  <c r="P3269" i="16"/>
  <c r="P3246" i="16"/>
  <c r="Q3246" i="16"/>
  <c r="R3246" i="16" s="1"/>
  <c r="N3246" i="16" s="1"/>
  <c r="Q3512" i="16"/>
  <c r="R3512" i="16" s="1"/>
  <c r="N3512" i="16" s="1"/>
  <c r="P3512" i="16"/>
  <c r="Q3453" i="16"/>
  <c r="R3453" i="16" s="1"/>
  <c r="N3453" i="16" s="1"/>
  <c r="P3453" i="16"/>
  <c r="Q3369" i="16"/>
  <c r="R3369" i="16" s="1"/>
  <c r="N3369" i="16" s="1"/>
  <c r="P3369" i="16"/>
  <c r="Q3299" i="16"/>
  <c r="R3299" i="16" s="1"/>
  <c r="N3299" i="16" s="1"/>
  <c r="P3299" i="16"/>
  <c r="P3250" i="16"/>
  <c r="Q3250" i="16"/>
  <c r="R3250" i="16" s="1"/>
  <c r="N3250" i="16" s="1"/>
  <c r="P3191" i="16"/>
  <c r="Q3191" i="16"/>
  <c r="R3191" i="16" s="1"/>
  <c r="N3191" i="16" s="1"/>
  <c r="Q663" i="16"/>
  <c r="R663" i="16" s="1"/>
  <c r="N663" i="16" s="1"/>
  <c r="P663" i="16"/>
  <c r="Q555" i="16"/>
  <c r="R555" i="16" s="1"/>
  <c r="N555" i="16" s="1"/>
  <c r="P555" i="16"/>
  <c r="Q349" i="16"/>
  <c r="R349" i="16" s="1"/>
  <c r="N349" i="16" s="1"/>
  <c r="P349" i="16"/>
  <c r="P1278" i="16"/>
  <c r="Q1278" i="16"/>
  <c r="R1278" i="16" s="1"/>
  <c r="N1278" i="16" s="1"/>
  <c r="Q2445" i="16"/>
  <c r="R2445" i="16" s="1"/>
  <c r="N2445" i="16" s="1"/>
  <c r="P2445" i="16"/>
  <c r="P254" i="16"/>
  <c r="Q254" i="16"/>
  <c r="R254" i="16" s="1"/>
  <c r="N254" i="16" s="1"/>
  <c r="Q1543" i="16"/>
  <c r="R1543" i="16" s="1"/>
  <c r="N1543" i="16" s="1"/>
  <c r="P1543" i="16"/>
  <c r="Q925" i="16"/>
  <c r="R925" i="16" s="1"/>
  <c r="N925" i="16" s="1"/>
  <c r="P925" i="16"/>
  <c r="Q807" i="16"/>
  <c r="R807" i="16" s="1"/>
  <c r="N807" i="16" s="1"/>
  <c r="P807" i="16"/>
  <c r="Q319" i="16"/>
  <c r="R319" i="16" s="1"/>
  <c r="N319" i="16" s="1"/>
  <c r="P319" i="16"/>
  <c r="P694" i="16"/>
  <c r="Q694" i="16"/>
  <c r="R694" i="16" s="1"/>
  <c r="N694" i="16" s="1"/>
  <c r="Q2077" i="16"/>
  <c r="R2077" i="16" s="1"/>
  <c r="N2077" i="16" s="1"/>
  <c r="P2077" i="16"/>
  <c r="Q1253" i="16"/>
  <c r="R1253" i="16" s="1"/>
  <c r="N1253" i="16" s="1"/>
  <c r="P1253" i="16"/>
  <c r="P1351" i="16"/>
  <c r="Q1351" i="16"/>
  <c r="R1351" i="16" s="1"/>
  <c r="N1351" i="16" s="1"/>
  <c r="P2344" i="16"/>
  <c r="Q2344" i="16"/>
  <c r="R2344" i="16" s="1"/>
  <c r="N2344" i="16" s="1"/>
  <c r="Q484" i="16"/>
  <c r="R484" i="16" s="1"/>
  <c r="N484" i="16" s="1"/>
  <c r="P484" i="16"/>
  <c r="Q219" i="16"/>
  <c r="R219" i="16" s="1"/>
  <c r="N219" i="16" s="1"/>
  <c r="P219" i="16"/>
  <c r="Q519" i="16"/>
  <c r="R519" i="16" s="1"/>
  <c r="N519" i="16" s="1"/>
  <c r="P519" i="16"/>
  <c r="Q449" i="16"/>
  <c r="R449" i="16" s="1"/>
  <c r="N449" i="16" s="1"/>
  <c r="P449" i="16"/>
  <c r="Q205" i="16"/>
  <c r="R205" i="16" s="1"/>
  <c r="N205" i="16" s="1"/>
  <c r="P205" i="16"/>
  <c r="Q463" i="16"/>
  <c r="R463" i="16" s="1"/>
  <c r="N463" i="16" s="1"/>
  <c r="P463" i="16"/>
  <c r="P154" i="16"/>
  <c r="Q154" i="16"/>
  <c r="R154" i="16" s="1"/>
  <c r="N154" i="16" s="1"/>
  <c r="P849" i="16"/>
  <c r="Q849" i="16"/>
  <c r="R849" i="16" s="1"/>
  <c r="N849" i="16" s="1"/>
  <c r="Q553" i="16"/>
  <c r="R553" i="16" s="1"/>
  <c r="N553" i="16" s="1"/>
  <c r="P553" i="16"/>
  <c r="Q1227" i="16"/>
  <c r="R1227" i="16" s="1"/>
  <c r="N1227" i="16" s="1"/>
  <c r="P1227" i="16"/>
  <c r="P1936" i="16"/>
  <c r="Q1936" i="16"/>
  <c r="R1936" i="16" s="1"/>
  <c r="N1936" i="16" s="1"/>
  <c r="Q1397" i="16"/>
  <c r="R1397" i="16" s="1"/>
  <c r="N1397" i="16" s="1"/>
  <c r="P1397" i="16"/>
  <c r="P1446" i="16"/>
  <c r="Q1446" i="16"/>
  <c r="R1446" i="16" s="1"/>
  <c r="N1446" i="16" s="1"/>
  <c r="Q1161" i="16"/>
  <c r="R1161" i="16" s="1"/>
  <c r="N1161" i="16" s="1"/>
  <c r="P1161" i="16"/>
  <c r="Q1989" i="16"/>
  <c r="R1989" i="16" s="1"/>
  <c r="N1989" i="16" s="1"/>
  <c r="P1989" i="16"/>
  <c r="Q793" i="16"/>
  <c r="R793" i="16" s="1"/>
  <c r="N793" i="16" s="1"/>
  <c r="P793" i="16"/>
  <c r="Q532" i="16"/>
  <c r="R532" i="16" s="1"/>
  <c r="N532" i="16" s="1"/>
  <c r="P532" i="16"/>
  <c r="Q174" i="16"/>
  <c r="R174" i="16" s="1"/>
  <c r="N174" i="16" s="1"/>
  <c r="P174" i="16"/>
  <c r="Q331" i="16"/>
  <c r="R331" i="16" s="1"/>
  <c r="N331" i="16" s="1"/>
  <c r="P331" i="16"/>
  <c r="Q1039" i="16"/>
  <c r="R1039" i="16" s="1"/>
  <c r="N1039" i="16" s="1"/>
  <c r="P1039" i="16"/>
  <c r="P706" i="16"/>
  <c r="Q706" i="16"/>
  <c r="R706" i="16" s="1"/>
  <c r="N706" i="16" s="1"/>
  <c r="Q420" i="16"/>
  <c r="R420" i="16" s="1"/>
  <c r="N420" i="16" s="1"/>
  <c r="P420" i="16"/>
  <c r="Q1095" i="16"/>
  <c r="R1095" i="16" s="1"/>
  <c r="N1095" i="16" s="1"/>
  <c r="P1095" i="16"/>
  <c r="P1803" i="16"/>
  <c r="Q1803" i="16"/>
  <c r="R1803" i="16" s="1"/>
  <c r="N1803" i="16" s="1"/>
  <c r="P1266" i="16"/>
  <c r="Q1266" i="16"/>
  <c r="R1266" i="16" s="1"/>
  <c r="N1266" i="16" s="1"/>
  <c r="P1302" i="16"/>
  <c r="Q1302" i="16"/>
  <c r="R1302" i="16" s="1"/>
  <c r="N1302" i="16" s="1"/>
  <c r="P2023" i="16"/>
  <c r="Q2023" i="16"/>
  <c r="R2023" i="16" s="1"/>
  <c r="N2023" i="16" s="1"/>
  <c r="Q1833" i="16"/>
  <c r="R1833" i="16" s="1"/>
  <c r="N1833" i="16" s="1"/>
  <c r="P1833" i="16"/>
  <c r="Q422" i="16"/>
  <c r="R422" i="16" s="1"/>
  <c r="N422" i="16" s="1"/>
  <c r="P422" i="16"/>
  <c r="Q77" i="16"/>
  <c r="R77" i="16" s="1"/>
  <c r="N77" i="16" s="1"/>
  <c r="P77" i="16"/>
  <c r="P761" i="16"/>
  <c r="Q761" i="16"/>
  <c r="R761" i="16" s="1"/>
  <c r="N761" i="16" s="1"/>
  <c r="Q919" i="16"/>
  <c r="R919" i="16" s="1"/>
  <c r="N919" i="16" s="1"/>
  <c r="P919" i="16"/>
  <c r="P610" i="16"/>
  <c r="Q610" i="16"/>
  <c r="R610" i="16" s="1"/>
  <c r="N610" i="16" s="1"/>
  <c r="Q287" i="16"/>
  <c r="R287" i="16" s="1"/>
  <c r="N287" i="16" s="1"/>
  <c r="P287" i="16"/>
  <c r="Q1007" i="16"/>
  <c r="R1007" i="16" s="1"/>
  <c r="N1007" i="16" s="1"/>
  <c r="P1007" i="16"/>
  <c r="Q1683" i="16"/>
  <c r="R1683" i="16" s="1"/>
  <c r="N1683" i="16" s="1"/>
  <c r="P1683" i="16"/>
  <c r="Q1384" i="16"/>
  <c r="R1384" i="16" s="1"/>
  <c r="N1384" i="16" s="1"/>
  <c r="P1384" i="16"/>
  <c r="Q869" i="16"/>
  <c r="R869" i="16" s="1"/>
  <c r="N869" i="16" s="1"/>
  <c r="P869" i="16"/>
  <c r="Q1915" i="16"/>
  <c r="R1915" i="16" s="1"/>
  <c r="N1915" i="16" s="1"/>
  <c r="P1915" i="16"/>
  <c r="Q1617" i="16"/>
  <c r="R1617" i="16" s="1"/>
  <c r="N1617" i="16" s="1"/>
  <c r="P1617" i="16"/>
  <c r="Q1499" i="16"/>
  <c r="R1499" i="16" s="1"/>
  <c r="N1499" i="16" s="1"/>
  <c r="P1499" i="16"/>
  <c r="P434" i="16"/>
  <c r="Q434" i="16"/>
  <c r="R434" i="16" s="1"/>
  <c r="N434" i="16" s="1"/>
  <c r="Q89" i="16"/>
  <c r="R89" i="16" s="1"/>
  <c r="N89" i="16" s="1"/>
  <c r="P89" i="16"/>
  <c r="Q773" i="16"/>
  <c r="R773" i="16" s="1"/>
  <c r="N773" i="16" s="1"/>
  <c r="P773" i="16"/>
  <c r="Q931" i="16"/>
  <c r="R931" i="16" s="1"/>
  <c r="N931" i="16" s="1"/>
  <c r="P931" i="16"/>
  <c r="Q621" i="16"/>
  <c r="R621" i="16" s="1"/>
  <c r="N621" i="16" s="1"/>
  <c r="P621" i="16"/>
  <c r="Q300" i="16"/>
  <c r="R300" i="16" s="1"/>
  <c r="N300" i="16" s="1"/>
  <c r="P300" i="16"/>
  <c r="Q1020" i="16"/>
  <c r="R1020" i="16" s="1"/>
  <c r="N1020" i="16" s="1"/>
  <c r="P1020" i="16"/>
  <c r="Q1694" i="16"/>
  <c r="R1694" i="16" s="1"/>
  <c r="N1694" i="16" s="1"/>
  <c r="P1694" i="16"/>
  <c r="P1396" i="16"/>
  <c r="Q1396" i="16"/>
  <c r="R1396" i="16" s="1"/>
  <c r="N1396" i="16" s="1"/>
  <c r="Q883" i="16"/>
  <c r="R883" i="16" s="1"/>
  <c r="N883" i="16" s="1"/>
  <c r="P883" i="16"/>
  <c r="Q1927" i="16"/>
  <c r="R1927" i="16" s="1"/>
  <c r="N1927" i="16" s="1"/>
  <c r="P1927" i="16"/>
  <c r="P1628" i="16"/>
  <c r="Q1628" i="16"/>
  <c r="R1628" i="16" s="1"/>
  <c r="N1628" i="16" s="1"/>
  <c r="Q1511" i="16"/>
  <c r="R1511" i="16" s="1"/>
  <c r="N1511" i="16" s="1"/>
  <c r="P1511" i="16"/>
  <c r="P302" i="16"/>
  <c r="Q302" i="16"/>
  <c r="R302" i="16" s="1"/>
  <c r="N302" i="16" s="1"/>
  <c r="Q999" i="16"/>
  <c r="R999" i="16" s="1"/>
  <c r="N999" i="16" s="1"/>
  <c r="P999" i="16"/>
  <c r="Q641" i="16"/>
  <c r="R641" i="16" s="1"/>
  <c r="N641" i="16" s="1"/>
  <c r="P641" i="16"/>
  <c r="Q799" i="16"/>
  <c r="R799" i="16" s="1"/>
  <c r="N799" i="16" s="1"/>
  <c r="P799" i="16"/>
  <c r="Q489" i="16"/>
  <c r="R489" i="16" s="1"/>
  <c r="N489" i="16" s="1"/>
  <c r="P489" i="16"/>
  <c r="Q156" i="16"/>
  <c r="R156" i="16" s="1"/>
  <c r="N156" i="16" s="1"/>
  <c r="P156" i="16"/>
  <c r="Q887" i="16"/>
  <c r="R887" i="16" s="1"/>
  <c r="N887" i="16" s="1"/>
  <c r="P887" i="16"/>
  <c r="P1562" i="16"/>
  <c r="Q1562" i="16"/>
  <c r="R1562" i="16" s="1"/>
  <c r="N1562" i="16" s="1"/>
  <c r="Q1263" i="16"/>
  <c r="R1263" i="16" s="1"/>
  <c r="N1263" i="16" s="1"/>
  <c r="P1263" i="16"/>
  <c r="P1732" i="16"/>
  <c r="Q1732" i="16"/>
  <c r="R1732" i="16" s="1"/>
  <c r="N1732" i="16" s="1"/>
  <c r="P1795" i="16"/>
  <c r="Q1795" i="16"/>
  <c r="R1795" i="16" s="1"/>
  <c r="N1795" i="16" s="1"/>
  <c r="Q1497" i="16"/>
  <c r="R1497" i="16" s="1"/>
  <c r="N1497" i="16" s="1"/>
  <c r="P1497" i="16"/>
  <c r="Q1355" i="16"/>
  <c r="R1355" i="16" s="1"/>
  <c r="N1355" i="16" s="1"/>
  <c r="P1355" i="16"/>
  <c r="P746" i="16"/>
  <c r="Q746" i="16"/>
  <c r="R746" i="16" s="1"/>
  <c r="N746" i="16" s="1"/>
  <c r="Q400" i="16"/>
  <c r="R400" i="16" s="1"/>
  <c r="N400" i="16" s="1"/>
  <c r="P400" i="16"/>
  <c r="Q305" i="16"/>
  <c r="R305" i="16" s="1"/>
  <c r="N305" i="16" s="1"/>
  <c r="P305" i="16"/>
  <c r="P212" i="16"/>
  <c r="Q212" i="16"/>
  <c r="R212" i="16" s="1"/>
  <c r="N212" i="16" s="1"/>
  <c r="Q932" i="16"/>
  <c r="R932" i="16" s="1"/>
  <c r="N932" i="16" s="1"/>
  <c r="P932" i="16"/>
  <c r="Q623" i="16"/>
  <c r="R623" i="16" s="1"/>
  <c r="N623" i="16" s="1"/>
  <c r="P623" i="16"/>
  <c r="Q1249" i="16"/>
  <c r="R1249" i="16" s="1"/>
  <c r="N1249" i="16" s="1"/>
  <c r="P1249" i="16"/>
  <c r="P2005" i="16"/>
  <c r="Q2005" i="16"/>
  <c r="R2005" i="16" s="1"/>
  <c r="N2005" i="16" s="1"/>
  <c r="P1708" i="16"/>
  <c r="Q1708" i="16"/>
  <c r="R1708" i="16" s="1"/>
  <c r="N1708" i="16" s="1"/>
  <c r="P1194" i="16"/>
  <c r="Q1194" i="16"/>
  <c r="R1194" i="16" s="1"/>
  <c r="N1194" i="16" s="1"/>
  <c r="Q1209" i="16"/>
  <c r="R1209" i="16" s="1"/>
  <c r="N1209" i="16" s="1"/>
  <c r="P1209" i="16"/>
  <c r="Q1941" i="16"/>
  <c r="R1941" i="16" s="1"/>
  <c r="N1941" i="16" s="1"/>
  <c r="P1941" i="16"/>
  <c r="Q1895" i="16"/>
  <c r="R1895" i="16" s="1"/>
  <c r="N1895" i="16" s="1"/>
  <c r="P1895" i="16"/>
  <c r="P614" i="16"/>
  <c r="Q614" i="16"/>
  <c r="R614" i="16" s="1"/>
  <c r="N614" i="16" s="1"/>
  <c r="Q268" i="16"/>
  <c r="R268" i="16" s="1"/>
  <c r="N268" i="16" s="1"/>
  <c r="P268" i="16"/>
  <c r="Q173" i="16"/>
  <c r="R173" i="16" s="1"/>
  <c r="N173" i="16" s="1"/>
  <c r="P173" i="16"/>
  <c r="Q80" i="16"/>
  <c r="R80" i="16" s="1"/>
  <c r="N80" i="16" s="1"/>
  <c r="P80" i="16"/>
  <c r="Q801" i="16"/>
  <c r="R801" i="16" s="1"/>
  <c r="N801" i="16" s="1"/>
  <c r="P801" i="16"/>
  <c r="P480" i="16"/>
  <c r="Q480" i="16"/>
  <c r="R480" i="16" s="1"/>
  <c r="N480" i="16" s="1"/>
  <c r="Q1118" i="16"/>
  <c r="R1118" i="16" s="1"/>
  <c r="N1118" i="16" s="1"/>
  <c r="P1118" i="16"/>
  <c r="Q1874" i="16"/>
  <c r="R1874" i="16" s="1"/>
  <c r="N1874" i="16" s="1"/>
  <c r="P1874" i="16"/>
  <c r="Q1576" i="16"/>
  <c r="R1576" i="16" s="1"/>
  <c r="N1576" i="16" s="1"/>
  <c r="P1576" i="16"/>
  <c r="P1062" i="16"/>
  <c r="Q1062" i="16"/>
  <c r="R1062" i="16" s="1"/>
  <c r="N1062" i="16" s="1"/>
  <c r="Q1076" i="16"/>
  <c r="R1076" i="16" s="1"/>
  <c r="N1076" i="16" s="1"/>
  <c r="P1076" i="16"/>
  <c r="Q1809" i="16"/>
  <c r="R1809" i="16" s="1"/>
  <c r="N1809" i="16" s="1"/>
  <c r="P1809" i="16"/>
  <c r="P1728" i="16"/>
  <c r="Q1728" i="16"/>
  <c r="R1728" i="16" s="1"/>
  <c r="N1728" i="16" s="1"/>
  <c r="Q747" i="16"/>
  <c r="R747" i="16" s="1"/>
  <c r="N747" i="16" s="1"/>
  <c r="P747" i="16"/>
  <c r="Q389" i="16"/>
  <c r="R389" i="16" s="1"/>
  <c r="N389" i="16" s="1"/>
  <c r="P389" i="16"/>
  <c r="Q548" i="16"/>
  <c r="R548" i="16" s="1"/>
  <c r="N548" i="16" s="1"/>
  <c r="P548" i="16"/>
  <c r="Q237" i="16"/>
  <c r="R237" i="16" s="1"/>
  <c r="N237" i="16" s="1"/>
  <c r="P237" i="16"/>
  <c r="P934" i="16"/>
  <c r="Q934" i="16"/>
  <c r="R934" i="16" s="1"/>
  <c r="N934" i="16" s="1"/>
  <c r="Q637" i="16"/>
  <c r="R637" i="16" s="1"/>
  <c r="N637" i="16" s="1"/>
  <c r="P637" i="16"/>
  <c r="Q1309" i="16"/>
  <c r="R1309" i="16" s="1"/>
  <c r="N1309" i="16" s="1"/>
  <c r="P1309" i="16"/>
  <c r="Q2019" i="16"/>
  <c r="R2019" i="16" s="1"/>
  <c r="N2019" i="16" s="1"/>
  <c r="P2019" i="16"/>
  <c r="Q1481" i="16"/>
  <c r="R1481" i="16" s="1"/>
  <c r="N1481" i="16" s="1"/>
  <c r="P1481" i="16"/>
  <c r="Q1531" i="16"/>
  <c r="R1531" i="16" s="1"/>
  <c r="N1531" i="16" s="1"/>
  <c r="P1531" i="16"/>
  <c r="P1246" i="16"/>
  <c r="Q1246" i="16"/>
  <c r="R1246" i="16" s="1"/>
  <c r="N1246" i="16" s="1"/>
  <c r="Q2074" i="16"/>
  <c r="R2074" i="16" s="1"/>
  <c r="N2074" i="16" s="1"/>
  <c r="P2074" i="16"/>
  <c r="Q62" i="16"/>
  <c r="R62" i="16" s="1"/>
  <c r="N62" i="16" s="1"/>
  <c r="P62" i="16"/>
  <c r="Q759" i="16"/>
  <c r="R759" i="16" s="1"/>
  <c r="N759" i="16" s="1"/>
  <c r="P759" i="16"/>
  <c r="Q401" i="16"/>
  <c r="R401" i="16" s="1"/>
  <c r="N401" i="16" s="1"/>
  <c r="P401" i="16"/>
  <c r="Q560" i="16"/>
  <c r="R560" i="16" s="1"/>
  <c r="N560" i="16" s="1"/>
  <c r="P560" i="16"/>
  <c r="Q249" i="16"/>
  <c r="R249" i="16" s="1"/>
  <c r="N249" i="16" s="1"/>
  <c r="P249" i="16"/>
  <c r="P946" i="16"/>
  <c r="Q946" i="16"/>
  <c r="R946" i="16" s="1"/>
  <c r="N946" i="16" s="1"/>
  <c r="Q648" i="16"/>
  <c r="R648" i="16" s="1"/>
  <c r="N648" i="16" s="1"/>
  <c r="P648" i="16"/>
  <c r="Q1323" i="16"/>
  <c r="R1323" i="16" s="1"/>
  <c r="N1323" i="16" s="1"/>
  <c r="P1323" i="16"/>
  <c r="Q2032" i="16"/>
  <c r="R2032" i="16" s="1"/>
  <c r="N2032" i="16" s="1"/>
  <c r="P2032" i="16"/>
  <c r="Q1493" i="16"/>
  <c r="R1493" i="16" s="1"/>
  <c r="N1493" i="16" s="1"/>
  <c r="P1493" i="16"/>
  <c r="Q1556" i="16"/>
  <c r="R1556" i="16" s="1"/>
  <c r="N1556" i="16" s="1"/>
  <c r="P1556" i="16"/>
  <c r="Q1257" i="16"/>
  <c r="R1257" i="16" s="1"/>
  <c r="N1257" i="16" s="1"/>
  <c r="P1257" i="16"/>
  <c r="Q2086" i="16"/>
  <c r="R2086" i="16" s="1"/>
  <c r="N2086" i="16" s="1"/>
  <c r="P2086" i="16"/>
  <c r="Q889" i="16"/>
  <c r="R889" i="16" s="1"/>
  <c r="N889" i="16" s="1"/>
  <c r="P889" i="16"/>
  <c r="Q628" i="16"/>
  <c r="R628" i="16" s="1"/>
  <c r="N628" i="16" s="1"/>
  <c r="P628" i="16"/>
  <c r="P269" i="16"/>
  <c r="Q269" i="16"/>
  <c r="R269" i="16" s="1"/>
  <c r="N269" i="16" s="1"/>
  <c r="Q427" i="16"/>
  <c r="R427" i="16" s="1"/>
  <c r="N427" i="16" s="1"/>
  <c r="P427" i="16"/>
  <c r="P117" i="16"/>
  <c r="Q117" i="16"/>
  <c r="R117" i="16" s="1"/>
  <c r="N117" i="16" s="1"/>
  <c r="P802" i="16"/>
  <c r="Q802" i="16"/>
  <c r="R802" i="16" s="1"/>
  <c r="N802" i="16" s="1"/>
  <c r="Q517" i="16"/>
  <c r="R517" i="16" s="1"/>
  <c r="N517" i="16" s="1"/>
  <c r="P517" i="16"/>
  <c r="P1190" i="16"/>
  <c r="Q1190" i="16"/>
  <c r="R1190" i="16" s="1"/>
  <c r="N1190" i="16" s="1"/>
  <c r="Q1899" i="16"/>
  <c r="R1899" i="16" s="1"/>
  <c r="N1899" i="16" s="1"/>
  <c r="P1899" i="16"/>
  <c r="Q1361" i="16"/>
  <c r="R1361" i="16" s="1"/>
  <c r="N1361" i="16" s="1"/>
  <c r="P1361" i="16"/>
  <c r="Q1411" i="16"/>
  <c r="R1411" i="16" s="1"/>
  <c r="N1411" i="16" s="1"/>
  <c r="P1411" i="16"/>
  <c r="Q1125" i="16"/>
  <c r="R1125" i="16" s="1"/>
  <c r="N1125" i="16" s="1"/>
  <c r="P1125" i="16"/>
  <c r="Q1942" i="16"/>
  <c r="R1942" i="16" s="1"/>
  <c r="N1942" i="16" s="1"/>
  <c r="P1942" i="16"/>
  <c r="Q758" i="16"/>
  <c r="R758" i="16" s="1"/>
  <c r="N758" i="16" s="1"/>
  <c r="P758" i="16"/>
  <c r="P494" i="16"/>
  <c r="Q494" i="16"/>
  <c r="R494" i="16" s="1"/>
  <c r="N494" i="16" s="1"/>
  <c r="Q136" i="16"/>
  <c r="R136" i="16" s="1"/>
  <c r="N136" i="16" s="1"/>
  <c r="P136" i="16"/>
  <c r="Q296" i="16"/>
  <c r="R296" i="16" s="1"/>
  <c r="N296" i="16" s="1"/>
  <c r="P296" i="16"/>
  <c r="Q1004" i="16"/>
  <c r="R1004" i="16" s="1"/>
  <c r="N1004" i="16" s="1"/>
  <c r="P1004" i="16"/>
  <c r="P670" i="16"/>
  <c r="Q670" i="16"/>
  <c r="R670" i="16" s="1"/>
  <c r="N670" i="16" s="1"/>
  <c r="Q384" i="16"/>
  <c r="R384" i="16" s="1"/>
  <c r="N384" i="16" s="1"/>
  <c r="P384" i="16"/>
  <c r="Q2054" i="16"/>
  <c r="R2054" i="16" s="1"/>
  <c r="N2054" i="16" s="1"/>
  <c r="P2054" i="16"/>
  <c r="Q1767" i="16"/>
  <c r="R1767" i="16" s="1"/>
  <c r="N1767" i="16" s="1"/>
  <c r="P1767" i="16"/>
  <c r="P1230" i="16"/>
  <c r="Q1230" i="16"/>
  <c r="R1230" i="16" s="1"/>
  <c r="N1230" i="16" s="1"/>
  <c r="Q1267" i="16"/>
  <c r="R1267" i="16" s="1"/>
  <c r="N1267" i="16" s="1"/>
  <c r="P1267" i="16"/>
  <c r="Q1988" i="16"/>
  <c r="R1988" i="16" s="1"/>
  <c r="N1988" i="16" s="1"/>
  <c r="P1988" i="16"/>
  <c r="Q1786" i="16"/>
  <c r="R1786" i="16" s="1"/>
  <c r="N1786" i="16" s="1"/>
  <c r="P1786" i="16"/>
  <c r="Q481" i="16"/>
  <c r="R481" i="16" s="1"/>
  <c r="N481" i="16" s="1"/>
  <c r="P481" i="16"/>
  <c r="Q207" i="16"/>
  <c r="R207" i="16" s="1"/>
  <c r="N207" i="16" s="1"/>
  <c r="P207" i="16"/>
  <c r="Q904" i="16"/>
  <c r="R904" i="16" s="1"/>
  <c r="N904" i="16" s="1"/>
  <c r="P904" i="16"/>
  <c r="P810" i="16"/>
  <c r="Q810" i="16"/>
  <c r="R810" i="16" s="1"/>
  <c r="N810" i="16" s="1"/>
  <c r="Q728" i="16"/>
  <c r="R728" i="16" s="1"/>
  <c r="N728" i="16" s="1"/>
  <c r="P728" i="16"/>
  <c r="Q394" i="16"/>
  <c r="R394" i="16" s="1"/>
  <c r="N394" i="16" s="1"/>
  <c r="P394" i="16"/>
  <c r="Q97" i="16"/>
  <c r="R97" i="16" s="1"/>
  <c r="N97" i="16" s="1"/>
  <c r="P97" i="16"/>
  <c r="Q1754" i="16"/>
  <c r="R1754" i="16" s="1"/>
  <c r="N1754" i="16" s="1"/>
  <c r="P1754" i="16"/>
  <c r="Q1492" i="16"/>
  <c r="R1492" i="16" s="1"/>
  <c r="N1492" i="16" s="1"/>
  <c r="P1492" i="16"/>
  <c r="Q953" i="16"/>
  <c r="R953" i="16" s="1"/>
  <c r="N953" i="16" s="1"/>
  <c r="P953" i="16"/>
  <c r="Q1698" i="16"/>
  <c r="R1698" i="16" s="1"/>
  <c r="N1698" i="16" s="1"/>
  <c r="P1698" i="16"/>
  <c r="P1712" i="16"/>
  <c r="Q1712" i="16"/>
  <c r="R1712" i="16" s="1"/>
  <c r="N1712" i="16" s="1"/>
  <c r="Q1485" i="16"/>
  <c r="R1485" i="16" s="1"/>
  <c r="N1485" i="16" s="1"/>
  <c r="P1485" i="16"/>
  <c r="Q1245" i="16"/>
  <c r="R1245" i="16" s="1"/>
  <c r="N1245" i="16" s="1"/>
  <c r="P1245" i="16"/>
  <c r="Q1980" i="16"/>
  <c r="R1980" i="16" s="1"/>
  <c r="N1980" i="16" s="1"/>
  <c r="P1980" i="16"/>
  <c r="P2677" i="16"/>
  <c r="Q2677" i="16"/>
  <c r="R2677" i="16" s="1"/>
  <c r="N2677" i="16" s="1"/>
  <c r="P2619" i="16"/>
  <c r="Q2619" i="16"/>
  <c r="R2619" i="16" s="1"/>
  <c r="N2619" i="16" s="1"/>
  <c r="P2559" i="16"/>
  <c r="Q2559" i="16"/>
  <c r="R2559" i="16" s="1"/>
  <c r="N2559" i="16" s="1"/>
  <c r="Q2488" i="16"/>
  <c r="R2488" i="16" s="1"/>
  <c r="N2488" i="16" s="1"/>
  <c r="P2488" i="16"/>
  <c r="Q2129" i="16"/>
  <c r="R2129" i="16" s="1"/>
  <c r="N2129" i="16" s="1"/>
  <c r="P2129" i="16"/>
  <c r="Q2094" i="16"/>
  <c r="R2094" i="16" s="1"/>
  <c r="N2094" i="16" s="1"/>
  <c r="P2094" i="16"/>
  <c r="P2371" i="16"/>
  <c r="Q2371" i="16"/>
  <c r="R2371" i="16" s="1"/>
  <c r="N2371" i="16" s="1"/>
  <c r="Q2312" i="16"/>
  <c r="R2312" i="16" s="1"/>
  <c r="N2312" i="16" s="1"/>
  <c r="P2312" i="16"/>
  <c r="Q2217" i="16"/>
  <c r="R2217" i="16" s="1"/>
  <c r="N2217" i="16" s="1"/>
  <c r="P2217" i="16"/>
  <c r="Q2146" i="16"/>
  <c r="R2146" i="16" s="1"/>
  <c r="N2146" i="16" s="1"/>
  <c r="P2146" i="16"/>
  <c r="P2111" i="16"/>
  <c r="Q2111" i="16"/>
  <c r="R2111" i="16" s="1"/>
  <c r="N2111" i="16" s="1"/>
  <c r="P3839" i="16"/>
  <c r="Q3839" i="16"/>
  <c r="R3839" i="16" s="1"/>
  <c r="N3839" i="16" s="1"/>
  <c r="P3780" i="16"/>
  <c r="Q3780" i="16"/>
  <c r="R3780" i="16" s="1"/>
  <c r="N3780" i="16" s="1"/>
  <c r="P2689" i="16"/>
  <c r="Q2689" i="16"/>
  <c r="R2689" i="16" s="1"/>
  <c r="N2689" i="16" s="1"/>
  <c r="Q2630" i="16"/>
  <c r="R2630" i="16" s="1"/>
  <c r="N2630" i="16" s="1"/>
  <c r="P2630" i="16"/>
  <c r="P2571" i="16"/>
  <c r="Q2571" i="16"/>
  <c r="R2571" i="16" s="1"/>
  <c r="N2571" i="16" s="1"/>
  <c r="P2501" i="16"/>
  <c r="Q2501" i="16"/>
  <c r="R2501" i="16" s="1"/>
  <c r="N2501" i="16" s="1"/>
  <c r="Q2141" i="16"/>
  <c r="R2141" i="16" s="1"/>
  <c r="N2141" i="16" s="1"/>
  <c r="P2141" i="16"/>
  <c r="Q2106" i="16"/>
  <c r="R2106" i="16" s="1"/>
  <c r="N2106" i="16" s="1"/>
  <c r="P2106" i="16"/>
  <c r="Q2383" i="16"/>
  <c r="R2383" i="16" s="1"/>
  <c r="N2383" i="16" s="1"/>
  <c r="P2383" i="16"/>
  <c r="Q2324" i="16"/>
  <c r="R2324" i="16" s="1"/>
  <c r="N2324" i="16" s="1"/>
  <c r="P2324" i="16"/>
  <c r="Q2229" i="16"/>
  <c r="R2229" i="16" s="1"/>
  <c r="N2229" i="16" s="1"/>
  <c r="P2229" i="16"/>
  <c r="Q2158" i="16"/>
  <c r="R2158" i="16" s="1"/>
  <c r="N2158" i="16" s="1"/>
  <c r="P2158" i="16"/>
  <c r="Q2124" i="16"/>
  <c r="R2124" i="16" s="1"/>
  <c r="N2124" i="16" s="1"/>
  <c r="P2124" i="16"/>
  <c r="Q3533" i="16"/>
  <c r="R3533" i="16" s="1"/>
  <c r="N3533" i="16" s="1"/>
  <c r="P3533" i="16"/>
  <c r="Q3792" i="16"/>
  <c r="R3792" i="16" s="1"/>
  <c r="N3792" i="16" s="1"/>
  <c r="P3792" i="16"/>
  <c r="Q3133" i="16"/>
  <c r="R3133" i="16" s="1"/>
  <c r="N3133" i="16" s="1"/>
  <c r="P3133" i="16"/>
  <c r="Q3098" i="16"/>
  <c r="R3098" i="16" s="1"/>
  <c r="N3098" i="16" s="1"/>
  <c r="P3098" i="16"/>
  <c r="Q3014" i="16"/>
  <c r="R3014" i="16" s="1"/>
  <c r="N3014" i="16" s="1"/>
  <c r="P3014" i="16"/>
  <c r="P2944" i="16"/>
  <c r="Q2944" i="16"/>
  <c r="R2944" i="16" s="1"/>
  <c r="N2944" i="16" s="1"/>
  <c r="P2585" i="16"/>
  <c r="Q2585" i="16"/>
  <c r="R2585" i="16" s="1"/>
  <c r="N2585" i="16" s="1"/>
  <c r="Q2562" i="16"/>
  <c r="R2562" i="16" s="1"/>
  <c r="N2562" i="16" s="1"/>
  <c r="P2562" i="16"/>
  <c r="Q2827" i="16"/>
  <c r="R2827" i="16" s="1"/>
  <c r="N2827" i="16" s="1"/>
  <c r="P2827" i="16"/>
  <c r="Q2768" i="16"/>
  <c r="R2768" i="16" s="1"/>
  <c r="N2768" i="16" s="1"/>
  <c r="P2768" i="16"/>
  <c r="P2685" i="16"/>
  <c r="Q2685" i="16"/>
  <c r="R2685" i="16" s="1"/>
  <c r="N2685" i="16" s="1"/>
  <c r="Q2602" i="16"/>
  <c r="R2602" i="16" s="1"/>
  <c r="N2602" i="16" s="1"/>
  <c r="P2602" i="16"/>
  <c r="P2567" i="16"/>
  <c r="Q2567" i="16"/>
  <c r="R2567" i="16" s="1"/>
  <c r="N2567" i="16" s="1"/>
  <c r="P2497" i="16"/>
  <c r="Q2497" i="16"/>
  <c r="R2497" i="16" s="1"/>
  <c r="N2497" i="16" s="1"/>
  <c r="Q1428" i="16"/>
  <c r="R1428" i="16" s="1"/>
  <c r="N1428" i="16" s="1"/>
  <c r="P1428" i="16"/>
  <c r="P3145" i="16"/>
  <c r="Q3145" i="16"/>
  <c r="R3145" i="16" s="1"/>
  <c r="N3145" i="16" s="1"/>
  <c r="Q3110" i="16"/>
  <c r="R3110" i="16" s="1"/>
  <c r="N3110" i="16" s="1"/>
  <c r="P3110" i="16"/>
  <c r="Q3028" i="16"/>
  <c r="R3028" i="16" s="1"/>
  <c r="N3028" i="16" s="1"/>
  <c r="P3028" i="16"/>
  <c r="P2956" i="16"/>
  <c r="Q2956" i="16"/>
  <c r="R2956" i="16" s="1"/>
  <c r="N2956" i="16" s="1"/>
  <c r="Q2596" i="16"/>
  <c r="R2596" i="16" s="1"/>
  <c r="N2596" i="16" s="1"/>
  <c r="P2596" i="16"/>
  <c r="Q2574" i="16"/>
  <c r="R2574" i="16" s="1"/>
  <c r="N2574" i="16" s="1"/>
  <c r="P2574" i="16"/>
  <c r="Q2839" i="16"/>
  <c r="R2839" i="16" s="1"/>
  <c r="N2839" i="16" s="1"/>
  <c r="P2839" i="16"/>
  <c r="Q2780" i="16"/>
  <c r="R2780" i="16" s="1"/>
  <c r="N2780" i="16" s="1"/>
  <c r="P2780" i="16"/>
  <c r="P2698" i="16"/>
  <c r="Q2698" i="16"/>
  <c r="R2698" i="16" s="1"/>
  <c r="N2698" i="16" s="1"/>
  <c r="Q2614" i="16"/>
  <c r="R2614" i="16" s="1"/>
  <c r="N2614" i="16" s="1"/>
  <c r="P2614" i="16"/>
  <c r="P2579" i="16"/>
  <c r="Q2579" i="16"/>
  <c r="R2579" i="16" s="1"/>
  <c r="N2579" i="16" s="1"/>
  <c r="P2507" i="16"/>
  <c r="Q2507" i="16"/>
  <c r="R2507" i="16" s="1"/>
  <c r="N2507" i="16" s="1"/>
  <c r="Q1727" i="16"/>
  <c r="R1727" i="16" s="1"/>
  <c r="N1727" i="16" s="1"/>
  <c r="P1727" i="16"/>
  <c r="Q3445" i="16"/>
  <c r="R3445" i="16" s="1"/>
  <c r="N3445" i="16" s="1"/>
  <c r="P3445" i="16"/>
  <c r="Q3410" i="16"/>
  <c r="R3410" i="16" s="1"/>
  <c r="N3410" i="16" s="1"/>
  <c r="P3410" i="16"/>
  <c r="Q3327" i="16"/>
  <c r="R3327" i="16" s="1"/>
  <c r="N3327" i="16" s="1"/>
  <c r="P3327" i="16"/>
  <c r="Q3256" i="16"/>
  <c r="R3256" i="16" s="1"/>
  <c r="N3256" i="16" s="1"/>
  <c r="P3256" i="16"/>
  <c r="Q2898" i="16"/>
  <c r="R2898" i="16" s="1"/>
  <c r="N2898" i="16" s="1"/>
  <c r="P2898" i="16"/>
  <c r="Q2875" i="16"/>
  <c r="R2875" i="16" s="1"/>
  <c r="N2875" i="16" s="1"/>
  <c r="P2875" i="16"/>
  <c r="P3140" i="16"/>
  <c r="Q3140" i="16"/>
  <c r="R3140" i="16" s="1"/>
  <c r="N3140" i="16" s="1"/>
  <c r="Q3079" i="16"/>
  <c r="R3079" i="16" s="1"/>
  <c r="N3079" i="16" s="1"/>
  <c r="P3079" i="16"/>
  <c r="P2997" i="16"/>
  <c r="Q2997" i="16"/>
  <c r="R2997" i="16" s="1"/>
  <c r="N2997" i="16" s="1"/>
  <c r="Q2926" i="16"/>
  <c r="R2926" i="16" s="1"/>
  <c r="N2926" i="16" s="1"/>
  <c r="P2926" i="16"/>
  <c r="Q2879" i="16"/>
  <c r="R2879" i="16" s="1"/>
  <c r="N2879" i="16" s="1"/>
  <c r="P2879" i="16"/>
  <c r="Q2820" i="16"/>
  <c r="R2820" i="16" s="1"/>
  <c r="N2820" i="16" s="1"/>
  <c r="P2820" i="16"/>
  <c r="P1740" i="16"/>
  <c r="Q1740" i="16"/>
  <c r="R1740" i="16" s="1"/>
  <c r="N1740" i="16" s="1"/>
  <c r="Q3457" i="16"/>
  <c r="R3457" i="16" s="1"/>
  <c r="N3457" i="16" s="1"/>
  <c r="P3457" i="16"/>
  <c r="Q3422" i="16"/>
  <c r="R3422" i="16" s="1"/>
  <c r="N3422" i="16" s="1"/>
  <c r="P3422" i="16"/>
  <c r="P3340" i="16"/>
  <c r="Q3340" i="16"/>
  <c r="R3340" i="16" s="1"/>
  <c r="N3340" i="16" s="1"/>
  <c r="Q3268" i="16"/>
  <c r="R3268" i="16" s="1"/>
  <c r="N3268" i="16" s="1"/>
  <c r="P3268" i="16"/>
  <c r="Q2910" i="16"/>
  <c r="R2910" i="16" s="1"/>
  <c r="N2910" i="16" s="1"/>
  <c r="P2910" i="16"/>
  <c r="Q2886" i="16"/>
  <c r="R2886" i="16" s="1"/>
  <c r="N2886" i="16" s="1"/>
  <c r="P2886" i="16"/>
  <c r="P3152" i="16"/>
  <c r="Q3152" i="16"/>
  <c r="R3152" i="16" s="1"/>
  <c r="N3152" i="16" s="1"/>
  <c r="P3092" i="16"/>
  <c r="Q3092" i="16"/>
  <c r="R3092" i="16" s="1"/>
  <c r="N3092" i="16" s="1"/>
  <c r="Q3009" i="16"/>
  <c r="R3009" i="16" s="1"/>
  <c r="N3009" i="16" s="1"/>
  <c r="P3009" i="16"/>
  <c r="Q2939" i="16"/>
  <c r="R2939" i="16" s="1"/>
  <c r="N2939" i="16" s="1"/>
  <c r="P2939" i="16"/>
  <c r="Q2891" i="16"/>
  <c r="R2891" i="16" s="1"/>
  <c r="N2891" i="16" s="1"/>
  <c r="P2891" i="16"/>
  <c r="Q2833" i="16"/>
  <c r="R2833" i="16" s="1"/>
  <c r="N2833" i="16" s="1"/>
  <c r="P2833" i="16"/>
  <c r="Q1906" i="16"/>
  <c r="R1906" i="16" s="1"/>
  <c r="N1906" i="16" s="1"/>
  <c r="P1906" i="16"/>
  <c r="P2605" i="16"/>
  <c r="Q2605" i="16"/>
  <c r="R2605" i="16" s="1"/>
  <c r="N2605" i="16" s="1"/>
  <c r="Q2546" i="16"/>
  <c r="R2546" i="16" s="1"/>
  <c r="N2546" i="16" s="1"/>
  <c r="P2546" i="16"/>
  <c r="P2487" i="16"/>
  <c r="Q2487" i="16"/>
  <c r="R2487" i="16" s="1"/>
  <c r="N2487" i="16" s="1"/>
  <c r="Q2416" i="16"/>
  <c r="R2416" i="16" s="1"/>
  <c r="N2416" i="16" s="1"/>
  <c r="P2416" i="16"/>
  <c r="Q2057" i="16"/>
  <c r="R2057" i="16" s="1"/>
  <c r="N2057" i="16" s="1"/>
  <c r="P2057" i="16"/>
  <c r="Q2022" i="16"/>
  <c r="R2022" i="16" s="1"/>
  <c r="N2022" i="16" s="1"/>
  <c r="P2022" i="16"/>
  <c r="P2299" i="16"/>
  <c r="Q2299" i="16"/>
  <c r="R2299" i="16" s="1"/>
  <c r="N2299" i="16" s="1"/>
  <c r="P2239" i="16"/>
  <c r="Q2239" i="16"/>
  <c r="R2239" i="16" s="1"/>
  <c r="N2239" i="16" s="1"/>
  <c r="Q2144" i="16"/>
  <c r="R2144" i="16" s="1"/>
  <c r="N2144" i="16" s="1"/>
  <c r="P2144" i="16"/>
  <c r="Q3558" i="16"/>
  <c r="R3558" i="16" s="1"/>
  <c r="N3558" i="16" s="1"/>
  <c r="P3558" i="16"/>
  <c r="P3814" i="16"/>
  <c r="Q3814" i="16"/>
  <c r="R3814" i="16" s="1"/>
  <c r="N3814" i="16" s="1"/>
  <c r="Q3767" i="16"/>
  <c r="R3767" i="16" s="1"/>
  <c r="N3767" i="16" s="1"/>
  <c r="P3767" i="16"/>
  <c r="Q3709" i="16"/>
  <c r="R3709" i="16" s="1"/>
  <c r="N3709" i="16" s="1"/>
  <c r="P3709" i="16"/>
  <c r="P2617" i="16"/>
  <c r="Q2617" i="16"/>
  <c r="R2617" i="16" s="1"/>
  <c r="N2617" i="16" s="1"/>
  <c r="Q2558" i="16"/>
  <c r="R2558" i="16" s="1"/>
  <c r="N2558" i="16" s="1"/>
  <c r="P2558" i="16"/>
  <c r="P2499" i="16"/>
  <c r="Q2499" i="16"/>
  <c r="R2499" i="16" s="1"/>
  <c r="N2499" i="16" s="1"/>
  <c r="Q2428" i="16"/>
  <c r="R2428" i="16" s="1"/>
  <c r="N2428" i="16" s="1"/>
  <c r="P2428" i="16"/>
  <c r="Q2068" i="16"/>
  <c r="R2068" i="16" s="1"/>
  <c r="N2068" i="16" s="1"/>
  <c r="P2068" i="16"/>
  <c r="Q2034" i="16"/>
  <c r="R2034" i="16" s="1"/>
  <c r="N2034" i="16" s="1"/>
  <c r="P2034" i="16"/>
  <c r="Q2311" i="16"/>
  <c r="R2311" i="16" s="1"/>
  <c r="N2311" i="16" s="1"/>
  <c r="P2311" i="16"/>
  <c r="P2251" i="16"/>
  <c r="Q2251" i="16"/>
  <c r="R2251" i="16" s="1"/>
  <c r="N2251" i="16" s="1"/>
  <c r="Q2157" i="16"/>
  <c r="R2157" i="16" s="1"/>
  <c r="N2157" i="16" s="1"/>
  <c r="P2157" i="16"/>
  <c r="Q3738" i="16"/>
  <c r="R3738" i="16" s="1"/>
  <c r="N3738" i="16" s="1"/>
  <c r="P3738" i="16"/>
  <c r="P3837" i="16"/>
  <c r="Q3837" i="16"/>
  <c r="R3837" i="16" s="1"/>
  <c r="N3837" i="16" s="1"/>
  <c r="Q3778" i="16"/>
  <c r="R3778" i="16" s="1"/>
  <c r="N3778" i="16" s="1"/>
  <c r="P3778" i="16"/>
  <c r="Q3721" i="16"/>
  <c r="R3721" i="16" s="1"/>
  <c r="N3721" i="16" s="1"/>
  <c r="P3721" i="16"/>
  <c r="P2773" i="16"/>
  <c r="Q2773" i="16"/>
  <c r="R2773" i="16" s="1"/>
  <c r="N2773" i="16" s="1"/>
  <c r="P2713" i="16"/>
  <c r="Q2713" i="16"/>
  <c r="R2713" i="16" s="1"/>
  <c r="N2713" i="16" s="1"/>
  <c r="Q2656" i="16"/>
  <c r="R2656" i="16" s="1"/>
  <c r="N2656" i="16" s="1"/>
  <c r="P2656" i="16"/>
  <c r="Q2584" i="16"/>
  <c r="R2584" i="16" s="1"/>
  <c r="N2584" i="16" s="1"/>
  <c r="P2584" i="16"/>
  <c r="Q2226" i="16"/>
  <c r="R2226" i="16" s="1"/>
  <c r="N2226" i="16" s="1"/>
  <c r="P2226" i="16"/>
  <c r="P2189" i="16"/>
  <c r="Q2189" i="16"/>
  <c r="R2189" i="16" s="1"/>
  <c r="N2189" i="16" s="1"/>
  <c r="P2467" i="16"/>
  <c r="Q2467" i="16"/>
  <c r="R2467" i="16" s="1"/>
  <c r="N2467" i="16" s="1"/>
  <c r="Q2408" i="16"/>
  <c r="R2408" i="16" s="1"/>
  <c r="N2408" i="16" s="1"/>
  <c r="P2408" i="16"/>
  <c r="Q2313" i="16"/>
  <c r="R2313" i="16" s="1"/>
  <c r="N2313" i="16" s="1"/>
  <c r="P2313" i="16"/>
  <c r="Q2242" i="16"/>
  <c r="R2242" i="16" s="1"/>
  <c r="N2242" i="16" s="1"/>
  <c r="P2242" i="16"/>
  <c r="Q2208" i="16"/>
  <c r="R2208" i="16" s="1"/>
  <c r="N2208" i="16" s="1"/>
  <c r="P2208" i="16"/>
  <c r="P2135" i="16"/>
  <c r="Q2135" i="16"/>
  <c r="R2135" i="16" s="1"/>
  <c r="N2135" i="16" s="1"/>
  <c r="Q3713" i="16"/>
  <c r="R3713" i="16" s="1"/>
  <c r="N3713" i="16" s="1"/>
  <c r="P3713" i="16"/>
  <c r="Q2496" i="16"/>
  <c r="R2496" i="16" s="1"/>
  <c r="N2496" i="16" s="1"/>
  <c r="P2496" i="16"/>
  <c r="Q2438" i="16"/>
  <c r="R2438" i="16" s="1"/>
  <c r="N2438" i="16" s="1"/>
  <c r="P2438" i="16"/>
  <c r="P2379" i="16"/>
  <c r="Q2379" i="16"/>
  <c r="R2379" i="16" s="1"/>
  <c r="N2379" i="16" s="1"/>
  <c r="P2296" i="16"/>
  <c r="Q2296" i="16"/>
  <c r="R2296" i="16" s="1"/>
  <c r="N2296" i="16" s="1"/>
  <c r="Q1949" i="16"/>
  <c r="R1949" i="16" s="1"/>
  <c r="N1949" i="16" s="1"/>
  <c r="P1949" i="16"/>
  <c r="Q1914" i="16"/>
  <c r="R1914" i="16" s="1"/>
  <c r="N1914" i="16" s="1"/>
  <c r="P1914" i="16"/>
  <c r="Q2192" i="16"/>
  <c r="R2192" i="16" s="1"/>
  <c r="N2192" i="16" s="1"/>
  <c r="P2192" i="16"/>
  <c r="Q2132" i="16"/>
  <c r="R2132" i="16" s="1"/>
  <c r="N2132" i="16" s="1"/>
  <c r="P2132" i="16"/>
  <c r="Q3784" i="16"/>
  <c r="R3784" i="16" s="1"/>
  <c r="N3784" i="16" s="1"/>
  <c r="P3784" i="16"/>
  <c r="Q3777" i="16"/>
  <c r="R3777" i="16" s="1"/>
  <c r="N3777" i="16" s="1"/>
  <c r="P3777" i="16"/>
  <c r="Q3705" i="16"/>
  <c r="R3705" i="16" s="1"/>
  <c r="N3705" i="16" s="1"/>
  <c r="P3705" i="16"/>
  <c r="P3659" i="16"/>
  <c r="Q3659" i="16"/>
  <c r="R3659" i="16" s="1"/>
  <c r="N3659" i="16" s="1"/>
  <c r="P3599" i="16"/>
  <c r="Q3599" i="16"/>
  <c r="R3599" i="16" s="1"/>
  <c r="N3599" i="16" s="1"/>
  <c r="Q2654" i="16"/>
  <c r="R2654" i="16" s="1"/>
  <c r="N2654" i="16" s="1"/>
  <c r="P2654" i="16"/>
  <c r="Q2594" i="16"/>
  <c r="R2594" i="16" s="1"/>
  <c r="N2594" i="16" s="1"/>
  <c r="P2594" i="16"/>
  <c r="P2535" i="16"/>
  <c r="Q2535" i="16"/>
  <c r="R2535" i="16" s="1"/>
  <c r="N2535" i="16" s="1"/>
  <c r="P2465" i="16"/>
  <c r="Q2465" i="16"/>
  <c r="R2465" i="16" s="1"/>
  <c r="N2465" i="16" s="1"/>
  <c r="Q2105" i="16"/>
  <c r="R2105" i="16" s="1"/>
  <c r="N2105" i="16" s="1"/>
  <c r="P2105" i="16"/>
  <c r="Q2070" i="16"/>
  <c r="R2070" i="16" s="1"/>
  <c r="N2070" i="16" s="1"/>
  <c r="P2070" i="16"/>
  <c r="Q2347" i="16"/>
  <c r="R2347" i="16" s="1"/>
  <c r="N2347" i="16" s="1"/>
  <c r="P2347" i="16"/>
  <c r="P2289" i="16"/>
  <c r="Q2289" i="16"/>
  <c r="R2289" i="16" s="1"/>
  <c r="N2289" i="16" s="1"/>
  <c r="Q2193" i="16"/>
  <c r="R2193" i="16" s="1"/>
  <c r="N2193" i="16" s="1"/>
  <c r="P2193" i="16"/>
  <c r="P2122" i="16"/>
  <c r="Q2122" i="16"/>
  <c r="R2122" i="16" s="1"/>
  <c r="N2122" i="16" s="1"/>
  <c r="P3653" i="16"/>
  <c r="Q3653" i="16"/>
  <c r="R3653" i="16" s="1"/>
  <c r="N3653" i="16" s="1"/>
  <c r="Q3815" i="16"/>
  <c r="R3815" i="16" s="1"/>
  <c r="N3815" i="16" s="1"/>
  <c r="P3815" i="16"/>
  <c r="P3756" i="16"/>
  <c r="Q3756" i="16"/>
  <c r="R3756" i="16" s="1"/>
  <c r="N3756" i="16" s="1"/>
  <c r="P2222" i="16"/>
  <c r="Q2222" i="16"/>
  <c r="R2222" i="16" s="1"/>
  <c r="N2222" i="16" s="1"/>
  <c r="Q2162" i="16"/>
  <c r="R2162" i="16" s="1"/>
  <c r="N2162" i="16" s="1"/>
  <c r="P2162" i="16"/>
  <c r="P2115" i="16"/>
  <c r="Q2115" i="16"/>
  <c r="R2115" i="16" s="1"/>
  <c r="N2115" i="16" s="1"/>
  <c r="Q3545" i="16"/>
  <c r="R3545" i="16" s="1"/>
  <c r="N3545" i="16" s="1"/>
  <c r="P3545" i="16"/>
  <c r="P3772" i="16"/>
  <c r="Q3772" i="16"/>
  <c r="R3772" i="16" s="1"/>
  <c r="N3772" i="16" s="1"/>
  <c r="Q3413" i="16"/>
  <c r="R3413" i="16" s="1"/>
  <c r="N3413" i="16" s="1"/>
  <c r="P3413" i="16"/>
  <c r="P3415" i="16"/>
  <c r="Q3415" i="16"/>
  <c r="R3415" i="16" s="1"/>
  <c r="N3415" i="16" s="1"/>
  <c r="Q3656" i="16"/>
  <c r="R3656" i="16" s="1"/>
  <c r="N3656" i="16" s="1"/>
  <c r="P3656" i="16"/>
  <c r="Q3608" i="16"/>
  <c r="R3608" i="16" s="1"/>
  <c r="N3608" i="16" s="1"/>
  <c r="P3608" i="16"/>
  <c r="Q3514" i="16"/>
  <c r="R3514" i="16" s="1"/>
  <c r="N3514" i="16" s="1"/>
  <c r="P3514" i="16"/>
  <c r="Q3442" i="16"/>
  <c r="R3442" i="16" s="1"/>
  <c r="N3442" i="16" s="1"/>
  <c r="P3442" i="16"/>
  <c r="Q3395" i="16"/>
  <c r="R3395" i="16" s="1"/>
  <c r="N3395" i="16" s="1"/>
  <c r="P3395" i="16"/>
  <c r="P3336" i="16"/>
  <c r="Q3336" i="16"/>
  <c r="R3336" i="16" s="1"/>
  <c r="N3336" i="16" s="1"/>
  <c r="P1189" i="16"/>
  <c r="Q1189" i="16"/>
  <c r="R1189" i="16" s="1"/>
  <c r="N1189" i="16" s="1"/>
  <c r="Q1057" i="16"/>
  <c r="R1057" i="16" s="1"/>
  <c r="N1057" i="16" s="1"/>
  <c r="P1057" i="16"/>
  <c r="Q1016" i="16"/>
  <c r="R1016" i="16" s="1"/>
  <c r="N1016" i="16" s="1"/>
  <c r="P1016" i="16"/>
  <c r="Q164" i="16"/>
  <c r="R164" i="16" s="1"/>
  <c r="N164" i="16" s="1"/>
  <c r="P164" i="16"/>
  <c r="Q373" i="16"/>
  <c r="R373" i="16" s="1"/>
  <c r="N373" i="16" s="1"/>
  <c r="P373" i="16"/>
  <c r="Q252" i="16"/>
  <c r="R252" i="16" s="1"/>
  <c r="N252" i="16" s="1"/>
  <c r="P252" i="16"/>
  <c r="Q303" i="16"/>
  <c r="R303" i="16" s="1"/>
  <c r="N303" i="16" s="1"/>
  <c r="P303" i="16"/>
  <c r="Q3390" i="16"/>
  <c r="R3390" i="16" s="1"/>
  <c r="N3390" i="16" s="1"/>
  <c r="P3390" i="16"/>
  <c r="P606" i="16"/>
  <c r="Q606" i="16"/>
  <c r="R606" i="16" s="1"/>
  <c r="N606" i="16" s="1"/>
  <c r="Q297" i="16"/>
  <c r="R297" i="16" s="1"/>
  <c r="N297" i="16" s="1"/>
  <c r="P297" i="16"/>
  <c r="Q993" i="16"/>
  <c r="R993" i="16" s="1"/>
  <c r="N993" i="16" s="1"/>
  <c r="P993" i="16"/>
  <c r="Q696" i="16"/>
  <c r="R696" i="16" s="1"/>
  <c r="N696" i="16" s="1"/>
  <c r="P696" i="16"/>
  <c r="P1370" i="16"/>
  <c r="Q1370" i="16"/>
  <c r="R1370" i="16" s="1"/>
  <c r="N1370" i="16" s="1"/>
  <c r="Q2080" i="16"/>
  <c r="R2080" i="16" s="1"/>
  <c r="N2080" i="16" s="1"/>
  <c r="P2080" i="16"/>
  <c r="Q1541" i="16"/>
  <c r="R1541" i="16" s="1"/>
  <c r="N1541" i="16" s="1"/>
  <c r="P1541" i="16"/>
  <c r="Q1603" i="16"/>
  <c r="R1603" i="16" s="1"/>
  <c r="N1603" i="16" s="1"/>
  <c r="P1603" i="16"/>
  <c r="Q1304" i="16"/>
  <c r="R1304" i="16" s="1"/>
  <c r="N1304" i="16" s="1"/>
  <c r="P1304" i="16"/>
  <c r="Q1139" i="16"/>
  <c r="R1139" i="16" s="1"/>
  <c r="N1139" i="16" s="1"/>
  <c r="P1139" i="16"/>
  <c r="Q937" i="16"/>
  <c r="R937" i="16" s="1"/>
  <c r="N937" i="16" s="1"/>
  <c r="P937" i="16"/>
  <c r="Q675" i="16"/>
  <c r="R675" i="16" s="1"/>
  <c r="N675" i="16" s="1"/>
  <c r="P675" i="16"/>
  <c r="Q317" i="16"/>
  <c r="R317" i="16" s="1"/>
  <c r="N317" i="16" s="1"/>
  <c r="P317" i="16"/>
  <c r="Q475" i="16"/>
  <c r="R475" i="16" s="1"/>
  <c r="N475" i="16" s="1"/>
  <c r="P475" i="16"/>
  <c r="P166" i="16"/>
  <c r="Q166" i="16"/>
  <c r="R166" i="16" s="1"/>
  <c r="N166" i="16" s="1"/>
  <c r="P862" i="16"/>
  <c r="Q862" i="16"/>
  <c r="R862" i="16" s="1"/>
  <c r="N862" i="16" s="1"/>
  <c r="Q564" i="16"/>
  <c r="R564" i="16" s="1"/>
  <c r="N564" i="16" s="1"/>
  <c r="P564" i="16"/>
  <c r="Q1239" i="16"/>
  <c r="R1239" i="16" s="1"/>
  <c r="N1239" i="16" s="1"/>
  <c r="P1239" i="16"/>
  <c r="P1948" i="16"/>
  <c r="Q1948" i="16"/>
  <c r="R1948" i="16" s="1"/>
  <c r="N1948" i="16" s="1"/>
  <c r="P1410" i="16"/>
  <c r="Q1410" i="16"/>
  <c r="R1410" i="16" s="1"/>
  <c r="N1410" i="16" s="1"/>
  <c r="Q1459" i="16"/>
  <c r="R1459" i="16" s="1"/>
  <c r="N1459" i="16" s="1"/>
  <c r="P1459" i="16"/>
  <c r="Q1173" i="16"/>
  <c r="R1173" i="16" s="1"/>
  <c r="N1173" i="16" s="1"/>
  <c r="P1173" i="16"/>
  <c r="P2003" i="16"/>
  <c r="Q2003" i="16"/>
  <c r="R2003" i="16" s="1"/>
  <c r="N2003" i="16" s="1"/>
  <c r="P567" i="16"/>
  <c r="Q567" i="16"/>
  <c r="R567" i="16" s="1"/>
  <c r="N567" i="16" s="1"/>
  <c r="Q220" i="16"/>
  <c r="R220" i="16" s="1"/>
  <c r="N220" i="16" s="1"/>
  <c r="P220" i="16"/>
  <c r="P126" i="16"/>
  <c r="Q126" i="16"/>
  <c r="R126" i="16" s="1"/>
  <c r="N126" i="16" s="1"/>
  <c r="Q1063" i="16"/>
  <c r="R1063" i="16" s="1"/>
  <c r="N1063" i="16" s="1"/>
  <c r="P1063" i="16"/>
  <c r="Q753" i="16"/>
  <c r="R753" i="16" s="1"/>
  <c r="N753" i="16" s="1"/>
  <c r="P753" i="16"/>
  <c r="Q431" i="16"/>
  <c r="R431" i="16" s="1"/>
  <c r="N431" i="16" s="1"/>
  <c r="P431" i="16"/>
  <c r="Q1069" i="16"/>
  <c r="R1069" i="16" s="1"/>
  <c r="N1069" i="16" s="1"/>
  <c r="P1069" i="16"/>
  <c r="Q1827" i="16"/>
  <c r="R1827" i="16" s="1"/>
  <c r="N1827" i="16" s="1"/>
  <c r="P1827" i="16"/>
  <c r="Q1528" i="16"/>
  <c r="R1528" i="16" s="1"/>
  <c r="N1528" i="16" s="1"/>
  <c r="P1528" i="16"/>
  <c r="P1014" i="16"/>
  <c r="Q1014" i="16"/>
  <c r="R1014" i="16" s="1"/>
  <c r="N1014" i="16" s="1"/>
  <c r="P2059" i="16"/>
  <c r="Q2059" i="16"/>
  <c r="R2059" i="16" s="1"/>
  <c r="N2059" i="16" s="1"/>
  <c r="P1760" i="16"/>
  <c r="Q1760" i="16"/>
  <c r="R1760" i="16" s="1"/>
  <c r="N1760" i="16" s="1"/>
  <c r="Q1666" i="16"/>
  <c r="R1666" i="16" s="1"/>
  <c r="N1666" i="16" s="1"/>
  <c r="P1666" i="16"/>
  <c r="Q579" i="16"/>
  <c r="R579" i="16" s="1"/>
  <c r="N579" i="16" s="1"/>
  <c r="P579" i="16"/>
  <c r="Q231" i="16"/>
  <c r="R231" i="16" s="1"/>
  <c r="N231" i="16" s="1"/>
  <c r="P231" i="16"/>
  <c r="P138" i="16"/>
  <c r="Q138" i="16"/>
  <c r="R138" i="16" s="1"/>
  <c r="N138" i="16" s="1"/>
  <c r="Q1075" i="16"/>
  <c r="R1075" i="16" s="1"/>
  <c r="N1075" i="16" s="1"/>
  <c r="P1075" i="16"/>
  <c r="Q765" i="16"/>
  <c r="R765" i="16" s="1"/>
  <c r="N765" i="16" s="1"/>
  <c r="P765" i="16"/>
  <c r="Q443" i="16"/>
  <c r="R443" i="16" s="1"/>
  <c r="N443" i="16" s="1"/>
  <c r="P443" i="16"/>
  <c r="Q1081" i="16"/>
  <c r="R1081" i="16" s="1"/>
  <c r="N1081" i="16" s="1"/>
  <c r="P1081" i="16"/>
  <c r="Q1837" i="16"/>
  <c r="R1837" i="16" s="1"/>
  <c r="N1837" i="16" s="1"/>
  <c r="P1837" i="16"/>
  <c r="P1539" i="16"/>
  <c r="Q1539" i="16"/>
  <c r="R1539" i="16" s="1"/>
  <c r="N1539" i="16" s="1"/>
  <c r="Q1025" i="16"/>
  <c r="R1025" i="16" s="1"/>
  <c r="N1025" i="16" s="1"/>
  <c r="P1025" i="16"/>
  <c r="Q2072" i="16"/>
  <c r="R2072" i="16" s="1"/>
  <c r="N2072" i="16" s="1"/>
  <c r="P2072" i="16"/>
  <c r="Q1774" i="16"/>
  <c r="R1774" i="16" s="1"/>
  <c r="N1774" i="16" s="1"/>
  <c r="P1774" i="16"/>
  <c r="P1680" i="16"/>
  <c r="Q1680" i="16"/>
  <c r="R1680" i="16" s="1"/>
  <c r="N1680" i="16" s="1"/>
  <c r="P446" i="16"/>
  <c r="Q446" i="16"/>
  <c r="R446" i="16" s="1"/>
  <c r="N446" i="16" s="1"/>
  <c r="P100" i="16"/>
  <c r="Q100" i="16"/>
  <c r="R100" i="16" s="1"/>
  <c r="N100" i="16" s="1"/>
  <c r="Q785" i="16"/>
  <c r="R785" i="16" s="1"/>
  <c r="N785" i="16" s="1"/>
  <c r="P785" i="16"/>
  <c r="Q944" i="16"/>
  <c r="R944" i="16" s="1"/>
  <c r="N944" i="16" s="1"/>
  <c r="P944" i="16"/>
  <c r="Q633" i="16"/>
  <c r="R633" i="16" s="1"/>
  <c r="N633" i="16" s="1"/>
  <c r="P633" i="16"/>
  <c r="Q312" i="16"/>
  <c r="R312" i="16" s="1"/>
  <c r="N312" i="16" s="1"/>
  <c r="P312" i="16"/>
  <c r="Q1033" i="16"/>
  <c r="R1033" i="16" s="1"/>
  <c r="N1033" i="16" s="1"/>
  <c r="P1033" i="16"/>
  <c r="Q1705" i="16"/>
  <c r="R1705" i="16" s="1"/>
  <c r="N1705" i="16" s="1"/>
  <c r="P1705" i="16"/>
  <c r="Q1408" i="16"/>
  <c r="R1408" i="16" s="1"/>
  <c r="N1408" i="16" s="1"/>
  <c r="P1408" i="16"/>
  <c r="Q894" i="16"/>
  <c r="R894" i="16" s="1"/>
  <c r="N894" i="16" s="1"/>
  <c r="P894" i="16"/>
  <c r="P1938" i="16"/>
  <c r="Q1938" i="16"/>
  <c r="R1938" i="16" s="1"/>
  <c r="N1938" i="16" s="1"/>
  <c r="P1640" i="16"/>
  <c r="Q1640" i="16"/>
  <c r="R1640" i="16" s="1"/>
  <c r="N1640" i="16" s="1"/>
  <c r="Q1523" i="16"/>
  <c r="R1523" i="16" s="1"/>
  <c r="N1523" i="16" s="1"/>
  <c r="P1523" i="16"/>
  <c r="Q891" i="16"/>
  <c r="R891" i="16" s="1"/>
  <c r="N891" i="16" s="1"/>
  <c r="P891" i="16"/>
  <c r="Q543" i="16"/>
  <c r="R543" i="16" s="1"/>
  <c r="N543" i="16" s="1"/>
  <c r="P543" i="16"/>
  <c r="P450" i="16"/>
  <c r="Q450" i="16"/>
  <c r="R450" i="16" s="1"/>
  <c r="N450" i="16" s="1"/>
  <c r="Q368" i="16"/>
  <c r="R368" i="16" s="1"/>
  <c r="N368" i="16" s="1"/>
  <c r="P368" i="16"/>
  <c r="Q1077" i="16"/>
  <c r="R1077" i="16" s="1"/>
  <c r="N1077" i="16" s="1"/>
  <c r="P1077" i="16"/>
  <c r="P766" i="16"/>
  <c r="Q766" i="16"/>
  <c r="R766" i="16" s="1"/>
  <c r="N766" i="16" s="1"/>
  <c r="P1394" i="16"/>
  <c r="Q1394" i="16"/>
  <c r="R1394" i="16" s="1"/>
  <c r="N1394" i="16" s="1"/>
  <c r="Q1131" i="16"/>
  <c r="R1131" i="16" s="1"/>
  <c r="N1131" i="16" s="1"/>
  <c r="P1131" i="16"/>
  <c r="Q1853" i="16"/>
  <c r="R1853" i="16" s="1"/>
  <c r="N1853" i="16" s="1"/>
  <c r="P1853" i="16"/>
  <c r="P1338" i="16"/>
  <c r="Q1338" i="16"/>
  <c r="R1338" i="16" s="1"/>
  <c r="N1338" i="16" s="1"/>
  <c r="Q1352" i="16"/>
  <c r="R1352" i="16" s="1"/>
  <c r="N1352" i="16" s="1"/>
  <c r="P1352" i="16"/>
  <c r="Q1089" i="16"/>
  <c r="R1089" i="16" s="1"/>
  <c r="N1089" i="16" s="1"/>
  <c r="P1089" i="16"/>
  <c r="Q1128" i="16"/>
  <c r="R1128" i="16" s="1"/>
  <c r="N1128" i="16" s="1"/>
  <c r="P1128" i="16"/>
  <c r="Q757" i="16"/>
  <c r="R757" i="16" s="1"/>
  <c r="N757" i="16" s="1"/>
  <c r="P757" i="16"/>
  <c r="Q412" i="16"/>
  <c r="R412" i="16" s="1"/>
  <c r="N412" i="16" s="1"/>
  <c r="P412" i="16"/>
  <c r="P318" i="16"/>
  <c r="Q318" i="16"/>
  <c r="R318" i="16" s="1"/>
  <c r="N318" i="16" s="1"/>
  <c r="Q224" i="16"/>
  <c r="R224" i="16" s="1"/>
  <c r="N224" i="16" s="1"/>
  <c r="P224" i="16"/>
  <c r="Q945" i="16"/>
  <c r="R945" i="16" s="1"/>
  <c r="N945" i="16" s="1"/>
  <c r="P945" i="16"/>
  <c r="Q635" i="16"/>
  <c r="R635" i="16" s="1"/>
  <c r="N635" i="16" s="1"/>
  <c r="P635" i="16"/>
  <c r="P1261" i="16"/>
  <c r="Q1261" i="16"/>
  <c r="R1261" i="16" s="1"/>
  <c r="N1261" i="16" s="1"/>
  <c r="Q2018" i="16"/>
  <c r="R2018" i="16" s="1"/>
  <c r="N2018" i="16" s="1"/>
  <c r="P2018" i="16"/>
  <c r="P1720" i="16"/>
  <c r="Q1720" i="16"/>
  <c r="R1720" i="16" s="1"/>
  <c r="N1720" i="16" s="1"/>
  <c r="Q1207" i="16"/>
  <c r="R1207" i="16" s="1"/>
  <c r="N1207" i="16" s="1"/>
  <c r="P1207" i="16"/>
  <c r="Q1220" i="16"/>
  <c r="R1220" i="16" s="1"/>
  <c r="N1220" i="16" s="1"/>
  <c r="P1220" i="16"/>
  <c r="Q1953" i="16"/>
  <c r="R1953" i="16" s="1"/>
  <c r="N1953" i="16" s="1"/>
  <c r="P1953" i="16"/>
  <c r="Q1919" i="16"/>
  <c r="R1919" i="16" s="1"/>
  <c r="N1919" i="16" s="1"/>
  <c r="P1919" i="16"/>
  <c r="P890" i="16"/>
  <c r="Q890" i="16"/>
  <c r="R890" i="16" s="1"/>
  <c r="N890" i="16" s="1"/>
  <c r="Q533" i="16"/>
  <c r="R533" i="16" s="1"/>
  <c r="N533" i="16" s="1"/>
  <c r="P533" i="16"/>
  <c r="Q691" i="16"/>
  <c r="R691" i="16" s="1"/>
  <c r="N691" i="16" s="1"/>
  <c r="P691" i="16"/>
  <c r="Q381" i="16"/>
  <c r="R381" i="16" s="1"/>
  <c r="N381" i="16" s="1"/>
  <c r="P381" i="16"/>
  <c r="P46" i="16"/>
  <c r="Q46" i="16"/>
  <c r="R46" i="16" s="1"/>
  <c r="N46" i="16" s="1"/>
  <c r="Q781" i="16"/>
  <c r="R781" i="16" s="1"/>
  <c r="N781" i="16" s="1"/>
  <c r="P781" i="16"/>
  <c r="P1454" i="16"/>
  <c r="Q1454" i="16"/>
  <c r="R1454" i="16" s="1"/>
  <c r="N1454" i="16" s="1"/>
  <c r="Q1155" i="16"/>
  <c r="R1155" i="16" s="1"/>
  <c r="N1155" i="16" s="1"/>
  <c r="P1155" i="16"/>
  <c r="Q1626" i="16"/>
  <c r="R1626" i="16" s="1"/>
  <c r="N1626" i="16" s="1"/>
  <c r="P1626" i="16"/>
  <c r="Q1687" i="16"/>
  <c r="R1687" i="16" s="1"/>
  <c r="N1687" i="16" s="1"/>
  <c r="P1687" i="16"/>
  <c r="Q1389" i="16"/>
  <c r="R1389" i="16" s="1"/>
  <c r="N1389" i="16" s="1"/>
  <c r="P1389" i="16"/>
  <c r="Q1224" i="16"/>
  <c r="R1224" i="16" s="1"/>
  <c r="N1224" i="16" s="1"/>
  <c r="P1224" i="16"/>
  <c r="Q206" i="16"/>
  <c r="R206" i="16" s="1"/>
  <c r="N206" i="16" s="1"/>
  <c r="P206" i="16"/>
  <c r="P902" i="16"/>
  <c r="Q902" i="16"/>
  <c r="R902" i="16" s="1"/>
  <c r="N902" i="16" s="1"/>
  <c r="P546" i="16"/>
  <c r="Q546" i="16"/>
  <c r="R546" i="16" s="1"/>
  <c r="N546" i="16" s="1"/>
  <c r="Q703" i="16"/>
  <c r="R703" i="16" s="1"/>
  <c r="N703" i="16" s="1"/>
  <c r="P703" i="16"/>
  <c r="Q393" i="16"/>
  <c r="R393" i="16" s="1"/>
  <c r="N393" i="16" s="1"/>
  <c r="P393" i="16"/>
  <c r="Q58" i="16"/>
  <c r="R58" i="16" s="1"/>
  <c r="N58" i="16" s="1"/>
  <c r="P58" i="16"/>
  <c r="Q792" i="16"/>
  <c r="R792" i="16" s="1"/>
  <c r="N792" i="16" s="1"/>
  <c r="P792" i="16"/>
  <c r="P1466" i="16"/>
  <c r="Q1466" i="16"/>
  <c r="R1466" i="16" s="1"/>
  <c r="N1466" i="16" s="1"/>
  <c r="Q1168" i="16"/>
  <c r="R1168" i="16" s="1"/>
  <c r="N1168" i="16" s="1"/>
  <c r="P1168" i="16"/>
  <c r="Q1637" i="16"/>
  <c r="R1637" i="16" s="1"/>
  <c r="N1637" i="16" s="1"/>
  <c r="P1637" i="16"/>
  <c r="Q1699" i="16"/>
  <c r="R1699" i="16" s="1"/>
  <c r="N1699" i="16" s="1"/>
  <c r="P1699" i="16"/>
  <c r="Q1401" i="16"/>
  <c r="R1401" i="16" s="1"/>
  <c r="N1401" i="16" s="1"/>
  <c r="P1401" i="16"/>
  <c r="Q1235" i="16"/>
  <c r="R1235" i="16" s="1"/>
  <c r="N1235" i="16" s="1"/>
  <c r="P1235" i="16"/>
  <c r="Q74" i="16"/>
  <c r="R74" i="16" s="1"/>
  <c r="N74" i="16" s="1"/>
  <c r="P74" i="16"/>
  <c r="Q771" i="16"/>
  <c r="R771" i="16" s="1"/>
  <c r="N771" i="16" s="1"/>
  <c r="P771" i="16"/>
  <c r="Q413" i="16"/>
  <c r="R413" i="16" s="1"/>
  <c r="N413" i="16" s="1"/>
  <c r="P413" i="16"/>
  <c r="P570" i="16"/>
  <c r="Q570" i="16"/>
  <c r="R570" i="16" s="1"/>
  <c r="N570" i="16" s="1"/>
  <c r="Q261" i="16"/>
  <c r="R261" i="16" s="1"/>
  <c r="N261" i="16" s="1"/>
  <c r="P261" i="16"/>
  <c r="P958" i="16"/>
  <c r="Q958" i="16"/>
  <c r="R958" i="16" s="1"/>
  <c r="N958" i="16" s="1"/>
  <c r="Q660" i="16"/>
  <c r="R660" i="16" s="1"/>
  <c r="N660" i="16" s="1"/>
  <c r="P660" i="16"/>
  <c r="P1334" i="16"/>
  <c r="Q1334" i="16"/>
  <c r="R1334" i="16" s="1"/>
  <c r="N1334" i="16" s="1"/>
  <c r="Q2044" i="16"/>
  <c r="R2044" i="16" s="1"/>
  <c r="N2044" i="16" s="1"/>
  <c r="P2044" i="16"/>
  <c r="Q1505" i="16"/>
  <c r="R1505" i="16" s="1"/>
  <c r="N1505" i="16" s="1"/>
  <c r="P1505" i="16"/>
  <c r="Q1567" i="16"/>
  <c r="R1567" i="16" s="1"/>
  <c r="N1567" i="16" s="1"/>
  <c r="P1567" i="16"/>
  <c r="Q1268" i="16"/>
  <c r="R1268" i="16" s="1"/>
  <c r="N1268" i="16" s="1"/>
  <c r="P1268" i="16"/>
  <c r="Q1091" i="16"/>
  <c r="R1091" i="16" s="1"/>
  <c r="N1091" i="16" s="1"/>
  <c r="P1091" i="16"/>
  <c r="P901" i="16"/>
  <c r="Q901" i="16"/>
  <c r="R901" i="16" s="1"/>
  <c r="N901" i="16" s="1"/>
  <c r="Q639" i="16"/>
  <c r="R639" i="16" s="1"/>
  <c r="N639" i="16" s="1"/>
  <c r="P639" i="16"/>
  <c r="P282" i="16"/>
  <c r="Q282" i="16"/>
  <c r="R282" i="16" s="1"/>
  <c r="N282" i="16" s="1"/>
  <c r="P438" i="16"/>
  <c r="Q438" i="16"/>
  <c r="R438" i="16" s="1"/>
  <c r="N438" i="16" s="1"/>
  <c r="P129" i="16"/>
  <c r="Q129" i="16"/>
  <c r="R129" i="16" s="1"/>
  <c r="N129" i="16" s="1"/>
  <c r="Q825" i="16"/>
  <c r="R825" i="16" s="1"/>
  <c r="N825" i="16" s="1"/>
  <c r="P825" i="16"/>
  <c r="Q527" i="16"/>
  <c r="R527" i="16" s="1"/>
  <c r="N527" i="16" s="1"/>
  <c r="P527" i="16"/>
  <c r="P1202" i="16"/>
  <c r="Q1202" i="16"/>
  <c r="R1202" i="16" s="1"/>
  <c r="N1202" i="16" s="1"/>
  <c r="Q1911" i="16"/>
  <c r="R1911" i="16" s="1"/>
  <c r="N1911" i="16" s="1"/>
  <c r="P1911" i="16"/>
  <c r="P1374" i="16"/>
  <c r="Q1374" i="16"/>
  <c r="R1374" i="16" s="1"/>
  <c r="N1374" i="16" s="1"/>
  <c r="Q1423" i="16"/>
  <c r="R1423" i="16" s="1"/>
  <c r="N1423" i="16" s="1"/>
  <c r="P1423" i="16"/>
  <c r="P1138" i="16"/>
  <c r="Q1138" i="16"/>
  <c r="R1138" i="16" s="1"/>
  <c r="N1138" i="16" s="1"/>
  <c r="Q1954" i="16"/>
  <c r="R1954" i="16" s="1"/>
  <c r="N1954" i="16" s="1"/>
  <c r="P1954" i="16"/>
  <c r="Q625" i="16"/>
  <c r="R625" i="16" s="1"/>
  <c r="N625" i="16" s="1"/>
  <c r="P625" i="16"/>
  <c r="P363" i="16"/>
  <c r="Q363" i="16"/>
  <c r="R363" i="16" s="1"/>
  <c r="N363" i="16" s="1"/>
  <c r="Q1048" i="16"/>
  <c r="R1048" i="16" s="1"/>
  <c r="N1048" i="16" s="1"/>
  <c r="P1048" i="16"/>
  <c r="Q163" i="16"/>
  <c r="R163" i="16" s="1"/>
  <c r="N163" i="16" s="1"/>
  <c r="P163" i="16"/>
  <c r="Q871" i="16"/>
  <c r="R871" i="16" s="1"/>
  <c r="N871" i="16" s="1"/>
  <c r="P871" i="16"/>
  <c r="P537" i="16"/>
  <c r="Q537" i="16"/>
  <c r="R537" i="16" s="1"/>
  <c r="N537" i="16" s="1"/>
  <c r="Q240" i="16"/>
  <c r="R240" i="16" s="1"/>
  <c r="N240" i="16" s="1"/>
  <c r="P240" i="16"/>
  <c r="Q1909" i="16"/>
  <c r="R1909" i="16" s="1"/>
  <c r="N1909" i="16" s="1"/>
  <c r="P1909" i="16"/>
  <c r="Q1634" i="16"/>
  <c r="R1634" i="16" s="1"/>
  <c r="N1634" i="16" s="1"/>
  <c r="P1634" i="16"/>
  <c r="Q1096" i="16"/>
  <c r="R1096" i="16" s="1"/>
  <c r="N1096" i="16" s="1"/>
  <c r="P1096" i="16"/>
  <c r="Q1123" i="16"/>
  <c r="R1123" i="16" s="1"/>
  <c r="N1123" i="16" s="1"/>
  <c r="P1123" i="16"/>
  <c r="Q1855" i="16"/>
  <c r="R1855" i="16" s="1"/>
  <c r="N1855" i="16" s="1"/>
  <c r="P1855" i="16"/>
  <c r="Q1642" i="16"/>
  <c r="R1642" i="16" s="1"/>
  <c r="N1642" i="16" s="1"/>
  <c r="P1642" i="16"/>
  <c r="P1390" i="16"/>
  <c r="Q1390" i="16"/>
  <c r="R1390" i="16" s="1"/>
  <c r="N1390" i="16" s="1"/>
  <c r="Q1104" i="16"/>
  <c r="R1104" i="16" s="1"/>
  <c r="N1104" i="16" s="1"/>
  <c r="P1104" i="16"/>
  <c r="P2821" i="16"/>
  <c r="Q2821" i="16"/>
  <c r="R2821" i="16" s="1"/>
  <c r="N2821" i="16" s="1"/>
  <c r="Q2763" i="16"/>
  <c r="R2763" i="16" s="1"/>
  <c r="N2763" i="16" s="1"/>
  <c r="P2763" i="16"/>
  <c r="Q2703" i="16"/>
  <c r="R2703" i="16" s="1"/>
  <c r="N2703" i="16" s="1"/>
  <c r="P2703" i="16"/>
  <c r="Q2632" i="16"/>
  <c r="R2632" i="16" s="1"/>
  <c r="N2632" i="16" s="1"/>
  <c r="P2632" i="16"/>
  <c r="P2273" i="16"/>
  <c r="Q2273" i="16"/>
  <c r="R2273" i="16" s="1"/>
  <c r="N2273" i="16" s="1"/>
  <c r="Q2237" i="16"/>
  <c r="R2237" i="16" s="1"/>
  <c r="N2237" i="16" s="1"/>
  <c r="P2237" i="16"/>
  <c r="Q2515" i="16"/>
  <c r="R2515" i="16" s="1"/>
  <c r="N2515" i="16" s="1"/>
  <c r="P2515" i="16"/>
  <c r="Q2456" i="16"/>
  <c r="R2456" i="16" s="1"/>
  <c r="N2456" i="16" s="1"/>
  <c r="P2456" i="16"/>
  <c r="Q2361" i="16"/>
  <c r="R2361" i="16" s="1"/>
  <c r="N2361" i="16" s="1"/>
  <c r="P2361" i="16"/>
  <c r="P2290" i="16"/>
  <c r="Q2290" i="16"/>
  <c r="R2290" i="16" s="1"/>
  <c r="N2290" i="16" s="1"/>
  <c r="Q2256" i="16"/>
  <c r="R2256" i="16" s="1"/>
  <c r="N2256" i="16" s="1"/>
  <c r="P2256" i="16"/>
  <c r="Q2184" i="16"/>
  <c r="R2184" i="16" s="1"/>
  <c r="N2184" i="16" s="1"/>
  <c r="P2184" i="16"/>
  <c r="Q1116" i="16"/>
  <c r="R1116" i="16" s="1"/>
  <c r="N1116" i="16" s="1"/>
  <c r="P1116" i="16"/>
  <c r="Q2832" i="16"/>
  <c r="R2832" i="16" s="1"/>
  <c r="N2832" i="16" s="1"/>
  <c r="P2832" i="16"/>
  <c r="Q2775" i="16"/>
  <c r="R2775" i="16" s="1"/>
  <c r="N2775" i="16" s="1"/>
  <c r="P2775" i="16"/>
  <c r="Q2715" i="16"/>
  <c r="R2715" i="16" s="1"/>
  <c r="N2715" i="16" s="1"/>
  <c r="P2715" i="16"/>
  <c r="Q2644" i="16"/>
  <c r="R2644" i="16" s="1"/>
  <c r="N2644" i="16" s="1"/>
  <c r="P2644" i="16"/>
  <c r="Q2284" i="16"/>
  <c r="R2284" i="16" s="1"/>
  <c r="N2284" i="16" s="1"/>
  <c r="P2284" i="16"/>
  <c r="Q2250" i="16"/>
  <c r="R2250" i="16" s="1"/>
  <c r="N2250" i="16" s="1"/>
  <c r="P2250" i="16"/>
  <c r="P2527" i="16"/>
  <c r="Q2527" i="16"/>
  <c r="R2527" i="16" s="1"/>
  <c r="N2527" i="16" s="1"/>
  <c r="P2469" i="16"/>
  <c r="Q2469" i="16"/>
  <c r="R2469" i="16" s="1"/>
  <c r="N2469" i="16" s="1"/>
  <c r="Q2372" i="16"/>
  <c r="R2372" i="16" s="1"/>
  <c r="N2372" i="16" s="1"/>
  <c r="P2372" i="16"/>
  <c r="Q2301" i="16"/>
  <c r="R2301" i="16" s="1"/>
  <c r="N2301" i="16" s="1"/>
  <c r="P2301" i="16"/>
  <c r="Q2268" i="16"/>
  <c r="R2268" i="16" s="1"/>
  <c r="N2268" i="16" s="1"/>
  <c r="P2268" i="16"/>
  <c r="Q2196" i="16"/>
  <c r="R2196" i="16" s="1"/>
  <c r="N2196" i="16" s="1"/>
  <c r="P2196" i="16"/>
  <c r="Q1561" i="16"/>
  <c r="R1561" i="16" s="1"/>
  <c r="N1561" i="16" s="1"/>
  <c r="P1561" i="16"/>
  <c r="Q3277" i="16"/>
  <c r="R3277" i="16" s="1"/>
  <c r="N3277" i="16" s="1"/>
  <c r="P3277" i="16"/>
  <c r="P3242" i="16"/>
  <c r="Q3242" i="16"/>
  <c r="R3242" i="16" s="1"/>
  <c r="N3242" i="16" s="1"/>
  <c r="P3160" i="16"/>
  <c r="Q3160" i="16"/>
  <c r="R3160" i="16" s="1"/>
  <c r="N3160" i="16" s="1"/>
  <c r="Q3087" i="16"/>
  <c r="R3087" i="16" s="1"/>
  <c r="N3087" i="16" s="1"/>
  <c r="P3087" i="16"/>
  <c r="P2729" i="16"/>
  <c r="Q2729" i="16"/>
  <c r="R2729" i="16" s="1"/>
  <c r="N2729" i="16" s="1"/>
  <c r="P2705" i="16"/>
  <c r="Q2705" i="16"/>
  <c r="R2705" i="16" s="1"/>
  <c r="N2705" i="16" s="1"/>
  <c r="Q2970" i="16"/>
  <c r="R2970" i="16" s="1"/>
  <c r="N2970" i="16" s="1"/>
  <c r="P2970" i="16"/>
  <c r="P2911" i="16"/>
  <c r="Q2911" i="16"/>
  <c r="R2911" i="16" s="1"/>
  <c r="N2911" i="16" s="1"/>
  <c r="Q2828" i="16"/>
  <c r="R2828" i="16" s="1"/>
  <c r="N2828" i="16" s="1"/>
  <c r="P2828" i="16"/>
  <c r="P2758" i="16"/>
  <c r="Q2758" i="16"/>
  <c r="R2758" i="16" s="1"/>
  <c r="N2758" i="16" s="1"/>
  <c r="Q2711" i="16"/>
  <c r="R2711" i="16" s="1"/>
  <c r="N2711" i="16" s="1"/>
  <c r="P2711" i="16"/>
  <c r="Q2651" i="16"/>
  <c r="R2651" i="16" s="1"/>
  <c r="N2651" i="16" s="1"/>
  <c r="P2651" i="16"/>
  <c r="Q1573" i="16"/>
  <c r="R1573" i="16" s="1"/>
  <c r="N1573" i="16" s="1"/>
  <c r="P1573" i="16"/>
  <c r="P3289" i="16"/>
  <c r="Q3289" i="16"/>
  <c r="R3289" i="16" s="1"/>
  <c r="N3289" i="16" s="1"/>
  <c r="P3254" i="16"/>
  <c r="Q3254" i="16"/>
  <c r="R3254" i="16" s="1"/>
  <c r="N3254" i="16" s="1"/>
  <c r="P3170" i="16"/>
  <c r="Q3170" i="16"/>
  <c r="R3170" i="16" s="1"/>
  <c r="N3170" i="16" s="1"/>
  <c r="P3100" i="16"/>
  <c r="Q3100" i="16"/>
  <c r="R3100" i="16" s="1"/>
  <c r="N3100" i="16" s="1"/>
  <c r="P2741" i="16"/>
  <c r="Q2741" i="16"/>
  <c r="R2741" i="16" s="1"/>
  <c r="N2741" i="16" s="1"/>
  <c r="Q2719" i="16"/>
  <c r="R2719" i="16" s="1"/>
  <c r="N2719" i="16" s="1"/>
  <c r="P2719" i="16"/>
  <c r="Q2983" i="16"/>
  <c r="R2983" i="16" s="1"/>
  <c r="N2983" i="16" s="1"/>
  <c r="P2983" i="16"/>
  <c r="Q2925" i="16"/>
  <c r="R2925" i="16" s="1"/>
  <c r="N2925" i="16" s="1"/>
  <c r="P2925" i="16"/>
  <c r="P2841" i="16"/>
  <c r="Q2841" i="16"/>
  <c r="R2841" i="16" s="1"/>
  <c r="N2841" i="16" s="1"/>
  <c r="P2770" i="16"/>
  <c r="Q2770" i="16"/>
  <c r="R2770" i="16" s="1"/>
  <c r="N2770" i="16" s="1"/>
  <c r="Q2723" i="16"/>
  <c r="R2723" i="16" s="1"/>
  <c r="N2723" i="16" s="1"/>
  <c r="P2723" i="16"/>
  <c r="Q2664" i="16"/>
  <c r="R2664" i="16" s="1"/>
  <c r="N2664" i="16" s="1"/>
  <c r="P2664" i="16"/>
  <c r="P1873" i="16"/>
  <c r="Q1873" i="16"/>
  <c r="R1873" i="16" s="1"/>
  <c r="N1873" i="16" s="1"/>
  <c r="Q3589" i="16"/>
  <c r="R3589" i="16" s="1"/>
  <c r="N3589" i="16" s="1"/>
  <c r="P3589" i="16"/>
  <c r="Q3554" i="16"/>
  <c r="R3554" i="16" s="1"/>
  <c r="N3554" i="16" s="1"/>
  <c r="P3554" i="16"/>
  <c r="Q3471" i="16"/>
  <c r="R3471" i="16" s="1"/>
  <c r="N3471" i="16" s="1"/>
  <c r="P3471" i="16"/>
  <c r="P3400" i="16"/>
  <c r="Q3400" i="16"/>
  <c r="R3400" i="16" s="1"/>
  <c r="N3400" i="16" s="1"/>
  <c r="Q3041" i="16"/>
  <c r="R3041" i="16" s="1"/>
  <c r="N3041" i="16" s="1"/>
  <c r="P3041" i="16"/>
  <c r="Q3018" i="16"/>
  <c r="R3018" i="16" s="1"/>
  <c r="N3018" i="16" s="1"/>
  <c r="P3018" i="16"/>
  <c r="Q3283" i="16"/>
  <c r="R3283" i="16" s="1"/>
  <c r="N3283" i="16" s="1"/>
  <c r="P3283" i="16"/>
  <c r="Q3224" i="16"/>
  <c r="R3224" i="16" s="1"/>
  <c r="N3224" i="16" s="1"/>
  <c r="P3224" i="16"/>
  <c r="Q3141" i="16"/>
  <c r="R3141" i="16" s="1"/>
  <c r="N3141" i="16" s="1"/>
  <c r="P3141" i="16"/>
  <c r="Q3070" i="16"/>
  <c r="R3070" i="16" s="1"/>
  <c r="N3070" i="16" s="1"/>
  <c r="P3070" i="16"/>
  <c r="P3024" i="16"/>
  <c r="Q3024" i="16"/>
  <c r="R3024" i="16" s="1"/>
  <c r="N3024" i="16" s="1"/>
  <c r="Q2963" i="16"/>
  <c r="R2963" i="16" s="1"/>
  <c r="N2963" i="16" s="1"/>
  <c r="P2963" i="16"/>
  <c r="P1884" i="16"/>
  <c r="Q1884" i="16"/>
  <c r="R1884" i="16" s="1"/>
  <c r="N1884" i="16" s="1"/>
  <c r="Q3601" i="16"/>
  <c r="R3601" i="16" s="1"/>
  <c r="N3601" i="16" s="1"/>
  <c r="P3601" i="16"/>
  <c r="Q3566" i="16"/>
  <c r="R3566" i="16" s="1"/>
  <c r="N3566" i="16" s="1"/>
  <c r="P3566" i="16"/>
  <c r="P3483" i="16"/>
  <c r="Q3483" i="16"/>
  <c r="R3483" i="16" s="1"/>
  <c r="N3483" i="16" s="1"/>
  <c r="P3412" i="16"/>
  <c r="Q3412" i="16"/>
  <c r="R3412" i="16" s="1"/>
  <c r="N3412" i="16" s="1"/>
  <c r="P3052" i="16"/>
  <c r="Q3052" i="16"/>
  <c r="R3052" i="16" s="1"/>
  <c r="N3052" i="16" s="1"/>
  <c r="Q3030" i="16"/>
  <c r="R3030" i="16" s="1"/>
  <c r="N3030" i="16" s="1"/>
  <c r="P3030" i="16"/>
  <c r="Q3296" i="16"/>
  <c r="R3296" i="16" s="1"/>
  <c r="N3296" i="16" s="1"/>
  <c r="P3296" i="16"/>
  <c r="Q3236" i="16"/>
  <c r="R3236" i="16" s="1"/>
  <c r="N3236" i="16" s="1"/>
  <c r="P3236" i="16"/>
  <c r="Q3153" i="16"/>
  <c r="R3153" i="16" s="1"/>
  <c r="N3153" i="16" s="1"/>
  <c r="P3153" i="16"/>
  <c r="Q3083" i="16"/>
  <c r="R3083" i="16" s="1"/>
  <c r="N3083" i="16" s="1"/>
  <c r="P3083" i="16"/>
  <c r="Q3035" i="16"/>
  <c r="R3035" i="16" s="1"/>
  <c r="N3035" i="16" s="1"/>
  <c r="P3035" i="16"/>
  <c r="P2975" i="16"/>
  <c r="Q2975" i="16"/>
  <c r="R2975" i="16" s="1"/>
  <c r="N2975" i="16" s="1"/>
  <c r="P2051" i="16"/>
  <c r="Q2051" i="16"/>
  <c r="R2051" i="16" s="1"/>
  <c r="N2051" i="16" s="1"/>
  <c r="P2749" i="16"/>
  <c r="Q2749" i="16"/>
  <c r="R2749" i="16" s="1"/>
  <c r="N2749" i="16" s="1"/>
  <c r="Q2690" i="16"/>
  <c r="R2690" i="16" s="1"/>
  <c r="N2690" i="16" s="1"/>
  <c r="P2690" i="16"/>
  <c r="Q2631" i="16"/>
  <c r="R2631" i="16" s="1"/>
  <c r="N2631" i="16" s="1"/>
  <c r="P2631" i="16"/>
  <c r="P2561" i="16"/>
  <c r="Q2561" i="16"/>
  <c r="R2561" i="16" s="1"/>
  <c r="N2561" i="16" s="1"/>
  <c r="P2201" i="16"/>
  <c r="Q2201" i="16"/>
  <c r="R2201" i="16" s="1"/>
  <c r="N2201" i="16" s="1"/>
  <c r="Q2166" i="16"/>
  <c r="R2166" i="16" s="1"/>
  <c r="N2166" i="16" s="1"/>
  <c r="P2166" i="16"/>
  <c r="P2443" i="16"/>
  <c r="Q2443" i="16"/>
  <c r="R2443" i="16" s="1"/>
  <c r="N2443" i="16" s="1"/>
  <c r="Q2384" i="16"/>
  <c r="R2384" i="16" s="1"/>
  <c r="N2384" i="16" s="1"/>
  <c r="P2384" i="16"/>
  <c r="Q2288" i="16"/>
  <c r="R2288" i="16" s="1"/>
  <c r="N2288" i="16" s="1"/>
  <c r="P2288" i="16"/>
  <c r="Q2218" i="16"/>
  <c r="R2218" i="16" s="1"/>
  <c r="N2218" i="16" s="1"/>
  <c r="P2218" i="16"/>
  <c r="P2183" i="16"/>
  <c r="Q2183" i="16"/>
  <c r="R2183" i="16" s="1"/>
  <c r="N2183" i="16" s="1"/>
  <c r="Q2113" i="16"/>
  <c r="R2113" i="16" s="1"/>
  <c r="N2113" i="16" s="1"/>
  <c r="P2113" i="16"/>
  <c r="Q3844" i="16"/>
  <c r="R3844" i="16" s="1"/>
  <c r="N3844" i="16" s="1"/>
  <c r="P3844" i="16"/>
  <c r="P2761" i="16"/>
  <c r="Q2761" i="16"/>
  <c r="R2761" i="16" s="1"/>
  <c r="N2761" i="16" s="1"/>
  <c r="Q2702" i="16"/>
  <c r="R2702" i="16" s="1"/>
  <c r="N2702" i="16" s="1"/>
  <c r="P2702" i="16"/>
  <c r="Q2643" i="16"/>
  <c r="R2643" i="16" s="1"/>
  <c r="N2643" i="16" s="1"/>
  <c r="P2643" i="16"/>
  <c r="Q2572" i="16"/>
  <c r="R2572" i="16" s="1"/>
  <c r="N2572" i="16" s="1"/>
  <c r="P2572" i="16"/>
  <c r="Q2212" i="16"/>
  <c r="R2212" i="16" s="1"/>
  <c r="N2212" i="16" s="1"/>
  <c r="P2212" i="16"/>
  <c r="Q2178" i="16"/>
  <c r="R2178" i="16" s="1"/>
  <c r="N2178" i="16" s="1"/>
  <c r="P2178" i="16"/>
  <c r="P2455" i="16"/>
  <c r="Q2455" i="16"/>
  <c r="R2455" i="16" s="1"/>
  <c r="N2455" i="16" s="1"/>
  <c r="Q2396" i="16"/>
  <c r="R2396" i="16" s="1"/>
  <c r="N2396" i="16" s="1"/>
  <c r="P2396" i="16"/>
  <c r="P2302" i="16"/>
  <c r="Q2302" i="16"/>
  <c r="R2302" i="16" s="1"/>
  <c r="N2302" i="16" s="1"/>
  <c r="Q2230" i="16"/>
  <c r="R2230" i="16" s="1"/>
  <c r="N2230" i="16" s="1"/>
  <c r="P2230" i="16"/>
  <c r="P2195" i="16"/>
  <c r="Q2195" i="16"/>
  <c r="R2195" i="16" s="1"/>
  <c r="N2195" i="16" s="1"/>
  <c r="P2123" i="16"/>
  <c r="Q2123" i="16"/>
  <c r="R2123" i="16" s="1"/>
  <c r="N2123" i="16" s="1"/>
  <c r="Q3593" i="16"/>
  <c r="R3593" i="16" s="1"/>
  <c r="N3593" i="16" s="1"/>
  <c r="P3593" i="16"/>
  <c r="Q2917" i="16"/>
  <c r="R2917" i="16" s="1"/>
  <c r="N2917" i="16" s="1"/>
  <c r="P2917" i="16"/>
  <c r="Q2882" i="16"/>
  <c r="R2882" i="16" s="1"/>
  <c r="N2882" i="16" s="1"/>
  <c r="P2882" i="16"/>
  <c r="P2799" i="16"/>
  <c r="Q2799" i="16"/>
  <c r="R2799" i="16" s="1"/>
  <c r="N2799" i="16" s="1"/>
  <c r="Q2728" i="16"/>
  <c r="R2728" i="16" s="1"/>
  <c r="N2728" i="16" s="1"/>
  <c r="P2728" i="16"/>
  <c r="Q2369" i="16"/>
  <c r="R2369" i="16" s="1"/>
  <c r="N2369" i="16" s="1"/>
  <c r="P2369" i="16"/>
  <c r="Q2334" i="16"/>
  <c r="R2334" i="16" s="1"/>
  <c r="N2334" i="16" s="1"/>
  <c r="P2334" i="16"/>
  <c r="P2611" i="16"/>
  <c r="Q2611" i="16"/>
  <c r="R2611" i="16" s="1"/>
  <c r="N2611" i="16" s="1"/>
  <c r="P2552" i="16"/>
  <c r="Q2552" i="16"/>
  <c r="R2552" i="16" s="1"/>
  <c r="N2552" i="16" s="1"/>
  <c r="Q2468" i="16"/>
  <c r="R2468" i="16" s="1"/>
  <c r="N2468" i="16" s="1"/>
  <c r="P2468" i="16"/>
  <c r="Q2385" i="16"/>
  <c r="R2385" i="16" s="1"/>
  <c r="N2385" i="16" s="1"/>
  <c r="P2385" i="16"/>
  <c r="Q2351" i="16"/>
  <c r="R2351" i="16" s="1"/>
  <c r="N2351" i="16" s="1"/>
  <c r="P2351" i="16"/>
  <c r="Q2280" i="16"/>
  <c r="R2280" i="16" s="1"/>
  <c r="N2280" i="16" s="1"/>
  <c r="P2280" i="16"/>
  <c r="P1943" i="16"/>
  <c r="Q1943" i="16"/>
  <c r="R1943" i="16" s="1"/>
  <c r="N1943" i="16" s="1"/>
  <c r="P2641" i="16"/>
  <c r="Q2641" i="16"/>
  <c r="R2641" i="16" s="1"/>
  <c r="N2641" i="16" s="1"/>
  <c r="Q2582" i="16"/>
  <c r="R2582" i="16" s="1"/>
  <c r="N2582" i="16" s="1"/>
  <c r="P2582" i="16"/>
  <c r="P2522" i="16"/>
  <c r="Q2522" i="16"/>
  <c r="R2522" i="16" s="1"/>
  <c r="N2522" i="16" s="1"/>
  <c r="Q2452" i="16"/>
  <c r="R2452" i="16" s="1"/>
  <c r="N2452" i="16" s="1"/>
  <c r="P2452" i="16"/>
  <c r="Q2093" i="16"/>
  <c r="R2093" i="16" s="1"/>
  <c r="N2093" i="16" s="1"/>
  <c r="P2093" i="16"/>
  <c r="Q2058" i="16"/>
  <c r="R2058" i="16" s="1"/>
  <c r="N2058" i="16" s="1"/>
  <c r="P2058" i="16"/>
  <c r="Q2335" i="16"/>
  <c r="R2335" i="16" s="1"/>
  <c r="N2335" i="16" s="1"/>
  <c r="P2335" i="16"/>
  <c r="Q2276" i="16"/>
  <c r="R2276" i="16" s="1"/>
  <c r="N2276" i="16" s="1"/>
  <c r="P2276" i="16"/>
  <c r="Q2182" i="16"/>
  <c r="R2182" i="16" s="1"/>
  <c r="N2182" i="16" s="1"/>
  <c r="P2182" i="16"/>
  <c r="Q2110" i="16"/>
  <c r="R2110" i="16" s="1"/>
  <c r="N2110" i="16" s="1"/>
  <c r="P2110" i="16"/>
  <c r="P3798" i="16"/>
  <c r="Q3798" i="16"/>
  <c r="R3798" i="16" s="1"/>
  <c r="N3798" i="16" s="1"/>
  <c r="Q3802" i="16"/>
  <c r="R3802" i="16" s="1"/>
  <c r="N3802" i="16" s="1"/>
  <c r="P3802" i="16"/>
  <c r="Q3744" i="16"/>
  <c r="R3744" i="16" s="1"/>
  <c r="N3744" i="16" s="1"/>
  <c r="P3744" i="16"/>
  <c r="P2797" i="16"/>
  <c r="Q2797" i="16"/>
  <c r="R2797" i="16" s="1"/>
  <c r="N2797" i="16" s="1"/>
  <c r="Q2738" i="16"/>
  <c r="R2738" i="16" s="1"/>
  <c r="N2738" i="16" s="1"/>
  <c r="P2738" i="16"/>
  <c r="Q2679" i="16"/>
  <c r="R2679" i="16" s="1"/>
  <c r="N2679" i="16" s="1"/>
  <c r="P2679" i="16"/>
  <c r="Q2608" i="16"/>
  <c r="R2608" i="16" s="1"/>
  <c r="N2608" i="16" s="1"/>
  <c r="P2608" i="16"/>
  <c r="Q2249" i="16"/>
  <c r="R2249" i="16" s="1"/>
  <c r="N2249" i="16" s="1"/>
  <c r="P2249" i="16"/>
  <c r="Q2214" i="16"/>
  <c r="R2214" i="16" s="1"/>
  <c r="N2214" i="16" s="1"/>
  <c r="P2214" i="16"/>
  <c r="P2491" i="16"/>
  <c r="Q2491" i="16"/>
  <c r="R2491" i="16" s="1"/>
  <c r="N2491" i="16" s="1"/>
  <c r="Q2432" i="16"/>
  <c r="R2432" i="16" s="1"/>
  <c r="N2432" i="16" s="1"/>
  <c r="P2432" i="16"/>
  <c r="Q2337" i="16"/>
  <c r="R2337" i="16" s="1"/>
  <c r="N2337" i="16" s="1"/>
  <c r="P2337" i="16"/>
  <c r="P2266" i="16"/>
  <c r="Q2266" i="16"/>
  <c r="R2266" i="16" s="1"/>
  <c r="N2266" i="16" s="1"/>
  <c r="P2231" i="16"/>
  <c r="Q2231" i="16"/>
  <c r="R2231" i="16" s="1"/>
  <c r="N2231" i="16" s="1"/>
  <c r="Q2161" i="16"/>
  <c r="R2161" i="16" s="1"/>
  <c r="N2161" i="16" s="1"/>
  <c r="P2161" i="16"/>
  <c r="P3666" i="16"/>
  <c r="Q3666" i="16"/>
  <c r="R3666" i="16" s="1"/>
  <c r="N3666" i="16" s="1"/>
  <c r="Q2364" i="16"/>
  <c r="R2364" i="16" s="1"/>
  <c r="N2364" i="16" s="1"/>
  <c r="P2364" i="16"/>
  <c r="Q2317" i="16"/>
  <c r="R2317" i="16" s="1"/>
  <c r="N2317" i="16" s="1"/>
  <c r="P2317" i="16"/>
  <c r="P2259" i="16"/>
  <c r="Q2259" i="16"/>
  <c r="R2259" i="16" s="1"/>
  <c r="N2259" i="16" s="1"/>
  <c r="P2175" i="16"/>
  <c r="Q2175" i="16"/>
  <c r="R2175" i="16" s="1"/>
  <c r="N2175" i="16" s="1"/>
  <c r="P1829" i="16"/>
  <c r="Q1829" i="16"/>
  <c r="R1829" i="16" s="1"/>
  <c r="N1829" i="16" s="1"/>
  <c r="Q3834" i="16"/>
  <c r="R3834" i="16" s="1"/>
  <c r="N3834" i="16" s="1"/>
  <c r="P3834" i="16"/>
  <c r="Q3629" i="16"/>
  <c r="R3629" i="16" s="1"/>
  <c r="N3629" i="16" s="1"/>
  <c r="P3629" i="16"/>
  <c r="Q3799" i="16"/>
  <c r="R3799" i="16" s="1"/>
  <c r="N3799" i="16" s="1"/>
  <c r="P3799" i="16"/>
  <c r="P3752" i="16"/>
  <c r="Q3752" i="16"/>
  <c r="R3752" i="16" s="1"/>
  <c r="N3752" i="16" s="1"/>
  <c r="P3658" i="16"/>
  <c r="Q3658" i="16"/>
  <c r="R3658" i="16" s="1"/>
  <c r="N3658" i="16" s="1"/>
  <c r="Q3586" i="16"/>
  <c r="R3586" i="16" s="1"/>
  <c r="N3586" i="16" s="1"/>
  <c r="P3586" i="16"/>
  <c r="P3539" i="16"/>
  <c r="Q3539" i="16"/>
  <c r="R3539" i="16" s="1"/>
  <c r="N3539" i="16" s="1"/>
  <c r="Q3479" i="16"/>
  <c r="R3479" i="16" s="1"/>
  <c r="N3479" i="16" s="1"/>
  <c r="P3479" i="16"/>
  <c r="P551" i="16"/>
  <c r="Q551" i="16"/>
  <c r="R551" i="16" s="1"/>
  <c r="N551" i="16" s="1"/>
  <c r="Q741" i="16"/>
  <c r="R741" i="16" s="1"/>
  <c r="N741" i="16" s="1"/>
  <c r="P741" i="16"/>
  <c r="P390" i="16"/>
  <c r="Q390" i="16"/>
  <c r="R390" i="16" s="1"/>
  <c r="N390" i="16" s="1"/>
  <c r="P2027" i="16"/>
  <c r="Q2027" i="16"/>
  <c r="R2027" i="16" s="1"/>
  <c r="N2027" i="16" s="1"/>
  <c r="P814" i="16"/>
  <c r="Q814" i="16"/>
  <c r="R814" i="16" s="1"/>
  <c r="N814" i="16" s="1"/>
  <c r="Q884" i="16"/>
  <c r="R884" i="16" s="1"/>
  <c r="N884" i="16" s="1"/>
  <c r="P884" i="16"/>
  <c r="P2639" i="16"/>
  <c r="Q2639" i="16"/>
  <c r="R2639" i="16" s="1"/>
  <c r="N2639" i="16" s="1"/>
  <c r="Q161" i="16"/>
  <c r="R161" i="16" s="1"/>
  <c r="N161" i="16" s="1"/>
  <c r="P161" i="16"/>
  <c r="Q2834" i="16"/>
  <c r="R2834" i="16" s="1"/>
  <c r="N2834" i="16" s="1"/>
  <c r="P2834" i="16"/>
  <c r="Q96" i="16"/>
  <c r="R96" i="16" s="1"/>
  <c r="N96" i="16" s="1"/>
  <c r="P96" i="16"/>
  <c r="Q751" i="16"/>
  <c r="R751" i="16" s="1"/>
  <c r="N751" i="16" s="1"/>
  <c r="P751" i="16"/>
  <c r="Q108" i="16"/>
  <c r="R108" i="16" s="1"/>
  <c r="N108" i="16" s="1"/>
  <c r="P108" i="16"/>
  <c r="Q840" i="16"/>
  <c r="R840" i="16" s="1"/>
  <c r="N840" i="16" s="1"/>
  <c r="P840" i="16"/>
  <c r="P1514" i="16"/>
  <c r="Q1514" i="16"/>
  <c r="R1514" i="16" s="1"/>
  <c r="N1514" i="16" s="1"/>
  <c r="Q1216" i="16"/>
  <c r="R1216" i="16" s="1"/>
  <c r="N1216" i="16" s="1"/>
  <c r="P1216" i="16"/>
  <c r="Q1685" i="16"/>
  <c r="R1685" i="16" s="1"/>
  <c r="N1685" i="16" s="1"/>
  <c r="P1685" i="16"/>
  <c r="P1748" i="16"/>
  <c r="Q1748" i="16"/>
  <c r="R1748" i="16" s="1"/>
  <c r="N1748" i="16" s="1"/>
  <c r="Q1448" i="16"/>
  <c r="R1448" i="16" s="1"/>
  <c r="N1448" i="16" s="1"/>
  <c r="P1448" i="16"/>
  <c r="Q1295" i="16"/>
  <c r="R1295" i="16" s="1"/>
  <c r="N1295" i="16" s="1"/>
  <c r="P1295" i="16"/>
  <c r="P122" i="16"/>
  <c r="Q122" i="16"/>
  <c r="R122" i="16" s="1"/>
  <c r="N122" i="16" s="1"/>
  <c r="Q819" i="16"/>
  <c r="R819" i="16" s="1"/>
  <c r="N819" i="16" s="1"/>
  <c r="P819" i="16"/>
  <c r="Q461" i="16"/>
  <c r="R461" i="16" s="1"/>
  <c r="N461" i="16" s="1"/>
  <c r="P461" i="16"/>
  <c r="Q619" i="16"/>
  <c r="R619" i="16" s="1"/>
  <c r="N619" i="16" s="1"/>
  <c r="P619" i="16"/>
  <c r="Q309" i="16"/>
  <c r="R309" i="16" s="1"/>
  <c r="N309" i="16" s="1"/>
  <c r="P309" i="16"/>
  <c r="Q1005" i="16"/>
  <c r="R1005" i="16" s="1"/>
  <c r="N1005" i="16" s="1"/>
  <c r="P1005" i="16"/>
  <c r="Q708" i="16"/>
  <c r="R708" i="16" s="1"/>
  <c r="N708" i="16" s="1"/>
  <c r="P708" i="16"/>
  <c r="Q1383" i="16"/>
  <c r="R1383" i="16" s="1"/>
  <c r="N1383" i="16" s="1"/>
  <c r="P1383" i="16"/>
  <c r="P2092" i="16"/>
  <c r="Q2092" i="16"/>
  <c r="R2092" i="16" s="1"/>
  <c r="N2092" i="16" s="1"/>
  <c r="Q1553" i="16"/>
  <c r="R1553" i="16" s="1"/>
  <c r="N1553" i="16" s="1"/>
  <c r="P1553" i="16"/>
  <c r="P1616" i="16"/>
  <c r="Q1616" i="16"/>
  <c r="R1616" i="16" s="1"/>
  <c r="N1616" i="16" s="1"/>
  <c r="Q1316" i="16"/>
  <c r="R1316" i="16" s="1"/>
  <c r="N1316" i="16" s="1"/>
  <c r="P1316" i="16"/>
  <c r="Q1151" i="16"/>
  <c r="R1151" i="16" s="1"/>
  <c r="N1151" i="16" s="1"/>
  <c r="P1151" i="16"/>
  <c r="Q710" i="16"/>
  <c r="R710" i="16" s="1"/>
  <c r="N710" i="16" s="1"/>
  <c r="P710" i="16"/>
  <c r="Q364" i="16"/>
  <c r="R364" i="16" s="1"/>
  <c r="N364" i="16" s="1"/>
  <c r="P364" i="16"/>
  <c r="P270" i="16"/>
  <c r="Q270" i="16"/>
  <c r="R270" i="16" s="1"/>
  <c r="N270" i="16" s="1"/>
  <c r="Q176" i="16"/>
  <c r="R176" i="16" s="1"/>
  <c r="N176" i="16" s="1"/>
  <c r="P176" i="16"/>
  <c r="Q897" i="16"/>
  <c r="R897" i="16" s="1"/>
  <c r="N897" i="16" s="1"/>
  <c r="P897" i="16"/>
  <c r="P574" i="16"/>
  <c r="Q574" i="16"/>
  <c r="R574" i="16" s="1"/>
  <c r="N574" i="16" s="1"/>
  <c r="P1214" i="16"/>
  <c r="Q1214" i="16"/>
  <c r="R1214" i="16" s="1"/>
  <c r="N1214" i="16" s="1"/>
  <c r="Q1969" i="16"/>
  <c r="R1969" i="16" s="1"/>
  <c r="N1969" i="16" s="1"/>
  <c r="P1969" i="16"/>
  <c r="P1672" i="16"/>
  <c r="Q1672" i="16"/>
  <c r="R1672" i="16" s="1"/>
  <c r="N1672" i="16" s="1"/>
  <c r="P1158" i="16"/>
  <c r="Q1158" i="16"/>
  <c r="R1158" i="16" s="1"/>
  <c r="N1158" i="16" s="1"/>
  <c r="Q1172" i="16"/>
  <c r="R1172" i="16" s="1"/>
  <c r="N1172" i="16" s="1"/>
  <c r="P1172" i="16"/>
  <c r="P1904" i="16"/>
  <c r="Q1904" i="16"/>
  <c r="R1904" i="16" s="1"/>
  <c r="N1904" i="16" s="1"/>
  <c r="P1860" i="16"/>
  <c r="Q1860" i="16"/>
  <c r="R1860" i="16" s="1"/>
  <c r="N1860" i="16" s="1"/>
  <c r="P722" i="16"/>
  <c r="Q722" i="16"/>
  <c r="R722" i="16" s="1"/>
  <c r="N722" i="16" s="1"/>
  <c r="Q376" i="16"/>
  <c r="R376" i="16" s="1"/>
  <c r="N376" i="16" s="1"/>
  <c r="P376" i="16"/>
  <c r="Q281" i="16"/>
  <c r="R281" i="16" s="1"/>
  <c r="N281" i="16" s="1"/>
  <c r="P281" i="16"/>
  <c r="Q188" i="16"/>
  <c r="R188" i="16" s="1"/>
  <c r="N188" i="16" s="1"/>
  <c r="P188" i="16"/>
  <c r="P910" i="16"/>
  <c r="Q910" i="16"/>
  <c r="R910" i="16" s="1"/>
  <c r="N910" i="16" s="1"/>
  <c r="P586" i="16"/>
  <c r="Q586" i="16"/>
  <c r="R586" i="16" s="1"/>
  <c r="N586" i="16" s="1"/>
  <c r="Q1225" i="16"/>
  <c r="R1225" i="16" s="1"/>
  <c r="N1225" i="16" s="1"/>
  <c r="P1225" i="16"/>
  <c r="Q1981" i="16"/>
  <c r="R1981" i="16" s="1"/>
  <c r="N1981" i="16" s="1"/>
  <c r="P1981" i="16"/>
  <c r="Q1684" i="16"/>
  <c r="R1684" i="16" s="1"/>
  <c r="N1684" i="16" s="1"/>
  <c r="P1684" i="16"/>
  <c r="P1170" i="16"/>
  <c r="Q1170" i="16"/>
  <c r="R1170" i="16" s="1"/>
  <c r="N1170" i="16" s="1"/>
  <c r="Q1184" i="16"/>
  <c r="R1184" i="16" s="1"/>
  <c r="N1184" i="16" s="1"/>
  <c r="P1184" i="16"/>
  <c r="P1916" i="16"/>
  <c r="Q1916" i="16"/>
  <c r="R1916" i="16" s="1"/>
  <c r="N1916" i="16" s="1"/>
  <c r="Q1871" i="16"/>
  <c r="R1871" i="16" s="1"/>
  <c r="N1871" i="16" s="1"/>
  <c r="P1871" i="16"/>
  <c r="Q591" i="16"/>
  <c r="R591" i="16" s="1"/>
  <c r="N591" i="16" s="1"/>
  <c r="P591" i="16"/>
  <c r="P244" i="16"/>
  <c r="Q244" i="16"/>
  <c r="R244" i="16" s="1"/>
  <c r="N244" i="16" s="1"/>
  <c r="Q149" i="16"/>
  <c r="R149" i="16" s="1"/>
  <c r="N149" i="16" s="1"/>
  <c r="P149" i="16"/>
  <c r="P47" i="16"/>
  <c r="Q47" i="16"/>
  <c r="R47" i="16" s="1"/>
  <c r="N47" i="16" s="1"/>
  <c r="Q777" i="16"/>
  <c r="R777" i="16" s="1"/>
  <c r="N777" i="16" s="1"/>
  <c r="P777" i="16"/>
  <c r="Q455" i="16"/>
  <c r="R455" i="16" s="1"/>
  <c r="N455" i="16" s="1"/>
  <c r="P455" i="16"/>
  <c r="Q1093" i="16"/>
  <c r="R1093" i="16" s="1"/>
  <c r="N1093" i="16" s="1"/>
  <c r="P1093" i="16"/>
  <c r="Q1851" i="16"/>
  <c r="R1851" i="16" s="1"/>
  <c r="N1851" i="16" s="1"/>
  <c r="P1851" i="16"/>
  <c r="Q1551" i="16"/>
  <c r="R1551" i="16" s="1"/>
  <c r="N1551" i="16" s="1"/>
  <c r="P1551" i="16"/>
  <c r="P1037" i="16"/>
  <c r="Q1037" i="16"/>
  <c r="R1037" i="16" s="1"/>
  <c r="N1037" i="16" s="1"/>
  <c r="Q2083" i="16"/>
  <c r="R2083" i="16" s="1"/>
  <c r="N2083" i="16" s="1"/>
  <c r="P2083" i="16"/>
  <c r="Q1785" i="16"/>
  <c r="R1785" i="16" s="1"/>
  <c r="N1785" i="16" s="1"/>
  <c r="P1785" i="16"/>
  <c r="Q1703" i="16"/>
  <c r="R1703" i="16" s="1"/>
  <c r="N1703" i="16" s="1"/>
  <c r="P1703" i="16"/>
  <c r="P1034" i="16"/>
  <c r="Q1034" i="16"/>
  <c r="R1034" i="16" s="1"/>
  <c r="N1034" i="16" s="1"/>
  <c r="Q688" i="16"/>
  <c r="R688" i="16" s="1"/>
  <c r="N688" i="16" s="1"/>
  <c r="P688" i="16"/>
  <c r="P594" i="16"/>
  <c r="Q594" i="16"/>
  <c r="R594" i="16" s="1"/>
  <c r="N594" i="16" s="1"/>
  <c r="Q511" i="16"/>
  <c r="R511" i="16" s="1"/>
  <c r="N511" i="16" s="1"/>
  <c r="P511" i="16"/>
  <c r="P179" i="16"/>
  <c r="Q179" i="16"/>
  <c r="R179" i="16" s="1"/>
  <c r="N179" i="16" s="1"/>
  <c r="Q911" i="16"/>
  <c r="R911" i="16" s="1"/>
  <c r="N911" i="16" s="1"/>
  <c r="P911" i="16"/>
  <c r="Q1537" i="16"/>
  <c r="R1537" i="16" s="1"/>
  <c r="N1537" i="16" s="1"/>
  <c r="P1537" i="16"/>
  <c r="Q1275" i="16"/>
  <c r="R1275" i="16" s="1"/>
  <c r="N1275" i="16" s="1"/>
  <c r="P1275" i="16"/>
  <c r="Q1996" i="16"/>
  <c r="R1996" i="16" s="1"/>
  <c r="N1996" i="16" s="1"/>
  <c r="P1996" i="16"/>
  <c r="P1482" i="16"/>
  <c r="Q1482" i="16"/>
  <c r="R1482" i="16" s="1"/>
  <c r="N1482" i="16" s="1"/>
  <c r="Q1496" i="16"/>
  <c r="R1496" i="16" s="1"/>
  <c r="N1496" i="16" s="1"/>
  <c r="P1496" i="16"/>
  <c r="P1258" i="16"/>
  <c r="Q1258" i="16"/>
  <c r="R1258" i="16" s="1"/>
  <c r="N1258" i="16" s="1"/>
  <c r="P133" i="16"/>
  <c r="Q133" i="16"/>
  <c r="R133" i="16" s="1"/>
  <c r="N133" i="16" s="1"/>
  <c r="Q903" i="16"/>
  <c r="R903" i="16" s="1"/>
  <c r="N903" i="16" s="1"/>
  <c r="P903" i="16"/>
  <c r="Q556" i="16"/>
  <c r="R556" i="16" s="1"/>
  <c r="N556" i="16" s="1"/>
  <c r="P556" i="16"/>
  <c r="P462" i="16"/>
  <c r="Q462" i="16"/>
  <c r="R462" i="16" s="1"/>
  <c r="N462" i="16" s="1"/>
  <c r="Q379" i="16"/>
  <c r="R379" i="16" s="1"/>
  <c r="N379" i="16" s="1"/>
  <c r="P379" i="16"/>
  <c r="Q52" i="16"/>
  <c r="R52" i="16" s="1"/>
  <c r="N52" i="16" s="1"/>
  <c r="P52" i="16"/>
  <c r="Q779" i="16"/>
  <c r="R779" i="16" s="1"/>
  <c r="N779" i="16" s="1"/>
  <c r="P779" i="16"/>
  <c r="P1405" i="16"/>
  <c r="Q1405" i="16"/>
  <c r="R1405" i="16" s="1"/>
  <c r="N1405" i="16" s="1"/>
  <c r="Q1143" i="16"/>
  <c r="R1143" i="16" s="1"/>
  <c r="N1143" i="16" s="1"/>
  <c r="P1143" i="16"/>
  <c r="P1864" i="16"/>
  <c r="Q1864" i="16"/>
  <c r="R1864" i="16" s="1"/>
  <c r="N1864" i="16" s="1"/>
  <c r="P1350" i="16"/>
  <c r="Q1350" i="16"/>
  <c r="R1350" i="16" s="1"/>
  <c r="N1350" i="16" s="1"/>
  <c r="Q1363" i="16"/>
  <c r="R1363" i="16" s="1"/>
  <c r="N1363" i="16" s="1"/>
  <c r="P1363" i="16"/>
  <c r="P1114" i="16"/>
  <c r="Q1114" i="16"/>
  <c r="R1114" i="16" s="1"/>
  <c r="N1114" i="16" s="1"/>
  <c r="Q1152" i="16"/>
  <c r="R1152" i="16" s="1"/>
  <c r="N1152" i="16" s="1"/>
  <c r="P1152" i="16"/>
  <c r="Q1035" i="16"/>
  <c r="R1035" i="16" s="1"/>
  <c r="N1035" i="16" s="1"/>
  <c r="P1035" i="16"/>
  <c r="Q677" i="16"/>
  <c r="R677" i="16" s="1"/>
  <c r="N677" i="16" s="1"/>
  <c r="P677" i="16"/>
  <c r="Q836" i="16"/>
  <c r="R836" i="16" s="1"/>
  <c r="N836" i="16" s="1"/>
  <c r="P836" i="16"/>
  <c r="P526" i="16"/>
  <c r="Q526" i="16"/>
  <c r="R526" i="16" s="1"/>
  <c r="N526" i="16" s="1"/>
  <c r="P190" i="16"/>
  <c r="Q190" i="16"/>
  <c r="R190" i="16" s="1"/>
  <c r="N190" i="16" s="1"/>
  <c r="Q924" i="16"/>
  <c r="R924" i="16" s="1"/>
  <c r="N924" i="16" s="1"/>
  <c r="P924" i="16"/>
  <c r="Q1597" i="16"/>
  <c r="R1597" i="16" s="1"/>
  <c r="N1597" i="16" s="1"/>
  <c r="P1597" i="16"/>
  <c r="Q1300" i="16"/>
  <c r="R1300" i="16" s="1"/>
  <c r="N1300" i="16" s="1"/>
  <c r="P1300" i="16"/>
  <c r="Q1770" i="16"/>
  <c r="R1770" i="16" s="1"/>
  <c r="N1770" i="16" s="1"/>
  <c r="P1770" i="16"/>
  <c r="Q1831" i="16"/>
  <c r="R1831" i="16" s="1"/>
  <c r="N1831" i="16" s="1"/>
  <c r="P1831" i="16"/>
  <c r="P1534" i="16"/>
  <c r="Q1534" i="16"/>
  <c r="R1534" i="16" s="1"/>
  <c r="N1534" i="16" s="1"/>
  <c r="Q1391" i="16"/>
  <c r="R1391" i="16" s="1"/>
  <c r="N1391" i="16" s="1"/>
  <c r="P1391" i="16"/>
  <c r="Q350" i="16"/>
  <c r="R350" i="16" s="1"/>
  <c r="N350" i="16" s="1"/>
  <c r="P350" i="16"/>
  <c r="Q1047" i="16"/>
  <c r="R1047" i="16" s="1"/>
  <c r="N1047" i="16" s="1"/>
  <c r="P1047" i="16"/>
  <c r="Q689" i="16"/>
  <c r="R689" i="16" s="1"/>
  <c r="N689" i="16" s="1"/>
  <c r="P689" i="16"/>
  <c r="Q847" i="16"/>
  <c r="R847" i="16" s="1"/>
  <c r="N847" i="16" s="1"/>
  <c r="P847" i="16"/>
  <c r="Q538" i="16"/>
  <c r="R538" i="16" s="1"/>
  <c r="N538" i="16" s="1"/>
  <c r="P538" i="16"/>
  <c r="Q203" i="16"/>
  <c r="R203" i="16" s="1"/>
  <c r="N203" i="16" s="1"/>
  <c r="P203" i="16"/>
  <c r="Q936" i="16"/>
  <c r="R936" i="16" s="1"/>
  <c r="N936" i="16" s="1"/>
  <c r="P936" i="16"/>
  <c r="Q1610" i="16"/>
  <c r="R1610" i="16" s="1"/>
  <c r="N1610" i="16" s="1"/>
  <c r="P1610" i="16"/>
  <c r="Q1313" i="16"/>
  <c r="R1313" i="16" s="1"/>
  <c r="N1313" i="16" s="1"/>
  <c r="P1313" i="16"/>
  <c r="Q1781" i="16"/>
  <c r="R1781" i="16" s="1"/>
  <c r="N1781" i="16" s="1"/>
  <c r="P1781" i="16"/>
  <c r="P1844" i="16"/>
  <c r="Q1844" i="16"/>
  <c r="R1844" i="16" s="1"/>
  <c r="N1844" i="16" s="1"/>
  <c r="Q1545" i="16"/>
  <c r="R1545" i="16" s="1"/>
  <c r="N1545" i="16" s="1"/>
  <c r="P1545" i="16"/>
  <c r="Q1415" i="16"/>
  <c r="R1415" i="16" s="1"/>
  <c r="N1415" i="16" s="1"/>
  <c r="P1415" i="16"/>
  <c r="P218" i="16"/>
  <c r="Q218" i="16"/>
  <c r="R218" i="16" s="1"/>
  <c r="N218" i="16" s="1"/>
  <c r="Q915" i="16"/>
  <c r="R915" i="16" s="1"/>
  <c r="N915" i="16" s="1"/>
  <c r="P915" i="16"/>
  <c r="Q558" i="16"/>
  <c r="R558" i="16" s="1"/>
  <c r="N558" i="16" s="1"/>
  <c r="P558" i="16"/>
  <c r="Q715" i="16"/>
  <c r="R715" i="16" s="1"/>
  <c r="N715" i="16" s="1"/>
  <c r="P715" i="16"/>
  <c r="Q405" i="16"/>
  <c r="R405" i="16" s="1"/>
  <c r="N405" i="16" s="1"/>
  <c r="P405" i="16"/>
  <c r="P72" i="16"/>
  <c r="Q72" i="16"/>
  <c r="R72" i="16" s="1"/>
  <c r="N72" i="16" s="1"/>
  <c r="Q804" i="16"/>
  <c r="R804" i="16" s="1"/>
  <c r="N804" i="16" s="1"/>
  <c r="P804" i="16"/>
  <c r="Q1479" i="16"/>
  <c r="R1479" i="16" s="1"/>
  <c r="N1479" i="16" s="1"/>
  <c r="P1479" i="16"/>
  <c r="P1180" i="16"/>
  <c r="Q1180" i="16"/>
  <c r="R1180" i="16" s="1"/>
  <c r="N1180" i="16" s="1"/>
  <c r="P1648" i="16"/>
  <c r="Q1648" i="16"/>
  <c r="R1648" i="16" s="1"/>
  <c r="N1648" i="16" s="1"/>
  <c r="Q1711" i="16"/>
  <c r="R1711" i="16" s="1"/>
  <c r="N1711" i="16" s="1"/>
  <c r="P1711" i="16"/>
  <c r="Q1413" i="16"/>
  <c r="R1413" i="16" s="1"/>
  <c r="N1413" i="16" s="1"/>
  <c r="P1413" i="16"/>
  <c r="Q1247" i="16"/>
  <c r="R1247" i="16" s="1"/>
  <c r="N1247" i="16" s="1"/>
  <c r="P1247" i="16"/>
  <c r="Q86" i="16"/>
  <c r="R86" i="16" s="1"/>
  <c r="N86" i="16" s="1"/>
  <c r="P86" i="16"/>
  <c r="Q783" i="16"/>
  <c r="R783" i="16" s="1"/>
  <c r="N783" i="16" s="1"/>
  <c r="P783" i="16"/>
  <c r="Q425" i="16"/>
  <c r="R425" i="16" s="1"/>
  <c r="N425" i="16" s="1"/>
  <c r="P425" i="16"/>
  <c r="P582" i="16"/>
  <c r="Q582" i="16"/>
  <c r="R582" i="16" s="1"/>
  <c r="N582" i="16" s="1"/>
  <c r="P274" i="16"/>
  <c r="Q274" i="16"/>
  <c r="R274" i="16" s="1"/>
  <c r="N274" i="16" s="1"/>
  <c r="P970" i="16"/>
  <c r="Q970" i="16"/>
  <c r="R970" i="16" s="1"/>
  <c r="N970" i="16" s="1"/>
  <c r="Q672" i="16"/>
  <c r="R672" i="16" s="1"/>
  <c r="N672" i="16" s="1"/>
  <c r="P672" i="16"/>
  <c r="P1346" i="16"/>
  <c r="Q1346" i="16"/>
  <c r="R1346" i="16" s="1"/>
  <c r="N1346" i="16" s="1"/>
  <c r="P2055" i="16"/>
  <c r="Q2055" i="16"/>
  <c r="R2055" i="16" s="1"/>
  <c r="N2055" i="16" s="1"/>
  <c r="P1518" i="16"/>
  <c r="Q1518" i="16"/>
  <c r="R1518" i="16" s="1"/>
  <c r="N1518" i="16" s="1"/>
  <c r="P1579" i="16"/>
  <c r="Q1579" i="16"/>
  <c r="R1579" i="16" s="1"/>
  <c r="N1579" i="16" s="1"/>
  <c r="P1282" i="16"/>
  <c r="Q1282" i="16"/>
  <c r="R1282" i="16" s="1"/>
  <c r="N1282" i="16" s="1"/>
  <c r="Q1103" i="16"/>
  <c r="R1103" i="16" s="1"/>
  <c r="N1103" i="16" s="1"/>
  <c r="P1103" i="16"/>
  <c r="Q769" i="16"/>
  <c r="R769" i="16" s="1"/>
  <c r="N769" i="16" s="1"/>
  <c r="P769" i="16"/>
  <c r="Q506" i="16"/>
  <c r="R506" i="16" s="1"/>
  <c r="N506" i="16" s="1"/>
  <c r="P506" i="16"/>
  <c r="P150" i="16"/>
  <c r="Q150" i="16"/>
  <c r="R150" i="16" s="1"/>
  <c r="N150" i="16" s="1"/>
  <c r="Q307" i="16"/>
  <c r="R307" i="16" s="1"/>
  <c r="N307" i="16" s="1"/>
  <c r="P307" i="16"/>
  <c r="Q1017" i="16"/>
  <c r="R1017" i="16" s="1"/>
  <c r="N1017" i="16" s="1"/>
  <c r="P1017" i="16"/>
  <c r="P682" i="16"/>
  <c r="Q682" i="16"/>
  <c r="R682" i="16" s="1"/>
  <c r="N682" i="16" s="1"/>
  <c r="Q396" i="16"/>
  <c r="R396" i="16" s="1"/>
  <c r="N396" i="16" s="1"/>
  <c r="P396" i="16"/>
  <c r="P2065" i="16"/>
  <c r="Q2065" i="16"/>
  <c r="R2065" i="16" s="1"/>
  <c r="N2065" i="16" s="1"/>
  <c r="P1780" i="16"/>
  <c r="Q1780" i="16"/>
  <c r="R1780" i="16" s="1"/>
  <c r="N1780" i="16" s="1"/>
  <c r="Q1241" i="16"/>
  <c r="R1241" i="16" s="1"/>
  <c r="N1241" i="16" s="1"/>
  <c r="P1241" i="16"/>
  <c r="P1279" i="16"/>
  <c r="Q1279" i="16"/>
  <c r="R1279" i="16" s="1"/>
  <c r="N1279" i="16" s="1"/>
  <c r="Q2000" i="16"/>
  <c r="R2000" i="16" s="1"/>
  <c r="N2000" i="16" s="1"/>
  <c r="P2000" i="16"/>
  <c r="Q1799" i="16"/>
  <c r="R1799" i="16" s="1"/>
  <c r="N1799" i="16" s="1"/>
  <c r="P1799" i="16"/>
  <c r="Q1533" i="16"/>
  <c r="R1533" i="16" s="1"/>
  <c r="N1533" i="16" s="1"/>
  <c r="P1533" i="16"/>
  <c r="Q1248" i="16"/>
  <c r="R1248" i="16" s="1"/>
  <c r="N1248" i="16" s="1"/>
  <c r="P1248" i="16"/>
  <c r="Q2965" i="16"/>
  <c r="R2965" i="16" s="1"/>
  <c r="N2965" i="16" s="1"/>
  <c r="P2965" i="16"/>
  <c r="Q2930" i="16"/>
  <c r="R2930" i="16" s="1"/>
  <c r="N2930" i="16" s="1"/>
  <c r="P2930" i="16"/>
  <c r="Q2847" i="16"/>
  <c r="R2847" i="16" s="1"/>
  <c r="N2847" i="16" s="1"/>
  <c r="P2847" i="16"/>
  <c r="Q2776" i="16"/>
  <c r="R2776" i="16" s="1"/>
  <c r="N2776" i="16" s="1"/>
  <c r="P2776" i="16"/>
  <c r="P2417" i="16"/>
  <c r="Q2417" i="16"/>
  <c r="R2417" i="16" s="1"/>
  <c r="N2417" i="16" s="1"/>
  <c r="Q2381" i="16"/>
  <c r="R2381" i="16" s="1"/>
  <c r="N2381" i="16" s="1"/>
  <c r="P2381" i="16"/>
  <c r="P2659" i="16"/>
  <c r="Q2659" i="16"/>
  <c r="R2659" i="16" s="1"/>
  <c r="N2659" i="16" s="1"/>
  <c r="Q2600" i="16"/>
  <c r="R2600" i="16" s="1"/>
  <c r="N2600" i="16" s="1"/>
  <c r="P2600" i="16"/>
  <c r="P2517" i="16"/>
  <c r="Q2517" i="16"/>
  <c r="R2517" i="16" s="1"/>
  <c r="N2517" i="16" s="1"/>
  <c r="Q2434" i="16"/>
  <c r="R2434" i="16" s="1"/>
  <c r="N2434" i="16" s="1"/>
  <c r="P2434" i="16"/>
  <c r="Q2399" i="16"/>
  <c r="R2399" i="16" s="1"/>
  <c r="N2399" i="16" s="1"/>
  <c r="P2399" i="16"/>
  <c r="Q2328" i="16"/>
  <c r="R2328" i="16" s="1"/>
  <c r="N2328" i="16" s="1"/>
  <c r="P2328" i="16"/>
  <c r="Q1260" i="16"/>
  <c r="R1260" i="16" s="1"/>
  <c r="N1260" i="16" s="1"/>
  <c r="P1260" i="16"/>
  <c r="Q2977" i="16"/>
  <c r="R2977" i="16" s="1"/>
  <c r="N2977" i="16" s="1"/>
  <c r="P2977" i="16"/>
  <c r="Q2942" i="16"/>
  <c r="R2942" i="16" s="1"/>
  <c r="N2942" i="16" s="1"/>
  <c r="P2942" i="16"/>
  <c r="Q2858" i="16"/>
  <c r="R2858" i="16" s="1"/>
  <c r="N2858" i="16" s="1"/>
  <c r="P2858" i="16"/>
  <c r="Q2788" i="16"/>
  <c r="R2788" i="16" s="1"/>
  <c r="N2788" i="16" s="1"/>
  <c r="P2788" i="16"/>
  <c r="P2429" i="16"/>
  <c r="Q2429" i="16"/>
  <c r="R2429" i="16" s="1"/>
  <c r="N2429" i="16" s="1"/>
  <c r="P2394" i="16"/>
  <c r="Q2394" i="16"/>
  <c r="R2394" i="16" s="1"/>
  <c r="N2394" i="16" s="1"/>
  <c r="Q2671" i="16"/>
  <c r="R2671" i="16" s="1"/>
  <c r="N2671" i="16" s="1"/>
  <c r="P2671" i="16"/>
  <c r="Q2612" i="16"/>
  <c r="R2612" i="16" s="1"/>
  <c r="N2612" i="16" s="1"/>
  <c r="P2612" i="16"/>
  <c r="Q2528" i="16"/>
  <c r="R2528" i="16" s="1"/>
  <c r="N2528" i="16" s="1"/>
  <c r="P2528" i="16"/>
  <c r="P2446" i="16"/>
  <c r="Q2446" i="16"/>
  <c r="R2446" i="16" s="1"/>
  <c r="N2446" i="16" s="1"/>
  <c r="Q2412" i="16"/>
  <c r="R2412" i="16" s="1"/>
  <c r="N2412" i="16" s="1"/>
  <c r="P2412" i="16"/>
  <c r="Q2340" i="16"/>
  <c r="R2340" i="16" s="1"/>
  <c r="N2340" i="16" s="1"/>
  <c r="P2340" i="16"/>
  <c r="P1704" i="16"/>
  <c r="Q1704" i="16"/>
  <c r="R1704" i="16" s="1"/>
  <c r="N1704" i="16" s="1"/>
  <c r="Q3421" i="16"/>
  <c r="R3421" i="16" s="1"/>
  <c r="N3421" i="16" s="1"/>
  <c r="P3421" i="16"/>
  <c r="Q3386" i="16"/>
  <c r="R3386" i="16" s="1"/>
  <c r="N3386" i="16" s="1"/>
  <c r="P3386" i="16"/>
  <c r="Q3304" i="16"/>
  <c r="R3304" i="16" s="1"/>
  <c r="N3304" i="16" s="1"/>
  <c r="P3304" i="16"/>
  <c r="Q3232" i="16"/>
  <c r="R3232" i="16" s="1"/>
  <c r="N3232" i="16" s="1"/>
  <c r="P3232" i="16"/>
  <c r="Q2873" i="16"/>
  <c r="R2873" i="16" s="1"/>
  <c r="N2873" i="16" s="1"/>
  <c r="P2873" i="16"/>
  <c r="P2850" i="16"/>
  <c r="Q2850" i="16"/>
  <c r="R2850" i="16" s="1"/>
  <c r="N2850" i="16" s="1"/>
  <c r="P3116" i="16"/>
  <c r="Q3116" i="16"/>
  <c r="R3116" i="16" s="1"/>
  <c r="N3116" i="16" s="1"/>
  <c r="Q3055" i="16"/>
  <c r="R3055" i="16" s="1"/>
  <c r="N3055" i="16" s="1"/>
  <c r="P3055" i="16"/>
  <c r="Q2973" i="16"/>
  <c r="R2973" i="16" s="1"/>
  <c r="N2973" i="16" s="1"/>
  <c r="P2973" i="16"/>
  <c r="Q2902" i="16"/>
  <c r="R2902" i="16" s="1"/>
  <c r="N2902" i="16" s="1"/>
  <c r="P2902" i="16"/>
  <c r="Q2854" i="16"/>
  <c r="R2854" i="16" s="1"/>
  <c r="N2854" i="16" s="1"/>
  <c r="P2854" i="16"/>
  <c r="Q2796" i="16"/>
  <c r="R2796" i="16" s="1"/>
  <c r="N2796" i="16" s="1"/>
  <c r="P2796" i="16"/>
  <c r="P1716" i="16"/>
  <c r="Q1716" i="16"/>
  <c r="R1716" i="16" s="1"/>
  <c r="N1716" i="16" s="1"/>
  <c r="P3433" i="16"/>
  <c r="Q3433" i="16"/>
  <c r="R3433" i="16" s="1"/>
  <c r="N3433" i="16" s="1"/>
  <c r="Q3398" i="16"/>
  <c r="R3398" i="16" s="1"/>
  <c r="N3398" i="16" s="1"/>
  <c r="P3398" i="16"/>
  <c r="P3316" i="16"/>
  <c r="Q3316" i="16"/>
  <c r="R3316" i="16" s="1"/>
  <c r="N3316" i="16" s="1"/>
  <c r="Q3244" i="16"/>
  <c r="R3244" i="16" s="1"/>
  <c r="N3244" i="16" s="1"/>
  <c r="P3244" i="16"/>
  <c r="Q2885" i="16"/>
  <c r="R2885" i="16" s="1"/>
  <c r="N2885" i="16" s="1"/>
  <c r="P2885" i="16"/>
  <c r="Q2862" i="16"/>
  <c r="R2862" i="16" s="1"/>
  <c r="N2862" i="16" s="1"/>
  <c r="P2862" i="16"/>
  <c r="Q3127" i="16"/>
  <c r="R3127" i="16" s="1"/>
  <c r="N3127" i="16" s="1"/>
  <c r="P3127" i="16"/>
  <c r="P3068" i="16"/>
  <c r="Q3068" i="16"/>
  <c r="R3068" i="16" s="1"/>
  <c r="N3068" i="16" s="1"/>
  <c r="P2984" i="16"/>
  <c r="Q2984" i="16"/>
  <c r="R2984" i="16" s="1"/>
  <c r="N2984" i="16" s="1"/>
  <c r="Q2914" i="16"/>
  <c r="R2914" i="16" s="1"/>
  <c r="N2914" i="16" s="1"/>
  <c r="P2914" i="16"/>
  <c r="P2867" i="16"/>
  <c r="Q2867" i="16"/>
  <c r="R2867" i="16" s="1"/>
  <c r="N2867" i="16" s="1"/>
  <c r="Q2808" i="16"/>
  <c r="R2808" i="16" s="1"/>
  <c r="N2808" i="16" s="1"/>
  <c r="P2808" i="16"/>
  <c r="P2015" i="16"/>
  <c r="Q2015" i="16"/>
  <c r="R2015" i="16" s="1"/>
  <c r="N2015" i="16" s="1"/>
  <c r="Q3733" i="16"/>
  <c r="R3733" i="16" s="1"/>
  <c r="N3733" i="16" s="1"/>
  <c r="P3733" i="16"/>
  <c r="P3698" i="16"/>
  <c r="Q3698" i="16"/>
  <c r="R3698" i="16" s="1"/>
  <c r="N3698" i="16" s="1"/>
  <c r="P3615" i="16"/>
  <c r="Q3615" i="16"/>
  <c r="R3615" i="16" s="1"/>
  <c r="N3615" i="16" s="1"/>
  <c r="P3543" i="16"/>
  <c r="Q3543" i="16"/>
  <c r="R3543" i="16" s="1"/>
  <c r="N3543" i="16" s="1"/>
  <c r="Q3186" i="16"/>
  <c r="R3186" i="16" s="1"/>
  <c r="N3186" i="16" s="1"/>
  <c r="P3186" i="16"/>
  <c r="Q3161" i="16"/>
  <c r="R3161" i="16" s="1"/>
  <c r="N3161" i="16" s="1"/>
  <c r="P3161" i="16"/>
  <c r="Q3427" i="16"/>
  <c r="R3427" i="16" s="1"/>
  <c r="N3427" i="16" s="1"/>
  <c r="P3427" i="16"/>
  <c r="P3368" i="16"/>
  <c r="Q3368" i="16"/>
  <c r="R3368" i="16" s="1"/>
  <c r="N3368" i="16" s="1"/>
  <c r="Q3285" i="16"/>
  <c r="R3285" i="16" s="1"/>
  <c r="N3285" i="16" s="1"/>
  <c r="P3285" i="16"/>
  <c r="P3214" i="16"/>
  <c r="Q3214" i="16"/>
  <c r="R3214" i="16" s="1"/>
  <c r="N3214" i="16" s="1"/>
  <c r="P3168" i="16"/>
  <c r="Q3168" i="16"/>
  <c r="R3168" i="16" s="1"/>
  <c r="N3168" i="16" s="1"/>
  <c r="Q3107" i="16"/>
  <c r="R3107" i="16" s="1"/>
  <c r="N3107" i="16" s="1"/>
  <c r="P3107" i="16"/>
  <c r="Q2028" i="16"/>
  <c r="R2028" i="16" s="1"/>
  <c r="N2028" i="16" s="1"/>
  <c r="P2028" i="16"/>
  <c r="Q3745" i="16"/>
  <c r="R3745" i="16" s="1"/>
  <c r="N3745" i="16" s="1"/>
  <c r="P3745" i="16"/>
  <c r="P3710" i="16"/>
  <c r="Q3710" i="16"/>
  <c r="R3710" i="16" s="1"/>
  <c r="N3710" i="16" s="1"/>
  <c r="P3627" i="16"/>
  <c r="Q3627" i="16"/>
  <c r="R3627" i="16" s="1"/>
  <c r="N3627" i="16" s="1"/>
  <c r="Q3556" i="16"/>
  <c r="R3556" i="16" s="1"/>
  <c r="N3556" i="16" s="1"/>
  <c r="P3556" i="16"/>
  <c r="Q3197" i="16"/>
  <c r="R3197" i="16" s="1"/>
  <c r="N3197" i="16" s="1"/>
  <c r="P3197" i="16"/>
  <c r="Q3175" i="16"/>
  <c r="R3175" i="16" s="1"/>
  <c r="N3175" i="16" s="1"/>
  <c r="P3175" i="16"/>
  <c r="Q3439" i="16"/>
  <c r="R3439" i="16" s="1"/>
  <c r="N3439" i="16" s="1"/>
  <c r="P3439" i="16"/>
  <c r="P3380" i="16"/>
  <c r="Q3380" i="16"/>
  <c r="R3380" i="16" s="1"/>
  <c r="N3380" i="16" s="1"/>
  <c r="Q3297" i="16"/>
  <c r="R3297" i="16" s="1"/>
  <c r="N3297" i="16" s="1"/>
  <c r="P3297" i="16"/>
  <c r="P3226" i="16"/>
  <c r="Q3226" i="16"/>
  <c r="R3226" i="16" s="1"/>
  <c r="N3226" i="16" s="1"/>
  <c r="Q3178" i="16"/>
  <c r="R3178" i="16" s="1"/>
  <c r="N3178" i="16" s="1"/>
  <c r="P3178" i="16"/>
  <c r="P3120" i="16"/>
  <c r="Q3120" i="16"/>
  <c r="R3120" i="16" s="1"/>
  <c r="N3120" i="16" s="1"/>
  <c r="Q1176" i="16"/>
  <c r="R1176" i="16" s="1"/>
  <c r="N1176" i="16" s="1"/>
  <c r="P1176" i="16"/>
  <c r="Q2893" i="16"/>
  <c r="R2893" i="16" s="1"/>
  <c r="N2893" i="16" s="1"/>
  <c r="P2893" i="16"/>
  <c r="P2859" i="16"/>
  <c r="Q2859" i="16"/>
  <c r="R2859" i="16" s="1"/>
  <c r="N2859" i="16" s="1"/>
  <c r="Q2774" i="16"/>
  <c r="R2774" i="16" s="1"/>
  <c r="N2774" i="16" s="1"/>
  <c r="P2774" i="16"/>
  <c r="Q2704" i="16"/>
  <c r="R2704" i="16" s="1"/>
  <c r="N2704" i="16" s="1"/>
  <c r="P2704" i="16"/>
  <c r="Q2345" i="16"/>
  <c r="R2345" i="16" s="1"/>
  <c r="N2345" i="16" s="1"/>
  <c r="P2345" i="16"/>
  <c r="P2310" i="16"/>
  <c r="Q2310" i="16"/>
  <c r="R2310" i="16" s="1"/>
  <c r="N2310" i="16" s="1"/>
  <c r="P2586" i="16"/>
  <c r="Q2586" i="16"/>
  <c r="R2586" i="16" s="1"/>
  <c r="N2586" i="16" s="1"/>
  <c r="P2529" i="16"/>
  <c r="Q2529" i="16"/>
  <c r="R2529" i="16" s="1"/>
  <c r="N2529" i="16" s="1"/>
  <c r="P2433" i="16"/>
  <c r="Q2433" i="16"/>
  <c r="R2433" i="16" s="1"/>
  <c r="N2433" i="16" s="1"/>
  <c r="P2362" i="16"/>
  <c r="Q2362" i="16"/>
  <c r="R2362" i="16" s="1"/>
  <c r="N2362" i="16" s="1"/>
  <c r="Q2327" i="16"/>
  <c r="R2327" i="16" s="1"/>
  <c r="N2327" i="16" s="1"/>
  <c r="P2327" i="16"/>
  <c r="P2255" i="16"/>
  <c r="Q2255" i="16"/>
  <c r="R2255" i="16" s="1"/>
  <c r="N2255" i="16" s="1"/>
  <c r="Q1188" i="16"/>
  <c r="R1188" i="16" s="1"/>
  <c r="N1188" i="16" s="1"/>
  <c r="P1188" i="16"/>
  <c r="Q2905" i="16"/>
  <c r="R2905" i="16" s="1"/>
  <c r="N2905" i="16" s="1"/>
  <c r="P2905" i="16"/>
  <c r="Q2870" i="16"/>
  <c r="R2870" i="16" s="1"/>
  <c r="N2870" i="16" s="1"/>
  <c r="P2870" i="16"/>
  <c r="Q2787" i="16"/>
  <c r="R2787" i="16" s="1"/>
  <c r="N2787" i="16" s="1"/>
  <c r="P2787" i="16"/>
  <c r="Q2716" i="16"/>
  <c r="R2716" i="16" s="1"/>
  <c r="N2716" i="16" s="1"/>
  <c r="P2716" i="16"/>
  <c r="P2357" i="16"/>
  <c r="Q2357" i="16"/>
  <c r="R2357" i="16" s="1"/>
  <c r="N2357" i="16" s="1"/>
  <c r="P2322" i="16"/>
  <c r="Q2322" i="16"/>
  <c r="R2322" i="16" s="1"/>
  <c r="N2322" i="16" s="1"/>
  <c r="Q2598" i="16"/>
  <c r="R2598" i="16" s="1"/>
  <c r="N2598" i="16" s="1"/>
  <c r="P2598" i="16"/>
  <c r="P2539" i="16"/>
  <c r="Q2539" i="16"/>
  <c r="R2539" i="16" s="1"/>
  <c r="N2539" i="16" s="1"/>
  <c r="P2457" i="16"/>
  <c r="Q2457" i="16"/>
  <c r="R2457" i="16" s="1"/>
  <c r="N2457" i="16" s="1"/>
  <c r="P2374" i="16"/>
  <c r="Q2374" i="16"/>
  <c r="R2374" i="16" s="1"/>
  <c r="N2374" i="16" s="1"/>
  <c r="Q2339" i="16"/>
  <c r="R2339" i="16" s="1"/>
  <c r="N2339" i="16" s="1"/>
  <c r="P2339" i="16"/>
  <c r="P2267" i="16"/>
  <c r="Q2267" i="16"/>
  <c r="R2267" i="16" s="1"/>
  <c r="N2267" i="16" s="1"/>
  <c r="Q1344" i="16"/>
  <c r="R1344" i="16" s="1"/>
  <c r="N1344" i="16" s="1"/>
  <c r="P1344" i="16"/>
  <c r="Q3061" i="16"/>
  <c r="R3061" i="16" s="1"/>
  <c r="N3061" i="16" s="1"/>
  <c r="P3061" i="16"/>
  <c r="Q3026" i="16"/>
  <c r="R3026" i="16" s="1"/>
  <c r="N3026" i="16" s="1"/>
  <c r="P3026" i="16"/>
  <c r="Q2943" i="16"/>
  <c r="R2943" i="16" s="1"/>
  <c r="N2943" i="16" s="1"/>
  <c r="P2943" i="16"/>
  <c r="Q2872" i="16"/>
  <c r="R2872" i="16" s="1"/>
  <c r="N2872" i="16" s="1"/>
  <c r="P2872" i="16"/>
  <c r="P2513" i="16"/>
  <c r="Q2513" i="16"/>
  <c r="R2513" i="16" s="1"/>
  <c r="N2513" i="16" s="1"/>
  <c r="Q2490" i="16"/>
  <c r="R2490" i="16" s="1"/>
  <c r="N2490" i="16" s="1"/>
  <c r="P2490" i="16"/>
  <c r="Q2755" i="16"/>
  <c r="R2755" i="16" s="1"/>
  <c r="N2755" i="16" s="1"/>
  <c r="P2755" i="16"/>
  <c r="Q2696" i="16"/>
  <c r="R2696" i="16" s="1"/>
  <c r="N2696" i="16" s="1"/>
  <c r="P2696" i="16"/>
  <c r="P2613" i="16"/>
  <c r="Q2613" i="16"/>
  <c r="R2613" i="16" s="1"/>
  <c r="N2613" i="16" s="1"/>
  <c r="Q2530" i="16"/>
  <c r="R2530" i="16" s="1"/>
  <c r="N2530" i="16" s="1"/>
  <c r="P2530" i="16"/>
  <c r="P2495" i="16"/>
  <c r="Q2495" i="16"/>
  <c r="R2495" i="16" s="1"/>
  <c r="N2495" i="16" s="1"/>
  <c r="Q2424" i="16"/>
  <c r="R2424" i="16" s="1"/>
  <c r="N2424" i="16" s="1"/>
  <c r="P2424" i="16"/>
  <c r="Q2088" i="16"/>
  <c r="R2088" i="16" s="1"/>
  <c r="N2088" i="16" s="1"/>
  <c r="P2088" i="16"/>
  <c r="P2785" i="16"/>
  <c r="Q2785" i="16"/>
  <c r="R2785" i="16" s="1"/>
  <c r="N2785" i="16" s="1"/>
  <c r="Q2726" i="16"/>
  <c r="R2726" i="16" s="1"/>
  <c r="N2726" i="16" s="1"/>
  <c r="P2726" i="16"/>
  <c r="P2667" i="16"/>
  <c r="Q2667" i="16"/>
  <c r="R2667" i="16" s="1"/>
  <c r="N2667" i="16" s="1"/>
  <c r="P2597" i="16"/>
  <c r="Q2597" i="16"/>
  <c r="R2597" i="16" s="1"/>
  <c r="N2597" i="16" s="1"/>
  <c r="Q2238" i="16"/>
  <c r="R2238" i="16" s="1"/>
  <c r="N2238" i="16" s="1"/>
  <c r="P2238" i="16"/>
  <c r="Q2202" i="16"/>
  <c r="R2202" i="16" s="1"/>
  <c r="N2202" i="16" s="1"/>
  <c r="P2202" i="16"/>
  <c r="P2479" i="16"/>
  <c r="Q2479" i="16"/>
  <c r="R2479" i="16" s="1"/>
  <c r="N2479" i="16" s="1"/>
  <c r="Q2420" i="16"/>
  <c r="R2420" i="16" s="1"/>
  <c r="N2420" i="16" s="1"/>
  <c r="P2420" i="16"/>
  <c r="Q2325" i="16"/>
  <c r="R2325" i="16" s="1"/>
  <c r="N2325" i="16" s="1"/>
  <c r="P2325" i="16"/>
  <c r="Q2254" i="16"/>
  <c r="R2254" i="16" s="1"/>
  <c r="N2254" i="16" s="1"/>
  <c r="P2254" i="16"/>
  <c r="Q2220" i="16"/>
  <c r="R2220" i="16" s="1"/>
  <c r="N2220" i="16" s="1"/>
  <c r="P2220" i="16"/>
  <c r="Q2149" i="16"/>
  <c r="R2149" i="16" s="1"/>
  <c r="N2149" i="16" s="1"/>
  <c r="P2149" i="16"/>
  <c r="P3821" i="16"/>
  <c r="Q3821" i="16"/>
  <c r="R3821" i="16" s="1"/>
  <c r="N3821" i="16" s="1"/>
  <c r="Q2941" i="16"/>
  <c r="R2941" i="16" s="1"/>
  <c r="N2941" i="16" s="1"/>
  <c r="P2941" i="16"/>
  <c r="Q2906" i="16"/>
  <c r="R2906" i="16" s="1"/>
  <c r="N2906" i="16" s="1"/>
  <c r="P2906" i="16"/>
  <c r="Q2823" i="16"/>
  <c r="R2823" i="16" s="1"/>
  <c r="N2823" i="16" s="1"/>
  <c r="P2823" i="16"/>
  <c r="Q2752" i="16"/>
  <c r="R2752" i="16" s="1"/>
  <c r="N2752" i="16" s="1"/>
  <c r="P2752" i="16"/>
  <c r="Q2393" i="16"/>
  <c r="R2393" i="16" s="1"/>
  <c r="N2393" i="16" s="1"/>
  <c r="P2393" i="16"/>
  <c r="Q2359" i="16"/>
  <c r="R2359" i="16" s="1"/>
  <c r="N2359" i="16" s="1"/>
  <c r="P2359" i="16"/>
  <c r="Q2635" i="16"/>
  <c r="R2635" i="16" s="1"/>
  <c r="N2635" i="16" s="1"/>
  <c r="P2635" i="16"/>
  <c r="Q2576" i="16"/>
  <c r="R2576" i="16" s="1"/>
  <c r="N2576" i="16" s="1"/>
  <c r="P2576" i="16"/>
  <c r="P2494" i="16"/>
  <c r="Q2494" i="16"/>
  <c r="R2494" i="16" s="1"/>
  <c r="N2494" i="16" s="1"/>
  <c r="P2410" i="16"/>
  <c r="Q2410" i="16"/>
  <c r="R2410" i="16" s="1"/>
  <c r="N2410" i="16" s="1"/>
  <c r="Q2375" i="16"/>
  <c r="R2375" i="16" s="1"/>
  <c r="N2375" i="16" s="1"/>
  <c r="P2375" i="16"/>
  <c r="Q2304" i="16"/>
  <c r="R2304" i="16" s="1"/>
  <c r="N2304" i="16" s="1"/>
  <c r="P2304" i="16"/>
  <c r="Q1823" i="16"/>
  <c r="R1823" i="16" s="1"/>
  <c r="N1823" i="16" s="1"/>
  <c r="P1823" i="16"/>
  <c r="P2521" i="16"/>
  <c r="Q2521" i="16"/>
  <c r="R2521" i="16" s="1"/>
  <c r="N2521" i="16" s="1"/>
  <c r="Q2462" i="16"/>
  <c r="R2462" i="16" s="1"/>
  <c r="N2462" i="16" s="1"/>
  <c r="P2462" i="16"/>
  <c r="Q2402" i="16"/>
  <c r="R2402" i="16" s="1"/>
  <c r="N2402" i="16" s="1"/>
  <c r="P2402" i="16"/>
  <c r="Q2320" i="16"/>
  <c r="R2320" i="16" s="1"/>
  <c r="N2320" i="16" s="1"/>
  <c r="P2320" i="16"/>
  <c r="Q1974" i="16"/>
  <c r="R1974" i="16" s="1"/>
  <c r="N1974" i="16" s="1"/>
  <c r="P1974" i="16"/>
  <c r="Q1939" i="16"/>
  <c r="R1939" i="16" s="1"/>
  <c r="N1939" i="16" s="1"/>
  <c r="P1939" i="16"/>
  <c r="Q2216" i="16"/>
  <c r="R2216" i="16" s="1"/>
  <c r="N2216" i="16" s="1"/>
  <c r="P2216" i="16"/>
  <c r="P2155" i="16"/>
  <c r="Q2155" i="16"/>
  <c r="R2155" i="16" s="1"/>
  <c r="N2155" i="16" s="1"/>
  <c r="Q3774" i="16"/>
  <c r="R3774" i="16" s="1"/>
  <c r="N3774" i="16" s="1"/>
  <c r="P3774" i="16"/>
  <c r="Q3800" i="16"/>
  <c r="R3800" i="16" s="1"/>
  <c r="N3800" i="16" s="1"/>
  <c r="P3800" i="16"/>
  <c r="Q3729" i="16"/>
  <c r="R3729" i="16" s="1"/>
  <c r="N3729" i="16" s="1"/>
  <c r="P3729" i="16"/>
  <c r="Q3683" i="16"/>
  <c r="R3683" i="16" s="1"/>
  <c r="N3683" i="16" s="1"/>
  <c r="P3683" i="16"/>
  <c r="P3623" i="16"/>
  <c r="Q3623" i="16"/>
  <c r="R3623" i="16" s="1"/>
  <c r="N3623" i="16" s="1"/>
  <c r="P598" i="16"/>
  <c r="Q598" i="16"/>
  <c r="R598" i="16" s="1"/>
  <c r="N598" i="16" s="1"/>
  <c r="Q1946" i="16"/>
  <c r="R1946" i="16" s="1"/>
  <c r="N1946" i="16" s="1"/>
  <c r="P1946" i="16"/>
  <c r="Q419" i="16"/>
  <c r="R419" i="16" s="1"/>
  <c r="N419" i="16" s="1"/>
  <c r="P419" i="16"/>
  <c r="Q295" i="16"/>
  <c r="R295" i="16" s="1"/>
  <c r="N295" i="16" s="1"/>
  <c r="P295" i="16"/>
  <c r="Q2025" i="16"/>
  <c r="R2025" i="16" s="1"/>
  <c r="N2025" i="16" s="1"/>
  <c r="P2025" i="16"/>
  <c r="Q320" i="16"/>
  <c r="R320" i="16" s="1"/>
  <c r="N320" i="16" s="1"/>
  <c r="P320" i="16"/>
  <c r="P53" i="16"/>
  <c r="Q53" i="16"/>
  <c r="R53" i="16" s="1"/>
  <c r="N53" i="16" s="1"/>
  <c r="P2697" i="16"/>
  <c r="Q2697" i="16"/>
  <c r="R2697" i="16" s="1"/>
  <c r="N2697" i="16" s="1"/>
  <c r="Q917" i="16"/>
  <c r="R917" i="16" s="1"/>
  <c r="N917" i="16" s="1"/>
  <c r="P917" i="16"/>
  <c r="P1872" i="16"/>
  <c r="Q1872" i="16"/>
  <c r="R1872" i="16" s="1"/>
  <c r="N1872" i="16" s="1"/>
  <c r="Q2442" i="16"/>
  <c r="R2442" i="16" s="1"/>
  <c r="N2442" i="16" s="1"/>
  <c r="P2442" i="16"/>
  <c r="Q541" i="16"/>
  <c r="R541" i="16" s="1"/>
  <c r="N541" i="16" s="1"/>
  <c r="P541" i="16"/>
  <c r="Q227" i="16"/>
  <c r="R227" i="16" s="1"/>
  <c r="N227" i="16" s="1"/>
  <c r="P227" i="16"/>
  <c r="Q780" i="16"/>
  <c r="R780" i="16" s="1"/>
  <c r="N780" i="16" s="1"/>
  <c r="P780" i="16"/>
  <c r="Q493" i="16"/>
  <c r="R493" i="16" s="1"/>
  <c r="N493" i="16" s="1"/>
  <c r="P493" i="16"/>
  <c r="Q196" i="16"/>
  <c r="R196" i="16" s="1"/>
  <c r="N196" i="16" s="1"/>
  <c r="P196" i="16"/>
  <c r="Q584" i="16"/>
  <c r="R584" i="16" s="1"/>
  <c r="N584" i="16" s="1"/>
  <c r="P584" i="16"/>
  <c r="Q984" i="16"/>
  <c r="R984" i="16" s="1"/>
  <c r="N984" i="16" s="1"/>
  <c r="P984" i="16"/>
  <c r="Q1360" i="16"/>
  <c r="R1360" i="16" s="1"/>
  <c r="N1360" i="16" s="1"/>
  <c r="P1360" i="16"/>
  <c r="Q1891" i="16"/>
  <c r="R1891" i="16" s="1"/>
  <c r="N1891" i="16" s="1"/>
  <c r="P1891" i="16"/>
  <c r="Q1594" i="16"/>
  <c r="R1594" i="16" s="1"/>
  <c r="N1594" i="16" s="1"/>
  <c r="P1594" i="16"/>
  <c r="Q1463" i="16"/>
  <c r="R1463" i="16" s="1"/>
  <c r="N1463" i="16" s="1"/>
  <c r="P1463" i="16"/>
  <c r="P266" i="16"/>
  <c r="Q266" i="16"/>
  <c r="R266" i="16" s="1"/>
  <c r="N266" i="16" s="1"/>
  <c r="Q963" i="16"/>
  <c r="R963" i="16" s="1"/>
  <c r="N963" i="16" s="1"/>
  <c r="P963" i="16"/>
  <c r="Q605" i="16"/>
  <c r="R605" i="16" s="1"/>
  <c r="N605" i="16" s="1"/>
  <c r="P605" i="16"/>
  <c r="Q763" i="16"/>
  <c r="R763" i="16" s="1"/>
  <c r="N763" i="16" s="1"/>
  <c r="P763" i="16"/>
  <c r="Q453" i="16"/>
  <c r="R453" i="16" s="1"/>
  <c r="N453" i="16" s="1"/>
  <c r="P453" i="16"/>
  <c r="Q120" i="16"/>
  <c r="R120" i="16" s="1"/>
  <c r="N120" i="16" s="1"/>
  <c r="P120" i="16"/>
  <c r="Q851" i="16"/>
  <c r="R851" i="16" s="1"/>
  <c r="N851" i="16" s="1"/>
  <c r="P851" i="16"/>
  <c r="Q1527" i="16"/>
  <c r="R1527" i="16" s="1"/>
  <c r="N1527" i="16" s="1"/>
  <c r="P1527" i="16"/>
  <c r="Q1228" i="16"/>
  <c r="R1228" i="16" s="1"/>
  <c r="N1228" i="16" s="1"/>
  <c r="P1228" i="16"/>
  <c r="P1696" i="16"/>
  <c r="Q1696" i="16"/>
  <c r="R1696" i="16" s="1"/>
  <c r="N1696" i="16" s="1"/>
  <c r="Q1759" i="16"/>
  <c r="R1759" i="16" s="1"/>
  <c r="N1759" i="16" s="1"/>
  <c r="P1759" i="16"/>
  <c r="Q1461" i="16"/>
  <c r="R1461" i="16" s="1"/>
  <c r="N1461" i="16" s="1"/>
  <c r="P1461" i="16"/>
  <c r="Q1307" i="16"/>
  <c r="R1307" i="16" s="1"/>
  <c r="N1307" i="16" s="1"/>
  <c r="P1307" i="16"/>
  <c r="P853" i="16"/>
  <c r="Q853" i="16"/>
  <c r="R853" i="16" s="1"/>
  <c r="N853" i="16" s="1"/>
  <c r="Q508" i="16"/>
  <c r="R508" i="16" s="1"/>
  <c r="N508" i="16" s="1"/>
  <c r="P508" i="16"/>
  <c r="P414" i="16"/>
  <c r="Q414" i="16"/>
  <c r="R414" i="16" s="1"/>
  <c r="N414" i="16" s="1"/>
  <c r="Q332" i="16"/>
  <c r="R332" i="16" s="1"/>
  <c r="N332" i="16" s="1"/>
  <c r="P332" i="16"/>
  <c r="P1042" i="16"/>
  <c r="Q1042" i="16"/>
  <c r="R1042" i="16" s="1"/>
  <c r="N1042" i="16" s="1"/>
  <c r="Q731" i="16"/>
  <c r="R731" i="16" s="1"/>
  <c r="N731" i="16" s="1"/>
  <c r="P731" i="16"/>
  <c r="P1358" i="16"/>
  <c r="Q1358" i="16"/>
  <c r="R1358" i="16" s="1"/>
  <c r="N1358" i="16" s="1"/>
  <c r="P1094" i="16"/>
  <c r="Q1094" i="16"/>
  <c r="R1094" i="16" s="1"/>
  <c r="N1094" i="16" s="1"/>
  <c r="P1816" i="16"/>
  <c r="Q1816" i="16"/>
  <c r="R1816" i="16" s="1"/>
  <c r="N1816" i="16" s="1"/>
  <c r="Q1303" i="16"/>
  <c r="R1303" i="16" s="1"/>
  <c r="N1303" i="16" s="1"/>
  <c r="P1303" i="16"/>
  <c r="Q1317" i="16"/>
  <c r="R1317" i="16" s="1"/>
  <c r="N1317" i="16" s="1"/>
  <c r="P1317" i="16"/>
  <c r="Q2049" i="16"/>
  <c r="R2049" i="16" s="1"/>
  <c r="N2049" i="16" s="1"/>
  <c r="P2049" i="16"/>
  <c r="Q2064" i="16"/>
  <c r="R2064" i="16" s="1"/>
  <c r="N2064" i="16" s="1"/>
  <c r="P2064" i="16"/>
  <c r="P866" i="16"/>
  <c r="Q866" i="16"/>
  <c r="R866" i="16" s="1"/>
  <c r="N866" i="16" s="1"/>
  <c r="Q520" i="16"/>
  <c r="R520" i="16" s="1"/>
  <c r="N520" i="16" s="1"/>
  <c r="P520" i="16"/>
  <c r="P426" i="16"/>
  <c r="Q426" i="16"/>
  <c r="R426" i="16" s="1"/>
  <c r="N426" i="16" s="1"/>
  <c r="Q344" i="16"/>
  <c r="R344" i="16" s="1"/>
  <c r="N344" i="16" s="1"/>
  <c r="P344" i="16"/>
  <c r="P1054" i="16"/>
  <c r="Q1054" i="16"/>
  <c r="R1054" i="16" s="1"/>
  <c r="N1054" i="16" s="1"/>
  <c r="Q743" i="16"/>
  <c r="R743" i="16" s="1"/>
  <c r="N743" i="16" s="1"/>
  <c r="P743" i="16"/>
  <c r="Q1369" i="16"/>
  <c r="R1369" i="16" s="1"/>
  <c r="N1369" i="16" s="1"/>
  <c r="P1369" i="16"/>
  <c r="Q1107" i="16"/>
  <c r="R1107" i="16" s="1"/>
  <c r="N1107" i="16" s="1"/>
  <c r="P1107" i="16"/>
  <c r="Q1828" i="16"/>
  <c r="R1828" i="16" s="1"/>
  <c r="N1828" i="16" s="1"/>
  <c r="P1828" i="16"/>
  <c r="P1314" i="16"/>
  <c r="Q1314" i="16"/>
  <c r="R1314" i="16" s="1"/>
  <c r="N1314" i="16" s="1"/>
  <c r="Q1328" i="16"/>
  <c r="R1328" i="16" s="1"/>
  <c r="N1328" i="16" s="1"/>
  <c r="P1328" i="16"/>
  <c r="Q2061" i="16"/>
  <c r="R2061" i="16" s="1"/>
  <c r="N2061" i="16" s="1"/>
  <c r="P2061" i="16"/>
  <c r="Q2076" i="16"/>
  <c r="R2076" i="16" s="1"/>
  <c r="N2076" i="16" s="1"/>
  <c r="P2076" i="16"/>
  <c r="P734" i="16"/>
  <c r="Q734" i="16"/>
  <c r="R734" i="16" s="1"/>
  <c r="N734" i="16" s="1"/>
  <c r="P388" i="16"/>
  <c r="Q388" i="16"/>
  <c r="R388" i="16" s="1"/>
  <c r="N388" i="16" s="1"/>
  <c r="P294" i="16"/>
  <c r="Q294" i="16"/>
  <c r="R294" i="16" s="1"/>
  <c r="N294" i="16" s="1"/>
  <c r="Q200" i="16"/>
  <c r="R200" i="16" s="1"/>
  <c r="N200" i="16" s="1"/>
  <c r="P200" i="16"/>
  <c r="Q920" i="16"/>
  <c r="R920" i="16" s="1"/>
  <c r="N920" i="16" s="1"/>
  <c r="P920" i="16"/>
  <c r="Q611" i="16"/>
  <c r="R611" i="16" s="1"/>
  <c r="N611" i="16" s="1"/>
  <c r="P611" i="16"/>
  <c r="Q1237" i="16"/>
  <c r="R1237" i="16" s="1"/>
  <c r="N1237" i="16" s="1"/>
  <c r="P1237" i="16"/>
  <c r="P1995" i="16"/>
  <c r="Q1995" i="16"/>
  <c r="R1995" i="16" s="1"/>
  <c r="N1995" i="16" s="1"/>
  <c r="Q1697" i="16"/>
  <c r="R1697" i="16" s="1"/>
  <c r="N1697" i="16" s="1"/>
  <c r="P1697" i="16"/>
  <c r="P1181" i="16"/>
  <c r="Q1181" i="16"/>
  <c r="R1181" i="16" s="1"/>
  <c r="N1181" i="16" s="1"/>
  <c r="Q1196" i="16"/>
  <c r="R1196" i="16" s="1"/>
  <c r="N1196" i="16" s="1"/>
  <c r="P1196" i="16"/>
  <c r="Q1929" i="16"/>
  <c r="R1929" i="16" s="1"/>
  <c r="N1929" i="16" s="1"/>
  <c r="P1929" i="16"/>
  <c r="Q1883" i="16"/>
  <c r="R1883" i="16" s="1"/>
  <c r="N1883" i="16" s="1"/>
  <c r="P1883" i="16"/>
  <c r="Q135" i="16"/>
  <c r="R135" i="16" s="1"/>
  <c r="N135" i="16" s="1"/>
  <c r="P135" i="16"/>
  <c r="Q832" i="16"/>
  <c r="R832" i="16" s="1"/>
  <c r="N832" i="16" s="1"/>
  <c r="P832" i="16"/>
  <c r="P738" i="16"/>
  <c r="Q738" i="16"/>
  <c r="R738" i="16" s="1"/>
  <c r="N738" i="16" s="1"/>
  <c r="Q656" i="16"/>
  <c r="R656" i="16" s="1"/>
  <c r="N656" i="16" s="1"/>
  <c r="P656" i="16"/>
  <c r="Q321" i="16"/>
  <c r="R321" i="16" s="1"/>
  <c r="N321" i="16" s="1"/>
  <c r="P321" i="16"/>
  <c r="Q1056" i="16"/>
  <c r="R1056" i="16" s="1"/>
  <c r="N1056" i="16" s="1"/>
  <c r="P1056" i="16"/>
  <c r="Q1681" i="16"/>
  <c r="R1681" i="16" s="1"/>
  <c r="N1681" i="16" s="1"/>
  <c r="P1681" i="16"/>
  <c r="Q1419" i="16"/>
  <c r="R1419" i="16" s="1"/>
  <c r="N1419" i="16" s="1"/>
  <c r="P1419" i="16"/>
  <c r="Q881" i="16"/>
  <c r="R881" i="16" s="1"/>
  <c r="N881" i="16" s="1"/>
  <c r="P881" i="16"/>
  <c r="Q1625" i="16"/>
  <c r="R1625" i="16" s="1"/>
  <c r="N1625" i="16" s="1"/>
  <c r="P1625" i="16"/>
  <c r="Q1641" i="16"/>
  <c r="R1641" i="16" s="1"/>
  <c r="N1641" i="16" s="1"/>
  <c r="P1641" i="16"/>
  <c r="P1414" i="16"/>
  <c r="Q1414" i="16"/>
  <c r="R1414" i="16" s="1"/>
  <c r="N1414" i="16" s="1"/>
  <c r="P278" i="16"/>
  <c r="Q278" i="16"/>
  <c r="R278" i="16" s="1"/>
  <c r="N278" i="16" s="1"/>
  <c r="P1046" i="16"/>
  <c r="Q1046" i="16"/>
  <c r="R1046" i="16" s="1"/>
  <c r="N1046" i="16" s="1"/>
  <c r="Q701" i="16"/>
  <c r="R701" i="16" s="1"/>
  <c r="N701" i="16" s="1"/>
  <c r="P701" i="16"/>
  <c r="P607" i="16"/>
  <c r="Q607" i="16"/>
  <c r="R607" i="16" s="1"/>
  <c r="N607" i="16" s="1"/>
  <c r="Q523" i="16"/>
  <c r="R523" i="16" s="1"/>
  <c r="N523" i="16" s="1"/>
  <c r="P523" i="16"/>
  <c r="Q191" i="16"/>
  <c r="R191" i="16" s="1"/>
  <c r="N191" i="16" s="1"/>
  <c r="P191" i="16"/>
  <c r="Q923" i="16"/>
  <c r="R923" i="16" s="1"/>
  <c r="N923" i="16" s="1"/>
  <c r="P923" i="16"/>
  <c r="Q1550" i="16"/>
  <c r="R1550" i="16" s="1"/>
  <c r="N1550" i="16" s="1"/>
  <c r="P1550" i="16"/>
  <c r="Q1287" i="16"/>
  <c r="R1287" i="16" s="1"/>
  <c r="N1287" i="16" s="1"/>
  <c r="P1287" i="16"/>
  <c r="P2007" i="16"/>
  <c r="Q2007" i="16"/>
  <c r="R2007" i="16" s="1"/>
  <c r="N2007" i="16" s="1"/>
  <c r="Q1495" i="16"/>
  <c r="R1495" i="16" s="1"/>
  <c r="N1495" i="16" s="1"/>
  <c r="P1495" i="16"/>
  <c r="Q1508" i="16"/>
  <c r="R1508" i="16" s="1"/>
  <c r="N1508" i="16" s="1"/>
  <c r="P1508" i="16"/>
  <c r="Q1271" i="16"/>
  <c r="R1271" i="16" s="1"/>
  <c r="N1271" i="16" s="1"/>
  <c r="P1271" i="16"/>
  <c r="Q483" i="16"/>
  <c r="R483" i="16" s="1"/>
  <c r="N483" i="16" s="1"/>
  <c r="P483" i="16"/>
  <c r="P137" i="16"/>
  <c r="Q137" i="16"/>
  <c r="R137" i="16" s="1"/>
  <c r="N137" i="16" s="1"/>
  <c r="P822" i="16"/>
  <c r="Q822" i="16"/>
  <c r="R822" i="16" s="1"/>
  <c r="N822" i="16" s="1"/>
  <c r="Q979" i="16"/>
  <c r="R979" i="16" s="1"/>
  <c r="N979" i="16" s="1"/>
  <c r="P979" i="16"/>
  <c r="Q669" i="16"/>
  <c r="R669" i="16" s="1"/>
  <c r="N669" i="16" s="1"/>
  <c r="P669" i="16"/>
  <c r="Q347" i="16"/>
  <c r="R347" i="16" s="1"/>
  <c r="N347" i="16" s="1"/>
  <c r="P347" i="16"/>
  <c r="Q1068" i="16"/>
  <c r="R1068" i="16" s="1"/>
  <c r="N1068" i="16" s="1"/>
  <c r="P1068" i="16"/>
  <c r="Q1741" i="16"/>
  <c r="R1741" i="16" s="1"/>
  <c r="N1741" i="16" s="1"/>
  <c r="P1741" i="16"/>
  <c r="Q1445" i="16"/>
  <c r="R1445" i="16" s="1"/>
  <c r="N1445" i="16" s="1"/>
  <c r="P1445" i="16"/>
  <c r="P930" i="16"/>
  <c r="Q930" i="16"/>
  <c r="R930" i="16" s="1"/>
  <c r="N930" i="16" s="1"/>
  <c r="P1975" i="16"/>
  <c r="Q1975" i="16"/>
  <c r="R1975" i="16" s="1"/>
  <c r="N1975" i="16" s="1"/>
  <c r="Q1678" i="16"/>
  <c r="R1678" i="16" s="1"/>
  <c r="N1678" i="16" s="1"/>
  <c r="P1678" i="16"/>
  <c r="Q1571" i="16"/>
  <c r="R1571" i="16" s="1"/>
  <c r="N1571" i="16" s="1"/>
  <c r="P1571" i="16"/>
  <c r="Q495" i="16"/>
  <c r="R495" i="16" s="1"/>
  <c r="N495" i="16" s="1"/>
  <c r="P495" i="16"/>
  <c r="Q147" i="16"/>
  <c r="R147" i="16" s="1"/>
  <c r="N147" i="16" s="1"/>
  <c r="P147" i="16"/>
  <c r="P55" i="16"/>
  <c r="Q55" i="16"/>
  <c r="R55" i="16" s="1"/>
  <c r="N55" i="16" s="1"/>
  <c r="Q992" i="16"/>
  <c r="R992" i="16" s="1"/>
  <c r="N992" i="16" s="1"/>
  <c r="P992" i="16"/>
  <c r="Q681" i="16"/>
  <c r="R681" i="16" s="1"/>
  <c r="N681" i="16" s="1"/>
  <c r="P681" i="16"/>
  <c r="Q359" i="16"/>
  <c r="R359" i="16" s="1"/>
  <c r="N359" i="16" s="1"/>
  <c r="P359" i="16"/>
  <c r="Q1080" i="16"/>
  <c r="R1080" i="16" s="1"/>
  <c r="N1080" i="16" s="1"/>
  <c r="P1080" i="16"/>
  <c r="Q1753" i="16"/>
  <c r="R1753" i="16" s="1"/>
  <c r="N1753" i="16" s="1"/>
  <c r="P1753" i="16"/>
  <c r="Q1456" i="16"/>
  <c r="R1456" i="16" s="1"/>
  <c r="N1456" i="16" s="1"/>
  <c r="P1456" i="16"/>
  <c r="P942" i="16"/>
  <c r="Q942" i="16"/>
  <c r="R942" i="16" s="1"/>
  <c r="N942" i="16" s="1"/>
  <c r="P1987" i="16"/>
  <c r="Q1987" i="16"/>
  <c r="R1987" i="16" s="1"/>
  <c r="N1987" i="16" s="1"/>
  <c r="Q1689" i="16"/>
  <c r="R1689" i="16" s="1"/>
  <c r="N1689" i="16" s="1"/>
  <c r="P1689" i="16"/>
  <c r="P1584" i="16"/>
  <c r="Q1584" i="16"/>
  <c r="R1584" i="16" s="1"/>
  <c r="N1584" i="16" s="1"/>
  <c r="P362" i="16"/>
  <c r="Q362" i="16"/>
  <c r="R362" i="16" s="1"/>
  <c r="N362" i="16" s="1"/>
  <c r="Q1059" i="16"/>
  <c r="R1059" i="16" s="1"/>
  <c r="N1059" i="16" s="1"/>
  <c r="P1059" i="16"/>
  <c r="Q700" i="16"/>
  <c r="R700" i="16" s="1"/>
  <c r="N700" i="16" s="1"/>
  <c r="P700" i="16"/>
  <c r="P858" i="16"/>
  <c r="Q858" i="16"/>
  <c r="R858" i="16" s="1"/>
  <c r="N858" i="16" s="1"/>
  <c r="P550" i="16"/>
  <c r="Q550" i="16"/>
  <c r="R550" i="16" s="1"/>
  <c r="N550" i="16" s="1"/>
  <c r="Q215" i="16"/>
  <c r="R215" i="16" s="1"/>
  <c r="N215" i="16" s="1"/>
  <c r="P215" i="16"/>
  <c r="Q948" i="16"/>
  <c r="R948" i="16" s="1"/>
  <c r="N948" i="16" s="1"/>
  <c r="P948" i="16"/>
  <c r="Q1622" i="16"/>
  <c r="R1622" i="16" s="1"/>
  <c r="N1622" i="16" s="1"/>
  <c r="P1622" i="16"/>
  <c r="P1324" i="16"/>
  <c r="Q1324" i="16"/>
  <c r="R1324" i="16" s="1"/>
  <c r="N1324" i="16" s="1"/>
  <c r="Q1793" i="16"/>
  <c r="R1793" i="16" s="1"/>
  <c r="N1793" i="16" s="1"/>
  <c r="P1793" i="16"/>
  <c r="P1856" i="16"/>
  <c r="Q1856" i="16"/>
  <c r="R1856" i="16" s="1"/>
  <c r="N1856" i="16" s="1"/>
  <c r="Q1557" i="16"/>
  <c r="R1557" i="16" s="1"/>
  <c r="N1557" i="16" s="1"/>
  <c r="P1557" i="16"/>
  <c r="Q1427" i="16"/>
  <c r="R1427" i="16" s="1"/>
  <c r="N1427" i="16" s="1"/>
  <c r="P1427" i="16"/>
  <c r="Q230" i="16"/>
  <c r="R230" i="16" s="1"/>
  <c r="N230" i="16" s="1"/>
  <c r="P230" i="16"/>
  <c r="Q927" i="16"/>
  <c r="R927" i="16" s="1"/>
  <c r="N927" i="16" s="1"/>
  <c r="P927" i="16"/>
  <c r="Q569" i="16"/>
  <c r="R569" i="16" s="1"/>
  <c r="N569" i="16" s="1"/>
  <c r="P569" i="16"/>
  <c r="Q727" i="16"/>
  <c r="R727" i="16" s="1"/>
  <c r="N727" i="16" s="1"/>
  <c r="P727" i="16"/>
  <c r="Q417" i="16"/>
  <c r="R417" i="16" s="1"/>
  <c r="N417" i="16" s="1"/>
  <c r="P417" i="16"/>
  <c r="Q84" i="16"/>
  <c r="R84" i="16" s="1"/>
  <c r="N84" i="16" s="1"/>
  <c r="P84" i="16"/>
  <c r="Q816" i="16"/>
  <c r="R816" i="16" s="1"/>
  <c r="N816" i="16" s="1"/>
  <c r="P816" i="16"/>
  <c r="P1490" i="16"/>
  <c r="Q1490" i="16"/>
  <c r="R1490" i="16" s="1"/>
  <c r="N1490" i="16" s="1"/>
  <c r="Q1192" i="16"/>
  <c r="R1192" i="16" s="1"/>
  <c r="N1192" i="16" s="1"/>
  <c r="P1192" i="16"/>
  <c r="P1660" i="16"/>
  <c r="Q1660" i="16"/>
  <c r="R1660" i="16" s="1"/>
  <c r="N1660" i="16" s="1"/>
  <c r="P1723" i="16"/>
  <c r="Q1723" i="16"/>
  <c r="R1723" i="16" s="1"/>
  <c r="N1723" i="16" s="1"/>
  <c r="Q1425" i="16"/>
  <c r="R1425" i="16" s="1"/>
  <c r="N1425" i="16" s="1"/>
  <c r="P1425" i="16"/>
  <c r="P1270" i="16"/>
  <c r="Q1270" i="16"/>
  <c r="R1270" i="16" s="1"/>
  <c r="N1270" i="16" s="1"/>
  <c r="Q913" i="16"/>
  <c r="R913" i="16" s="1"/>
  <c r="N913" i="16" s="1"/>
  <c r="P913" i="16"/>
  <c r="P652" i="16"/>
  <c r="Q652" i="16"/>
  <c r="R652" i="16" s="1"/>
  <c r="N652" i="16" s="1"/>
  <c r="Q293" i="16"/>
  <c r="R293" i="16" s="1"/>
  <c r="N293" i="16" s="1"/>
  <c r="P293" i="16"/>
  <c r="Q451" i="16"/>
  <c r="R451" i="16" s="1"/>
  <c r="N451" i="16" s="1"/>
  <c r="P451" i="16"/>
  <c r="P142" i="16"/>
  <c r="Q142" i="16"/>
  <c r="R142" i="16" s="1"/>
  <c r="N142" i="16" s="1"/>
  <c r="Q837" i="16"/>
  <c r="R837" i="16" s="1"/>
  <c r="N837" i="16" s="1"/>
  <c r="P837" i="16"/>
  <c r="Q539" i="16"/>
  <c r="R539" i="16" s="1"/>
  <c r="N539" i="16" s="1"/>
  <c r="P539" i="16"/>
  <c r="P1213" i="16"/>
  <c r="Q1213" i="16"/>
  <c r="R1213" i="16" s="1"/>
  <c r="N1213" i="16" s="1"/>
  <c r="P1924" i="16"/>
  <c r="Q1924" i="16"/>
  <c r="R1924" i="16" s="1"/>
  <c r="N1924" i="16" s="1"/>
  <c r="Q1385" i="16"/>
  <c r="R1385" i="16" s="1"/>
  <c r="N1385" i="16" s="1"/>
  <c r="P1385" i="16"/>
  <c r="Q1435" i="16"/>
  <c r="R1435" i="16" s="1"/>
  <c r="N1435" i="16" s="1"/>
  <c r="P1435" i="16"/>
  <c r="Q1149" i="16"/>
  <c r="R1149" i="16" s="1"/>
  <c r="N1149" i="16" s="1"/>
  <c r="P1149" i="16"/>
  <c r="Q1966" i="16"/>
  <c r="R1966" i="16" s="1"/>
  <c r="N1966" i="16" s="1"/>
  <c r="P1966" i="16"/>
  <c r="Q1677" i="16"/>
  <c r="R1677" i="16" s="1"/>
  <c r="N1677" i="16" s="1"/>
  <c r="P1677" i="16"/>
  <c r="Q1392" i="16"/>
  <c r="R1392" i="16" s="1"/>
  <c r="N1392" i="16" s="1"/>
  <c r="P1392" i="16"/>
  <c r="Q3109" i="16"/>
  <c r="R3109" i="16" s="1"/>
  <c r="N3109" i="16" s="1"/>
  <c r="P3109" i="16"/>
  <c r="Q3074" i="16"/>
  <c r="R3074" i="16" s="1"/>
  <c r="N3074" i="16" s="1"/>
  <c r="P3074" i="16"/>
  <c r="P2992" i="16"/>
  <c r="Q2992" i="16"/>
  <c r="R2992" i="16" s="1"/>
  <c r="N2992" i="16" s="1"/>
  <c r="Q2919" i="16"/>
  <c r="R2919" i="16" s="1"/>
  <c r="N2919" i="16" s="1"/>
  <c r="P2919" i="16"/>
  <c r="Q2560" i="16"/>
  <c r="R2560" i="16" s="1"/>
  <c r="N2560" i="16" s="1"/>
  <c r="P2560" i="16"/>
  <c r="Q2538" i="16"/>
  <c r="R2538" i="16" s="1"/>
  <c r="N2538" i="16" s="1"/>
  <c r="P2538" i="16"/>
  <c r="P2803" i="16"/>
  <c r="Q2803" i="16"/>
  <c r="R2803" i="16" s="1"/>
  <c r="N2803" i="16" s="1"/>
  <c r="Q2743" i="16"/>
  <c r="R2743" i="16" s="1"/>
  <c r="N2743" i="16" s="1"/>
  <c r="P2743" i="16"/>
  <c r="P2661" i="16"/>
  <c r="Q2661" i="16"/>
  <c r="R2661" i="16" s="1"/>
  <c r="N2661" i="16" s="1"/>
  <c r="Q2578" i="16"/>
  <c r="R2578" i="16" s="1"/>
  <c r="N2578" i="16" s="1"/>
  <c r="P2578" i="16"/>
  <c r="P2543" i="16"/>
  <c r="Q2543" i="16"/>
  <c r="R2543" i="16" s="1"/>
  <c r="N2543" i="16" s="1"/>
  <c r="Q2472" i="16"/>
  <c r="R2472" i="16" s="1"/>
  <c r="N2472" i="16" s="1"/>
  <c r="P2472" i="16"/>
  <c r="Q1404" i="16"/>
  <c r="R1404" i="16" s="1"/>
  <c r="N1404" i="16" s="1"/>
  <c r="P1404" i="16"/>
  <c r="Q3121" i="16"/>
  <c r="R3121" i="16" s="1"/>
  <c r="N3121" i="16" s="1"/>
  <c r="P3121" i="16"/>
  <c r="Q3086" i="16"/>
  <c r="R3086" i="16" s="1"/>
  <c r="N3086" i="16" s="1"/>
  <c r="P3086" i="16"/>
  <c r="Q3002" i="16"/>
  <c r="R3002" i="16" s="1"/>
  <c r="N3002" i="16" s="1"/>
  <c r="P3002" i="16"/>
  <c r="P2932" i="16"/>
  <c r="Q2932" i="16"/>
  <c r="R2932" i="16" s="1"/>
  <c r="N2932" i="16" s="1"/>
  <c r="P2573" i="16"/>
  <c r="Q2573" i="16"/>
  <c r="R2573" i="16" s="1"/>
  <c r="N2573" i="16" s="1"/>
  <c r="Q2550" i="16"/>
  <c r="R2550" i="16" s="1"/>
  <c r="N2550" i="16" s="1"/>
  <c r="P2550" i="16"/>
  <c r="Q2815" i="16"/>
  <c r="R2815" i="16" s="1"/>
  <c r="N2815" i="16" s="1"/>
  <c r="P2815" i="16"/>
  <c r="Q2756" i="16"/>
  <c r="R2756" i="16" s="1"/>
  <c r="N2756" i="16" s="1"/>
  <c r="P2756" i="16"/>
  <c r="P2673" i="16"/>
  <c r="Q2673" i="16"/>
  <c r="R2673" i="16" s="1"/>
  <c r="N2673" i="16" s="1"/>
  <c r="Q2590" i="16"/>
  <c r="R2590" i="16" s="1"/>
  <c r="N2590" i="16" s="1"/>
  <c r="P2590" i="16"/>
  <c r="P2555" i="16"/>
  <c r="Q2555" i="16"/>
  <c r="R2555" i="16" s="1"/>
  <c r="N2555" i="16" s="1"/>
  <c r="Q2484" i="16"/>
  <c r="R2484" i="16" s="1"/>
  <c r="N2484" i="16" s="1"/>
  <c r="P2484" i="16"/>
  <c r="P1848" i="16"/>
  <c r="Q1848" i="16"/>
  <c r="R1848" i="16" s="1"/>
  <c r="N1848" i="16" s="1"/>
  <c r="Q3565" i="16"/>
  <c r="R3565" i="16" s="1"/>
  <c r="N3565" i="16" s="1"/>
  <c r="P3565" i="16"/>
  <c r="Q3530" i="16"/>
  <c r="R3530" i="16" s="1"/>
  <c r="N3530" i="16" s="1"/>
  <c r="P3530" i="16"/>
  <c r="Q3447" i="16"/>
  <c r="R3447" i="16" s="1"/>
  <c r="N3447" i="16" s="1"/>
  <c r="P3447" i="16"/>
  <c r="P3376" i="16"/>
  <c r="Q3376" i="16"/>
  <c r="R3376" i="16" s="1"/>
  <c r="N3376" i="16" s="1"/>
  <c r="Q3017" i="16"/>
  <c r="R3017" i="16" s="1"/>
  <c r="N3017" i="16" s="1"/>
  <c r="P3017" i="16"/>
  <c r="Q2994" i="16"/>
  <c r="R2994" i="16" s="1"/>
  <c r="N2994" i="16" s="1"/>
  <c r="P2994" i="16"/>
  <c r="Q3259" i="16"/>
  <c r="R3259" i="16" s="1"/>
  <c r="N3259" i="16" s="1"/>
  <c r="P3259" i="16"/>
  <c r="Q3200" i="16"/>
  <c r="R3200" i="16" s="1"/>
  <c r="N3200" i="16" s="1"/>
  <c r="P3200" i="16"/>
  <c r="P3117" i="16"/>
  <c r="Q3117" i="16"/>
  <c r="R3117" i="16" s="1"/>
  <c r="N3117" i="16" s="1"/>
  <c r="Q3046" i="16"/>
  <c r="R3046" i="16" s="1"/>
  <c r="N3046" i="16" s="1"/>
  <c r="P3046" i="16"/>
  <c r="P3000" i="16"/>
  <c r="Q3000" i="16"/>
  <c r="R3000" i="16" s="1"/>
  <c r="N3000" i="16" s="1"/>
  <c r="P2940" i="16"/>
  <c r="Q2940" i="16"/>
  <c r="R2940" i="16" s="1"/>
  <c r="N2940" i="16" s="1"/>
  <c r="Q1859" i="16"/>
  <c r="R1859" i="16" s="1"/>
  <c r="N1859" i="16" s="1"/>
  <c r="P1859" i="16"/>
  <c r="P3577" i="16"/>
  <c r="Q3577" i="16"/>
  <c r="R3577" i="16" s="1"/>
  <c r="N3577" i="16" s="1"/>
  <c r="Q3542" i="16"/>
  <c r="R3542" i="16" s="1"/>
  <c r="N3542" i="16" s="1"/>
  <c r="P3542" i="16"/>
  <c r="P3459" i="16"/>
  <c r="Q3459" i="16"/>
  <c r="R3459" i="16" s="1"/>
  <c r="N3459" i="16" s="1"/>
  <c r="Q3389" i="16"/>
  <c r="R3389" i="16" s="1"/>
  <c r="N3389" i="16" s="1"/>
  <c r="P3389" i="16"/>
  <c r="Q3029" i="16"/>
  <c r="R3029" i="16" s="1"/>
  <c r="N3029" i="16" s="1"/>
  <c r="P3029" i="16"/>
  <c r="Q3006" i="16"/>
  <c r="R3006" i="16" s="1"/>
  <c r="N3006" i="16" s="1"/>
  <c r="P3006" i="16"/>
  <c r="Q3271" i="16"/>
  <c r="R3271" i="16" s="1"/>
  <c r="N3271" i="16" s="1"/>
  <c r="P3271" i="16"/>
  <c r="Q3212" i="16"/>
  <c r="R3212" i="16" s="1"/>
  <c r="N3212" i="16" s="1"/>
  <c r="P3212" i="16"/>
  <c r="P3128" i="16"/>
  <c r="Q3128" i="16"/>
  <c r="R3128" i="16" s="1"/>
  <c r="N3128" i="16" s="1"/>
  <c r="Q3058" i="16"/>
  <c r="R3058" i="16" s="1"/>
  <c r="N3058" i="16" s="1"/>
  <c r="P3058" i="16"/>
  <c r="P3012" i="16"/>
  <c r="Q3012" i="16"/>
  <c r="R3012" i="16" s="1"/>
  <c r="N3012" i="16" s="1"/>
  <c r="Q2951" i="16"/>
  <c r="R2951" i="16" s="1"/>
  <c r="N2951" i="16" s="1"/>
  <c r="P2951" i="16"/>
  <c r="P2137" i="16"/>
  <c r="Q2137" i="16"/>
  <c r="R2137" i="16" s="1"/>
  <c r="N2137" i="16" s="1"/>
  <c r="Q3750" i="16"/>
  <c r="R3750" i="16" s="1"/>
  <c r="N3750" i="16" s="1"/>
  <c r="P3750" i="16"/>
  <c r="P3843" i="16"/>
  <c r="Q3843" i="16"/>
  <c r="R3843" i="16" s="1"/>
  <c r="N3843" i="16" s="1"/>
  <c r="Q3771" i="16"/>
  <c r="R3771" i="16" s="1"/>
  <c r="N3771" i="16" s="1"/>
  <c r="P3771" i="16"/>
  <c r="Q3689" i="16"/>
  <c r="R3689" i="16" s="1"/>
  <c r="N3689" i="16" s="1"/>
  <c r="P3689" i="16"/>
  <c r="Q3329" i="16"/>
  <c r="R3329" i="16" s="1"/>
  <c r="N3329" i="16" s="1"/>
  <c r="P3329" i="16"/>
  <c r="P3317" i="16"/>
  <c r="Q3317" i="16"/>
  <c r="R3317" i="16" s="1"/>
  <c r="N3317" i="16" s="1"/>
  <c r="Q3570" i="16"/>
  <c r="R3570" i="16" s="1"/>
  <c r="N3570" i="16" s="1"/>
  <c r="P3570" i="16"/>
  <c r="P3511" i="16"/>
  <c r="Q3511" i="16"/>
  <c r="R3511" i="16" s="1"/>
  <c r="N3511" i="16" s="1"/>
  <c r="Q3429" i="16"/>
  <c r="R3429" i="16" s="1"/>
  <c r="N3429" i="16" s="1"/>
  <c r="P3429" i="16"/>
  <c r="Q3358" i="16"/>
  <c r="R3358" i="16" s="1"/>
  <c r="N3358" i="16" s="1"/>
  <c r="P3358" i="16"/>
  <c r="Q3311" i="16"/>
  <c r="R3311" i="16" s="1"/>
  <c r="N3311" i="16" s="1"/>
  <c r="P3311" i="16"/>
  <c r="Q3252" i="16"/>
  <c r="R3252" i="16" s="1"/>
  <c r="N3252" i="16" s="1"/>
  <c r="P3252" i="16"/>
  <c r="Q2148" i="16"/>
  <c r="R2148" i="16" s="1"/>
  <c r="N2148" i="16" s="1"/>
  <c r="P2148" i="16"/>
  <c r="P3619" i="16"/>
  <c r="Q3619" i="16"/>
  <c r="R3619" i="16" s="1"/>
  <c r="N3619" i="16" s="1"/>
  <c r="Q3521" i="16"/>
  <c r="R3521" i="16" s="1"/>
  <c r="N3521" i="16" s="1"/>
  <c r="P3521" i="16"/>
  <c r="Q3783" i="16"/>
  <c r="R3783" i="16" s="1"/>
  <c r="N3783" i="16" s="1"/>
  <c r="P3783" i="16"/>
  <c r="Q3700" i="16"/>
  <c r="R3700" i="16" s="1"/>
  <c r="N3700" i="16" s="1"/>
  <c r="P3700" i="16"/>
  <c r="Q3341" i="16"/>
  <c r="R3341" i="16" s="1"/>
  <c r="N3341" i="16" s="1"/>
  <c r="P3341" i="16"/>
  <c r="P3331" i="16"/>
  <c r="Q3331" i="16"/>
  <c r="R3331" i="16" s="1"/>
  <c r="N3331" i="16" s="1"/>
  <c r="P3583" i="16"/>
  <c r="Q3583" i="16"/>
  <c r="R3583" i="16" s="1"/>
  <c r="N3583" i="16" s="1"/>
  <c r="Q3536" i="16"/>
  <c r="R3536" i="16" s="1"/>
  <c r="N3536" i="16" s="1"/>
  <c r="P3536" i="16"/>
  <c r="Q3441" i="16"/>
  <c r="R3441" i="16" s="1"/>
  <c r="N3441" i="16" s="1"/>
  <c r="P3441" i="16"/>
  <c r="Q3370" i="16"/>
  <c r="R3370" i="16" s="1"/>
  <c r="N3370" i="16" s="1"/>
  <c r="P3370" i="16"/>
  <c r="Q3323" i="16"/>
  <c r="R3323" i="16" s="1"/>
  <c r="N3323" i="16" s="1"/>
  <c r="P3323" i="16"/>
  <c r="Q3265" i="16"/>
  <c r="R3265" i="16" s="1"/>
  <c r="N3265" i="16" s="1"/>
  <c r="P3265" i="16"/>
  <c r="Q1321" i="16"/>
  <c r="R1321" i="16" s="1"/>
  <c r="N1321" i="16" s="1"/>
  <c r="P1321" i="16"/>
  <c r="Q3037" i="16"/>
  <c r="R3037" i="16" s="1"/>
  <c r="N3037" i="16" s="1"/>
  <c r="P3037" i="16"/>
  <c r="Q3003" i="16"/>
  <c r="R3003" i="16" s="1"/>
  <c r="N3003" i="16" s="1"/>
  <c r="P3003" i="16"/>
  <c r="P2920" i="16"/>
  <c r="Q2920" i="16"/>
  <c r="R2920" i="16" s="1"/>
  <c r="N2920" i="16" s="1"/>
  <c r="Q2848" i="16"/>
  <c r="R2848" i="16" s="1"/>
  <c r="N2848" i="16" s="1"/>
  <c r="P2848" i="16"/>
  <c r="P2489" i="16"/>
  <c r="Q2489" i="16"/>
  <c r="R2489" i="16" s="1"/>
  <c r="N2489" i="16" s="1"/>
  <c r="Q2466" i="16"/>
  <c r="R2466" i="16" s="1"/>
  <c r="N2466" i="16" s="1"/>
  <c r="P2466" i="16"/>
  <c r="P2731" i="16"/>
  <c r="Q2731" i="16"/>
  <c r="R2731" i="16" s="1"/>
  <c r="N2731" i="16" s="1"/>
  <c r="Q2672" i="16"/>
  <c r="R2672" i="16" s="1"/>
  <c r="N2672" i="16" s="1"/>
  <c r="P2672" i="16"/>
  <c r="P2589" i="16"/>
  <c r="Q2589" i="16"/>
  <c r="R2589" i="16" s="1"/>
  <c r="N2589" i="16" s="1"/>
  <c r="Q2506" i="16"/>
  <c r="R2506" i="16" s="1"/>
  <c r="N2506" i="16" s="1"/>
  <c r="P2506" i="16"/>
  <c r="P2471" i="16"/>
  <c r="Q2471" i="16"/>
  <c r="R2471" i="16" s="1"/>
  <c r="N2471" i="16" s="1"/>
  <c r="Q2401" i="16"/>
  <c r="R2401" i="16" s="1"/>
  <c r="N2401" i="16" s="1"/>
  <c r="P2401" i="16"/>
  <c r="Q1332" i="16"/>
  <c r="R1332" i="16" s="1"/>
  <c r="N1332" i="16" s="1"/>
  <c r="P1332" i="16"/>
  <c r="Q3050" i="16"/>
  <c r="R3050" i="16" s="1"/>
  <c r="N3050" i="16" s="1"/>
  <c r="P3050" i="16"/>
  <c r="Q3015" i="16"/>
  <c r="R3015" i="16" s="1"/>
  <c r="N3015" i="16" s="1"/>
  <c r="P3015" i="16"/>
  <c r="Q2931" i="16"/>
  <c r="R2931" i="16" s="1"/>
  <c r="N2931" i="16" s="1"/>
  <c r="P2931" i="16"/>
  <c r="Q2860" i="16"/>
  <c r="R2860" i="16" s="1"/>
  <c r="N2860" i="16" s="1"/>
  <c r="P2860" i="16"/>
  <c r="Q2500" i="16"/>
  <c r="R2500" i="16" s="1"/>
  <c r="N2500" i="16" s="1"/>
  <c r="P2500" i="16"/>
  <c r="Q2478" i="16"/>
  <c r="R2478" i="16" s="1"/>
  <c r="N2478" i="16" s="1"/>
  <c r="P2478" i="16"/>
  <c r="Q2744" i="16"/>
  <c r="R2744" i="16" s="1"/>
  <c r="N2744" i="16" s="1"/>
  <c r="P2744" i="16"/>
  <c r="Q2684" i="16"/>
  <c r="R2684" i="16" s="1"/>
  <c r="N2684" i="16" s="1"/>
  <c r="P2684" i="16"/>
  <c r="P2601" i="16"/>
  <c r="Q2601" i="16"/>
  <c r="R2601" i="16" s="1"/>
  <c r="N2601" i="16" s="1"/>
  <c r="Q2518" i="16"/>
  <c r="R2518" i="16" s="1"/>
  <c r="N2518" i="16" s="1"/>
  <c r="P2518" i="16"/>
  <c r="P2483" i="16"/>
  <c r="Q2483" i="16"/>
  <c r="R2483" i="16" s="1"/>
  <c r="N2483" i="16" s="1"/>
  <c r="P2411" i="16"/>
  <c r="Q2411" i="16"/>
  <c r="R2411" i="16" s="1"/>
  <c r="N2411" i="16" s="1"/>
  <c r="Q1488" i="16"/>
  <c r="R1488" i="16" s="1"/>
  <c r="N1488" i="16" s="1"/>
  <c r="P1488" i="16"/>
  <c r="Q3205" i="16"/>
  <c r="R3205" i="16" s="1"/>
  <c r="N3205" i="16" s="1"/>
  <c r="P3205" i="16"/>
  <c r="Q3171" i="16"/>
  <c r="R3171" i="16" s="1"/>
  <c r="N3171" i="16" s="1"/>
  <c r="P3171" i="16"/>
  <c r="P3088" i="16"/>
  <c r="Q3088" i="16"/>
  <c r="R3088" i="16" s="1"/>
  <c r="N3088" i="16" s="1"/>
  <c r="P3016" i="16"/>
  <c r="Q3016" i="16"/>
  <c r="R3016" i="16" s="1"/>
  <c r="N3016" i="16" s="1"/>
  <c r="P2657" i="16"/>
  <c r="Q2657" i="16"/>
  <c r="R2657" i="16" s="1"/>
  <c r="N2657" i="16" s="1"/>
  <c r="P2633" i="16"/>
  <c r="Q2633" i="16"/>
  <c r="R2633" i="16" s="1"/>
  <c r="N2633" i="16" s="1"/>
  <c r="Q2899" i="16"/>
  <c r="R2899" i="16" s="1"/>
  <c r="N2899" i="16" s="1"/>
  <c r="P2899" i="16"/>
  <c r="Q2840" i="16"/>
  <c r="R2840" i="16" s="1"/>
  <c r="N2840" i="16" s="1"/>
  <c r="P2840" i="16"/>
  <c r="Q2757" i="16"/>
  <c r="R2757" i="16" s="1"/>
  <c r="N2757" i="16" s="1"/>
  <c r="P2757" i="16"/>
  <c r="Q2674" i="16"/>
  <c r="R2674" i="16" s="1"/>
  <c r="N2674" i="16" s="1"/>
  <c r="P2674" i="16"/>
  <c r="P2640" i="16"/>
  <c r="Q2640" i="16"/>
  <c r="R2640" i="16" s="1"/>
  <c r="N2640" i="16" s="1"/>
  <c r="Q2568" i="16"/>
  <c r="R2568" i="16" s="1"/>
  <c r="N2568" i="16" s="1"/>
  <c r="P2568" i="16"/>
  <c r="Q1212" i="16"/>
  <c r="R1212" i="16" s="1"/>
  <c r="N1212" i="16" s="1"/>
  <c r="P1212" i="16"/>
  <c r="Q2929" i="16"/>
  <c r="R2929" i="16" s="1"/>
  <c r="N2929" i="16" s="1"/>
  <c r="P2929" i="16"/>
  <c r="Q2894" i="16"/>
  <c r="R2894" i="16" s="1"/>
  <c r="N2894" i="16" s="1"/>
  <c r="P2894" i="16"/>
  <c r="P2810" i="16"/>
  <c r="Q2810" i="16"/>
  <c r="R2810" i="16" s="1"/>
  <c r="N2810" i="16" s="1"/>
  <c r="Q2740" i="16"/>
  <c r="R2740" i="16" s="1"/>
  <c r="N2740" i="16" s="1"/>
  <c r="P2740" i="16"/>
  <c r="P2382" i="16"/>
  <c r="Q2382" i="16"/>
  <c r="R2382" i="16" s="1"/>
  <c r="N2382" i="16" s="1"/>
  <c r="P2346" i="16"/>
  <c r="Q2346" i="16"/>
  <c r="R2346" i="16" s="1"/>
  <c r="N2346" i="16" s="1"/>
  <c r="Q2623" i="16"/>
  <c r="R2623" i="16" s="1"/>
  <c r="N2623" i="16" s="1"/>
  <c r="P2623" i="16"/>
  <c r="Q2564" i="16"/>
  <c r="R2564" i="16" s="1"/>
  <c r="N2564" i="16" s="1"/>
  <c r="P2564" i="16"/>
  <c r="P2481" i="16"/>
  <c r="Q2481" i="16"/>
  <c r="R2481" i="16" s="1"/>
  <c r="N2481" i="16" s="1"/>
  <c r="P2398" i="16"/>
  <c r="Q2398" i="16"/>
  <c r="R2398" i="16" s="1"/>
  <c r="N2398" i="16" s="1"/>
  <c r="Q2363" i="16"/>
  <c r="R2363" i="16" s="1"/>
  <c r="N2363" i="16" s="1"/>
  <c r="P2363" i="16"/>
  <c r="Q2292" i="16"/>
  <c r="R2292" i="16" s="1"/>
  <c r="N2292" i="16" s="1"/>
  <c r="P2292" i="16"/>
  <c r="Q1368" i="16"/>
  <c r="R1368" i="16" s="1"/>
  <c r="N1368" i="16" s="1"/>
  <c r="P1368" i="16"/>
  <c r="Q3085" i="16"/>
  <c r="R3085" i="16" s="1"/>
  <c r="N3085" i="16" s="1"/>
  <c r="P3085" i="16"/>
  <c r="Q3049" i="16"/>
  <c r="R3049" i="16" s="1"/>
  <c r="N3049" i="16" s="1"/>
  <c r="P3049" i="16"/>
  <c r="Q2967" i="16"/>
  <c r="R2967" i="16" s="1"/>
  <c r="N2967" i="16" s="1"/>
  <c r="P2967" i="16"/>
  <c r="Q2895" i="16"/>
  <c r="R2895" i="16" s="1"/>
  <c r="N2895" i="16" s="1"/>
  <c r="P2895" i="16"/>
  <c r="P2537" i="16"/>
  <c r="Q2537" i="16"/>
  <c r="R2537" i="16" s="1"/>
  <c r="N2537" i="16" s="1"/>
  <c r="Q2514" i="16"/>
  <c r="R2514" i="16" s="1"/>
  <c r="N2514" i="16" s="1"/>
  <c r="P2514" i="16"/>
  <c r="Q2778" i="16"/>
  <c r="R2778" i="16" s="1"/>
  <c r="N2778" i="16" s="1"/>
  <c r="P2778" i="16"/>
  <c r="Q2720" i="16"/>
  <c r="R2720" i="16" s="1"/>
  <c r="N2720" i="16" s="1"/>
  <c r="P2720" i="16"/>
  <c r="Q2637" i="16"/>
  <c r="R2637" i="16" s="1"/>
  <c r="N2637" i="16" s="1"/>
  <c r="P2637" i="16"/>
  <c r="P2554" i="16"/>
  <c r="Q2554" i="16"/>
  <c r="R2554" i="16" s="1"/>
  <c r="N2554" i="16" s="1"/>
  <c r="P2519" i="16"/>
  <c r="Q2519" i="16"/>
  <c r="R2519" i="16" s="1"/>
  <c r="N2519" i="16" s="1"/>
  <c r="Q2448" i="16"/>
  <c r="R2448" i="16" s="1"/>
  <c r="N2448" i="16" s="1"/>
  <c r="P2448" i="16"/>
  <c r="P1967" i="16"/>
  <c r="Q1967" i="16"/>
  <c r="R1967" i="16" s="1"/>
  <c r="N1967" i="16" s="1"/>
  <c r="P2665" i="16"/>
  <c r="Q2665" i="16"/>
  <c r="R2665" i="16" s="1"/>
  <c r="N2665" i="16" s="1"/>
  <c r="Q2606" i="16"/>
  <c r="R2606" i="16" s="1"/>
  <c r="N2606" i="16" s="1"/>
  <c r="P2606" i="16"/>
  <c r="P2547" i="16"/>
  <c r="Q2547" i="16"/>
  <c r="R2547" i="16" s="1"/>
  <c r="N2547" i="16" s="1"/>
  <c r="P2475" i="16"/>
  <c r="Q2475" i="16"/>
  <c r="R2475" i="16" s="1"/>
  <c r="N2475" i="16" s="1"/>
  <c r="Q2117" i="16"/>
  <c r="R2117" i="16" s="1"/>
  <c r="N2117" i="16" s="1"/>
  <c r="P2117" i="16"/>
  <c r="Q2081" i="16"/>
  <c r="R2081" i="16" s="1"/>
  <c r="N2081" i="16" s="1"/>
  <c r="P2081" i="16"/>
  <c r="P2358" i="16"/>
  <c r="Q2358" i="16"/>
  <c r="R2358" i="16" s="1"/>
  <c r="N2358" i="16" s="1"/>
  <c r="Q2300" i="16"/>
  <c r="R2300" i="16" s="1"/>
  <c r="N2300" i="16" s="1"/>
  <c r="P2300" i="16"/>
  <c r="Q2205" i="16"/>
  <c r="R2205" i="16" s="1"/>
  <c r="N2205" i="16" s="1"/>
  <c r="P2205" i="16"/>
  <c r="Q2133" i="16"/>
  <c r="R2133" i="16" s="1"/>
  <c r="N2133" i="16" s="1"/>
  <c r="P2133" i="16"/>
  <c r="Q3786" i="16"/>
  <c r="R3786" i="16" s="1"/>
  <c r="N3786" i="16" s="1"/>
  <c r="P3786" i="16"/>
  <c r="P3827" i="16"/>
  <c r="Q3827" i="16"/>
  <c r="R3827" i="16" s="1"/>
  <c r="N3827" i="16" s="1"/>
  <c r="P3768" i="16"/>
  <c r="Q3768" i="16"/>
  <c r="R3768" i="16" s="1"/>
  <c r="N3768" i="16" s="1"/>
  <c r="Q951" i="16"/>
  <c r="R951" i="16" s="1"/>
  <c r="N951" i="16" s="1"/>
  <c r="P951" i="16"/>
  <c r="Q1810" i="16"/>
  <c r="R1810" i="16" s="1"/>
  <c r="N1810" i="16" s="1"/>
  <c r="P1810" i="16"/>
  <c r="Q661" i="16"/>
  <c r="R661" i="16" s="1"/>
  <c r="N661" i="16" s="1"/>
  <c r="P661" i="16"/>
  <c r="Q2090" i="16"/>
  <c r="R2090" i="16" s="1"/>
  <c r="N2090" i="16" s="1"/>
  <c r="P2090" i="16"/>
  <c r="Q563" i="16"/>
  <c r="R563" i="16" s="1"/>
  <c r="N563" i="16" s="1"/>
  <c r="P563" i="16"/>
  <c r="Q433" i="16"/>
  <c r="R433" i="16" s="1"/>
  <c r="N433" i="16" s="1"/>
  <c r="P433" i="16"/>
  <c r="Q1922" i="16"/>
  <c r="R1922" i="16" s="1"/>
  <c r="N1922" i="16" s="1"/>
  <c r="P1922" i="16"/>
  <c r="Q3524" i="16"/>
  <c r="R3524" i="16" s="1"/>
  <c r="N3524" i="16" s="1"/>
  <c r="P3524" i="16"/>
  <c r="Q636" i="16"/>
  <c r="R636" i="16" s="1"/>
  <c r="N636" i="16" s="1"/>
  <c r="P636" i="16"/>
  <c r="Q289" i="16"/>
  <c r="R289" i="16" s="1"/>
  <c r="N289" i="16" s="1"/>
  <c r="P289" i="16"/>
  <c r="Q144" i="16"/>
  <c r="R144" i="16" s="1"/>
  <c r="N144" i="16" s="1"/>
  <c r="P144" i="16"/>
  <c r="Q441" i="16"/>
  <c r="R441" i="16" s="1"/>
  <c r="N441" i="16" s="1"/>
  <c r="P441" i="16"/>
  <c r="Q2798" i="16"/>
  <c r="R2798" i="16" s="1"/>
  <c r="N2798" i="16" s="1"/>
  <c r="P2798" i="16"/>
  <c r="Q3639" i="16"/>
  <c r="R3639" i="16" s="1"/>
  <c r="N3639" i="16" s="1"/>
  <c r="P3639" i="16"/>
  <c r="Q552" i="16"/>
  <c r="R552" i="16" s="1"/>
  <c r="N552" i="16" s="1"/>
  <c r="P552" i="16"/>
  <c r="Q895" i="16"/>
  <c r="R895" i="16" s="1"/>
  <c r="N895" i="16" s="1"/>
  <c r="P895" i="16"/>
  <c r="P263" i="16"/>
  <c r="Q263" i="16"/>
  <c r="R263" i="16" s="1"/>
  <c r="N263" i="16" s="1"/>
  <c r="Q1658" i="16"/>
  <c r="R1658" i="16" s="1"/>
  <c r="N1658" i="16" s="1"/>
  <c r="P1658" i="16"/>
  <c r="Q845" i="16"/>
  <c r="R845" i="16" s="1"/>
  <c r="N845" i="16" s="1"/>
  <c r="P845" i="16"/>
  <c r="Q1956" i="16"/>
  <c r="R1956" i="16" s="1"/>
  <c r="N1956" i="16" s="1"/>
  <c r="P1956" i="16"/>
  <c r="Q2221" i="16"/>
  <c r="R2221" i="16" s="1"/>
  <c r="N2221" i="16" s="1"/>
  <c r="P2221" i="16"/>
  <c r="Q973" i="16"/>
  <c r="R973" i="16" s="1"/>
  <c r="N973" i="16" s="1"/>
  <c r="P973" i="16"/>
  <c r="Q61" i="16"/>
  <c r="R61" i="16" s="1"/>
  <c r="N61" i="16" s="1"/>
  <c r="P61" i="16"/>
  <c r="P194" i="16"/>
  <c r="Q194" i="16"/>
  <c r="R194" i="16" s="1"/>
  <c r="N194" i="16" s="1"/>
  <c r="P338" i="16"/>
  <c r="Q338" i="16"/>
  <c r="R338" i="16" s="1"/>
  <c r="N338" i="16" s="1"/>
  <c r="P103" i="16"/>
  <c r="Q103" i="16"/>
  <c r="R103" i="16" s="1"/>
  <c r="N103" i="16" s="1"/>
  <c r="Q1040" i="16"/>
  <c r="R1040" i="16" s="1"/>
  <c r="N1040" i="16" s="1"/>
  <c r="P1040" i="16"/>
  <c r="Q729" i="16"/>
  <c r="R729" i="16" s="1"/>
  <c r="N729" i="16" s="1"/>
  <c r="P729" i="16"/>
  <c r="P407" i="16"/>
  <c r="Q407" i="16"/>
  <c r="R407" i="16" s="1"/>
  <c r="N407" i="16" s="1"/>
  <c r="P1044" i="16"/>
  <c r="Q1044" i="16"/>
  <c r="R1044" i="16" s="1"/>
  <c r="N1044" i="16" s="1"/>
  <c r="Q1801" i="16"/>
  <c r="R1801" i="16" s="1"/>
  <c r="N1801" i="16" s="1"/>
  <c r="P1801" i="16"/>
  <c r="Q1504" i="16"/>
  <c r="R1504" i="16" s="1"/>
  <c r="N1504" i="16" s="1"/>
  <c r="P1504" i="16"/>
  <c r="Q989" i="16"/>
  <c r="R989" i="16" s="1"/>
  <c r="N989" i="16" s="1"/>
  <c r="P989" i="16"/>
  <c r="P2035" i="16"/>
  <c r="Q2035" i="16"/>
  <c r="R2035" i="16" s="1"/>
  <c r="N2035" i="16" s="1"/>
  <c r="Q1738" i="16"/>
  <c r="R1738" i="16" s="1"/>
  <c r="N1738" i="16" s="1"/>
  <c r="P1738" i="16"/>
  <c r="Q1643" i="16"/>
  <c r="R1643" i="16" s="1"/>
  <c r="N1643" i="16" s="1"/>
  <c r="P1643" i="16"/>
  <c r="P410" i="16"/>
  <c r="Q410" i="16"/>
  <c r="R410" i="16" s="1"/>
  <c r="N410" i="16" s="1"/>
  <c r="P63" i="16"/>
  <c r="Q63" i="16"/>
  <c r="R63" i="16" s="1"/>
  <c r="N63" i="16" s="1"/>
  <c r="Q748" i="16"/>
  <c r="R748" i="16" s="1"/>
  <c r="N748" i="16" s="1"/>
  <c r="P748" i="16"/>
  <c r="Q907" i="16"/>
  <c r="R907" i="16" s="1"/>
  <c r="N907" i="16" s="1"/>
  <c r="P907" i="16"/>
  <c r="Q597" i="16"/>
  <c r="R597" i="16" s="1"/>
  <c r="N597" i="16" s="1"/>
  <c r="P597" i="16"/>
  <c r="P276" i="16"/>
  <c r="Q276" i="16"/>
  <c r="R276" i="16" s="1"/>
  <c r="N276" i="16" s="1"/>
  <c r="Q997" i="16"/>
  <c r="R997" i="16" s="1"/>
  <c r="N997" i="16" s="1"/>
  <c r="P997" i="16"/>
  <c r="Q1670" i="16"/>
  <c r="R1670" i="16" s="1"/>
  <c r="N1670" i="16" s="1"/>
  <c r="P1670" i="16"/>
  <c r="Q1372" i="16"/>
  <c r="R1372" i="16" s="1"/>
  <c r="N1372" i="16" s="1"/>
  <c r="P1372" i="16"/>
  <c r="Q859" i="16"/>
  <c r="R859" i="16" s="1"/>
  <c r="N859" i="16" s="1"/>
  <c r="P859" i="16"/>
  <c r="Q1903" i="16"/>
  <c r="R1903" i="16" s="1"/>
  <c r="N1903" i="16" s="1"/>
  <c r="P1903" i="16"/>
  <c r="Q1605" i="16"/>
  <c r="R1605" i="16" s="1"/>
  <c r="N1605" i="16" s="1"/>
  <c r="P1605" i="16"/>
  <c r="Q1487" i="16"/>
  <c r="R1487" i="16" s="1"/>
  <c r="N1487" i="16" s="1"/>
  <c r="P1487" i="16"/>
  <c r="Q998" i="16"/>
  <c r="R998" i="16" s="1"/>
  <c r="N998" i="16" s="1"/>
  <c r="P998" i="16"/>
  <c r="Q651" i="16"/>
  <c r="R651" i="16" s="1"/>
  <c r="N651" i="16" s="1"/>
  <c r="P651" i="16"/>
  <c r="Q557" i="16"/>
  <c r="R557" i="16" s="1"/>
  <c r="N557" i="16" s="1"/>
  <c r="P557" i="16"/>
  <c r="Q477" i="16"/>
  <c r="R477" i="16" s="1"/>
  <c r="N477" i="16" s="1"/>
  <c r="P477" i="16"/>
  <c r="Q141" i="16"/>
  <c r="R141" i="16" s="1"/>
  <c r="N141" i="16" s="1"/>
  <c r="P141" i="16"/>
  <c r="Q876" i="16"/>
  <c r="R876" i="16" s="1"/>
  <c r="N876" i="16" s="1"/>
  <c r="P876" i="16"/>
  <c r="Q1501" i="16"/>
  <c r="R1501" i="16" s="1"/>
  <c r="N1501" i="16" s="1"/>
  <c r="P1501" i="16"/>
  <c r="P1238" i="16"/>
  <c r="Q1238" i="16"/>
  <c r="R1238" i="16" s="1"/>
  <c r="N1238" i="16" s="1"/>
  <c r="P1959" i="16"/>
  <c r="Q1959" i="16"/>
  <c r="R1959" i="16" s="1"/>
  <c r="N1959" i="16" s="1"/>
  <c r="Q1447" i="16"/>
  <c r="R1447" i="16" s="1"/>
  <c r="N1447" i="16" s="1"/>
  <c r="P1447" i="16"/>
  <c r="Q1460" i="16"/>
  <c r="R1460" i="16" s="1"/>
  <c r="N1460" i="16" s="1"/>
  <c r="P1460" i="16"/>
  <c r="P1210" i="16"/>
  <c r="Q1210" i="16"/>
  <c r="R1210" i="16" s="1"/>
  <c r="N1210" i="16" s="1"/>
  <c r="Q241" i="16"/>
  <c r="R241" i="16" s="1"/>
  <c r="N241" i="16" s="1"/>
  <c r="P241" i="16"/>
  <c r="Q1009" i="16"/>
  <c r="R1009" i="16" s="1"/>
  <c r="N1009" i="16" s="1"/>
  <c r="P1009" i="16"/>
  <c r="Q664" i="16"/>
  <c r="R664" i="16" s="1"/>
  <c r="N664" i="16" s="1"/>
  <c r="P664" i="16"/>
  <c r="Q571" i="16"/>
  <c r="R571" i="16" s="1"/>
  <c r="N571" i="16" s="1"/>
  <c r="P571" i="16"/>
  <c r="Q488" i="16"/>
  <c r="R488" i="16" s="1"/>
  <c r="N488" i="16" s="1"/>
  <c r="P488" i="16"/>
  <c r="Q153" i="16"/>
  <c r="R153" i="16" s="1"/>
  <c r="N153" i="16" s="1"/>
  <c r="P153" i="16"/>
  <c r="Q888" i="16"/>
  <c r="R888" i="16" s="1"/>
  <c r="N888" i="16" s="1"/>
  <c r="P888" i="16"/>
  <c r="Q1513" i="16"/>
  <c r="R1513" i="16" s="1"/>
  <c r="N1513" i="16" s="1"/>
  <c r="P1513" i="16"/>
  <c r="Q1251" i="16"/>
  <c r="R1251" i="16" s="1"/>
  <c r="N1251" i="16" s="1"/>
  <c r="P1251" i="16"/>
  <c r="P1972" i="16"/>
  <c r="Q1972" i="16"/>
  <c r="R1972" i="16" s="1"/>
  <c r="N1972" i="16" s="1"/>
  <c r="Q1457" i="16"/>
  <c r="R1457" i="16" s="1"/>
  <c r="N1457" i="16" s="1"/>
  <c r="P1457" i="16"/>
  <c r="Q1472" i="16"/>
  <c r="R1472" i="16" s="1"/>
  <c r="N1472" i="16" s="1"/>
  <c r="P1472" i="16"/>
  <c r="P1222" i="16"/>
  <c r="Q1222" i="16"/>
  <c r="R1222" i="16" s="1"/>
  <c r="N1222" i="16" s="1"/>
  <c r="P109" i="16"/>
  <c r="Q109" i="16"/>
  <c r="R109" i="16" s="1"/>
  <c r="N109" i="16" s="1"/>
  <c r="P878" i="16"/>
  <c r="Q878" i="16"/>
  <c r="R878" i="16" s="1"/>
  <c r="N878" i="16" s="1"/>
  <c r="P531" i="16"/>
  <c r="Q531" i="16"/>
  <c r="R531" i="16" s="1"/>
  <c r="N531" i="16" s="1"/>
  <c r="Q439" i="16"/>
  <c r="R439" i="16" s="1"/>
  <c r="N439" i="16" s="1"/>
  <c r="P439" i="16"/>
  <c r="Q356" i="16"/>
  <c r="R356" i="16" s="1"/>
  <c r="N356" i="16" s="1"/>
  <c r="P356" i="16"/>
  <c r="Q1065" i="16"/>
  <c r="R1065" i="16" s="1"/>
  <c r="N1065" i="16" s="1"/>
  <c r="P1065" i="16"/>
  <c r="Q756" i="16"/>
  <c r="R756" i="16" s="1"/>
  <c r="N756" i="16" s="1"/>
  <c r="P756" i="16"/>
  <c r="Q1380" i="16"/>
  <c r="R1380" i="16" s="1"/>
  <c r="N1380" i="16" s="1"/>
  <c r="P1380" i="16"/>
  <c r="Q1119" i="16"/>
  <c r="R1119" i="16" s="1"/>
  <c r="N1119" i="16" s="1"/>
  <c r="P1119" i="16"/>
  <c r="Q1839" i="16"/>
  <c r="R1839" i="16" s="1"/>
  <c r="N1839" i="16" s="1"/>
  <c r="P1839" i="16"/>
  <c r="Q1326" i="16"/>
  <c r="R1326" i="16" s="1"/>
  <c r="N1326" i="16" s="1"/>
  <c r="P1326" i="16"/>
  <c r="Q1340" i="16"/>
  <c r="R1340" i="16" s="1"/>
  <c r="N1340" i="16" s="1"/>
  <c r="P1340" i="16"/>
  <c r="P1078" i="16"/>
  <c r="Q1078" i="16"/>
  <c r="R1078" i="16" s="1"/>
  <c r="N1078" i="16" s="1"/>
  <c r="P2099" i="16"/>
  <c r="Q2099" i="16"/>
  <c r="R2099" i="16" s="1"/>
  <c r="N2099" i="16" s="1"/>
  <c r="Q279" i="16"/>
  <c r="R279" i="16" s="1"/>
  <c r="N279" i="16" s="1"/>
  <c r="P279" i="16"/>
  <c r="Q976" i="16"/>
  <c r="R976" i="16" s="1"/>
  <c r="N976" i="16" s="1"/>
  <c r="P976" i="16"/>
  <c r="P91" i="16"/>
  <c r="Q91" i="16"/>
  <c r="R91" i="16" s="1"/>
  <c r="N91" i="16" s="1"/>
  <c r="Q800" i="16"/>
  <c r="R800" i="16" s="1"/>
  <c r="N800" i="16" s="1"/>
  <c r="P800" i="16"/>
  <c r="P467" i="16"/>
  <c r="Q467" i="16"/>
  <c r="R467" i="16" s="1"/>
  <c r="N467" i="16" s="1"/>
  <c r="P168" i="16"/>
  <c r="Q168" i="16"/>
  <c r="R168" i="16" s="1"/>
  <c r="N168" i="16" s="1"/>
  <c r="Q1825" i="16"/>
  <c r="R1825" i="16" s="1"/>
  <c r="N1825" i="16" s="1"/>
  <c r="P1825" i="16"/>
  <c r="Q1563" i="16"/>
  <c r="R1563" i="16" s="1"/>
  <c r="N1563" i="16" s="1"/>
  <c r="P1563" i="16"/>
  <c r="P1026" i="16"/>
  <c r="Q1026" i="16"/>
  <c r="R1026" i="16" s="1"/>
  <c r="N1026" i="16" s="1"/>
  <c r="Q1769" i="16"/>
  <c r="R1769" i="16" s="1"/>
  <c r="N1769" i="16" s="1"/>
  <c r="P1769" i="16"/>
  <c r="Q1783" i="16"/>
  <c r="R1783" i="16" s="1"/>
  <c r="N1783" i="16" s="1"/>
  <c r="P1783" i="16"/>
  <c r="P1570" i="16"/>
  <c r="Q1570" i="16"/>
  <c r="R1570" i="16" s="1"/>
  <c r="N1570" i="16" s="1"/>
  <c r="Q421" i="16"/>
  <c r="R421" i="16" s="1"/>
  <c r="N421" i="16" s="1"/>
  <c r="P421" i="16"/>
  <c r="Q148" i="16"/>
  <c r="R148" i="16" s="1"/>
  <c r="N148" i="16" s="1"/>
  <c r="P148" i="16"/>
  <c r="Q844" i="16"/>
  <c r="R844" i="16" s="1"/>
  <c r="N844" i="16" s="1"/>
  <c r="P844" i="16"/>
  <c r="Q750" i="16"/>
  <c r="R750" i="16" s="1"/>
  <c r="N750" i="16" s="1"/>
  <c r="P750" i="16"/>
  <c r="Q668" i="16"/>
  <c r="R668" i="16" s="1"/>
  <c r="N668" i="16" s="1"/>
  <c r="P668" i="16"/>
  <c r="Q335" i="16"/>
  <c r="R335" i="16" s="1"/>
  <c r="N335" i="16" s="1"/>
  <c r="P335" i="16"/>
  <c r="Q1067" i="16"/>
  <c r="R1067" i="16" s="1"/>
  <c r="N1067" i="16" s="1"/>
  <c r="P1067" i="16"/>
  <c r="Q1692" i="16"/>
  <c r="R1692" i="16" s="1"/>
  <c r="N1692" i="16" s="1"/>
  <c r="P1692" i="16"/>
  <c r="Q1431" i="16"/>
  <c r="R1431" i="16" s="1"/>
  <c r="N1431" i="16" s="1"/>
  <c r="P1431" i="16"/>
  <c r="Q893" i="16"/>
  <c r="R893" i="16" s="1"/>
  <c r="N893" i="16" s="1"/>
  <c r="P893" i="16"/>
  <c r="Q1639" i="16"/>
  <c r="R1639" i="16" s="1"/>
  <c r="N1639" i="16" s="1"/>
  <c r="P1639" i="16"/>
  <c r="Q1651" i="16"/>
  <c r="R1651" i="16" s="1"/>
  <c r="N1651" i="16" s="1"/>
  <c r="P1651" i="16"/>
  <c r="P1426" i="16"/>
  <c r="Q1426" i="16"/>
  <c r="R1426" i="16" s="1"/>
  <c r="N1426" i="16" s="1"/>
  <c r="P626" i="16"/>
  <c r="Q626" i="16"/>
  <c r="R626" i="16" s="1"/>
  <c r="N626" i="16" s="1"/>
  <c r="Q280" i="16"/>
  <c r="R280" i="16" s="1"/>
  <c r="N280" i="16" s="1"/>
  <c r="P280" i="16"/>
  <c r="P186" i="16"/>
  <c r="Q186" i="16"/>
  <c r="R186" i="16" s="1"/>
  <c r="N186" i="16" s="1"/>
  <c r="Q93" i="16"/>
  <c r="R93" i="16" s="1"/>
  <c r="N93" i="16" s="1"/>
  <c r="P93" i="16"/>
  <c r="Q813" i="16"/>
  <c r="R813" i="16" s="1"/>
  <c r="N813" i="16" s="1"/>
  <c r="P813" i="16"/>
  <c r="Q491" i="16"/>
  <c r="R491" i="16" s="1"/>
  <c r="N491" i="16" s="1"/>
  <c r="P491" i="16"/>
  <c r="Q1129" i="16"/>
  <c r="R1129" i="16" s="1"/>
  <c r="N1129" i="16" s="1"/>
  <c r="P1129" i="16"/>
  <c r="Q1885" i="16"/>
  <c r="R1885" i="16" s="1"/>
  <c r="N1885" i="16" s="1"/>
  <c r="P1885" i="16"/>
  <c r="P1588" i="16"/>
  <c r="Q1588" i="16"/>
  <c r="R1588" i="16" s="1"/>
  <c r="N1588" i="16" s="1"/>
  <c r="P1074" i="16"/>
  <c r="Q1074" i="16"/>
  <c r="R1074" i="16" s="1"/>
  <c r="N1074" i="16" s="1"/>
  <c r="Q1088" i="16"/>
  <c r="R1088" i="16" s="1"/>
  <c r="N1088" i="16" s="1"/>
  <c r="P1088" i="16"/>
  <c r="Q1821" i="16"/>
  <c r="R1821" i="16" s="1"/>
  <c r="N1821" i="16" s="1"/>
  <c r="P1821" i="16"/>
  <c r="Q1739" i="16"/>
  <c r="R1739" i="16" s="1"/>
  <c r="N1739" i="16" s="1"/>
  <c r="P1739" i="16"/>
  <c r="Q638" i="16"/>
  <c r="R638" i="16" s="1"/>
  <c r="N638" i="16" s="1"/>
  <c r="P638" i="16"/>
  <c r="Q292" i="16"/>
  <c r="R292" i="16" s="1"/>
  <c r="N292" i="16" s="1"/>
  <c r="P292" i="16"/>
  <c r="P198" i="16"/>
  <c r="Q198" i="16"/>
  <c r="R198" i="16" s="1"/>
  <c r="N198" i="16" s="1"/>
  <c r="Q104" i="16"/>
  <c r="R104" i="16" s="1"/>
  <c r="N104" i="16" s="1"/>
  <c r="P104" i="16"/>
  <c r="P826" i="16"/>
  <c r="Q826" i="16"/>
  <c r="R826" i="16" s="1"/>
  <c r="N826" i="16" s="1"/>
  <c r="Q503" i="16"/>
  <c r="R503" i="16" s="1"/>
  <c r="N503" i="16" s="1"/>
  <c r="P503" i="16"/>
  <c r="Q1141" i="16"/>
  <c r="R1141" i="16" s="1"/>
  <c r="N1141" i="16" s="1"/>
  <c r="P1141" i="16"/>
  <c r="Q1898" i="16"/>
  <c r="R1898" i="16" s="1"/>
  <c r="N1898" i="16" s="1"/>
  <c r="P1898" i="16"/>
  <c r="Q1601" i="16"/>
  <c r="R1601" i="16" s="1"/>
  <c r="N1601" i="16" s="1"/>
  <c r="P1601" i="16"/>
  <c r="P1086" i="16"/>
  <c r="Q1086" i="16"/>
  <c r="R1086" i="16" s="1"/>
  <c r="N1086" i="16" s="1"/>
  <c r="Q1100" i="16"/>
  <c r="R1100" i="16" s="1"/>
  <c r="N1100" i="16" s="1"/>
  <c r="P1100" i="16"/>
  <c r="P1834" i="16"/>
  <c r="Q1834" i="16"/>
  <c r="R1834" i="16" s="1"/>
  <c r="N1834" i="16" s="1"/>
  <c r="Q1751" i="16"/>
  <c r="R1751" i="16" s="1"/>
  <c r="N1751" i="16" s="1"/>
  <c r="P1751" i="16"/>
  <c r="Q507" i="16"/>
  <c r="R507" i="16" s="1"/>
  <c r="N507" i="16" s="1"/>
  <c r="P507" i="16"/>
  <c r="Q159" i="16"/>
  <c r="R159" i="16" s="1"/>
  <c r="N159" i="16" s="1"/>
  <c r="P159" i="16"/>
  <c r="Q66" i="16"/>
  <c r="R66" i="16" s="1"/>
  <c r="N66" i="16" s="1"/>
  <c r="P66" i="16"/>
  <c r="Q1003" i="16"/>
  <c r="R1003" i="16" s="1"/>
  <c r="N1003" i="16" s="1"/>
  <c r="P1003" i="16"/>
  <c r="Q693" i="16"/>
  <c r="R693" i="16" s="1"/>
  <c r="N693" i="16" s="1"/>
  <c r="P693" i="16"/>
  <c r="Q371" i="16"/>
  <c r="R371" i="16" s="1"/>
  <c r="N371" i="16" s="1"/>
  <c r="P371" i="16"/>
  <c r="P1010" i="16"/>
  <c r="Q1010" i="16"/>
  <c r="R1010" i="16" s="1"/>
  <c r="N1010" i="16" s="1"/>
  <c r="Q1765" i="16"/>
  <c r="R1765" i="16" s="1"/>
  <c r="N1765" i="16" s="1"/>
  <c r="P1765" i="16"/>
  <c r="P1468" i="16"/>
  <c r="Q1468" i="16"/>
  <c r="R1468" i="16" s="1"/>
  <c r="N1468" i="16" s="1"/>
  <c r="P954" i="16"/>
  <c r="Q954" i="16"/>
  <c r="R954" i="16" s="1"/>
  <c r="N954" i="16" s="1"/>
  <c r="Q1998" i="16"/>
  <c r="R1998" i="16" s="1"/>
  <c r="N1998" i="16" s="1"/>
  <c r="P1998" i="16"/>
  <c r="Q1702" i="16"/>
  <c r="R1702" i="16" s="1"/>
  <c r="N1702" i="16" s="1"/>
  <c r="P1702" i="16"/>
  <c r="Q1595" i="16"/>
  <c r="R1595" i="16" s="1"/>
  <c r="N1595" i="16" s="1"/>
  <c r="P1595" i="16"/>
  <c r="P374" i="16"/>
  <c r="Q374" i="16"/>
  <c r="R374" i="16" s="1"/>
  <c r="N374" i="16" s="1"/>
  <c r="Q1072" i="16"/>
  <c r="R1072" i="16" s="1"/>
  <c r="N1072" i="16" s="1"/>
  <c r="P1072" i="16"/>
  <c r="Q713" i="16"/>
  <c r="R713" i="16" s="1"/>
  <c r="N713" i="16" s="1"/>
  <c r="P713" i="16"/>
  <c r="Q872" i="16"/>
  <c r="R872" i="16" s="1"/>
  <c r="N872" i="16" s="1"/>
  <c r="P872" i="16"/>
  <c r="P562" i="16"/>
  <c r="Q562" i="16"/>
  <c r="R562" i="16" s="1"/>
  <c r="N562" i="16" s="1"/>
  <c r="Q239" i="16"/>
  <c r="R239" i="16" s="1"/>
  <c r="N239" i="16" s="1"/>
  <c r="P239" i="16"/>
  <c r="Q959" i="16"/>
  <c r="R959" i="16" s="1"/>
  <c r="N959" i="16" s="1"/>
  <c r="P959" i="16"/>
  <c r="Q1635" i="16"/>
  <c r="R1635" i="16" s="1"/>
  <c r="N1635" i="16" s="1"/>
  <c r="P1635" i="16"/>
  <c r="Q1336" i="16"/>
  <c r="R1336" i="16" s="1"/>
  <c r="N1336" i="16" s="1"/>
  <c r="P1336" i="16"/>
  <c r="Q1804" i="16"/>
  <c r="R1804" i="16" s="1"/>
  <c r="N1804" i="16" s="1"/>
  <c r="P1804" i="16"/>
  <c r="P1867" i="16"/>
  <c r="Q1867" i="16"/>
  <c r="R1867" i="16" s="1"/>
  <c r="N1867" i="16" s="1"/>
  <c r="Q1569" i="16"/>
  <c r="R1569" i="16" s="1"/>
  <c r="N1569" i="16" s="1"/>
  <c r="P1569" i="16"/>
  <c r="Q1440" i="16"/>
  <c r="R1440" i="16" s="1"/>
  <c r="N1440" i="16" s="1"/>
  <c r="P1440" i="16"/>
  <c r="Q98" i="16"/>
  <c r="R98" i="16" s="1"/>
  <c r="N98" i="16" s="1"/>
  <c r="P98" i="16"/>
  <c r="P795" i="16"/>
  <c r="Q795" i="16"/>
  <c r="R795" i="16" s="1"/>
  <c r="N795" i="16" s="1"/>
  <c r="Q437" i="16"/>
  <c r="R437" i="16" s="1"/>
  <c r="N437" i="16" s="1"/>
  <c r="P437" i="16"/>
  <c r="Q596" i="16"/>
  <c r="R596" i="16" s="1"/>
  <c r="N596" i="16" s="1"/>
  <c r="P596" i="16"/>
  <c r="P286" i="16"/>
  <c r="Q286" i="16"/>
  <c r="R286" i="16" s="1"/>
  <c r="N286" i="16" s="1"/>
  <c r="P982" i="16"/>
  <c r="Q982" i="16"/>
  <c r="R982" i="16" s="1"/>
  <c r="N982" i="16" s="1"/>
  <c r="Q684" i="16"/>
  <c r="R684" i="16" s="1"/>
  <c r="N684" i="16" s="1"/>
  <c r="P684" i="16"/>
  <c r="P1357" i="16"/>
  <c r="Q1357" i="16"/>
  <c r="R1357" i="16" s="1"/>
  <c r="N1357" i="16" s="1"/>
  <c r="P2067" i="16"/>
  <c r="Q2067" i="16"/>
  <c r="R2067" i="16" s="1"/>
  <c r="N2067" i="16" s="1"/>
  <c r="Q1529" i="16"/>
  <c r="R1529" i="16" s="1"/>
  <c r="N1529" i="16" s="1"/>
  <c r="P1529" i="16"/>
  <c r="Q1591" i="16"/>
  <c r="R1591" i="16" s="1"/>
  <c r="N1591" i="16" s="1"/>
  <c r="P1591" i="16"/>
  <c r="P1294" i="16"/>
  <c r="Q1294" i="16"/>
  <c r="R1294" i="16" s="1"/>
  <c r="N1294" i="16" s="1"/>
  <c r="Q1127" i="16"/>
  <c r="R1127" i="16" s="1"/>
  <c r="N1127" i="16" s="1"/>
  <c r="P1127" i="16"/>
  <c r="Q1822" i="16"/>
  <c r="R1822" i="16" s="1"/>
  <c r="N1822" i="16" s="1"/>
  <c r="P1822" i="16"/>
  <c r="Q1536" i="16"/>
  <c r="R1536" i="16" s="1"/>
  <c r="N1536" i="16" s="1"/>
  <c r="P1536" i="16"/>
  <c r="Q3253" i="16"/>
  <c r="R3253" i="16" s="1"/>
  <c r="N3253" i="16" s="1"/>
  <c r="P3253" i="16"/>
  <c r="Q3218" i="16"/>
  <c r="R3218" i="16" s="1"/>
  <c r="N3218" i="16" s="1"/>
  <c r="P3218" i="16"/>
  <c r="Q3135" i="16"/>
  <c r="R3135" i="16" s="1"/>
  <c r="N3135" i="16" s="1"/>
  <c r="P3135" i="16"/>
  <c r="P3064" i="16"/>
  <c r="Q3064" i="16"/>
  <c r="R3064" i="16" s="1"/>
  <c r="N3064" i="16" s="1"/>
  <c r="Q2706" i="16"/>
  <c r="R2706" i="16" s="1"/>
  <c r="N2706" i="16" s="1"/>
  <c r="P2706" i="16"/>
  <c r="Q2683" i="16"/>
  <c r="R2683" i="16" s="1"/>
  <c r="N2683" i="16" s="1"/>
  <c r="P2683" i="16"/>
  <c r="Q2948" i="16"/>
  <c r="R2948" i="16" s="1"/>
  <c r="N2948" i="16" s="1"/>
  <c r="P2948" i="16"/>
  <c r="Q2887" i="16"/>
  <c r="R2887" i="16" s="1"/>
  <c r="N2887" i="16" s="1"/>
  <c r="P2887" i="16"/>
  <c r="Q2806" i="16"/>
  <c r="R2806" i="16" s="1"/>
  <c r="N2806" i="16" s="1"/>
  <c r="P2806" i="16"/>
  <c r="Q2734" i="16"/>
  <c r="R2734" i="16" s="1"/>
  <c r="N2734" i="16" s="1"/>
  <c r="P2734" i="16"/>
  <c r="Q2687" i="16"/>
  <c r="R2687" i="16" s="1"/>
  <c r="N2687" i="16" s="1"/>
  <c r="P2687" i="16"/>
  <c r="Q2616" i="16"/>
  <c r="R2616" i="16" s="1"/>
  <c r="N2616" i="16" s="1"/>
  <c r="P2616" i="16"/>
  <c r="Q1548" i="16"/>
  <c r="R1548" i="16" s="1"/>
  <c r="N1548" i="16" s="1"/>
  <c r="P1548" i="16"/>
  <c r="Q3264" i="16"/>
  <c r="R3264" i="16" s="1"/>
  <c r="N3264" i="16" s="1"/>
  <c r="P3264" i="16"/>
  <c r="P3230" i="16"/>
  <c r="Q3230" i="16"/>
  <c r="R3230" i="16" s="1"/>
  <c r="N3230" i="16" s="1"/>
  <c r="Q3147" i="16"/>
  <c r="R3147" i="16" s="1"/>
  <c r="N3147" i="16" s="1"/>
  <c r="P3147" i="16"/>
  <c r="Q3075" i="16"/>
  <c r="R3075" i="16" s="1"/>
  <c r="N3075" i="16" s="1"/>
  <c r="P3075" i="16"/>
  <c r="P2717" i="16"/>
  <c r="Q2717" i="16"/>
  <c r="R2717" i="16" s="1"/>
  <c r="N2717" i="16" s="1"/>
  <c r="Q2694" i="16"/>
  <c r="R2694" i="16" s="1"/>
  <c r="N2694" i="16" s="1"/>
  <c r="P2694" i="16"/>
  <c r="Q2959" i="16"/>
  <c r="R2959" i="16" s="1"/>
  <c r="N2959" i="16" s="1"/>
  <c r="P2959" i="16"/>
  <c r="P2900" i="16"/>
  <c r="Q2900" i="16"/>
  <c r="R2900" i="16" s="1"/>
  <c r="N2900" i="16" s="1"/>
  <c r="P2817" i="16"/>
  <c r="Q2817" i="16"/>
  <c r="R2817" i="16" s="1"/>
  <c r="N2817" i="16" s="1"/>
  <c r="P2745" i="16"/>
  <c r="Q2745" i="16"/>
  <c r="R2745" i="16" s="1"/>
  <c r="N2745" i="16" s="1"/>
  <c r="Q2699" i="16"/>
  <c r="R2699" i="16" s="1"/>
  <c r="N2699" i="16" s="1"/>
  <c r="P2699" i="16"/>
  <c r="Q2628" i="16"/>
  <c r="R2628" i="16" s="1"/>
  <c r="N2628" i="16" s="1"/>
  <c r="P2628" i="16"/>
  <c r="Q1993" i="16"/>
  <c r="R1993" i="16" s="1"/>
  <c r="N1993" i="16" s="1"/>
  <c r="P1993" i="16"/>
  <c r="Q3708" i="16"/>
  <c r="R3708" i="16" s="1"/>
  <c r="N3708" i="16" s="1"/>
  <c r="P3708" i="16"/>
  <c r="Q3673" i="16"/>
  <c r="R3673" i="16" s="1"/>
  <c r="N3673" i="16" s="1"/>
  <c r="P3673" i="16"/>
  <c r="Q3590" i="16"/>
  <c r="R3590" i="16" s="1"/>
  <c r="N3590" i="16" s="1"/>
  <c r="P3590" i="16"/>
  <c r="P3519" i="16"/>
  <c r="Q3519" i="16"/>
  <c r="R3519" i="16" s="1"/>
  <c r="N3519" i="16" s="1"/>
  <c r="Q3162" i="16"/>
  <c r="R3162" i="16" s="1"/>
  <c r="N3162" i="16" s="1"/>
  <c r="P3162" i="16"/>
  <c r="P3138" i="16"/>
  <c r="Q3138" i="16"/>
  <c r="R3138" i="16" s="1"/>
  <c r="N3138" i="16" s="1"/>
  <c r="Q3403" i="16"/>
  <c r="R3403" i="16" s="1"/>
  <c r="N3403" i="16" s="1"/>
  <c r="P3403" i="16"/>
  <c r="P3344" i="16"/>
  <c r="Q3344" i="16"/>
  <c r="R3344" i="16" s="1"/>
  <c r="N3344" i="16" s="1"/>
  <c r="P3260" i="16"/>
  <c r="Q3260" i="16"/>
  <c r="R3260" i="16" s="1"/>
  <c r="N3260" i="16" s="1"/>
  <c r="Q3189" i="16"/>
  <c r="R3189" i="16" s="1"/>
  <c r="N3189" i="16" s="1"/>
  <c r="P3189" i="16"/>
  <c r="P3144" i="16"/>
  <c r="Q3144" i="16"/>
  <c r="R3144" i="16" s="1"/>
  <c r="N3144" i="16" s="1"/>
  <c r="Q3084" i="16"/>
  <c r="R3084" i="16" s="1"/>
  <c r="N3084" i="16" s="1"/>
  <c r="P3084" i="16"/>
  <c r="Q2004" i="16"/>
  <c r="R2004" i="16" s="1"/>
  <c r="N2004" i="16" s="1"/>
  <c r="P2004" i="16"/>
  <c r="P3720" i="16"/>
  <c r="Q3720" i="16"/>
  <c r="R3720" i="16" s="1"/>
  <c r="N3720" i="16" s="1"/>
  <c r="P3686" i="16"/>
  <c r="Q3686" i="16"/>
  <c r="R3686" i="16" s="1"/>
  <c r="N3686" i="16" s="1"/>
  <c r="P3602" i="16"/>
  <c r="Q3602" i="16"/>
  <c r="R3602" i="16" s="1"/>
  <c r="N3602" i="16" s="1"/>
  <c r="Q3532" i="16"/>
  <c r="R3532" i="16" s="1"/>
  <c r="N3532" i="16" s="1"/>
  <c r="P3532" i="16"/>
  <c r="Q3173" i="16"/>
  <c r="R3173" i="16" s="1"/>
  <c r="N3173" i="16" s="1"/>
  <c r="P3173" i="16"/>
  <c r="Q3150" i="16"/>
  <c r="R3150" i="16" s="1"/>
  <c r="N3150" i="16" s="1"/>
  <c r="P3150" i="16"/>
  <c r="Q3414" i="16"/>
  <c r="R3414" i="16" s="1"/>
  <c r="N3414" i="16" s="1"/>
  <c r="P3414" i="16"/>
  <c r="P3356" i="16"/>
  <c r="Q3356" i="16"/>
  <c r="R3356" i="16" s="1"/>
  <c r="N3356" i="16" s="1"/>
  <c r="Q3273" i="16"/>
  <c r="R3273" i="16" s="1"/>
  <c r="N3273" i="16" s="1"/>
  <c r="P3273" i="16"/>
  <c r="P3202" i="16"/>
  <c r="Q3202" i="16"/>
  <c r="R3202" i="16" s="1"/>
  <c r="N3202" i="16" s="1"/>
  <c r="Q3156" i="16"/>
  <c r="R3156" i="16" s="1"/>
  <c r="N3156" i="16" s="1"/>
  <c r="P3156" i="16"/>
  <c r="Q3097" i="16"/>
  <c r="R3097" i="16" s="1"/>
  <c r="N3097" i="16" s="1"/>
  <c r="P3097" i="16"/>
  <c r="Q2281" i="16"/>
  <c r="R2281" i="16" s="1"/>
  <c r="N2281" i="16" s="1"/>
  <c r="P2281" i="16"/>
  <c r="Q2234" i="16"/>
  <c r="R2234" i="16" s="1"/>
  <c r="N2234" i="16" s="1"/>
  <c r="P2234" i="16"/>
  <c r="Q2176" i="16"/>
  <c r="R2176" i="16" s="1"/>
  <c r="N2176" i="16" s="1"/>
  <c r="P2176" i="16"/>
  <c r="P2091" i="16"/>
  <c r="Q2091" i="16"/>
  <c r="R2091" i="16" s="1"/>
  <c r="N2091" i="16" s="1"/>
  <c r="Q3832" i="16"/>
  <c r="R3832" i="16" s="1"/>
  <c r="N3832" i="16" s="1"/>
  <c r="P3832" i="16"/>
  <c r="P3472" i="16"/>
  <c r="Q3472" i="16"/>
  <c r="R3472" i="16" s="1"/>
  <c r="N3472" i="16" s="1"/>
  <c r="Q3474" i="16"/>
  <c r="R3474" i="16" s="1"/>
  <c r="N3474" i="16" s="1"/>
  <c r="P3474" i="16"/>
  <c r="P3714" i="16"/>
  <c r="Q3714" i="16"/>
  <c r="R3714" i="16" s="1"/>
  <c r="N3714" i="16" s="1"/>
  <c r="Q3668" i="16"/>
  <c r="R3668" i="16" s="1"/>
  <c r="N3668" i="16" s="1"/>
  <c r="P3668" i="16"/>
  <c r="Q3573" i="16"/>
  <c r="R3573" i="16" s="1"/>
  <c r="N3573" i="16" s="1"/>
  <c r="P3573" i="16"/>
  <c r="Q3502" i="16"/>
  <c r="R3502" i="16" s="1"/>
  <c r="N3502" i="16" s="1"/>
  <c r="P3502" i="16"/>
  <c r="Q3455" i="16"/>
  <c r="R3455" i="16" s="1"/>
  <c r="N3455" i="16" s="1"/>
  <c r="P3455" i="16"/>
  <c r="P3396" i="16"/>
  <c r="Q3396" i="16"/>
  <c r="R3396" i="16" s="1"/>
  <c r="N3396" i="16" s="1"/>
  <c r="Q2293" i="16"/>
  <c r="R2293" i="16" s="1"/>
  <c r="N2293" i="16" s="1"/>
  <c r="P2293" i="16"/>
  <c r="Q2245" i="16"/>
  <c r="R2245" i="16" s="1"/>
  <c r="N2245" i="16" s="1"/>
  <c r="P2245" i="16"/>
  <c r="Q2188" i="16"/>
  <c r="R2188" i="16" s="1"/>
  <c r="N2188" i="16" s="1"/>
  <c r="P2188" i="16"/>
  <c r="Q2104" i="16"/>
  <c r="R2104" i="16" s="1"/>
  <c r="N2104" i="16" s="1"/>
  <c r="P2104" i="16"/>
  <c r="Q3569" i="16"/>
  <c r="R3569" i="16" s="1"/>
  <c r="N3569" i="16" s="1"/>
  <c r="P3569" i="16"/>
  <c r="Q3485" i="16"/>
  <c r="R3485" i="16" s="1"/>
  <c r="N3485" i="16" s="1"/>
  <c r="P3485" i="16"/>
  <c r="P3486" i="16"/>
  <c r="Q3486" i="16"/>
  <c r="R3486" i="16" s="1"/>
  <c r="N3486" i="16" s="1"/>
  <c r="Q3726" i="16"/>
  <c r="R3726" i="16" s="1"/>
  <c r="N3726" i="16" s="1"/>
  <c r="P3726" i="16"/>
  <c r="Q3680" i="16"/>
  <c r="R3680" i="16" s="1"/>
  <c r="N3680" i="16" s="1"/>
  <c r="P3680" i="16"/>
  <c r="Q3585" i="16"/>
  <c r="R3585" i="16" s="1"/>
  <c r="N3585" i="16" s="1"/>
  <c r="P3585" i="16"/>
  <c r="Q3513" i="16"/>
  <c r="R3513" i="16" s="1"/>
  <c r="N3513" i="16" s="1"/>
  <c r="P3513" i="16"/>
  <c r="Q3467" i="16"/>
  <c r="R3467" i="16" s="1"/>
  <c r="N3467" i="16" s="1"/>
  <c r="P3467" i="16"/>
  <c r="Q3409" i="16"/>
  <c r="R3409" i="16" s="1"/>
  <c r="N3409" i="16" s="1"/>
  <c r="P3409" i="16"/>
  <c r="Q1465" i="16"/>
  <c r="R1465" i="16" s="1"/>
  <c r="N1465" i="16" s="1"/>
  <c r="P1465" i="16"/>
  <c r="Q3181" i="16"/>
  <c r="R3181" i="16" s="1"/>
  <c r="N3181" i="16" s="1"/>
  <c r="P3181" i="16"/>
  <c r="P3146" i="16"/>
  <c r="Q3146" i="16"/>
  <c r="R3146" i="16" s="1"/>
  <c r="N3146" i="16" s="1"/>
  <c r="Q3062" i="16"/>
  <c r="R3062" i="16" s="1"/>
  <c r="N3062" i="16" s="1"/>
  <c r="P3062" i="16"/>
  <c r="Q2991" i="16"/>
  <c r="R2991" i="16" s="1"/>
  <c r="N2991" i="16" s="1"/>
  <c r="P2991" i="16"/>
  <c r="Q2634" i="16"/>
  <c r="R2634" i="16" s="1"/>
  <c r="N2634" i="16" s="1"/>
  <c r="P2634" i="16"/>
  <c r="Q2610" i="16"/>
  <c r="R2610" i="16" s="1"/>
  <c r="N2610" i="16" s="1"/>
  <c r="P2610" i="16"/>
  <c r="P2874" i="16"/>
  <c r="Q2874" i="16"/>
  <c r="R2874" i="16" s="1"/>
  <c r="N2874" i="16" s="1"/>
  <c r="Q2816" i="16"/>
  <c r="R2816" i="16" s="1"/>
  <c r="N2816" i="16" s="1"/>
  <c r="P2816" i="16"/>
  <c r="P2733" i="16"/>
  <c r="Q2733" i="16"/>
  <c r="R2733" i="16" s="1"/>
  <c r="N2733" i="16" s="1"/>
  <c r="Q2650" i="16"/>
  <c r="R2650" i="16" s="1"/>
  <c r="N2650" i="16" s="1"/>
  <c r="P2650" i="16"/>
  <c r="P2615" i="16"/>
  <c r="Q2615" i="16"/>
  <c r="R2615" i="16" s="1"/>
  <c r="N2615" i="16" s="1"/>
  <c r="Q2544" i="16"/>
  <c r="R2544" i="16" s="1"/>
  <c r="N2544" i="16" s="1"/>
  <c r="P2544" i="16"/>
  <c r="Q1477" i="16"/>
  <c r="R1477" i="16" s="1"/>
  <c r="N1477" i="16" s="1"/>
  <c r="P1477" i="16"/>
  <c r="Q3193" i="16"/>
  <c r="R3193" i="16" s="1"/>
  <c r="N3193" i="16" s="1"/>
  <c r="P3193" i="16"/>
  <c r="Q3158" i="16"/>
  <c r="R3158" i="16" s="1"/>
  <c r="N3158" i="16" s="1"/>
  <c r="P3158" i="16"/>
  <c r="P3076" i="16"/>
  <c r="Q3076" i="16"/>
  <c r="R3076" i="16" s="1"/>
  <c r="N3076" i="16" s="1"/>
  <c r="Q3005" i="16"/>
  <c r="R3005" i="16" s="1"/>
  <c r="N3005" i="16" s="1"/>
  <c r="P3005" i="16"/>
  <c r="P2645" i="16"/>
  <c r="Q2645" i="16"/>
  <c r="R2645" i="16" s="1"/>
  <c r="N2645" i="16" s="1"/>
  <c r="Q2622" i="16"/>
  <c r="R2622" i="16" s="1"/>
  <c r="N2622" i="16" s="1"/>
  <c r="P2622" i="16"/>
  <c r="P2888" i="16"/>
  <c r="Q2888" i="16"/>
  <c r="R2888" i="16" s="1"/>
  <c r="N2888" i="16" s="1"/>
  <c r="P2829" i="16"/>
  <c r="Q2829" i="16"/>
  <c r="R2829" i="16" s="1"/>
  <c r="N2829" i="16" s="1"/>
  <c r="Q2746" i="16"/>
  <c r="R2746" i="16" s="1"/>
  <c r="N2746" i="16" s="1"/>
  <c r="P2746" i="16"/>
  <c r="Q2662" i="16"/>
  <c r="R2662" i="16" s="1"/>
  <c r="N2662" i="16" s="1"/>
  <c r="P2662" i="16"/>
  <c r="Q2627" i="16"/>
  <c r="R2627" i="16" s="1"/>
  <c r="N2627" i="16" s="1"/>
  <c r="P2627" i="16"/>
  <c r="Q2556" i="16"/>
  <c r="R2556" i="16" s="1"/>
  <c r="N2556" i="16" s="1"/>
  <c r="P2556" i="16"/>
  <c r="Q1631" i="16"/>
  <c r="R1631" i="16" s="1"/>
  <c r="N1631" i="16" s="1"/>
  <c r="P1631" i="16"/>
  <c r="P3348" i="16"/>
  <c r="Q3348" i="16"/>
  <c r="R3348" i="16" s="1"/>
  <c r="N3348" i="16" s="1"/>
  <c r="P3314" i="16"/>
  <c r="Q3314" i="16"/>
  <c r="R3314" i="16" s="1"/>
  <c r="N3314" i="16" s="1"/>
  <c r="Q3231" i="16"/>
  <c r="R3231" i="16" s="1"/>
  <c r="N3231" i="16" s="1"/>
  <c r="P3231" i="16"/>
  <c r="Q3159" i="16"/>
  <c r="R3159" i="16" s="1"/>
  <c r="N3159" i="16" s="1"/>
  <c r="P3159" i="16"/>
  <c r="P2801" i="16"/>
  <c r="Q2801" i="16"/>
  <c r="R2801" i="16" s="1"/>
  <c r="N2801" i="16" s="1"/>
  <c r="P2779" i="16"/>
  <c r="Q2779" i="16"/>
  <c r="R2779" i="16" s="1"/>
  <c r="N2779" i="16" s="1"/>
  <c r="Q3042" i="16"/>
  <c r="R3042" i="16" s="1"/>
  <c r="N3042" i="16" s="1"/>
  <c r="P3042" i="16"/>
  <c r="Q2985" i="16"/>
  <c r="R2985" i="16" s="1"/>
  <c r="N2985" i="16" s="1"/>
  <c r="P2985" i="16"/>
  <c r="Q2901" i="16"/>
  <c r="R2901" i="16" s="1"/>
  <c r="N2901" i="16" s="1"/>
  <c r="P2901" i="16"/>
  <c r="Q2830" i="16"/>
  <c r="R2830" i="16" s="1"/>
  <c r="N2830" i="16" s="1"/>
  <c r="P2830" i="16"/>
  <c r="Q2783" i="16"/>
  <c r="R2783" i="16" s="1"/>
  <c r="N2783" i="16" s="1"/>
  <c r="P2783" i="16"/>
  <c r="Q2724" i="16"/>
  <c r="R2724" i="16" s="1"/>
  <c r="N2724" i="16" s="1"/>
  <c r="P2724" i="16"/>
  <c r="Q1356" i="16"/>
  <c r="R1356" i="16" s="1"/>
  <c r="N1356" i="16" s="1"/>
  <c r="P1356" i="16"/>
  <c r="P3073" i="16"/>
  <c r="Q3073" i="16"/>
  <c r="R3073" i="16" s="1"/>
  <c r="N3073" i="16" s="1"/>
  <c r="Q3038" i="16"/>
  <c r="R3038" i="16" s="1"/>
  <c r="N3038" i="16" s="1"/>
  <c r="P3038" i="16"/>
  <c r="P2955" i="16"/>
  <c r="Q2955" i="16"/>
  <c r="R2955" i="16" s="1"/>
  <c r="N2955" i="16" s="1"/>
  <c r="P2884" i="16"/>
  <c r="Q2884" i="16"/>
  <c r="R2884" i="16" s="1"/>
  <c r="N2884" i="16" s="1"/>
  <c r="Q2524" i="16"/>
  <c r="R2524" i="16" s="1"/>
  <c r="N2524" i="16" s="1"/>
  <c r="P2524" i="16"/>
  <c r="Q2502" i="16"/>
  <c r="R2502" i="16" s="1"/>
  <c r="N2502" i="16" s="1"/>
  <c r="P2502" i="16"/>
  <c r="Q2767" i="16"/>
  <c r="R2767" i="16" s="1"/>
  <c r="N2767" i="16" s="1"/>
  <c r="P2767" i="16"/>
  <c r="Q2708" i="16"/>
  <c r="R2708" i="16" s="1"/>
  <c r="N2708" i="16" s="1"/>
  <c r="P2708" i="16"/>
  <c r="P2625" i="16"/>
  <c r="Q2625" i="16"/>
  <c r="R2625" i="16" s="1"/>
  <c r="N2625" i="16" s="1"/>
  <c r="Q2542" i="16"/>
  <c r="R2542" i="16" s="1"/>
  <c r="N2542" i="16" s="1"/>
  <c r="P2542" i="16"/>
  <c r="Q2508" i="16"/>
  <c r="R2508" i="16" s="1"/>
  <c r="N2508" i="16" s="1"/>
  <c r="P2508" i="16"/>
  <c r="Q2436" i="16"/>
  <c r="R2436" i="16" s="1"/>
  <c r="N2436" i="16" s="1"/>
  <c r="P2436" i="16"/>
  <c r="Q1512" i="16"/>
  <c r="R1512" i="16" s="1"/>
  <c r="N1512" i="16" s="1"/>
  <c r="P1512" i="16"/>
  <c r="Q3229" i="16"/>
  <c r="R3229" i="16" s="1"/>
  <c r="N3229" i="16" s="1"/>
  <c r="P3229" i="16"/>
  <c r="P3194" i="16"/>
  <c r="Q3194" i="16"/>
  <c r="R3194" i="16" s="1"/>
  <c r="N3194" i="16" s="1"/>
  <c r="Q3111" i="16"/>
  <c r="R3111" i="16" s="1"/>
  <c r="N3111" i="16" s="1"/>
  <c r="P3111" i="16"/>
  <c r="Q3039" i="16"/>
  <c r="R3039" i="16" s="1"/>
  <c r="N3039" i="16" s="1"/>
  <c r="P3039" i="16"/>
  <c r="P2681" i="16"/>
  <c r="Q2681" i="16"/>
  <c r="R2681" i="16" s="1"/>
  <c r="N2681" i="16" s="1"/>
  <c r="Q2658" i="16"/>
  <c r="R2658" i="16" s="1"/>
  <c r="N2658" i="16" s="1"/>
  <c r="P2658" i="16"/>
  <c r="Q2923" i="16"/>
  <c r="R2923" i="16" s="1"/>
  <c r="N2923" i="16" s="1"/>
  <c r="P2923" i="16"/>
  <c r="P2863" i="16"/>
  <c r="Q2863" i="16"/>
  <c r="R2863" i="16" s="1"/>
  <c r="N2863" i="16" s="1"/>
  <c r="Q2781" i="16"/>
  <c r="R2781" i="16" s="1"/>
  <c r="N2781" i="16" s="1"/>
  <c r="P2781" i="16"/>
  <c r="Q2710" i="16"/>
  <c r="R2710" i="16" s="1"/>
  <c r="N2710" i="16" s="1"/>
  <c r="P2710" i="16"/>
  <c r="Q2663" i="16"/>
  <c r="R2663" i="16" s="1"/>
  <c r="N2663" i="16" s="1"/>
  <c r="P2663" i="16"/>
  <c r="Q2592" i="16"/>
  <c r="R2592" i="16" s="1"/>
  <c r="N2592" i="16" s="1"/>
  <c r="P2592" i="16"/>
  <c r="Q1092" i="16"/>
  <c r="R1092" i="16" s="1"/>
  <c r="N1092" i="16" s="1"/>
  <c r="P1092" i="16"/>
  <c r="P2809" i="16"/>
  <c r="Q2809" i="16"/>
  <c r="R2809" i="16" s="1"/>
  <c r="N2809" i="16" s="1"/>
  <c r="Q2751" i="16"/>
  <c r="R2751" i="16" s="1"/>
  <c r="N2751" i="16" s="1"/>
  <c r="P2751" i="16"/>
  <c r="Q2691" i="16"/>
  <c r="R2691" i="16" s="1"/>
  <c r="N2691" i="16" s="1"/>
  <c r="P2691" i="16"/>
  <c r="Q2620" i="16"/>
  <c r="R2620" i="16" s="1"/>
  <c r="N2620" i="16" s="1"/>
  <c r="P2620" i="16"/>
  <c r="Q2260" i="16"/>
  <c r="R2260" i="16" s="1"/>
  <c r="N2260" i="16" s="1"/>
  <c r="P2260" i="16"/>
  <c r="Q2225" i="16"/>
  <c r="R2225" i="16" s="1"/>
  <c r="N2225" i="16" s="1"/>
  <c r="P2225" i="16"/>
  <c r="P2503" i="16"/>
  <c r="Q2503" i="16"/>
  <c r="R2503" i="16" s="1"/>
  <c r="N2503" i="16" s="1"/>
  <c r="Q2444" i="16"/>
  <c r="R2444" i="16" s="1"/>
  <c r="N2444" i="16" s="1"/>
  <c r="P2444" i="16"/>
  <c r="P2350" i="16"/>
  <c r="Q2350" i="16"/>
  <c r="R2350" i="16" s="1"/>
  <c r="N2350" i="16" s="1"/>
  <c r="Q2277" i="16"/>
  <c r="R2277" i="16" s="1"/>
  <c r="N2277" i="16" s="1"/>
  <c r="P2277" i="16"/>
  <c r="P2243" i="16"/>
  <c r="Q2243" i="16"/>
  <c r="R2243" i="16" s="1"/>
  <c r="N2243" i="16" s="1"/>
  <c r="P2171" i="16"/>
  <c r="Q2171" i="16"/>
  <c r="R2171" i="16" s="1"/>
  <c r="N2171" i="16" s="1"/>
  <c r="P3797" i="16"/>
  <c r="Q3797" i="16"/>
  <c r="R3797" i="16" s="1"/>
  <c r="N3797" i="16" s="1"/>
  <c r="A18" i="5"/>
  <c r="B18" i="5"/>
  <c r="E34" i="5"/>
  <c r="I18" i="5"/>
  <c r="A34" i="5"/>
  <c r="G18" i="5"/>
  <c r="B34" i="5"/>
  <c r="J18" i="5"/>
  <c r="H34" i="5"/>
  <c r="J34" i="5"/>
  <c r="C18" i="5"/>
  <c r="D18" i="5"/>
  <c r="E18" i="5"/>
  <c r="F18" i="5"/>
  <c r="C34" i="5"/>
  <c r="D34" i="5"/>
  <c r="F34" i="5"/>
  <c r="G34" i="5"/>
  <c r="F81" i="3"/>
  <c r="M6" i="13"/>
  <c r="M5" i="6"/>
  <c r="F109" i="3"/>
  <c r="N2" i="2"/>
  <c r="O2801" i="16" l="1"/>
  <c r="T2801" i="16"/>
  <c r="O3202" i="16"/>
  <c r="T3202" i="16"/>
  <c r="O338" i="16"/>
  <c r="T338" i="16"/>
  <c r="O2398" i="16"/>
  <c r="T2398" i="16"/>
  <c r="O2625" i="16"/>
  <c r="T2625" i="16"/>
  <c r="O2067" i="16"/>
  <c r="T2067" i="16"/>
  <c r="O1834" i="16"/>
  <c r="T1834" i="16"/>
  <c r="O2481" i="16"/>
  <c r="T2481" i="16"/>
  <c r="O2691" i="16"/>
  <c r="T2691" i="16"/>
  <c r="O2710" i="16"/>
  <c r="T2710" i="16"/>
  <c r="O3039" i="16"/>
  <c r="T3039" i="16"/>
  <c r="O2508" i="16"/>
  <c r="T2508" i="16"/>
  <c r="O2524" i="16"/>
  <c r="T2524" i="16"/>
  <c r="O2724" i="16"/>
  <c r="T2724" i="16"/>
  <c r="O1631" i="16"/>
  <c r="T1631" i="16"/>
  <c r="O3193" i="16"/>
  <c r="T3193" i="16"/>
  <c r="O2816" i="16"/>
  <c r="T2816" i="16"/>
  <c r="O3585" i="16"/>
  <c r="T3585" i="16"/>
  <c r="O2104" i="16"/>
  <c r="T2104" i="16"/>
  <c r="O3502" i="16"/>
  <c r="T3502" i="16"/>
  <c r="O3832" i="16"/>
  <c r="T3832" i="16"/>
  <c r="O3156" i="16"/>
  <c r="T3156" i="16"/>
  <c r="O3173" i="16"/>
  <c r="T3173" i="16"/>
  <c r="O3084" i="16"/>
  <c r="T3084" i="16"/>
  <c r="O1993" i="16"/>
  <c r="T1993" i="16"/>
  <c r="O2959" i="16"/>
  <c r="T2959" i="16"/>
  <c r="O3264" i="16"/>
  <c r="T3264" i="16"/>
  <c r="O2887" i="16"/>
  <c r="T2887" i="16"/>
  <c r="O3218" i="16"/>
  <c r="T3218" i="16"/>
  <c r="O1591" i="16"/>
  <c r="T1591" i="16"/>
  <c r="O1569" i="16"/>
  <c r="T1569" i="16"/>
  <c r="O239" i="16"/>
  <c r="T239" i="16"/>
  <c r="O1595" i="16"/>
  <c r="T1595" i="16"/>
  <c r="O507" i="16"/>
  <c r="T507" i="16"/>
  <c r="O1898" i="16"/>
  <c r="T1898" i="16"/>
  <c r="O292" i="16"/>
  <c r="T292" i="16"/>
  <c r="O893" i="16"/>
  <c r="T893" i="16"/>
  <c r="O750" i="16"/>
  <c r="T750" i="16"/>
  <c r="O1769" i="16"/>
  <c r="T1769" i="16"/>
  <c r="O800" i="16"/>
  <c r="T800" i="16"/>
  <c r="O1340" i="16"/>
  <c r="T1340" i="16"/>
  <c r="O1065" i="16"/>
  <c r="T1065" i="16"/>
  <c r="O888" i="16"/>
  <c r="T888" i="16"/>
  <c r="O241" i="16"/>
  <c r="T241" i="16"/>
  <c r="O1501" i="16"/>
  <c r="T1501" i="16"/>
  <c r="O998" i="16"/>
  <c r="T998" i="16"/>
  <c r="O1670" i="16"/>
  <c r="T1670" i="16"/>
  <c r="O1504" i="16"/>
  <c r="T1504" i="16"/>
  <c r="O1956" i="16"/>
  <c r="T1956" i="16"/>
  <c r="O3639" i="16"/>
  <c r="T3639" i="16"/>
  <c r="O3524" i="16"/>
  <c r="T3524" i="16"/>
  <c r="O1810" i="16"/>
  <c r="T1810" i="16"/>
  <c r="O2205" i="16"/>
  <c r="T2205" i="16"/>
  <c r="O2895" i="16"/>
  <c r="T2895" i="16"/>
  <c r="O2363" i="16"/>
  <c r="T2363" i="16"/>
  <c r="O2568" i="16"/>
  <c r="T2568" i="16"/>
  <c r="O1488" i="16"/>
  <c r="T1488" i="16"/>
  <c r="O2744" i="16"/>
  <c r="T2744" i="16"/>
  <c r="O3050" i="16"/>
  <c r="T3050" i="16"/>
  <c r="O2672" i="16"/>
  <c r="T2672" i="16"/>
  <c r="O3003" i="16"/>
  <c r="T3003" i="16"/>
  <c r="O3441" i="16"/>
  <c r="T3441" i="16"/>
  <c r="O3783" i="16"/>
  <c r="T3783" i="16"/>
  <c r="O3358" i="16"/>
  <c r="T3358" i="16"/>
  <c r="O3689" i="16"/>
  <c r="T3689" i="16"/>
  <c r="O3029" i="16"/>
  <c r="T3029" i="16"/>
  <c r="O2994" i="16"/>
  <c r="T2994" i="16"/>
  <c r="O2815" i="16"/>
  <c r="T2815" i="16"/>
  <c r="O3121" i="16"/>
  <c r="T3121" i="16"/>
  <c r="O2743" i="16"/>
  <c r="T2743" i="16"/>
  <c r="O3074" i="16"/>
  <c r="T3074" i="16"/>
  <c r="O1435" i="16"/>
  <c r="T1435" i="16"/>
  <c r="O1425" i="16"/>
  <c r="T1425" i="16"/>
  <c r="O84" i="16"/>
  <c r="T84" i="16"/>
  <c r="O1427" i="16"/>
  <c r="T1427" i="16"/>
  <c r="O948" i="16"/>
  <c r="T948" i="16"/>
  <c r="O1753" i="16"/>
  <c r="T1753" i="16"/>
  <c r="O147" i="16"/>
  <c r="T147" i="16"/>
  <c r="O1445" i="16"/>
  <c r="T1445" i="16"/>
  <c r="O1625" i="16"/>
  <c r="T1625" i="16"/>
  <c r="O656" i="16"/>
  <c r="T656" i="16"/>
  <c r="O1196" i="16"/>
  <c r="T1196" i="16"/>
  <c r="O920" i="16"/>
  <c r="T920" i="16"/>
  <c r="O2061" i="16"/>
  <c r="T2061" i="16"/>
  <c r="O743" i="16"/>
  <c r="T743" i="16"/>
  <c r="O2064" i="16"/>
  <c r="T2064" i="16"/>
  <c r="O1527" i="16"/>
  <c r="T1527" i="16"/>
  <c r="O963" i="16"/>
  <c r="T963" i="16"/>
  <c r="O984" i="16"/>
  <c r="T984" i="16"/>
  <c r="O541" i="16"/>
  <c r="T541" i="16"/>
  <c r="O320" i="16"/>
  <c r="T320" i="16"/>
  <c r="O2216" i="16"/>
  <c r="T2216" i="16"/>
  <c r="O2576" i="16"/>
  <c r="T2576" i="16"/>
  <c r="O2906" i="16"/>
  <c r="T2906" i="16"/>
  <c r="O2325" i="16"/>
  <c r="T2325" i="16"/>
  <c r="O2530" i="16"/>
  <c r="T2530" i="16"/>
  <c r="O2872" i="16"/>
  <c r="T2872" i="16"/>
  <c r="O2339" i="16"/>
  <c r="T2339" i="16"/>
  <c r="O1176" i="16"/>
  <c r="T1176" i="16"/>
  <c r="O3439" i="16"/>
  <c r="T3439" i="16"/>
  <c r="O3745" i="16"/>
  <c r="T3745" i="16"/>
  <c r="O2902" i="16"/>
  <c r="T2902" i="16"/>
  <c r="O3232" i="16"/>
  <c r="T3232" i="16"/>
  <c r="O2412" i="16"/>
  <c r="T2412" i="16"/>
  <c r="O2328" i="16"/>
  <c r="T2328" i="16"/>
  <c r="O2381" i="16"/>
  <c r="T2381" i="16"/>
  <c r="O1248" i="16"/>
  <c r="T1248" i="16"/>
  <c r="O1711" i="16"/>
  <c r="T1711" i="16"/>
  <c r="O405" i="16"/>
  <c r="T405" i="16"/>
  <c r="O1545" i="16"/>
  <c r="T1545" i="16"/>
  <c r="O203" i="16"/>
  <c r="T203" i="16"/>
  <c r="O1391" i="16"/>
  <c r="T1391" i="16"/>
  <c r="O924" i="16"/>
  <c r="T924" i="16"/>
  <c r="O1152" i="16"/>
  <c r="T1152" i="16"/>
  <c r="O903" i="16"/>
  <c r="T903" i="16"/>
  <c r="O1275" i="16"/>
  <c r="T1275" i="16"/>
  <c r="O688" i="16"/>
  <c r="T688" i="16"/>
  <c r="O1551" i="16"/>
  <c r="T1551" i="16"/>
  <c r="O149" i="16"/>
  <c r="T149" i="16"/>
  <c r="O188" i="16"/>
  <c r="T188" i="16"/>
  <c r="O1172" i="16"/>
  <c r="T1172" i="16"/>
  <c r="O897" i="16"/>
  <c r="T897" i="16"/>
  <c r="O1316" i="16"/>
  <c r="T1316" i="16"/>
  <c r="O1005" i="16"/>
  <c r="T1005" i="16"/>
  <c r="O1295" i="16"/>
  <c r="T1295" i="16"/>
  <c r="O840" i="16"/>
  <c r="T840" i="16"/>
  <c r="O3799" i="16"/>
  <c r="T3799" i="16"/>
  <c r="O2317" i="16"/>
  <c r="T2317" i="16"/>
  <c r="O2337" i="16"/>
  <c r="T2337" i="16"/>
  <c r="O2679" i="16"/>
  <c r="T2679" i="16"/>
  <c r="O2110" i="16"/>
  <c r="T2110" i="16"/>
  <c r="O2452" i="16"/>
  <c r="T2452" i="16"/>
  <c r="O2351" i="16"/>
  <c r="T2351" i="16"/>
  <c r="O2369" i="16"/>
  <c r="T2369" i="16"/>
  <c r="O2178" i="16"/>
  <c r="T2178" i="16"/>
  <c r="O3844" i="16"/>
  <c r="T3844" i="16"/>
  <c r="O3236" i="16"/>
  <c r="T3236" i="16"/>
  <c r="O3566" i="16"/>
  <c r="T3566" i="16"/>
  <c r="O3141" i="16"/>
  <c r="T3141" i="16"/>
  <c r="O3471" i="16"/>
  <c r="T3471" i="16"/>
  <c r="O2711" i="16"/>
  <c r="T2711" i="16"/>
  <c r="O2196" i="16"/>
  <c r="T2196" i="16"/>
  <c r="O2250" i="16"/>
  <c r="T2250" i="16"/>
  <c r="O1116" i="16"/>
  <c r="T1116" i="16"/>
  <c r="O2515" i="16"/>
  <c r="T2515" i="16"/>
  <c r="O1096" i="16"/>
  <c r="T1096" i="16"/>
  <c r="O163" i="16"/>
  <c r="T163" i="16"/>
  <c r="O1423" i="16"/>
  <c r="T1423" i="16"/>
  <c r="O1268" i="16"/>
  <c r="T1268" i="16"/>
  <c r="O1235" i="16"/>
  <c r="T1235" i="16"/>
  <c r="O792" i="16"/>
  <c r="T792" i="16"/>
  <c r="O206" i="16"/>
  <c r="T206" i="16"/>
  <c r="O2018" i="16"/>
  <c r="T2018" i="16"/>
  <c r="O412" i="16"/>
  <c r="T412" i="16"/>
  <c r="O1853" i="16"/>
  <c r="T1853" i="16"/>
  <c r="O894" i="16"/>
  <c r="T894" i="16"/>
  <c r="O944" i="16"/>
  <c r="T944" i="16"/>
  <c r="O2072" i="16"/>
  <c r="T2072" i="16"/>
  <c r="O765" i="16"/>
  <c r="T765" i="16"/>
  <c r="O431" i="16"/>
  <c r="T431" i="16"/>
  <c r="O564" i="16"/>
  <c r="T564" i="16"/>
  <c r="O937" i="16"/>
  <c r="T937" i="16"/>
  <c r="O303" i="16"/>
  <c r="T303" i="16"/>
  <c r="O3656" i="16"/>
  <c r="T3656" i="16"/>
  <c r="O2162" i="16"/>
  <c r="T2162" i="16"/>
  <c r="O2193" i="16"/>
  <c r="T2193" i="16"/>
  <c r="O3777" i="16"/>
  <c r="T3777" i="16"/>
  <c r="O2208" i="16"/>
  <c r="T2208" i="16"/>
  <c r="O2226" i="16"/>
  <c r="T2226" i="16"/>
  <c r="O3778" i="16"/>
  <c r="T3778" i="16"/>
  <c r="O2034" i="16"/>
  <c r="T2034" i="16"/>
  <c r="O3709" i="16"/>
  <c r="T3709" i="16"/>
  <c r="O3422" i="16"/>
  <c r="T3422" i="16"/>
  <c r="O3327" i="16"/>
  <c r="T3327" i="16"/>
  <c r="O2614" i="16"/>
  <c r="T2614" i="16"/>
  <c r="O3533" i="16"/>
  <c r="T3533" i="16"/>
  <c r="O2106" i="16"/>
  <c r="T2106" i="16"/>
  <c r="O953" i="16"/>
  <c r="T953" i="16"/>
  <c r="O1267" i="16"/>
  <c r="T1267" i="16"/>
  <c r="O1004" i="16"/>
  <c r="T1004" i="16"/>
  <c r="O1125" i="16"/>
  <c r="T1125" i="16"/>
  <c r="O2086" i="16"/>
  <c r="T2086" i="16"/>
  <c r="O648" i="16"/>
  <c r="T648" i="16"/>
  <c r="O62" i="16"/>
  <c r="T62" i="16"/>
  <c r="O1309" i="16"/>
  <c r="T1309" i="16"/>
  <c r="O747" i="16"/>
  <c r="T747" i="16"/>
  <c r="O1874" i="16"/>
  <c r="T1874" i="16"/>
  <c r="O268" i="16"/>
  <c r="T268" i="16"/>
  <c r="O305" i="16"/>
  <c r="T305" i="16"/>
  <c r="O799" i="16"/>
  <c r="T799" i="16"/>
  <c r="O1927" i="16"/>
  <c r="T1927" i="16"/>
  <c r="O621" i="16"/>
  <c r="T621" i="16"/>
  <c r="O1617" i="16"/>
  <c r="T1617" i="16"/>
  <c r="O287" i="16"/>
  <c r="T287" i="16"/>
  <c r="O1833" i="16"/>
  <c r="T1833" i="16"/>
  <c r="O420" i="16"/>
  <c r="T420" i="16"/>
  <c r="O793" i="16"/>
  <c r="T793" i="16"/>
  <c r="O1227" i="16"/>
  <c r="T1227" i="16"/>
  <c r="O449" i="16"/>
  <c r="T449" i="16"/>
  <c r="O1253" i="16"/>
  <c r="T1253" i="16"/>
  <c r="O1543" i="16"/>
  <c r="T1543" i="16"/>
  <c r="O663" i="16"/>
  <c r="T663" i="16"/>
  <c r="O3512" i="16"/>
  <c r="T3512" i="16"/>
  <c r="O3817" i="16"/>
  <c r="T3817" i="16"/>
  <c r="O3607" i="16"/>
  <c r="T3607" i="16"/>
  <c r="O3632" i="16"/>
  <c r="T3632" i="16"/>
  <c r="O3677" i="16"/>
  <c r="T3677" i="16"/>
  <c r="O2082" i="16"/>
  <c r="T2082" i="16"/>
  <c r="O3634" i="16"/>
  <c r="T3634" i="16"/>
  <c r="O1890" i="16"/>
  <c r="T1890" i="16"/>
  <c r="O3564" i="16"/>
  <c r="T3564" i="16"/>
  <c r="O2460" i="16"/>
  <c r="T2460" i="16"/>
  <c r="O2947" i="16"/>
  <c r="T2947" i="16"/>
  <c r="O2470" i="16"/>
  <c r="T2470" i="16"/>
  <c r="O3707" i="16"/>
  <c r="T3707" i="16"/>
  <c r="O1962" i="16"/>
  <c r="T1962" i="16"/>
  <c r="O3636" i="16"/>
  <c r="T3636" i="16"/>
  <c r="O2227" i="16"/>
  <c r="T2227" i="16"/>
  <c r="O2532" i="16"/>
  <c r="T2532" i="16"/>
  <c r="O2069" i="16"/>
  <c r="T2069" i="16"/>
  <c r="O861" i="16"/>
  <c r="T861" i="16"/>
  <c r="O1976" i="16"/>
  <c r="T1976" i="16"/>
  <c r="O1930" i="16"/>
  <c r="T1930" i="16"/>
  <c r="O504" i="16"/>
  <c r="T504" i="16"/>
  <c r="O877" i="16"/>
  <c r="T877" i="16"/>
  <c r="O1165" i="16"/>
  <c r="T1165" i="16"/>
  <c r="O603" i="16"/>
  <c r="T603" i="16"/>
  <c r="O1730" i="16"/>
  <c r="T1730" i="16"/>
  <c r="O123" i="16"/>
  <c r="T123" i="16"/>
  <c r="O1564" i="16"/>
  <c r="T1564" i="16"/>
  <c r="O1589" i="16"/>
  <c r="T1589" i="16"/>
  <c r="O655" i="16"/>
  <c r="T655" i="16"/>
  <c r="O476" i="16"/>
  <c r="T476" i="16"/>
  <c r="O132" i="16"/>
  <c r="T132" i="16"/>
  <c r="O1667" i="16"/>
  <c r="T1667" i="16"/>
  <c r="O265" i="16"/>
  <c r="T265" i="16"/>
  <c r="O649" i="16"/>
  <c r="T649" i="16"/>
  <c r="O1029" i="16"/>
  <c r="T1029" i="16"/>
  <c r="O3154" i="16"/>
  <c r="T3154" i="16"/>
  <c r="O3484" i="16"/>
  <c r="T3484" i="16"/>
  <c r="O3312" i="16"/>
  <c r="T3312" i="16"/>
  <c r="O3378" i="16"/>
  <c r="T3378" i="16"/>
  <c r="O2197" i="16"/>
  <c r="T2197" i="16"/>
  <c r="O2426" i="16"/>
  <c r="T2426" i="16"/>
  <c r="O3704" i="16"/>
  <c r="T3704" i="16"/>
  <c r="O3597" i="16"/>
  <c r="T3597" i="16"/>
  <c r="O2604" i="16"/>
  <c r="T2604" i="16"/>
  <c r="O2520" i="16"/>
  <c r="T2520" i="16"/>
  <c r="O1439" i="16"/>
  <c r="T1439" i="16"/>
  <c r="O2857" i="16"/>
  <c r="T2857" i="16"/>
  <c r="O2480" i="16"/>
  <c r="T2480" i="16"/>
  <c r="O2786" i="16"/>
  <c r="T2786" i="16"/>
  <c r="O3775" i="16"/>
  <c r="T3775" i="16"/>
  <c r="O2283" i="16"/>
  <c r="T2283" i="16"/>
  <c r="O3669" i="16"/>
  <c r="T3669" i="16"/>
  <c r="O2187" i="16"/>
  <c r="T2187" i="16"/>
  <c r="O839" i="16"/>
  <c r="T839" i="16"/>
  <c r="O193" i="16"/>
  <c r="T193" i="16"/>
  <c r="O1742" i="16"/>
  <c r="T1742" i="16"/>
  <c r="O195" i="16"/>
  <c r="T195" i="16"/>
  <c r="O1611" i="16"/>
  <c r="T1611" i="16"/>
  <c r="O1024" i="16"/>
  <c r="T1024" i="16"/>
  <c r="O1205" i="16"/>
  <c r="T1205" i="16"/>
  <c r="O271" i="16"/>
  <c r="T271" i="16"/>
  <c r="O1231" i="16"/>
  <c r="T1231" i="16"/>
  <c r="O968" i="16"/>
  <c r="T968" i="16"/>
  <c r="O514" i="16"/>
  <c r="T514" i="16"/>
  <c r="O1653" i="16"/>
  <c r="T1653" i="16"/>
  <c r="O323" i="16"/>
  <c r="T323" i="16"/>
  <c r="O2037" i="16"/>
  <c r="T2037" i="16"/>
  <c r="O600" i="16"/>
  <c r="T600" i="16"/>
  <c r="O974" i="16"/>
  <c r="T974" i="16"/>
  <c r="O843" i="16"/>
  <c r="T843" i="16"/>
  <c r="O1097" i="16"/>
  <c r="T1097" i="16"/>
  <c r="O977" i="16"/>
  <c r="T977" i="16"/>
  <c r="O1136" i="16"/>
  <c r="T1136" i="16"/>
  <c r="O44" i="16"/>
  <c r="T44" i="16"/>
  <c r="O3081" i="16"/>
  <c r="T3081" i="16"/>
  <c r="O3411" i="16"/>
  <c r="T3411" i="16"/>
  <c r="O3430" i="16"/>
  <c r="T3430" i="16"/>
  <c r="O3245" i="16"/>
  <c r="T3245" i="16"/>
  <c r="O3444" i="16"/>
  <c r="T3444" i="16"/>
  <c r="O3522" i="16"/>
  <c r="T3522" i="16"/>
  <c r="O2329" i="16"/>
  <c r="T2329" i="16"/>
  <c r="O3606" i="16"/>
  <c r="T3606" i="16"/>
  <c r="O2114" i="16"/>
  <c r="T2114" i="16"/>
  <c r="O3548" i="16"/>
  <c r="T3548" i="16"/>
  <c r="O3641" i="16"/>
  <c r="T3641" i="16"/>
  <c r="O2464" i="16"/>
  <c r="T2464" i="16"/>
  <c r="O2130" i="16"/>
  <c r="T2130" i="16"/>
  <c r="O2395" i="16"/>
  <c r="T2395" i="16"/>
  <c r="O2186" i="16"/>
  <c r="T2186" i="16"/>
  <c r="O3620" i="16"/>
  <c r="T3620" i="16"/>
  <c r="O2128" i="16"/>
  <c r="T2128" i="16"/>
  <c r="O1280" i="16"/>
  <c r="T1280" i="16"/>
  <c r="O971" i="16"/>
  <c r="T971" i="16"/>
  <c r="O326" i="16"/>
  <c r="T326" i="16"/>
  <c r="O1729" i="16"/>
  <c r="T1729" i="16"/>
  <c r="O183" i="16"/>
  <c r="T183" i="16"/>
  <c r="O1599" i="16"/>
  <c r="T1599" i="16"/>
  <c r="O1012" i="16"/>
  <c r="T1012" i="16"/>
  <c r="O1049" i="16"/>
  <c r="T1049" i="16"/>
  <c r="O116" i="16"/>
  <c r="T116" i="16"/>
  <c r="O680" i="16"/>
  <c r="T680" i="16"/>
  <c r="O501" i="16"/>
  <c r="T501" i="16"/>
  <c r="O2060" i="16"/>
  <c r="T2060" i="16"/>
  <c r="O2026" i="16"/>
  <c r="T2026" i="16"/>
  <c r="O588" i="16"/>
  <c r="T588" i="16"/>
  <c r="O961" i="16"/>
  <c r="T961" i="16"/>
  <c r="O687" i="16"/>
  <c r="T687" i="16"/>
  <c r="O784" i="16"/>
  <c r="T784" i="16"/>
  <c r="O965" i="16"/>
  <c r="T965" i="16"/>
  <c r="O885" i="16"/>
  <c r="T885" i="16"/>
  <c r="O2866" i="16"/>
  <c r="T2866" i="16"/>
  <c r="O3196" i="16"/>
  <c r="T3196" i="16"/>
  <c r="O3239" i="16"/>
  <c r="T3239" i="16"/>
  <c r="O3257" i="16"/>
  <c r="T3257" i="16"/>
  <c r="O3023" i="16"/>
  <c r="T3023" i="16"/>
  <c r="O3078" i="16"/>
  <c r="T3078" i="16"/>
  <c r="O1933" i="16"/>
  <c r="T1933" i="16"/>
  <c r="O3618" i="16"/>
  <c r="T3618" i="16"/>
  <c r="O2125" i="16"/>
  <c r="T2125" i="16"/>
  <c r="O3405" i="16"/>
  <c r="T3405" i="16"/>
  <c r="O3734" i="16"/>
  <c r="T3734" i="16"/>
  <c r="O3309" i="16"/>
  <c r="T3309" i="16"/>
  <c r="O3651" i="16"/>
  <c r="T3651" i="16"/>
  <c r="O2333" i="16"/>
  <c r="T2333" i="16"/>
  <c r="O2233" i="16"/>
  <c r="T2233" i="16"/>
  <c r="O3672" i="16"/>
  <c r="T3672" i="16"/>
  <c r="O2264" i="16"/>
  <c r="T2264" i="16"/>
  <c r="O2498" i="16"/>
  <c r="T2498" i="16"/>
  <c r="O3807" i="16"/>
  <c r="T3807" i="16"/>
  <c r="O3381" i="16"/>
  <c r="T3381" i="16"/>
  <c r="O540" i="16"/>
  <c r="T540" i="16"/>
  <c r="O1296" i="16"/>
  <c r="T1296" i="16"/>
  <c r="O1453" i="16"/>
  <c r="T1453" i="16"/>
  <c r="O736" i="16"/>
  <c r="T736" i="16"/>
  <c r="O916" i="16"/>
  <c r="T916" i="16"/>
  <c r="O1650" i="16"/>
  <c r="T1650" i="16"/>
  <c r="O679" i="16"/>
  <c r="T679" i="16"/>
  <c r="O1519" i="16"/>
  <c r="T1519" i="16"/>
  <c r="O225" i="16"/>
  <c r="T225" i="16"/>
  <c r="O1365" i="16"/>
  <c r="T1365" i="16"/>
  <c r="O1053" i="16"/>
  <c r="T1053" i="16"/>
  <c r="O1714" i="16"/>
  <c r="T1714" i="16"/>
  <c r="O311" i="16"/>
  <c r="T311" i="16"/>
  <c r="O1117" i="16"/>
  <c r="T1117" i="16"/>
  <c r="O1815" i="16"/>
  <c r="T1815" i="16"/>
  <c r="O185" i="16"/>
  <c r="T185" i="16"/>
  <c r="O545" i="16"/>
  <c r="T545" i="16"/>
  <c r="O1565" i="16"/>
  <c r="T1565" i="16"/>
  <c r="O595" i="16"/>
  <c r="T595" i="16"/>
  <c r="O340" i="16"/>
  <c r="T340" i="16"/>
  <c r="O864" i="16"/>
  <c r="T864" i="16"/>
  <c r="O1516" i="16"/>
  <c r="T1516" i="16"/>
  <c r="O3122" i="16"/>
  <c r="T3122" i="16"/>
  <c r="O3142" i="16"/>
  <c r="T3142" i="16"/>
  <c r="O3473" i="16"/>
  <c r="T3473" i="16"/>
  <c r="O2938" i="16"/>
  <c r="T2938" i="16"/>
  <c r="O2957" i="16"/>
  <c r="T2957" i="16"/>
  <c r="O3210" i="16"/>
  <c r="T3210" i="16"/>
  <c r="O3319" i="16"/>
  <c r="T3319" i="16"/>
  <c r="O3626" i="16"/>
  <c r="T3626" i="16"/>
  <c r="O3248" i="16"/>
  <c r="T3248" i="16"/>
  <c r="O2206" i="16"/>
  <c r="T2206" i="16"/>
  <c r="O2548" i="16"/>
  <c r="T2548" i="16"/>
  <c r="O2177" i="16"/>
  <c r="T2177" i="16"/>
  <c r="O3587" i="16"/>
  <c r="T3587" i="16"/>
  <c r="O1842" i="16"/>
  <c r="T1842" i="16"/>
  <c r="O3515" i="16"/>
  <c r="T3515" i="16"/>
  <c r="O2108" i="16"/>
  <c r="T2108" i="16"/>
  <c r="O3697" i="16"/>
  <c r="T3697" i="16"/>
  <c r="O3320" i="16"/>
  <c r="T3320" i="16"/>
  <c r="O3650" i="16"/>
  <c r="T3650" i="16"/>
  <c r="O2024" i="16"/>
  <c r="T2024" i="16"/>
  <c r="O717" i="16"/>
  <c r="T717" i="16"/>
  <c r="O2001" i="16"/>
  <c r="T2001" i="16"/>
  <c r="O683" i="16"/>
  <c r="T683" i="16"/>
  <c r="O1273" i="16"/>
  <c r="T1273" i="16"/>
  <c r="O1311" i="16"/>
  <c r="T1311" i="16"/>
  <c r="O724" i="16"/>
  <c r="T724" i="16"/>
  <c r="O2021" i="16"/>
  <c r="T2021" i="16"/>
  <c r="O1325" i="16"/>
  <c r="T1325" i="16"/>
  <c r="O391" i="16"/>
  <c r="T391" i="16"/>
  <c r="O1507" i="16"/>
  <c r="T1507" i="16"/>
  <c r="O213" i="16"/>
  <c r="T213" i="16"/>
  <c r="O1701" i="16"/>
  <c r="T1701" i="16"/>
  <c r="O299" i="16"/>
  <c r="T299" i="16"/>
  <c r="O673" i="16"/>
  <c r="T673" i="16"/>
  <c r="O1945" i="16"/>
  <c r="T1945" i="16"/>
  <c r="O399" i="16"/>
  <c r="T399" i="16"/>
  <c r="O2102" i="16"/>
  <c r="T2102" i="16"/>
  <c r="O497" i="16"/>
  <c r="T497" i="16"/>
  <c r="O1935" i="16"/>
  <c r="T1935" i="16"/>
  <c r="O375" i="16"/>
  <c r="T375" i="16"/>
  <c r="O275" i="16"/>
  <c r="T275" i="16"/>
  <c r="O2998" i="16"/>
  <c r="T2998" i="16"/>
  <c r="O3328" i="16"/>
  <c r="T3328" i="16"/>
  <c r="O2795" i="16"/>
  <c r="T2795" i="16"/>
  <c r="O2812" i="16"/>
  <c r="T2812" i="16"/>
  <c r="O3011" i="16"/>
  <c r="T3011" i="16"/>
  <c r="O3067" i="16"/>
  <c r="T3067" i="16"/>
  <c r="O3174" i="16"/>
  <c r="T3174" i="16"/>
  <c r="O3481" i="16"/>
  <c r="T3481" i="16"/>
  <c r="O2033" i="16"/>
  <c r="T2033" i="16"/>
  <c r="O3461" i="16"/>
  <c r="T3461" i="16"/>
  <c r="O3450" i="16"/>
  <c r="T3450" i="16"/>
  <c r="O2257" i="16"/>
  <c r="T2257" i="16"/>
  <c r="O3247" i="16"/>
  <c r="T3247" i="16"/>
  <c r="O3553" i="16"/>
  <c r="T3553" i="16"/>
  <c r="O1879" i="16"/>
  <c r="T1879" i="16"/>
  <c r="O573" i="16"/>
  <c r="T573" i="16"/>
  <c r="O1857" i="16"/>
  <c r="T1857" i="16"/>
  <c r="O528" i="16"/>
  <c r="T528" i="16"/>
  <c r="O1297" i="16"/>
  <c r="T1297" i="16"/>
  <c r="O1167" i="16"/>
  <c r="T1167" i="16"/>
  <c r="O581" i="16"/>
  <c r="T581" i="16"/>
  <c r="O1875" i="16"/>
  <c r="T1875" i="16"/>
  <c r="O473" i="16"/>
  <c r="T473" i="16"/>
  <c r="O247" i="16"/>
  <c r="T247" i="16"/>
  <c r="O69" i="16"/>
  <c r="T69" i="16"/>
  <c r="O1629" i="16"/>
  <c r="T1629" i="16"/>
  <c r="O145" i="16"/>
  <c r="T145" i="16"/>
  <c r="O529" i="16"/>
  <c r="T529" i="16"/>
  <c r="O1789" i="16"/>
  <c r="T1789" i="16"/>
  <c r="O243" i="16"/>
  <c r="T243" i="16"/>
  <c r="O114" i="16"/>
  <c r="T114" i="16"/>
  <c r="O2588" i="16"/>
  <c r="T2588" i="16"/>
  <c r="O2918" i="16"/>
  <c r="T2918" i="16"/>
  <c r="O2924" i="16"/>
  <c r="T2924" i="16"/>
  <c r="O3255" i="16"/>
  <c r="T3255" i="16"/>
  <c r="O2686" i="16"/>
  <c r="T2686" i="16"/>
  <c r="O3027" i="16"/>
  <c r="T3027" i="16"/>
  <c r="O2945" i="16"/>
  <c r="T2945" i="16"/>
  <c r="O2712" i="16"/>
  <c r="T2712" i="16"/>
  <c r="O3324" i="16"/>
  <c r="T3324" i="16"/>
  <c r="O3824" i="16"/>
  <c r="T3824" i="16"/>
  <c r="O2332" i="16"/>
  <c r="T2332" i="16"/>
  <c r="O3716" i="16"/>
  <c r="T3716" i="16"/>
  <c r="O2236" i="16"/>
  <c r="T2236" i="16"/>
  <c r="O3346" i="16"/>
  <c r="T3346" i="16"/>
  <c r="O3676" i="16"/>
  <c r="T3676" i="16"/>
  <c r="O3287" i="16"/>
  <c r="T3287" i="16"/>
  <c r="O3305" i="16"/>
  <c r="T3305" i="16"/>
  <c r="O2784" i="16"/>
  <c r="T2784" i="16"/>
  <c r="O2838" i="16"/>
  <c r="T2838" i="16"/>
  <c r="O1693" i="16"/>
  <c r="T1693" i="16"/>
  <c r="O3091" i="16"/>
  <c r="T3091" i="16"/>
  <c r="O3397" i="16"/>
  <c r="T3397" i="16"/>
  <c r="O1673" i="16"/>
  <c r="T1673" i="16"/>
  <c r="O739" i="16"/>
  <c r="T739" i="16"/>
  <c r="O704" i="16"/>
  <c r="T704" i="16"/>
  <c r="O1845" i="16"/>
  <c r="T1845" i="16"/>
  <c r="O515" i="16"/>
  <c r="T515" i="16"/>
  <c r="O1285" i="16"/>
  <c r="T1285" i="16"/>
  <c r="O782" i="16"/>
  <c r="T782" i="16"/>
  <c r="O2030" i="16"/>
  <c r="T2030" i="16"/>
  <c r="O424" i="16"/>
  <c r="T424" i="16"/>
  <c r="O988" i="16"/>
  <c r="T988" i="16"/>
  <c r="O1169" i="16"/>
  <c r="T1169" i="16"/>
  <c r="O235" i="16"/>
  <c r="T235" i="16"/>
  <c r="O500" i="16"/>
  <c r="T500" i="16"/>
  <c r="O1615" i="16"/>
  <c r="T1615" i="16"/>
  <c r="O1019" i="16"/>
  <c r="T1019" i="16"/>
  <c r="O1655" i="16"/>
  <c r="T1655" i="16"/>
  <c r="O2350" i="16"/>
  <c r="T2350" i="16"/>
  <c r="O1588" i="16"/>
  <c r="T1588" i="16"/>
  <c r="O63" i="16"/>
  <c r="T63" i="16"/>
  <c r="O103" i="16"/>
  <c r="T103" i="16"/>
  <c r="O2547" i="16"/>
  <c r="T2547" i="16"/>
  <c r="O2382" i="16"/>
  <c r="T2382" i="16"/>
  <c r="O3012" i="16"/>
  <c r="T3012" i="16"/>
  <c r="O2940" i="16"/>
  <c r="T2940" i="16"/>
  <c r="O1848" i="16"/>
  <c r="T1848" i="16"/>
  <c r="O142" i="16"/>
  <c r="T142" i="16"/>
  <c r="O362" i="16"/>
  <c r="T362" i="16"/>
  <c r="O822" i="16"/>
  <c r="T822" i="16"/>
  <c r="O2007" i="16"/>
  <c r="T2007" i="16"/>
  <c r="O607" i="16"/>
  <c r="T607" i="16"/>
  <c r="O1358" i="16"/>
  <c r="T1358" i="16"/>
  <c r="O853" i="16"/>
  <c r="T853" i="16"/>
  <c r="O3623" i="16"/>
  <c r="T3623" i="16"/>
  <c r="O2521" i="16"/>
  <c r="T2521" i="16"/>
  <c r="O2667" i="16"/>
  <c r="T2667" i="16"/>
  <c r="O2357" i="16"/>
  <c r="T2357" i="16"/>
  <c r="O2255" i="16"/>
  <c r="T2255" i="16"/>
  <c r="O2310" i="16"/>
  <c r="T2310" i="16"/>
  <c r="O3368" i="16"/>
  <c r="T3368" i="16"/>
  <c r="O3698" i="16"/>
  <c r="T3698" i="16"/>
  <c r="O2984" i="16"/>
  <c r="T2984" i="16"/>
  <c r="O3316" i="16"/>
  <c r="T3316" i="16"/>
  <c r="O2429" i="16"/>
  <c r="T2429" i="16"/>
  <c r="O1780" i="16"/>
  <c r="T1780" i="16"/>
  <c r="O150" i="16"/>
  <c r="T150" i="16"/>
  <c r="O1518" i="16"/>
  <c r="T1518" i="16"/>
  <c r="O582" i="16"/>
  <c r="T582" i="16"/>
  <c r="O1405" i="16"/>
  <c r="T1405" i="16"/>
  <c r="O1170" i="16"/>
  <c r="T1170" i="16"/>
  <c r="O2639" i="16"/>
  <c r="T2639" i="16"/>
  <c r="O551" i="16"/>
  <c r="T551" i="16"/>
  <c r="O2123" i="16"/>
  <c r="T2123" i="16"/>
  <c r="O2443" i="16"/>
  <c r="T2443" i="16"/>
  <c r="O2749" i="16"/>
  <c r="T2749" i="16"/>
  <c r="O2770" i="16"/>
  <c r="T2770" i="16"/>
  <c r="O3100" i="16"/>
  <c r="T3100" i="16"/>
  <c r="O2729" i="16"/>
  <c r="T2729" i="16"/>
  <c r="O2821" i="16"/>
  <c r="T2821" i="16"/>
  <c r="O129" i="16"/>
  <c r="T129" i="16"/>
  <c r="O958" i="16"/>
  <c r="T958" i="16"/>
  <c r="O1454" i="16"/>
  <c r="T1454" i="16"/>
  <c r="O890" i="16"/>
  <c r="T890" i="16"/>
  <c r="O450" i="16"/>
  <c r="T450" i="16"/>
  <c r="O1760" i="16"/>
  <c r="T1760" i="16"/>
  <c r="O2003" i="16"/>
  <c r="T2003" i="16"/>
  <c r="O1370" i="16"/>
  <c r="T1370" i="16"/>
  <c r="O1189" i="16"/>
  <c r="T1189" i="16"/>
  <c r="O2535" i="16"/>
  <c r="T2535" i="16"/>
  <c r="O2296" i="16"/>
  <c r="T2296" i="16"/>
  <c r="O2299" i="16"/>
  <c r="T2299" i="16"/>
  <c r="O2605" i="16"/>
  <c r="T2605" i="16"/>
  <c r="O3092" i="16"/>
  <c r="T3092" i="16"/>
  <c r="O2997" i="16"/>
  <c r="T2997" i="16"/>
  <c r="O2956" i="16"/>
  <c r="T2956" i="16"/>
  <c r="O2567" i="16"/>
  <c r="T2567" i="16"/>
  <c r="O2585" i="16"/>
  <c r="T2585" i="16"/>
  <c r="O3780" i="16"/>
  <c r="T3780" i="16"/>
  <c r="O2371" i="16"/>
  <c r="T2371" i="16"/>
  <c r="O2677" i="16"/>
  <c r="T2677" i="16"/>
  <c r="O810" i="16"/>
  <c r="T810" i="16"/>
  <c r="O802" i="16"/>
  <c r="T802" i="16"/>
  <c r="O1708" i="16"/>
  <c r="T1708" i="16"/>
  <c r="O1732" i="16"/>
  <c r="T1732" i="16"/>
  <c r="O2390" i="16"/>
  <c r="T2390" i="16"/>
  <c r="O2151" i="16"/>
  <c r="T2151" i="16"/>
  <c r="O2156" i="16"/>
  <c r="T2156" i="16"/>
  <c r="O3278" i="16"/>
  <c r="T3278" i="16"/>
  <c r="O2853" i="16"/>
  <c r="T2853" i="16"/>
  <c r="O3184" i="16"/>
  <c r="T3184" i="16"/>
  <c r="O2813" i="16"/>
  <c r="T2813" i="16"/>
  <c r="O2423" i="16"/>
  <c r="T2423" i="16"/>
  <c r="O2441" i="16"/>
  <c r="T2441" i="16"/>
  <c r="O666" i="16"/>
  <c r="T666" i="16"/>
  <c r="O1110" i="16"/>
  <c r="T1110" i="16"/>
  <c r="O658" i="16"/>
  <c r="T658" i="16"/>
  <c r="O162" i="16"/>
  <c r="T162" i="16"/>
  <c r="O1784" i="16"/>
  <c r="T1784" i="16"/>
  <c r="O1474" i="16"/>
  <c r="T1474" i="16"/>
  <c r="O698" i="16"/>
  <c r="T698" i="16"/>
  <c r="O3527" i="16"/>
  <c r="T3527" i="16"/>
  <c r="O3690" i="16"/>
  <c r="T3690" i="16"/>
  <c r="O2119" i="16"/>
  <c r="T2119" i="16"/>
  <c r="O2211" i="16"/>
  <c r="T2211" i="16"/>
  <c r="O2116" i="16"/>
  <c r="T2116" i="16"/>
  <c r="O2621" i="16"/>
  <c r="T2621" i="16"/>
  <c r="O2587" i="16"/>
  <c r="T2587" i="16"/>
  <c r="O2551" i="16"/>
  <c r="T2551" i="16"/>
  <c r="O1174" i="16"/>
  <c r="T1174" i="16"/>
  <c r="O1820" i="16"/>
  <c r="T1820" i="16"/>
  <c r="O1406" i="16"/>
  <c r="T1406" i="16"/>
  <c r="O474" i="16"/>
  <c r="T474" i="16"/>
  <c r="O49" i="16"/>
  <c r="T49" i="16"/>
  <c r="N39" i="16"/>
  <c r="N40" i="16" s="1"/>
  <c r="O3760" i="16"/>
  <c r="T3760" i="16"/>
  <c r="O3227" i="16"/>
  <c r="T3227" i="16"/>
  <c r="O2493" i="16"/>
  <c r="T2493" i="16"/>
  <c r="O2837" i="16"/>
  <c r="T2837" i="16"/>
  <c r="O2447" i="16"/>
  <c r="T2447" i="16"/>
  <c r="O3736" i="16"/>
  <c r="T3736" i="16"/>
  <c r="O3804" i="16"/>
  <c r="T3804" i="16"/>
  <c r="O2701" i="16"/>
  <c r="T2701" i="16"/>
  <c r="O3678" i="16"/>
  <c r="T3678" i="16"/>
  <c r="O1006" i="16"/>
  <c r="T1006" i="16"/>
  <c r="O1318" i="16"/>
  <c r="T1318" i="16"/>
  <c r="O1612" i="16"/>
  <c r="T1612" i="16"/>
  <c r="O1808" i="16"/>
  <c r="T1808" i="16"/>
  <c r="O742" i="16"/>
  <c r="T742" i="16"/>
  <c r="O1250" i="16"/>
  <c r="T1250" i="16"/>
  <c r="O1371" i="16"/>
  <c r="T1371" i="16"/>
  <c r="O821" i="16"/>
  <c r="T821" i="16"/>
  <c r="O2314" i="16"/>
  <c r="T2314" i="16"/>
  <c r="O2286" i="16"/>
  <c r="T2286" i="16"/>
  <c r="O2569" i="16"/>
  <c r="T2569" i="16"/>
  <c r="O2191" i="16"/>
  <c r="T2191" i="16"/>
  <c r="O3476" i="16"/>
  <c r="T3476" i="16"/>
  <c r="O3723" i="16"/>
  <c r="T3723" i="16"/>
  <c r="O1868" i="16"/>
  <c r="T1868" i="16"/>
  <c r="O950" i="16"/>
  <c r="T950" i="16"/>
  <c r="O1322" i="16"/>
  <c r="T1322" i="16"/>
  <c r="O774" i="16"/>
  <c r="T774" i="16"/>
  <c r="O685" i="16"/>
  <c r="T685" i="16"/>
  <c r="O554" i="16"/>
  <c r="T554" i="16"/>
  <c r="O1947" i="16"/>
  <c r="T1947" i="16"/>
  <c r="O2793" i="16"/>
  <c r="T2793" i="16"/>
  <c r="O3155" i="16"/>
  <c r="T3155" i="16"/>
  <c r="O2063" i="16"/>
  <c r="T2063" i="16"/>
  <c r="O3578" i="16"/>
  <c r="T3578" i="16"/>
  <c r="O2159" i="16"/>
  <c r="T2159" i="16"/>
  <c r="O2413" i="16"/>
  <c r="T2413" i="16"/>
  <c r="O3392" i="16"/>
  <c r="T3392" i="16"/>
  <c r="O1442" i="16"/>
  <c r="T1442" i="16"/>
  <c r="O938" i="16"/>
  <c r="T938" i="16"/>
  <c r="O618" i="16"/>
  <c r="T618" i="16"/>
  <c r="O1772" i="16"/>
  <c r="T1772" i="16"/>
  <c r="O454" i="16"/>
  <c r="T454" i="16"/>
  <c r="O2649" i="16"/>
  <c r="T2649" i="16"/>
  <c r="O2980" i="16"/>
  <c r="T2980" i="16"/>
  <c r="O1920" i="16"/>
  <c r="T1920" i="16"/>
  <c r="O3104" i="16"/>
  <c r="T3104" i="16"/>
  <c r="O3434" i="16"/>
  <c r="T3434" i="16"/>
  <c r="O3761" i="16"/>
  <c r="T3761" i="16"/>
  <c r="O2405" i="16"/>
  <c r="T2405" i="16"/>
  <c r="O3791" i="16"/>
  <c r="T3791" i="16"/>
  <c r="O3443" i="16"/>
  <c r="T3443" i="16"/>
  <c r="O3373" i="16"/>
  <c r="T3373" i="16"/>
  <c r="O3176" i="16"/>
  <c r="T3176" i="16"/>
  <c r="O3506" i="16"/>
  <c r="T3506" i="16"/>
  <c r="O1991" i="16"/>
  <c r="T1991" i="16"/>
  <c r="O794" i="16"/>
  <c r="T794" i="16"/>
  <c r="O1182" i="16"/>
  <c r="T1182" i="16"/>
  <c r="O1364" i="16"/>
  <c r="T1364" i="16"/>
  <c r="O310" i="16"/>
  <c r="T310" i="16"/>
  <c r="O1546" i="16"/>
  <c r="T1546" i="16"/>
  <c r="O2928" i="16"/>
  <c r="T2928" i="16"/>
  <c r="O2765" i="16"/>
  <c r="T2765" i="16"/>
  <c r="O1620" i="16"/>
  <c r="T1620" i="16"/>
  <c r="O3019" i="16"/>
  <c r="T3019" i="16"/>
  <c r="O2012" i="16"/>
  <c r="T2012" i="16"/>
  <c r="O1955" i="16"/>
  <c r="T1955" i="16"/>
  <c r="O1574" i="16"/>
  <c r="T1574" i="16"/>
  <c r="O1469" i="16"/>
  <c r="T1469" i="16"/>
  <c r="O298" i="16"/>
  <c r="T298" i="16"/>
  <c r="O1366" i="16"/>
  <c r="T1366" i="16"/>
  <c r="O2779" i="16"/>
  <c r="T2779" i="16"/>
  <c r="O186" i="16"/>
  <c r="T186" i="16"/>
  <c r="O1222" i="16"/>
  <c r="T1222" i="16"/>
  <c r="O2554" i="16"/>
  <c r="T2554" i="16"/>
  <c r="O2633" i="16"/>
  <c r="T2633" i="16"/>
  <c r="O2444" i="16"/>
  <c r="T2444" i="16"/>
  <c r="O2751" i="16"/>
  <c r="T2751" i="16"/>
  <c r="O2781" i="16"/>
  <c r="T2781" i="16"/>
  <c r="O3111" i="16"/>
  <c r="T3111" i="16"/>
  <c r="O2542" i="16"/>
  <c r="T2542" i="16"/>
  <c r="O2783" i="16"/>
  <c r="T2783" i="16"/>
  <c r="O2556" i="16"/>
  <c r="T2556" i="16"/>
  <c r="O2622" i="16"/>
  <c r="T2622" i="16"/>
  <c r="O1477" i="16"/>
  <c r="T1477" i="16"/>
  <c r="O3181" i="16"/>
  <c r="T3181" i="16"/>
  <c r="O3680" i="16"/>
  <c r="T3680" i="16"/>
  <c r="O2188" i="16"/>
  <c r="T2188" i="16"/>
  <c r="O3573" i="16"/>
  <c r="T3573" i="16"/>
  <c r="O3532" i="16"/>
  <c r="T3532" i="16"/>
  <c r="O3162" i="16"/>
  <c r="T3162" i="16"/>
  <c r="O2628" i="16"/>
  <c r="T2628" i="16"/>
  <c r="O2694" i="16"/>
  <c r="T2694" i="16"/>
  <c r="O1548" i="16"/>
  <c r="T1548" i="16"/>
  <c r="O2948" i="16"/>
  <c r="T2948" i="16"/>
  <c r="O3253" i="16"/>
  <c r="T3253" i="16"/>
  <c r="O1529" i="16"/>
  <c r="T1529" i="16"/>
  <c r="O596" i="16"/>
  <c r="T596" i="16"/>
  <c r="O1702" i="16"/>
  <c r="T1702" i="16"/>
  <c r="O371" i="16"/>
  <c r="T371" i="16"/>
  <c r="O1751" i="16"/>
  <c r="T1751" i="16"/>
  <c r="O1141" i="16"/>
  <c r="T1141" i="16"/>
  <c r="O638" i="16"/>
  <c r="T638" i="16"/>
  <c r="O1885" i="16"/>
  <c r="T1885" i="16"/>
  <c r="O280" i="16"/>
  <c r="T280" i="16"/>
  <c r="O1431" i="16"/>
  <c r="T1431" i="16"/>
  <c r="O844" i="16"/>
  <c r="T844" i="16"/>
  <c r="O1326" i="16"/>
  <c r="T1326" i="16"/>
  <c r="O356" i="16"/>
  <c r="T356" i="16"/>
  <c r="O1472" i="16"/>
  <c r="T1472" i="16"/>
  <c r="O153" i="16"/>
  <c r="T153" i="16"/>
  <c r="O876" i="16"/>
  <c r="T876" i="16"/>
  <c r="O1487" i="16"/>
  <c r="T1487" i="16"/>
  <c r="O997" i="16"/>
  <c r="T997" i="16"/>
  <c r="O1801" i="16"/>
  <c r="T1801" i="16"/>
  <c r="O845" i="16"/>
  <c r="T845" i="16"/>
  <c r="O2798" i="16"/>
  <c r="T2798" i="16"/>
  <c r="O1922" i="16"/>
  <c r="T1922" i="16"/>
  <c r="O951" i="16"/>
  <c r="T951" i="16"/>
  <c r="O2300" i="16"/>
  <c r="T2300" i="16"/>
  <c r="O2606" i="16"/>
  <c r="T2606" i="16"/>
  <c r="O2637" i="16"/>
  <c r="T2637" i="16"/>
  <c r="O2967" i="16"/>
  <c r="T2967" i="16"/>
  <c r="O2740" i="16"/>
  <c r="T2740" i="16"/>
  <c r="O2478" i="16"/>
  <c r="T2478" i="16"/>
  <c r="O1332" i="16"/>
  <c r="T1332" i="16"/>
  <c r="O3037" i="16"/>
  <c r="T3037" i="16"/>
  <c r="O3536" i="16"/>
  <c r="T3536" i="16"/>
  <c r="O3521" i="16"/>
  <c r="T3521" i="16"/>
  <c r="O3429" i="16"/>
  <c r="T3429" i="16"/>
  <c r="O3771" i="16"/>
  <c r="T3771" i="16"/>
  <c r="O3058" i="16"/>
  <c r="T3058" i="16"/>
  <c r="O3389" i="16"/>
  <c r="T3389" i="16"/>
  <c r="O3017" i="16"/>
  <c r="T3017" i="16"/>
  <c r="O2484" i="16"/>
  <c r="T2484" i="16"/>
  <c r="O2550" i="16"/>
  <c r="T2550" i="16"/>
  <c r="O1404" i="16"/>
  <c r="T1404" i="16"/>
  <c r="O3109" i="16"/>
  <c r="T3109" i="16"/>
  <c r="O1385" i="16"/>
  <c r="T1385" i="16"/>
  <c r="O451" i="16"/>
  <c r="T451" i="16"/>
  <c r="O417" i="16"/>
  <c r="T417" i="16"/>
  <c r="O1557" i="16"/>
  <c r="T1557" i="16"/>
  <c r="O215" i="16"/>
  <c r="T215" i="16"/>
  <c r="O1080" i="16"/>
  <c r="T1080" i="16"/>
  <c r="O495" i="16"/>
  <c r="T495" i="16"/>
  <c r="O1741" i="16"/>
  <c r="T1741" i="16"/>
  <c r="O1287" i="16"/>
  <c r="T1287" i="16"/>
  <c r="O701" i="16"/>
  <c r="T701" i="16"/>
  <c r="O881" i="16"/>
  <c r="T881" i="16"/>
  <c r="O200" i="16"/>
  <c r="T200" i="16"/>
  <c r="O1328" i="16"/>
  <c r="T1328" i="16"/>
  <c r="O2049" i="16"/>
  <c r="T2049" i="16"/>
  <c r="O731" i="16"/>
  <c r="T731" i="16"/>
  <c r="O1307" i="16"/>
  <c r="T1307" i="16"/>
  <c r="O851" i="16"/>
  <c r="T851" i="16"/>
  <c r="O584" i="16"/>
  <c r="T584" i="16"/>
  <c r="O2442" i="16"/>
  <c r="T2442" i="16"/>
  <c r="O2025" i="16"/>
  <c r="T2025" i="16"/>
  <c r="O3683" i="16"/>
  <c r="T3683" i="16"/>
  <c r="O1939" i="16"/>
  <c r="T1939" i="16"/>
  <c r="O1823" i="16"/>
  <c r="T1823" i="16"/>
  <c r="O2635" i="16"/>
  <c r="T2635" i="16"/>
  <c r="O2941" i="16"/>
  <c r="T2941" i="16"/>
  <c r="O2420" i="16"/>
  <c r="T2420" i="16"/>
  <c r="O2726" i="16"/>
  <c r="T2726" i="16"/>
  <c r="O2943" i="16"/>
  <c r="T2943" i="16"/>
  <c r="O2716" i="16"/>
  <c r="T2716" i="16"/>
  <c r="O2327" i="16"/>
  <c r="T2327" i="16"/>
  <c r="O2345" i="16"/>
  <c r="T2345" i="16"/>
  <c r="O3175" i="16"/>
  <c r="T3175" i="16"/>
  <c r="O2028" i="16"/>
  <c r="T2028" i="16"/>
  <c r="O3427" i="16"/>
  <c r="T3427" i="16"/>
  <c r="O3733" i="16"/>
  <c r="T3733" i="16"/>
  <c r="O3398" i="16"/>
  <c r="T3398" i="16"/>
  <c r="O2973" i="16"/>
  <c r="T2973" i="16"/>
  <c r="O3304" i="16"/>
  <c r="T3304" i="16"/>
  <c r="O2788" i="16"/>
  <c r="T2788" i="16"/>
  <c r="O2399" i="16"/>
  <c r="T2399" i="16"/>
  <c r="O1533" i="16"/>
  <c r="T1533" i="16"/>
  <c r="O506" i="16"/>
  <c r="T506" i="16"/>
  <c r="O425" i="16"/>
  <c r="T425" i="16"/>
  <c r="O715" i="16"/>
  <c r="T715" i="16"/>
  <c r="O538" i="16"/>
  <c r="T538" i="16"/>
  <c r="O779" i="16"/>
  <c r="T779" i="16"/>
  <c r="O1537" i="16"/>
  <c r="T1537" i="16"/>
  <c r="O1851" i="16"/>
  <c r="T1851" i="16"/>
  <c r="O1684" i="16"/>
  <c r="T1684" i="16"/>
  <c r="O281" i="16"/>
  <c r="T281" i="16"/>
  <c r="O176" i="16"/>
  <c r="T176" i="16"/>
  <c r="O309" i="16"/>
  <c r="T309" i="16"/>
  <c r="O1448" i="16"/>
  <c r="T1448" i="16"/>
  <c r="O108" i="16"/>
  <c r="T108" i="16"/>
  <c r="O884" i="16"/>
  <c r="T884" i="16"/>
  <c r="O3479" i="16"/>
  <c r="T3479" i="16"/>
  <c r="O3629" i="16"/>
  <c r="T3629" i="16"/>
  <c r="O2364" i="16"/>
  <c r="T2364" i="16"/>
  <c r="O2432" i="16"/>
  <c r="T2432" i="16"/>
  <c r="O2738" i="16"/>
  <c r="T2738" i="16"/>
  <c r="O2182" i="16"/>
  <c r="T2182" i="16"/>
  <c r="O2385" i="16"/>
  <c r="T2385" i="16"/>
  <c r="O2728" i="16"/>
  <c r="T2728" i="16"/>
  <c r="O2212" i="16"/>
  <c r="T2212" i="16"/>
  <c r="O2113" i="16"/>
  <c r="T2113" i="16"/>
  <c r="O2166" i="16"/>
  <c r="T2166" i="16"/>
  <c r="O3296" i="16"/>
  <c r="T3296" i="16"/>
  <c r="O3601" i="16"/>
  <c r="T3601" i="16"/>
  <c r="O3224" i="16"/>
  <c r="T3224" i="16"/>
  <c r="O3554" i="16"/>
  <c r="T3554" i="16"/>
  <c r="O3087" i="16"/>
  <c r="T3087" i="16"/>
  <c r="O2268" i="16"/>
  <c r="T2268" i="16"/>
  <c r="O2284" i="16"/>
  <c r="T2284" i="16"/>
  <c r="O2184" i="16"/>
  <c r="T2184" i="16"/>
  <c r="O2237" i="16"/>
  <c r="T2237" i="16"/>
  <c r="O1104" i="16"/>
  <c r="T1104" i="16"/>
  <c r="O1634" i="16"/>
  <c r="T1634" i="16"/>
  <c r="O1048" i="16"/>
  <c r="T1048" i="16"/>
  <c r="O1567" i="16"/>
  <c r="T1567" i="16"/>
  <c r="O261" i="16"/>
  <c r="T261" i="16"/>
  <c r="O1401" i="16"/>
  <c r="T1401" i="16"/>
  <c r="O58" i="16"/>
  <c r="T58" i="16"/>
  <c r="O1224" i="16"/>
  <c r="T1224" i="16"/>
  <c r="O781" i="16"/>
  <c r="T781" i="16"/>
  <c r="O1919" i="16"/>
  <c r="T1919" i="16"/>
  <c r="O757" i="16"/>
  <c r="T757" i="16"/>
  <c r="O1131" i="16"/>
  <c r="T1131" i="16"/>
  <c r="O543" i="16"/>
  <c r="T543" i="16"/>
  <c r="O1408" i="16"/>
  <c r="T1408" i="16"/>
  <c r="O785" i="16"/>
  <c r="T785" i="16"/>
  <c r="O1025" i="16"/>
  <c r="T1025" i="16"/>
  <c r="O1075" i="16"/>
  <c r="T1075" i="16"/>
  <c r="O753" i="16"/>
  <c r="T753" i="16"/>
  <c r="O1173" i="16"/>
  <c r="T1173" i="16"/>
  <c r="O1139" i="16"/>
  <c r="T1139" i="16"/>
  <c r="O696" i="16"/>
  <c r="T696" i="16"/>
  <c r="O252" i="16"/>
  <c r="T252" i="16"/>
  <c r="O2594" i="16"/>
  <c r="T2594" i="16"/>
  <c r="O3784" i="16"/>
  <c r="T3784" i="16"/>
  <c r="O2242" i="16"/>
  <c r="T2242" i="16"/>
  <c r="O2584" i="16"/>
  <c r="T2584" i="16"/>
  <c r="O2068" i="16"/>
  <c r="T2068" i="16"/>
  <c r="O3767" i="16"/>
  <c r="T3767" i="16"/>
  <c r="O2022" i="16"/>
  <c r="T2022" i="16"/>
  <c r="O1906" i="16"/>
  <c r="T1906" i="16"/>
  <c r="O3457" i="16"/>
  <c r="T3457" i="16"/>
  <c r="O3079" i="16"/>
  <c r="T3079" i="16"/>
  <c r="O3410" i="16"/>
  <c r="T3410" i="16"/>
  <c r="O3028" i="16"/>
  <c r="T3028" i="16"/>
  <c r="O2602" i="16"/>
  <c r="T2602" i="16"/>
  <c r="O2124" i="16"/>
  <c r="T2124" i="16"/>
  <c r="O2141" i="16"/>
  <c r="T2141" i="16"/>
  <c r="O2094" i="16"/>
  <c r="T2094" i="16"/>
  <c r="O1980" i="16"/>
  <c r="T1980" i="16"/>
  <c r="O1492" i="16"/>
  <c r="T1492" i="16"/>
  <c r="O904" i="16"/>
  <c r="T904" i="16"/>
  <c r="O296" i="16"/>
  <c r="T296" i="16"/>
  <c r="O1411" i="16"/>
  <c r="T1411" i="16"/>
  <c r="O1257" i="16"/>
  <c r="T1257" i="16"/>
  <c r="O2074" i="16"/>
  <c r="T2074" i="16"/>
  <c r="O637" i="16"/>
  <c r="T637" i="16"/>
  <c r="O1118" i="16"/>
  <c r="T1118" i="16"/>
  <c r="O400" i="16"/>
  <c r="T400" i="16"/>
  <c r="O1263" i="16"/>
  <c r="T1263" i="16"/>
  <c r="O641" i="16"/>
  <c r="T641" i="16"/>
  <c r="O883" i="16"/>
  <c r="T883" i="16"/>
  <c r="O931" i="16"/>
  <c r="T931" i="16"/>
  <c r="O1915" i="16"/>
  <c r="T1915" i="16"/>
  <c r="O1989" i="16"/>
  <c r="T1989" i="16"/>
  <c r="O553" i="16"/>
  <c r="T553" i="16"/>
  <c r="O519" i="16"/>
  <c r="T519" i="16"/>
  <c r="O2077" i="16"/>
  <c r="T2077" i="16"/>
  <c r="O2100" i="16"/>
  <c r="T2100" i="16"/>
  <c r="O2145" i="16"/>
  <c r="T2145" i="16"/>
  <c r="O2450" i="16"/>
  <c r="T2450" i="16"/>
  <c r="O2235" i="16"/>
  <c r="T2235" i="16"/>
  <c r="O2097" i="16"/>
  <c r="T2097" i="16"/>
  <c r="O2440" i="16"/>
  <c r="T2440" i="16"/>
  <c r="O1925" i="16"/>
  <c r="T1925" i="16"/>
  <c r="O3624" i="16"/>
  <c r="T3624" i="16"/>
  <c r="O1877" i="16"/>
  <c r="T1877" i="16"/>
  <c r="O1762" i="16"/>
  <c r="T1762" i="16"/>
  <c r="O3313" i="16"/>
  <c r="T3313" i="16"/>
  <c r="O3267" i="16"/>
  <c r="T3267" i="16"/>
  <c r="O2800" i="16"/>
  <c r="T2800" i="16"/>
  <c r="O1997" i="16"/>
  <c r="T1997" i="16"/>
  <c r="O3695" i="16"/>
  <c r="T3695" i="16"/>
  <c r="O1950" i="16"/>
  <c r="T1950" i="16"/>
  <c r="O1347" i="16"/>
  <c r="T1347" i="16"/>
  <c r="O760" i="16"/>
  <c r="T760" i="16"/>
  <c r="O1085" i="16"/>
  <c r="T1085" i="16"/>
  <c r="O151" i="16"/>
  <c r="T151" i="16"/>
  <c r="O991" i="16"/>
  <c r="T991" i="16"/>
  <c r="O1113" i="16"/>
  <c r="T1113" i="16"/>
  <c r="O791" i="16"/>
  <c r="T791" i="16"/>
  <c r="O1918" i="16"/>
  <c r="T1918" i="16"/>
  <c r="O492" i="16"/>
  <c r="T492" i="16"/>
  <c r="O1055" i="16"/>
  <c r="T1055" i="16"/>
  <c r="O471" i="16"/>
  <c r="T471" i="16"/>
  <c r="O255" i="16"/>
  <c r="T255" i="16"/>
  <c r="O1120" i="16"/>
  <c r="T1120" i="16"/>
  <c r="O496" i="16"/>
  <c r="T496" i="16"/>
  <c r="O1722" i="16"/>
  <c r="T1722" i="16"/>
  <c r="O787" i="16"/>
  <c r="T787" i="16"/>
  <c r="O1771" i="16"/>
  <c r="T1771" i="16"/>
  <c r="O465" i="16"/>
  <c r="T465" i="16"/>
  <c r="O1881" i="16"/>
  <c r="T1881" i="16"/>
  <c r="O561" i="16"/>
  <c r="T561" i="16"/>
  <c r="O1811" i="16"/>
  <c r="T1811" i="16"/>
  <c r="O737" i="16"/>
  <c r="T737" i="16"/>
  <c r="O3225" i="16"/>
  <c r="T3225" i="16"/>
  <c r="O3574" i="16"/>
  <c r="T3574" i="16"/>
  <c r="O1817" i="16"/>
  <c r="T1817" i="16"/>
  <c r="O3751" i="16"/>
  <c r="T3751" i="16"/>
  <c r="O2270" i="16"/>
  <c r="T2270" i="16"/>
  <c r="O3693" i="16"/>
  <c r="T3693" i="16"/>
  <c r="O2200" i="16"/>
  <c r="T2200" i="16"/>
  <c r="O2638" i="16"/>
  <c r="T2638" i="16"/>
  <c r="O2979" i="16"/>
  <c r="T2979" i="16"/>
  <c r="O1140" i="16"/>
  <c r="T1140" i="16"/>
  <c r="O2540" i="16"/>
  <c r="T2540" i="16"/>
  <c r="O2844" i="16"/>
  <c r="T2844" i="16"/>
  <c r="O3823" i="16"/>
  <c r="T3823" i="16"/>
  <c r="O3765" i="16"/>
  <c r="T3765" i="16"/>
  <c r="O1424" i="16"/>
  <c r="T1424" i="16"/>
  <c r="O1473" i="16"/>
  <c r="T1473" i="16"/>
  <c r="O83" i="16"/>
  <c r="T83" i="16"/>
  <c r="O1886" i="16"/>
  <c r="T1886" i="16"/>
  <c r="O339" i="16"/>
  <c r="T339" i="16"/>
  <c r="O112" i="16"/>
  <c r="T112" i="16"/>
  <c r="O1193" i="16"/>
  <c r="T1193" i="16"/>
  <c r="O823" i="16"/>
  <c r="T823" i="16"/>
  <c r="O1952" i="16"/>
  <c r="T1952" i="16"/>
  <c r="O645" i="16"/>
  <c r="T645" i="16"/>
  <c r="O1208" i="16"/>
  <c r="T1208" i="16"/>
  <c r="O1175" i="16"/>
  <c r="T1175" i="16"/>
  <c r="O733" i="16"/>
  <c r="T733" i="16"/>
  <c r="O1393" i="16"/>
  <c r="T1393" i="16"/>
  <c r="O831" i="16"/>
  <c r="T831" i="16"/>
  <c r="O928" i="16"/>
  <c r="T928" i="16"/>
  <c r="O1108" i="16"/>
  <c r="T1108" i="16"/>
  <c r="O208" i="16"/>
  <c r="T208" i="16"/>
  <c r="O3500" i="16"/>
  <c r="T3500" i="16"/>
  <c r="O3842" i="16"/>
  <c r="T3842" i="16"/>
  <c r="O3275" i="16"/>
  <c r="T3275" i="16"/>
  <c r="O3604" i="16"/>
  <c r="T3604" i="16"/>
  <c r="O3701" i="16"/>
  <c r="T3701" i="16"/>
  <c r="O3288" i="16"/>
  <c r="T3288" i="16"/>
  <c r="O3354" i="16"/>
  <c r="T3354" i="16"/>
  <c r="O2174" i="16"/>
  <c r="T2174" i="16"/>
  <c r="O3596" i="16"/>
  <c r="T3596" i="16"/>
  <c r="O3762" i="16"/>
  <c r="T3762" i="16"/>
  <c r="O2907" i="16"/>
  <c r="T2907" i="16"/>
  <c r="O2824" i="16"/>
  <c r="T2824" i="16"/>
  <c r="O2164" i="16"/>
  <c r="T2164" i="16"/>
  <c r="O3630" i="16"/>
  <c r="T3630" i="16"/>
  <c r="O2246" i="16"/>
  <c r="T2246" i="16"/>
  <c r="O3667" i="16"/>
  <c r="T3667" i="16"/>
  <c r="O2173" i="16"/>
  <c r="T2173" i="16"/>
  <c r="O1265" i="16"/>
  <c r="T1265" i="16"/>
  <c r="O1555" i="16"/>
  <c r="T1555" i="16"/>
  <c r="O457" i="16"/>
  <c r="T457" i="16"/>
  <c r="O1861" i="16"/>
  <c r="T1861" i="16"/>
  <c r="O1001" i="16"/>
  <c r="T1001" i="16"/>
  <c r="O1144" i="16"/>
  <c r="T1144" i="16"/>
  <c r="O1745" i="16"/>
  <c r="T1745" i="16"/>
  <c r="O811" i="16"/>
  <c r="T811" i="16"/>
  <c r="O1339" i="16"/>
  <c r="T1339" i="16"/>
  <c r="O45" i="16"/>
  <c r="T45" i="16"/>
  <c r="O1197" i="16"/>
  <c r="T1197" i="16"/>
  <c r="O2014" i="16"/>
  <c r="T2014" i="16"/>
  <c r="O576" i="16"/>
  <c r="T576" i="16"/>
  <c r="O949" i="16"/>
  <c r="T949" i="16"/>
  <c r="O1633" i="16"/>
  <c r="T1633" i="16"/>
  <c r="O2937" i="16"/>
  <c r="T2937" i="16"/>
  <c r="O3616" i="16"/>
  <c r="T3616" i="16"/>
  <c r="O3101" i="16"/>
  <c r="T3101" i="16"/>
  <c r="O3367" i="16"/>
  <c r="T3367" i="16"/>
  <c r="O2185" i="16"/>
  <c r="T2185" i="16"/>
  <c r="O3462" i="16"/>
  <c r="T3462" i="16"/>
  <c r="O3769" i="16"/>
  <c r="T3769" i="16"/>
  <c r="O2349" i="16"/>
  <c r="T2349" i="16"/>
  <c r="O2692" i="16"/>
  <c r="T2692" i="16"/>
  <c r="O2303" i="16"/>
  <c r="T2303" i="16"/>
  <c r="O2321" i="16"/>
  <c r="T2321" i="16"/>
  <c r="O3731" i="16"/>
  <c r="T3731" i="16"/>
  <c r="O1986" i="16"/>
  <c r="T1986" i="16"/>
  <c r="O2252" i="16"/>
  <c r="T2252" i="16"/>
  <c r="O3535" i="16"/>
  <c r="T3535" i="16"/>
  <c r="O3841" i="16"/>
  <c r="T3841" i="16"/>
  <c r="O3794" i="16"/>
  <c r="T3794" i="16"/>
  <c r="O1135" i="16"/>
  <c r="T1135" i="16"/>
  <c r="O860" i="16"/>
  <c r="T860" i="16"/>
  <c r="O1163" i="16"/>
  <c r="T1163" i="16"/>
  <c r="O827" i="16"/>
  <c r="T827" i="16"/>
  <c r="O182" i="16"/>
  <c r="T182" i="16"/>
  <c r="O1585" i="16"/>
  <c r="T1585" i="16"/>
  <c r="O1455" i="16"/>
  <c r="T1455" i="16"/>
  <c r="O868" i="16"/>
  <c r="T868" i="16"/>
  <c r="O905" i="16"/>
  <c r="T905" i="16"/>
  <c r="O536" i="16"/>
  <c r="T536" i="16"/>
  <c r="O1663" i="16"/>
  <c r="T1663" i="16"/>
  <c r="O357" i="16"/>
  <c r="T357" i="16"/>
  <c r="O1917" i="16"/>
  <c r="T1917" i="16"/>
  <c r="O599" i="16"/>
  <c r="T599" i="16"/>
  <c r="O1858" i="16"/>
  <c r="T1858" i="16"/>
  <c r="O444" i="16"/>
  <c r="T444" i="16"/>
  <c r="O817" i="16"/>
  <c r="T817" i="16"/>
  <c r="O544" i="16"/>
  <c r="T544" i="16"/>
  <c r="O1226" i="16"/>
  <c r="T1226" i="16"/>
  <c r="O640" i="16"/>
  <c r="T640" i="16"/>
  <c r="O678" i="16"/>
  <c r="T678" i="16"/>
  <c r="O1893" i="16"/>
  <c r="T1893" i="16"/>
  <c r="O2400" i="16"/>
  <c r="T2400" i="16"/>
  <c r="O1649" i="16"/>
  <c r="T1649" i="16"/>
  <c r="O3213" i="16"/>
  <c r="T3213" i="16"/>
  <c r="O3544" i="16"/>
  <c r="T3544" i="16"/>
  <c r="O2987" i="16"/>
  <c r="T2987" i="16"/>
  <c r="O3315" i="16"/>
  <c r="T3315" i="16"/>
  <c r="O3216" i="16"/>
  <c r="T3216" i="16"/>
  <c r="O3233" i="16"/>
  <c r="T3233" i="16"/>
  <c r="O2999" i="16"/>
  <c r="T2999" i="16"/>
  <c r="O3054" i="16"/>
  <c r="T3054" i="16"/>
  <c r="O3307" i="16"/>
  <c r="T3307" i="16"/>
  <c r="O3613" i="16"/>
  <c r="T3613" i="16"/>
  <c r="O2618" i="16"/>
  <c r="T2618" i="16"/>
  <c r="O2536" i="16"/>
  <c r="T2536" i="16"/>
  <c r="O1878" i="16"/>
  <c r="T1878" i="16"/>
  <c r="O3126" i="16"/>
  <c r="T3126" i="16"/>
  <c r="O3379" i="16"/>
  <c r="T3379" i="16"/>
  <c r="O3685" i="16"/>
  <c r="T3685" i="16"/>
  <c r="O1027" i="16"/>
  <c r="T1027" i="16"/>
  <c r="O1269" i="16"/>
  <c r="T1269" i="16"/>
  <c r="O169" i="16"/>
  <c r="T169" i="16"/>
  <c r="O1572" i="16"/>
  <c r="T1572" i="16"/>
  <c r="O1070" i="16"/>
  <c r="T1070" i="16"/>
  <c r="O712" i="16"/>
  <c r="T712" i="16"/>
  <c r="O1863" i="16"/>
  <c r="T1863" i="16"/>
  <c r="O233" i="16"/>
  <c r="T233" i="16"/>
  <c r="O789" i="16"/>
  <c r="T789" i="16"/>
  <c r="O1905" i="16"/>
  <c r="T1905" i="16"/>
  <c r="O587" i="16"/>
  <c r="T587" i="16"/>
  <c r="O1690" i="16"/>
  <c r="T1690" i="16"/>
  <c r="O288" i="16"/>
  <c r="T288" i="16"/>
  <c r="O2040" i="16"/>
  <c r="T2040" i="16"/>
  <c r="O1345" i="16"/>
  <c r="T1345" i="16"/>
  <c r="O841" i="16"/>
  <c r="T841" i="16"/>
  <c r="O2732" i="16"/>
  <c r="T2732" i="16"/>
  <c r="O3063" i="16"/>
  <c r="T3063" i="16"/>
  <c r="O3399" i="16"/>
  <c r="T3399" i="16"/>
  <c r="O2842" i="16"/>
  <c r="T2842" i="16"/>
  <c r="O3071" i="16"/>
  <c r="T3071" i="16"/>
  <c r="O3089" i="16"/>
  <c r="T3089" i="16"/>
  <c r="O2856" i="16"/>
  <c r="T2856" i="16"/>
  <c r="O2909" i="16"/>
  <c r="T2909" i="16"/>
  <c r="O3163" i="16"/>
  <c r="T3163" i="16"/>
  <c r="O2134" i="16"/>
  <c r="T2134" i="16"/>
  <c r="O2392" i="16"/>
  <c r="T2392" i="16"/>
  <c r="O3490" i="16"/>
  <c r="T3490" i="16"/>
  <c r="O3819" i="16"/>
  <c r="T3819" i="16"/>
  <c r="O3449" i="16"/>
  <c r="T3449" i="16"/>
  <c r="O2927" i="16"/>
  <c r="T2927" i="16"/>
  <c r="O2982" i="16"/>
  <c r="T2982" i="16"/>
  <c r="O1835" i="16"/>
  <c r="T1835" i="16"/>
  <c r="O3541" i="16"/>
  <c r="T3541" i="16"/>
  <c r="O833" i="16"/>
  <c r="T833" i="16"/>
  <c r="O1124" i="16"/>
  <c r="T1124" i="16"/>
  <c r="O1990" i="16"/>
  <c r="T1990" i="16"/>
  <c r="O671" i="16"/>
  <c r="T671" i="16"/>
  <c r="O1223" i="16"/>
  <c r="T1223" i="16"/>
  <c r="O1429" i="16"/>
  <c r="T1429" i="16"/>
  <c r="O926" i="16"/>
  <c r="T926" i="16"/>
  <c r="O568" i="16"/>
  <c r="T568" i="16"/>
  <c r="O1719" i="16"/>
  <c r="T1719" i="16"/>
  <c r="O88" i="16"/>
  <c r="T88" i="16"/>
  <c r="O1312" i="16"/>
  <c r="T1312" i="16"/>
  <c r="O644" i="16"/>
  <c r="T644" i="16"/>
  <c r="O1761" i="16"/>
  <c r="T1761" i="16"/>
  <c r="O131" i="16"/>
  <c r="T131" i="16"/>
  <c r="O1847" i="16"/>
  <c r="T1847" i="16"/>
  <c r="O152" i="16"/>
  <c r="T152" i="16"/>
  <c r="O2647" i="16"/>
  <c r="T2647" i="16"/>
  <c r="O2953" i="16"/>
  <c r="T2953" i="16"/>
  <c r="O3007" i="16"/>
  <c r="T3007" i="16"/>
  <c r="O3338" i="16"/>
  <c r="T3338" i="16"/>
  <c r="O2974" i="16"/>
  <c r="T2974" i="16"/>
  <c r="O3303" i="16"/>
  <c r="T3303" i="16"/>
  <c r="O2771" i="16"/>
  <c r="T2771" i="16"/>
  <c r="O2790" i="16"/>
  <c r="T2790" i="16"/>
  <c r="O2700" i="16"/>
  <c r="T2700" i="16"/>
  <c r="O2754" i="16"/>
  <c r="T2754" i="16"/>
  <c r="O2084" i="16"/>
  <c r="T2084" i="16"/>
  <c r="O2391" i="16"/>
  <c r="T2391" i="16"/>
  <c r="O3813" i="16"/>
  <c r="T3813" i="16"/>
  <c r="O2319" i="16"/>
  <c r="T2319" i="16"/>
  <c r="O3417" i="16"/>
  <c r="T3417" i="16"/>
  <c r="O3759" i="16"/>
  <c r="T3759" i="16"/>
  <c r="O3334" i="16"/>
  <c r="T3334" i="16"/>
  <c r="O3664" i="16"/>
  <c r="T3664" i="16"/>
  <c r="O2843" i="16"/>
  <c r="T2843" i="16"/>
  <c r="O2772" i="16"/>
  <c r="T2772" i="16"/>
  <c r="O2826" i="16"/>
  <c r="T2826" i="16"/>
  <c r="O1679" i="16"/>
  <c r="T1679" i="16"/>
  <c r="O1203" i="16"/>
  <c r="T1203" i="16"/>
  <c r="O580" i="16"/>
  <c r="T580" i="16"/>
  <c r="O1015" i="16"/>
  <c r="T1015" i="16"/>
  <c r="O1112" i="16"/>
  <c r="T1112" i="16"/>
  <c r="O1977" i="16"/>
  <c r="T1977" i="16"/>
  <c r="O659" i="16"/>
  <c r="T659" i="16"/>
  <c r="O1931" i="16"/>
  <c r="T1931" i="16"/>
  <c r="O1272" i="16"/>
  <c r="T1272" i="16"/>
  <c r="O1707" i="16"/>
  <c r="T1707" i="16"/>
  <c r="O76" i="16"/>
  <c r="T76" i="16"/>
  <c r="O583" i="16"/>
  <c r="T583" i="16"/>
  <c r="O1602" i="16"/>
  <c r="T1602" i="16"/>
  <c r="O631" i="16"/>
  <c r="T631" i="16"/>
  <c r="O285" i="16"/>
  <c r="T285" i="16"/>
  <c r="O1749" i="16"/>
  <c r="T1749" i="16"/>
  <c r="O2411" i="16"/>
  <c r="T2411" i="16"/>
  <c r="O2803" i="16"/>
  <c r="T2803" i="16"/>
  <c r="O1584" i="16"/>
  <c r="T1584" i="16"/>
  <c r="O137" i="16"/>
  <c r="T137" i="16"/>
  <c r="O738" i="16"/>
  <c r="T738" i="16"/>
  <c r="O1181" i="16"/>
  <c r="T1181" i="16"/>
  <c r="O1054" i="16"/>
  <c r="T1054" i="16"/>
  <c r="O266" i="16"/>
  <c r="T266" i="16"/>
  <c r="O2613" i="16"/>
  <c r="T2613" i="16"/>
  <c r="O2374" i="16"/>
  <c r="T2374" i="16"/>
  <c r="O3120" i="16"/>
  <c r="T3120" i="16"/>
  <c r="O3068" i="16"/>
  <c r="T3068" i="16"/>
  <c r="O2446" i="16"/>
  <c r="T2446" i="16"/>
  <c r="O2417" i="16"/>
  <c r="T2417" i="16"/>
  <c r="O2065" i="16"/>
  <c r="T2065" i="16"/>
  <c r="O2055" i="16"/>
  <c r="T2055" i="16"/>
  <c r="O1648" i="16"/>
  <c r="T1648" i="16"/>
  <c r="O1844" i="16"/>
  <c r="T1844" i="16"/>
  <c r="O1534" i="16"/>
  <c r="T1534" i="16"/>
  <c r="O190" i="16"/>
  <c r="T190" i="16"/>
  <c r="O1114" i="16"/>
  <c r="T1114" i="16"/>
  <c r="O133" i="16"/>
  <c r="T133" i="16"/>
  <c r="O1034" i="16"/>
  <c r="T1034" i="16"/>
  <c r="O244" i="16"/>
  <c r="T244" i="16"/>
  <c r="O1158" i="16"/>
  <c r="T1158" i="16"/>
  <c r="O1616" i="16"/>
  <c r="T1616" i="16"/>
  <c r="O2522" i="16"/>
  <c r="T2522" i="16"/>
  <c r="O2195" i="16"/>
  <c r="T2195" i="16"/>
  <c r="O2051" i="16"/>
  <c r="T2051" i="16"/>
  <c r="O2841" i="16"/>
  <c r="T2841" i="16"/>
  <c r="O3170" i="16"/>
  <c r="T3170" i="16"/>
  <c r="O2758" i="16"/>
  <c r="T2758" i="16"/>
  <c r="O1374" i="16"/>
  <c r="T1374" i="16"/>
  <c r="O438" i="16"/>
  <c r="T438" i="16"/>
  <c r="O1261" i="16"/>
  <c r="T1261" i="16"/>
  <c r="O2059" i="16"/>
  <c r="T2059" i="16"/>
  <c r="O862" i="16"/>
  <c r="T862" i="16"/>
  <c r="O3336" i="16"/>
  <c r="T3336" i="16"/>
  <c r="O3415" i="16"/>
  <c r="T3415" i="16"/>
  <c r="O2222" i="16"/>
  <c r="T2222" i="16"/>
  <c r="O2289" i="16"/>
  <c r="T2289" i="16"/>
  <c r="O2379" i="16"/>
  <c r="T2379" i="16"/>
  <c r="O3837" i="16"/>
  <c r="T3837" i="16"/>
  <c r="O3152" i="16"/>
  <c r="T3152" i="16"/>
  <c r="O2698" i="16"/>
  <c r="T2698" i="16"/>
  <c r="O2944" i="16"/>
  <c r="T2944" i="16"/>
  <c r="O3839" i="16"/>
  <c r="T3839" i="16"/>
  <c r="O1230" i="16"/>
  <c r="T1230" i="16"/>
  <c r="O117" i="16"/>
  <c r="T117" i="16"/>
  <c r="O946" i="16"/>
  <c r="T946" i="16"/>
  <c r="O1728" i="16"/>
  <c r="T1728" i="16"/>
  <c r="O614" i="16"/>
  <c r="T614" i="16"/>
  <c r="O2005" i="16"/>
  <c r="T2005" i="16"/>
  <c r="O610" i="16"/>
  <c r="T610" i="16"/>
  <c r="O2023" i="16"/>
  <c r="T2023" i="16"/>
  <c r="O706" i="16"/>
  <c r="T706" i="16"/>
  <c r="O254" i="16"/>
  <c r="T254" i="16"/>
  <c r="O3191" i="16"/>
  <c r="T3191" i="16"/>
  <c r="O3246" i="16"/>
  <c r="T3246" i="16"/>
  <c r="O3728" i="16"/>
  <c r="T3728" i="16"/>
  <c r="O3682" i="16"/>
  <c r="T3682" i="16"/>
  <c r="O3008" i="16"/>
  <c r="T3008" i="16"/>
  <c r="O2936" i="16"/>
  <c r="T2936" i="16"/>
  <c r="O2553" i="16"/>
  <c r="T2553" i="16"/>
  <c r="O2883" i="16"/>
  <c r="T2883" i="16"/>
  <c r="O2459" i="16"/>
  <c r="T2459" i="16"/>
  <c r="O3754" i="16"/>
  <c r="T3754" i="16"/>
  <c r="O1836" i="16"/>
  <c r="T1836" i="16"/>
  <c r="O1254" i="16"/>
  <c r="T1254" i="16"/>
  <c r="O1558" i="16"/>
  <c r="T1558" i="16"/>
  <c r="O1862" i="16"/>
  <c r="T1862" i="16"/>
  <c r="O306" i="16"/>
  <c r="T306" i="16"/>
  <c r="O3555" i="16"/>
  <c r="T3555" i="16"/>
  <c r="O3371" i="16"/>
  <c r="T3371" i="16"/>
  <c r="O3388" i="16"/>
  <c r="T3388" i="16"/>
  <c r="O3588" i="16"/>
  <c r="T3588" i="16"/>
  <c r="O2179" i="16"/>
  <c r="T2179" i="16"/>
  <c r="O2485" i="16"/>
  <c r="T2485" i="16"/>
  <c r="O2591" i="16"/>
  <c r="T2591" i="16"/>
  <c r="O2609" i="16"/>
  <c r="T2609" i="16"/>
  <c r="O2219" i="16"/>
  <c r="T2219" i="16"/>
  <c r="O2274" i="16"/>
  <c r="T2274" i="16"/>
  <c r="O2342" i="16"/>
  <c r="T2342" i="16"/>
  <c r="O2271" i="16"/>
  <c r="T2271" i="16"/>
  <c r="O106" i="16"/>
  <c r="T106" i="16"/>
  <c r="O469" i="16"/>
  <c r="T469" i="16"/>
  <c r="O1744" i="16"/>
  <c r="T1744" i="16"/>
  <c r="O260" i="16"/>
  <c r="T260" i="16"/>
  <c r="O1756" i="16"/>
  <c r="T1756" i="16"/>
  <c r="O898" i="16"/>
  <c r="T898" i="16"/>
  <c r="O146" i="16"/>
  <c r="T146" i="16"/>
  <c r="O1515" i="16"/>
  <c r="T1515" i="16"/>
  <c r="O3164" i="16"/>
  <c r="T3164" i="16"/>
  <c r="O3495" i="16"/>
  <c r="T3495" i="16"/>
  <c r="O3503" i="16"/>
  <c r="T3503" i="16"/>
  <c r="O2577" i="16"/>
  <c r="T2577" i="16"/>
  <c r="O2482" i="16"/>
  <c r="T2482" i="16"/>
  <c r="O2147" i="16"/>
  <c r="T2147" i="16"/>
  <c r="O2118" i="16"/>
  <c r="T2118" i="16"/>
  <c r="O3360" i="16"/>
  <c r="T3360" i="16"/>
  <c r="O3438" i="16"/>
  <c r="T3438" i="16"/>
  <c r="O284" i="16"/>
  <c r="T284" i="16"/>
  <c r="O238" i="16"/>
  <c r="T238" i="16"/>
  <c r="O1462" i="16"/>
  <c r="T1462" i="16"/>
  <c r="O60" i="16"/>
  <c r="T60" i="16"/>
  <c r="O327" i="16"/>
  <c r="T327" i="16"/>
  <c r="O1586" i="16"/>
  <c r="T1586" i="16"/>
  <c r="O522" i="16"/>
  <c r="T522" i="16"/>
  <c r="O886" i="16"/>
  <c r="T886" i="16"/>
  <c r="O87" i="16"/>
  <c r="T87" i="16"/>
  <c r="O1502" i="16"/>
  <c r="T1502" i="16"/>
  <c r="O398" i="16"/>
  <c r="T398" i="16"/>
  <c r="O1333" i="16"/>
  <c r="T1333" i="16"/>
  <c r="O3266" i="16"/>
  <c r="T3266" i="16"/>
  <c r="O3286" i="16"/>
  <c r="T3286" i="16"/>
  <c r="O3082" i="16"/>
  <c r="T3082" i="16"/>
  <c r="O3300" i="16"/>
  <c r="T3300" i="16"/>
  <c r="O3391" i="16"/>
  <c r="T3391" i="16"/>
  <c r="O3722" i="16"/>
  <c r="T3722" i="16"/>
  <c r="O3660" i="16"/>
  <c r="T3660" i="16"/>
  <c r="O2557" i="16"/>
  <c r="T2557" i="16"/>
  <c r="O3464" i="16"/>
  <c r="T3464" i="16"/>
  <c r="O1082" i="16"/>
  <c r="T1082" i="16"/>
  <c r="O762" i="16"/>
  <c r="T762" i="16"/>
  <c r="O1470" i="16"/>
  <c r="T1470" i="16"/>
  <c r="O1106" i="16"/>
  <c r="T1106" i="16"/>
  <c r="O2079" i="16"/>
  <c r="T2079" i="16"/>
  <c r="O2876" i="16"/>
  <c r="T2876" i="16"/>
  <c r="O3206" i="16"/>
  <c r="T3206" i="16"/>
  <c r="O1908" i="16"/>
  <c r="T1908" i="16"/>
  <c r="O2278" i="16"/>
  <c r="T2278" i="16"/>
  <c r="O2194" i="16"/>
  <c r="T2194" i="16"/>
  <c r="O3635" i="16"/>
  <c r="T3635" i="16"/>
  <c r="O3575" i="16"/>
  <c r="T3575" i="16"/>
  <c r="O1830" i="16"/>
  <c r="T1830" i="16"/>
  <c r="O3072" i="16"/>
  <c r="T3072" i="16"/>
  <c r="O1979" i="16"/>
  <c r="T1979" i="16"/>
  <c r="O978" i="16"/>
  <c r="T978" i="16"/>
  <c r="O994" i="16"/>
  <c r="T994" i="16"/>
  <c r="O1150" i="16"/>
  <c r="T1150" i="16"/>
  <c r="O815" i="16"/>
  <c r="T815" i="16"/>
  <c r="O1299" i="16"/>
  <c r="T1299" i="16"/>
  <c r="O1458" i="16"/>
  <c r="T1458" i="16"/>
  <c r="O524" i="16"/>
  <c r="T524" i="16"/>
  <c r="O1758" i="16"/>
  <c r="T1758" i="16"/>
  <c r="O1215" i="16"/>
  <c r="T1215" i="16"/>
  <c r="O686" i="16"/>
  <c r="T686" i="16"/>
  <c r="O1880" i="16"/>
  <c r="T1880" i="16"/>
  <c r="O3069" i="16"/>
  <c r="T3069" i="16"/>
  <c r="O3172" i="16"/>
  <c r="T3172" i="16"/>
  <c r="O1764" i="16"/>
  <c r="T1764" i="16"/>
  <c r="O3468" i="16"/>
  <c r="T3468" i="16"/>
  <c r="O2476" i="16"/>
  <c r="T2476" i="16"/>
  <c r="O3654" i="16"/>
  <c r="T3654" i="16"/>
  <c r="O3432" i="16"/>
  <c r="T3432" i="16"/>
  <c r="O3234" i="16"/>
  <c r="T3234" i="16"/>
  <c r="O882" i="16"/>
  <c r="T882" i="16"/>
  <c r="O850" i="16"/>
  <c r="T850" i="16"/>
  <c r="O1156" i="16"/>
  <c r="T1156" i="16"/>
  <c r="O380" i="16"/>
  <c r="T380" i="16"/>
  <c r="O1614" i="16"/>
  <c r="T1614" i="16"/>
  <c r="O442" i="16"/>
  <c r="T442" i="16"/>
  <c r="O1522" i="16"/>
  <c r="T1522" i="16"/>
  <c r="O2769" i="16"/>
  <c r="T2769" i="16"/>
  <c r="O3099" i="16"/>
  <c r="T3099" i="16"/>
  <c r="O1608" i="16"/>
  <c r="T1608" i="16"/>
  <c r="O2861" i="16"/>
  <c r="T2861" i="16"/>
  <c r="O967" i="16"/>
  <c r="T967" i="16"/>
  <c r="O838" i="16"/>
  <c r="T838" i="16"/>
  <c r="O770" i="16"/>
  <c r="T770" i="16"/>
  <c r="O1838" i="16"/>
  <c r="T1838" i="16"/>
  <c r="O290" i="16"/>
  <c r="T290" i="16"/>
  <c r="O1983" i="16"/>
  <c r="T1983" i="16"/>
  <c r="O1604" i="16"/>
  <c r="T1604" i="16"/>
  <c r="O2091" i="16"/>
  <c r="T2091" i="16"/>
  <c r="O1210" i="16"/>
  <c r="T1210" i="16"/>
  <c r="O3000" i="16"/>
  <c r="T3000" i="16"/>
  <c r="O2830" i="16"/>
  <c r="T2830" i="16"/>
  <c r="O3159" i="16"/>
  <c r="T3159" i="16"/>
  <c r="O2627" i="16"/>
  <c r="T2627" i="16"/>
  <c r="O2544" i="16"/>
  <c r="T2544" i="16"/>
  <c r="O2610" i="16"/>
  <c r="T2610" i="16"/>
  <c r="O1465" i="16"/>
  <c r="T1465" i="16"/>
  <c r="O3726" i="16"/>
  <c r="T3726" i="16"/>
  <c r="O2245" i="16"/>
  <c r="T2245" i="16"/>
  <c r="O3668" i="16"/>
  <c r="T3668" i="16"/>
  <c r="O2176" i="16"/>
  <c r="T2176" i="16"/>
  <c r="O3273" i="16"/>
  <c r="T3273" i="16"/>
  <c r="O3189" i="16"/>
  <c r="T3189" i="16"/>
  <c r="O2699" i="16"/>
  <c r="T2699" i="16"/>
  <c r="O2616" i="16"/>
  <c r="T2616" i="16"/>
  <c r="O2683" i="16"/>
  <c r="T2683" i="16"/>
  <c r="O1536" i="16"/>
  <c r="T1536" i="16"/>
  <c r="O437" i="16"/>
  <c r="T437" i="16"/>
  <c r="O1804" i="16"/>
  <c r="T1804" i="16"/>
  <c r="O872" i="16"/>
  <c r="T872" i="16"/>
  <c r="O1998" i="16"/>
  <c r="T1998" i="16"/>
  <c r="O693" i="16"/>
  <c r="T693" i="16"/>
  <c r="O503" i="16"/>
  <c r="T503" i="16"/>
  <c r="O1739" i="16"/>
  <c r="T1739" i="16"/>
  <c r="O1129" i="16"/>
  <c r="T1129" i="16"/>
  <c r="O1692" i="16"/>
  <c r="T1692" i="16"/>
  <c r="O148" i="16"/>
  <c r="T148" i="16"/>
  <c r="O1563" i="16"/>
  <c r="T1563" i="16"/>
  <c r="O976" i="16"/>
  <c r="T976" i="16"/>
  <c r="O1839" i="16"/>
  <c r="T1839" i="16"/>
  <c r="O439" i="16"/>
  <c r="T439" i="16"/>
  <c r="O1457" i="16"/>
  <c r="T1457" i="16"/>
  <c r="O488" i="16"/>
  <c r="T488" i="16"/>
  <c r="O1460" i="16"/>
  <c r="T1460" i="16"/>
  <c r="O141" i="16"/>
  <c r="T141" i="16"/>
  <c r="O1605" i="16"/>
  <c r="T1605" i="16"/>
  <c r="O1643" i="16"/>
  <c r="T1643" i="16"/>
  <c r="O1658" i="16"/>
  <c r="T1658" i="16"/>
  <c r="O441" i="16"/>
  <c r="T441" i="16"/>
  <c r="O433" i="16"/>
  <c r="T433" i="16"/>
  <c r="O2720" i="16"/>
  <c r="T2720" i="16"/>
  <c r="O3049" i="16"/>
  <c r="T3049" i="16"/>
  <c r="O2674" i="16"/>
  <c r="T2674" i="16"/>
  <c r="O2500" i="16"/>
  <c r="T2500" i="16"/>
  <c r="O2401" i="16"/>
  <c r="T2401" i="16"/>
  <c r="O2466" i="16"/>
  <c r="T2466" i="16"/>
  <c r="O1321" i="16"/>
  <c r="T1321" i="16"/>
  <c r="O3046" i="16"/>
  <c r="T3046" i="16"/>
  <c r="O2472" i="16"/>
  <c r="T2472" i="16"/>
  <c r="O2538" i="16"/>
  <c r="T2538" i="16"/>
  <c r="O1392" i="16"/>
  <c r="T1392" i="16"/>
  <c r="O293" i="16"/>
  <c r="T293" i="16"/>
  <c r="O727" i="16"/>
  <c r="T727" i="16"/>
  <c r="O1689" i="16"/>
  <c r="T1689" i="16"/>
  <c r="O359" i="16"/>
  <c r="T359" i="16"/>
  <c r="O1571" i="16"/>
  <c r="T1571" i="16"/>
  <c r="O1068" i="16"/>
  <c r="T1068" i="16"/>
  <c r="O483" i="16"/>
  <c r="T483" i="16"/>
  <c r="O1550" i="16"/>
  <c r="T1550" i="16"/>
  <c r="O1419" i="16"/>
  <c r="T1419" i="16"/>
  <c r="O832" i="16"/>
  <c r="T832" i="16"/>
  <c r="O1697" i="16"/>
  <c r="T1697" i="16"/>
  <c r="O344" i="16"/>
  <c r="T344" i="16"/>
  <c r="O1317" i="16"/>
  <c r="T1317" i="16"/>
  <c r="O1461" i="16"/>
  <c r="T1461" i="16"/>
  <c r="O120" i="16"/>
  <c r="T120" i="16"/>
  <c r="O1463" i="16"/>
  <c r="T1463" i="16"/>
  <c r="O196" i="16"/>
  <c r="T196" i="16"/>
  <c r="O295" i="16"/>
  <c r="T295" i="16"/>
  <c r="O3729" i="16"/>
  <c r="T3729" i="16"/>
  <c r="O1974" i="16"/>
  <c r="T1974" i="16"/>
  <c r="O2304" i="16"/>
  <c r="T2304" i="16"/>
  <c r="O2359" i="16"/>
  <c r="T2359" i="16"/>
  <c r="O2696" i="16"/>
  <c r="T2696" i="16"/>
  <c r="O3026" i="16"/>
  <c r="T3026" i="16"/>
  <c r="O2787" i="16"/>
  <c r="T2787" i="16"/>
  <c r="O2704" i="16"/>
  <c r="T2704" i="16"/>
  <c r="O3178" i="16"/>
  <c r="T3178" i="16"/>
  <c r="O3197" i="16"/>
  <c r="T3197" i="16"/>
  <c r="O3107" i="16"/>
  <c r="T3107" i="16"/>
  <c r="O3161" i="16"/>
  <c r="T3161" i="16"/>
  <c r="O3127" i="16"/>
  <c r="T3127" i="16"/>
  <c r="O3055" i="16"/>
  <c r="T3055" i="16"/>
  <c r="O3386" i="16"/>
  <c r="T3386" i="16"/>
  <c r="O2528" i="16"/>
  <c r="T2528" i="16"/>
  <c r="O2858" i="16"/>
  <c r="T2858" i="16"/>
  <c r="O2434" i="16"/>
  <c r="T2434" i="16"/>
  <c r="O2776" i="16"/>
  <c r="T2776" i="16"/>
  <c r="O1799" i="16"/>
  <c r="T1799" i="16"/>
  <c r="O396" i="16"/>
  <c r="T396" i="16"/>
  <c r="O769" i="16"/>
  <c r="T769" i="16"/>
  <c r="O783" i="16"/>
  <c r="T783" i="16"/>
  <c r="O558" i="16"/>
  <c r="T558" i="16"/>
  <c r="O1781" i="16"/>
  <c r="T1781" i="16"/>
  <c r="O847" i="16"/>
  <c r="T847" i="16"/>
  <c r="O1831" i="16"/>
  <c r="T1831" i="16"/>
  <c r="O1363" i="16"/>
  <c r="T1363" i="16"/>
  <c r="O52" i="16"/>
  <c r="T52" i="16"/>
  <c r="O911" i="16"/>
  <c r="T911" i="16"/>
  <c r="O1703" i="16"/>
  <c r="T1703" i="16"/>
  <c r="O1093" i="16"/>
  <c r="T1093" i="16"/>
  <c r="O591" i="16"/>
  <c r="T591" i="16"/>
  <c r="O1981" i="16"/>
  <c r="T1981" i="16"/>
  <c r="O376" i="16"/>
  <c r="T376" i="16"/>
  <c r="O1553" i="16"/>
  <c r="T1553" i="16"/>
  <c r="O619" i="16"/>
  <c r="T619" i="16"/>
  <c r="O751" i="16"/>
  <c r="T751" i="16"/>
  <c r="O3834" i="16"/>
  <c r="T3834" i="16"/>
  <c r="O2276" i="16"/>
  <c r="T2276" i="16"/>
  <c r="O2582" i="16"/>
  <c r="T2582" i="16"/>
  <c r="O2468" i="16"/>
  <c r="T2468" i="16"/>
  <c r="O2230" i="16"/>
  <c r="T2230" i="16"/>
  <c r="O2572" i="16"/>
  <c r="T2572" i="16"/>
  <c r="O3030" i="16"/>
  <c r="T3030" i="16"/>
  <c r="O3283" i="16"/>
  <c r="T3283" i="16"/>
  <c r="O3589" i="16"/>
  <c r="T3589" i="16"/>
  <c r="O2925" i="16"/>
  <c r="T2925" i="16"/>
  <c r="O2828" i="16"/>
  <c r="T2828" i="16"/>
  <c r="O2301" i="16"/>
  <c r="T2301" i="16"/>
  <c r="O2644" i="16"/>
  <c r="T2644" i="16"/>
  <c r="O2256" i="16"/>
  <c r="T2256" i="16"/>
  <c r="O1909" i="16"/>
  <c r="T1909" i="16"/>
  <c r="O1911" i="16"/>
  <c r="T1911" i="16"/>
  <c r="O1505" i="16"/>
  <c r="T1505" i="16"/>
  <c r="O1699" i="16"/>
  <c r="T1699" i="16"/>
  <c r="O393" i="16"/>
  <c r="T393" i="16"/>
  <c r="O1389" i="16"/>
  <c r="T1389" i="16"/>
  <c r="O1953" i="16"/>
  <c r="T1953" i="16"/>
  <c r="O635" i="16"/>
  <c r="T635" i="16"/>
  <c r="O1128" i="16"/>
  <c r="T1128" i="16"/>
  <c r="O891" i="16"/>
  <c r="T891" i="16"/>
  <c r="O1705" i="16"/>
  <c r="T1705" i="16"/>
  <c r="O1063" i="16"/>
  <c r="T1063" i="16"/>
  <c r="O1459" i="16"/>
  <c r="T1459" i="16"/>
  <c r="O1304" i="16"/>
  <c r="T1304" i="16"/>
  <c r="O993" i="16"/>
  <c r="T993" i="16"/>
  <c r="O373" i="16"/>
  <c r="T373" i="16"/>
  <c r="O3395" i="16"/>
  <c r="T3395" i="16"/>
  <c r="O3413" i="16"/>
  <c r="T3413" i="16"/>
  <c r="O2347" i="16"/>
  <c r="T2347" i="16"/>
  <c r="O2654" i="16"/>
  <c r="T2654" i="16"/>
  <c r="O2132" i="16"/>
  <c r="T2132" i="16"/>
  <c r="O2438" i="16"/>
  <c r="T2438" i="16"/>
  <c r="O2313" i="16"/>
  <c r="T2313" i="16"/>
  <c r="O2656" i="16"/>
  <c r="T2656" i="16"/>
  <c r="O3738" i="16"/>
  <c r="T3738" i="16"/>
  <c r="O2428" i="16"/>
  <c r="T2428" i="16"/>
  <c r="O2057" i="16"/>
  <c r="T2057" i="16"/>
  <c r="O2833" i="16"/>
  <c r="T2833" i="16"/>
  <c r="O2886" i="16"/>
  <c r="T2886" i="16"/>
  <c r="O3445" i="16"/>
  <c r="T3445" i="16"/>
  <c r="O2780" i="16"/>
  <c r="T2780" i="16"/>
  <c r="O3110" i="16"/>
  <c r="T3110" i="16"/>
  <c r="O3014" i="16"/>
  <c r="T3014" i="16"/>
  <c r="O2158" i="16"/>
  <c r="T2158" i="16"/>
  <c r="O2129" i="16"/>
  <c r="T2129" i="16"/>
  <c r="O1245" i="16"/>
  <c r="T1245" i="16"/>
  <c r="O1754" i="16"/>
  <c r="T1754" i="16"/>
  <c r="O207" i="16"/>
  <c r="T207" i="16"/>
  <c r="O1767" i="16"/>
  <c r="T1767" i="16"/>
  <c r="O136" i="16"/>
  <c r="T136" i="16"/>
  <c r="O1361" i="16"/>
  <c r="T1361" i="16"/>
  <c r="O427" i="16"/>
  <c r="T427" i="16"/>
  <c r="O1556" i="16"/>
  <c r="T1556" i="16"/>
  <c r="O249" i="16"/>
  <c r="T249" i="16"/>
  <c r="O1809" i="16"/>
  <c r="T1809" i="16"/>
  <c r="O1895" i="16"/>
  <c r="T1895" i="16"/>
  <c r="O1249" i="16"/>
  <c r="T1249" i="16"/>
  <c r="O999" i="16"/>
  <c r="T999" i="16"/>
  <c r="O773" i="16"/>
  <c r="T773" i="16"/>
  <c r="O869" i="16"/>
  <c r="T869" i="16"/>
  <c r="O919" i="16"/>
  <c r="T919" i="16"/>
  <c r="O1039" i="16"/>
  <c r="T1039" i="16"/>
  <c r="O1161" i="16"/>
  <c r="T1161" i="16"/>
  <c r="O219" i="16"/>
  <c r="T219" i="16"/>
  <c r="O2445" i="16"/>
  <c r="T2445" i="16"/>
  <c r="O3269" i="16"/>
  <c r="T3269" i="16"/>
  <c r="O2204" i="16"/>
  <c r="T2204" i="16"/>
  <c r="O2295" i="16"/>
  <c r="T2295" i="16"/>
  <c r="O2168" i="16"/>
  <c r="T2168" i="16"/>
  <c r="O3753" i="16"/>
  <c r="T3753" i="16"/>
  <c r="O2272" i="16"/>
  <c r="T2272" i="16"/>
  <c r="O3670" i="16"/>
  <c r="T3670" i="16"/>
  <c r="O1913" i="16"/>
  <c r="T1913" i="16"/>
  <c r="O2688" i="16"/>
  <c r="T2688" i="16"/>
  <c r="O2742" i="16"/>
  <c r="T2742" i="16"/>
  <c r="O3301" i="16"/>
  <c r="T3301" i="16"/>
  <c r="O2636" i="16"/>
  <c r="T2636" i="16"/>
  <c r="O2966" i="16"/>
  <c r="T2966" i="16"/>
  <c r="O3825" i="16"/>
  <c r="T3825" i="16"/>
  <c r="O2355" i="16"/>
  <c r="T2355" i="16"/>
  <c r="O3743" i="16"/>
  <c r="T3743" i="16"/>
  <c r="O1985" i="16"/>
  <c r="T1985" i="16"/>
  <c r="O1609" i="16"/>
  <c r="T1609" i="16"/>
  <c r="O64" i="16"/>
  <c r="T64" i="16"/>
  <c r="O1623" i="16"/>
  <c r="T1623" i="16"/>
  <c r="O1217" i="16"/>
  <c r="T1217" i="16"/>
  <c r="O283" i="16"/>
  <c r="T283" i="16"/>
  <c r="O1399" i="16"/>
  <c r="T1399" i="16"/>
  <c r="O105" i="16"/>
  <c r="T105" i="16"/>
  <c r="O1101" i="16"/>
  <c r="T1101" i="16"/>
  <c r="O1665" i="16"/>
  <c r="T1665" i="16"/>
  <c r="O334" i="16"/>
  <c r="T334" i="16"/>
  <c r="O1715" i="16"/>
  <c r="T1715" i="16"/>
  <c r="O1105" i="16"/>
  <c r="T1105" i="16"/>
  <c r="O601" i="16"/>
  <c r="T601" i="16"/>
  <c r="O855" i="16"/>
  <c r="T855" i="16"/>
  <c r="O629" i="16"/>
  <c r="T629" i="16"/>
  <c r="O1710" i="16"/>
  <c r="T1710" i="16"/>
  <c r="O776" i="16"/>
  <c r="T776" i="16"/>
  <c r="O1147" i="16"/>
  <c r="T1147" i="16"/>
  <c r="O896" i="16"/>
  <c r="T896" i="16"/>
  <c r="O110" i="16"/>
  <c r="T110" i="16"/>
  <c r="O1051" i="16"/>
  <c r="T1051" i="16"/>
  <c r="O3308" i="16"/>
  <c r="T3308" i="16"/>
  <c r="O3637" i="16"/>
  <c r="T3637" i="16"/>
  <c r="O3645" i="16"/>
  <c r="T3645" i="16"/>
  <c r="O2165" i="16"/>
  <c r="T2165" i="16"/>
  <c r="O3418" i="16"/>
  <c r="T3418" i="16"/>
  <c r="O3431" i="16"/>
  <c r="T3431" i="16"/>
  <c r="O3510" i="16"/>
  <c r="T3510" i="16"/>
  <c r="O2258" i="16"/>
  <c r="T2258" i="16"/>
  <c r="O3051" i="16"/>
  <c r="T3051" i="16"/>
  <c r="O2969" i="16"/>
  <c r="T2969" i="16"/>
  <c r="O2291" i="16"/>
  <c r="T2291" i="16"/>
  <c r="O2309" i="16"/>
  <c r="T2309" i="16"/>
  <c r="O3504" i="16"/>
  <c r="T3504" i="16"/>
  <c r="O2096" i="16"/>
  <c r="T2096" i="16"/>
  <c r="O2389" i="16"/>
  <c r="T2389" i="16"/>
  <c r="O3811" i="16"/>
  <c r="T3811" i="16"/>
  <c r="O1409" i="16"/>
  <c r="T1409" i="16"/>
  <c r="O440" i="16"/>
  <c r="T440" i="16"/>
  <c r="O1619" i="16"/>
  <c r="T1619" i="16"/>
  <c r="O217" i="16"/>
  <c r="T217" i="16"/>
  <c r="O2029" i="16"/>
  <c r="T2029" i="16"/>
  <c r="O101" i="16"/>
  <c r="T101" i="16"/>
  <c r="O1289" i="16"/>
  <c r="T1289" i="16"/>
  <c r="O665" i="16"/>
  <c r="T665" i="16"/>
  <c r="O955" i="16"/>
  <c r="T955" i="16"/>
  <c r="O201" i="16"/>
  <c r="T201" i="16"/>
  <c r="O720" i="16"/>
  <c r="T720" i="16"/>
  <c r="O134" i="16"/>
  <c r="T134" i="16"/>
  <c r="O1777" i="16"/>
  <c r="T1777" i="16"/>
  <c r="O232" i="16"/>
  <c r="T232" i="16"/>
  <c r="O1647" i="16"/>
  <c r="T1647" i="16"/>
  <c r="O245" i="16"/>
  <c r="T245" i="16"/>
  <c r="O3223" i="16"/>
  <c r="T3223" i="16"/>
  <c r="O3529" i="16"/>
  <c r="T3529" i="16"/>
  <c r="O3345" i="16"/>
  <c r="T3345" i="16"/>
  <c r="O3687" i="16"/>
  <c r="T3687" i="16"/>
  <c r="O3347" i="16"/>
  <c r="T3347" i="16"/>
  <c r="O3365" i="16"/>
  <c r="T3365" i="16"/>
  <c r="O3276" i="16"/>
  <c r="T3276" i="16"/>
  <c r="O3342" i="16"/>
  <c r="T3342" i="16"/>
  <c r="O2160" i="16"/>
  <c r="T2160" i="16"/>
  <c r="O2660" i="16"/>
  <c r="T2660" i="16"/>
  <c r="O2990" i="16"/>
  <c r="T2990" i="16"/>
  <c r="O2565" i="16"/>
  <c r="T2565" i="16"/>
  <c r="O2181" i="16"/>
  <c r="T2181" i="16"/>
  <c r="O2136" i="16"/>
  <c r="T2136" i="16"/>
  <c r="O2153" i="16"/>
  <c r="T2153" i="16"/>
  <c r="O3419" i="16"/>
  <c r="T3419" i="16"/>
  <c r="O3349" i="16"/>
  <c r="T3349" i="16"/>
  <c r="O3425" i="16"/>
  <c r="T3425" i="16"/>
  <c r="O2232" i="16"/>
  <c r="T2232" i="16"/>
  <c r="O1779" i="16"/>
  <c r="T1779" i="16"/>
  <c r="O377" i="16"/>
  <c r="T377" i="16"/>
  <c r="O1542" i="16"/>
  <c r="T1542" i="16"/>
  <c r="O572" i="16"/>
  <c r="T572" i="16"/>
  <c r="O1606" i="16"/>
  <c r="T1606" i="16"/>
  <c r="O204" i="16"/>
  <c r="T204" i="16"/>
  <c r="O589" i="16"/>
  <c r="T589" i="16"/>
  <c r="O1849" i="16"/>
  <c r="T1849" i="16"/>
  <c r="O316" i="16"/>
  <c r="T316" i="16"/>
  <c r="O1441" i="16"/>
  <c r="T1441" i="16"/>
  <c r="O879" i="16"/>
  <c r="T879" i="16"/>
  <c r="O1276" i="16"/>
  <c r="T1276" i="16"/>
  <c r="O653" i="16"/>
  <c r="T653" i="16"/>
  <c r="O1301" i="16"/>
  <c r="T1301" i="16"/>
  <c r="O367" i="16"/>
  <c r="T367" i="16"/>
  <c r="O1483" i="16"/>
  <c r="T1483" i="16"/>
  <c r="O189" i="16"/>
  <c r="T189" i="16"/>
  <c r="O1185" i="16"/>
  <c r="T1185" i="16"/>
  <c r="O1008" i="16"/>
  <c r="T1008" i="16"/>
  <c r="O361" i="16"/>
  <c r="T361" i="16"/>
  <c r="O516" i="16"/>
  <c r="T516" i="16"/>
  <c r="O3351" i="16"/>
  <c r="T3351" i="16"/>
  <c r="O3357" i="16"/>
  <c r="T3357" i="16"/>
  <c r="O3699" i="16"/>
  <c r="T3699" i="16"/>
  <c r="O3131" i="16"/>
  <c r="T3131" i="16"/>
  <c r="O3359" i="16"/>
  <c r="T3359" i="16"/>
  <c r="O3377" i="16"/>
  <c r="T3377" i="16"/>
  <c r="O3143" i="16"/>
  <c r="T3143" i="16"/>
  <c r="O2052" i="16"/>
  <c r="T2052" i="16"/>
  <c r="O3451" i="16"/>
  <c r="T3451" i="16"/>
  <c r="O3757" i="16"/>
  <c r="T3757" i="16"/>
  <c r="O2762" i="16"/>
  <c r="T2762" i="16"/>
  <c r="O2338" i="16"/>
  <c r="T2338" i="16"/>
  <c r="O2680" i="16"/>
  <c r="T2680" i="16"/>
  <c r="O3779" i="16"/>
  <c r="T3779" i="16"/>
  <c r="O2020" i="16"/>
  <c r="T2020" i="16"/>
  <c r="O3215" i="16"/>
  <c r="T3215" i="16"/>
  <c r="O2101" i="16"/>
  <c r="T2101" i="16"/>
  <c r="O3829" i="16"/>
  <c r="T3829" i="16"/>
  <c r="O1412" i="16"/>
  <c r="T1412" i="16"/>
  <c r="O960" i="16"/>
  <c r="T960" i="16"/>
  <c r="O313" i="16"/>
  <c r="T313" i="16"/>
  <c r="O1717" i="16"/>
  <c r="T1717" i="16"/>
  <c r="O172" i="16"/>
  <c r="T172" i="16"/>
  <c r="O857" i="16"/>
  <c r="T857" i="16"/>
  <c r="O2008" i="16"/>
  <c r="T2008" i="16"/>
  <c r="O667" i="16"/>
  <c r="T667" i="16"/>
  <c r="O1195" i="16"/>
  <c r="T1195" i="16"/>
  <c r="O933" i="16"/>
  <c r="T933" i="16"/>
  <c r="O1846" i="16"/>
  <c r="T1846" i="16"/>
  <c r="O432" i="16"/>
  <c r="T432" i="16"/>
  <c r="O805" i="16"/>
  <c r="T805" i="16"/>
  <c r="O1489" i="16"/>
  <c r="T1489" i="16"/>
  <c r="O987" i="16"/>
  <c r="T987" i="16"/>
  <c r="O1359" i="16"/>
  <c r="T1359" i="16"/>
  <c r="O577" i="16"/>
  <c r="T577" i="16"/>
  <c r="O1159" i="16"/>
  <c r="T1159" i="16"/>
  <c r="O1894" i="16"/>
  <c r="T1894" i="16"/>
  <c r="O2934" i="16"/>
  <c r="T2934" i="16"/>
  <c r="O3240" i="16"/>
  <c r="T3240" i="16"/>
  <c r="O3625" i="16"/>
  <c r="T3625" i="16"/>
  <c r="O3057" i="16"/>
  <c r="T3057" i="16"/>
  <c r="O3592" i="16"/>
  <c r="T3592" i="16"/>
  <c r="O3077" i="16"/>
  <c r="T3077" i="16"/>
  <c r="O2989" i="16"/>
  <c r="T2989" i="16"/>
  <c r="O3043" i="16"/>
  <c r="T3043" i="16"/>
  <c r="O1897" i="16"/>
  <c r="T1897" i="16"/>
  <c r="O2373" i="16"/>
  <c r="T2373" i="16"/>
  <c r="O2678" i="16"/>
  <c r="T2678" i="16"/>
  <c r="O2265" i="16"/>
  <c r="T2265" i="16"/>
  <c r="O2224" i="16"/>
  <c r="T2224" i="16"/>
  <c r="O3621" i="16"/>
  <c r="T3621" i="16"/>
  <c r="O1866" i="16"/>
  <c r="T1866" i="16"/>
  <c r="O3130" i="16"/>
  <c r="T3130" i="16"/>
  <c r="O3059" i="16"/>
  <c r="T3059" i="16"/>
  <c r="O3113" i="16"/>
  <c r="T3113" i="16"/>
  <c r="O1968" i="16"/>
  <c r="T1968" i="16"/>
  <c r="O1491" i="16"/>
  <c r="T1491" i="16"/>
  <c r="O90" i="16"/>
  <c r="T90" i="16"/>
  <c r="O272" i="16"/>
  <c r="T272" i="16"/>
  <c r="O1400" i="16"/>
  <c r="T1400" i="16"/>
  <c r="O82" i="16"/>
  <c r="T82" i="16"/>
  <c r="O1293" i="16"/>
  <c r="T1293" i="16"/>
  <c r="O947" i="16"/>
  <c r="T947" i="16"/>
  <c r="O301" i="16"/>
  <c r="T301" i="16"/>
  <c r="O1560" i="16"/>
  <c r="T1560" i="16"/>
  <c r="O1994" i="16"/>
  <c r="T1994" i="16"/>
  <c r="O365" i="16"/>
  <c r="T365" i="16"/>
  <c r="O1013" i="16"/>
  <c r="T1013" i="16"/>
  <c r="O1183" i="16"/>
  <c r="T1183" i="16"/>
  <c r="O921" i="16"/>
  <c r="T921" i="16"/>
  <c r="O575" i="16"/>
  <c r="T575" i="16"/>
  <c r="O2038" i="16"/>
  <c r="T2038" i="16"/>
  <c r="O73" i="16"/>
  <c r="T73" i="16"/>
  <c r="O409" i="16"/>
  <c r="T409" i="16"/>
  <c r="O2791" i="16"/>
  <c r="T2791" i="16"/>
  <c r="O3151" i="16"/>
  <c r="T3151" i="16"/>
  <c r="O3482" i="16"/>
  <c r="T3482" i="16"/>
  <c r="O2913" i="16"/>
  <c r="T2913" i="16"/>
  <c r="O3119" i="16"/>
  <c r="T3119" i="16"/>
  <c r="O2915" i="16"/>
  <c r="T2915" i="16"/>
  <c r="O2933" i="16"/>
  <c r="T2933" i="16"/>
  <c r="O2897" i="16"/>
  <c r="T2897" i="16"/>
  <c r="O2228" i="16"/>
  <c r="T2228" i="16"/>
  <c r="O2534" i="16"/>
  <c r="T2534" i="16"/>
  <c r="O2121" i="16"/>
  <c r="T2121" i="16"/>
  <c r="O3561" i="16"/>
  <c r="T3561" i="16"/>
  <c r="O3749" i="16"/>
  <c r="T3749" i="16"/>
  <c r="O3478" i="16"/>
  <c r="T3478" i="16"/>
  <c r="O2986" i="16"/>
  <c r="T2986" i="16"/>
  <c r="O2971" i="16"/>
  <c r="T2971" i="16"/>
  <c r="O1348" i="16"/>
  <c r="T1348" i="16"/>
  <c r="O725" i="16"/>
  <c r="T725" i="16"/>
  <c r="O127" i="16"/>
  <c r="T127" i="16"/>
  <c r="O1256" i="16"/>
  <c r="T1256" i="16"/>
  <c r="O981" i="16"/>
  <c r="T981" i="16"/>
  <c r="O1137" i="16"/>
  <c r="T1137" i="16"/>
  <c r="O803" i="16"/>
  <c r="T803" i="16"/>
  <c r="O1199" i="16"/>
  <c r="T1199" i="16"/>
  <c r="O1417" i="16"/>
  <c r="T1417" i="16"/>
  <c r="O2006" i="16"/>
  <c r="T2006" i="16"/>
  <c r="O447" i="16"/>
  <c r="T447" i="16"/>
  <c r="O1850" i="16"/>
  <c r="T1850" i="16"/>
  <c r="O1746" i="16"/>
  <c r="T1746" i="16"/>
  <c r="O775" i="16"/>
  <c r="T775" i="16"/>
  <c r="O1747" i="16"/>
  <c r="T1747" i="16"/>
  <c r="O1160" i="16"/>
  <c r="T1160" i="16"/>
  <c r="O2316" i="16"/>
  <c r="T2316" i="16"/>
  <c r="O1236" i="16"/>
  <c r="T1236" i="16"/>
  <c r="O3066" i="16"/>
  <c r="T3066" i="16"/>
  <c r="O2852" i="16"/>
  <c r="T2852" i="16"/>
  <c r="O3182" i="16"/>
  <c r="T3182" i="16"/>
  <c r="O3375" i="16"/>
  <c r="T3375" i="16"/>
  <c r="O2818" i="16"/>
  <c r="T2818" i="16"/>
  <c r="O3149" i="16"/>
  <c r="T3149" i="16"/>
  <c r="O2759" i="16"/>
  <c r="T2759" i="16"/>
  <c r="O3552" i="16"/>
  <c r="T3552" i="16"/>
  <c r="O3501" i="16"/>
  <c r="T3501" i="16"/>
  <c r="O3404" i="16"/>
  <c r="T3404" i="16"/>
  <c r="O3748" i="16"/>
  <c r="T3748" i="16"/>
  <c r="O2889" i="16"/>
  <c r="T2889" i="16"/>
  <c r="O3220" i="16"/>
  <c r="T3220" i="16"/>
  <c r="O2831" i="16"/>
  <c r="T2831" i="16"/>
  <c r="O1480" i="16"/>
  <c r="T1480" i="16"/>
  <c r="O78" i="16"/>
  <c r="T78" i="16"/>
  <c r="O1244" i="16"/>
  <c r="T1244" i="16"/>
  <c r="O969" i="16"/>
  <c r="T969" i="16"/>
  <c r="O1965" i="16"/>
  <c r="T1965" i="16"/>
  <c r="O647" i="16"/>
  <c r="T647" i="16"/>
  <c r="O1582" i="16"/>
  <c r="T1582" i="16"/>
  <c r="O180" i="16"/>
  <c r="T180" i="16"/>
  <c r="O565" i="16"/>
  <c r="T565" i="16"/>
  <c r="O1264" i="16"/>
  <c r="T1264" i="16"/>
  <c r="O856" i="16"/>
  <c r="T856" i="16"/>
  <c r="O1590" i="16"/>
  <c r="T1590" i="16"/>
  <c r="O620" i="16"/>
  <c r="T620" i="16"/>
  <c r="O2048" i="16"/>
  <c r="T2048" i="16"/>
  <c r="O562" i="16"/>
  <c r="T562" i="16"/>
  <c r="O1026" i="16"/>
  <c r="T1026" i="16"/>
  <c r="O2731" i="16"/>
  <c r="T2731" i="16"/>
  <c r="O2955" i="16"/>
  <c r="T2955" i="16"/>
  <c r="O3768" i="16"/>
  <c r="T3768" i="16"/>
  <c r="O3016" i="16"/>
  <c r="T3016" i="16"/>
  <c r="O3843" i="16"/>
  <c r="T3843" i="16"/>
  <c r="O2573" i="16"/>
  <c r="T2573" i="16"/>
  <c r="O1924" i="16"/>
  <c r="T1924" i="16"/>
  <c r="O1660" i="16"/>
  <c r="T1660" i="16"/>
  <c r="O1856" i="16"/>
  <c r="T1856" i="16"/>
  <c r="O550" i="16"/>
  <c r="T550" i="16"/>
  <c r="O1046" i="16"/>
  <c r="T1046" i="16"/>
  <c r="O294" i="16"/>
  <c r="T294" i="16"/>
  <c r="O1314" i="16"/>
  <c r="T1314" i="16"/>
  <c r="O1042" i="16"/>
  <c r="T1042" i="16"/>
  <c r="O1872" i="16"/>
  <c r="T1872" i="16"/>
  <c r="O3821" i="16"/>
  <c r="T3821" i="16"/>
  <c r="O2479" i="16"/>
  <c r="T2479" i="16"/>
  <c r="O2785" i="16"/>
  <c r="T2785" i="16"/>
  <c r="O2457" i="16"/>
  <c r="T2457" i="16"/>
  <c r="O2362" i="16"/>
  <c r="T2362" i="16"/>
  <c r="O2015" i="16"/>
  <c r="T2015" i="16"/>
  <c r="O3433" i="16"/>
  <c r="T3433" i="16"/>
  <c r="O1346" i="16"/>
  <c r="T1346" i="16"/>
  <c r="O1180" i="16"/>
  <c r="T1180" i="16"/>
  <c r="O526" i="16"/>
  <c r="T526" i="16"/>
  <c r="O1258" i="16"/>
  <c r="T1258" i="16"/>
  <c r="O1672" i="16"/>
  <c r="T1672" i="16"/>
  <c r="O270" i="16"/>
  <c r="T270" i="16"/>
  <c r="O1748" i="16"/>
  <c r="T1748" i="16"/>
  <c r="O814" i="16"/>
  <c r="T814" i="16"/>
  <c r="O3539" i="16"/>
  <c r="T3539" i="16"/>
  <c r="O3666" i="16"/>
  <c r="T3666" i="16"/>
  <c r="O2491" i="16"/>
  <c r="T2491" i="16"/>
  <c r="O2797" i="16"/>
  <c r="T2797" i="16"/>
  <c r="O2799" i="16"/>
  <c r="T2799" i="16"/>
  <c r="O2183" i="16"/>
  <c r="T2183" i="16"/>
  <c r="O2201" i="16"/>
  <c r="T2201" i="16"/>
  <c r="O2975" i="16"/>
  <c r="T2975" i="16"/>
  <c r="O1884" i="16"/>
  <c r="T1884" i="16"/>
  <c r="O3254" i="16"/>
  <c r="T3254" i="16"/>
  <c r="O3160" i="16"/>
  <c r="T3160" i="16"/>
  <c r="O2273" i="16"/>
  <c r="T2273" i="16"/>
  <c r="O1390" i="16"/>
  <c r="T1390" i="16"/>
  <c r="O363" i="16"/>
  <c r="T363" i="16"/>
  <c r="O282" i="16"/>
  <c r="T282" i="16"/>
  <c r="O570" i="16"/>
  <c r="T570" i="16"/>
  <c r="O46" i="16"/>
  <c r="T46" i="16"/>
  <c r="O1394" i="16"/>
  <c r="T1394" i="16"/>
  <c r="O100" i="16"/>
  <c r="T100" i="16"/>
  <c r="O1539" i="16"/>
  <c r="T1539" i="16"/>
  <c r="O138" i="16"/>
  <c r="T138" i="16"/>
  <c r="O1014" i="16"/>
  <c r="T1014" i="16"/>
  <c r="O166" i="16"/>
  <c r="T166" i="16"/>
  <c r="O3756" i="16"/>
  <c r="T3756" i="16"/>
  <c r="O3814" i="16"/>
  <c r="T3814" i="16"/>
  <c r="O1740" i="16"/>
  <c r="T1740" i="16"/>
  <c r="O3140" i="16"/>
  <c r="T3140" i="16"/>
  <c r="O2685" i="16"/>
  <c r="T2685" i="16"/>
  <c r="O2501" i="16"/>
  <c r="T2501" i="16"/>
  <c r="O2111" i="16"/>
  <c r="T2111" i="16"/>
  <c r="O1246" i="16"/>
  <c r="T1246" i="16"/>
  <c r="O934" i="16"/>
  <c r="T934" i="16"/>
  <c r="O480" i="16"/>
  <c r="T480" i="16"/>
  <c r="O746" i="16"/>
  <c r="T746" i="16"/>
  <c r="O1562" i="16"/>
  <c r="T1562" i="16"/>
  <c r="O1396" i="16"/>
  <c r="T1396" i="16"/>
  <c r="O1302" i="16"/>
  <c r="T1302" i="16"/>
  <c r="O849" i="16"/>
  <c r="T849" i="16"/>
  <c r="O694" i="16"/>
  <c r="T694" i="16"/>
  <c r="O3250" i="16"/>
  <c r="T3250" i="16"/>
  <c r="O3611" i="16"/>
  <c r="T3611" i="16"/>
  <c r="O2509" i="16"/>
  <c r="T2509" i="16"/>
  <c r="O3776" i="16"/>
  <c r="T3776" i="16"/>
  <c r="O2511" i="16"/>
  <c r="T2511" i="16"/>
  <c r="O1596" i="16"/>
  <c r="T1596" i="16"/>
  <c r="O2996" i="16"/>
  <c r="T2996" i="16"/>
  <c r="O2541" i="16"/>
  <c r="T2541" i="16"/>
  <c r="O2871" i="16"/>
  <c r="T2871" i="16"/>
  <c r="O1102" i="16"/>
  <c r="T1102" i="16"/>
  <c r="O1036" i="16"/>
  <c r="T1036" i="16"/>
  <c r="O778" i="16"/>
  <c r="T778" i="16"/>
  <c r="O1418" i="16"/>
  <c r="T1418" i="16"/>
  <c r="O1252" i="16"/>
  <c r="T1252" i="16"/>
  <c r="O2011" i="16"/>
  <c r="T2011" i="16"/>
  <c r="O3747" i="16"/>
  <c r="T3747" i="16"/>
  <c r="O3646" i="16"/>
  <c r="T3646" i="16"/>
  <c r="O1902" i="16"/>
  <c r="T1902" i="16"/>
  <c r="O2318" i="16"/>
  <c r="T2318" i="16"/>
  <c r="O3739" i="16"/>
  <c r="T3739" i="16"/>
  <c r="O2721" i="16"/>
  <c r="T2721" i="16"/>
  <c r="O2626" i="16"/>
  <c r="T2626" i="16"/>
  <c r="O2207" i="16"/>
  <c r="T2207" i="16"/>
  <c r="O2262" i="16"/>
  <c r="T2262" i="16"/>
  <c r="O2330" i="16"/>
  <c r="T2330" i="16"/>
  <c r="O1700" i="16"/>
  <c r="T1700" i="16"/>
  <c r="O382" i="16"/>
  <c r="T382" i="16"/>
  <c r="O602" i="16"/>
  <c r="T602" i="16"/>
  <c r="O470" i="16"/>
  <c r="T470" i="16"/>
  <c r="O1731" i="16"/>
  <c r="T1731" i="16"/>
  <c r="O906" i="16"/>
  <c r="T906" i="16"/>
  <c r="O1494" i="16"/>
  <c r="T1494" i="16"/>
  <c r="O1342" i="16"/>
  <c r="T1342" i="16"/>
  <c r="O1030" i="16"/>
  <c r="T1030" i="16"/>
  <c r="O1162" i="16"/>
  <c r="T1162" i="16"/>
  <c r="O3595" i="16"/>
  <c r="T3595" i="16"/>
  <c r="O2103" i="16"/>
  <c r="T2103" i="16"/>
  <c r="O3551" i="16"/>
  <c r="T3551" i="16"/>
  <c r="O3643" i="16"/>
  <c r="T3643" i="16"/>
  <c r="O2896" i="16"/>
  <c r="T2896" i="16"/>
  <c r="O2525" i="16"/>
  <c r="T2525" i="16"/>
  <c r="O3436" i="16"/>
  <c r="T3436" i="16"/>
  <c r="O1688" i="16"/>
  <c r="T1688" i="16"/>
  <c r="O370" i="16"/>
  <c r="T370" i="16"/>
  <c r="O874" i="16"/>
  <c r="T874" i="16"/>
  <c r="O1354" i="16"/>
  <c r="T1354" i="16"/>
  <c r="O1766" i="16"/>
  <c r="T1766" i="16"/>
  <c r="O1002" i="16"/>
  <c r="T1002" i="16"/>
  <c r="O3020" i="16"/>
  <c r="T3020" i="16"/>
  <c r="O3460" i="16"/>
  <c r="T3460" i="16"/>
  <c r="O3198" i="16"/>
  <c r="T3198" i="16"/>
  <c r="O2421" i="16"/>
  <c r="T2421" i="16"/>
  <c r="O3719" i="16"/>
  <c r="T3719" i="16"/>
  <c r="O1973" i="16"/>
  <c r="T1973" i="16"/>
  <c r="O3270" i="16"/>
  <c r="T3270" i="16"/>
  <c r="O3523" i="16"/>
  <c r="T3523" i="16"/>
  <c r="O1122" i="16"/>
  <c r="T1122" i="16"/>
  <c r="O139" i="16"/>
  <c r="T139" i="16"/>
  <c r="O94" i="16"/>
  <c r="T94" i="16"/>
  <c r="O1306" i="16"/>
  <c r="T1306" i="16"/>
  <c r="O1443" i="16"/>
  <c r="T1443" i="16"/>
  <c r="O378" i="16"/>
  <c r="T378" i="16"/>
  <c r="O1600" i="16"/>
  <c r="T1600" i="16"/>
  <c r="O2047" i="16"/>
  <c r="T2047" i="16"/>
  <c r="O730" i="16"/>
  <c r="T730" i="16"/>
  <c r="O228" i="16"/>
  <c r="T228" i="16"/>
  <c r="O3295" i="16"/>
  <c r="T3295" i="16"/>
  <c r="O3387" i="16"/>
  <c r="T3387" i="16"/>
  <c r="O3262" i="16"/>
  <c r="T3262" i="16"/>
  <c r="O3060" i="16"/>
  <c r="T3060" i="16"/>
  <c r="O2607" i="16"/>
  <c r="T2607" i="16"/>
  <c r="O3706" i="16"/>
  <c r="T3706" i="16"/>
  <c r="O3148" i="16"/>
  <c r="T3148" i="16"/>
  <c r="O1255" i="16"/>
  <c r="T1255" i="16"/>
  <c r="O1058" i="16"/>
  <c r="T1058" i="16"/>
  <c r="O1154" i="16"/>
  <c r="T1154" i="16"/>
  <c r="O590" i="16"/>
  <c r="T590" i="16"/>
  <c r="O79" i="16"/>
  <c r="T79" i="16"/>
  <c r="O1892" i="16"/>
  <c r="T1892" i="16"/>
  <c r="O718" i="16"/>
  <c r="T718" i="16"/>
  <c r="O1476" i="16"/>
  <c r="T1476" i="16"/>
  <c r="O3845" i="16"/>
  <c r="T3845" i="16"/>
  <c r="O3096" i="16"/>
  <c r="T3096" i="16"/>
  <c r="O3243" i="16"/>
  <c r="T3243" i="16"/>
  <c r="O3448" i="16"/>
  <c r="T3448" i="16"/>
  <c r="O2845" i="16"/>
  <c r="T2845" i="16"/>
  <c r="O1752" i="16"/>
  <c r="T1752" i="16"/>
  <c r="O2463" i="16"/>
  <c r="T2463" i="16"/>
  <c r="O3808" i="16"/>
  <c r="T3808" i="16"/>
  <c r="O3004" i="16"/>
  <c r="T3004" i="16"/>
  <c r="O2916" i="16"/>
  <c r="T2916" i="16"/>
  <c r="O1824" i="16"/>
  <c r="T1824" i="16"/>
  <c r="O1111" i="16"/>
  <c r="T1111" i="16"/>
  <c r="O914" i="16"/>
  <c r="T914" i="16"/>
  <c r="O222" i="16"/>
  <c r="T222" i="16"/>
  <c r="O870" i="16"/>
  <c r="T870" i="16"/>
  <c r="O726" i="16"/>
  <c r="T726" i="16"/>
  <c r="O430" i="16"/>
  <c r="T430" i="16"/>
  <c r="O2370" i="16"/>
  <c r="T2370" i="16"/>
  <c r="O3372" i="16"/>
  <c r="T3372" i="16"/>
  <c r="O3045" i="16"/>
  <c r="T3045" i="16"/>
  <c r="O2777" i="16"/>
  <c r="T2777" i="16"/>
  <c r="O2143" i="16"/>
  <c r="T2143" i="16"/>
  <c r="O2449" i="16"/>
  <c r="T2449" i="16"/>
  <c r="O3822" i="16"/>
  <c r="T3822" i="16"/>
  <c r="O2378" i="16"/>
  <c r="T2378" i="16"/>
  <c r="O3831" i="16"/>
  <c r="T3831" i="16"/>
  <c r="O2849" i="16"/>
  <c r="T2849" i="16"/>
  <c r="O1978" i="16"/>
  <c r="T1978" i="16"/>
  <c r="O1503" i="16"/>
  <c r="T1503" i="16"/>
  <c r="O939" i="16"/>
  <c r="T939" i="16"/>
  <c r="O1098" i="16"/>
  <c r="T1098" i="16"/>
  <c r="O115" i="16"/>
  <c r="T115" i="16"/>
  <c r="O1992" i="16"/>
  <c r="T1992" i="16"/>
  <c r="O435" i="16"/>
  <c r="T435" i="16"/>
  <c r="O676" i="16"/>
  <c r="T676" i="16"/>
  <c r="O714" i="16"/>
  <c r="T714" i="16"/>
  <c r="O3138" i="16"/>
  <c r="T3138" i="16"/>
  <c r="O1010" i="16"/>
  <c r="T1010" i="16"/>
  <c r="O1723" i="16"/>
  <c r="T1723" i="16"/>
  <c r="O3194" i="16"/>
  <c r="T3194" i="16"/>
  <c r="O3511" i="16"/>
  <c r="T3511" i="16"/>
  <c r="O3038" i="16"/>
  <c r="T3038" i="16"/>
  <c r="O3409" i="16"/>
  <c r="T3409" i="16"/>
  <c r="O2687" i="16"/>
  <c r="T2687" i="16"/>
  <c r="O2706" i="16"/>
  <c r="T2706" i="16"/>
  <c r="O1822" i="16"/>
  <c r="T1822" i="16"/>
  <c r="O1336" i="16"/>
  <c r="T1336" i="16"/>
  <c r="O713" i="16"/>
  <c r="T713" i="16"/>
  <c r="O1003" i="16"/>
  <c r="T1003" i="16"/>
  <c r="O1100" i="16"/>
  <c r="T1100" i="16"/>
  <c r="O1821" i="16"/>
  <c r="T1821" i="16"/>
  <c r="O491" i="16"/>
  <c r="T491" i="16"/>
  <c r="O1067" i="16"/>
  <c r="T1067" i="16"/>
  <c r="O421" i="16"/>
  <c r="T421" i="16"/>
  <c r="O1825" i="16"/>
  <c r="T1825" i="16"/>
  <c r="O279" i="16"/>
  <c r="T279" i="16"/>
  <c r="O1119" i="16"/>
  <c r="T1119" i="16"/>
  <c r="O571" i="16"/>
  <c r="T571" i="16"/>
  <c r="O1447" i="16"/>
  <c r="T1447" i="16"/>
  <c r="O477" i="16"/>
  <c r="T477" i="16"/>
  <c r="O1903" i="16"/>
  <c r="T1903" i="16"/>
  <c r="O597" i="16"/>
  <c r="T597" i="16"/>
  <c r="O1738" i="16"/>
  <c r="T1738" i="16"/>
  <c r="O61" i="16"/>
  <c r="T61" i="16"/>
  <c r="O144" i="16"/>
  <c r="T144" i="16"/>
  <c r="O563" i="16"/>
  <c r="T563" i="16"/>
  <c r="O2081" i="16"/>
  <c r="T2081" i="16"/>
  <c r="O2778" i="16"/>
  <c r="T2778" i="16"/>
  <c r="O3085" i="16"/>
  <c r="T3085" i="16"/>
  <c r="O2564" i="16"/>
  <c r="T2564" i="16"/>
  <c r="O2894" i="16"/>
  <c r="T2894" i="16"/>
  <c r="O2757" i="16"/>
  <c r="T2757" i="16"/>
  <c r="O2518" i="16"/>
  <c r="T2518" i="16"/>
  <c r="O2860" i="16"/>
  <c r="T2860" i="16"/>
  <c r="O3265" i="16"/>
  <c r="T3265" i="16"/>
  <c r="O2148" i="16"/>
  <c r="T2148" i="16"/>
  <c r="O3570" i="16"/>
  <c r="T3570" i="16"/>
  <c r="O3750" i="16"/>
  <c r="T3750" i="16"/>
  <c r="O3212" i="16"/>
  <c r="T3212" i="16"/>
  <c r="O3542" i="16"/>
  <c r="T3542" i="16"/>
  <c r="O3447" i="16"/>
  <c r="T3447" i="16"/>
  <c r="O2590" i="16"/>
  <c r="T2590" i="16"/>
  <c r="O2560" i="16"/>
  <c r="T2560" i="16"/>
  <c r="O1677" i="16"/>
  <c r="T1677" i="16"/>
  <c r="O1192" i="16"/>
  <c r="T1192" i="16"/>
  <c r="O569" i="16"/>
  <c r="T569" i="16"/>
  <c r="O1793" i="16"/>
  <c r="T1793" i="16"/>
  <c r="O681" i="16"/>
  <c r="T681" i="16"/>
  <c r="O1678" i="16"/>
  <c r="T1678" i="16"/>
  <c r="O347" i="16"/>
  <c r="T347" i="16"/>
  <c r="O1271" i="16"/>
  <c r="T1271" i="16"/>
  <c r="O923" i="16"/>
  <c r="T923" i="16"/>
  <c r="O1681" i="16"/>
  <c r="T1681" i="16"/>
  <c r="O135" i="16"/>
  <c r="T135" i="16"/>
  <c r="O1828" i="16"/>
  <c r="T1828" i="16"/>
  <c r="O1303" i="16"/>
  <c r="T1303" i="16"/>
  <c r="O332" i="16"/>
  <c r="T332" i="16"/>
  <c r="O1759" i="16"/>
  <c r="T1759" i="16"/>
  <c r="O453" i="16"/>
  <c r="T453" i="16"/>
  <c r="O1594" i="16"/>
  <c r="T1594" i="16"/>
  <c r="O493" i="16"/>
  <c r="T493" i="16"/>
  <c r="O917" i="16"/>
  <c r="T917" i="16"/>
  <c r="O419" i="16"/>
  <c r="T419" i="16"/>
  <c r="O3800" i="16"/>
  <c r="T3800" i="16"/>
  <c r="O2320" i="16"/>
  <c r="T2320" i="16"/>
  <c r="O2375" i="16"/>
  <c r="T2375" i="16"/>
  <c r="O2393" i="16"/>
  <c r="T2393" i="16"/>
  <c r="O2149" i="16"/>
  <c r="T2149" i="16"/>
  <c r="O2202" i="16"/>
  <c r="T2202" i="16"/>
  <c r="O2088" i="16"/>
  <c r="T2088" i="16"/>
  <c r="O2755" i="16"/>
  <c r="T2755" i="16"/>
  <c r="O3061" i="16"/>
  <c r="T3061" i="16"/>
  <c r="O2870" i="16"/>
  <c r="T2870" i="16"/>
  <c r="O2774" i="16"/>
  <c r="T2774" i="16"/>
  <c r="O3556" i="16"/>
  <c r="T3556" i="16"/>
  <c r="O3186" i="16"/>
  <c r="T3186" i="16"/>
  <c r="O2808" i="16"/>
  <c r="T2808" i="16"/>
  <c r="O2862" i="16"/>
  <c r="T2862" i="16"/>
  <c r="O3421" i="16"/>
  <c r="T3421" i="16"/>
  <c r="O2612" i="16"/>
  <c r="T2612" i="16"/>
  <c r="O2942" i="16"/>
  <c r="T2942" i="16"/>
  <c r="O2847" i="16"/>
  <c r="T2847" i="16"/>
  <c r="O2000" i="16"/>
  <c r="T2000" i="16"/>
  <c r="O1103" i="16"/>
  <c r="T1103" i="16"/>
  <c r="O672" i="16"/>
  <c r="T672" i="16"/>
  <c r="O86" i="16"/>
  <c r="T86" i="16"/>
  <c r="O1479" i="16"/>
  <c r="T1479" i="16"/>
  <c r="O915" i="16"/>
  <c r="T915" i="16"/>
  <c r="O1313" i="16"/>
  <c r="T1313" i="16"/>
  <c r="O689" i="16"/>
  <c r="T689" i="16"/>
  <c r="O1770" i="16"/>
  <c r="T1770" i="16"/>
  <c r="O836" i="16"/>
  <c r="T836" i="16"/>
  <c r="O379" i="16"/>
  <c r="T379" i="16"/>
  <c r="O1496" i="16"/>
  <c r="T1496" i="16"/>
  <c r="O1785" i="16"/>
  <c r="T1785" i="16"/>
  <c r="O455" i="16"/>
  <c r="T455" i="16"/>
  <c r="O1871" i="16"/>
  <c r="T1871" i="16"/>
  <c r="O1225" i="16"/>
  <c r="T1225" i="16"/>
  <c r="O1969" i="16"/>
  <c r="T1969" i="16"/>
  <c r="O364" i="16"/>
  <c r="T364" i="16"/>
  <c r="O461" i="16"/>
  <c r="T461" i="16"/>
  <c r="O1685" i="16"/>
  <c r="T1685" i="16"/>
  <c r="O96" i="16"/>
  <c r="T96" i="16"/>
  <c r="O3586" i="16"/>
  <c r="T3586" i="16"/>
  <c r="O2161" i="16"/>
  <c r="T2161" i="16"/>
  <c r="O2214" i="16"/>
  <c r="T2214" i="16"/>
  <c r="O3744" i="16"/>
  <c r="T3744" i="16"/>
  <c r="O2335" i="16"/>
  <c r="T2335" i="16"/>
  <c r="O2882" i="16"/>
  <c r="T2882" i="16"/>
  <c r="O2643" i="16"/>
  <c r="T2643" i="16"/>
  <c r="O2218" i="16"/>
  <c r="T2218" i="16"/>
  <c r="O3035" i="16"/>
  <c r="T3035" i="16"/>
  <c r="O2963" i="16"/>
  <c r="T2963" i="16"/>
  <c r="O3018" i="16"/>
  <c r="T3018" i="16"/>
  <c r="O2983" i="16"/>
  <c r="T2983" i="16"/>
  <c r="O2372" i="16"/>
  <c r="T2372" i="16"/>
  <c r="O2715" i="16"/>
  <c r="T2715" i="16"/>
  <c r="O2632" i="16"/>
  <c r="T2632" i="16"/>
  <c r="O1642" i="16"/>
  <c r="T1642" i="16"/>
  <c r="O240" i="16"/>
  <c r="T240" i="16"/>
  <c r="O625" i="16"/>
  <c r="T625" i="16"/>
  <c r="O639" i="16"/>
  <c r="T639" i="16"/>
  <c r="O2044" i="16"/>
  <c r="T2044" i="16"/>
  <c r="O413" i="16"/>
  <c r="T413" i="16"/>
  <c r="O1637" i="16"/>
  <c r="T1637" i="16"/>
  <c r="O703" i="16"/>
  <c r="T703" i="16"/>
  <c r="O1687" i="16"/>
  <c r="T1687" i="16"/>
  <c r="O381" i="16"/>
  <c r="T381" i="16"/>
  <c r="O1220" i="16"/>
  <c r="T1220" i="16"/>
  <c r="O945" i="16"/>
  <c r="T945" i="16"/>
  <c r="O1089" i="16"/>
  <c r="T1089" i="16"/>
  <c r="O1523" i="16"/>
  <c r="T1523" i="16"/>
  <c r="O1033" i="16"/>
  <c r="T1033" i="16"/>
  <c r="O1837" i="16"/>
  <c r="T1837" i="16"/>
  <c r="O231" i="16"/>
  <c r="T231" i="16"/>
  <c r="O1528" i="16"/>
  <c r="T1528" i="16"/>
  <c r="O475" i="16"/>
  <c r="T475" i="16"/>
  <c r="O1603" i="16"/>
  <c r="T1603" i="16"/>
  <c r="O297" i="16"/>
  <c r="T297" i="16"/>
  <c r="O164" i="16"/>
  <c r="T164" i="16"/>
  <c r="O3442" i="16"/>
  <c r="T3442" i="16"/>
  <c r="O3815" i="16"/>
  <c r="T3815" i="16"/>
  <c r="O2070" i="16"/>
  <c r="T2070" i="16"/>
  <c r="O2192" i="16"/>
  <c r="T2192" i="16"/>
  <c r="O2496" i="16"/>
  <c r="T2496" i="16"/>
  <c r="O2408" i="16"/>
  <c r="T2408" i="16"/>
  <c r="O2157" i="16"/>
  <c r="T2157" i="16"/>
  <c r="O3558" i="16"/>
  <c r="T3558" i="16"/>
  <c r="O2416" i="16"/>
  <c r="T2416" i="16"/>
  <c r="O2891" i="16"/>
  <c r="T2891" i="16"/>
  <c r="O2910" i="16"/>
  <c r="T2910" i="16"/>
  <c r="O2820" i="16"/>
  <c r="T2820" i="16"/>
  <c r="O2875" i="16"/>
  <c r="T2875" i="16"/>
  <c r="O1727" i="16"/>
  <c r="T1727" i="16"/>
  <c r="O2839" i="16"/>
  <c r="T2839" i="16"/>
  <c r="O2768" i="16"/>
  <c r="T2768" i="16"/>
  <c r="O3098" i="16"/>
  <c r="T3098" i="16"/>
  <c r="O2229" i="16"/>
  <c r="T2229" i="16"/>
  <c r="O2146" i="16"/>
  <c r="T2146" i="16"/>
  <c r="O2488" i="16"/>
  <c r="T2488" i="16"/>
  <c r="O1485" i="16"/>
  <c r="T1485" i="16"/>
  <c r="O97" i="16"/>
  <c r="T97" i="16"/>
  <c r="O481" i="16"/>
  <c r="T481" i="16"/>
  <c r="O2054" i="16"/>
  <c r="T2054" i="16"/>
  <c r="O1899" i="16"/>
  <c r="T1899" i="16"/>
  <c r="O1493" i="16"/>
  <c r="T1493" i="16"/>
  <c r="O560" i="16"/>
  <c r="T560" i="16"/>
  <c r="O1531" i="16"/>
  <c r="T1531" i="16"/>
  <c r="O237" i="16"/>
  <c r="T237" i="16"/>
  <c r="O1076" i="16"/>
  <c r="T1076" i="16"/>
  <c r="O801" i="16"/>
  <c r="T801" i="16"/>
  <c r="O1941" i="16"/>
  <c r="T1941" i="16"/>
  <c r="O623" i="16"/>
  <c r="T623" i="16"/>
  <c r="O1355" i="16"/>
  <c r="T1355" i="16"/>
  <c r="O887" i="16"/>
  <c r="T887" i="16"/>
  <c r="O1694" i="16"/>
  <c r="T1694" i="16"/>
  <c r="O89" i="16"/>
  <c r="T89" i="16"/>
  <c r="O1384" i="16"/>
  <c r="T1384" i="16"/>
  <c r="O331" i="16"/>
  <c r="T331" i="16"/>
  <c r="O484" i="16"/>
  <c r="T484" i="16"/>
  <c r="O319" i="16"/>
  <c r="T319" i="16"/>
  <c r="O3299" i="16"/>
  <c r="T3299" i="16"/>
  <c r="O3628" i="16"/>
  <c r="T3628" i="16"/>
  <c r="O3671" i="16"/>
  <c r="T3671" i="16"/>
  <c r="O1926" i="16"/>
  <c r="T1926" i="16"/>
  <c r="O3534" i="16"/>
  <c r="T3534" i="16"/>
  <c r="O2341" i="16"/>
  <c r="T2341" i="16"/>
  <c r="O2570" i="16"/>
  <c r="T2570" i="16"/>
  <c r="O2356" i="16"/>
  <c r="T2356" i="16"/>
  <c r="O3741" i="16"/>
  <c r="T3741" i="16"/>
  <c r="O2747" i="16"/>
  <c r="T2747" i="16"/>
  <c r="O2766" i="16"/>
  <c r="T2766" i="16"/>
  <c r="O2675" i="16"/>
  <c r="T2675" i="16"/>
  <c r="O2730" i="16"/>
  <c r="T2730" i="16"/>
  <c r="O1583" i="16"/>
  <c r="T1583" i="16"/>
  <c r="O2695" i="16"/>
  <c r="T2695" i="16"/>
  <c r="O3001" i="16"/>
  <c r="T3001" i="16"/>
  <c r="O2624" i="16"/>
  <c r="T2624" i="16"/>
  <c r="O2954" i="16"/>
  <c r="T2954" i="16"/>
  <c r="O2085" i="16"/>
  <c r="T2085" i="16"/>
  <c r="O3812" i="16"/>
  <c r="T3812" i="16"/>
  <c r="O983" i="16"/>
  <c r="T983" i="16"/>
  <c r="O337" i="16"/>
  <c r="T337" i="16"/>
  <c r="O351" i="16"/>
  <c r="T351" i="16"/>
  <c r="O1755" i="16"/>
  <c r="T1755" i="16"/>
  <c r="O1349" i="16"/>
  <c r="T1349" i="16"/>
  <c r="O415" i="16"/>
  <c r="T415" i="16"/>
  <c r="O1387" i="16"/>
  <c r="T1387" i="16"/>
  <c r="O92" i="16"/>
  <c r="T92" i="16"/>
  <c r="O1964" i="16"/>
  <c r="T1964" i="16"/>
  <c r="O657" i="16"/>
  <c r="T657" i="16"/>
  <c r="O1797" i="16"/>
  <c r="T1797" i="16"/>
  <c r="O1187" i="16"/>
  <c r="T1187" i="16"/>
  <c r="O744" i="16"/>
  <c r="T744" i="16"/>
  <c r="O1549" i="16"/>
  <c r="T1549" i="16"/>
  <c r="O1240" i="16"/>
  <c r="T1240" i="16"/>
  <c r="O617" i="16"/>
  <c r="T617" i="16"/>
  <c r="O1121" i="16"/>
  <c r="T1121" i="16"/>
  <c r="O187" i="16"/>
  <c r="T187" i="16"/>
  <c r="O1291" i="16"/>
  <c r="T1291" i="16"/>
  <c r="O873" i="16"/>
  <c r="T873" i="16"/>
  <c r="O3366" i="16"/>
  <c r="T3366" i="16"/>
  <c r="O3740" i="16"/>
  <c r="T3740" i="16"/>
  <c r="O3488" i="16"/>
  <c r="T3488" i="16"/>
  <c r="O3830" i="16"/>
  <c r="T3830" i="16"/>
  <c r="O1937" i="16"/>
  <c r="T1937" i="16"/>
  <c r="O3492" i="16"/>
  <c r="T3492" i="16"/>
  <c r="O3581" i="16"/>
  <c r="T3581" i="16"/>
  <c r="O2804" i="16"/>
  <c r="T2804" i="16"/>
  <c r="O3134" i="16"/>
  <c r="T3134" i="16"/>
  <c r="O2709" i="16"/>
  <c r="T2709" i="16"/>
  <c r="O2668" i="16"/>
  <c r="T2668" i="16"/>
  <c r="O2279" i="16"/>
  <c r="T2279" i="16"/>
  <c r="O1818" i="16"/>
  <c r="T1818" i="16"/>
  <c r="O3715" i="16"/>
  <c r="T3715" i="16"/>
  <c r="O2377" i="16"/>
  <c r="T2377" i="16"/>
  <c r="O1923" i="16"/>
  <c r="T1923" i="16"/>
  <c r="O521" i="16"/>
  <c r="T521" i="16"/>
  <c r="O513" i="16"/>
  <c r="T513" i="16"/>
  <c r="O1763" i="16"/>
  <c r="T1763" i="16"/>
  <c r="O360" i="16"/>
  <c r="T360" i="16"/>
  <c r="O732" i="16"/>
  <c r="T732" i="16"/>
  <c r="O2017" i="16"/>
  <c r="T2017" i="16"/>
  <c r="O459" i="16"/>
  <c r="T459" i="16"/>
  <c r="O1587" i="16"/>
  <c r="T1587" i="16"/>
  <c r="O1023" i="16"/>
  <c r="T1023" i="16"/>
  <c r="O1420" i="16"/>
  <c r="T1420" i="16"/>
  <c r="O796" i="16"/>
  <c r="T796" i="16"/>
  <c r="O1444" i="16"/>
  <c r="T1444" i="16"/>
  <c r="O512" i="16"/>
  <c r="T512" i="16"/>
  <c r="O1638" i="16"/>
  <c r="T1638" i="16"/>
  <c r="O333" i="16"/>
  <c r="T333" i="16"/>
  <c r="O1329" i="16"/>
  <c r="T1329" i="16"/>
  <c r="O505" i="16"/>
  <c r="T505" i="16"/>
  <c r="O175" i="16"/>
  <c r="T175" i="16"/>
  <c r="O2958" i="16"/>
  <c r="T2958" i="16"/>
  <c r="O3758" i="16"/>
  <c r="T3758" i="16"/>
  <c r="O3393" i="16"/>
  <c r="T3393" i="16"/>
  <c r="O3724" i="16"/>
  <c r="T3724" i="16"/>
  <c r="O3335" i="16"/>
  <c r="T3335" i="16"/>
  <c r="O3353" i="16"/>
  <c r="T3353" i="16"/>
  <c r="O1475" i="16"/>
  <c r="T1475" i="16"/>
  <c r="O2718" i="16"/>
  <c r="T2718" i="16"/>
  <c r="O3025" i="16"/>
  <c r="T3025" i="16"/>
  <c r="O2648" i="16"/>
  <c r="T2648" i="16"/>
  <c r="O2978" i="16"/>
  <c r="T2978" i="16"/>
  <c r="O2253" i="16"/>
  <c r="T2253" i="16"/>
  <c r="O2595" i="16"/>
  <c r="T2595" i="16"/>
  <c r="O2170" i="16"/>
  <c r="T2170" i="16"/>
  <c r="O2512" i="16"/>
  <c r="T2512" i="16"/>
  <c r="O3466" i="16"/>
  <c r="T3466" i="16"/>
  <c r="O3796" i="16"/>
  <c r="T3796" i="16"/>
  <c r="O3407" i="16"/>
  <c r="T3407" i="16"/>
  <c r="O3426" i="16"/>
  <c r="T3426" i="16"/>
  <c r="O1547" i="16"/>
  <c r="T1547" i="16"/>
  <c r="O472" i="16"/>
  <c r="T472" i="16"/>
  <c r="O2056" i="16"/>
  <c r="T2056" i="16"/>
  <c r="O1674" i="16"/>
  <c r="T1674" i="16"/>
  <c r="O705" i="16"/>
  <c r="T705" i="16"/>
  <c r="O1819" i="16"/>
  <c r="T1819" i="16"/>
  <c r="O1593" i="16"/>
  <c r="T1593" i="16"/>
  <c r="O192" i="16"/>
  <c r="T192" i="16"/>
  <c r="O1211" i="16"/>
  <c r="T1211" i="16"/>
  <c r="O768" i="16"/>
  <c r="T768" i="16"/>
  <c r="O181" i="16"/>
  <c r="T181" i="16"/>
  <c r="O209" i="16"/>
  <c r="T209" i="16"/>
  <c r="O1433" i="16"/>
  <c r="T1433" i="16"/>
  <c r="O1471" i="16"/>
  <c r="T1471" i="16"/>
  <c r="O177" i="16"/>
  <c r="T177" i="16"/>
  <c r="O273" i="16"/>
  <c r="T273" i="16"/>
  <c r="O85" i="16"/>
  <c r="T85" i="16"/>
  <c r="O1133" i="16"/>
  <c r="T1133" i="16"/>
  <c r="O3385" i="16"/>
  <c r="T3385" i="16"/>
  <c r="O3770" i="16"/>
  <c r="T3770" i="16"/>
  <c r="O3201" i="16"/>
  <c r="T3201" i="16"/>
  <c r="O3531" i="16"/>
  <c r="T3531" i="16"/>
  <c r="O3406" i="16"/>
  <c r="T3406" i="16"/>
  <c r="O3204" i="16"/>
  <c r="T3204" i="16"/>
  <c r="O3185" i="16"/>
  <c r="T3185" i="16"/>
  <c r="O2516" i="16"/>
  <c r="T2516" i="16"/>
  <c r="O2846" i="16"/>
  <c r="T2846" i="16"/>
  <c r="O2750" i="16"/>
  <c r="T2750" i="16"/>
  <c r="O3557" i="16"/>
  <c r="T3557" i="16"/>
  <c r="O2380" i="16"/>
  <c r="T2380" i="16"/>
  <c r="O3766" i="16"/>
  <c r="T3766" i="16"/>
  <c r="O2009" i="16"/>
  <c r="T2009" i="16"/>
  <c r="O3293" i="16"/>
  <c r="T3293" i="16"/>
  <c r="O3203" i="16"/>
  <c r="T3203" i="16"/>
  <c r="O2089" i="16"/>
  <c r="T2089" i="16"/>
  <c r="O1398" i="16"/>
  <c r="T1398" i="16"/>
  <c r="O428" i="16"/>
  <c r="T428" i="16"/>
  <c r="O1544" i="16"/>
  <c r="T1544" i="16"/>
  <c r="O56" i="16"/>
  <c r="T56" i="16"/>
  <c r="O445" i="16"/>
  <c r="T445" i="16"/>
  <c r="O1706" i="16"/>
  <c r="T1706" i="16"/>
  <c r="O160" i="16"/>
  <c r="T160" i="16"/>
  <c r="O735" i="16"/>
  <c r="T735" i="16"/>
  <c r="O1132" i="16"/>
  <c r="T1132" i="16"/>
  <c r="O1157" i="16"/>
  <c r="T1157" i="16"/>
  <c r="O223" i="16"/>
  <c r="T223" i="16"/>
  <c r="O1327" i="16"/>
  <c r="T1327" i="16"/>
  <c r="O57" i="16"/>
  <c r="T57" i="16"/>
  <c r="O2036" i="16"/>
  <c r="T2036" i="16"/>
  <c r="O719" i="16"/>
  <c r="T719" i="16"/>
  <c r="O863" i="16"/>
  <c r="T863" i="16"/>
  <c r="O216" i="16"/>
  <c r="T216" i="16"/>
  <c r="O118" i="16"/>
  <c r="T118" i="16"/>
  <c r="O1661" i="16"/>
  <c r="T1661" i="16"/>
  <c r="O2670" i="16"/>
  <c r="T2670" i="16"/>
  <c r="O1524" i="16"/>
  <c r="T1524" i="16"/>
  <c r="O3355" i="16"/>
  <c r="T3355" i="16"/>
  <c r="O3661" i="16"/>
  <c r="T3661" i="16"/>
  <c r="O3139" i="16"/>
  <c r="T3139" i="16"/>
  <c r="O3470" i="16"/>
  <c r="T3470" i="16"/>
  <c r="O3675" i="16"/>
  <c r="T3675" i="16"/>
  <c r="O3106" i="16"/>
  <c r="T3106" i="16"/>
  <c r="O3437" i="16"/>
  <c r="T3437" i="16"/>
  <c r="O3065" i="16"/>
  <c r="T3065" i="16"/>
  <c r="O3840" i="16"/>
  <c r="T3840" i="16"/>
  <c r="O2360" i="16"/>
  <c r="T2360" i="16"/>
  <c r="O2666" i="16"/>
  <c r="T2666" i="16"/>
  <c r="O2306" i="16"/>
  <c r="T2306" i="16"/>
  <c r="O2213" i="16"/>
  <c r="T2213" i="16"/>
  <c r="O3179" i="16"/>
  <c r="T3179" i="16"/>
  <c r="O3508" i="16"/>
  <c r="T3508" i="16"/>
  <c r="O3118" i="16"/>
  <c r="T3118" i="16"/>
  <c r="O3137" i="16"/>
  <c r="T3137" i="16"/>
  <c r="O1259" i="16"/>
  <c r="T1259" i="16"/>
  <c r="O184" i="16"/>
  <c r="T184" i="16"/>
  <c r="O416" i="16"/>
  <c r="T416" i="16"/>
  <c r="O1532" i="16"/>
  <c r="T1532" i="16"/>
  <c r="O1281" i="16"/>
  <c r="T1281" i="16"/>
  <c r="O935" i="16"/>
  <c r="T935" i="16"/>
  <c r="O479" i="16"/>
  <c r="T479" i="16"/>
  <c r="O1286" i="16"/>
  <c r="T1286" i="16"/>
  <c r="O1552" i="16"/>
  <c r="T1552" i="16"/>
  <c r="O1145" i="16"/>
  <c r="T1145" i="16"/>
  <c r="O211" i="16"/>
  <c r="T211" i="16"/>
  <c r="O1171" i="16"/>
  <c r="T1171" i="16"/>
  <c r="O908" i="16"/>
  <c r="T908" i="16"/>
  <c r="O1305" i="16"/>
  <c r="T1305" i="16"/>
  <c r="O1028" i="16"/>
  <c r="T1028" i="16"/>
  <c r="O852" i="16"/>
  <c r="T852" i="16"/>
  <c r="O2526" i="16"/>
  <c r="T2526" i="16"/>
  <c r="O1381" i="16"/>
  <c r="T1381" i="16"/>
  <c r="O3211" i="16"/>
  <c r="T3211" i="16"/>
  <c r="O3517" i="16"/>
  <c r="T3517" i="16"/>
  <c r="O2995" i="16"/>
  <c r="T2995" i="16"/>
  <c r="O3520" i="16"/>
  <c r="T3520" i="16"/>
  <c r="O2961" i="16"/>
  <c r="T2961" i="16"/>
  <c r="O3291" i="16"/>
  <c r="T3291" i="16"/>
  <c r="O2922" i="16"/>
  <c r="T2922" i="16"/>
  <c r="O3696" i="16"/>
  <c r="T3696" i="16"/>
  <c r="O2287" i="16"/>
  <c r="T2287" i="16"/>
  <c r="O2163" i="16"/>
  <c r="T2163" i="16"/>
  <c r="O3594" i="16"/>
  <c r="T3594" i="16"/>
  <c r="O3034" i="16"/>
  <c r="T3034" i="16"/>
  <c r="O2993" i="16"/>
  <c r="T2993" i="16"/>
  <c r="O1115" i="16"/>
  <c r="T1115" i="16"/>
  <c r="O221" i="16"/>
  <c r="T221" i="16"/>
  <c r="O259" i="16"/>
  <c r="T259" i="16"/>
  <c r="O1388" i="16"/>
  <c r="T1388" i="16"/>
  <c r="O70" i="16"/>
  <c r="T70" i="16"/>
  <c r="O1737" i="16"/>
  <c r="T1737" i="16"/>
  <c r="O336" i="16"/>
  <c r="T336" i="16"/>
  <c r="O709" i="16"/>
  <c r="T709" i="16"/>
  <c r="O1142" i="16"/>
  <c r="T1142" i="16"/>
  <c r="O578" i="16"/>
  <c r="T578" i="16"/>
  <c r="O1407" i="16"/>
  <c r="T1407" i="16"/>
  <c r="O1000" i="16"/>
  <c r="T1000" i="16"/>
  <c r="O1734" i="16"/>
  <c r="T1734" i="16"/>
  <c r="O764" i="16"/>
  <c r="T764" i="16"/>
  <c r="O1958" i="16"/>
  <c r="T1958" i="16"/>
  <c r="O2387" i="16"/>
  <c r="T2387" i="16"/>
  <c r="O2748" i="16"/>
  <c r="T2748" i="16"/>
  <c r="O2802" i="16"/>
  <c r="T2802" i="16"/>
  <c r="O3129" i="16"/>
  <c r="T3129" i="16"/>
  <c r="O3458" i="16"/>
  <c r="T3458" i="16"/>
  <c r="O2890" i="16"/>
  <c r="T2890" i="16"/>
  <c r="O3219" i="16"/>
  <c r="T3219" i="16"/>
  <c r="O3612" i="16"/>
  <c r="T3612" i="16"/>
  <c r="O1865" i="16"/>
  <c r="T1865" i="16"/>
  <c r="O3540" i="16"/>
  <c r="T3540" i="16"/>
  <c r="O3560" i="16"/>
  <c r="T3560" i="16"/>
  <c r="O3605" i="16"/>
  <c r="T3605" i="16"/>
  <c r="O3489" i="16"/>
  <c r="T3489" i="16"/>
  <c r="O3292" i="16"/>
  <c r="T3292" i="16"/>
  <c r="O2878" i="16"/>
  <c r="T2878" i="16"/>
  <c r="O3208" i="16"/>
  <c r="T3208" i="16"/>
  <c r="O1283" i="16"/>
  <c r="T1283" i="16"/>
  <c r="O829" i="16"/>
  <c r="T829" i="16"/>
  <c r="O1778" i="16"/>
  <c r="T1778" i="16"/>
  <c r="O1229" i="16"/>
  <c r="T1229" i="16"/>
  <c r="O248" i="16"/>
  <c r="T248" i="16"/>
  <c r="O1232" i="16"/>
  <c r="T1232" i="16"/>
  <c r="O956" i="16"/>
  <c r="T956" i="16"/>
  <c r="O1725" i="16"/>
  <c r="T1725" i="16"/>
  <c r="O324" i="16"/>
  <c r="T324" i="16"/>
  <c r="O697" i="16"/>
  <c r="T697" i="16"/>
  <c r="O1525" i="16"/>
  <c r="T1525" i="16"/>
  <c r="O1021" i="16"/>
  <c r="T1021" i="16"/>
  <c r="O1395" i="16"/>
  <c r="T1395" i="16"/>
  <c r="O808" i="16"/>
  <c r="T808" i="16"/>
  <c r="O1814" i="16"/>
  <c r="T1814" i="16"/>
  <c r="O2888" i="16"/>
  <c r="T2888" i="16"/>
  <c r="O2863" i="16"/>
  <c r="T2863" i="16"/>
  <c r="O3602" i="16"/>
  <c r="T3602" i="16"/>
  <c r="O194" i="16"/>
  <c r="T194" i="16"/>
  <c r="O3128" i="16"/>
  <c r="T3128" i="16"/>
  <c r="O3229" i="16"/>
  <c r="T3229" i="16"/>
  <c r="O2234" i="16"/>
  <c r="T2234" i="16"/>
  <c r="O3590" i="16"/>
  <c r="T3590" i="16"/>
  <c r="O2171" i="16"/>
  <c r="T2171" i="16"/>
  <c r="O2615" i="16"/>
  <c r="T2615" i="16"/>
  <c r="O3486" i="16"/>
  <c r="T3486" i="16"/>
  <c r="O3714" i="16"/>
  <c r="T3714" i="16"/>
  <c r="O3356" i="16"/>
  <c r="T3356" i="16"/>
  <c r="O3686" i="16"/>
  <c r="T3686" i="16"/>
  <c r="O3260" i="16"/>
  <c r="T3260" i="16"/>
  <c r="O2745" i="16"/>
  <c r="T2745" i="16"/>
  <c r="O1357" i="16"/>
  <c r="T1357" i="16"/>
  <c r="O795" i="16"/>
  <c r="T795" i="16"/>
  <c r="O954" i="16"/>
  <c r="T954" i="16"/>
  <c r="O826" i="16"/>
  <c r="T826" i="16"/>
  <c r="O1426" i="16"/>
  <c r="T1426" i="16"/>
  <c r="O531" i="16"/>
  <c r="T531" i="16"/>
  <c r="O1972" i="16"/>
  <c r="T1972" i="16"/>
  <c r="O407" i="16"/>
  <c r="T407" i="16"/>
  <c r="O263" i="16"/>
  <c r="T263" i="16"/>
  <c r="O3827" i="16"/>
  <c r="T3827" i="16"/>
  <c r="O1967" i="16"/>
  <c r="T1967" i="16"/>
  <c r="O3088" i="16"/>
  <c r="T3088" i="16"/>
  <c r="O2471" i="16"/>
  <c r="T2471" i="16"/>
  <c r="O2489" i="16"/>
  <c r="T2489" i="16"/>
  <c r="O3331" i="16"/>
  <c r="T3331" i="16"/>
  <c r="O3117" i="16"/>
  <c r="T3117" i="16"/>
  <c r="O2932" i="16"/>
  <c r="T2932" i="16"/>
  <c r="O2543" i="16"/>
  <c r="T2543" i="16"/>
  <c r="O1213" i="16"/>
  <c r="T1213" i="16"/>
  <c r="O652" i="16"/>
  <c r="T652" i="16"/>
  <c r="O858" i="16"/>
  <c r="T858" i="16"/>
  <c r="O1987" i="16"/>
  <c r="T1987" i="16"/>
  <c r="O278" i="16"/>
  <c r="T278" i="16"/>
  <c r="O1995" i="16"/>
  <c r="T1995" i="16"/>
  <c r="O388" i="16"/>
  <c r="T388" i="16"/>
  <c r="O426" i="16"/>
  <c r="T426" i="16"/>
  <c r="O2539" i="16"/>
  <c r="T2539" i="16"/>
  <c r="O2433" i="16"/>
  <c r="T2433" i="16"/>
  <c r="O3226" i="16"/>
  <c r="T3226" i="16"/>
  <c r="O3168" i="16"/>
  <c r="T3168" i="16"/>
  <c r="O1716" i="16"/>
  <c r="T1716" i="16"/>
  <c r="O3116" i="16"/>
  <c r="T3116" i="16"/>
  <c r="O2517" i="16"/>
  <c r="T2517" i="16"/>
  <c r="O682" i="16"/>
  <c r="T682" i="16"/>
  <c r="O1350" i="16"/>
  <c r="T1350" i="16"/>
  <c r="O179" i="16"/>
  <c r="T179" i="16"/>
  <c r="O722" i="16"/>
  <c r="T722" i="16"/>
  <c r="O2092" i="16"/>
  <c r="T2092" i="16"/>
  <c r="O2027" i="16"/>
  <c r="T2027" i="16"/>
  <c r="O1829" i="16"/>
  <c r="T1829" i="16"/>
  <c r="O2641" i="16"/>
  <c r="T2641" i="16"/>
  <c r="O2552" i="16"/>
  <c r="T2552" i="16"/>
  <c r="O2302" i="16"/>
  <c r="T2302" i="16"/>
  <c r="O2561" i="16"/>
  <c r="T2561" i="16"/>
  <c r="O3052" i="16"/>
  <c r="T3052" i="16"/>
  <c r="O1873" i="16"/>
  <c r="T1873" i="16"/>
  <c r="O3289" i="16"/>
  <c r="T3289" i="16"/>
  <c r="O2911" i="16"/>
  <c r="T2911" i="16"/>
  <c r="O3242" i="16"/>
  <c r="T3242" i="16"/>
  <c r="O2290" i="16"/>
  <c r="T2290" i="16"/>
  <c r="O1202" i="16"/>
  <c r="T1202" i="16"/>
  <c r="O766" i="16"/>
  <c r="T766" i="16"/>
  <c r="O446" i="16"/>
  <c r="T446" i="16"/>
  <c r="O126" i="16"/>
  <c r="T126" i="16"/>
  <c r="O1410" i="16"/>
  <c r="T1410" i="16"/>
  <c r="O3772" i="16"/>
  <c r="T3772" i="16"/>
  <c r="O3599" i="16"/>
  <c r="T3599" i="16"/>
  <c r="O2713" i="16"/>
  <c r="T2713" i="16"/>
  <c r="O2499" i="16"/>
  <c r="T2499" i="16"/>
  <c r="O3145" i="16"/>
  <c r="T3145" i="16"/>
  <c r="O2571" i="16"/>
  <c r="T2571" i="16"/>
  <c r="O494" i="16"/>
  <c r="T494" i="16"/>
  <c r="O269" i="16"/>
  <c r="T269" i="16"/>
  <c r="O302" i="16"/>
  <c r="T302" i="16"/>
  <c r="O761" i="16"/>
  <c r="T761" i="16"/>
  <c r="O1266" i="16"/>
  <c r="T1266" i="16"/>
  <c r="O1446" i="16"/>
  <c r="T1446" i="16"/>
  <c r="O154" i="16"/>
  <c r="T154" i="16"/>
  <c r="O1278" i="16"/>
  <c r="T1278" i="16"/>
  <c r="O3456" i="16"/>
  <c r="T3456" i="16"/>
  <c r="O2263" i="16"/>
  <c r="T2263" i="16"/>
  <c r="O3826" i="16"/>
  <c r="T3826" i="16"/>
  <c r="O2261" i="16"/>
  <c r="T2261" i="16"/>
  <c r="O2427" i="16"/>
  <c r="T2427" i="16"/>
  <c r="O2331" i="16"/>
  <c r="T2331" i="16"/>
  <c r="O1330" i="16"/>
  <c r="T1330" i="16"/>
  <c r="O1896" i="16"/>
  <c r="T1896" i="16"/>
  <c r="O125" i="16"/>
  <c r="T125" i="16"/>
  <c r="O466" i="16"/>
  <c r="T466" i="16"/>
  <c r="O158" i="16"/>
  <c r="T158" i="16"/>
  <c r="O986" i="16"/>
  <c r="T986" i="16"/>
  <c r="O830" i="16"/>
  <c r="T830" i="16"/>
  <c r="O3674" i="16"/>
  <c r="T3674" i="16"/>
  <c r="O2247" i="16"/>
  <c r="T2247" i="16"/>
  <c r="O3694" i="16"/>
  <c r="T3694" i="16"/>
  <c r="O3420" i="16"/>
  <c r="T3420" i="16"/>
  <c r="O3499" i="16"/>
  <c r="T3499" i="16"/>
  <c r="O2305" i="16"/>
  <c r="T2305" i="16"/>
  <c r="O3040" i="16"/>
  <c r="T3040" i="16"/>
  <c r="O2326" i="16"/>
  <c r="T2326" i="16"/>
  <c r="O2297" i="16"/>
  <c r="T2297" i="16"/>
  <c r="O3563" i="16"/>
  <c r="T3563" i="16"/>
  <c r="O3491" i="16"/>
  <c r="T3491" i="16"/>
  <c r="O1686" i="16"/>
  <c r="T1686" i="16"/>
  <c r="O716" i="16"/>
  <c r="T716" i="16"/>
  <c r="O1832" i="16"/>
  <c r="T1832" i="16"/>
  <c r="O1018" i="16"/>
  <c r="T1018" i="16"/>
  <c r="O1510" i="16"/>
  <c r="T1510" i="16"/>
  <c r="O119" i="16"/>
  <c r="T119" i="16"/>
  <c r="O2903" i="16"/>
  <c r="T2903" i="16"/>
  <c r="O1812" i="16"/>
  <c r="T1812" i="16"/>
  <c r="O3642" i="16"/>
  <c r="T3642" i="16"/>
  <c r="O2150" i="16"/>
  <c r="T2150" i="16"/>
  <c r="O3428" i="16"/>
  <c r="T3428" i="16"/>
  <c r="O3622" i="16"/>
  <c r="T3622" i="16"/>
  <c r="O2139" i="16"/>
  <c r="T2139" i="16"/>
  <c r="O2078" i="16"/>
  <c r="T2078" i="16"/>
  <c r="O654" i="16"/>
  <c r="T654" i="16"/>
  <c r="O502" i="16"/>
  <c r="T502" i="16"/>
  <c r="O1575" i="16"/>
  <c r="T1575" i="16"/>
  <c r="O1011" i="16"/>
  <c r="T1011" i="16"/>
  <c r="O1840" i="16"/>
  <c r="T1840" i="16"/>
  <c r="O498" i="16"/>
  <c r="T498" i="16"/>
  <c r="O1592" i="16"/>
  <c r="T1592" i="16"/>
  <c r="O1498" i="16"/>
  <c r="T1498" i="16"/>
  <c r="O107" i="16"/>
  <c r="T107" i="16"/>
  <c r="O3080" i="16"/>
  <c r="T3080" i="16"/>
  <c r="O3440" i="16"/>
  <c r="T3440" i="16"/>
  <c r="O3737" i="16"/>
  <c r="T3737" i="16"/>
  <c r="O3222" i="16"/>
  <c r="T3222" i="16"/>
  <c r="O3132" i="16"/>
  <c r="T3132" i="16"/>
  <c r="O2039" i="16"/>
  <c r="T2039" i="16"/>
  <c r="O2409" i="16"/>
  <c r="T2409" i="16"/>
  <c r="O3274" i="16"/>
  <c r="T3274" i="16"/>
  <c r="O3258" i="16"/>
  <c r="T3258" i="16"/>
  <c r="O1636" i="16"/>
  <c r="T1636" i="16"/>
  <c r="O234" i="16"/>
  <c r="T234" i="16"/>
  <c r="O226" i="16"/>
  <c r="T226" i="16"/>
  <c r="O1450" i="16"/>
  <c r="T1450" i="16"/>
  <c r="O1298" i="16"/>
  <c r="T1298" i="16"/>
  <c r="O510" i="16"/>
  <c r="T510" i="16"/>
  <c r="O1198" i="16"/>
  <c r="T1198" i="16"/>
  <c r="O1621" i="16"/>
  <c r="T1621" i="16"/>
  <c r="O121" i="16"/>
  <c r="T121" i="16"/>
  <c r="O2603" i="16"/>
  <c r="T2603" i="16"/>
  <c r="O3333" i="16"/>
  <c r="T3333" i="16"/>
  <c r="O3048" i="16"/>
  <c r="T3048" i="16"/>
  <c r="O2431" i="16"/>
  <c r="T2431" i="16"/>
  <c r="O2737" i="16"/>
  <c r="T2737" i="16"/>
  <c r="O3801" i="16"/>
  <c r="T3801" i="16"/>
  <c r="O3692" i="16"/>
  <c r="T3692" i="16"/>
  <c r="O1790" i="16"/>
  <c r="T1790" i="16"/>
  <c r="O1768" i="16"/>
  <c r="T1768" i="16"/>
  <c r="O366" i="16"/>
  <c r="T366" i="16"/>
  <c r="O1386" i="16"/>
  <c r="T1386" i="16"/>
  <c r="O214" i="16"/>
  <c r="T214" i="16"/>
  <c r="O1907" i="16"/>
  <c r="T1907" i="16"/>
  <c r="O854" i="16"/>
  <c r="T854" i="16"/>
  <c r="O723" i="16"/>
  <c r="T723" i="16"/>
  <c r="O964" i="16"/>
  <c r="T964" i="16"/>
  <c r="O1186" i="16"/>
  <c r="T1186" i="16"/>
  <c r="O1146" i="16"/>
  <c r="T1146" i="16"/>
  <c r="O2461" i="16"/>
  <c r="T2461" i="16"/>
  <c r="O3326" i="16"/>
  <c r="T3326" i="16"/>
  <c r="O3190" i="16"/>
  <c r="T3190" i="16"/>
  <c r="O2904" i="16"/>
  <c r="T2904" i="16"/>
  <c r="O2593" i="16"/>
  <c r="T2593" i="16"/>
  <c r="O2215" i="16"/>
  <c r="T2215" i="16"/>
  <c r="O2523" i="16"/>
  <c r="T2523" i="16"/>
  <c r="O3655" i="16"/>
  <c r="T3655" i="16"/>
  <c r="O3549" i="16"/>
  <c r="T3549" i="16"/>
  <c r="O3364" i="16"/>
  <c r="T3364" i="16"/>
  <c r="O2976" i="16"/>
  <c r="T2976" i="16"/>
  <c r="O1645" i="16"/>
  <c r="T1645" i="16"/>
  <c r="O1083" i="16"/>
  <c r="T1083" i="16"/>
  <c r="O1624" i="16"/>
  <c r="T1624" i="16"/>
  <c r="O1242" i="16"/>
  <c r="T1242" i="16"/>
  <c r="O1126" i="16"/>
  <c r="T1126" i="16"/>
  <c r="O790" i="16"/>
  <c r="T790" i="16"/>
  <c r="O820" i="16"/>
  <c r="T820" i="16"/>
  <c r="O67" i="16"/>
  <c r="T67" i="16"/>
  <c r="O2404" i="16"/>
  <c r="T2404" i="16"/>
  <c r="O1656" i="16"/>
  <c r="T1656" i="16"/>
  <c r="O2912" i="16"/>
  <c r="T2912" i="16"/>
  <c r="O3217" i="16"/>
  <c r="T3217" i="16"/>
  <c r="O2805" i="16"/>
  <c r="T2805" i="16"/>
  <c r="O3136" i="16"/>
  <c r="T3136" i="16"/>
  <c r="O2131" i="16"/>
  <c r="T2131" i="16"/>
  <c r="O2437" i="16"/>
  <c r="T2437" i="16"/>
  <c r="O3818" i="16"/>
  <c r="T3818" i="16"/>
  <c r="O2962" i="16"/>
  <c r="T2962" i="16"/>
  <c r="O242" i="16"/>
  <c r="T242" i="16"/>
  <c r="O171" i="16"/>
  <c r="T171" i="16"/>
  <c r="O1613" i="16"/>
  <c r="T1613" i="16"/>
  <c r="O210" i="16"/>
  <c r="T210" i="16"/>
  <c r="O1796" i="16"/>
  <c r="T1796" i="16"/>
  <c r="O478" i="16"/>
  <c r="T478" i="16"/>
  <c r="O846" i="16"/>
  <c r="T846" i="16"/>
  <c r="O702" i="16"/>
  <c r="T702" i="16"/>
  <c r="O286" i="16"/>
  <c r="T286" i="16"/>
  <c r="O2884" i="16"/>
  <c r="T2884" i="16"/>
  <c r="O2874" i="16"/>
  <c r="T2874" i="16"/>
  <c r="O3144" i="16"/>
  <c r="T3144" i="16"/>
  <c r="O2503" i="16"/>
  <c r="T2503" i="16"/>
  <c r="O276" i="16"/>
  <c r="T276" i="16"/>
  <c r="O2225" i="16"/>
  <c r="T2225" i="16"/>
  <c r="O3231" i="16"/>
  <c r="T3231" i="16"/>
  <c r="O2634" i="16"/>
  <c r="T2634" i="16"/>
  <c r="O2260" i="16"/>
  <c r="T2260" i="16"/>
  <c r="O2592" i="16"/>
  <c r="T2592" i="16"/>
  <c r="O2658" i="16"/>
  <c r="T2658" i="16"/>
  <c r="O1512" i="16"/>
  <c r="T1512" i="16"/>
  <c r="O2767" i="16"/>
  <c r="T2767" i="16"/>
  <c r="O2985" i="16"/>
  <c r="T2985" i="16"/>
  <c r="O2746" i="16"/>
  <c r="T2746" i="16"/>
  <c r="O2650" i="16"/>
  <c r="T2650" i="16"/>
  <c r="O2991" i="16"/>
  <c r="T2991" i="16"/>
  <c r="O3467" i="16"/>
  <c r="T3467" i="16"/>
  <c r="O3485" i="16"/>
  <c r="T3485" i="16"/>
  <c r="O3474" i="16"/>
  <c r="T3474" i="16"/>
  <c r="O2281" i="16"/>
  <c r="T2281" i="16"/>
  <c r="O3414" i="16"/>
  <c r="T3414" i="16"/>
  <c r="O3673" i="16"/>
  <c r="T3673" i="16"/>
  <c r="O3147" i="16"/>
  <c r="T3147" i="16"/>
  <c r="O2734" i="16"/>
  <c r="T2734" i="16"/>
  <c r="O1127" i="16"/>
  <c r="T1127" i="16"/>
  <c r="O684" i="16"/>
  <c r="T684" i="16"/>
  <c r="O98" i="16"/>
  <c r="T98" i="16"/>
  <c r="O1635" i="16"/>
  <c r="T1635" i="16"/>
  <c r="O1072" i="16"/>
  <c r="T1072" i="16"/>
  <c r="O66" i="16"/>
  <c r="T66" i="16"/>
  <c r="O104" i="16"/>
  <c r="T104" i="16"/>
  <c r="O1088" i="16"/>
  <c r="T1088" i="16"/>
  <c r="O813" i="16"/>
  <c r="T813" i="16"/>
  <c r="O1651" i="16"/>
  <c r="T1651" i="16"/>
  <c r="O335" i="16"/>
  <c r="T335" i="16"/>
  <c r="O1380" i="16"/>
  <c r="T1380" i="16"/>
  <c r="O1251" i="16"/>
  <c r="T1251" i="16"/>
  <c r="O664" i="16"/>
  <c r="T664" i="16"/>
  <c r="O557" i="16"/>
  <c r="T557" i="16"/>
  <c r="O859" i="16"/>
  <c r="T859" i="16"/>
  <c r="O907" i="16"/>
  <c r="T907" i="16"/>
  <c r="O729" i="16"/>
  <c r="T729" i="16"/>
  <c r="O973" i="16"/>
  <c r="T973" i="16"/>
  <c r="O895" i="16"/>
  <c r="T895" i="16"/>
  <c r="O289" i="16"/>
  <c r="T289" i="16"/>
  <c r="O2090" i="16"/>
  <c r="T2090" i="16"/>
  <c r="O3786" i="16"/>
  <c r="T3786" i="16"/>
  <c r="O2117" i="16"/>
  <c r="T2117" i="16"/>
  <c r="O2448" i="16"/>
  <c r="T2448" i="16"/>
  <c r="O2514" i="16"/>
  <c r="T2514" i="16"/>
  <c r="O1368" i="16"/>
  <c r="T1368" i="16"/>
  <c r="O2623" i="16"/>
  <c r="T2623" i="16"/>
  <c r="O2929" i="16"/>
  <c r="T2929" i="16"/>
  <c r="O2840" i="16"/>
  <c r="T2840" i="16"/>
  <c r="O3171" i="16"/>
  <c r="T3171" i="16"/>
  <c r="O2931" i="16"/>
  <c r="T2931" i="16"/>
  <c r="O2506" i="16"/>
  <c r="T2506" i="16"/>
  <c r="O2848" i="16"/>
  <c r="T2848" i="16"/>
  <c r="O3323" i="16"/>
  <c r="T3323" i="16"/>
  <c r="O3341" i="16"/>
  <c r="T3341" i="16"/>
  <c r="O3252" i="16"/>
  <c r="T3252" i="16"/>
  <c r="O3271" i="16"/>
  <c r="T3271" i="16"/>
  <c r="O3200" i="16"/>
  <c r="T3200" i="16"/>
  <c r="O3530" i="16"/>
  <c r="T3530" i="16"/>
  <c r="O3002" i="16"/>
  <c r="T3002" i="16"/>
  <c r="O2578" i="16"/>
  <c r="T2578" i="16"/>
  <c r="O2919" i="16"/>
  <c r="T2919" i="16"/>
  <c r="O1966" i="16"/>
  <c r="T1966" i="16"/>
  <c r="O539" i="16"/>
  <c r="T539" i="16"/>
  <c r="O913" i="16"/>
  <c r="T913" i="16"/>
  <c r="O927" i="16"/>
  <c r="T927" i="16"/>
  <c r="O700" i="16"/>
  <c r="T700" i="16"/>
  <c r="O992" i="16"/>
  <c r="T992" i="16"/>
  <c r="O669" i="16"/>
  <c r="T669" i="16"/>
  <c r="O1508" i="16"/>
  <c r="T1508" i="16"/>
  <c r="O191" i="16"/>
  <c r="T191" i="16"/>
  <c r="O1056" i="16"/>
  <c r="T1056" i="16"/>
  <c r="O1883" i="16"/>
  <c r="T1883" i="16"/>
  <c r="O1237" i="16"/>
  <c r="T1237" i="16"/>
  <c r="O1107" i="16"/>
  <c r="T1107" i="16"/>
  <c r="O520" i="16"/>
  <c r="T520" i="16"/>
  <c r="O763" i="16"/>
  <c r="T763" i="16"/>
  <c r="O1891" i="16"/>
  <c r="T1891" i="16"/>
  <c r="O780" i="16"/>
  <c r="T780" i="16"/>
  <c r="O1946" i="16"/>
  <c r="T1946" i="16"/>
  <c r="O3774" i="16"/>
  <c r="T3774" i="16"/>
  <c r="O2402" i="16"/>
  <c r="T2402" i="16"/>
  <c r="O2752" i="16"/>
  <c r="T2752" i="16"/>
  <c r="O2220" i="16"/>
  <c r="T2220" i="16"/>
  <c r="O2238" i="16"/>
  <c r="T2238" i="16"/>
  <c r="O2424" i="16"/>
  <c r="T2424" i="16"/>
  <c r="O2490" i="16"/>
  <c r="T2490" i="16"/>
  <c r="O1344" i="16"/>
  <c r="T1344" i="16"/>
  <c r="O2598" i="16"/>
  <c r="T2598" i="16"/>
  <c r="O2905" i="16"/>
  <c r="T2905" i="16"/>
  <c r="O3297" i="16"/>
  <c r="T3297" i="16"/>
  <c r="O2885" i="16"/>
  <c r="T2885" i="16"/>
  <c r="O2796" i="16"/>
  <c r="T2796" i="16"/>
  <c r="O2671" i="16"/>
  <c r="T2671" i="16"/>
  <c r="O2977" i="16"/>
  <c r="T2977" i="16"/>
  <c r="O2600" i="16"/>
  <c r="T2600" i="16"/>
  <c r="O2930" i="16"/>
  <c r="T2930" i="16"/>
  <c r="O1017" i="16"/>
  <c r="T1017" i="16"/>
  <c r="O1247" i="16"/>
  <c r="T1247" i="16"/>
  <c r="O804" i="16"/>
  <c r="T804" i="16"/>
  <c r="O1610" i="16"/>
  <c r="T1610" i="16"/>
  <c r="O1047" i="16"/>
  <c r="T1047" i="16"/>
  <c r="O1300" i="16"/>
  <c r="T1300" i="16"/>
  <c r="O677" i="16"/>
  <c r="T677" i="16"/>
  <c r="O511" i="16"/>
  <c r="T511" i="16"/>
  <c r="O2083" i="16"/>
  <c r="T2083" i="16"/>
  <c r="O777" i="16"/>
  <c r="T777" i="16"/>
  <c r="O710" i="16"/>
  <c r="T710" i="16"/>
  <c r="O1383" i="16"/>
  <c r="T1383" i="16"/>
  <c r="O819" i="16"/>
  <c r="T819" i="16"/>
  <c r="O1216" i="16"/>
  <c r="T1216" i="16"/>
  <c r="O2834" i="16"/>
  <c r="T2834" i="16"/>
  <c r="O2249" i="16"/>
  <c r="T2249" i="16"/>
  <c r="O3802" i="16"/>
  <c r="T3802" i="16"/>
  <c r="O2058" i="16"/>
  <c r="T2058" i="16"/>
  <c r="O2917" i="16"/>
  <c r="T2917" i="16"/>
  <c r="O2396" i="16"/>
  <c r="T2396" i="16"/>
  <c r="O2702" i="16"/>
  <c r="T2702" i="16"/>
  <c r="O2288" i="16"/>
  <c r="T2288" i="16"/>
  <c r="O2631" i="16"/>
  <c r="T2631" i="16"/>
  <c r="O3083" i="16"/>
  <c r="T3083" i="16"/>
  <c r="O3041" i="16"/>
  <c r="T3041" i="16"/>
  <c r="O2664" i="16"/>
  <c r="T2664" i="16"/>
  <c r="O2719" i="16"/>
  <c r="T2719" i="16"/>
  <c r="O1573" i="16"/>
  <c r="T1573" i="16"/>
  <c r="O2970" i="16"/>
  <c r="T2970" i="16"/>
  <c r="O3277" i="16"/>
  <c r="T3277" i="16"/>
  <c r="O2775" i="16"/>
  <c r="T2775" i="16"/>
  <c r="O2361" i="16"/>
  <c r="T2361" i="16"/>
  <c r="O2703" i="16"/>
  <c r="T2703" i="16"/>
  <c r="O1855" i="16"/>
  <c r="T1855" i="16"/>
  <c r="O1954" i="16"/>
  <c r="T1954" i="16"/>
  <c r="O527" i="16"/>
  <c r="T527" i="16"/>
  <c r="O771" i="16"/>
  <c r="T771" i="16"/>
  <c r="O1168" i="16"/>
  <c r="T1168" i="16"/>
  <c r="O1626" i="16"/>
  <c r="T1626" i="16"/>
  <c r="O691" i="16"/>
  <c r="T691" i="16"/>
  <c r="O1207" i="16"/>
  <c r="T1207" i="16"/>
  <c r="O224" i="16"/>
  <c r="T224" i="16"/>
  <c r="O1352" i="16"/>
  <c r="T1352" i="16"/>
  <c r="O1077" i="16"/>
  <c r="T1077" i="16"/>
  <c r="O312" i="16"/>
  <c r="T312" i="16"/>
  <c r="O1081" i="16"/>
  <c r="T1081" i="16"/>
  <c r="O579" i="16"/>
  <c r="T579" i="16"/>
  <c r="O1827" i="16"/>
  <c r="T1827" i="16"/>
  <c r="O220" i="16"/>
  <c r="T220" i="16"/>
  <c r="O317" i="16"/>
  <c r="T317" i="16"/>
  <c r="O1541" i="16"/>
  <c r="T1541" i="16"/>
  <c r="O1016" i="16"/>
  <c r="T1016" i="16"/>
  <c r="O3514" i="16"/>
  <c r="T3514" i="16"/>
  <c r="O3545" i="16"/>
  <c r="T3545" i="16"/>
  <c r="O2105" i="16"/>
  <c r="T2105" i="16"/>
  <c r="O1914" i="16"/>
  <c r="T1914" i="16"/>
  <c r="O3713" i="16"/>
  <c r="T3713" i="16"/>
  <c r="O2558" i="16"/>
  <c r="T2558" i="16"/>
  <c r="O2144" i="16"/>
  <c r="T2144" i="16"/>
  <c r="O2939" i="16"/>
  <c r="T2939" i="16"/>
  <c r="O3268" i="16"/>
  <c r="T3268" i="16"/>
  <c r="O2879" i="16"/>
  <c r="T2879" i="16"/>
  <c r="O2898" i="16"/>
  <c r="T2898" i="16"/>
  <c r="O2574" i="16"/>
  <c r="T2574" i="16"/>
  <c r="O1428" i="16"/>
  <c r="T1428" i="16"/>
  <c r="O2827" i="16"/>
  <c r="T2827" i="16"/>
  <c r="O3133" i="16"/>
  <c r="T3133" i="16"/>
  <c r="O2324" i="16"/>
  <c r="T2324" i="16"/>
  <c r="O2630" i="16"/>
  <c r="T2630" i="16"/>
  <c r="O2217" i="16"/>
  <c r="T2217" i="16"/>
  <c r="O394" i="16"/>
  <c r="T394" i="16"/>
  <c r="O1786" i="16"/>
  <c r="T1786" i="16"/>
  <c r="O384" i="16"/>
  <c r="T384" i="16"/>
  <c r="O758" i="16"/>
  <c r="T758" i="16"/>
  <c r="O628" i="16"/>
  <c r="T628" i="16"/>
  <c r="O2032" i="16"/>
  <c r="T2032" i="16"/>
  <c r="O401" i="16"/>
  <c r="T401" i="16"/>
  <c r="O1481" i="16"/>
  <c r="T1481" i="16"/>
  <c r="O548" i="16"/>
  <c r="T548" i="16"/>
  <c r="O80" i="16"/>
  <c r="T80" i="16"/>
  <c r="O1209" i="16"/>
  <c r="T1209" i="16"/>
  <c r="O932" i="16"/>
  <c r="T932" i="16"/>
  <c r="O1497" i="16"/>
  <c r="T1497" i="16"/>
  <c r="O156" i="16"/>
  <c r="T156" i="16"/>
  <c r="O1511" i="16"/>
  <c r="T1511" i="16"/>
  <c r="O1020" i="16"/>
  <c r="T1020" i="16"/>
  <c r="O1683" i="16"/>
  <c r="T1683" i="16"/>
  <c r="O77" i="16"/>
  <c r="T77" i="16"/>
  <c r="O174" i="16"/>
  <c r="T174" i="16"/>
  <c r="O1397" i="16"/>
  <c r="T1397" i="16"/>
  <c r="O463" i="16"/>
  <c r="T463" i="16"/>
  <c r="O807" i="16"/>
  <c r="T807" i="16"/>
  <c r="O349" i="16"/>
  <c r="T349" i="16"/>
  <c r="O3369" i="16"/>
  <c r="T3369" i="16"/>
  <c r="O3711" i="16"/>
  <c r="T3711" i="16"/>
  <c r="O3718" i="16"/>
  <c r="T3718" i="16"/>
  <c r="O1961" i="16"/>
  <c r="T1961" i="16"/>
  <c r="O2323" i="16"/>
  <c r="T2323" i="16"/>
  <c r="O2414" i="16"/>
  <c r="T2414" i="16"/>
  <c r="O3836" i="16"/>
  <c r="T3836" i="16"/>
  <c r="O2343" i="16"/>
  <c r="T2343" i="16"/>
  <c r="O2794" i="16"/>
  <c r="T2794" i="16"/>
  <c r="O2735" i="16"/>
  <c r="T2735" i="16"/>
  <c r="O2365" i="16"/>
  <c r="T2365" i="16"/>
  <c r="O2418" i="16"/>
  <c r="T2418" i="16"/>
  <c r="O1284" i="16"/>
  <c r="T1284" i="16"/>
  <c r="O2682" i="16"/>
  <c r="T2682" i="16"/>
  <c r="O2180" i="16"/>
  <c r="T2180" i="16"/>
  <c r="O2486" i="16"/>
  <c r="T2486" i="16"/>
  <c r="O2073" i="16"/>
  <c r="T2073" i="16"/>
  <c r="O1568" i="16"/>
  <c r="T1568" i="16"/>
  <c r="O250" i="16"/>
  <c r="T250" i="16"/>
  <c r="O1630" i="16"/>
  <c r="T1630" i="16"/>
  <c r="O2041" i="16"/>
  <c r="T2041" i="16"/>
  <c r="O1887" i="16"/>
  <c r="T1887" i="16"/>
  <c r="O257" i="16"/>
  <c r="T257" i="16"/>
  <c r="O1337" i="16"/>
  <c r="T1337" i="16"/>
  <c r="O403" i="16"/>
  <c r="T403" i="16"/>
  <c r="O1064" i="16"/>
  <c r="T1064" i="16"/>
  <c r="O788" i="16"/>
  <c r="T788" i="16"/>
  <c r="O1353" i="16"/>
  <c r="T1353" i="16"/>
  <c r="O1041" i="16"/>
  <c r="T1041" i="16"/>
  <c r="O1343" i="16"/>
  <c r="T1343" i="16"/>
  <c r="O875" i="16"/>
  <c r="T875" i="16"/>
  <c r="O291" i="16"/>
  <c r="T291" i="16"/>
  <c r="O975" i="16"/>
  <c r="T975" i="16"/>
  <c r="O1071" i="16"/>
  <c r="T1071" i="16"/>
  <c r="O549" i="16"/>
  <c r="T549" i="16"/>
  <c r="O3103" i="16"/>
  <c r="T3103" i="16"/>
  <c r="O3787" i="16"/>
  <c r="T3787" i="16"/>
  <c r="O2307" i="16"/>
  <c r="T2307" i="16"/>
  <c r="O3764" i="16"/>
  <c r="T3764" i="16"/>
  <c r="O2285" i="16"/>
  <c r="T2285" i="16"/>
  <c r="O3538" i="16"/>
  <c r="T3538" i="16"/>
  <c r="O3809" i="16"/>
  <c r="T3809" i="16"/>
  <c r="O3497" i="16"/>
  <c r="T3497" i="16"/>
  <c r="O1618" i="16"/>
  <c r="T1618" i="16"/>
  <c r="O2864" i="16"/>
  <c r="T2864" i="16"/>
  <c r="O3169" i="16"/>
  <c r="T3169" i="16"/>
  <c r="O2792" i="16"/>
  <c r="T2792" i="16"/>
  <c r="O3123" i="16"/>
  <c r="T3123" i="16"/>
  <c r="O2397" i="16"/>
  <c r="T2397" i="16"/>
  <c r="O2315" i="16"/>
  <c r="T2315" i="16"/>
  <c r="O2655" i="16"/>
  <c r="T2655" i="16"/>
  <c r="O3609" i="16"/>
  <c r="T3609" i="16"/>
  <c r="O3550" i="16"/>
  <c r="T3550" i="16"/>
  <c r="O1806" i="16"/>
  <c r="T1806" i="16"/>
  <c r="O1691" i="16"/>
  <c r="T1691" i="16"/>
  <c r="O1204" i="16"/>
  <c r="T1204" i="16"/>
  <c r="O616" i="16"/>
  <c r="T616" i="16"/>
  <c r="O941" i="16"/>
  <c r="T941" i="16"/>
  <c r="O1099" i="16"/>
  <c r="T1099" i="16"/>
  <c r="O848" i="16"/>
  <c r="T848" i="16"/>
  <c r="O1750" i="16"/>
  <c r="T1750" i="16"/>
  <c r="O348" i="16"/>
  <c r="T348" i="16"/>
  <c r="O1379" i="16"/>
  <c r="T1379" i="16"/>
  <c r="O912" i="16"/>
  <c r="T912" i="16"/>
  <c r="O325" i="16"/>
  <c r="T325" i="16"/>
  <c r="O113" i="16"/>
  <c r="T113" i="16"/>
  <c r="O1984" i="16"/>
  <c r="T1984" i="16"/>
  <c r="O353" i="16"/>
  <c r="T353" i="16"/>
  <c r="O1578" i="16"/>
  <c r="T1578" i="16"/>
  <c r="O643" i="16"/>
  <c r="T643" i="16"/>
  <c r="O1627" i="16"/>
  <c r="T1627" i="16"/>
  <c r="O1654" i="16"/>
  <c r="T1654" i="16"/>
  <c r="O2981" i="16"/>
  <c r="T2981" i="16"/>
  <c r="O3325" i="16"/>
  <c r="T3325" i="16"/>
  <c r="O3402" i="16"/>
  <c r="T3402" i="16"/>
  <c r="O3793" i="16"/>
  <c r="T3793" i="16"/>
  <c r="O3717" i="16"/>
  <c r="T3717" i="16"/>
  <c r="O3465" i="16"/>
  <c r="T3465" i="16"/>
  <c r="O3712" i="16"/>
  <c r="T3712" i="16"/>
  <c r="O2388" i="16"/>
  <c r="T2388" i="16"/>
  <c r="O2454" i="16"/>
  <c r="T2454" i="16"/>
  <c r="O1308" i="16"/>
  <c r="T1308" i="16"/>
  <c r="O2707" i="16"/>
  <c r="T2707" i="16"/>
  <c r="O3013" i="16"/>
  <c r="T3013" i="16"/>
  <c r="O2348" i="16"/>
  <c r="T2348" i="16"/>
  <c r="O2241" i="16"/>
  <c r="T2241" i="16"/>
  <c r="O3537" i="16"/>
  <c r="T3537" i="16"/>
  <c r="O3725" i="16"/>
  <c r="T3725" i="16"/>
  <c r="O3785" i="16"/>
  <c r="T3785" i="16"/>
  <c r="O2016" i="16"/>
  <c r="T2016" i="16"/>
  <c r="O1320" i="16"/>
  <c r="T1320" i="16"/>
  <c r="O1335" i="16"/>
  <c r="T1335" i="16"/>
  <c r="O929" i="16"/>
  <c r="T929" i="16"/>
  <c r="O1087" i="16"/>
  <c r="T1087" i="16"/>
  <c r="O835" i="16"/>
  <c r="T835" i="16"/>
  <c r="O1807" i="16"/>
  <c r="T1807" i="16"/>
  <c r="O490" i="16"/>
  <c r="T490" i="16"/>
  <c r="O1377" i="16"/>
  <c r="T1377" i="16"/>
  <c r="O1367" i="16"/>
  <c r="T1367" i="16"/>
  <c r="O899" i="16"/>
  <c r="T899" i="16"/>
  <c r="O341" i="16"/>
  <c r="T341" i="16"/>
  <c r="O487" i="16"/>
  <c r="T487" i="16"/>
  <c r="O1577" i="16"/>
  <c r="T1577" i="16"/>
  <c r="O608" i="16"/>
  <c r="T608" i="16"/>
  <c r="O772" i="16"/>
  <c r="T772" i="16"/>
  <c r="O2814" i="16"/>
  <c r="T2814" i="16"/>
  <c r="O3498" i="16"/>
  <c r="T3498" i="16"/>
  <c r="O3805" i="16"/>
  <c r="T3805" i="16"/>
  <c r="O3284" i="16"/>
  <c r="T3284" i="16"/>
  <c r="O3614" i="16"/>
  <c r="T3614" i="16"/>
  <c r="O3820" i="16"/>
  <c r="T3820" i="16"/>
  <c r="O3251" i="16"/>
  <c r="T3251" i="16"/>
  <c r="O3580" i="16"/>
  <c r="T3580" i="16"/>
  <c r="O3192" i="16"/>
  <c r="T3192" i="16"/>
  <c r="O3209" i="16"/>
  <c r="T3209" i="16"/>
  <c r="O1331" i="16"/>
  <c r="T1331" i="16"/>
  <c r="O2881" i="16"/>
  <c r="T2881" i="16"/>
  <c r="O2504" i="16"/>
  <c r="T2504" i="16"/>
  <c r="O2822" i="16"/>
  <c r="T2822" i="16"/>
  <c r="O2109" i="16"/>
  <c r="T2109" i="16"/>
  <c r="O2451" i="16"/>
  <c r="T2451" i="16"/>
  <c r="O3838" i="16"/>
  <c r="T3838" i="16"/>
  <c r="O2368" i="16"/>
  <c r="T2368" i="16"/>
  <c r="O3652" i="16"/>
  <c r="T3652" i="16"/>
  <c r="O3263" i="16"/>
  <c r="T3263" i="16"/>
  <c r="O3281" i="16"/>
  <c r="T3281" i="16"/>
  <c r="O1403" i="16"/>
  <c r="T1403" i="16"/>
  <c r="O328" i="16"/>
  <c r="T328" i="16"/>
  <c r="O1912" i="16"/>
  <c r="T1912" i="16"/>
  <c r="O509" i="16"/>
  <c r="T509" i="16"/>
  <c r="O559" i="16"/>
  <c r="T559" i="16"/>
  <c r="O1437" i="16"/>
  <c r="T1437" i="16"/>
  <c r="O1079" i="16"/>
  <c r="T1079" i="16"/>
  <c r="O2062" i="16"/>
  <c r="T2062" i="16"/>
  <c r="O624" i="16"/>
  <c r="T624" i="16"/>
  <c r="O996" i="16"/>
  <c r="T996" i="16"/>
  <c r="O1430" i="16"/>
  <c r="T1430" i="16"/>
  <c r="O1695" i="16"/>
  <c r="T1695" i="16"/>
  <c r="O65" i="16"/>
  <c r="T65" i="16"/>
  <c r="O1288" i="16"/>
  <c r="T1288" i="16"/>
  <c r="O355" i="16"/>
  <c r="T355" i="16"/>
  <c r="O1315" i="16"/>
  <c r="T1315" i="16"/>
  <c r="O1052" i="16"/>
  <c r="T1052" i="16"/>
  <c r="O1449" i="16"/>
  <c r="T1449" i="16"/>
  <c r="O1341" i="16"/>
  <c r="T1341" i="16"/>
  <c r="O995" i="16"/>
  <c r="T995" i="16"/>
  <c r="O1060" i="16"/>
  <c r="T1060" i="16"/>
  <c r="O534" i="16"/>
  <c r="T534" i="16"/>
  <c r="O2676" i="16"/>
  <c r="T2676" i="16"/>
  <c r="O3090" i="16"/>
  <c r="T3090" i="16"/>
  <c r="O1944" i="16"/>
  <c r="T1944" i="16"/>
  <c r="O3199" i="16"/>
  <c r="T3199" i="16"/>
  <c r="O3746" i="16"/>
  <c r="T3746" i="16"/>
  <c r="O3177" i="16"/>
  <c r="T3177" i="16"/>
  <c r="O3727" i="16"/>
  <c r="T3727" i="16"/>
  <c r="O2154" i="16"/>
  <c r="T2154" i="16"/>
  <c r="O3828" i="16"/>
  <c r="T3828" i="16"/>
  <c r="O3679" i="16"/>
  <c r="T3679" i="16"/>
  <c r="O2367" i="16"/>
  <c r="T2367" i="16"/>
  <c r="O3788" i="16"/>
  <c r="T3788" i="16"/>
  <c r="O3249" i="16"/>
  <c r="T3249" i="16"/>
  <c r="O3496" i="16"/>
  <c r="T3496" i="16"/>
  <c r="O1032" i="16"/>
  <c r="T1032" i="16"/>
  <c r="O2066" i="16"/>
  <c r="T2066" i="16"/>
  <c r="O499" i="16"/>
  <c r="T499" i="16"/>
  <c r="O1517" i="16"/>
  <c r="T1517" i="16"/>
  <c r="O547" i="16"/>
  <c r="T547" i="16"/>
  <c r="O1520" i="16"/>
  <c r="T1520" i="16"/>
  <c r="O767" i="16"/>
  <c r="T767" i="16"/>
  <c r="O612" i="16"/>
  <c r="T612" i="16"/>
  <c r="O985" i="16"/>
  <c r="T985" i="16"/>
  <c r="O1813" i="16"/>
  <c r="T1813" i="16"/>
  <c r="O267" i="16"/>
  <c r="T267" i="16"/>
  <c r="O1682" i="16"/>
  <c r="T1682" i="16"/>
  <c r="O51" i="16"/>
  <c r="T51" i="16"/>
  <c r="O199" i="16"/>
  <c r="T199" i="16"/>
  <c r="O308" i="16"/>
  <c r="T308" i="16"/>
  <c r="O1436" i="16"/>
  <c r="T1436" i="16"/>
  <c r="O452" i="16"/>
  <c r="T452" i="16"/>
  <c r="O1201" i="16"/>
  <c r="T1201" i="16"/>
  <c r="O2946" i="16"/>
  <c r="T2946" i="16"/>
  <c r="O3272" i="16"/>
  <c r="T3272" i="16"/>
  <c r="O3363" i="16"/>
  <c r="T3363" i="16"/>
  <c r="O2950" i="16"/>
  <c r="T2950" i="16"/>
  <c r="O3280" i="16"/>
  <c r="T3280" i="16"/>
  <c r="O3755" i="16"/>
  <c r="T3755" i="16"/>
  <c r="O2010" i="16"/>
  <c r="T2010" i="16"/>
  <c r="O3684" i="16"/>
  <c r="T3684" i="16"/>
  <c r="O2275" i="16"/>
  <c r="T2275" i="16"/>
  <c r="O3703" i="16"/>
  <c r="T3703" i="16"/>
  <c r="O2210" i="16"/>
  <c r="T2210" i="16"/>
  <c r="O3644" i="16"/>
  <c r="T3644" i="16"/>
  <c r="O2152" i="16"/>
  <c r="T2152" i="16"/>
  <c r="O3105" i="16"/>
  <c r="T3105" i="16"/>
  <c r="O3435" i="16"/>
  <c r="T3435" i="16"/>
  <c r="O1451" i="16"/>
  <c r="T1451" i="16"/>
  <c r="O972" i="16"/>
  <c r="T972" i="16"/>
  <c r="O1921" i="16"/>
  <c r="T1921" i="16"/>
  <c r="O1373" i="16"/>
  <c r="T1373" i="16"/>
  <c r="O404" i="16"/>
  <c r="T404" i="16"/>
  <c r="O1376" i="16"/>
  <c r="T1376" i="16"/>
  <c r="O1882" i="16"/>
  <c r="T1882" i="16"/>
  <c r="O468" i="16"/>
  <c r="T468" i="16"/>
  <c r="O1669" i="16"/>
  <c r="T1669" i="16"/>
  <c r="O124" i="16"/>
  <c r="T124" i="16"/>
  <c r="O1540" i="16"/>
  <c r="T1540" i="16"/>
  <c r="O952" i="16"/>
  <c r="T952" i="16"/>
  <c r="O50" i="16"/>
  <c r="T50" i="16"/>
  <c r="O352" i="16"/>
  <c r="T352" i="16"/>
  <c r="O2422" i="16"/>
  <c r="T2422" i="16"/>
  <c r="O2764" i="16"/>
  <c r="T2764" i="16"/>
  <c r="O2807" i="16"/>
  <c r="T2807" i="16"/>
  <c r="O2580" i="16"/>
  <c r="T2580" i="16"/>
  <c r="O2646" i="16"/>
  <c r="T2646" i="16"/>
  <c r="O1500" i="16"/>
  <c r="T1500" i="16"/>
  <c r="O3187" i="16"/>
  <c r="T3187" i="16"/>
  <c r="O3493" i="16"/>
  <c r="T3493" i="16"/>
  <c r="O2877" i="16"/>
  <c r="T2877" i="16"/>
  <c r="O3207" i="16"/>
  <c r="T3207" i="16"/>
  <c r="O3657" i="16"/>
  <c r="T3657" i="16"/>
  <c r="O3600" i="16"/>
  <c r="T3600" i="16"/>
  <c r="O1854" i="16"/>
  <c r="T1854" i="16"/>
  <c r="O3241" i="16"/>
  <c r="T3241" i="16"/>
  <c r="O2126" i="16"/>
  <c r="T2126" i="16"/>
  <c r="O3509" i="16"/>
  <c r="T3509" i="16"/>
  <c r="O3374" i="16"/>
  <c r="T3374" i="16"/>
  <c r="O2949" i="16"/>
  <c r="T2949" i="16"/>
  <c r="O3279" i="16"/>
  <c r="T3279" i="16"/>
  <c r="O1607" i="16"/>
  <c r="T1607" i="16"/>
  <c r="O1910" i="16"/>
  <c r="T1910" i="16"/>
  <c r="O1743" i="16"/>
  <c r="T1743" i="16"/>
  <c r="O1782" i="16"/>
  <c r="T1782" i="16"/>
  <c r="O812" i="16"/>
  <c r="T812" i="16"/>
  <c r="O609" i="16"/>
  <c r="T609" i="16"/>
  <c r="O900" i="16"/>
  <c r="T900" i="16"/>
  <c r="O1657" i="16"/>
  <c r="T1657" i="16"/>
  <c r="O797" i="16"/>
  <c r="T797" i="16"/>
  <c r="O1148" i="16"/>
  <c r="T1148" i="16"/>
  <c r="O1867" i="16"/>
  <c r="T1867" i="16"/>
  <c r="O2657" i="16"/>
  <c r="T2657" i="16"/>
  <c r="O2809" i="16"/>
  <c r="T2809" i="16"/>
  <c r="O2645" i="16"/>
  <c r="T2645" i="16"/>
  <c r="O2717" i="16"/>
  <c r="T2717" i="16"/>
  <c r="O626" i="16"/>
  <c r="T626" i="16"/>
  <c r="O2665" i="16"/>
  <c r="T2665" i="16"/>
  <c r="O2483" i="16"/>
  <c r="T2483" i="16"/>
  <c r="O3583" i="16"/>
  <c r="T3583" i="16"/>
  <c r="O2555" i="16"/>
  <c r="T2555" i="16"/>
  <c r="O2923" i="16"/>
  <c r="T2923" i="16"/>
  <c r="O2662" i="16"/>
  <c r="T2662" i="16"/>
  <c r="O3075" i="16"/>
  <c r="T3075" i="16"/>
  <c r="O2243" i="16"/>
  <c r="T2243" i="16"/>
  <c r="O3073" i="16"/>
  <c r="T3073" i="16"/>
  <c r="O3314" i="16"/>
  <c r="T3314" i="16"/>
  <c r="O3076" i="16"/>
  <c r="T3076" i="16"/>
  <c r="O3396" i="16"/>
  <c r="T3396" i="16"/>
  <c r="O3720" i="16"/>
  <c r="T3720" i="16"/>
  <c r="O3344" i="16"/>
  <c r="T3344" i="16"/>
  <c r="O2817" i="16"/>
  <c r="T2817" i="16"/>
  <c r="O3064" i="16"/>
  <c r="T3064" i="16"/>
  <c r="O1468" i="16"/>
  <c r="T1468" i="16"/>
  <c r="O1086" i="16"/>
  <c r="T1086" i="16"/>
  <c r="O1570" i="16"/>
  <c r="T1570" i="16"/>
  <c r="O168" i="16"/>
  <c r="T168" i="16"/>
  <c r="O2099" i="16"/>
  <c r="T2099" i="16"/>
  <c r="O878" i="16"/>
  <c r="T878" i="16"/>
  <c r="O1959" i="16"/>
  <c r="T1959" i="16"/>
  <c r="O2035" i="16"/>
  <c r="T2035" i="16"/>
  <c r="O2601" i="16"/>
  <c r="T2601" i="16"/>
  <c r="O3317" i="16"/>
  <c r="T3317" i="16"/>
  <c r="O2137" i="16"/>
  <c r="T2137" i="16"/>
  <c r="O3577" i="16"/>
  <c r="T3577" i="16"/>
  <c r="O2673" i="16"/>
  <c r="T2673" i="16"/>
  <c r="O1490" i="16"/>
  <c r="T1490" i="16"/>
  <c r="O1324" i="16"/>
  <c r="T1324" i="16"/>
  <c r="O942" i="16"/>
  <c r="T942" i="16"/>
  <c r="O1975" i="16"/>
  <c r="T1975" i="16"/>
  <c r="O1414" i="16"/>
  <c r="T1414" i="16"/>
  <c r="O734" i="16"/>
  <c r="T734" i="16"/>
  <c r="O1816" i="16"/>
  <c r="T1816" i="16"/>
  <c r="O414" i="16"/>
  <c r="T414" i="16"/>
  <c r="O1696" i="16"/>
  <c r="T1696" i="16"/>
  <c r="O2697" i="16"/>
  <c r="T2697" i="16"/>
  <c r="O2410" i="16"/>
  <c r="T2410" i="16"/>
  <c r="O2529" i="16"/>
  <c r="T2529" i="16"/>
  <c r="O2859" i="16"/>
  <c r="T2859" i="16"/>
  <c r="O3627" i="16"/>
  <c r="T3627" i="16"/>
  <c r="O3214" i="16"/>
  <c r="T3214" i="16"/>
  <c r="O3543" i="16"/>
  <c r="T3543" i="16"/>
  <c r="O2867" i="16"/>
  <c r="T2867" i="16"/>
  <c r="O2850" i="16"/>
  <c r="T2850" i="16"/>
  <c r="O1704" i="16"/>
  <c r="T1704" i="16"/>
  <c r="O1279" i="16"/>
  <c r="T1279" i="16"/>
  <c r="O1282" i="16"/>
  <c r="T1282" i="16"/>
  <c r="O970" i="16"/>
  <c r="T970" i="16"/>
  <c r="O218" i="16"/>
  <c r="T218" i="16"/>
  <c r="O1864" i="16"/>
  <c r="T1864" i="16"/>
  <c r="O462" i="16"/>
  <c r="T462" i="16"/>
  <c r="O1482" i="16"/>
  <c r="T1482" i="16"/>
  <c r="O1916" i="16"/>
  <c r="T1916" i="16"/>
  <c r="O586" i="16"/>
  <c r="T586" i="16"/>
  <c r="O1860" i="16"/>
  <c r="T1860" i="16"/>
  <c r="O1214" i="16"/>
  <c r="T1214" i="16"/>
  <c r="O390" i="16"/>
  <c r="T390" i="16"/>
  <c r="O3658" i="16"/>
  <c r="T3658" i="16"/>
  <c r="O2175" i="16"/>
  <c r="T2175" i="16"/>
  <c r="O2231" i="16"/>
  <c r="T2231" i="16"/>
  <c r="O1943" i="16"/>
  <c r="T1943" i="16"/>
  <c r="O2611" i="16"/>
  <c r="T2611" i="16"/>
  <c r="O3412" i="16"/>
  <c r="T3412" i="16"/>
  <c r="O3024" i="16"/>
  <c r="T3024" i="16"/>
  <c r="O2469" i="16"/>
  <c r="T2469" i="16"/>
  <c r="O537" i="16"/>
  <c r="T537" i="16"/>
  <c r="O901" i="16"/>
  <c r="T901" i="16"/>
  <c r="O1334" i="16"/>
  <c r="T1334" i="16"/>
  <c r="O546" i="16"/>
  <c r="T546" i="16"/>
  <c r="O1640" i="16"/>
  <c r="T1640" i="16"/>
  <c r="O1680" i="16"/>
  <c r="T1680" i="16"/>
  <c r="O1948" i="16"/>
  <c r="T1948" i="16"/>
  <c r="O606" i="16"/>
  <c r="T606" i="16"/>
  <c r="O3653" i="16"/>
  <c r="T3653" i="16"/>
  <c r="O3659" i="16"/>
  <c r="T3659" i="16"/>
  <c r="O2467" i="16"/>
  <c r="T2467" i="16"/>
  <c r="O2773" i="16"/>
  <c r="T2773" i="16"/>
  <c r="O2251" i="16"/>
  <c r="T2251" i="16"/>
  <c r="O2487" i="16"/>
  <c r="T2487" i="16"/>
  <c r="O2507" i="16"/>
  <c r="T2507" i="16"/>
  <c r="O2559" i="16"/>
  <c r="T2559" i="16"/>
  <c r="O1712" i="16"/>
  <c r="T1712" i="16"/>
  <c r="O1190" i="16"/>
  <c r="T1190" i="16"/>
  <c r="O1062" i="16"/>
  <c r="T1062" i="16"/>
  <c r="O434" i="16"/>
  <c r="T434" i="16"/>
  <c r="O1803" i="16"/>
  <c r="T1803" i="16"/>
  <c r="O2344" i="16"/>
  <c r="T2344" i="16"/>
  <c r="O3516" i="16"/>
  <c r="T3516" i="16"/>
  <c r="O3833" i="16"/>
  <c r="T3833" i="16"/>
  <c r="O3732" i="16"/>
  <c r="T3732" i="16"/>
  <c r="O2629" i="16"/>
  <c r="T2629" i="16"/>
  <c r="O2107" i="16"/>
  <c r="T2107" i="16"/>
  <c r="O3124" i="16"/>
  <c r="T3124" i="16"/>
  <c r="O2753" i="16"/>
  <c r="T2753" i="16"/>
  <c r="O2988" i="16"/>
  <c r="T2988" i="16"/>
  <c r="O2415" i="16"/>
  <c r="T2415" i="16"/>
  <c r="O229" i="16"/>
  <c r="T229" i="16"/>
  <c r="O613" i="16"/>
  <c r="T613" i="16"/>
  <c r="O482" i="16"/>
  <c r="T482" i="16"/>
  <c r="O918" i="16"/>
  <c r="T918" i="16"/>
  <c r="O966" i="16"/>
  <c r="T966" i="16"/>
  <c r="O1538" i="16"/>
  <c r="T1538" i="16"/>
  <c r="O1659" i="16"/>
  <c r="T1659" i="16"/>
  <c r="O1792" i="16"/>
  <c r="T1792" i="16"/>
  <c r="O3047" i="16"/>
  <c r="T3047" i="16"/>
  <c r="O1957" i="16"/>
  <c r="T1957" i="16"/>
  <c r="O3584" i="16"/>
  <c r="T3584" i="16"/>
  <c r="O3702" i="16"/>
  <c r="T3702" i="16"/>
  <c r="O3480" i="16"/>
  <c r="T3480" i="16"/>
  <c r="O2739" i="16"/>
  <c r="T2739" i="16"/>
  <c r="O1852" i="16"/>
  <c r="T1852" i="16"/>
  <c r="O798" i="16"/>
  <c r="T798" i="16"/>
  <c r="O1963" i="16"/>
  <c r="T1963" i="16"/>
  <c r="O646" i="16"/>
  <c r="T646" i="16"/>
  <c r="O1718" i="16"/>
  <c r="T1718" i="16"/>
  <c r="O322" i="16"/>
  <c r="T322" i="16"/>
  <c r="O1736" i="16"/>
  <c r="T1736" i="16"/>
  <c r="O418" i="16"/>
  <c r="T418" i="16"/>
  <c r="O71" i="16"/>
  <c r="T71" i="16"/>
  <c r="O2964" i="16"/>
  <c r="T2964" i="16"/>
  <c r="O2209" i="16"/>
  <c r="T2209" i="16"/>
  <c r="O3487" i="16"/>
  <c r="T3487" i="16"/>
  <c r="O2223" i="16"/>
  <c r="T2223" i="16"/>
  <c r="O3806" i="16"/>
  <c r="T3806" i="16"/>
  <c r="O3382" i="16"/>
  <c r="T3382" i="16"/>
  <c r="O2653" i="16"/>
  <c r="T2653" i="16"/>
  <c r="O2583" i="16"/>
  <c r="T2583" i="16"/>
  <c r="O3454" i="16"/>
  <c r="T3454" i="16"/>
  <c r="O818" i="16"/>
  <c r="T818" i="16"/>
  <c r="O749" i="16"/>
  <c r="T749" i="16"/>
  <c r="O786" i="16"/>
  <c r="T786" i="16"/>
  <c r="O1066" i="16"/>
  <c r="T1066" i="16"/>
  <c r="O314" i="16"/>
  <c r="T314" i="16"/>
  <c r="O1130" i="16"/>
  <c r="T1130" i="16"/>
  <c r="O566" i="16"/>
  <c r="T566" i="16"/>
  <c r="O1971" i="16"/>
  <c r="T1971" i="16"/>
  <c r="O1422" i="16"/>
  <c r="T1422" i="16"/>
  <c r="O1724" i="16"/>
  <c r="T1724" i="16"/>
  <c r="O406" i="16"/>
  <c r="T406" i="16"/>
  <c r="O2760" i="16"/>
  <c r="T2760" i="16"/>
  <c r="O1668" i="16"/>
  <c r="T1668" i="16"/>
  <c r="O3477" i="16"/>
  <c r="T3477" i="16"/>
  <c r="O2575" i="16"/>
  <c r="T2575" i="16"/>
  <c r="O3322" i="16"/>
  <c r="T3322" i="16"/>
  <c r="O1934" i="16"/>
  <c r="T1934" i="16"/>
  <c r="O1530" i="16"/>
  <c r="T1530" i="16"/>
  <c r="O1676" i="16"/>
  <c r="T1676" i="16"/>
  <c r="O358" i="16"/>
  <c r="T358" i="16"/>
  <c r="O867" i="16"/>
  <c r="T867" i="16"/>
  <c r="O130" i="16"/>
  <c r="T130" i="16"/>
  <c r="O258" i="16"/>
  <c r="T258" i="16"/>
  <c r="O2693" i="16"/>
  <c r="T2693" i="16"/>
  <c r="O3036" i="16"/>
  <c r="T3036" i="16"/>
  <c r="O3505" i="16"/>
  <c r="T3505" i="16"/>
  <c r="O3416" i="16"/>
  <c r="T3416" i="16"/>
  <c r="O3507" i="16"/>
  <c r="T3507" i="16"/>
  <c r="O3093" i="16"/>
  <c r="T3093" i="16"/>
  <c r="O3424" i="16"/>
  <c r="T3424" i="16"/>
  <c r="O2419" i="16"/>
  <c r="T2419" i="16"/>
  <c r="O2725" i="16"/>
  <c r="T2725" i="16"/>
  <c r="O2294" i="16"/>
  <c r="T2294" i="16"/>
  <c r="O3579" i="16"/>
  <c r="T3579" i="16"/>
  <c r="O3166" i="16"/>
  <c r="T3166" i="16"/>
  <c r="O1632" i="16"/>
  <c r="T1632" i="16"/>
  <c r="O530" i="16"/>
  <c r="T530" i="16"/>
  <c r="O460" i="16"/>
  <c r="T460" i="16"/>
  <c r="O1901" i="16"/>
  <c r="T1901" i="16"/>
  <c r="O202" i="16"/>
  <c r="T202" i="16"/>
  <c r="O1090" i="16"/>
  <c r="T1090" i="16"/>
  <c r="O2050" i="16"/>
  <c r="T2050" i="16"/>
  <c r="O1134" i="16"/>
  <c r="T1134" i="16"/>
  <c r="O1290" i="16"/>
  <c r="T1290" i="16"/>
  <c r="O2531" i="16"/>
  <c r="T2531" i="16"/>
  <c r="O2549" i="16"/>
  <c r="T2549" i="16"/>
  <c r="O2892" i="16"/>
  <c r="T2892" i="16"/>
  <c r="O1800" i="16"/>
  <c r="T1800" i="16"/>
  <c r="O3056" i="16"/>
  <c r="T3056" i="16"/>
  <c r="O3361" i="16"/>
  <c r="T3361" i="16"/>
  <c r="O3603" i="16"/>
  <c r="T3603" i="16"/>
  <c r="O3032" i="16"/>
  <c r="T3032" i="16"/>
  <c r="O2581" i="16"/>
  <c r="T2581" i="16"/>
  <c r="O3022" i="16"/>
  <c r="T3022" i="16"/>
  <c r="O3352" i="16"/>
  <c r="T3352" i="16"/>
  <c r="O386" i="16"/>
  <c r="T386" i="16"/>
  <c r="O315" i="16"/>
  <c r="T315" i="16"/>
  <c r="O1757" i="16"/>
  <c r="T1757" i="16"/>
  <c r="O354" i="16"/>
  <c r="T354" i="16"/>
  <c r="O59" i="16"/>
  <c r="T59" i="16"/>
  <c r="O1940" i="16"/>
  <c r="T1940" i="16"/>
  <c r="O622" i="16"/>
  <c r="T622" i="16"/>
  <c r="O842" i="16"/>
  <c r="T842" i="16"/>
  <c r="O990" i="16"/>
  <c r="T990" i="16"/>
  <c r="O2825" i="16"/>
  <c r="T2825" i="16"/>
  <c r="O2972" i="16"/>
  <c r="T2972" i="16"/>
  <c r="O3302" i="16"/>
  <c r="T3302" i="16"/>
  <c r="O1900" i="16"/>
  <c r="T1900" i="16"/>
  <c r="O3306" i="16"/>
  <c r="T3306" i="16"/>
  <c r="O3547" i="16"/>
  <c r="T3547" i="16"/>
  <c r="O3044" i="16"/>
  <c r="T3044" i="16"/>
  <c r="O1438" i="16"/>
  <c r="T1438" i="16"/>
  <c r="O95" i="16"/>
  <c r="T95" i="16"/>
  <c r="O1022" i="16"/>
  <c r="T1022" i="16"/>
  <c r="O518" i="16"/>
  <c r="T518" i="16"/>
  <c r="O304" i="16"/>
  <c r="T304" i="16"/>
  <c r="O342" i="16"/>
  <c r="T342" i="16"/>
  <c r="O1218" i="16"/>
  <c r="T1218" i="16"/>
  <c r="O236" i="16"/>
  <c r="T236" i="16"/>
  <c r="O1928" i="16"/>
  <c r="T1928" i="16"/>
  <c r="O1234" i="16"/>
  <c r="T1234" i="16"/>
  <c r="O253" i="16"/>
  <c r="T253" i="16"/>
  <c r="O111" i="16"/>
  <c r="T111" i="16"/>
  <c r="O1382" i="16"/>
  <c r="T1382" i="16"/>
  <c r="O2640" i="16"/>
  <c r="T2640" i="16"/>
  <c r="O3519" i="16"/>
  <c r="T3519" i="16"/>
  <c r="O1044" i="16"/>
  <c r="T1044" i="16"/>
  <c r="O2358" i="16"/>
  <c r="T2358" i="16"/>
  <c r="O3619" i="16"/>
  <c r="T3619" i="16"/>
  <c r="O3376" i="16"/>
  <c r="T3376" i="16"/>
  <c r="O1092" i="16"/>
  <c r="T1092" i="16"/>
  <c r="O2901" i="16"/>
  <c r="T2901" i="16"/>
  <c r="O2277" i="16"/>
  <c r="T2277" i="16"/>
  <c r="O2620" i="16"/>
  <c r="T2620" i="16"/>
  <c r="O2663" i="16"/>
  <c r="T2663" i="16"/>
  <c r="O2436" i="16"/>
  <c r="T2436" i="16"/>
  <c r="O2502" i="16"/>
  <c r="T2502" i="16"/>
  <c r="O1356" i="16"/>
  <c r="T1356" i="16"/>
  <c r="O3042" i="16"/>
  <c r="T3042" i="16"/>
  <c r="O3158" i="16"/>
  <c r="T3158" i="16"/>
  <c r="O3062" i="16"/>
  <c r="T3062" i="16"/>
  <c r="O3513" i="16"/>
  <c r="T3513" i="16"/>
  <c r="O3569" i="16"/>
  <c r="T3569" i="16"/>
  <c r="O3455" i="16"/>
  <c r="T3455" i="16"/>
  <c r="O3097" i="16"/>
  <c r="T3097" i="16"/>
  <c r="O3150" i="16"/>
  <c r="T3150" i="16"/>
  <c r="O2004" i="16"/>
  <c r="T2004" i="16"/>
  <c r="O3403" i="16"/>
  <c r="T3403" i="16"/>
  <c r="O3708" i="16"/>
  <c r="T3708" i="16"/>
  <c r="O2806" i="16"/>
  <c r="T2806" i="16"/>
  <c r="O3135" i="16"/>
  <c r="T3135" i="16"/>
  <c r="O1440" i="16"/>
  <c r="T1440" i="16"/>
  <c r="O959" i="16"/>
  <c r="T959" i="16"/>
  <c r="O1765" i="16"/>
  <c r="T1765" i="16"/>
  <c r="O159" i="16"/>
  <c r="T159" i="16"/>
  <c r="O1601" i="16"/>
  <c r="T1601" i="16"/>
  <c r="O93" i="16"/>
  <c r="T93" i="16"/>
  <c r="O1639" i="16"/>
  <c r="T1639" i="16"/>
  <c r="O668" i="16"/>
  <c r="T668" i="16"/>
  <c r="O1783" i="16"/>
  <c r="T1783" i="16"/>
  <c r="O756" i="16"/>
  <c r="T756" i="16"/>
  <c r="O1513" i="16"/>
  <c r="T1513" i="16"/>
  <c r="O1009" i="16"/>
  <c r="T1009" i="16"/>
  <c r="O651" i="16"/>
  <c r="T651" i="16"/>
  <c r="O1372" i="16"/>
  <c r="T1372" i="16"/>
  <c r="O748" i="16"/>
  <c r="T748" i="16"/>
  <c r="O989" i="16"/>
  <c r="T989" i="16"/>
  <c r="O1040" i="16"/>
  <c r="T1040" i="16"/>
  <c r="O2221" i="16"/>
  <c r="T2221" i="16"/>
  <c r="O552" i="16"/>
  <c r="T552" i="16"/>
  <c r="O636" i="16"/>
  <c r="T636" i="16"/>
  <c r="O661" i="16"/>
  <c r="T661" i="16"/>
  <c r="O2133" i="16"/>
  <c r="T2133" i="16"/>
  <c r="O2292" i="16"/>
  <c r="T2292" i="16"/>
  <c r="O1212" i="16"/>
  <c r="T1212" i="16"/>
  <c r="O2899" i="16"/>
  <c r="T2899" i="16"/>
  <c r="O3205" i="16"/>
  <c r="T3205" i="16"/>
  <c r="O2684" i="16"/>
  <c r="T2684" i="16"/>
  <c r="O3015" i="16"/>
  <c r="T3015" i="16"/>
  <c r="O3370" i="16"/>
  <c r="T3370" i="16"/>
  <c r="O3700" i="16"/>
  <c r="T3700" i="16"/>
  <c r="O3311" i="16"/>
  <c r="T3311" i="16"/>
  <c r="O3329" i="16"/>
  <c r="T3329" i="16"/>
  <c r="O2951" i="16"/>
  <c r="T2951" i="16"/>
  <c r="O3006" i="16"/>
  <c r="T3006" i="16"/>
  <c r="O1859" i="16"/>
  <c r="T1859" i="16"/>
  <c r="O3259" i="16"/>
  <c r="T3259" i="16"/>
  <c r="O3565" i="16"/>
  <c r="T3565" i="16"/>
  <c r="O2756" i="16"/>
  <c r="T2756" i="16"/>
  <c r="O3086" i="16"/>
  <c r="T3086" i="16"/>
  <c r="O1149" i="16"/>
  <c r="T1149" i="16"/>
  <c r="O837" i="16"/>
  <c r="T837" i="16"/>
  <c r="O816" i="16"/>
  <c r="T816" i="16"/>
  <c r="O230" i="16"/>
  <c r="T230" i="16"/>
  <c r="O1622" i="16"/>
  <c r="T1622" i="16"/>
  <c r="O1059" i="16"/>
  <c r="T1059" i="16"/>
  <c r="O1456" i="16"/>
  <c r="T1456" i="16"/>
  <c r="O979" i="16"/>
  <c r="T979" i="16"/>
  <c r="O1495" i="16"/>
  <c r="T1495" i="16"/>
  <c r="O523" i="16"/>
  <c r="T523" i="16"/>
  <c r="O1641" i="16"/>
  <c r="T1641" i="16"/>
  <c r="O321" i="16"/>
  <c r="T321" i="16"/>
  <c r="O1929" i="16"/>
  <c r="T1929" i="16"/>
  <c r="O611" i="16"/>
  <c r="T611" i="16"/>
  <c r="O2076" i="16"/>
  <c r="T2076" i="16"/>
  <c r="O1369" i="16"/>
  <c r="T1369" i="16"/>
  <c r="O508" i="16"/>
  <c r="T508" i="16"/>
  <c r="O1228" i="16"/>
  <c r="T1228" i="16"/>
  <c r="O605" i="16"/>
  <c r="T605" i="16"/>
  <c r="O1360" i="16"/>
  <c r="T1360" i="16"/>
  <c r="O227" i="16"/>
  <c r="T227" i="16"/>
  <c r="O2462" i="16"/>
  <c r="T2462" i="16"/>
  <c r="O2823" i="16"/>
  <c r="T2823" i="16"/>
  <c r="O2254" i="16"/>
  <c r="T2254" i="16"/>
  <c r="O1188" i="16"/>
  <c r="T1188" i="16"/>
  <c r="O2893" i="16"/>
  <c r="T2893" i="16"/>
  <c r="O3285" i="16"/>
  <c r="T3285" i="16"/>
  <c r="O2914" i="16"/>
  <c r="T2914" i="16"/>
  <c r="O3244" i="16"/>
  <c r="T3244" i="16"/>
  <c r="O2854" i="16"/>
  <c r="T2854" i="16"/>
  <c r="O2873" i="16"/>
  <c r="T2873" i="16"/>
  <c r="O2340" i="16"/>
  <c r="T2340" i="16"/>
  <c r="O1260" i="16"/>
  <c r="T1260" i="16"/>
  <c r="O2965" i="16"/>
  <c r="T2965" i="16"/>
  <c r="O1241" i="16"/>
  <c r="T1241" i="16"/>
  <c r="O307" i="16"/>
  <c r="T307" i="16"/>
  <c r="O1413" i="16"/>
  <c r="T1413" i="16"/>
  <c r="O1415" i="16"/>
  <c r="T1415" i="16"/>
  <c r="O936" i="16"/>
  <c r="T936" i="16"/>
  <c r="O350" i="16"/>
  <c r="T350" i="16"/>
  <c r="O1597" i="16"/>
  <c r="T1597" i="16"/>
  <c r="O1035" i="16"/>
  <c r="T1035" i="16"/>
  <c r="O1143" i="16"/>
  <c r="T1143" i="16"/>
  <c r="O556" i="16"/>
  <c r="T556" i="16"/>
  <c r="O1996" i="16"/>
  <c r="T1996" i="16"/>
  <c r="O1184" i="16"/>
  <c r="T1184" i="16"/>
  <c r="O1151" i="16"/>
  <c r="T1151" i="16"/>
  <c r="O708" i="16"/>
  <c r="T708" i="16"/>
  <c r="O161" i="16"/>
  <c r="T161" i="16"/>
  <c r="O741" i="16"/>
  <c r="T741" i="16"/>
  <c r="O2608" i="16"/>
  <c r="T2608" i="16"/>
  <c r="O2093" i="16"/>
  <c r="T2093" i="16"/>
  <c r="O2280" i="16"/>
  <c r="T2280" i="16"/>
  <c r="O2334" i="16"/>
  <c r="T2334" i="16"/>
  <c r="O3593" i="16"/>
  <c r="T3593" i="16"/>
  <c r="O2384" i="16"/>
  <c r="T2384" i="16"/>
  <c r="O2690" i="16"/>
  <c r="T2690" i="16"/>
  <c r="O3153" i="16"/>
  <c r="T3153" i="16"/>
  <c r="O3070" i="16"/>
  <c r="T3070" i="16"/>
  <c r="O2723" i="16"/>
  <c r="T2723" i="16"/>
  <c r="O2651" i="16"/>
  <c r="T2651" i="16"/>
  <c r="O1561" i="16"/>
  <c r="T1561" i="16"/>
  <c r="O2832" i="16"/>
  <c r="T2832" i="16"/>
  <c r="O2456" i="16"/>
  <c r="T2456" i="16"/>
  <c r="O2763" i="16"/>
  <c r="T2763" i="16"/>
  <c r="O1123" i="16"/>
  <c r="T1123" i="16"/>
  <c r="O871" i="16"/>
  <c r="T871" i="16"/>
  <c r="O825" i="16"/>
  <c r="T825" i="16"/>
  <c r="O1091" i="16"/>
  <c r="T1091" i="16"/>
  <c r="O660" i="16"/>
  <c r="T660" i="16"/>
  <c r="O74" i="16"/>
  <c r="T74" i="16"/>
  <c r="O1155" i="16"/>
  <c r="T1155" i="16"/>
  <c r="O533" i="16"/>
  <c r="T533" i="16"/>
  <c r="O368" i="16"/>
  <c r="T368" i="16"/>
  <c r="O633" i="16"/>
  <c r="T633" i="16"/>
  <c r="O1774" i="16"/>
  <c r="T1774" i="16"/>
  <c r="O443" i="16"/>
  <c r="T443" i="16"/>
  <c r="O1666" i="16"/>
  <c r="T1666" i="16"/>
  <c r="O1069" i="16"/>
  <c r="T1069" i="16"/>
  <c r="O1239" i="16"/>
  <c r="T1239" i="16"/>
  <c r="O675" i="16"/>
  <c r="T675" i="16"/>
  <c r="O2080" i="16"/>
  <c r="T2080" i="16"/>
  <c r="O3390" i="16"/>
  <c r="T3390" i="16"/>
  <c r="O1057" i="16"/>
  <c r="T1057" i="16"/>
  <c r="O3608" i="16"/>
  <c r="T3608" i="16"/>
  <c r="O3705" i="16"/>
  <c r="T3705" i="16"/>
  <c r="O1949" i="16"/>
  <c r="T1949" i="16"/>
  <c r="O3721" i="16"/>
  <c r="T3721" i="16"/>
  <c r="O2311" i="16"/>
  <c r="T2311" i="16"/>
  <c r="O2546" i="16"/>
  <c r="T2546" i="16"/>
  <c r="O3009" i="16"/>
  <c r="T3009" i="16"/>
  <c r="O2926" i="16"/>
  <c r="T2926" i="16"/>
  <c r="O3256" i="16"/>
  <c r="T3256" i="16"/>
  <c r="O2596" i="16"/>
  <c r="T2596" i="16"/>
  <c r="O2562" i="16"/>
  <c r="T2562" i="16"/>
  <c r="O3792" i="16"/>
  <c r="T3792" i="16"/>
  <c r="O2383" i="16"/>
  <c r="T2383" i="16"/>
  <c r="O2312" i="16"/>
  <c r="T2312" i="16"/>
  <c r="O1698" i="16"/>
  <c r="T1698" i="16"/>
  <c r="O728" i="16"/>
  <c r="T728" i="16"/>
  <c r="O1988" i="16"/>
  <c r="T1988" i="16"/>
  <c r="O1942" i="16"/>
  <c r="T1942" i="16"/>
  <c r="O517" i="16"/>
  <c r="T517" i="16"/>
  <c r="O889" i="16"/>
  <c r="T889" i="16"/>
  <c r="O1323" i="16"/>
  <c r="T1323" i="16"/>
  <c r="O759" i="16"/>
  <c r="T759" i="16"/>
  <c r="O2019" i="16"/>
  <c r="T2019" i="16"/>
  <c r="O389" i="16"/>
  <c r="T389" i="16"/>
  <c r="O1576" i="16"/>
  <c r="T1576" i="16"/>
  <c r="O173" i="16"/>
  <c r="T173" i="16"/>
  <c r="O489" i="16"/>
  <c r="T489" i="16"/>
  <c r="O300" i="16"/>
  <c r="T300" i="16"/>
  <c r="O1499" i="16"/>
  <c r="T1499" i="16"/>
  <c r="O1007" i="16"/>
  <c r="T1007" i="16"/>
  <c r="O422" i="16"/>
  <c r="T422" i="16"/>
  <c r="O1095" i="16"/>
  <c r="T1095" i="16"/>
  <c r="O532" i="16"/>
  <c r="T532" i="16"/>
  <c r="O205" i="16"/>
  <c r="T205" i="16"/>
  <c r="O925" i="16"/>
  <c r="T925" i="16"/>
  <c r="O555" i="16"/>
  <c r="T555" i="16"/>
  <c r="O3453" i="16"/>
  <c r="T3453" i="16"/>
  <c r="O3782" i="16"/>
  <c r="T3782" i="16"/>
  <c r="O3789" i="16"/>
  <c r="T3789" i="16"/>
  <c r="O2308" i="16"/>
  <c r="T2308" i="16"/>
  <c r="O3562" i="16"/>
  <c r="T3562" i="16"/>
  <c r="O3576" i="16"/>
  <c r="T3576" i="16"/>
  <c r="O2865" i="16"/>
  <c r="T2865" i="16"/>
  <c r="O3195" i="16"/>
  <c r="T3195" i="16"/>
  <c r="O2782" i="16"/>
  <c r="T2782" i="16"/>
  <c r="O2352" i="16"/>
  <c r="T2352" i="16"/>
  <c r="O3648" i="16"/>
  <c r="T3648" i="16"/>
  <c r="O2240" i="16"/>
  <c r="T2240" i="16"/>
  <c r="O2169" i="16"/>
  <c r="T2169" i="16"/>
  <c r="O2474" i="16"/>
  <c r="T2474" i="16"/>
  <c r="O585" i="16"/>
  <c r="T585" i="16"/>
  <c r="O1843" i="16"/>
  <c r="T1843" i="16"/>
  <c r="O525" i="16"/>
  <c r="T525" i="16"/>
  <c r="O1773" i="16"/>
  <c r="T1773" i="16"/>
  <c r="O372" i="16"/>
  <c r="T372" i="16"/>
  <c r="O745" i="16"/>
  <c r="T745" i="16"/>
  <c r="O615" i="16"/>
  <c r="T615" i="16"/>
  <c r="O1876" i="16"/>
  <c r="T1876" i="16"/>
  <c r="O1432" i="16"/>
  <c r="T1432" i="16"/>
  <c r="O809" i="16"/>
  <c r="T809" i="16"/>
  <c r="O1652" i="16"/>
  <c r="T1652" i="16"/>
  <c r="O345" i="16"/>
  <c r="T345" i="16"/>
  <c r="O143" i="16"/>
  <c r="T143" i="16"/>
  <c r="O1319" i="16"/>
  <c r="T1319" i="16"/>
  <c r="O865" i="16"/>
  <c r="T865" i="16"/>
  <c r="O387" i="16"/>
  <c r="T387" i="16"/>
  <c r="O408" i="16"/>
  <c r="T408" i="16"/>
  <c r="O721" i="16"/>
  <c r="T721" i="16"/>
  <c r="O3125" i="16"/>
  <c r="T3125" i="16"/>
  <c r="O3469" i="16"/>
  <c r="T3469" i="16"/>
  <c r="O3546" i="16"/>
  <c r="T3546" i="16"/>
  <c r="O2138" i="16"/>
  <c r="T2138" i="16"/>
  <c r="O3665" i="16"/>
  <c r="T3665" i="16"/>
  <c r="O3610" i="16"/>
  <c r="T3610" i="16"/>
  <c r="O3688" i="16"/>
  <c r="T3688" i="16"/>
  <c r="O1452" i="16"/>
  <c r="T1452" i="16"/>
  <c r="O3157" i="16"/>
  <c r="T3157" i="16"/>
  <c r="O2492" i="16"/>
  <c r="T2492" i="16"/>
  <c r="O2727" i="16"/>
  <c r="T2727" i="16"/>
  <c r="O3681" i="16"/>
  <c r="T3681" i="16"/>
  <c r="O1841" i="16"/>
  <c r="T1841" i="16"/>
  <c r="O1416" i="16"/>
  <c r="T1416" i="16"/>
  <c r="O1464" i="16"/>
  <c r="T1464" i="16"/>
  <c r="O1073" i="16"/>
  <c r="T1073" i="16"/>
  <c r="O140" i="16"/>
  <c r="T140" i="16"/>
  <c r="O1243" i="16"/>
  <c r="T1243" i="16"/>
  <c r="O980" i="16"/>
  <c r="T980" i="16"/>
  <c r="O1521" i="16"/>
  <c r="T1521" i="16"/>
  <c r="O1535" i="16"/>
  <c r="T1535" i="16"/>
  <c r="O1045" i="16"/>
  <c r="T1045" i="16"/>
  <c r="O711" i="16"/>
  <c r="T711" i="16"/>
  <c r="O632" i="16"/>
  <c r="T632" i="16"/>
  <c r="O1721" i="16"/>
  <c r="T1721" i="16"/>
  <c r="O752" i="16"/>
  <c r="T752" i="16"/>
  <c r="O1869" i="16"/>
  <c r="T1869" i="16"/>
  <c r="O1292" i="16"/>
  <c r="T1292" i="16"/>
  <c r="O3010" i="16"/>
  <c r="T3010" i="16"/>
  <c r="O3339" i="16"/>
  <c r="T3339" i="16"/>
  <c r="O3401" i="16"/>
  <c r="T3401" i="16"/>
  <c r="O3167" i="16"/>
  <c r="T3167" i="16"/>
  <c r="O3221" i="16"/>
  <c r="T3221" i="16"/>
  <c r="O3763" i="16"/>
  <c r="T3763" i="16"/>
  <c r="O3773" i="16"/>
  <c r="T3773" i="16"/>
  <c r="O2458" i="16"/>
  <c r="T2458" i="16"/>
  <c r="O2376" i="16"/>
  <c r="T2376" i="16"/>
  <c r="O2430" i="16"/>
  <c r="T2430" i="16"/>
  <c r="O3816" i="16"/>
  <c r="T3816" i="16"/>
  <c r="O2714" i="16"/>
  <c r="T2714" i="16"/>
  <c r="O2336" i="16"/>
  <c r="T2336" i="16"/>
  <c r="O2642" i="16"/>
  <c r="T2642" i="16"/>
  <c r="O3633" i="16"/>
  <c r="T3633" i="16"/>
  <c r="O2140" i="16"/>
  <c r="T2140" i="16"/>
  <c r="O3525" i="16"/>
  <c r="T3525" i="16"/>
  <c r="O3617" i="16"/>
  <c r="T3617" i="16"/>
  <c r="O2013" i="16"/>
  <c r="T2013" i="16"/>
  <c r="O695" i="16"/>
  <c r="T695" i="16"/>
  <c r="O1598" i="16"/>
  <c r="T1598" i="16"/>
  <c r="O48" i="16"/>
  <c r="T48" i="16"/>
  <c r="O1467" i="16"/>
  <c r="T1467" i="16"/>
  <c r="O880" i="16"/>
  <c r="T880" i="16"/>
  <c r="O1061" i="16"/>
  <c r="T1061" i="16"/>
  <c r="O128" i="16"/>
  <c r="T128" i="16"/>
  <c r="O1794" i="16"/>
  <c r="T1794" i="16"/>
  <c r="O824" i="16"/>
  <c r="T824" i="16"/>
  <c r="O1675" i="16"/>
  <c r="T1675" i="16"/>
  <c r="O369" i="16"/>
  <c r="T369" i="16"/>
  <c r="O1509" i="16"/>
  <c r="T1509" i="16"/>
  <c r="O167" i="16"/>
  <c r="T167" i="16"/>
  <c r="O1870" i="16"/>
  <c r="T1870" i="16"/>
  <c r="O456" i="16"/>
  <c r="T456" i="16"/>
  <c r="O699" i="16"/>
  <c r="T699" i="16"/>
  <c r="O1960" i="16"/>
  <c r="T1960" i="16"/>
  <c r="O329" i="16"/>
  <c r="T329" i="16"/>
  <c r="O1709" i="16"/>
  <c r="T1709" i="16"/>
  <c r="O740" i="16"/>
  <c r="T740" i="16"/>
  <c r="O264" i="16"/>
  <c r="T264" i="16"/>
  <c r="O2819" i="16"/>
  <c r="T2819" i="16"/>
  <c r="O2836" i="16"/>
  <c r="T2836" i="16"/>
  <c r="O3235" i="16"/>
  <c r="T3235" i="16"/>
  <c r="O3343" i="16"/>
  <c r="T3343" i="16"/>
  <c r="O3572" i="16"/>
  <c r="T3572" i="16"/>
  <c r="O3321" i="16"/>
  <c r="T3321" i="16"/>
  <c r="O3568" i="16"/>
  <c r="T3568" i="16"/>
  <c r="O2244" i="16"/>
  <c r="T2244" i="16"/>
  <c r="O1164" i="16"/>
  <c r="T1164" i="16"/>
  <c r="O2869" i="16"/>
  <c r="T2869" i="16"/>
  <c r="O2510" i="16"/>
  <c r="T2510" i="16"/>
  <c r="O2098" i="16"/>
  <c r="T2098" i="16"/>
  <c r="O3394" i="16"/>
  <c r="T3394" i="16"/>
  <c r="O3310" i="16"/>
  <c r="T3310" i="16"/>
  <c r="O3640" i="16"/>
  <c r="T3640" i="16"/>
  <c r="O1798" i="16"/>
  <c r="T1798" i="16"/>
  <c r="O1177" i="16"/>
  <c r="T1177" i="16"/>
  <c r="O1191" i="16"/>
  <c r="T1191" i="16"/>
  <c r="O2043" i="16"/>
  <c r="T2043" i="16"/>
  <c r="O1662" i="16"/>
  <c r="T1662" i="16"/>
  <c r="O692" i="16"/>
  <c r="T692" i="16"/>
  <c r="O1233" i="16"/>
  <c r="T1233" i="16"/>
  <c r="O1200" i="16"/>
  <c r="T1200" i="16"/>
  <c r="O755" i="16"/>
  <c r="T755" i="16"/>
  <c r="O423" i="16"/>
  <c r="T423" i="16"/>
  <c r="O1826" i="16"/>
  <c r="T1826" i="16"/>
  <c r="O197" i="16"/>
  <c r="T197" i="16"/>
  <c r="O1277" i="16"/>
  <c r="T1277" i="16"/>
  <c r="O343" i="16"/>
  <c r="T343" i="16"/>
  <c r="O464" i="16"/>
  <c r="T464" i="16"/>
  <c r="O1581" i="16"/>
  <c r="T1581" i="16"/>
  <c r="O707" i="16"/>
  <c r="T707" i="16"/>
  <c r="O2722" i="16"/>
  <c r="T2722" i="16"/>
  <c r="O3053" i="16"/>
  <c r="T3053" i="16"/>
  <c r="O3095" i="16"/>
  <c r="T3095" i="16"/>
  <c r="O3114" i="16"/>
  <c r="T3114" i="16"/>
  <c r="O2935" i="16"/>
  <c r="T2935" i="16"/>
  <c r="O3475" i="16"/>
  <c r="T3475" i="16"/>
  <c r="O3781" i="16"/>
  <c r="T3781" i="16"/>
  <c r="O3261" i="16"/>
  <c r="T3261" i="16"/>
  <c r="O3165" i="16"/>
  <c r="T3165" i="16"/>
  <c r="O2172" i="16"/>
  <c r="T2172" i="16"/>
  <c r="O2190" i="16"/>
  <c r="T2190" i="16"/>
  <c r="O2142" i="16"/>
  <c r="T2142" i="16"/>
  <c r="O3528" i="16"/>
  <c r="T3528" i="16"/>
  <c r="O2120" i="16"/>
  <c r="T2120" i="16"/>
  <c r="O3663" i="16"/>
  <c r="T3663" i="16"/>
  <c r="O1726" i="16"/>
  <c r="T1726" i="16"/>
  <c r="O395" i="16"/>
  <c r="T395" i="16"/>
  <c r="O2002" i="16"/>
  <c r="T2002" i="16"/>
  <c r="O1179" i="16"/>
  <c r="T1179" i="16"/>
  <c r="O592" i="16"/>
  <c r="T592" i="16"/>
  <c r="O535" i="16"/>
  <c r="T535" i="16"/>
  <c r="O1375" i="16"/>
  <c r="T1375" i="16"/>
  <c r="O81" i="16"/>
  <c r="T81" i="16"/>
  <c r="O1221" i="16"/>
  <c r="T1221" i="16"/>
  <c r="O909" i="16"/>
  <c r="T909" i="16"/>
  <c r="O1559" i="16"/>
  <c r="T1559" i="16"/>
  <c r="O542" i="16"/>
  <c r="T542" i="16"/>
  <c r="O1970" i="16"/>
  <c r="T1970" i="16"/>
  <c r="O411" i="16"/>
  <c r="T411" i="16"/>
  <c r="O1671" i="16"/>
  <c r="T1671" i="16"/>
  <c r="O1084" i="16"/>
  <c r="T1084" i="16"/>
  <c r="O1805" i="16"/>
  <c r="T1805" i="16"/>
  <c r="O1421" i="16"/>
  <c r="T1421" i="16"/>
  <c r="O157" i="16"/>
  <c r="T157" i="16"/>
  <c r="O1791" i="16"/>
  <c r="T1791" i="16"/>
  <c r="O2566" i="16"/>
  <c r="T2566" i="16"/>
  <c r="O2736" i="16"/>
  <c r="T2736" i="16"/>
  <c r="O3115" i="16"/>
  <c r="T3115" i="16"/>
  <c r="O3446" i="16"/>
  <c r="T3446" i="16"/>
  <c r="O3021" i="16"/>
  <c r="T3021" i="16"/>
  <c r="O3350" i="16"/>
  <c r="T3350" i="16"/>
  <c r="O3803" i="16"/>
  <c r="T3803" i="16"/>
  <c r="O2046" i="16"/>
  <c r="T2046" i="16"/>
  <c r="O3742" i="16"/>
  <c r="T3742" i="16"/>
  <c r="O3383" i="16"/>
  <c r="T3383" i="16"/>
  <c r="O3463" i="16"/>
  <c r="T3463" i="16"/>
  <c r="O2269" i="16"/>
  <c r="T2269" i="16"/>
  <c r="O3691" i="16"/>
  <c r="T3691" i="16"/>
  <c r="O2198" i="16"/>
  <c r="T2198" i="16"/>
  <c r="O3188" i="16"/>
  <c r="T3188" i="16"/>
  <c r="O3518" i="16"/>
  <c r="T3518" i="16"/>
  <c r="O3094" i="16"/>
  <c r="T3094" i="16"/>
  <c r="O3423" i="16"/>
  <c r="T3423" i="16"/>
  <c r="O251" i="16"/>
  <c r="T251" i="16"/>
  <c r="O1787" i="16"/>
  <c r="T1787" i="16"/>
  <c r="O2053" i="16"/>
  <c r="T2053" i="16"/>
  <c r="O448" i="16"/>
  <c r="T448" i="16"/>
  <c r="O485" i="16"/>
  <c r="T485" i="16"/>
  <c r="O392" i="16"/>
  <c r="T392" i="16"/>
  <c r="O1219" i="16"/>
  <c r="T1219" i="16"/>
  <c r="O957" i="16"/>
  <c r="T957" i="16"/>
  <c r="O1043" i="16"/>
  <c r="T1043" i="16"/>
  <c r="O1802" i="16"/>
  <c r="T1802" i="16"/>
  <c r="O256" i="16"/>
  <c r="T256" i="16"/>
  <c r="O940" i="16"/>
  <c r="T940" i="16"/>
  <c r="O593" i="16"/>
  <c r="T593" i="16"/>
  <c r="O3183" i="16"/>
  <c r="T3183" i="16"/>
  <c r="O2652" i="16"/>
  <c r="T2652" i="16"/>
  <c r="O2868" i="16"/>
  <c r="T2868" i="16"/>
  <c r="O2921" i="16"/>
  <c r="T2921" i="16"/>
  <c r="O3031" i="16"/>
  <c r="T3031" i="16"/>
  <c r="O3337" i="16"/>
  <c r="T3337" i="16"/>
  <c r="O3290" i="16"/>
  <c r="T3290" i="16"/>
  <c r="O3730" i="16"/>
  <c r="T3730" i="16"/>
  <c r="O2248" i="16"/>
  <c r="T2248" i="16"/>
  <c r="O3647" i="16"/>
  <c r="T3647" i="16"/>
  <c r="O1889" i="16"/>
  <c r="T1889" i="16"/>
  <c r="O3298" i="16"/>
  <c r="T3298" i="16"/>
  <c r="O3282" i="16"/>
  <c r="T3282" i="16"/>
  <c r="O2112" i="16"/>
  <c r="T2112" i="16"/>
  <c r="O3102" i="16"/>
  <c r="T3102" i="16"/>
  <c r="O3033" i="16"/>
  <c r="T3033" i="16"/>
  <c r="O1735" i="16"/>
  <c r="T1735" i="16"/>
  <c r="O429" i="16"/>
  <c r="T429" i="16"/>
  <c r="O1713" i="16"/>
  <c r="T1713" i="16"/>
  <c r="O383" i="16"/>
  <c r="T383" i="16"/>
  <c r="O1775" i="16"/>
  <c r="T1775" i="16"/>
  <c r="O1153" i="16"/>
  <c r="T1153" i="16"/>
  <c r="O2042" i="16"/>
  <c r="T2042" i="16"/>
  <c r="O436" i="16"/>
  <c r="T436" i="16"/>
  <c r="O1733" i="16"/>
  <c r="T1733" i="16"/>
  <c r="O102" i="16"/>
  <c r="T102" i="16"/>
  <c r="O1206" i="16"/>
  <c r="T1206" i="16"/>
  <c r="O943" i="16"/>
  <c r="T943" i="16"/>
  <c r="O1484" i="16"/>
  <c r="T1484" i="16"/>
  <c r="O165" i="16"/>
  <c r="T165" i="16"/>
  <c r="O1031" i="16"/>
  <c r="T1031" i="16"/>
  <c r="O385" i="16"/>
  <c r="T385" i="16"/>
  <c r="O1646" i="16"/>
  <c r="T1646" i="16"/>
  <c r="O627" i="16"/>
  <c r="T627" i="16"/>
  <c r="O3146" i="16"/>
  <c r="T3146" i="16"/>
  <c r="O91" i="16"/>
  <c r="T91" i="16"/>
  <c r="O410" i="16"/>
  <c r="T410" i="16"/>
  <c r="O3797" i="16"/>
  <c r="T3797" i="16"/>
  <c r="O2810" i="16"/>
  <c r="T2810" i="16"/>
  <c r="O3459" i="16"/>
  <c r="T3459" i="16"/>
  <c r="O2708" i="16"/>
  <c r="T2708" i="16"/>
  <c r="O3005" i="16"/>
  <c r="T3005" i="16"/>
  <c r="O2293" i="16"/>
  <c r="T2293" i="16"/>
  <c r="O2681" i="16"/>
  <c r="T2681" i="16"/>
  <c r="O3348" i="16"/>
  <c r="T3348" i="16"/>
  <c r="O2829" i="16"/>
  <c r="T2829" i="16"/>
  <c r="O2733" i="16"/>
  <c r="T2733" i="16"/>
  <c r="O3472" i="16"/>
  <c r="T3472" i="16"/>
  <c r="O2900" i="16"/>
  <c r="T2900" i="16"/>
  <c r="O3230" i="16"/>
  <c r="T3230" i="16"/>
  <c r="O1294" i="16"/>
  <c r="T1294" i="16"/>
  <c r="O982" i="16"/>
  <c r="T982" i="16"/>
  <c r="O374" i="16"/>
  <c r="T374" i="16"/>
  <c r="O198" i="16"/>
  <c r="T198" i="16"/>
  <c r="O1074" i="16"/>
  <c r="T1074" i="16"/>
  <c r="O467" i="16"/>
  <c r="T467" i="16"/>
  <c r="O1078" i="16"/>
  <c r="T1078" i="16"/>
  <c r="O109" i="16"/>
  <c r="T109" i="16"/>
  <c r="O1238" i="16"/>
  <c r="T1238" i="16"/>
  <c r="O2475" i="16"/>
  <c r="T2475" i="16"/>
  <c r="O2519" i="16"/>
  <c r="T2519" i="16"/>
  <c r="O2537" i="16"/>
  <c r="T2537" i="16"/>
  <c r="O2346" i="16"/>
  <c r="T2346" i="16"/>
  <c r="O2589" i="16"/>
  <c r="T2589" i="16"/>
  <c r="O2920" i="16"/>
  <c r="T2920" i="16"/>
  <c r="O2661" i="16"/>
  <c r="T2661" i="16"/>
  <c r="O2992" i="16"/>
  <c r="T2992" i="16"/>
  <c r="O1270" i="16"/>
  <c r="T1270" i="16"/>
  <c r="O55" i="16"/>
  <c r="T55" i="16"/>
  <c r="O930" i="16"/>
  <c r="T930" i="16"/>
  <c r="O866" i="16"/>
  <c r="T866" i="16"/>
  <c r="O1094" i="16"/>
  <c r="T1094" i="16"/>
  <c r="O53" i="16"/>
  <c r="T53" i="16"/>
  <c r="O598" i="16"/>
  <c r="T598" i="16"/>
  <c r="O2155" i="16"/>
  <c r="T2155" i="16"/>
  <c r="O2494" i="16"/>
  <c r="T2494" i="16"/>
  <c r="O2597" i="16"/>
  <c r="T2597" i="16"/>
  <c r="O2495" i="16"/>
  <c r="T2495" i="16"/>
  <c r="O2513" i="16"/>
  <c r="T2513" i="16"/>
  <c r="O2267" i="16"/>
  <c r="T2267" i="16"/>
  <c r="O2322" i="16"/>
  <c r="T2322" i="16"/>
  <c r="O2586" i="16"/>
  <c r="T2586" i="16"/>
  <c r="O3380" i="16"/>
  <c r="T3380" i="16"/>
  <c r="O3710" i="16"/>
  <c r="T3710" i="16"/>
  <c r="O3615" i="16"/>
  <c r="T3615" i="16"/>
  <c r="O2394" i="16"/>
  <c r="T2394" i="16"/>
  <c r="O2659" i="16"/>
  <c r="T2659" i="16"/>
  <c r="O1579" i="16"/>
  <c r="T1579" i="16"/>
  <c r="O274" i="16"/>
  <c r="T274" i="16"/>
  <c r="O72" i="16"/>
  <c r="T72" i="16"/>
  <c r="O594" i="16"/>
  <c r="T594" i="16"/>
  <c r="O1037" i="16"/>
  <c r="T1037" i="16"/>
  <c r="O47" i="16"/>
  <c r="T47" i="16"/>
  <c r="O910" i="16"/>
  <c r="T910" i="16"/>
  <c r="O1904" i="16"/>
  <c r="T1904" i="16"/>
  <c r="O574" i="16"/>
  <c r="T574" i="16"/>
  <c r="O122" i="16"/>
  <c r="T122" i="16"/>
  <c r="O1514" i="16"/>
  <c r="T1514" i="16"/>
  <c r="O3752" i="16"/>
  <c r="T3752" i="16"/>
  <c r="O2259" i="16"/>
  <c r="T2259" i="16"/>
  <c r="O2266" i="16"/>
  <c r="T2266" i="16"/>
  <c r="O3798" i="16"/>
  <c r="T3798" i="16"/>
  <c r="O2455" i="16"/>
  <c r="T2455" i="16"/>
  <c r="O2761" i="16"/>
  <c r="T2761" i="16"/>
  <c r="O3483" i="16"/>
  <c r="T3483" i="16"/>
  <c r="O3400" i="16"/>
  <c r="T3400" i="16"/>
  <c r="O2741" i="16"/>
  <c r="T2741" i="16"/>
  <c r="O2705" i="16"/>
  <c r="T2705" i="16"/>
  <c r="O2527" i="16"/>
  <c r="T2527" i="16"/>
  <c r="O1138" i="16"/>
  <c r="T1138" i="16"/>
  <c r="O1466" i="16"/>
  <c r="T1466" i="16"/>
  <c r="O902" i="16"/>
  <c r="T902" i="16"/>
  <c r="O1720" i="16"/>
  <c r="T1720" i="16"/>
  <c r="O318" i="16"/>
  <c r="T318" i="16"/>
  <c r="O1338" i="16"/>
  <c r="T1338" i="16"/>
  <c r="O1938" i="16"/>
  <c r="T1938" i="16"/>
  <c r="O567" i="16"/>
  <c r="T567" i="16"/>
  <c r="O2115" i="16"/>
  <c r="T2115" i="16"/>
  <c r="O2122" i="16"/>
  <c r="T2122" i="16"/>
  <c r="O2465" i="16"/>
  <c r="T2465" i="16"/>
  <c r="O2135" i="16"/>
  <c r="T2135" i="16"/>
  <c r="O2189" i="16"/>
  <c r="T2189" i="16"/>
  <c r="O2617" i="16"/>
  <c r="T2617" i="16"/>
  <c r="O2239" i="16"/>
  <c r="T2239" i="16"/>
  <c r="O3340" i="16"/>
  <c r="T3340" i="16"/>
  <c r="O2579" i="16"/>
  <c r="T2579" i="16"/>
  <c r="O2497" i="16"/>
  <c r="T2497" i="16"/>
  <c r="O2689" i="16"/>
  <c r="T2689" i="16"/>
  <c r="O2619" i="16"/>
  <c r="T2619" i="16"/>
  <c r="O670" i="16"/>
  <c r="T670" i="16"/>
  <c r="O1194" i="16"/>
  <c r="T1194" i="16"/>
  <c r="O212" i="16"/>
  <c r="T212" i="16"/>
  <c r="O1795" i="16"/>
  <c r="T1795" i="16"/>
  <c r="O1628" i="16"/>
  <c r="T1628" i="16"/>
  <c r="O1936" i="16"/>
  <c r="T1936" i="16"/>
  <c r="O1351" i="16"/>
  <c r="T1351" i="16"/>
  <c r="O3810" i="16"/>
  <c r="T3810" i="16"/>
  <c r="O3790" i="16"/>
  <c r="T3790" i="16"/>
  <c r="O2045" i="16"/>
  <c r="T2045" i="16"/>
  <c r="O2167" i="16"/>
  <c r="T2167" i="16"/>
  <c r="O2473" i="16"/>
  <c r="T2473" i="16"/>
  <c r="O2095" i="16"/>
  <c r="T2095" i="16"/>
  <c r="O2403" i="16"/>
  <c r="T2403" i="16"/>
  <c r="O3112" i="16"/>
  <c r="T3112" i="16"/>
  <c r="O2435" i="16"/>
  <c r="T2435" i="16"/>
  <c r="O2453" i="16"/>
  <c r="T2453" i="16"/>
  <c r="O2406" i="16"/>
  <c r="T2406" i="16"/>
  <c r="O2545" i="16"/>
  <c r="T2545" i="16"/>
  <c r="O1554" i="16"/>
  <c r="T1554" i="16"/>
  <c r="O1178" i="16"/>
  <c r="T1178" i="16"/>
  <c r="O246" i="16"/>
  <c r="T246" i="16"/>
  <c r="O1050" i="16"/>
  <c r="T1050" i="16"/>
  <c r="O68" i="16"/>
  <c r="T68" i="16"/>
  <c r="O1486" i="16"/>
  <c r="T1486" i="16"/>
  <c r="O277" i="16"/>
  <c r="T277" i="16"/>
  <c r="O1932" i="16"/>
  <c r="T1932" i="16"/>
  <c r="O3108" i="16"/>
  <c r="T3108" i="16"/>
  <c r="O2353" i="16"/>
  <c r="T2353" i="16"/>
  <c r="O3631" i="16"/>
  <c r="T3631" i="16"/>
  <c r="O2366" i="16"/>
  <c r="T2366" i="16"/>
  <c r="O2127" i="16"/>
  <c r="T2127" i="16"/>
  <c r="O3526" i="16"/>
  <c r="T3526" i="16"/>
  <c r="O2533" i="16"/>
  <c r="T2533" i="16"/>
  <c r="O2599" i="16"/>
  <c r="T2599" i="16"/>
  <c r="O2851" i="16"/>
  <c r="T2851" i="16"/>
  <c r="O2811" i="16"/>
  <c r="T2811" i="16"/>
  <c r="O2386" i="16"/>
  <c r="T2386" i="16"/>
  <c r="O2199" i="16"/>
  <c r="T2199" i="16"/>
  <c r="O3598" i="16"/>
  <c r="T3598" i="16"/>
  <c r="O962" i="16"/>
  <c r="T962" i="16"/>
  <c r="O1478" i="16"/>
  <c r="T1478" i="16"/>
  <c r="O892" i="16"/>
  <c r="T892" i="16"/>
  <c r="O1951" i="16"/>
  <c r="T1951" i="16"/>
  <c r="O634" i="16"/>
  <c r="T634" i="16"/>
  <c r="O178" i="16"/>
  <c r="T178" i="16"/>
  <c r="O458" i="16"/>
  <c r="T458" i="16"/>
  <c r="O1274" i="16"/>
  <c r="T1274" i="16"/>
  <c r="O1109" i="16"/>
  <c r="T1109" i="16"/>
  <c r="O486" i="16"/>
  <c r="T486" i="16"/>
  <c r="O1566" i="16"/>
  <c r="T1566" i="16"/>
  <c r="O3384" i="16"/>
  <c r="T3384" i="16"/>
  <c r="O2075" i="16"/>
  <c r="T2075" i="16"/>
  <c r="O2282" i="16"/>
  <c r="T2282" i="16"/>
  <c r="O3559" i="16"/>
  <c r="T3559" i="16"/>
  <c r="O3452" i="16"/>
  <c r="T3452" i="16"/>
  <c r="O3795" i="16"/>
  <c r="T3795" i="16"/>
  <c r="O2477" i="16"/>
  <c r="T2477" i="16"/>
  <c r="O2407" i="16"/>
  <c r="T2407" i="16"/>
  <c r="O54" i="16"/>
  <c r="T54" i="16"/>
  <c r="O828" i="16"/>
  <c r="T828" i="16"/>
  <c r="O1262" i="16"/>
  <c r="T1262" i="16"/>
  <c r="O834" i="16"/>
  <c r="T834" i="16"/>
  <c r="O690" i="16"/>
  <c r="T690" i="16"/>
  <c r="O3180" i="16"/>
  <c r="T3180" i="16"/>
  <c r="O2087" i="16"/>
  <c r="T2087" i="16"/>
  <c r="O3649" i="16"/>
  <c r="T3649" i="16"/>
  <c r="O3582" i="16"/>
  <c r="T3582" i="16"/>
  <c r="O3662" i="16"/>
  <c r="T3662" i="16"/>
  <c r="O3237" i="16"/>
  <c r="T3237" i="16"/>
  <c r="O2298" i="16"/>
  <c r="T2298" i="16"/>
  <c r="O2563" i="16"/>
  <c r="T2563" i="16"/>
  <c r="O2203" i="16"/>
  <c r="T2203" i="16"/>
  <c r="O2439" i="16"/>
  <c r="T2439" i="16"/>
  <c r="O3735" i="16"/>
  <c r="T3735" i="16"/>
  <c r="O674" i="16"/>
  <c r="T674" i="16"/>
  <c r="O604" i="16"/>
  <c r="T604" i="16"/>
  <c r="O642" i="16"/>
  <c r="T642" i="16"/>
  <c r="O1664" i="16"/>
  <c r="T1664" i="16"/>
  <c r="O346" i="16"/>
  <c r="T346" i="16"/>
  <c r="O922" i="16"/>
  <c r="T922" i="16"/>
  <c r="O170" i="16"/>
  <c r="T170" i="16"/>
  <c r="O1982" i="16"/>
  <c r="T1982" i="16"/>
  <c r="O1434" i="16"/>
  <c r="T1434" i="16"/>
  <c r="O262" i="16"/>
  <c r="T262" i="16"/>
  <c r="O75" i="16"/>
  <c r="T75" i="16"/>
  <c r="O3294" i="16"/>
  <c r="T3294" i="16"/>
  <c r="O2880" i="16"/>
  <c r="T2880" i="16"/>
  <c r="O1788" i="16"/>
  <c r="T1788" i="16"/>
  <c r="O3591" i="16"/>
  <c r="T3591" i="16"/>
  <c r="O3494" i="16"/>
  <c r="T3494" i="16"/>
  <c r="O3571" i="16"/>
  <c r="T3571" i="16"/>
  <c r="O2425" i="16"/>
  <c r="T2425" i="16"/>
  <c r="O3835" i="16"/>
  <c r="T3835" i="16"/>
  <c r="O2354" i="16"/>
  <c r="T2354" i="16"/>
  <c r="O3332" i="16"/>
  <c r="T3332" i="16"/>
  <c r="O3238" i="16"/>
  <c r="T3238" i="16"/>
  <c r="O3567" i="16"/>
  <c r="T3567" i="16"/>
  <c r="O1310" i="16"/>
  <c r="T1310" i="16"/>
  <c r="O806" i="16"/>
  <c r="T806" i="16"/>
  <c r="O2031" i="16"/>
  <c r="T2031" i="16"/>
  <c r="O630" i="16"/>
  <c r="T630" i="16"/>
  <c r="O1506" i="16"/>
  <c r="T1506" i="16"/>
  <c r="O155" i="16"/>
  <c r="T155" i="16"/>
  <c r="O402" i="16"/>
  <c r="T402" i="16"/>
  <c r="O2908" i="16"/>
  <c r="T2908" i="16"/>
  <c r="O2952" i="16"/>
  <c r="T2952" i="16"/>
  <c r="O2968" i="16"/>
  <c r="T2968" i="16"/>
  <c r="O2789" i="16"/>
  <c r="T2789" i="16"/>
  <c r="O1644" i="16"/>
  <c r="T1644" i="16"/>
  <c r="O3330" i="16"/>
  <c r="T3330" i="16"/>
  <c r="O3638" i="16"/>
  <c r="T3638" i="16"/>
  <c r="O1999" i="16"/>
  <c r="T1999" i="16"/>
  <c r="O1580" i="16"/>
  <c r="T1580" i="16"/>
  <c r="O1166" i="16"/>
  <c r="T1166" i="16"/>
  <c r="O662" i="16"/>
  <c r="T662" i="16"/>
  <c r="O1888" i="16"/>
  <c r="T1888" i="16"/>
  <c r="O1362" i="16"/>
  <c r="T1362" i="16"/>
  <c r="O2071" i="16"/>
  <c r="T2071" i="16"/>
  <c r="O754" i="16"/>
  <c r="T754" i="16"/>
  <c r="O1402" i="16"/>
  <c r="T1402" i="16"/>
  <c r="O397" i="16"/>
  <c r="T397" i="16"/>
  <c r="O1526" i="16"/>
  <c r="T1526" i="16"/>
  <c r="O2505" i="16"/>
  <c r="T2505" i="16"/>
  <c r="O2835" i="16"/>
  <c r="T2835" i="16"/>
  <c r="O2855" i="16"/>
  <c r="T2855" i="16"/>
  <c r="O2669" i="16"/>
  <c r="T2669" i="16"/>
  <c r="O1776" i="16"/>
  <c r="T1776" i="16"/>
  <c r="O2960" i="16"/>
  <c r="T2960" i="16"/>
  <c r="O3318" i="16"/>
  <c r="T3318" i="16"/>
  <c r="O3228" i="16"/>
  <c r="T3228" i="16"/>
  <c r="O3408" i="16"/>
  <c r="T3408" i="16"/>
  <c r="O3362" i="16"/>
  <c r="T3362" i="16"/>
  <c r="O650" i="16"/>
  <c r="T650" i="16"/>
  <c r="O330" i="16"/>
  <c r="T330" i="16"/>
  <c r="O1038" i="16"/>
  <c r="T1038" i="16"/>
  <c r="O1378" i="16"/>
  <c r="T1378" i="16"/>
  <c r="O99" i="16"/>
  <c r="T99" i="16"/>
  <c r="F123" i="3"/>
  <c r="F121" i="3"/>
  <c r="F108" i="3"/>
  <c r="F107" i="3"/>
  <c r="R40" i="16" l="1"/>
  <c r="C146" i="3" s="1"/>
  <c r="O39" i="16"/>
  <c r="O40" i="16" s="1"/>
  <c r="J36" i="5"/>
  <c r="I36" i="5"/>
  <c r="H36" i="5"/>
  <c r="G36" i="5"/>
  <c r="F36" i="5"/>
  <c r="E36" i="5"/>
  <c r="D36" i="5"/>
  <c r="C36" i="5"/>
  <c r="B36" i="5"/>
  <c r="A36" i="5"/>
  <c r="J35" i="5"/>
  <c r="I35" i="5"/>
  <c r="H35" i="5"/>
  <c r="G35" i="5"/>
  <c r="F35" i="5"/>
  <c r="E35" i="5"/>
  <c r="D35" i="5"/>
  <c r="C35" i="5"/>
  <c r="B35" i="5"/>
  <c r="B39" i="5" s="1"/>
  <c r="C39" i="5" s="1"/>
  <c r="A35" i="5"/>
  <c r="B38" i="5" s="1"/>
  <c r="C38" i="5" s="1"/>
  <c r="P40" i="16" l="1"/>
  <c r="C144" i="3" s="1"/>
  <c r="Q40" i="16"/>
  <c r="C145" i="3" s="1"/>
  <c r="B46" i="5"/>
  <c r="C46" i="5" s="1"/>
  <c r="B45" i="5"/>
  <c r="C45" i="5" s="1"/>
  <c r="B43" i="5"/>
  <c r="C43" i="5" s="1"/>
  <c r="F43" i="5" s="1"/>
  <c r="B42" i="5"/>
  <c r="B44" i="5"/>
  <c r="B41" i="5"/>
  <c r="C41" i="5" s="1"/>
  <c r="F41" i="5" s="1"/>
  <c r="B40" i="5"/>
  <c r="C40" i="5" s="1"/>
  <c r="F38" i="5" s="1"/>
  <c r="F45" i="5" l="1"/>
  <c r="F39" i="5"/>
  <c r="J20" i="5" l="1"/>
  <c r="I20" i="5"/>
  <c r="H20" i="5"/>
  <c r="G20" i="5"/>
  <c r="F20" i="5"/>
  <c r="E20" i="5"/>
  <c r="D20" i="5"/>
  <c r="C20" i="5"/>
  <c r="B20" i="5"/>
  <c r="A20" i="5"/>
  <c r="J19" i="5"/>
  <c r="B30" i="5" s="1"/>
  <c r="C30" i="5" s="1"/>
  <c r="I19" i="5"/>
  <c r="B29" i="5" s="1"/>
  <c r="H19" i="5"/>
  <c r="G19" i="5"/>
  <c r="F19" i="5"/>
  <c r="E19" i="5"/>
  <c r="D19" i="5"/>
  <c r="C19" i="5"/>
  <c r="B19" i="5"/>
  <c r="B23" i="5" s="1"/>
  <c r="C23" i="5" s="1"/>
  <c r="A19" i="5"/>
  <c r="B22" i="5" s="1"/>
  <c r="C22" i="5" s="1"/>
  <c r="C29" i="5" l="1"/>
  <c r="B26" i="5"/>
  <c r="B27" i="5"/>
  <c r="C27" i="5" s="1"/>
  <c r="F27" i="5" s="1"/>
  <c r="B25" i="5"/>
  <c r="C25" i="5" s="1"/>
  <c r="F25" i="5" s="1"/>
  <c r="B24" i="5"/>
  <c r="C24" i="5" s="1"/>
  <c r="B28" i="5"/>
  <c r="F23" i="5" l="1"/>
  <c r="F29" i="5"/>
  <c r="F22" i="5"/>
  <c r="M3" i="2" l="1"/>
  <c r="M2" i="2"/>
  <c r="F136" i="3" l="1"/>
  <c r="O2" i="2" l="1"/>
  <c r="D119" i="3"/>
  <c r="F49" i="3" l="1"/>
  <c r="F48" i="3"/>
  <c r="F42" i="3"/>
  <c r="F129" i="3" s="1"/>
  <c r="F41" i="3"/>
  <c r="D52" i="3" l="1"/>
  <c r="F50" i="3"/>
  <c r="D54" i="3"/>
  <c r="D55" i="3" s="1"/>
  <c r="F130" i="3" s="1"/>
  <c r="D56" i="3"/>
  <c r="D53" i="3" l="1"/>
  <c r="R7" i="2" l="1"/>
  <c r="R8" i="2"/>
  <c r="R12" i="2" s="1"/>
  <c r="R16" i="2" s="1"/>
  <c r="R9" i="2"/>
  <c r="R11" i="2"/>
  <c r="R15" i="2" s="1"/>
  <c r="R13" i="2"/>
  <c r="R17" i="2" s="1"/>
  <c r="R6" i="2"/>
  <c r="R10" i="2" s="1"/>
  <c r="R14" i="2" s="1"/>
  <c r="P3" i="2" l="1"/>
  <c r="K3" i="2"/>
  <c r="K4" i="2" s="1"/>
  <c r="K5" i="2" s="1"/>
  <c r="K6" i="2" s="1"/>
  <c r="K7" i="2" s="1"/>
  <c r="K8" i="2" s="1"/>
  <c r="K9" i="2" s="1"/>
  <c r="K10" i="2" s="1"/>
  <c r="K11" i="2" s="1"/>
  <c r="K12" i="2" s="1"/>
  <c r="K13" i="2" s="1"/>
  <c r="K14" i="2" s="1"/>
  <c r="K15" i="2" s="1"/>
  <c r="K16" i="2" s="1"/>
  <c r="K17" i="2" s="1"/>
  <c r="K18" i="2" s="1"/>
  <c r="K19" i="2" s="1"/>
  <c r="K20" i="2" s="1"/>
  <c r="K21" i="2" s="1"/>
  <c r="K22" i="2" s="1"/>
  <c r="K23" i="2" s="1"/>
  <c r="K24" i="2" s="1"/>
  <c r="K25" i="2" s="1"/>
  <c r="K26" i="2" s="1"/>
  <c r="K27" i="2" s="1"/>
  <c r="K28" i="2" s="1"/>
  <c r="K29" i="2" s="1"/>
  <c r="K30" i="2" s="1"/>
  <c r="K31" i="2" s="1"/>
  <c r="K32" i="2" s="1"/>
  <c r="K33" i="2" s="1"/>
  <c r="J3" i="2"/>
  <c r="J4" i="2" s="1"/>
  <c r="H3" i="2"/>
  <c r="H4" i="2" s="1"/>
  <c r="H5" i="2" s="1"/>
  <c r="H6" i="2" s="1"/>
  <c r="H7" i="2" s="1"/>
  <c r="H8" i="2" s="1"/>
  <c r="H9" i="2" s="1"/>
  <c r="H10" i="2" s="1"/>
  <c r="H11" i="2" s="1"/>
  <c r="H12" i="2" s="1"/>
  <c r="H13" i="2" s="1"/>
  <c r="H14" i="2" s="1"/>
  <c r="H15" i="2" s="1"/>
  <c r="H16" i="2" s="1"/>
  <c r="H17" i="2" s="1"/>
  <c r="H18" i="2" s="1"/>
  <c r="H19" i="2" s="1"/>
  <c r="H20" i="2" s="1"/>
  <c r="H21" i="2" s="1"/>
  <c r="H22" i="2" s="1"/>
  <c r="H23" i="2" s="1"/>
  <c r="H24" i="2" s="1"/>
  <c r="H25" i="2" s="1"/>
  <c r="H26" i="2" s="1"/>
  <c r="H27" i="2" s="1"/>
  <c r="H28" i="2" s="1"/>
  <c r="H29" i="2" s="1"/>
  <c r="H30" i="2" s="1"/>
  <c r="H31" i="2" s="1"/>
  <c r="H32" i="2" s="1"/>
  <c r="H33" i="2" s="1"/>
  <c r="G3" i="2"/>
  <c r="O3" i="2" s="1"/>
  <c r="I3" i="2"/>
  <c r="F3" i="2"/>
  <c r="N4" i="2" l="1"/>
  <c r="J5" i="2"/>
  <c r="G4" i="2"/>
  <c r="N3" i="2"/>
  <c r="C44" i="5"/>
  <c r="C28" i="5"/>
  <c r="F4" i="2"/>
  <c r="F5" i="2" s="1"/>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C42" i="5"/>
  <c r="F40" i="5" s="1"/>
  <c r="C26" i="5"/>
  <c r="F24" i="5" s="1"/>
  <c r="F142" i="3"/>
  <c r="I4" i="2"/>
  <c r="I5" i="2" s="1"/>
  <c r="I6" i="2" s="1"/>
  <c r="I7" i="2" s="1"/>
  <c r="I8" i="2" s="1"/>
  <c r="I9" i="2" s="1"/>
  <c r="I10" i="2" s="1"/>
  <c r="I11" i="2" s="1"/>
  <c r="I12" i="2" s="1"/>
  <c r="I13" i="2" s="1"/>
  <c r="I14" i="2" s="1"/>
  <c r="I15" i="2" s="1"/>
  <c r="I16" i="2" s="1"/>
  <c r="I17" i="2" s="1"/>
  <c r="I18" i="2" s="1"/>
  <c r="I19" i="2" s="1"/>
  <c r="I20" i="2" s="1"/>
  <c r="I21" i="2" s="1"/>
  <c r="I22" i="2" s="1"/>
  <c r="I23" i="2" s="1"/>
  <c r="I24" i="2" s="1"/>
  <c r="I25" i="2" s="1"/>
  <c r="I26" i="2" s="1"/>
  <c r="I27" i="2" s="1"/>
  <c r="I28" i="2" s="1"/>
  <c r="I29" i="2" s="1"/>
  <c r="I30" i="2" s="1"/>
  <c r="I31" i="2" s="1"/>
  <c r="I32" i="2" s="1"/>
  <c r="I33" i="2" s="1"/>
  <c r="I34" i="2" s="1"/>
  <c r="I35" i="2" s="1"/>
  <c r="I36" i="2" s="1"/>
  <c r="I37" i="2" s="1"/>
  <c r="I38" i="2" s="1"/>
  <c r="I39" i="2" s="1"/>
  <c r="I40" i="2" s="1"/>
  <c r="I41" i="2" s="1"/>
  <c r="I42" i="2" s="1"/>
  <c r="I43" i="2" s="1"/>
  <c r="I44" i="2" s="1"/>
  <c r="I45" i="2" s="1"/>
  <c r="I46" i="2" s="1"/>
  <c r="I47" i="2" s="1"/>
  <c r="I48" i="2" s="1"/>
  <c r="I49" i="2" s="1"/>
  <c r="I50" i="2" s="1"/>
  <c r="I51" i="2" s="1"/>
  <c r="I52" i="2" s="1"/>
  <c r="I53" i="2" s="1"/>
  <c r="I54" i="2" s="1"/>
  <c r="I55" i="2" s="1"/>
  <c r="I56" i="2" s="1"/>
  <c r="I57" i="2" s="1"/>
  <c r="I58" i="2" s="1"/>
  <c r="I59" i="2" s="1"/>
  <c r="I60" i="2" s="1"/>
  <c r="I61" i="2" s="1"/>
  <c r="I62" i="2" s="1"/>
  <c r="I63" i="2" s="1"/>
  <c r="I64" i="2" s="1"/>
  <c r="I65" i="2" s="1"/>
  <c r="P4" i="2"/>
  <c r="F139" i="3" s="1"/>
  <c r="F74" i="3"/>
  <c r="F110" i="3" s="1"/>
  <c r="D112" i="3" s="1"/>
  <c r="F44" i="5" l="1"/>
  <c r="F46" i="5"/>
  <c r="F30" i="5"/>
  <c r="F28" i="5"/>
  <c r="O4" i="2"/>
  <c r="G5" i="2"/>
  <c r="P5" i="2"/>
  <c r="F134" i="3"/>
  <c r="N5" i="2"/>
  <c r="J6" i="2"/>
  <c r="D111" i="3"/>
  <c r="M101" i="3" l="1"/>
  <c r="M100" i="3"/>
  <c r="M102" i="3"/>
  <c r="M103" i="3"/>
  <c r="M92" i="3"/>
  <c r="M104" i="3"/>
  <c r="M93" i="3"/>
  <c r="M105" i="3"/>
  <c r="M94" i="3"/>
  <c r="M106" i="3"/>
  <c r="M95" i="3"/>
  <c r="M107" i="3"/>
  <c r="M96" i="3"/>
  <c r="M108" i="3"/>
  <c r="M97" i="3"/>
  <c r="M109" i="3"/>
  <c r="M98" i="3"/>
  <c r="M110" i="3"/>
  <c r="M99" i="3"/>
  <c r="N6" i="2"/>
  <c r="J7" i="2"/>
  <c r="P6" i="2"/>
  <c r="F138" i="3"/>
  <c r="G6" i="2"/>
  <c r="O5" i="2"/>
  <c r="F82" i="3"/>
  <c r="F83" i="3" s="1"/>
  <c r="M7" i="13"/>
  <c r="D117" i="3"/>
  <c r="M89" i="3"/>
  <c r="M81" i="3"/>
  <c r="M90" i="3"/>
  <c r="M6" i="6"/>
  <c r="M91" i="3"/>
  <c r="M82" i="3"/>
  <c r="M83" i="3"/>
  <c r="M88" i="3"/>
  <c r="M84" i="3"/>
  <c r="M85" i="3"/>
  <c r="M86" i="3"/>
  <c r="M87" i="3"/>
  <c r="M80" i="3"/>
  <c r="D115" i="3"/>
  <c r="F124" i="3"/>
  <c r="F137" i="3" l="1"/>
  <c r="G7" i="2"/>
  <c r="O6" i="2"/>
  <c r="P7" i="2"/>
  <c r="P8" i="2" s="1"/>
  <c r="P9" i="2" s="1"/>
  <c r="P10" i="2" s="1"/>
  <c r="P11" i="2" s="1"/>
  <c r="P12" i="2" s="1"/>
  <c r="P13" i="2" s="1"/>
  <c r="P14" i="2" s="1"/>
  <c r="P15" i="2" s="1"/>
  <c r="P16" i="2" s="1"/>
  <c r="P17" i="2" s="1"/>
  <c r="P18" i="2" s="1"/>
  <c r="P19" i="2" s="1"/>
  <c r="P20" i="2" s="1"/>
  <c r="P21" i="2" s="1"/>
  <c r="P22" i="2" s="1"/>
  <c r="P23" i="2" s="1"/>
  <c r="P24" i="2" s="1"/>
  <c r="P25" i="2" s="1"/>
  <c r="P26" i="2" s="1"/>
  <c r="P27" i="2" s="1"/>
  <c r="P28" i="2" s="1"/>
  <c r="P29" i="2" s="1"/>
  <c r="P30" i="2" s="1"/>
  <c r="P31" i="2" s="1"/>
  <c r="P32" i="2" s="1"/>
  <c r="P33" i="2" s="1"/>
  <c r="P34" i="2" s="1"/>
  <c r="P35" i="2" s="1"/>
  <c r="F135" i="3"/>
  <c r="N7" i="2"/>
  <c r="J8" i="2"/>
  <c r="F84" i="3"/>
  <c r="F85" i="3" s="1"/>
  <c r="F86" i="3" s="1"/>
  <c r="F126" i="3"/>
  <c r="F127" i="3" s="1"/>
  <c r="F128" i="3" s="1"/>
  <c r="F125" i="3"/>
  <c r="J9" i="2" l="1"/>
  <c r="N8" i="2"/>
  <c r="P36" i="2"/>
  <c r="P37" i="2" s="1"/>
  <c r="P38" i="2" s="1"/>
  <c r="P39" i="2" s="1"/>
  <c r="P40" i="2" s="1"/>
  <c r="P41" i="2" s="1"/>
  <c r="P42" i="2" s="1"/>
  <c r="P43" i="2" s="1"/>
  <c r="P44" i="2" s="1"/>
  <c r="P45" i="2" s="1"/>
  <c r="P46" i="2" s="1"/>
  <c r="P47" i="2" s="1"/>
  <c r="P48" i="2" s="1"/>
  <c r="P49" i="2" s="1"/>
  <c r="P50" i="2" s="1"/>
  <c r="P51" i="2" s="1"/>
  <c r="P52" i="2" s="1"/>
  <c r="P53" i="2" s="1"/>
  <c r="P54" i="2" s="1"/>
  <c r="P55" i="2" s="1"/>
  <c r="P56" i="2" s="1"/>
  <c r="P57" i="2" s="1"/>
  <c r="P58" i="2" s="1"/>
  <c r="P59" i="2" s="1"/>
  <c r="P60" i="2" s="1"/>
  <c r="P61" i="2" s="1"/>
  <c r="P62" i="2" s="1"/>
  <c r="P63" i="2" s="1"/>
  <c r="P64" i="2" s="1"/>
  <c r="P65" i="2" s="1"/>
  <c r="F140" i="3"/>
  <c r="G8" i="2"/>
  <c r="O7" i="2"/>
  <c r="G9" i="2" l="1"/>
  <c r="O8" i="2"/>
  <c r="J10" i="2"/>
  <c r="N9" i="2"/>
  <c r="G10" i="2" l="1"/>
  <c r="O9" i="2"/>
  <c r="J11" i="2"/>
  <c r="N10" i="2"/>
  <c r="G11" i="2" l="1"/>
  <c r="O10" i="2"/>
  <c r="J12" i="2"/>
  <c r="N11" i="2"/>
  <c r="J13" i="2" l="1"/>
  <c r="N12" i="2"/>
  <c r="G12" i="2"/>
  <c r="O11" i="2"/>
  <c r="G13" i="2" l="1"/>
  <c r="O12" i="2"/>
  <c r="J14" i="2"/>
  <c r="N13" i="2"/>
  <c r="J15" i="2" l="1"/>
  <c r="N14" i="2"/>
  <c r="G14" i="2"/>
  <c r="O13" i="2"/>
  <c r="G15" i="2" l="1"/>
  <c r="O14" i="2"/>
  <c r="J16" i="2"/>
  <c r="N15" i="2"/>
  <c r="J17" i="2" l="1"/>
  <c r="N17" i="2" s="1"/>
  <c r="N16" i="2"/>
  <c r="G16" i="2"/>
  <c r="O15" i="2"/>
  <c r="G17" i="2" l="1"/>
  <c r="O17" i="2" s="1"/>
  <c r="O16" i="2"/>
  <c r="F141" i="3" l="1"/>
  <c r="F133" i="3" s="1"/>
  <c r="K2" i="5" s="1"/>
  <c r="L2" i="5" s="1"/>
  <c r="J2" i="5" l="1"/>
  <c r="B2" i="5"/>
  <c r="G2" i="5"/>
  <c r="H2" i="5"/>
  <c r="F2" i="5"/>
  <c r="I2" i="5"/>
  <c r="E2" i="5"/>
  <c r="C2" i="5"/>
  <c r="D2" i="5"/>
  <c r="A2" i="5"/>
  <c r="D3" i="5" l="1"/>
  <c r="D4" i="5"/>
  <c r="I3" i="5"/>
  <c r="I4" i="5"/>
  <c r="A4" i="5"/>
  <c r="A3" i="5"/>
  <c r="B6" i="5" s="1"/>
  <c r="C6" i="5" s="1"/>
  <c r="C3" i="5"/>
  <c r="C4" i="5"/>
  <c r="E4" i="5"/>
  <c r="E3" i="5"/>
  <c r="F4" i="5"/>
  <c r="F3" i="5"/>
  <c r="H4" i="5"/>
  <c r="H3" i="5"/>
  <c r="G4" i="5"/>
  <c r="G3" i="5"/>
  <c r="B3" i="5"/>
  <c r="B7" i="5" s="1"/>
  <c r="C7" i="5" s="1"/>
  <c r="B4" i="5"/>
  <c r="J3" i="5"/>
  <c r="B14" i="5" s="1"/>
  <c r="C14" i="5" s="1"/>
  <c r="J4" i="5"/>
  <c r="B8" i="5" l="1"/>
  <c r="C8" i="5" s="1"/>
  <c r="F6" i="5" s="1"/>
  <c r="B11" i="5"/>
  <c r="C11" i="5" s="1"/>
  <c r="B12" i="5"/>
  <c r="C12" i="5" s="1"/>
  <c r="F12" i="5" s="1"/>
  <c r="F11" i="5"/>
  <c r="B13" i="5"/>
  <c r="C13" i="5" s="1"/>
  <c r="F13" i="5" s="1"/>
  <c r="B10" i="5"/>
  <c r="C10" i="5" s="1"/>
  <c r="B9" i="5"/>
  <c r="C9" i="5" s="1"/>
  <c r="F9" i="5" s="1"/>
  <c r="F14" i="5" l="1"/>
  <c r="F8" i="5"/>
  <c r="F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Miller, Peter</author>
  </authors>
  <commentList>
    <comment ref="F8" authorId="0" shapeId="0" xr:uid="{00000000-0006-0000-0000-000001000000}">
      <text>
        <r>
          <rPr>
            <sz val="9"/>
            <color indexed="81"/>
            <rFont val="Tahoma"/>
            <family val="2"/>
          </rPr>
          <t>Internal Reference Voltage limited to 0.75V.
Warning (Red): If Vref &gt; 0.75V, VOUT_SCALE_LOOP must be reduced.
Caution (Yellow): If Vref &lt; 0.25, recommend incresing VOUT_SCALE_LOOP to improve regulation accuracy.</t>
        </r>
      </text>
    </comment>
    <comment ref="D11" authorId="0" shapeId="0" xr:uid="{00000000-0006-0000-0000-000002000000}">
      <text>
        <r>
          <rPr>
            <sz val="9"/>
            <color indexed="81"/>
            <rFont val="Tahoma"/>
            <family val="2"/>
          </rPr>
          <t>Warning: If Per Phase Current exceeds recommended maximum device current, increase number of Phase or reduce IOUT.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5" authorId="0" shapeId="0" xr:uid="{00000000-0006-0000-0200-000001000000}">
      <text>
        <r>
          <rPr>
            <sz val="9"/>
            <color indexed="81"/>
            <rFont val="Tahoma"/>
            <family val="2"/>
          </rPr>
          <t>Round down to closest available value</t>
        </r>
      </text>
    </comment>
    <comment ref="M6" authorId="0" shapeId="0" xr:uid="{00000000-0006-0000-0200-000002000000}">
      <text>
        <r>
          <rPr>
            <sz val="9"/>
            <color indexed="81"/>
            <rFont val="Tahoma"/>
            <family val="2"/>
          </rPr>
          <t>Round down to closest available value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Jackson, Layne</author>
  </authors>
  <commentList>
    <comment ref="F32" authorId="0" shapeId="0" xr:uid="{00000000-0006-0000-0300-000001000000}">
      <text>
        <r>
          <rPr>
            <sz val="9"/>
            <color indexed="81"/>
            <rFont val="Tahoma"/>
            <family val="2"/>
          </rPr>
          <t>This is the target inductance value. User can select any value between L_min and L_max in the calculator</t>
        </r>
      </text>
    </comment>
    <comment ref="F33" authorId="0" shapeId="0" xr:uid="{00000000-0006-0000-0300-000002000000}">
      <text>
        <r>
          <rPr>
            <sz val="9"/>
            <color indexed="81"/>
            <rFont val="Tahoma"/>
            <family val="2"/>
          </rPr>
          <t>Minimum calculated input capacitance after derating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Anthony Fagnani</author>
  </authors>
  <commentList>
    <comment ref="M6" authorId="0" shapeId="0" xr:uid="{00000000-0006-0000-0600-000001000000}">
      <text>
        <r>
          <rPr>
            <sz val="9"/>
            <color indexed="81"/>
            <rFont val="Tahoma"/>
            <family val="2"/>
          </rPr>
          <t>Round down to closest available value</t>
        </r>
      </text>
    </comment>
    <comment ref="M7" authorId="0" shapeId="0" xr:uid="{00000000-0006-0000-0600-000002000000}">
      <text>
        <r>
          <rPr>
            <sz val="9"/>
            <color indexed="81"/>
            <rFont val="Tahoma"/>
            <family val="2"/>
          </rPr>
          <t>Round down to closest available value</t>
        </r>
      </text>
    </comment>
  </commentList>
</comments>
</file>

<file path=xl/sharedStrings.xml><?xml version="1.0" encoding="utf-8"?>
<sst xmlns="http://schemas.openxmlformats.org/spreadsheetml/2006/main" count="1613" uniqueCount="800">
  <si>
    <t>GMV</t>
  </si>
  <si>
    <t>GMI</t>
  </si>
  <si>
    <t>RVV</t>
  </si>
  <si>
    <t>INTV</t>
  </si>
  <si>
    <t>CPV</t>
  </si>
  <si>
    <t>RVI</t>
  </si>
  <si>
    <t>INTI</t>
  </si>
  <si>
    <t>CPI</t>
  </si>
  <si>
    <t>RINT</t>
  </si>
  <si>
    <t>uS</t>
  </si>
  <si>
    <t>pF</t>
  </si>
  <si>
    <t>kHz</t>
  </si>
  <si>
    <t>mV/A</t>
  </si>
  <si>
    <t>GVV</t>
  </si>
  <si>
    <t>Code</t>
  </si>
  <si>
    <t>VOSL</t>
  </si>
  <si>
    <t>Key</t>
  </si>
  <si>
    <t>Recommended Component Value</t>
  </si>
  <si>
    <t>Design Caution</t>
  </si>
  <si>
    <t>Design Warning</t>
  </si>
  <si>
    <t>Parameter</t>
  </si>
  <si>
    <t>Value</t>
  </si>
  <si>
    <t>V</t>
  </si>
  <si>
    <t>Vout</t>
  </si>
  <si>
    <t>Nominal Regulated Output Voltage</t>
  </si>
  <si>
    <t>Iout</t>
  </si>
  <si>
    <t>A</t>
  </si>
  <si>
    <t>Iout(trans)</t>
  </si>
  <si>
    <t>Load Step / Load Release Transient Current</t>
  </si>
  <si>
    <t>Vout(rip)</t>
  </si>
  <si>
    <t>mV</t>
  </si>
  <si>
    <t>Steady State peak to peak output voltage ripple</t>
  </si>
  <si>
    <t>Vunder</t>
  </si>
  <si>
    <t>Transient response Undershoot Voltage</t>
  </si>
  <si>
    <t>Vover</t>
  </si>
  <si>
    <t>Transient response Overshoot Voltage</t>
  </si>
  <si>
    <t>FRQUENCY_SWITCH</t>
  </si>
  <si>
    <t>FREQUENCY_SWITCH</t>
  </si>
  <si>
    <t>EEPROM</t>
  </si>
  <si>
    <t>Inductance</t>
  </si>
  <si>
    <t>uF</t>
  </si>
  <si>
    <t>uH</t>
  </si>
  <si>
    <t>L(40%)</t>
  </si>
  <si>
    <t>Minimum recommended inductor value (Inductor ripple 40% of full load)</t>
  </si>
  <si>
    <t>Ind-Volt</t>
  </si>
  <si>
    <t>Volt-uSec</t>
  </si>
  <si>
    <t>Inductor Volt-second during operation</t>
  </si>
  <si>
    <t>L(10%)</t>
  </si>
  <si>
    <t>Maximum recommended inductor value (Inductor ripple 10% of full load)</t>
  </si>
  <si>
    <t>Ipk-pk</t>
  </si>
  <si>
    <t>Iout/Ipk-pk</t>
  </si>
  <si>
    <t>A/A</t>
  </si>
  <si>
    <t>Inductor Ripple Current to Full Load current Ratio</t>
  </si>
  <si>
    <t>Ipk</t>
  </si>
  <si>
    <t>Peak Inductor current at full load (Compare to Inductor Saturation Current)</t>
  </si>
  <si>
    <t>Irms</t>
  </si>
  <si>
    <t>Arms</t>
  </si>
  <si>
    <t>Inductor RMS current (Compare to Inductor Thermal Current)</t>
  </si>
  <si>
    <t>Cout Ripple</t>
  </si>
  <si>
    <t>Cout Under</t>
  </si>
  <si>
    <t>Cout Over</t>
  </si>
  <si>
    <t>Cout (bulk)</t>
  </si>
  <si>
    <t>ESR (bulk)</t>
  </si>
  <si>
    <t>Count (bulk)</t>
  </si>
  <si>
    <t>Single Bulk Capacitor Capactiance</t>
  </si>
  <si>
    <t>Single Bulk Capacitor ESR</t>
  </si>
  <si>
    <t>Total Bulk Cout</t>
  </si>
  <si>
    <t>Total Bulk ESR</t>
  </si>
  <si>
    <t>Total Bulk Output Capacitance</t>
  </si>
  <si>
    <t>Effective Bulk Capacitance ESR</t>
  </si>
  <si>
    <t>Zout (Fsw)</t>
  </si>
  <si>
    <t>Zout (Fsw/10)</t>
  </si>
  <si>
    <t>Qin</t>
  </si>
  <si>
    <t>uC</t>
  </si>
  <si>
    <t>Input Charge per switching cycle</t>
  </si>
  <si>
    <t>Cin(cer) min</t>
  </si>
  <si>
    <t>Cin(cer)</t>
  </si>
  <si>
    <t>Vin(rip)</t>
  </si>
  <si>
    <t>Internal Divider Ratio (Vout Scale Loop)</t>
  </si>
  <si>
    <t>Modulator Ratio</t>
  </si>
  <si>
    <t>Current Sense Gain</t>
  </si>
  <si>
    <t>A/mV</t>
  </si>
  <si>
    <t>Fsw / Fcoi</t>
  </si>
  <si>
    <t>Fcoi</t>
  </si>
  <si>
    <t>Target Current Regulation Cross-over Frequency</t>
  </si>
  <si>
    <t>CZI</t>
  </si>
  <si>
    <t>Current Loop Zero Capacitor</t>
  </si>
  <si>
    <t>Target Mid-band gain for current reglation loop</t>
  </si>
  <si>
    <t>Target Fzi</t>
  </si>
  <si>
    <t>Target Zero-frequency for current regulation loop</t>
  </si>
  <si>
    <t>Target Fpi</t>
  </si>
  <si>
    <t>Target Pole-frequency for current regulation loop</t>
  </si>
  <si>
    <t>Current Loop Mid-band Resistor Value (5k - 315k)</t>
  </si>
  <si>
    <t>Current Loop Transconductance (25uS, 50uS, 100uS, 200us)</t>
  </si>
  <si>
    <t>kOhms</t>
  </si>
  <si>
    <t>Cout-Max</t>
  </si>
  <si>
    <t>Fsw / Fcov</t>
  </si>
  <si>
    <t>Fcov</t>
  </si>
  <si>
    <t>Target Voltage Regulation Cross-over Frequency</t>
  </si>
  <si>
    <t>Target Fzv</t>
  </si>
  <si>
    <t>Target Fpv</t>
  </si>
  <si>
    <t>Target Mid-band gain for voltage reglation loop</t>
  </si>
  <si>
    <t>Target Zero-frequency for voltage regulation loop</t>
  </si>
  <si>
    <t>Target Pole-frequency for voltage regulation loop</t>
  </si>
  <si>
    <t>Voltage Loop Transconductance (25uS, 50uS, 100uS, 200us)</t>
  </si>
  <si>
    <t>Voltage Loop Mid-band Resistor Value (5k - 315k)</t>
  </si>
  <si>
    <t>Voltage Loop Zero Capacitor</t>
  </si>
  <si>
    <t>Voltage Loop Pole Capacitor (6.25 - 193.75pF)</t>
  </si>
  <si>
    <t>Current Loop Pole Capacitor (6.25 - 193.75pF)</t>
  </si>
  <si>
    <t>Zout(Fcov)</t>
  </si>
  <si>
    <t>Output Impedance at desired Voltage Loop Cross-over Frequency</t>
  </si>
  <si>
    <t>CZV</t>
  </si>
  <si>
    <t>Czi</t>
  </si>
  <si>
    <t>Czv</t>
  </si>
  <si>
    <t>Output Impedance at Swiching Frequency</t>
  </si>
  <si>
    <t>Output Impedance at 1/10 Switching Frequency (Typical Voltage Crossover)</t>
  </si>
  <si>
    <t>mOhms</t>
  </si>
  <si>
    <t>RINTI</t>
  </si>
  <si>
    <t>Ratio of Switching Frequency to Current Loop Crossover (3 to 4 recommended)</t>
  </si>
  <si>
    <t>Ratio of Switching Frequency to Voltage Loop Crossover (8 to 12 recommended)</t>
  </si>
  <si>
    <t>Fco(Cout-max)</t>
  </si>
  <si>
    <t>Cout(total)</t>
  </si>
  <si>
    <t xml:space="preserve">Total Bulk + Ceramic Output Capacitance </t>
  </si>
  <si>
    <t>COMPENSATION_CONFIG</t>
  </si>
  <si>
    <t>(Hex)</t>
  </si>
  <si>
    <t>Current Control Gain</t>
  </si>
  <si>
    <t>PVIN / VRAMP(mod)</t>
  </si>
  <si>
    <t>Czi_multi</t>
  </si>
  <si>
    <t># of Phases</t>
  </si>
  <si>
    <t>Number of Phases Used</t>
  </si>
  <si>
    <t>Count</t>
  </si>
  <si>
    <t>Phase Count</t>
  </si>
  <si>
    <t>Current Sense Gain (6.155 /  #Phases)</t>
  </si>
  <si>
    <t>Single Phase Current Sense Gain</t>
  </si>
  <si>
    <t>Power Stage GM</t>
  </si>
  <si>
    <t>A/V</t>
  </si>
  <si>
    <t>PS GM x Zout @ Fco</t>
  </si>
  <si>
    <t>Total Output Current</t>
  </si>
  <si>
    <t>Current per Phase</t>
  </si>
  <si>
    <t>Vgain</t>
  </si>
  <si>
    <t>Vzero</t>
  </si>
  <si>
    <t>Vpole</t>
  </si>
  <si>
    <t>V/V</t>
  </si>
  <si>
    <t>Igain</t>
  </si>
  <si>
    <t>First Byte</t>
  </si>
  <si>
    <t>Second Byte</t>
  </si>
  <si>
    <t>Third Byte</t>
  </si>
  <si>
    <t>Fourth Byte</t>
  </si>
  <si>
    <t>Fifth Byte</t>
  </si>
  <si>
    <t>Izero</t>
  </si>
  <si>
    <t>Ipole</t>
  </si>
  <si>
    <t>Inductor Current Slope</t>
  </si>
  <si>
    <t>A/Tsw-V</t>
  </si>
  <si>
    <t>Inductor Current Slope per Switching Cycle-V</t>
  </si>
  <si>
    <t>Peak to Peak ripple current on inductor  (Between 2 and 14 for Pin-Strapped Compensation)</t>
  </si>
  <si>
    <t>111CCC17CC</t>
  </si>
  <si>
    <t>Comp Code</t>
  </si>
  <si>
    <t>ILOOP Gain</t>
  </si>
  <si>
    <t>VLOOP Gain</t>
  </si>
  <si>
    <t>COMPENSATION Pin Strap Code Values</t>
  </si>
  <si>
    <t>BW - ILOOP</t>
  </si>
  <si>
    <t>BW VLOOP</t>
  </si>
  <si>
    <t>ILOOP/VLOOP Ratio</t>
  </si>
  <si>
    <t>Zout @ VLOOP BW</t>
  </si>
  <si>
    <t>Output Impedance at Voltage Loop Cross-over.  Estimates Transient Response</t>
  </si>
  <si>
    <t>Vunder/Over</t>
  </si>
  <si>
    <t>% Under/Over</t>
  </si>
  <si>
    <t>%</t>
  </si>
  <si>
    <t>Estimated Output Voltage Deviation due to Specified Transient</t>
  </si>
  <si>
    <t>Estimated Output Voltage Deviation due to Specified Transient, as percentage of VOUT</t>
  </si>
  <si>
    <t>Vref</t>
  </si>
  <si>
    <t>Minimum recommended Ceramic Input Capacitance (Limit Vin Ripple to &lt; 250mV)</t>
  </si>
  <si>
    <t>Select the highest Comp Code value that shows green for both ILOOP and VLOOP Gains. If all ILOOP Gains are Red, increase FREQUENCY_SWITCH or Increase L.  If All VLOOP gains are Red, Increase FREQUENCY_SWITCH or COUT</t>
  </si>
  <si>
    <t>Ratio of Bandwidth of Current Loop to Voltage Loop.  If Red, Increase ILOOP gain or decrease VLOOP Gain</t>
  </si>
  <si>
    <t>If #N/A - click on CZI and select a new value from the drop-down menu.</t>
  </si>
  <si>
    <t>If #N/A - click on CZV and select a new value from the drop-down menu.</t>
  </si>
  <si>
    <t>Vout_ripple</t>
  </si>
  <si>
    <t>Estimated Output Voltage Ripple Ipk-pk x Zout (Fsw)</t>
  </si>
  <si>
    <t>Minimum Output Capacitance to meet Ripple Requirement (Does not include ESR)</t>
  </si>
  <si>
    <t>Based on Fco @ 1/10 Fsw (Does not Inlcude ESR)</t>
  </si>
  <si>
    <t>Based on Fco @ 1/10 Fsw (Does not Include ESR)</t>
  </si>
  <si>
    <t>Input Voltage (If Yellow, AVIN or VDD5 needs to be provided from a separate supply &gt; 4.0V)</t>
  </si>
  <si>
    <t>Pvin</t>
  </si>
  <si>
    <t>013D044942</t>
  </si>
  <si>
    <t>Hex Code</t>
  </si>
  <si>
    <t>Decimal</t>
  </si>
  <si>
    <t>Hex</t>
  </si>
  <si>
    <t>Pulls Hex Code from Design tab</t>
  </si>
  <si>
    <t>Enter 10 digit Hex Code for COMP_CONFIG to decode</t>
  </si>
  <si>
    <t>Irms(Cin)</t>
  </si>
  <si>
    <t>Input Capacitor RMS ripple current.  Compare to Capacitor RMS ripple current rating.  Recommend not using Capacitors above 1/2 rated RMS current.</t>
  </si>
  <si>
    <t>Device Part Number</t>
  </si>
  <si>
    <t>Device</t>
  </si>
  <si>
    <t>TPS546D24A</t>
  </si>
  <si>
    <t>TPS546B24A</t>
  </si>
  <si>
    <t>TPS546A24A</t>
  </si>
  <si>
    <t>IC IOUT Max</t>
  </si>
  <si>
    <t>CSA Gain</t>
  </si>
  <si>
    <t>P/N</t>
  </si>
  <si>
    <t>Maximum Recommended Per Phase Current (Based on Device Selected)</t>
  </si>
  <si>
    <t>Per Phase Current</t>
  </si>
  <si>
    <t>System Configuration Complete.</t>
  </si>
  <si>
    <t>------&gt;</t>
  </si>
  <si>
    <t>Power Stage Gain at desired Cross-over frequency</t>
  </si>
  <si>
    <t>IC IOUT MAX</t>
  </si>
  <si>
    <t>This design tool is intended to provide assistance during schematic development, component selection and design review for power supplies using the TPS546x24A devices.  Please refer to the TPS546x24A datasheets for more information and layout recommendations.
Some cells are protected to prevent accidental edits. There is no password to unlock them.</t>
  </si>
  <si>
    <t>Master (PHASE = 0x00) (GOSNS Connected to GND at Load)</t>
  </si>
  <si>
    <t>Select Device</t>
  </si>
  <si>
    <t>Pin</t>
  </si>
  <si>
    <t>PMBus Command</t>
  </si>
  <si>
    <t>Units</t>
  </si>
  <si>
    <t>SHORT</t>
  </si>
  <si>
    <t>FLOAT</t>
  </si>
  <si>
    <t>EEPROM Defaults</t>
  </si>
  <si>
    <t>F/S/R?</t>
  </si>
  <si>
    <t>MSEL1</t>
  </si>
  <si>
    <t>MSEL2</t>
  </si>
  <si>
    <t>TON_RISE</t>
  </si>
  <si>
    <t>ms</t>
  </si>
  <si>
    <t>IOC WARN/FAULT</t>
  </si>
  <si>
    <t>40/52</t>
  </si>
  <si>
    <t>N/A</t>
  </si>
  <si>
    <t>Number of Devices</t>
  </si>
  <si>
    <t>VSEL</t>
  </si>
  <si>
    <t>VOUT Range</t>
  </si>
  <si>
    <t>0.50 to 1.25 @ 0.05</t>
  </si>
  <si>
    <t>0.6 to 1.1</t>
  </si>
  <si>
    <t>VOUT_COMMAND</t>
  </si>
  <si>
    <t>VOUT_SCALE_LOOP</t>
  </si>
  <si>
    <t>ADRSEL</t>
  </si>
  <si>
    <t>PMBUS ADDRESS</t>
  </si>
  <si>
    <t>d</t>
  </si>
  <si>
    <t>0x7F</t>
  </si>
  <si>
    <t>0, Auto</t>
  </si>
  <si>
    <t>R2G</t>
  </si>
  <si>
    <t>RDIV</t>
  </si>
  <si>
    <t>Rbot</t>
  </si>
  <si>
    <t>Rtop</t>
  </si>
  <si>
    <t>If any resistor value reports #N/A, the selected configuration is invalid.  Check the pull-down menu options for the selections of that pin.</t>
  </si>
  <si>
    <t>Comp &amp; Fsw</t>
  </si>
  <si>
    <t>SS, OC &amp; Stacking</t>
  </si>
  <si>
    <t>VOUT</t>
  </si>
  <si>
    <t>Address + Phase Shift</t>
  </si>
  <si>
    <t>Slave 1 (PHASE = 0x01) (GOSNS Connected to BP1V5)</t>
  </si>
  <si>
    <t>Position &amp; Number</t>
  </si>
  <si>
    <t>30/39</t>
  </si>
  <si>
    <t>If MSEL2 reports  #N/A, the selected configuration is invalid.  Check the pull-down menu options.  Slave MSEL1, VSEL and ADRSEL pins can be Open or shorted to Thermal Pad</t>
  </si>
  <si>
    <t>OPEN</t>
  </si>
  <si>
    <t>Open</t>
  </si>
  <si>
    <t>OC &amp; Stacking</t>
  </si>
  <si>
    <t>Slave 2 (PHASE = 0x02) (GOSNS Connected to BP1V5)</t>
  </si>
  <si>
    <t>Slave 3 (PHASE = 0x03) (GOSNS Connected to BP1V5)</t>
  </si>
  <si>
    <t>Rbot code</t>
  </si>
  <si>
    <t>R_divider code</t>
  </si>
  <si>
    <t>Devices</t>
  </si>
  <si>
    <t>IOC 1</t>
  </si>
  <si>
    <t>IOC2</t>
  </si>
  <si>
    <t>IOC3</t>
  </si>
  <si>
    <t>IOC4</t>
  </si>
  <si>
    <t>COMPENSATION</t>
  </si>
  <si>
    <t>IOUT_OC_LIMIT</t>
  </si>
  <si>
    <t># of Devices</t>
  </si>
  <si>
    <t>Vout Scale Loop</t>
  </si>
  <si>
    <t>Offset</t>
  </si>
  <si>
    <t>Step</t>
  </si>
  <si>
    <t>VOUT_COMMAND0</t>
  </si>
  <si>
    <t>PMBUS_ADDRESS</t>
  </si>
  <si>
    <t>POSITION/SYNC</t>
  </si>
  <si>
    <t>POS (Slave)</t>
  </si>
  <si>
    <t>Compensation</t>
  </si>
  <si>
    <t>20/26</t>
  </si>
  <si>
    <t>10/14</t>
  </si>
  <si>
    <t>Short</t>
  </si>
  <si>
    <t>Fixed</t>
  </si>
  <si>
    <t>15/19</t>
  </si>
  <si>
    <t>6/9</t>
  </si>
  <si>
    <t>0.80 to 1.09</t>
  </si>
  <si>
    <t>8/12</t>
  </si>
  <si>
    <t>5/7.5</t>
  </si>
  <si>
    <t>0.6 to 0.74 @ 0.01</t>
  </si>
  <si>
    <t>0.60 to 0.89</t>
  </si>
  <si>
    <t>0.75 to 0.89 @ 0.01</t>
  </si>
  <si>
    <t>0.90 to 1.19</t>
  </si>
  <si>
    <t>0.90 to 1.04 @ 0.01</t>
  </si>
  <si>
    <t>1.20 to 1.78</t>
  </si>
  <si>
    <t>1.05 to 1.19 @ 0.01</t>
  </si>
  <si>
    <t>1.80 to 2.38</t>
  </si>
  <si>
    <t>1.20 to 1.48 @ 0.02</t>
  </si>
  <si>
    <t>2.42 to 3.58</t>
  </si>
  <si>
    <t>1.50 to 1.78 @ 0.02</t>
  </si>
  <si>
    <t>3.62 to 4.78</t>
  </si>
  <si>
    <t>1.80 to 2.08 @ 0.02</t>
  </si>
  <si>
    <t>3.65 to 4.80</t>
  </si>
  <si>
    <t>2.10 to 2.38 @ 0.02</t>
  </si>
  <si>
    <t>4.85 to 6.00</t>
  </si>
  <si>
    <t>2.40 to 2.96 @ 0.04</t>
  </si>
  <si>
    <t>3.00 to 3.56 @ 0.04</t>
  </si>
  <si>
    <t>3.60 to 4.16 @ 0.04</t>
  </si>
  <si>
    <t>4.20 to 4.76 @ 0.04</t>
  </si>
  <si>
    <t>4.80 to 5.36 @ 0.04</t>
  </si>
  <si>
    <t>5.40 to 5.96 @ 0.04</t>
  </si>
  <si>
    <t>TPS546D24A Master</t>
  </si>
  <si>
    <t>R to AGND</t>
  </si>
  <si>
    <t>R to BP1V5</t>
  </si>
  <si>
    <t>R2G Code</t>
  </si>
  <si>
    <t>RDIV Code</t>
  </si>
  <si>
    <t>Select Device:</t>
  </si>
  <si>
    <t>INTERLEAVE</t>
  </si>
  <si>
    <t>Name</t>
  </si>
  <si>
    <t>Current per phase</t>
  </si>
  <si>
    <t>Inductor Value</t>
  </si>
  <si>
    <t>Nominal Inductor Value selected</t>
  </si>
  <si>
    <t>Inductor Derating</t>
  </si>
  <si>
    <t xml:space="preserve">Bulk Output Capacitor </t>
  </si>
  <si>
    <t>Nominal value of a Single Bulk/Polymer/Electrolytic Output Capacitor</t>
  </si>
  <si>
    <t>Ceramic Output Capacitor</t>
  </si>
  <si>
    <t>Capacitor Derating (Cer)</t>
  </si>
  <si>
    <t>Current Loop Gain Setting Resistor.  Select value equal to or less than RVI recommended.</t>
  </si>
  <si>
    <t>Equivilent Czi Capacitor Selected (including Multiplier) Integrator Bandwidth of the current loop.</t>
  </si>
  <si>
    <t>Current Loop Pole Capacitor.  Select nearest value CPI recommended.</t>
  </si>
  <si>
    <t xml:space="preserve">Voltage loop gain setting resistor.  Select value equal to or less than RVV recommended </t>
  </si>
  <si>
    <t>Equivelent Voltage Loop integrating capacitor.  Sets Integrator bandwidth of the voltage loop.</t>
  </si>
  <si>
    <t>Voltage loop pole capacitor.  Select the nearest value to CPV recommended.</t>
  </si>
  <si>
    <t>TPS546D24 Resistor Programming Look-up Table</t>
  </si>
  <si>
    <t>TPS546x24A Resistor Programming Look-up Table</t>
  </si>
  <si>
    <t>RVI target</t>
  </si>
  <si>
    <t>CZI target</t>
  </si>
  <si>
    <t>CPI target</t>
  </si>
  <si>
    <t>CZI_MULT</t>
  </si>
  <si>
    <t>MB ILOOP selected</t>
  </si>
  <si>
    <t>F zi selected</t>
  </si>
  <si>
    <t>F pi selected</t>
  </si>
  <si>
    <t>Current Loop Mid-band Gain with selected values</t>
  </si>
  <si>
    <t>Current Loop Zero Frequency with selected values</t>
  </si>
  <si>
    <t>Current Loop Pole Frequency with selected values</t>
  </si>
  <si>
    <t>RVV target</t>
  </si>
  <si>
    <t>CZV target</t>
  </si>
  <si>
    <t>CPV target</t>
  </si>
  <si>
    <t>Estimated Current Loop Bandwidth</t>
  </si>
  <si>
    <t>Voltage Loop Pole Frequency with selected values</t>
  </si>
  <si>
    <t>Voltage Loop Zero Frequency with selected values</t>
  </si>
  <si>
    <t>Voltage Loop Mid-Band Gain with selected values</t>
  </si>
  <si>
    <t>MB VLOOP selected</t>
  </si>
  <si>
    <t>F zv selected</t>
  </si>
  <si>
    <t>F pv selected</t>
  </si>
  <si>
    <t>Target GMI x RVI (ILOOP)</t>
  </si>
  <si>
    <t>Target GMV x RVV (VLOOP)</t>
  </si>
  <si>
    <t>ILOOP target</t>
  </si>
  <si>
    <t>VLOOP target</t>
  </si>
  <si>
    <t>If #N/A - click on CZI_Multiplier and select a new value from the drop down menu.  
CZI may need to be updated after as well.</t>
  </si>
  <si>
    <t>Internal Multiplier for Czi Capacitor  (If Multiplier is red, Current multiplier value not available)</t>
  </si>
  <si>
    <t>Selected Comp Code</t>
  </si>
  <si>
    <t>Values from Design Worksheet Tab</t>
  </si>
  <si>
    <t>Number of devices</t>
  </si>
  <si>
    <t>Switching Frequency (If Yellow, option is not available through pin strapping)</t>
  </si>
  <si>
    <t>Voltage Loop Mid-Band Gain with selected value through pin strapping</t>
  </si>
  <si>
    <t>Current Loop Mid-Band Gain with selected value through pin strapping</t>
  </si>
  <si>
    <t>Estimated Current Loop Bandwidth through pin strapping</t>
  </si>
  <si>
    <t>Estimated Voltage Loop Bandwidth through pin strapping</t>
  </si>
  <si>
    <t>Percentage of Nominal Bulk Capacitance remaining after Tolerance, Thermal, and DC Bias derating</t>
  </si>
  <si>
    <t>Percentage of Nominal Inductance remaining after Tolerance, Thermal, and Saturation derating</t>
  </si>
  <si>
    <t>Percentage of Nominal Ceramic Capacitance remaining after Tolerance, Thermal, and DC Bias derating</t>
  </si>
  <si>
    <t>Highest Comp Code value from table</t>
  </si>
  <si>
    <t>Maximum Output Capacitance used for loop compensation calculations
(max of total Nominal capacitance, total derated capacitance, user entered maximum)</t>
  </si>
  <si>
    <t>Cout-Max User</t>
  </si>
  <si>
    <t>Capacitor Derating (Bulk)</t>
  </si>
  <si>
    <t>Nominal value of a Single Ceramic Output Capacitor</t>
  </si>
  <si>
    <t>Single Ceramic Capacitor Capactiance</t>
  </si>
  <si>
    <t>Single Ceramic Capacitor ESR</t>
  </si>
  <si>
    <t>Total Ceramic Cout</t>
  </si>
  <si>
    <t>Total Ceramic Output Capacitance</t>
  </si>
  <si>
    <t>Total Ceramic ESR</t>
  </si>
  <si>
    <t>Effective Ceramic Capacitance ESR</t>
  </si>
  <si>
    <t>Cout (Cer)</t>
  </si>
  <si>
    <t>ESR (Cer)</t>
  </si>
  <si>
    <t>Count (Cer)</t>
  </si>
  <si>
    <t>Number of Ceramic Capacitors (Total, include all phases)</t>
  </si>
  <si>
    <t>Number of Bulk Capacitors (Total, include all phases)</t>
  </si>
  <si>
    <t>To select optimized COMPENSATION_CONFIG values available through PMBus programming, continue with value selection below.
When programming the compensation through PMBus, COMPENSATION_CONFIG must be written to the NVM prior to boot-up OR use pin strap compensation for initial boot-up.</t>
  </si>
  <si>
    <t>To select COMPENSATION_CONFIG through pin strap resistors, refer to the table at the right and select resistors in Pin Detect Programming TAB  ----------&gt;</t>
  </si>
  <si>
    <t>User Entered Maximum Total Output Capacitance (may be used to set voltage loop zero frequency)</t>
  </si>
  <si>
    <t>Loop Unity Gain Frequency with Cout Max (may be used to set voltage loop zero frequency)</t>
  </si>
  <si>
    <t>Purpose</t>
  </si>
  <si>
    <t>Connection For Functional Use</t>
  </si>
  <si>
    <t>Reasoning</t>
  </si>
  <si>
    <t>Recommended Component Values from Calculator</t>
  </si>
  <si>
    <t>Component units</t>
  </si>
  <si>
    <t>Status</t>
  </si>
  <si>
    <t>Comments</t>
  </si>
  <si>
    <t>Control</t>
  </si>
  <si>
    <t>Connect this pin to a resistor divider between BP1V5 and AGND for different options of internal voltage feedback divider and default output voltage.</t>
  </si>
  <si>
    <t>VSEL top and bottom resistors chosen correctly to set output voltage. Recommend placeholders for a divider.</t>
  </si>
  <si>
    <t>VOSNS</t>
  </si>
  <si>
    <t>The positive input of the remote sense amplifier.</t>
  </si>
  <si>
    <t>VOSNS connected to output voltage at the load using a 10 to 100 ohm resistor in series.</t>
  </si>
  <si>
    <t>VOSNS bypassed to GOSNS with 47pF or larger capacitor.  This combined with series resistor creates high frequency filter. This capacitor should be less than:
1/(2*PI*R*fsw)</t>
  </si>
  <si>
    <t>This capacitor combined the capacitor serves as a high frequency filter. Keeping the value less than calculated to the left minimizes the phase shift imposed by the filter.</t>
  </si>
  <si>
    <t>Configuration</t>
  </si>
  <si>
    <t>Connect this pin to a resistor divider between BP1V5 and AGND for different options of switching frequency and internal compensation parameters.</t>
  </si>
  <si>
    <t>MSEL1 top and bottom resistors chosen correctly to set fsw and compensation. Recommend placeholders for a divider.</t>
  </si>
  <si>
    <t>Connect this pin to a resistor divider between BP1V5 and AGND for different options of soft-start time, overcurrent fault limit, and multi-phase information.</t>
  </si>
  <si>
    <t>MSEL2 top and bottom resistors chosen correctly to set soft start, current limits and stack configuration. Recommend placeholders for a divider.</t>
  </si>
  <si>
    <t>Connect this pin to a resistor divider between BP1V5 and AGND for different options of PMBus addresses and frequency sync (including determination of SYNC pin as SYNC IN or SYNC OUT function).</t>
  </si>
  <si>
    <t>ADRSEL top and bottom resistors chosen correctly to set PMBus slave address and SYNC configuration. Recommend placeholders for a divider.</t>
  </si>
  <si>
    <t>29, 30, 31, 32</t>
  </si>
  <si>
    <t>MSEL1, MSEL2, VSEL, ADRSEL</t>
  </si>
  <si>
    <t>Pin strap resistors should be terminated to AGND.</t>
  </si>
  <si>
    <t>AGND is the analog ground and is clean. Connecting it to PGND will create noise to be coupled on to the pins and should be strictly avoided.</t>
  </si>
  <si>
    <t>GOSNS/SLAVE</t>
  </si>
  <si>
    <t>The negative input of the remote sense amplifier for loop master device or should be pulled up high to indicate loop slave.</t>
  </si>
  <si>
    <t>GOSNS connected to ground at the load using a 10 to 100 ohm resistor in series. Only for a single phase design or master in a multi-phase design.</t>
  </si>
  <si>
    <t>The resistor breaks the net to help ensure it is connected remotely to the load. This resistor combined the capacitor also serves as a high frequency filter.</t>
  </si>
  <si>
    <t>SLAVE connected to BP1V5 for slave devices in a multi-phase design</t>
  </si>
  <si>
    <t>VSHARE</t>
  </si>
  <si>
    <t>Voltage sharing signal for multi-phase operation.</t>
  </si>
  <si>
    <t>Single phase design: VSHARE left floating for single phase design</t>
  </si>
  <si>
    <t xml:space="preserve">Multi-phase design: VSHARE tied to AGND with a 33pF or larger bypass capacitor.  VSHARE is a low impedance output and internally sensed at the pin.  </t>
  </si>
  <si>
    <t>This bypassing capacitor is used to prevent external noise from adding to VSHARE signal between stacked multi-phase devices.</t>
  </si>
  <si>
    <t>EN/UVLO</t>
  </si>
  <si>
    <t>Enable switching as the PMBus CONTROL pin.</t>
  </si>
  <si>
    <t>The recommended max voltage on the EN pin is only 5.5V. It cannot be connected to PVIN directly (unless PVIN max is below 5.5V)</t>
  </si>
  <si>
    <t>Multi-phase design: recommend connecting between stacked devices. If a resistor divider is use, the hysteresis current is multiplied by the number of phases tied together.</t>
  </si>
  <si>
    <t>PGD/RST_B</t>
  </si>
  <si>
    <t>Open-drain power good or reset#</t>
  </si>
  <si>
    <t>When configured as PGOOD, pull-up resistor is present</t>
  </si>
  <si>
    <t>Open-drain output</t>
  </si>
  <si>
    <t>SYNC</t>
  </si>
  <si>
    <t>For frequency synchronization</t>
  </si>
  <si>
    <t>SYNC floating if not used, if used ADRSEL confirmed for application. Must be connected between stacked devices.</t>
  </si>
  <si>
    <t>39, 40</t>
  </si>
  <si>
    <t>BCX_CLK BCX_DAT</t>
  </si>
  <si>
    <t>Clock and data for back-channel communications between stacked devices</t>
  </si>
  <si>
    <t>Power Stage</t>
  </si>
  <si>
    <t>BOOT</t>
  </si>
  <si>
    <t>Bootstrap pin for the internal flying high side driver</t>
  </si>
  <si>
    <t>BOOT tied to SW with 0.1 µF capacitor with X5R or better grade dielectric. Use an 0603 package size to minimize derating.</t>
  </si>
  <si>
    <t xml:space="preserve">Add optional series BOOT resistor of up to 8 Ω. A 0-Ω placeholder for the BOOT resistor is recommended.  </t>
  </si>
  <si>
    <t>Series BOOT resistor helps reduce voltage spikes at switch by slowing down the turn-on of the high-side FET.</t>
  </si>
  <si>
    <t>8, 9, 10, 11, 12</t>
  </si>
  <si>
    <t>SW</t>
  </si>
  <si>
    <t>Switched power output of the device.</t>
  </si>
  <si>
    <t>R-C snubber placed between the SW and PGND. Resistor must be rated for the power dissipation in it. Typical values are 1-nF, 1-Ω with the resistor in an 0805 package.</t>
  </si>
  <si>
    <t>These components are chosen to reduce voltage spikes at switch by slowing down the turn-on of the high-side FET</t>
  </si>
  <si>
    <t>21, 22, 23, 24, 25</t>
  </si>
  <si>
    <t>PVIN</t>
  </si>
  <si>
    <t>Input power to the power stage.</t>
  </si>
  <si>
    <t>At least one ( two capacitors preferred) 2.2nF – 10nF capacitor in a 0402 package from PVIN to PGND to provide low inductance bypassing for the rising edge of SW.</t>
  </si>
  <si>
    <t>High-frequency bypass capacitor can help reduce switching spikes.
The 0402 capacitors, along with the vias (discussed in the layout review checklist) for returning the PVIN current to the thermal path through as many internal layers as possible to minimize the loop inductance, will help reduce the energy stored in the parasitic inductance during the charging of the switching node, and thus the ringing of the switch node on the turn-on of the high-side FET.</t>
  </si>
  <si>
    <t>Low-impedance bypassing of these pins to PGND is critical. At a minimum recommend enough capacitance to limit the input ripple to 5% Vin. Include derating for ceramic capacitors.</t>
  </si>
  <si>
    <t>Supplies the high switching currents demanded when the high-side MOSFET switches on.</t>
  </si>
  <si>
    <t>AVIN</t>
  </si>
  <si>
    <t>Input power to the controller.</t>
  </si>
  <si>
    <t>AVIN bypassed to AGND with 1µF or larger bypass capacitor placed as close as possible to the AVIN pin, through a low impedance path, to AVIN and AGND pins. Do not bypass to PGND.</t>
  </si>
  <si>
    <t>Must return to AGND because the PGND is noisy and having the capacitor sitting between AVIN and PGND will cause noise to be injected onto the AVIN pin.</t>
  </si>
  <si>
    <t>If single supply (AVIN = PVIN), AVIN tied to PVIN with 10-Ω resistor to create a 10-µs filter.  Also needed if AVIN = VDD5.</t>
  </si>
  <si>
    <t xml:space="preserve">Resistor is used to filter switching noise to limit the noise on AVIN.  </t>
  </si>
  <si>
    <t>Lout</t>
  </si>
  <si>
    <t>Output inductor</t>
  </si>
  <si>
    <t>Inductor properly rated and selected for ripple current relative to full load current between 0.1 and 0.4. The absolute minimum ripple current recommended is 5% the devices rated current.</t>
  </si>
  <si>
    <t>Cout</t>
  </si>
  <si>
    <t>Output capacitors</t>
  </si>
  <si>
    <t>Output capacitors properly rated and selected to support output voltage ripple and load transient requirements. Include derating for ceramic capacitors.</t>
  </si>
  <si>
    <t>AGND</t>
  </si>
  <si>
    <t>Analog ground return for controller.</t>
  </si>
  <si>
    <t>AGND and PGND tied together and connected directly to the thermal pad.</t>
  </si>
  <si>
    <t>This is critical to minimize noise.</t>
  </si>
  <si>
    <t>13, 14, 15, 16, 17, 18, 19, 20</t>
  </si>
  <si>
    <t>PGND</t>
  </si>
  <si>
    <t>Power stage ground return.</t>
  </si>
  <si>
    <t>On Chip Regulator</t>
  </si>
  <si>
    <t>BP1V5</t>
  </si>
  <si>
    <t>Output of the 1.5-V internal regulator.</t>
  </si>
  <si>
    <t>A 1µF or larger bypass capacitor is required between BP1V5 and DRTN.</t>
  </si>
  <si>
    <t>This is critical to stabilize LDO.</t>
  </si>
  <si>
    <t>DRTN</t>
  </si>
  <si>
    <t>Digital bypass return for bypass capacitor for BP1V5.</t>
  </si>
  <si>
    <t xml:space="preserve">DRTN must not be connected to PGND or AGND. </t>
  </si>
  <si>
    <t>Pin is internally connected. Connecting to AGND or PGND grounds externally could create a loop for current to flow and create a voltage differential.</t>
  </si>
  <si>
    <t>VDD5</t>
  </si>
  <si>
    <t>Output of the 5-V internal regulator.</t>
  </si>
  <si>
    <t>VDD5 bypassed to PGND at the thermal pad, through a low impedance path, with 4.7µF or larger bypass capacitor.</t>
  </si>
  <si>
    <t>Provides charge for the gate driver.</t>
  </si>
  <si>
    <t>PMBus</t>
  </si>
  <si>
    <t>PMB_CLK</t>
  </si>
  <si>
    <t>PMBus CLK pin.</t>
  </si>
  <si>
    <t xml:space="preserve">Use this app note to calculate the required pullup for your design. </t>
  </si>
  <si>
    <t>PMB_DATA</t>
  </si>
  <si>
    <t>PMBus DATA pin.</t>
  </si>
  <si>
    <t>SMB_ALRT</t>
  </si>
  <si>
    <t>SMBus alert pin.</t>
  </si>
  <si>
    <t>Misc</t>
  </si>
  <si>
    <t xml:space="preserve">NC </t>
  </si>
  <si>
    <t>Not internally connected.</t>
  </si>
  <si>
    <t>Pin can be left floating or connected to PGND at the thermal pad.</t>
  </si>
  <si>
    <t>Placement or Routing?</t>
  </si>
  <si>
    <t>Remarks</t>
  </si>
  <si>
    <t>29, 30, 31, 32, 33, 34</t>
  </si>
  <si>
    <t>MSEL2, VSEL, ADRSEL, MSEL1, VOSNS, GOSNS</t>
  </si>
  <si>
    <t>Placement</t>
  </si>
  <si>
    <t>Keep signal components local to the device, and place them as close as possible to the pins to which they are connected. These components include the VOSNS and GOSNS series resistors and differential filter capacitor as well as MSEL1, MSEL2, VSEL, and ADRSEL resistors. Those components must be terminated to AGND with a minimum return loop or bypassed to the copper area of a separate low-impedance analog ground (AGND) that is isolated from fast switching voltages and current paths and has single connection to PGND on the thermal pad through the AGND pin.</t>
  </si>
  <si>
    <t>33, 34</t>
  </si>
  <si>
    <t>VOSNS, GOSNS</t>
  </si>
  <si>
    <t>Routing</t>
  </si>
  <si>
    <t>Route the VOSNS and GOSNS lines from the output capacitor bank at the load back to the device pins as a tightly coupled differential pair.  These traces must be kept away from switching or noisy areas which can add differential-mode noise.</t>
  </si>
  <si>
    <t>35, 38, 39, 40</t>
  </si>
  <si>
    <t>VSHARE, SYNC, BCX_CLK, BCX_DATA</t>
  </si>
  <si>
    <t>Use caution when routing of the SYNC, VSHARE, BCX_CLK and BCX_DATA traces for stackable configurations.  The SYNC trace carries a rail-to-rail signal and should be routed away from sensitive analog signals, including the VSHARE, FB signals. The VSHARE traces should also be kept away from fast switching voltages or currents formed by the PVIN, AVIN, SW, BOOT, VDD5 pins.</t>
  </si>
  <si>
    <t>7, 8, 9, 10, 11, 12</t>
  </si>
  <si>
    <t>BOOT, SW</t>
  </si>
  <si>
    <t>Route sensitive traces away from the SW and BOOT pins as these nets contain fast switching voltages and lend easily to capacitive coupling</t>
  </si>
  <si>
    <t>Minimize the SW copper area for best noise performance. Route sensitive traces away from the SW and BOOT pins as these nets contain fast switching voltages and lend easily to capacitive coupling.</t>
  </si>
  <si>
    <t>Snubber component placement is critical for effective ringing reduction.  These components should be on the same layer as the TPS546D24A devices and be kept as close as possible to the SW and PGND copper areas.</t>
  </si>
  <si>
    <t>SW, Cout</t>
  </si>
  <si>
    <t>The output capacitor is the second one which should be considered. Below shows an example of building a “pyramid” arrangement.
Start with some of the ceramic capacitors close to the inductor;
Then build to the bulk capacitors;
Finally, decreasing ceramic capacitors down to the smallest, lowest values close to the load.</t>
  </si>
  <si>
    <t>21, 22, 23, 24, 25, 26</t>
  </si>
  <si>
    <t>PVIN, AVIN</t>
  </si>
  <si>
    <t>The AVIN bypass capacitor should be placed close to the AVIN pin and provide a low-impedance path to PGND at the thermal pad. If AVIN is powered from PVIN for single supply operation, AVIN and PVIN should be separated with a 10-μs R-C filter to reduce PVIN switching noise on AVIN.</t>
  </si>
  <si>
    <t>7, 8, 9, 10, 11, 12, 21, 22, 23, 24, 25, 26, 28</t>
  </si>
  <si>
    <t>BOOT, SW, PVIN, AVIN, VDD5</t>
  </si>
  <si>
    <t>The PGND pin (pin 26) must be directly connected to the thermal pad of the device on the PCB, with a low noise, low-impedance path.</t>
  </si>
  <si>
    <t>13, 14, 15, 16, 17, 18, 19, 20, 37</t>
  </si>
  <si>
    <t>PGND, AGND</t>
  </si>
  <si>
    <t>AGND and PGND tied together and connected directly to the thermal pad</t>
  </si>
  <si>
    <t>4, 5</t>
  </si>
  <si>
    <t>BP1V5, DRTN</t>
  </si>
  <si>
    <t xml:space="preserve">The BP1V5 bypass capacitor should be placed close to the BP1V5 pin and provide a low-impedance path to DRTN. </t>
  </si>
  <si>
    <t>DRTN should not be connected to any other pin or node. DRTN is internally connected to AGND and by external connection to System Ground. Connecting DRTN to PGND or AGND could introduce a ground loop and errant operation.</t>
  </si>
  <si>
    <t>Output of the 5-V internal regulator</t>
  </si>
  <si>
    <t>The VDD5 bypass capacitor carries a large switching current for the gate driver. Bypassing the VDD5 pin to PGND at the thermal pad with a low-impedance path is very critical to the stable operation of the TPS546D24 devices. Place the VDD5 high-frequency bypass capacitors as close as possible to the device pins, with a minimum return loop back to the Thermal Pad.</t>
  </si>
  <si>
    <t>2, 3, 6</t>
  </si>
  <si>
    <t>PMB_DATA, PMB_CLK, SMB_ALRT</t>
  </si>
  <si>
    <t>Keep the pullup resistors close to the pin and rout these signals away from noisy areas and other noise sensitive traces.</t>
  </si>
  <si>
    <t>Vias</t>
  </si>
  <si>
    <t>There is not a specific rule for via’s size. Typically, small size is recommended as it allows vias to be placed together while maintaining connectivity to internal layers. However, it will also increase the cost since drills used for smaller via tend to break more.
The general rule is that designers can pick smallest via size with minimum plated internal diameter and annular ring diameter which do not increase PCB cost. 
A typical example is:
Drilled Hole: 13 mils
Plated Hole: 10 mils (1oz plating reduces a hole size about 3 mils)
Annular Ring: 20 mils</t>
  </si>
  <si>
    <t>Vias help reduce current loop and help thermal dissipation by providing additional copper area for heat to dissipate. Also vias help to reduce the parasitic resistance and inductance caused by long loops through which current flows.</t>
  </si>
  <si>
    <t>Via-to-via spacing</t>
  </si>
  <si>
    <t xml:space="preserve">In order to reduce parasitic parameters’ effect brought by inappropriate vias placement, it is best to space vias out wide enough to allow a minimum width line to round between them. The specific rule is shown below.
• Check minimum trace width and minimum trace to trace spacing;
• Check via’s annular ring;
• Via’s minimum center to center spacing is 1×annular ring+2×minimum trace to trace spacing+1×minimum trace width;
• Drilled Hole: 13 mils
• Plated Hole: 10 mils (1oz plating reduces a hole size about 3 mils)
• Annular Ring: 20 mils
• Minimum spacing between vias and traces: 8 mils
• Minimum line spacing: 8 mils
• Minimum Center to Center Via spacing: 2x 18mils/2 + 2x 7 mils + 7 mils = 18 + 3x 7 = 18 + 21 = 39 mils (1mm)
Its worth pointing out that in the ground under the thermal pad we generally don’t want other signals flowing and we want to maximize thermal and electrical conduction, so we typically space vias closer within the thermal pad.
</t>
  </si>
  <si>
    <t>The distance of a via to its proximate via is critical. When vias are tightly spaced, planes and pours on other layers cannot route between the vias. In this case, current cannot flow in its most direct path with the lowest inductance and resistance. In other words, it will find some ways else which have larger distance to finish the loop. This leads to undesirable parasitic parameters.</t>
  </si>
  <si>
    <t>Via placement</t>
  </si>
  <si>
    <t>Via should be placed near output capacitors to provide the shortest possible loop to minimize parasitic resistance and inductance. It is recommended to position via near terminals of capacitors. Regarding to large package capacitors, for example 0805, 1206 and 1210 packages, vias can be placed under the capacitors. This will further reduce the current loop.</t>
  </si>
  <si>
    <t>Via quantity</t>
  </si>
  <si>
    <t>Depending on via’s size and minimum center-to-center spacing, 2 to 4 vias per capacitor terminal are effective to provide direct connection to internal and bottom layers. It should be noted those vias must be paralleled to lead, as which has been shown below.</t>
  </si>
  <si>
    <t>Validation Options</t>
  </si>
  <si>
    <t>Complete</t>
  </si>
  <si>
    <t>Not Applicable</t>
  </si>
  <si>
    <t>Internal Reference Voltage (VOUT x VOUT_SCALE_LOOP - Warning or Caution - See Comment)</t>
  </si>
  <si>
    <t>User Entered Value</t>
  </si>
  <si>
    <t>Fixed IC Parameter</t>
  </si>
  <si>
    <t>Calculated Parameter</t>
  </si>
  <si>
    <t>Design Calculations</t>
  </si>
  <si>
    <t>Input</t>
  </si>
  <si>
    <t>Recommended</t>
  </si>
  <si>
    <t>Selected Value</t>
  </si>
  <si>
    <t>Calculated with Selected Value</t>
  </si>
  <si>
    <t>Description</t>
  </si>
  <si>
    <r>
      <rPr>
        <b/>
        <sz val="12"/>
        <color rgb="FF9C0006"/>
        <rFont val="Arial"/>
        <family val="2"/>
      </rPr>
      <t>IMPORTANT NOTE:</t>
    </r>
    <r>
      <rPr>
        <sz val="12"/>
        <color rgb="FF9C0006"/>
        <rFont val="Arial"/>
        <family val="2"/>
      </rPr>
      <t xml:space="preserve"> The COMPENSATION_CONFIG settings are limited when using pin strap. The design will be stable but may not be optimized.</t>
    </r>
  </si>
  <si>
    <t>Pinstrap Setting</t>
  </si>
  <si>
    <t>R_Divider</t>
  </si>
  <si>
    <t>R_Bot</t>
  </si>
  <si>
    <t>EEPROM Value</t>
  </si>
  <si>
    <t>kΩ</t>
  </si>
  <si>
    <t>MSEL1 Comp Config</t>
  </si>
  <si>
    <t>ILOOP gain mb = EEPROM; VLOOP gain mb = EEPROM, FSW = EEPROM</t>
  </si>
  <si>
    <t>ILOOP gain mb = EEPROM, VLOOP gain mb = EEPROM</t>
  </si>
  <si>
    <t>ILOOP gain mb = 2, VLOOP gain mb = 0.5</t>
  </si>
  <si>
    <t>ILOOP gain mb = 2, VLOOP gain mb = 1</t>
  </si>
  <si>
    <t>ILOOP gain mb = 2, VLOOP gain mb = 2</t>
  </si>
  <si>
    <t>ILOOP gain mb = 2, VLOOP gain mb = 4</t>
  </si>
  <si>
    <t>ILOOP gain mb = 2, VLOOP gain mb = 8</t>
  </si>
  <si>
    <t>ILOOP gain mb = 3, VLOOP gain mb = 0.5</t>
  </si>
  <si>
    <t>ILOOP gain mb = 3, VLOOP gain mb = 1</t>
  </si>
  <si>
    <t>ILOOP gain mb = 3, VLOOP gain mb = 2</t>
  </si>
  <si>
    <t>ILOOP gain mb = 3, VLOOP gain mb = 4</t>
  </si>
  <si>
    <t>ILOOP gain mb = 3, VLOOP gain mb = 8</t>
  </si>
  <si>
    <t>ILOOP gain mb = 4, VLOOP gain mb = 0.5</t>
  </si>
  <si>
    <t>ILOOP gain mb = 4, VLOOP gain mb = 1</t>
  </si>
  <si>
    <t>ILOOP gain mb = 4, VLOOP gain mb = 2</t>
  </si>
  <si>
    <t>ILOOP gain mb = 4, VLOOP gain mb = 4</t>
  </si>
  <si>
    <t>ILOOP gain mb = 4, VLOOP gain mb = 8</t>
  </si>
  <si>
    <t>ILOOP gain mb = 5, VLOOP gain mb = 0.5</t>
  </si>
  <si>
    <t>ILOOP gain mb = 5, VLOOP gain mb = 1</t>
  </si>
  <si>
    <t>ILOOP gain mb = 5, VLOOP gain mb = 2</t>
  </si>
  <si>
    <t>ILOOP gain mb = 5, VLOOP gain mb = 4</t>
  </si>
  <si>
    <t>ILOOP gain mb = 5, VLOOP gain mb = 8</t>
  </si>
  <si>
    <t>ILOOP gain mb = 6, VLOOP gain mb = 0.5</t>
  </si>
  <si>
    <t>ILOOP gain mb = 6, VLOOP gain mb = 1</t>
  </si>
  <si>
    <t>ILOOP gain mb = 6, VLOOP gain mb = 2</t>
  </si>
  <si>
    <t>ILOOP gain mb = 6, VLOOP gain mb = 4</t>
  </si>
  <si>
    <t>ILOOP gain mb = 6, VLOOP gain mb = 8</t>
  </si>
  <si>
    <t>ILOOP gain mb = 7, VLOOP gain mb = 0.5</t>
  </si>
  <si>
    <t>ILOOP gain mb = 7, VLOOP gain mb = 1</t>
  </si>
  <si>
    <t>ILOOP gain mb = 7, VLOOP gain mb = 2</t>
  </si>
  <si>
    <t>ILOOP gain mb = 7, VLOOP gain mb = 4</t>
  </si>
  <si>
    <t>ILOOP gain mb = 7, VLOOP gain mb = 8</t>
  </si>
  <si>
    <t>ILOOP gain mb = 10, VLOOP gain mb = 2</t>
  </si>
  <si>
    <t>MSEL1 Freq Switch</t>
  </si>
  <si>
    <t>MSEL2 OC FAULT/OC_WARN</t>
  </si>
  <si>
    <t>OCF = 52, OCW = 40</t>
  </si>
  <si>
    <t>OCF = 39, OCW = 30</t>
  </si>
  <si>
    <t>OCF = 26, OCW = 20</t>
  </si>
  <si>
    <t>OCF = 14, OCW = 10</t>
  </si>
  <si>
    <t>MSEL2 TON_RISE</t>
  </si>
  <si>
    <t>Number of Slaves</t>
  </si>
  <si>
    <t>None, stand alone</t>
  </si>
  <si>
    <t>1 Slave, 2 Phases</t>
  </si>
  <si>
    <t>2 Slaves, 3 Phases</t>
  </si>
  <si>
    <t>3 Slaves, 4 Phases</t>
  </si>
  <si>
    <t>VSEL V Range</t>
  </si>
  <si>
    <t>VSEL Vout Command</t>
  </si>
  <si>
    <t>VSEL Vout scale loop</t>
  </si>
  <si>
    <t>ADDRSEL PMB ADDR</t>
  </si>
  <si>
    <t>ADDRSEL Phase shift/sync/IL</t>
  </si>
  <si>
    <t>10h / 16b</t>
  </si>
  <si>
    <t>11h / 17b</t>
  </si>
  <si>
    <t>12h / 18b</t>
  </si>
  <si>
    <t>13h / 19b</t>
  </si>
  <si>
    <t>14h / 20b</t>
  </si>
  <si>
    <t>15h / 21b</t>
  </si>
  <si>
    <t>16h / 22b</t>
  </si>
  <si>
    <t>17h / 23b</t>
  </si>
  <si>
    <t>18h / 24b</t>
  </si>
  <si>
    <t>19h / 25b</t>
  </si>
  <si>
    <t>1Ah / 26b</t>
  </si>
  <si>
    <t>1Bh / 27b</t>
  </si>
  <si>
    <t>1Ch / 28b</t>
  </si>
  <si>
    <t>1Dh / 29b</t>
  </si>
  <si>
    <t>1Eh / 30b</t>
  </si>
  <si>
    <t>1Fh / 31b</t>
  </si>
  <si>
    <t>EEPROMP (24h / 36d)</t>
  </si>
  <si>
    <t>0°, Auto, 0x0020</t>
  </si>
  <si>
    <t>0°, In 0x0040</t>
  </si>
  <si>
    <t>90°, In 0x0041</t>
  </si>
  <si>
    <t>120°, In 0x0031</t>
  </si>
  <si>
    <t>180°, In 0x0042</t>
  </si>
  <si>
    <t>270°, In 0x0043</t>
  </si>
  <si>
    <t>240°, In 0x0032</t>
  </si>
  <si>
    <t>0°, Out, 0x0020</t>
  </si>
  <si>
    <t>180°, Out, 0x0042</t>
  </si>
  <si>
    <t>0.50 to 0.55</t>
  </si>
  <si>
    <t>0.60 to 0.74</t>
  </si>
  <si>
    <t>0.75 to 0.89</t>
  </si>
  <si>
    <t>0.90 to 1.04</t>
  </si>
  <si>
    <t>1.05 to 1.19</t>
  </si>
  <si>
    <t>1.20 to 1.49</t>
  </si>
  <si>
    <t>1.50 to 1.79</t>
  </si>
  <si>
    <t>1.80 to 2.09</t>
  </si>
  <si>
    <t>2.10 to 2.39</t>
  </si>
  <si>
    <t>ILOOP mb = 3, VLOOP mb = 4</t>
  </si>
  <si>
    <t>550.000 kHz</t>
  </si>
  <si>
    <t>52 / 40 A</t>
  </si>
  <si>
    <t>3 ms</t>
  </si>
  <si>
    <t>1 slave</t>
  </si>
  <si>
    <t>0.5 to 1.5 V</t>
  </si>
  <si>
    <t>0.798828125 V</t>
  </si>
  <si>
    <t>24h / 36d</t>
  </si>
  <si>
    <t>0°, Auto Detect SYNC, 0x0020</t>
  </si>
  <si>
    <t>2.40 to 2.99</t>
  </si>
  <si>
    <t>3.00 to 3.59</t>
  </si>
  <si>
    <t>3.60 to 4.19</t>
  </si>
  <si>
    <t>4.20 to 4.76</t>
  </si>
  <si>
    <t>4.80 to 5.39</t>
  </si>
  <si>
    <t>5.40 to 6.00</t>
  </si>
  <si>
    <t>Rd</t>
  </si>
  <si>
    <t>Rb</t>
  </si>
  <si>
    <t xml:space="preserve">Top Resistor: </t>
  </si>
  <si>
    <t xml:space="preserve">
Bottom Resistor: </t>
  </si>
  <si>
    <t>Ω</t>
  </si>
  <si>
    <t xml:space="preserve">Minimum: </t>
  </si>
  <si>
    <t xml:space="preserve">
Maximum: </t>
  </si>
  <si>
    <t>Choose the Output Inductor (Lout)</t>
  </si>
  <si>
    <t>The inductance is selected based on a p-p ripple current target. Smaller L reduces solution size while larger L reduces AC loss.</t>
  </si>
  <si>
    <t>Choose the Output Capacitor (Cout)</t>
  </si>
  <si>
    <t>The output capacitance is deteremind based on the output ripple, transient and stability requirements. These calculations do not support mixed type output capacitors.</t>
  </si>
  <si>
    <t>Choose the Input Capacitor (Cin)</t>
  </si>
  <si>
    <t>The input capacitance is deteremind based on the input ripple requirements. Additional bulk input capacitance may be needed for transients. 0.1µF high frequency bypass capacitors are also required.</t>
  </si>
  <si>
    <t>Current Loop and Voltage Loop Calculations</t>
  </si>
  <si>
    <t>These pins must be connected between stacked devices. If standalone, short to PGND per Table 5 in the datasheet.</t>
  </si>
  <si>
    <t>Inductor Value after derating</t>
  </si>
  <si>
    <t>Phase Position &amp; Total Number of devices in the stack (master+slaves)</t>
  </si>
  <si>
    <t>Master Resistor Selection</t>
  </si>
  <si>
    <t>Slave 1 Resistor Selection</t>
  </si>
  <si>
    <t>Slave 3 Resistor Selection</t>
  </si>
  <si>
    <t>Slave 2 Resistor Selection</t>
  </si>
  <si>
    <t>Recommended Connection</t>
  </si>
  <si>
    <t>Rbot (Ω)</t>
  </si>
  <si>
    <t>Rtop (Ω)</t>
  </si>
  <si>
    <t>180°, 2</t>
  </si>
  <si>
    <t>120°, 3</t>
  </si>
  <si>
    <t>90°, 4</t>
  </si>
  <si>
    <t>240°, 3</t>
  </si>
  <si>
    <t>180°, 4</t>
  </si>
  <si>
    <t>270°, 4</t>
  </si>
  <si>
    <t>L(target)</t>
  </si>
  <si>
    <t>Recommended target inductor value (Inductor ripple 30% of full load)</t>
  </si>
  <si>
    <t>Selected input capacitance</t>
  </si>
  <si>
    <t>Calculated input voltage ripple</t>
  </si>
  <si>
    <t>Pin Configuration when Shorted</t>
  </si>
  <si>
    <t>Pin Configuration when Floating</t>
  </si>
  <si>
    <t>Code to achieve Selected Value</t>
  </si>
  <si>
    <t>CATFISH  Loop model</t>
  </si>
  <si>
    <t>Iout_max</t>
  </si>
  <si>
    <t>40 for d24a ,20 for b24a, 10 for a24a</t>
  </si>
  <si>
    <t>N_ph</t>
  </si>
  <si>
    <t>GM_IC</t>
  </si>
  <si>
    <t>Rv_IC</t>
  </si>
  <si>
    <t>Cp_IC</t>
  </si>
  <si>
    <t>Rint_IC</t>
  </si>
  <si>
    <t>Cint_IC</t>
  </si>
  <si>
    <t>AMID_IC</t>
  </si>
  <si>
    <t xml:space="preserve"> Current Compensator mid-band gain</t>
  </si>
  <si>
    <t>(GM_IC)*(Rv_IC)</t>
  </si>
  <si>
    <t>wz1_IC</t>
  </si>
  <si>
    <t>Current compensator zero frequency</t>
  </si>
  <si>
    <t>1/(AMID_IC*(Rint_IC)*(Cint_IC))</t>
  </si>
  <si>
    <t>wp1_IC</t>
  </si>
  <si>
    <t>Current Compensator pole frequency</t>
  </si>
  <si>
    <t>1/((Rv_IC)*(Cp_IC))</t>
  </si>
  <si>
    <t>Rload</t>
  </si>
  <si>
    <t>C_cer</t>
  </si>
  <si>
    <t>Single ceramic Cout capacitance</t>
  </si>
  <si>
    <t>ESR_cer</t>
  </si>
  <si>
    <t>Single ceramic Cout ESR</t>
  </si>
  <si>
    <t>N_cer</t>
  </si>
  <si>
    <t>Number of ceramic capacitor</t>
  </si>
  <si>
    <t>C_ele</t>
  </si>
  <si>
    <t>Single electroletic Cout capacitance</t>
  </si>
  <si>
    <t>ESR_ele</t>
  </si>
  <si>
    <t>Single electroletic Cout  ESR</t>
  </si>
  <si>
    <t>N_ele</t>
  </si>
  <si>
    <t xml:space="preserve">Number of Cout electroletic capacitor </t>
  </si>
  <si>
    <t>L</t>
  </si>
  <si>
    <t>MOD</t>
  </si>
  <si>
    <t>MOD=5.5/Vin,</t>
  </si>
  <si>
    <t>K</t>
  </si>
  <si>
    <t>(K = 1 for 40A, 2 for 20A and 10A)</t>
  </si>
  <si>
    <t>RCSA</t>
  </si>
  <si>
    <t xml:space="preserve">RCSR  </t>
  </si>
  <si>
    <t>GM_VC</t>
  </si>
  <si>
    <t>for converting into rad/s</t>
  </si>
  <si>
    <t>Rv_VC</t>
  </si>
  <si>
    <t>Cp_VC</t>
  </si>
  <si>
    <t>Rint_VC</t>
  </si>
  <si>
    <t>Rint_VC=4e+06;</t>
  </si>
  <si>
    <t>Cint_VC</t>
  </si>
  <si>
    <t>Cint_VC=18.75e-12;</t>
  </si>
  <si>
    <t>AMID_VC</t>
  </si>
  <si>
    <t xml:space="preserve"> Voltage Compensator mid-band gain</t>
  </si>
  <si>
    <t>AMID_VC=GM_VC*Rv_VC</t>
  </si>
  <si>
    <t>wz1_VC</t>
  </si>
  <si>
    <t>Voltage compensator zero frequency</t>
  </si>
  <si>
    <t>wz1_VC=1/(AMID_VC*Rint_VC*Cint_VC)</t>
  </si>
  <si>
    <t>wp1_VC</t>
  </si>
  <si>
    <t xml:space="preserve"> Voltage Compensator pole frequency</t>
  </si>
  <si>
    <t>wp1_VC=1/(Rv_VC*Cp_VC)</t>
  </si>
  <si>
    <t>RSA</t>
  </si>
  <si>
    <t xml:space="preserve">  Overall current loop loop gain</t>
  </si>
  <si>
    <t>Overall loop</t>
  </si>
  <si>
    <t>VFBAMP</t>
  </si>
  <si>
    <t>Vshare to inductor current transfer function</t>
  </si>
  <si>
    <t>IFBAMP</t>
  </si>
  <si>
    <t>FF_IFBAMP</t>
  </si>
  <si>
    <t>Gid</t>
  </si>
  <si>
    <t>TCL</t>
  </si>
  <si>
    <t>Zout</t>
  </si>
  <si>
    <t>Zout_cer</t>
  </si>
  <si>
    <t>Zout_ele</t>
  </si>
  <si>
    <t>Frequency Range(in rad/s)</t>
  </si>
  <si>
    <t>Frequency Range</t>
  </si>
  <si>
    <t>T_VL=VFBAMP*H_vsh2i_FF*N_ph*Zout*RSA</t>
  </si>
  <si>
    <t>AMID_VC*wz1_VC*(s/wz1_VC+1)/(s^2/wp1_VC+s)</t>
  </si>
  <si>
    <t>H_vsh2i_FF=((IFBAMP+FF_IFBAMP)*MOD*Gid)/(1+T_CL);</t>
  </si>
  <si>
    <t>AMID_IC*wz1_IC*(s/wz1_IC+1)/(s^2/w_p1_IC+s)</t>
  </si>
  <si>
    <t>1/(s*Rv_IC*Cp_IC+1);</t>
  </si>
  <si>
    <t>Gid=Vin/(L*s+Zout);</t>
  </si>
  <si>
    <t>IFBAMP*MOD*Gid*RCSA</t>
  </si>
  <si>
    <t xml:space="preserve">  </t>
  </si>
  <si>
    <t>Zout=1/((1/Zout_cer)+1/(Zout_ele)+1/R);</t>
  </si>
  <si>
    <t>(ESR_cer/N_cer)+1/(C_cer*N_cer*s)</t>
  </si>
  <si>
    <t>(ESR_ele/N_ele)+1/(C_ele*N_ele*s)</t>
  </si>
  <si>
    <t>Total_gain</t>
  </si>
  <si>
    <t>Total_phase*</t>
  </si>
  <si>
    <t>Cout Capacitor</t>
  </si>
  <si>
    <t>Phase Margin</t>
  </si>
  <si>
    <t>Frequency (kHz)</t>
  </si>
  <si>
    <t>Bandwidth (kHz)</t>
  </si>
  <si>
    <t>Total Phase Margin</t>
  </si>
  <si>
    <t>Gain Lookup</t>
  </si>
  <si>
    <t>Phase Lookup</t>
  </si>
  <si>
    <t>Gain Margin (dB)</t>
  </si>
  <si>
    <t>Loop Bandwidth</t>
  </si>
  <si>
    <t>Loop Phase Margin</t>
  </si>
  <si>
    <t>Loop Gain Margin</t>
  </si>
  <si>
    <t>dB</t>
  </si>
  <si>
    <t>degrees</t>
  </si>
  <si>
    <t>Loop Performance Based on Custom Programmed Compensation</t>
  </si>
  <si>
    <t>Estimated Voltage Loop Bandwidth (See 142 C for detailed Loop response bandwidth)</t>
  </si>
  <si>
    <t>Low Frequency Ripple</t>
  </si>
  <si>
    <t>Total Output Ripple</t>
  </si>
  <si>
    <t>Estimated Low Frequency Ripple</t>
  </si>
  <si>
    <t>Estimated Total Ripple - Including Switching Frequency and Low Frequency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</si>
</sst>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0.0"/>
    <numFmt numFmtId="167" formatCode="_(* #,##0_);_(* \(#,##0\);_(* &quot;-&quot;??_);_(@_)"/>
    <numFmt numFmtId="168" formatCode="0.0000"/>
    <numFmt numFmtId="169" formatCode="0.0000000000E+00"/>
  </numFmts>
  <fonts count="28" x14ac:knownFonts="1">
    <font>
      <sz val="11"/>
      <color theme="1"/>
      <name val="Calibri"/>
      <family val="2"/>
      <scheme val="minor"/>
    </font>
    <font>
      <sz val="11"/>
      <color theme="0"/>
      <name val="Calibri"/>
      <family val="2"/>
      <scheme val="minor"/>
    </font>
    <font>
      <sz val="9"/>
      <color indexed="81"/>
      <name val="Tahoma"/>
      <family val="2"/>
    </font>
    <font>
      <sz val="11"/>
      <color theme="1"/>
      <name val="Calibri"/>
      <family val="2"/>
      <scheme val="minor"/>
    </font>
    <font>
      <sz val="11"/>
      <name val="Calibri"/>
      <family val="2"/>
      <scheme val="minor"/>
    </font>
    <font>
      <sz val="11"/>
      <color rgb="FF9C0006"/>
      <name val="Calibri"/>
      <family val="2"/>
      <scheme val="minor"/>
    </font>
    <font>
      <b/>
      <sz val="11"/>
      <color theme="1"/>
      <name val="Calibri"/>
      <family val="2"/>
      <scheme val="minor"/>
    </font>
    <font>
      <u/>
      <sz val="11"/>
      <color theme="10"/>
      <name val="Calibri"/>
      <family val="2"/>
      <scheme val="minor"/>
    </font>
    <font>
      <sz val="10"/>
      <name val="Arial"/>
      <family val="2"/>
    </font>
    <font>
      <sz val="10"/>
      <color theme="1"/>
      <name val="Calibri"/>
      <family val="2"/>
      <scheme val="minor"/>
    </font>
    <font>
      <sz val="12"/>
      <color theme="1"/>
      <name val="Arial"/>
      <family val="2"/>
    </font>
    <font>
      <sz val="12"/>
      <color rgb="FFCC9900"/>
      <name val="Arial"/>
      <family val="2"/>
    </font>
    <font>
      <sz val="12"/>
      <color rgb="FFFF0000"/>
      <name val="Arial"/>
      <family val="2"/>
    </font>
    <font>
      <sz val="11"/>
      <color theme="1"/>
      <name val="Arial"/>
      <family val="2"/>
    </font>
    <font>
      <sz val="11"/>
      <color theme="0"/>
      <name val="Arial"/>
      <family val="2"/>
    </font>
    <font>
      <sz val="11"/>
      <name val="Arial"/>
      <family val="2"/>
    </font>
    <font>
      <sz val="12"/>
      <color rgb="FF9C0006"/>
      <name val="Arial"/>
      <family val="2"/>
    </font>
    <font>
      <b/>
      <sz val="12"/>
      <color rgb="FF9C0006"/>
      <name val="Arial"/>
      <family val="2"/>
    </font>
    <font>
      <b/>
      <sz val="11"/>
      <color rgb="FFFF0000"/>
      <name val="Arial"/>
      <family val="2"/>
    </font>
    <font>
      <b/>
      <sz val="12"/>
      <color rgb="FFFF0000"/>
      <name val="Arial"/>
      <family val="2"/>
    </font>
    <font>
      <sz val="10"/>
      <color theme="1"/>
      <name val="Arial"/>
      <family val="2"/>
    </font>
    <font>
      <b/>
      <sz val="12"/>
      <color theme="0"/>
      <name val="Arial"/>
      <family val="2"/>
    </font>
    <font>
      <b/>
      <sz val="11"/>
      <color theme="0"/>
      <name val="Arial"/>
      <family val="2"/>
    </font>
    <font>
      <sz val="10"/>
      <color indexed="12"/>
      <name val="Arial"/>
      <family val="2"/>
    </font>
    <font>
      <b/>
      <u/>
      <sz val="18"/>
      <color rgb="FFFF0000"/>
      <name val="Arial"/>
      <family val="2"/>
    </font>
    <font>
      <b/>
      <sz val="10"/>
      <name val="Arial"/>
      <family val="2"/>
    </font>
    <font>
      <sz val="10"/>
      <color rgb="FF000000"/>
      <name val="Courier New"/>
      <family val="3"/>
    </font>
    <font>
      <b/>
      <sz val="11"/>
      <color rgb="FF1F497D"/>
      <name val="Calibri"/>
      <family val="2"/>
      <scheme val="minor"/>
    </font>
  </fonts>
  <fills count="20">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F8F573"/>
        <bgColor indexed="64"/>
      </patternFill>
    </fill>
    <fill>
      <patternFill patternType="solid">
        <fgColor rgb="FFFFCCCC"/>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C7CE"/>
      </patternFill>
    </fill>
    <fill>
      <patternFill patternType="solid">
        <fgColor theme="0"/>
        <bgColor indexed="64"/>
      </patternFill>
    </fill>
    <fill>
      <patternFill patternType="solid">
        <fgColor rgb="FFFF0000"/>
        <bgColor indexed="64"/>
      </patternFill>
    </fill>
    <fill>
      <patternFill patternType="solid">
        <fgColor theme="1"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s>
  <cellStyleXfs count="25">
    <xf numFmtId="0" fontId="0" fillId="0" borderId="0"/>
    <xf numFmtId="164" fontId="3" fillId="0" borderId="0" applyFont="0" applyFill="0" applyBorder="0" applyAlignment="0" applyProtection="0"/>
    <xf numFmtId="0" fontId="5" fillId="16" borderId="0" applyNumberFormat="0" applyBorder="0" applyAlignment="0" applyProtection="0"/>
    <xf numFmtId="0" fontId="7" fillId="0" borderId="0" applyNumberForma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cellStyleXfs>
  <cellXfs count="424">
    <xf numFmtId="0" fontId="0" fillId="0" borderId="0" xfId="0"/>
    <xf numFmtId="0" fontId="0" fillId="0" borderId="1" xfId="0" applyBorder="1" applyAlignment="1">
      <alignment horizontal="center"/>
    </xf>
    <xf numFmtId="2" fontId="0" fillId="0" borderId="0" xfId="0" applyNumberFormat="1"/>
    <xf numFmtId="0" fontId="0" fillId="0" borderId="1" xfId="0" applyBorder="1"/>
    <xf numFmtId="0" fontId="0" fillId="0" borderId="1" xfId="0" applyBorder="1" applyAlignment="1">
      <alignment horizontal="center" vertical="center"/>
    </xf>
    <xf numFmtId="0" fontId="0" fillId="5" borderId="1" xfId="0" applyFill="1" applyBorder="1" applyProtection="1">
      <protection locked="0"/>
    </xf>
    <xf numFmtId="0" fontId="0" fillId="5" borderId="1" xfId="0" applyFill="1" applyBorder="1" applyAlignment="1">
      <alignment horizontal="center"/>
    </xf>
    <xf numFmtId="49" fontId="0" fillId="0" borderId="0" xfId="0" applyNumberFormat="1"/>
    <xf numFmtId="165" fontId="0" fillId="0" borderId="0" xfId="0" applyNumberFormat="1"/>
    <xf numFmtId="0" fontId="1" fillId="0" borderId="0" xfId="0" applyFont="1"/>
    <xf numFmtId="0" fontId="0" fillId="0" borderId="0" xfId="0" applyAlignment="1" applyProtection="1">
      <alignment wrapText="1"/>
      <protection locked="0"/>
    </xf>
    <xf numFmtId="0" fontId="0" fillId="0" borderId="0" xfId="0" applyProtection="1">
      <protection locked="0"/>
    </xf>
    <xf numFmtId="0" fontId="0" fillId="0" borderId="0" xfId="0" applyAlignment="1">
      <alignment wrapText="1"/>
    </xf>
    <xf numFmtId="0" fontId="0" fillId="0" borderId="1" xfId="0" applyBorder="1" applyAlignment="1">
      <alignment horizontal="left" vertical="top"/>
    </xf>
    <xf numFmtId="0" fontId="0" fillId="0" borderId="1" xfId="0" applyBorder="1" applyAlignment="1">
      <alignment vertical="top" wrapText="1"/>
    </xf>
    <xf numFmtId="0" fontId="0" fillId="0" borderId="1" xfId="0" applyBorder="1" applyAlignment="1">
      <alignment horizontal="left" vertical="top" wrapText="1"/>
    </xf>
    <xf numFmtId="0" fontId="0" fillId="0" borderId="1" xfId="0" applyBorder="1" applyAlignment="1" applyProtection="1">
      <alignment horizontal="center" vertical="center" wrapText="1"/>
      <protection locked="0"/>
    </xf>
    <xf numFmtId="0" fontId="0" fillId="0" borderId="14" xfId="0" applyBorder="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7" fillId="0" borderId="0" xfId="3" quotePrefix="1" applyFill="1" applyBorder="1" applyAlignment="1" applyProtection="1">
      <alignment wrapText="1"/>
      <protection locked="0"/>
    </xf>
    <xf numFmtId="0" fontId="0" fillId="0" borderId="0" xfId="0" applyAlignment="1">
      <alignment vertical="top" wrapText="1"/>
    </xf>
    <xf numFmtId="0" fontId="7" fillId="0" borderId="0" xfId="3" applyFill="1" applyBorder="1" applyProtection="1"/>
    <xf numFmtId="0" fontId="4" fillId="0" borderId="0" xfId="0" applyFont="1" applyAlignment="1">
      <alignment horizontal="center" vertical="center" wrapText="1"/>
    </xf>
    <xf numFmtId="0" fontId="0" fillId="0" borderId="36" xfId="0" applyBorder="1" applyAlignment="1">
      <alignment vertical="top" wrapText="1"/>
    </xf>
    <xf numFmtId="0" fontId="4" fillId="0" borderId="0" xfId="0" applyFont="1"/>
    <xf numFmtId="0" fontId="4"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wrapText="1"/>
    </xf>
    <xf numFmtId="0" fontId="10" fillId="5" borderId="1" xfId="0" applyFont="1" applyFill="1" applyBorder="1" applyAlignment="1">
      <alignment vertical="center"/>
    </xf>
    <xf numFmtId="0" fontId="10" fillId="9" borderId="1" xfId="0" applyFont="1" applyFill="1" applyBorder="1" applyAlignment="1">
      <alignment vertical="center"/>
    </xf>
    <xf numFmtId="0" fontId="10" fillId="4" borderId="1" xfId="0" applyFont="1" applyFill="1" applyBorder="1" applyAlignment="1">
      <alignment vertical="center"/>
    </xf>
    <xf numFmtId="0" fontId="10" fillId="13" borderId="1" xfId="0" applyFont="1" applyFill="1" applyBorder="1" applyAlignment="1">
      <alignment vertical="center"/>
    </xf>
    <xf numFmtId="0" fontId="11" fillId="6" borderId="1" xfId="0" applyFont="1" applyFill="1" applyBorder="1" applyAlignment="1">
      <alignment vertical="center"/>
    </xf>
    <xf numFmtId="0" fontId="12" fillId="7" borderId="1" xfId="0" applyFont="1" applyFill="1" applyBorder="1" applyAlignment="1">
      <alignment vertical="center"/>
    </xf>
    <xf numFmtId="0" fontId="13" fillId="0" borderId="0" xfId="0" applyFont="1"/>
    <xf numFmtId="0" fontId="13" fillId="5" borderId="1" xfId="0" applyFont="1" applyFill="1" applyBorder="1" applyAlignment="1" applyProtection="1">
      <alignment horizontal="center"/>
      <protection locked="0"/>
    </xf>
    <xf numFmtId="0" fontId="13" fillId="0" borderId="1" xfId="0" applyFont="1" applyBorder="1" applyAlignment="1" applyProtection="1">
      <alignment horizontal="center"/>
      <protection locked="0"/>
    </xf>
    <xf numFmtId="0" fontId="13" fillId="0" borderId="1" xfId="0" applyFont="1" applyBorder="1" applyAlignment="1">
      <alignment horizontal="center"/>
    </xf>
    <xf numFmtId="0" fontId="13" fillId="0" borderId="1" xfId="0" applyFont="1" applyBorder="1"/>
    <xf numFmtId="0" fontId="13" fillId="0" borderId="17" xfId="0" applyFont="1" applyBorder="1"/>
    <xf numFmtId="0" fontId="13" fillId="0" borderId="27" xfId="0" applyFont="1" applyBorder="1"/>
    <xf numFmtId="0" fontId="13" fillId="0" borderId="16" xfId="0" applyFont="1" applyBorder="1"/>
    <xf numFmtId="0" fontId="13" fillId="0" borderId="22" xfId="0" applyFont="1" applyBorder="1"/>
    <xf numFmtId="0" fontId="13" fillId="8" borderId="1" xfId="0" applyFont="1" applyFill="1" applyBorder="1" applyAlignment="1">
      <alignment horizontal="center"/>
    </xf>
    <xf numFmtId="165" fontId="13" fillId="0" borderId="1" xfId="0" applyNumberFormat="1" applyFont="1" applyBorder="1" applyAlignment="1">
      <alignment horizontal="center"/>
    </xf>
    <xf numFmtId="0" fontId="13" fillId="0" borderId="17" xfId="0" applyFont="1" applyBorder="1" applyAlignment="1">
      <alignment horizontal="center"/>
    </xf>
    <xf numFmtId="0" fontId="13" fillId="0" borderId="36" xfId="0" applyFont="1" applyBorder="1" applyAlignment="1" applyProtection="1">
      <alignment horizontal="center"/>
      <protection locked="0"/>
    </xf>
    <xf numFmtId="0" fontId="13" fillId="5" borderId="36" xfId="0" applyFont="1" applyFill="1" applyBorder="1" applyAlignment="1" applyProtection="1">
      <alignment horizontal="center" vertical="top"/>
      <protection locked="0"/>
    </xf>
    <xf numFmtId="2" fontId="13" fillId="0" borderId="1" xfId="0" applyNumberFormat="1" applyFont="1" applyBorder="1" applyAlignment="1" applyProtection="1">
      <alignment horizontal="center"/>
      <protection locked="0"/>
    </xf>
    <xf numFmtId="2" fontId="13" fillId="5" borderId="1" xfId="0" applyNumberFormat="1" applyFont="1" applyFill="1" applyBorder="1" applyAlignment="1" applyProtection="1">
      <alignment horizontal="center"/>
      <protection locked="0"/>
    </xf>
    <xf numFmtId="0" fontId="13" fillId="0" borderId="27" xfId="0" applyFont="1" applyBorder="1" applyAlignment="1">
      <alignment horizontal="center"/>
    </xf>
    <xf numFmtId="0" fontId="15" fillId="0" borderId="0" xfId="0" applyFont="1"/>
    <xf numFmtId="0" fontId="14" fillId="10" borderId="22" xfId="0" applyFont="1" applyFill="1" applyBorder="1" applyAlignment="1">
      <alignment horizontal="center"/>
    </xf>
    <xf numFmtId="0" fontId="14" fillId="10" borderId="1" xfId="0" applyFont="1" applyFill="1" applyBorder="1" applyAlignment="1">
      <alignment horizontal="center"/>
    </xf>
    <xf numFmtId="0" fontId="14" fillId="10" borderId="23" xfId="0" applyFont="1" applyFill="1" applyBorder="1" applyAlignment="1">
      <alignment horizontal="center"/>
    </xf>
    <xf numFmtId="0" fontId="14" fillId="10" borderId="19" xfId="0" applyFont="1" applyFill="1" applyBorder="1" applyAlignment="1">
      <alignment horizontal="center"/>
    </xf>
    <xf numFmtId="0" fontId="14" fillId="10" borderId="20" xfId="0" applyFont="1" applyFill="1" applyBorder="1" applyAlignment="1">
      <alignment horizontal="center"/>
    </xf>
    <xf numFmtId="0" fontId="14" fillId="10" borderId="21" xfId="0" applyFont="1" applyFill="1" applyBorder="1" applyAlignment="1">
      <alignment horizontal="center"/>
    </xf>
    <xf numFmtId="0" fontId="15" fillId="3" borderId="22" xfId="0" applyFont="1" applyFill="1" applyBorder="1" applyAlignment="1">
      <alignment horizontal="left"/>
    </xf>
    <xf numFmtId="0" fontId="15" fillId="3" borderId="1" xfId="0" applyFont="1" applyFill="1" applyBorder="1" applyAlignment="1">
      <alignment horizontal="center"/>
    </xf>
    <xf numFmtId="0" fontId="15" fillId="3" borderId="23" xfId="0" applyFont="1" applyFill="1" applyBorder="1" applyAlignment="1">
      <alignment horizontal="center"/>
    </xf>
    <xf numFmtId="0" fontId="15" fillId="11" borderId="22" xfId="0" applyFont="1" applyFill="1" applyBorder="1" applyAlignment="1">
      <alignment horizontal="center" vertical="center"/>
    </xf>
    <xf numFmtId="167" fontId="15" fillId="11" borderId="1" xfId="1" applyNumberFormat="1" applyFont="1" applyFill="1" applyBorder="1" applyAlignment="1">
      <alignment horizontal="center" vertical="center"/>
    </xf>
    <xf numFmtId="167" fontId="15" fillId="11" borderId="23" xfId="1" applyNumberFormat="1" applyFont="1" applyFill="1" applyBorder="1" applyAlignment="1">
      <alignment horizontal="center" vertical="center"/>
    </xf>
    <xf numFmtId="0" fontId="13" fillId="15" borderId="17" xfId="0" applyFont="1" applyFill="1" applyBorder="1" applyAlignment="1">
      <alignment horizontal="center"/>
    </xf>
    <xf numFmtId="0" fontId="15" fillId="4" borderId="22" xfId="0" applyFont="1" applyFill="1" applyBorder="1"/>
    <xf numFmtId="0" fontId="15" fillId="4" borderId="23" xfId="0" applyFont="1" applyFill="1" applyBorder="1"/>
    <xf numFmtId="0" fontId="15" fillId="0" borderId="22" xfId="0" applyFont="1" applyBorder="1" applyAlignment="1">
      <alignment horizontal="center" vertical="center"/>
    </xf>
    <xf numFmtId="0" fontId="15" fillId="0" borderId="1" xfId="0" applyFont="1" applyBorder="1" applyAlignment="1">
      <alignment horizontal="center" vertical="center"/>
    </xf>
    <xf numFmtId="0" fontId="15" fillId="0" borderId="23" xfId="0" applyFont="1" applyBorder="1" applyAlignment="1">
      <alignment horizontal="center" vertical="center"/>
    </xf>
    <xf numFmtId="0" fontId="13" fillId="0" borderId="26" xfId="0" applyFont="1" applyBorder="1"/>
    <xf numFmtId="0" fontId="13" fillId="15" borderId="27" xfId="0" applyFont="1" applyFill="1" applyBorder="1" applyAlignment="1">
      <alignment horizontal="center"/>
    </xf>
    <xf numFmtId="0" fontId="15" fillId="11" borderId="1" xfId="0" applyFont="1" applyFill="1" applyBorder="1" applyAlignment="1">
      <alignment horizontal="center" vertical="center"/>
    </xf>
    <xf numFmtId="0" fontId="15" fillId="11" borderId="23" xfId="0" applyFont="1" applyFill="1" applyBorder="1" applyAlignment="1">
      <alignment horizontal="center" vertical="center"/>
    </xf>
    <xf numFmtId="0" fontId="15" fillId="3" borderId="22" xfId="0" applyFont="1" applyFill="1" applyBorder="1"/>
    <xf numFmtId="0" fontId="15" fillId="3" borderId="23" xfId="0" applyFont="1" applyFill="1" applyBorder="1"/>
    <xf numFmtId="0" fontId="13" fillId="0" borderId="31" xfId="0" applyFont="1" applyBorder="1"/>
    <xf numFmtId="0" fontId="15" fillId="3" borderId="26" xfId="0" applyFont="1" applyFill="1" applyBorder="1"/>
    <xf numFmtId="0" fontId="15" fillId="3" borderId="40" xfId="0" applyFont="1" applyFill="1" applyBorder="1"/>
    <xf numFmtId="0" fontId="13" fillId="0" borderId="35" xfId="0" applyFont="1" applyBorder="1"/>
    <xf numFmtId="0" fontId="14" fillId="10" borderId="32" xfId="0" applyFont="1" applyFill="1" applyBorder="1" applyAlignment="1">
      <alignment horizontal="center"/>
    </xf>
    <xf numFmtId="0" fontId="14" fillId="10" borderId="37" xfId="0" applyFont="1" applyFill="1" applyBorder="1" applyAlignment="1">
      <alignment horizontal="center"/>
    </xf>
    <xf numFmtId="0" fontId="14" fillId="10" borderId="16" xfId="0" applyFont="1" applyFill="1" applyBorder="1"/>
    <xf numFmtId="0" fontId="13" fillId="8" borderId="17" xfId="0" applyFont="1" applyFill="1" applyBorder="1" applyAlignment="1">
      <alignment horizontal="center"/>
    </xf>
    <xf numFmtId="0" fontId="13" fillId="8" borderId="18" xfId="0" applyFont="1" applyFill="1" applyBorder="1" applyAlignment="1">
      <alignment horizontal="center"/>
    </xf>
    <xf numFmtId="0" fontId="14" fillId="10" borderId="22" xfId="0" applyFont="1" applyFill="1" applyBorder="1"/>
    <xf numFmtId="0" fontId="13" fillId="8" borderId="23" xfId="0" applyFont="1" applyFill="1" applyBorder="1" applyAlignment="1">
      <alignment horizontal="center"/>
    </xf>
    <xf numFmtId="0" fontId="14" fillId="10" borderId="26" xfId="0" applyFont="1" applyFill="1" applyBorder="1"/>
    <xf numFmtId="0" fontId="13" fillId="8" borderId="27" xfId="0" applyFont="1" applyFill="1" applyBorder="1" applyAlignment="1">
      <alignment horizontal="center"/>
    </xf>
    <xf numFmtId="0" fontId="13" fillId="8" borderId="40" xfId="0" applyFont="1" applyFill="1" applyBorder="1" applyAlignment="1">
      <alignment horizontal="center"/>
    </xf>
    <xf numFmtId="0" fontId="14" fillId="10" borderId="42" xfId="0" applyFont="1" applyFill="1" applyBorder="1" applyAlignment="1">
      <alignment horizontal="center"/>
    </xf>
    <xf numFmtId="0" fontId="15" fillId="0" borderId="26" xfId="0" applyFont="1" applyBorder="1" applyAlignment="1">
      <alignment horizontal="center" vertical="center"/>
    </xf>
    <xf numFmtId="0" fontId="15" fillId="0" borderId="27" xfId="0" applyFont="1" applyBorder="1" applyAlignment="1">
      <alignment horizontal="center" vertical="center"/>
    </xf>
    <xf numFmtId="0" fontId="15" fillId="0" borderId="40" xfId="0" applyFont="1" applyBorder="1" applyAlignment="1">
      <alignment horizontal="center" vertical="center"/>
    </xf>
    <xf numFmtId="0" fontId="13" fillId="3" borderId="17" xfId="0" applyFont="1" applyFill="1" applyBorder="1" applyAlignment="1" applyProtection="1">
      <alignment horizontal="center"/>
      <protection locked="0"/>
    </xf>
    <xf numFmtId="0" fontId="13" fillId="3" borderId="27" xfId="0" applyFont="1" applyFill="1" applyBorder="1" applyAlignment="1" applyProtection="1">
      <alignment horizontal="center"/>
      <protection locked="0"/>
    </xf>
    <xf numFmtId="0" fontId="13" fillId="0" borderId="17" xfId="0" applyFont="1" applyBorder="1" applyAlignment="1">
      <alignment horizontal="left"/>
    </xf>
    <xf numFmtId="0" fontId="13" fillId="0" borderId="27" xfId="0" applyFont="1" applyBorder="1" applyAlignment="1">
      <alignment horizontal="left"/>
    </xf>
    <xf numFmtId="0" fontId="13" fillId="12" borderId="17" xfId="0" applyFont="1" applyFill="1" applyBorder="1" applyAlignment="1">
      <alignment horizontal="center"/>
    </xf>
    <xf numFmtId="0" fontId="13" fillId="13" borderId="17" xfId="0" applyFont="1" applyFill="1" applyBorder="1" applyAlignment="1">
      <alignment horizontal="center"/>
    </xf>
    <xf numFmtId="0" fontId="13" fillId="14" borderId="17" xfId="0" applyFont="1" applyFill="1" applyBorder="1" applyAlignment="1">
      <alignment horizontal="center"/>
    </xf>
    <xf numFmtId="0" fontId="13" fillId="12" borderId="27" xfId="0" applyFont="1" applyFill="1" applyBorder="1" applyAlignment="1">
      <alignment horizontal="center"/>
    </xf>
    <xf numFmtId="0" fontId="13" fillId="13" borderId="27" xfId="0" applyFont="1" applyFill="1" applyBorder="1" applyAlignment="1">
      <alignment horizontal="center"/>
    </xf>
    <xf numFmtId="0" fontId="13" fillId="14" borderId="27" xfId="0" applyFont="1" applyFill="1" applyBorder="1" applyAlignment="1">
      <alignment horizontal="center"/>
    </xf>
    <xf numFmtId="0" fontId="13" fillId="12" borderId="1" xfId="0" applyFont="1" applyFill="1" applyBorder="1" applyAlignment="1">
      <alignment horizontal="center"/>
    </xf>
    <xf numFmtId="166" fontId="15" fillId="4" borderId="1" xfId="0" applyNumberFormat="1" applyFont="1" applyFill="1" applyBorder="1" applyAlignment="1">
      <alignment horizontal="center"/>
    </xf>
    <xf numFmtId="0" fontId="15" fillId="3" borderId="27" xfId="0" applyFont="1" applyFill="1" applyBorder="1" applyAlignment="1">
      <alignment horizontal="center"/>
    </xf>
    <xf numFmtId="0" fontId="14" fillId="10" borderId="18" xfId="0" applyFont="1" applyFill="1" applyBorder="1" applyAlignment="1">
      <alignment horizontal="center"/>
    </xf>
    <xf numFmtId="0" fontId="14" fillId="10" borderId="27" xfId="0" applyFont="1" applyFill="1" applyBorder="1" applyAlignment="1">
      <alignment horizontal="center"/>
    </xf>
    <xf numFmtId="0" fontId="14" fillId="10" borderId="40" xfId="0" applyFont="1" applyFill="1" applyBorder="1" applyAlignment="1">
      <alignment horizontal="center"/>
    </xf>
    <xf numFmtId="0" fontId="13" fillId="0" borderId="36" xfId="0" applyFont="1" applyBorder="1" applyAlignment="1">
      <alignment horizontal="left"/>
    </xf>
    <xf numFmtId="0" fontId="13" fillId="0" borderId="36" xfId="0" applyFont="1" applyBorder="1" applyAlignment="1">
      <alignment horizontal="center"/>
    </xf>
    <xf numFmtId="0" fontId="13" fillId="0" borderId="27" xfId="0" applyFont="1" applyBorder="1" applyAlignment="1" applyProtection="1">
      <alignment horizontal="center"/>
      <protection locked="0"/>
    </xf>
    <xf numFmtId="0" fontId="13" fillId="0" borderId="17" xfId="0" applyFont="1" applyBorder="1" applyAlignment="1" applyProtection="1">
      <alignment horizontal="center"/>
      <protection locked="0"/>
    </xf>
    <xf numFmtId="0" fontId="13" fillId="0" borderId="14" xfId="0" applyFont="1" applyBorder="1" applyAlignment="1" applyProtection="1">
      <alignment horizontal="center"/>
      <protection locked="0"/>
    </xf>
    <xf numFmtId="0" fontId="13" fillId="0" borderId="14" xfId="0" applyFont="1" applyBorder="1" applyAlignment="1">
      <alignment horizontal="center"/>
    </xf>
    <xf numFmtId="165" fontId="13" fillId="0" borderId="1" xfId="0" applyNumberFormat="1" applyFont="1" applyBorder="1" applyAlignment="1" applyProtection="1">
      <alignment horizontal="center"/>
      <protection locked="0"/>
    </xf>
    <xf numFmtId="0" fontId="0" fillId="0" borderId="0" xfId="0" applyAlignment="1">
      <alignment horizontal="right"/>
    </xf>
    <xf numFmtId="166" fontId="13" fillId="0" borderId="27" xfId="0" applyNumberFormat="1" applyFont="1" applyBorder="1" applyAlignment="1">
      <alignment horizontal="center"/>
    </xf>
    <xf numFmtId="1" fontId="0" fillId="0" borderId="0" xfId="0" applyNumberFormat="1" applyAlignment="1">
      <alignment horizontal="left" vertical="top"/>
    </xf>
    <xf numFmtId="1" fontId="8" fillId="0" borderId="0" xfId="14" applyNumberFormat="1" applyAlignment="1">
      <alignment horizontal="left" vertical="top"/>
    </xf>
    <xf numFmtId="0" fontId="8" fillId="0" borderId="0" xfId="14" applyAlignment="1">
      <alignment horizontal="left" vertical="top" wrapText="1"/>
    </xf>
    <xf numFmtId="0" fontId="8" fillId="0" borderId="0" xfId="14" applyAlignment="1">
      <alignment horizontal="left" vertical="top"/>
    </xf>
    <xf numFmtId="0" fontId="8" fillId="0" borderId="0" xfId="14"/>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0" fontId="23" fillId="0" borderId="0" xfId="0" applyFont="1" applyAlignment="1" applyProtection="1">
      <alignment horizontal="center" vertical="center"/>
      <protection locked="0"/>
    </xf>
    <xf numFmtId="0" fontId="0" fillId="0" borderId="0" xfId="0" applyAlignment="1" applyProtection="1">
      <alignment horizontal="left" vertical="top"/>
      <protection hidden="1"/>
    </xf>
    <xf numFmtId="11" fontId="0" fillId="0" borderId="0" xfId="0" applyNumberFormat="1" applyAlignment="1" applyProtection="1">
      <alignment horizontal="left" vertical="top"/>
      <protection hidden="1"/>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168" fontId="0" fillId="0" borderId="1" xfId="0" applyNumberFormat="1" applyBorder="1" applyAlignment="1">
      <alignment horizontal="center" vertical="center" wrapText="1"/>
    </xf>
    <xf numFmtId="0" fontId="25" fillId="0" borderId="46" xfId="0" applyFont="1" applyBorder="1" applyAlignment="1">
      <alignment horizontal="left" vertical="center" wrapText="1"/>
    </xf>
    <xf numFmtId="0" fontId="25" fillId="0" borderId="46" xfId="0" applyFont="1" applyBorder="1" applyAlignment="1">
      <alignment vertical="center" wrapText="1"/>
    </xf>
    <xf numFmtId="0" fontId="14" fillId="0" borderId="0" xfId="0" applyFont="1"/>
    <xf numFmtId="0" fontId="13" fillId="0" borderId="0" xfId="0" applyFont="1" applyAlignment="1">
      <alignment horizontal="center"/>
    </xf>
    <xf numFmtId="49" fontId="13" fillId="0" borderId="0" xfId="0" applyNumberFormat="1" applyFont="1" applyAlignment="1">
      <alignment horizontal="center"/>
    </xf>
    <xf numFmtId="0" fontId="13" fillId="0" borderId="23" xfId="0" applyFont="1" applyBorder="1"/>
    <xf numFmtId="0" fontId="14" fillId="2" borderId="1" xfId="0" applyFont="1" applyFill="1" applyBorder="1"/>
    <xf numFmtId="0" fontId="13" fillId="4" borderId="1" xfId="0" applyFont="1" applyFill="1" applyBorder="1" applyAlignment="1">
      <alignment horizontal="center"/>
    </xf>
    <xf numFmtId="0" fontId="13" fillId="13" borderId="1" xfId="0" applyFont="1" applyFill="1" applyBorder="1" applyAlignment="1">
      <alignment horizontal="center"/>
    </xf>
    <xf numFmtId="0" fontId="13" fillId="0" borderId="0" xfId="0" applyFont="1" applyAlignment="1">
      <alignment horizontal="left" vertical="center"/>
    </xf>
    <xf numFmtId="0" fontId="13" fillId="0" borderId="0" xfId="0" applyFont="1" applyAlignment="1">
      <alignment horizontal="left" vertical="center" wrapText="1"/>
    </xf>
    <xf numFmtId="165" fontId="13" fillId="13" borderId="1" xfId="0" applyNumberFormat="1" applyFont="1" applyFill="1" applyBorder="1" applyAlignment="1">
      <alignment horizontal="center"/>
    </xf>
    <xf numFmtId="2" fontId="13" fillId="13" borderId="1" xfId="0" applyNumberFormat="1" applyFont="1" applyFill="1" applyBorder="1" applyAlignment="1">
      <alignment horizontal="center"/>
    </xf>
    <xf numFmtId="2" fontId="13" fillId="0" borderId="1" xfId="0" applyNumberFormat="1" applyFont="1" applyBorder="1" applyAlignment="1">
      <alignment horizontal="center"/>
    </xf>
    <xf numFmtId="1" fontId="13" fillId="13" borderId="1" xfId="0" applyNumberFormat="1" applyFont="1" applyFill="1" applyBorder="1" applyAlignment="1">
      <alignment horizontal="center"/>
    </xf>
    <xf numFmtId="1" fontId="13" fillId="0" borderId="1" xfId="0" applyNumberFormat="1" applyFont="1" applyBorder="1" applyAlignment="1">
      <alignment horizontal="center"/>
    </xf>
    <xf numFmtId="2" fontId="13" fillId="0" borderId="0" xfId="0" applyNumberFormat="1" applyFont="1"/>
    <xf numFmtId="1" fontId="13" fillId="4" borderId="1" xfId="0" applyNumberFormat="1" applyFont="1" applyFill="1" applyBorder="1" applyAlignment="1">
      <alignment horizontal="center"/>
    </xf>
    <xf numFmtId="165" fontId="13" fillId="4" borderId="1" xfId="0" applyNumberFormat="1" applyFont="1" applyFill="1" applyBorder="1" applyAlignment="1">
      <alignment horizontal="center"/>
    </xf>
    <xf numFmtId="0" fontId="13" fillId="0" borderId="23" xfId="0" applyFont="1" applyBorder="1" applyAlignment="1">
      <alignment wrapText="1"/>
    </xf>
    <xf numFmtId="0" fontId="13" fillId="0" borderId="22" xfId="0" applyFont="1" applyBorder="1" applyAlignment="1">
      <alignment vertical="center"/>
    </xf>
    <xf numFmtId="1" fontId="13" fillId="13" borderId="1" xfId="0" applyNumberFormat="1" applyFont="1" applyFill="1" applyBorder="1" applyAlignment="1">
      <alignment horizontal="center" vertical="center"/>
    </xf>
    <xf numFmtId="2" fontId="13" fillId="4" borderId="1" xfId="0" applyNumberFormat="1" applyFont="1" applyFill="1" applyBorder="1" applyAlignment="1">
      <alignment horizont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3" fillId="0" borderId="1" xfId="0" applyFont="1" applyBorder="1" applyAlignment="1">
      <alignment vertical="center"/>
    </xf>
    <xf numFmtId="0" fontId="13" fillId="0" borderId="23" xfId="0" applyFont="1" applyBorder="1" applyAlignment="1">
      <alignment vertical="center" wrapText="1"/>
    </xf>
    <xf numFmtId="166" fontId="13" fillId="13" borderId="1" xfId="0" applyNumberFormat="1" applyFont="1" applyFill="1" applyBorder="1" applyAlignment="1">
      <alignment horizontal="center"/>
    </xf>
    <xf numFmtId="166" fontId="13" fillId="0" borderId="1" xfId="0" applyNumberFormat="1" applyFont="1" applyBorder="1" applyAlignment="1">
      <alignment horizontal="center"/>
    </xf>
    <xf numFmtId="0" fontId="13" fillId="0" borderId="33" xfId="0" applyFont="1" applyBorder="1"/>
    <xf numFmtId="0" fontId="13" fillId="0" borderId="39" xfId="0" applyFont="1" applyBorder="1"/>
    <xf numFmtId="0" fontId="18" fillId="0" borderId="15" xfId="0" quotePrefix="1" applyFont="1" applyBorder="1"/>
    <xf numFmtId="0" fontId="13" fillId="0" borderId="17" xfId="0" applyFont="1" applyBorder="1" applyAlignment="1">
      <alignment horizontal="center" vertical="top"/>
    </xf>
    <xf numFmtId="0" fontId="13" fillId="0" borderId="36" xfId="0" applyFont="1" applyBorder="1" applyAlignment="1">
      <alignment horizontal="center" vertical="top"/>
    </xf>
    <xf numFmtId="0" fontId="13" fillId="0" borderId="36" xfId="0" applyFont="1" applyBorder="1"/>
    <xf numFmtId="0" fontId="13" fillId="0" borderId="47" xfId="0" applyFont="1" applyBorder="1"/>
    <xf numFmtId="0" fontId="13" fillId="0" borderId="46" xfId="0" applyFont="1" applyBorder="1" applyAlignment="1">
      <alignment horizontal="center" vertical="center"/>
    </xf>
    <xf numFmtId="0" fontId="13" fillId="0" borderId="44" xfId="0" applyFont="1" applyBorder="1" applyAlignment="1">
      <alignment horizontal="center" vertical="center"/>
    </xf>
    <xf numFmtId="0" fontId="13" fillId="0" borderId="38" xfId="0" applyFont="1" applyBorder="1" applyAlignment="1">
      <alignment horizontal="center" vertical="center"/>
    </xf>
    <xf numFmtId="0" fontId="13" fillId="0" borderId="1" xfId="0" applyFont="1" applyBorder="1" applyAlignment="1">
      <alignment horizontal="center" vertical="top"/>
    </xf>
    <xf numFmtId="0" fontId="13" fillId="4" borderId="1" xfId="0" applyFont="1" applyFill="1" applyBorder="1" applyAlignment="1">
      <alignment horizontal="center" vertical="top"/>
    </xf>
    <xf numFmtId="0" fontId="13" fillId="0" borderId="55" xfId="0" applyFont="1" applyBorder="1" applyAlignment="1">
      <alignment horizontal="center"/>
    </xf>
    <xf numFmtId="0" fontId="13" fillId="0" borderId="6" xfId="0" applyFont="1" applyBorder="1" applyAlignment="1">
      <alignment horizontal="center"/>
    </xf>
    <xf numFmtId="0" fontId="13" fillId="0" borderId="51" xfId="0" applyFont="1" applyBorder="1" applyAlignment="1">
      <alignment horizontal="center"/>
    </xf>
    <xf numFmtId="0" fontId="13" fillId="0" borderId="52" xfId="0" applyFont="1" applyBorder="1" applyAlignment="1">
      <alignment horizontal="center"/>
    </xf>
    <xf numFmtId="0" fontId="13" fillId="0" borderId="4" xfId="0" applyFont="1" applyBorder="1" applyAlignment="1">
      <alignment horizontal="center"/>
    </xf>
    <xf numFmtId="166" fontId="13" fillId="0" borderId="1" xfId="0" applyNumberFormat="1" applyFont="1" applyBorder="1" applyAlignment="1">
      <alignment horizontal="center" vertical="top"/>
    </xf>
    <xf numFmtId="166" fontId="13" fillId="4" borderId="1" xfId="0" applyNumberFormat="1" applyFont="1" applyFill="1" applyBorder="1" applyAlignment="1">
      <alignment horizontal="center" vertical="top"/>
    </xf>
    <xf numFmtId="2" fontId="13" fillId="0" borderId="1" xfId="0" applyNumberFormat="1" applyFont="1" applyBorder="1" applyAlignment="1">
      <alignment horizontal="center" vertical="top"/>
    </xf>
    <xf numFmtId="2" fontId="13" fillId="4" borderId="1" xfId="0" applyNumberFormat="1" applyFont="1" applyFill="1" applyBorder="1" applyAlignment="1">
      <alignment horizontal="center" vertical="top"/>
    </xf>
    <xf numFmtId="165" fontId="13" fillId="0" borderId="1" xfId="0" applyNumberFormat="1" applyFont="1" applyBorder="1" applyAlignment="1">
      <alignment horizontal="center" vertical="top"/>
    </xf>
    <xf numFmtId="165" fontId="13" fillId="4" borderId="1" xfId="0" applyNumberFormat="1" applyFont="1" applyFill="1" applyBorder="1" applyAlignment="1">
      <alignment horizontal="center" vertical="top"/>
    </xf>
    <xf numFmtId="0" fontId="13" fillId="17" borderId="33" xfId="0" applyFont="1" applyFill="1" applyBorder="1"/>
    <xf numFmtId="0" fontId="13" fillId="17" borderId="0" xfId="0" applyFont="1" applyFill="1"/>
    <xf numFmtId="0" fontId="13" fillId="17" borderId="39" xfId="0" applyFont="1" applyFill="1" applyBorder="1"/>
    <xf numFmtId="166" fontId="13" fillId="4" borderId="1" xfId="0" applyNumberFormat="1" applyFont="1" applyFill="1" applyBorder="1" applyAlignment="1">
      <alignment horizontal="center"/>
    </xf>
    <xf numFmtId="0" fontId="13" fillId="0" borderId="53" xfId="0" applyFont="1" applyBorder="1" applyAlignment="1">
      <alignment horizontal="center"/>
    </xf>
    <xf numFmtId="0" fontId="13" fillId="0" borderId="54" xfId="0" applyFont="1" applyBorder="1" applyAlignment="1">
      <alignment horizontal="center"/>
    </xf>
    <xf numFmtId="0" fontId="13" fillId="0" borderId="1" xfId="0" applyFont="1" applyBorder="1" applyAlignment="1">
      <alignment horizontal="center" vertical="center"/>
    </xf>
    <xf numFmtId="0" fontId="13" fillId="4" borderId="1" xfId="0" applyFont="1" applyFill="1" applyBorder="1" applyAlignment="1">
      <alignment horizontal="center" vertical="center"/>
    </xf>
    <xf numFmtId="0" fontId="13" fillId="0" borderId="23"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horizontal="center" vertical="center"/>
    </xf>
    <xf numFmtId="0" fontId="13" fillId="4" borderId="27" xfId="0" applyFont="1" applyFill="1" applyBorder="1" applyAlignment="1">
      <alignment horizontal="center" vertical="center"/>
    </xf>
    <xf numFmtId="0" fontId="13" fillId="0" borderId="27" xfId="0" applyFont="1" applyBorder="1" applyAlignment="1">
      <alignment vertical="center"/>
    </xf>
    <xf numFmtId="0" fontId="13" fillId="0" borderId="40" xfId="0" applyFont="1" applyBorder="1" applyAlignment="1">
      <alignment vertical="center"/>
    </xf>
    <xf numFmtId="0" fontId="13" fillId="8" borderId="1" xfId="0" applyFont="1" applyFill="1" applyBorder="1" applyAlignment="1" applyProtection="1">
      <alignment horizontal="center"/>
      <protection locked="0"/>
    </xf>
    <xf numFmtId="1" fontId="13" fillId="0" borderId="1" xfId="0" applyNumberFormat="1" applyFont="1" applyBorder="1" applyAlignment="1" applyProtection="1">
      <alignment horizontal="center"/>
      <protection locked="0"/>
    </xf>
    <xf numFmtId="2" fontId="13" fillId="0" borderId="1" xfId="0" applyNumberFormat="1" applyFont="1" applyBorder="1" applyAlignment="1" applyProtection="1">
      <alignment horizontal="center" vertical="center"/>
      <protection locked="0"/>
    </xf>
    <xf numFmtId="166" fontId="13" fillId="0" borderId="1" xfId="0" applyNumberFormat="1" applyFont="1" applyBorder="1" applyAlignment="1" applyProtection="1">
      <alignment horizontal="center"/>
      <protection locked="0"/>
    </xf>
    <xf numFmtId="0" fontId="13" fillId="0" borderId="1" xfId="0" applyFont="1" applyBorder="1" applyAlignment="1" applyProtection="1">
      <alignment horizontal="center" vertical="top"/>
      <protection locked="0"/>
    </xf>
    <xf numFmtId="166" fontId="13" fillId="0" borderId="1" xfId="0" applyNumberFormat="1" applyFont="1" applyBorder="1" applyAlignment="1" applyProtection="1">
      <alignment horizontal="center" vertical="top"/>
      <protection locked="0"/>
    </xf>
    <xf numFmtId="2" fontId="13" fillId="0" borderId="1" xfId="0" applyNumberFormat="1" applyFont="1" applyBorder="1" applyAlignment="1" applyProtection="1">
      <alignment horizontal="center" vertical="top"/>
      <protection locked="0"/>
    </xf>
    <xf numFmtId="165" fontId="13" fillId="0" borderId="1" xfId="0" applyNumberFormat="1" applyFont="1" applyBorder="1" applyAlignment="1" applyProtection="1">
      <alignment horizontal="center" vertical="top"/>
      <protection locked="0"/>
    </xf>
    <xf numFmtId="0" fontId="13" fillId="5" borderId="17" xfId="0" applyFont="1" applyFill="1" applyBorder="1" applyAlignment="1" applyProtection="1">
      <alignment horizontal="center"/>
      <protection locked="0"/>
    </xf>
    <xf numFmtId="0" fontId="13" fillId="5" borderId="27" xfId="0" applyFont="1" applyFill="1" applyBorder="1" applyAlignment="1" applyProtection="1">
      <alignment horizontal="center"/>
      <protection locked="0"/>
    </xf>
    <xf numFmtId="0" fontId="13" fillId="5" borderId="14" xfId="0" applyFont="1" applyFill="1" applyBorder="1" applyAlignment="1" applyProtection="1">
      <alignment horizontal="center"/>
      <protection locked="0"/>
    </xf>
    <xf numFmtId="165" fontId="13" fillId="5" borderId="1" xfId="0" applyNumberFormat="1" applyFont="1" applyFill="1" applyBorder="1" applyAlignment="1" applyProtection="1">
      <alignment horizontal="center"/>
      <protection locked="0"/>
    </xf>
    <xf numFmtId="0" fontId="13" fillId="5" borderId="27" xfId="0" applyFont="1" applyFill="1" applyBorder="1" applyAlignment="1">
      <alignment horizontal="center"/>
    </xf>
    <xf numFmtId="0" fontId="13" fillId="5" borderId="36" xfId="0" applyFont="1" applyFill="1" applyBorder="1" applyAlignment="1" applyProtection="1">
      <alignment horizontal="center"/>
      <protection locked="0"/>
    </xf>
    <xf numFmtId="0" fontId="14" fillId="19" borderId="22" xfId="0" applyFont="1" applyFill="1" applyBorder="1" applyAlignment="1">
      <alignment horizontal="center"/>
    </xf>
    <xf numFmtId="0" fontId="14" fillId="19" borderId="1" xfId="0" applyFont="1" applyFill="1" applyBorder="1" applyAlignment="1">
      <alignment horizontal="center"/>
    </xf>
    <xf numFmtId="0" fontId="14" fillId="19" borderId="23" xfId="0" applyFont="1" applyFill="1" applyBorder="1" applyAlignment="1">
      <alignment horizontal="center"/>
    </xf>
    <xf numFmtId="0" fontId="14" fillId="19" borderId="19" xfId="0" applyFont="1" applyFill="1" applyBorder="1" applyAlignment="1">
      <alignment horizontal="center"/>
    </xf>
    <xf numFmtId="0" fontId="14" fillId="19" borderId="20" xfId="0" applyFont="1" applyFill="1" applyBorder="1" applyAlignment="1">
      <alignment horizontal="center"/>
    </xf>
    <xf numFmtId="0" fontId="14" fillId="19" borderId="21" xfId="0" applyFont="1" applyFill="1" applyBorder="1" applyAlignment="1">
      <alignment horizontal="center"/>
    </xf>
    <xf numFmtId="0" fontId="14" fillId="19" borderId="46" xfId="0" applyFont="1" applyFill="1" applyBorder="1" applyAlignment="1">
      <alignment horizontal="center"/>
    </xf>
    <xf numFmtId="0" fontId="15" fillId="5" borderId="22" xfId="0" applyFont="1" applyFill="1" applyBorder="1" applyAlignment="1">
      <alignment horizontal="left"/>
    </xf>
    <xf numFmtId="0" fontId="15" fillId="5" borderId="1" xfId="0" applyFont="1" applyFill="1" applyBorder="1" applyAlignment="1">
      <alignment horizontal="center"/>
    </xf>
    <xf numFmtId="0" fontId="15" fillId="5" borderId="23" xfId="0" applyFont="1" applyFill="1" applyBorder="1" applyAlignment="1">
      <alignment horizontal="center"/>
    </xf>
    <xf numFmtId="167" fontId="15" fillId="11" borderId="1" xfId="1" applyNumberFormat="1" applyFont="1" applyFill="1" applyBorder="1" applyAlignment="1" applyProtection="1">
      <alignment horizontal="center" vertical="center"/>
    </xf>
    <xf numFmtId="167" fontId="15" fillId="11" borderId="23" xfId="1" applyNumberFormat="1" applyFont="1" applyFill="1" applyBorder="1" applyAlignment="1" applyProtection="1">
      <alignment horizontal="center" vertical="center"/>
    </xf>
    <xf numFmtId="0" fontId="13" fillId="0" borderId="59" xfId="0" applyFont="1" applyBorder="1"/>
    <xf numFmtId="0" fontId="13" fillId="4" borderId="17" xfId="0" applyFont="1" applyFill="1" applyBorder="1" applyAlignment="1">
      <alignment horizontal="center"/>
    </xf>
    <xf numFmtId="0" fontId="13" fillId="0" borderId="58" xfId="0" applyFont="1" applyBorder="1"/>
    <xf numFmtId="0" fontId="13" fillId="4" borderId="27" xfId="0" applyFont="1" applyFill="1" applyBorder="1" applyAlignment="1">
      <alignment horizontal="center"/>
    </xf>
    <xf numFmtId="0" fontId="15" fillId="5" borderId="22" xfId="0" applyFont="1" applyFill="1" applyBorder="1"/>
    <xf numFmtId="0" fontId="15" fillId="5" borderId="23" xfId="0" applyFont="1" applyFill="1" applyBorder="1"/>
    <xf numFmtId="0" fontId="13" fillId="0" borderId="5" xfId="0" applyFont="1" applyBorder="1"/>
    <xf numFmtId="0" fontId="13" fillId="0" borderId="1" xfId="0" applyFont="1" applyBorder="1" applyAlignment="1">
      <alignment horizontal="left"/>
    </xf>
    <xf numFmtId="0" fontId="13" fillId="0" borderId="9" xfId="0" applyFont="1" applyBorder="1"/>
    <xf numFmtId="0" fontId="13" fillId="0" borderId="14" xfId="0" applyFont="1" applyBorder="1" applyAlignment="1">
      <alignment horizontal="left"/>
    </xf>
    <xf numFmtId="0" fontId="13" fillId="4" borderId="14" xfId="0" applyFont="1" applyFill="1" applyBorder="1" applyAlignment="1">
      <alignment horizontal="center"/>
    </xf>
    <xf numFmtId="165" fontId="13" fillId="4" borderId="17" xfId="0" applyNumberFormat="1" applyFont="1" applyFill="1" applyBorder="1" applyAlignment="1">
      <alignment horizontal="center"/>
    </xf>
    <xf numFmtId="165" fontId="13" fillId="4" borderId="27" xfId="0" applyNumberFormat="1" applyFont="1" applyFill="1" applyBorder="1" applyAlignment="1">
      <alignment horizontal="center"/>
    </xf>
    <xf numFmtId="0" fontId="15" fillId="5" borderId="26" xfId="0" applyFont="1" applyFill="1" applyBorder="1"/>
    <xf numFmtId="0" fontId="15" fillId="5" borderId="27" xfId="0" applyFont="1" applyFill="1" applyBorder="1" applyAlignment="1">
      <alignment horizontal="center"/>
    </xf>
    <xf numFmtId="0" fontId="15" fillId="5" borderId="40" xfId="0" applyFont="1" applyFill="1" applyBorder="1"/>
    <xf numFmtId="0" fontId="13" fillId="0" borderId="12" xfId="0" applyFont="1" applyBorder="1"/>
    <xf numFmtId="0" fontId="13" fillId="4" borderId="36" xfId="0" applyFont="1" applyFill="1" applyBorder="1" applyAlignment="1">
      <alignment horizontal="center"/>
    </xf>
    <xf numFmtId="0" fontId="14" fillId="19" borderId="46" xfId="0" applyFont="1" applyFill="1" applyBorder="1"/>
    <xf numFmtId="0" fontId="13" fillId="13" borderId="18" xfId="0" applyFont="1" applyFill="1" applyBorder="1" applyAlignment="1">
      <alignment horizontal="center"/>
    </xf>
    <xf numFmtId="0" fontId="13" fillId="13" borderId="23" xfId="0" applyFont="1" applyFill="1" applyBorder="1" applyAlignment="1">
      <alignment horizontal="center"/>
    </xf>
    <xf numFmtId="0" fontId="13" fillId="13" borderId="40" xfId="0" applyFont="1" applyFill="1" applyBorder="1" applyAlignment="1">
      <alignment horizontal="center"/>
    </xf>
    <xf numFmtId="0" fontId="1" fillId="18" borderId="27" xfId="0" applyFont="1" applyFill="1" applyBorder="1" applyAlignment="1">
      <alignment horizontal="left" vertical="center" wrapText="1"/>
    </xf>
    <xf numFmtId="0" fontId="1" fillId="18" borderId="14" xfId="0" applyFont="1" applyFill="1" applyBorder="1" applyAlignment="1">
      <alignment horizontal="left" vertical="center" wrapText="1"/>
    </xf>
    <xf numFmtId="0" fontId="1" fillId="18" borderId="1" xfId="0" applyFont="1" applyFill="1" applyBorder="1" applyAlignment="1">
      <alignment horizontal="left" vertical="center" wrapText="1"/>
    </xf>
    <xf numFmtId="0" fontId="7" fillId="0" borderId="1" xfId="3" applyFill="1" applyBorder="1" applyAlignment="1" applyProtection="1">
      <alignment horizontal="left" vertical="top" wrapText="1"/>
    </xf>
    <xf numFmtId="0" fontId="9" fillId="0" borderId="1" xfId="0" applyFont="1" applyBorder="1" applyAlignment="1">
      <alignment horizontal="left" vertical="top" wrapText="1"/>
    </xf>
    <xf numFmtId="0" fontId="9" fillId="0" borderId="0" xfId="0" applyFont="1" applyAlignment="1">
      <alignment horizontal="left" vertical="top" wrapText="1"/>
    </xf>
    <xf numFmtId="0" fontId="13" fillId="17" borderId="1" xfId="0" applyFont="1" applyFill="1" applyBorder="1" applyAlignment="1">
      <alignment horizontal="center"/>
    </xf>
    <xf numFmtId="0" fontId="13" fillId="17" borderId="1" xfId="0" applyFont="1" applyFill="1" applyBorder="1"/>
    <xf numFmtId="2" fontId="13" fillId="17" borderId="1" xfId="0" applyNumberFormat="1" applyFont="1" applyFill="1" applyBorder="1" applyAlignment="1">
      <alignment horizontal="center"/>
    </xf>
    <xf numFmtId="165" fontId="13" fillId="13" borderId="17" xfId="0" applyNumberFormat="1" applyFont="1" applyFill="1" applyBorder="1" applyAlignment="1">
      <alignment horizontal="center"/>
    </xf>
    <xf numFmtId="165" fontId="13" fillId="0" borderId="17" xfId="0" applyNumberFormat="1" applyFont="1" applyBorder="1" applyAlignment="1" applyProtection="1">
      <alignment horizontal="center"/>
      <protection locked="0"/>
    </xf>
    <xf numFmtId="165" fontId="13" fillId="0" borderId="17" xfId="0" applyNumberFormat="1" applyFont="1" applyBorder="1" applyAlignment="1">
      <alignment horizontal="center"/>
    </xf>
    <xf numFmtId="0" fontId="13" fillId="0" borderId="18" xfId="0" applyFont="1" applyBorder="1"/>
    <xf numFmtId="2" fontId="13" fillId="0" borderId="27" xfId="0" applyNumberFormat="1" applyFont="1" applyBorder="1" applyAlignment="1" applyProtection="1">
      <alignment horizontal="center"/>
      <protection locked="0"/>
    </xf>
    <xf numFmtId="2" fontId="13" fillId="4" borderId="27" xfId="0" applyNumberFormat="1" applyFont="1" applyFill="1" applyBorder="1" applyAlignment="1">
      <alignment horizontal="center"/>
    </xf>
    <xf numFmtId="0" fontId="13" fillId="0" borderId="40" xfId="0" applyFont="1" applyBorder="1"/>
    <xf numFmtId="0" fontId="21" fillId="19" borderId="42" xfId="0" applyFont="1" applyFill="1" applyBorder="1" applyAlignment="1">
      <alignment wrapText="1"/>
    </xf>
    <xf numFmtId="0" fontId="13" fillId="0" borderId="59" xfId="0" applyFont="1" applyBorder="1" applyAlignment="1">
      <alignment wrapText="1"/>
    </xf>
    <xf numFmtId="0" fontId="13" fillId="5" borderId="17" xfId="0" applyFont="1" applyFill="1" applyBorder="1" applyAlignment="1" applyProtection="1">
      <alignment horizontal="center" vertical="center"/>
      <protection locked="0"/>
    </xf>
    <xf numFmtId="0" fontId="13" fillId="12" borderId="14" xfId="0" applyFont="1" applyFill="1" applyBorder="1" applyAlignment="1">
      <alignment horizontal="center"/>
    </xf>
    <xf numFmtId="0" fontId="13" fillId="12" borderId="36" xfId="0" applyFont="1" applyFill="1" applyBorder="1" applyAlignment="1">
      <alignment horizontal="center"/>
    </xf>
    <xf numFmtId="0" fontId="13" fillId="13" borderId="14" xfId="0" applyFont="1" applyFill="1" applyBorder="1" applyAlignment="1">
      <alignment horizontal="center"/>
    </xf>
    <xf numFmtId="0" fontId="13" fillId="13" borderId="36" xfId="0" applyFont="1" applyFill="1" applyBorder="1" applyAlignment="1">
      <alignment horizontal="center"/>
    </xf>
    <xf numFmtId="0" fontId="13" fillId="15" borderId="1" xfId="0" applyFont="1" applyFill="1" applyBorder="1" applyAlignment="1">
      <alignment horizontal="center"/>
    </xf>
    <xf numFmtId="0" fontId="13" fillId="15" borderId="14" xfId="0" applyFont="1" applyFill="1" applyBorder="1" applyAlignment="1">
      <alignment horizontal="center"/>
    </xf>
    <xf numFmtId="165" fontId="13" fillId="15" borderId="1" xfId="0" applyNumberFormat="1" applyFont="1" applyFill="1" applyBorder="1" applyAlignment="1">
      <alignment horizontal="center"/>
    </xf>
    <xf numFmtId="165" fontId="13" fillId="15" borderId="27" xfId="0" applyNumberFormat="1" applyFont="1" applyFill="1" applyBorder="1" applyAlignment="1">
      <alignment horizontal="center"/>
    </xf>
    <xf numFmtId="0" fontId="13" fillId="15" borderId="36" xfId="0" applyFont="1" applyFill="1" applyBorder="1" applyAlignment="1">
      <alignment horizontal="center"/>
    </xf>
    <xf numFmtId="0" fontId="8" fillId="0" borderId="0" xfId="0" applyFont="1" applyAlignment="1">
      <alignment horizontal="left"/>
    </xf>
    <xf numFmtId="0" fontId="14" fillId="19" borderId="46" xfId="0" applyFont="1" applyFill="1" applyBorder="1" applyAlignment="1">
      <alignment horizontal="center" wrapText="1"/>
    </xf>
    <xf numFmtId="0" fontId="6" fillId="0" borderId="0" xfId="0" applyFont="1"/>
    <xf numFmtId="0" fontId="26" fillId="0" borderId="0" xfId="0" applyFont="1"/>
    <xf numFmtId="0" fontId="27" fillId="0" borderId="0" xfId="0" applyFont="1"/>
    <xf numFmtId="169" fontId="0" fillId="0" borderId="0" xfId="0" applyNumberFormat="1" applyAlignment="1">
      <alignment wrapText="1"/>
    </xf>
    <xf numFmtId="0" fontId="26" fillId="0" borderId="0" xfId="0" applyFont="1" applyAlignment="1">
      <alignment vertical="center"/>
    </xf>
    <xf numFmtId="169" fontId="0" fillId="0" borderId="1" xfId="0" applyNumberFormat="1" applyBorder="1"/>
    <xf numFmtId="169" fontId="0" fillId="0" borderId="0" xfId="0" applyNumberFormat="1"/>
    <xf numFmtId="166" fontId="13" fillId="0" borderId="0" xfId="0" applyNumberFormat="1" applyFont="1"/>
    <xf numFmtId="164" fontId="4" fillId="0" borderId="0" xfId="1" applyFont="1"/>
    <xf numFmtId="11" fontId="4" fillId="0" borderId="0" xfId="0" applyNumberFormat="1" applyFont="1"/>
    <xf numFmtId="0" fontId="4" fillId="0" borderId="0" xfId="0" applyFont="1" applyAlignment="1">
      <alignment vertical="center"/>
    </xf>
    <xf numFmtId="0" fontId="4" fillId="0" borderId="0" xfId="0" applyFont="1" applyAlignment="1">
      <alignment horizontal="left" vertical="center" indent="5"/>
    </xf>
    <xf numFmtId="0" fontId="13" fillId="17" borderId="34" xfId="0" applyFont="1" applyFill="1" applyBorder="1" applyAlignment="1">
      <alignment horizontal="left" vertical="center" wrapText="1"/>
    </xf>
    <xf numFmtId="0" fontId="13" fillId="17" borderId="13" xfId="0" applyFont="1" applyFill="1" applyBorder="1" applyAlignment="1">
      <alignment horizontal="left" vertical="center" wrapText="1"/>
    </xf>
    <xf numFmtId="0" fontId="13" fillId="17" borderId="41" xfId="0" applyFont="1" applyFill="1" applyBorder="1" applyAlignment="1">
      <alignment horizontal="left" vertical="center" wrapText="1"/>
    </xf>
    <xf numFmtId="0" fontId="19" fillId="17" borderId="32" xfId="0" applyFont="1" applyFill="1" applyBorder="1" applyAlignment="1">
      <alignment vertical="center" wrapText="1"/>
    </xf>
    <xf numFmtId="0" fontId="19" fillId="17" borderId="45" xfId="0" applyFont="1" applyFill="1" applyBorder="1" applyAlignment="1">
      <alignment vertical="center" wrapText="1"/>
    </xf>
    <xf numFmtId="0" fontId="19" fillId="17" borderId="38" xfId="0" applyFont="1" applyFill="1" applyBorder="1" applyAlignment="1">
      <alignment vertical="center" wrapText="1"/>
    </xf>
    <xf numFmtId="0" fontId="19" fillId="17" borderId="33" xfId="0" applyFont="1" applyFill="1" applyBorder="1" applyAlignment="1">
      <alignment vertical="center" wrapText="1"/>
    </xf>
    <xf numFmtId="0" fontId="19" fillId="17" borderId="0" xfId="0" applyFont="1" applyFill="1" applyAlignment="1">
      <alignment vertical="center" wrapText="1"/>
    </xf>
    <xf numFmtId="0" fontId="19" fillId="17" borderId="39" xfId="0" applyFont="1" applyFill="1" applyBorder="1" applyAlignment="1">
      <alignment vertical="center" wrapText="1"/>
    </xf>
    <xf numFmtId="0" fontId="13" fillId="0" borderId="45" xfId="0" applyFont="1" applyBorder="1" applyAlignment="1">
      <alignment horizontal="center"/>
    </xf>
    <xf numFmtId="0" fontId="24" fillId="0" borderId="13" xfId="0" applyFont="1" applyBorder="1" applyAlignment="1">
      <alignment horizontal="center" vertical="center"/>
    </xf>
    <xf numFmtId="0" fontId="13" fillId="0" borderId="48"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0" xfId="0" applyFont="1" applyBorder="1" applyAlignment="1">
      <alignment horizontal="center" vertical="center" wrapText="1"/>
    </xf>
    <xf numFmtId="0" fontId="18" fillId="0" borderId="32" xfId="0" applyFont="1" applyBorder="1" applyAlignment="1">
      <alignment horizontal="left" wrapText="1"/>
    </xf>
    <xf numFmtId="0" fontId="18" fillId="0" borderId="45" xfId="0" applyFont="1" applyBorder="1" applyAlignment="1">
      <alignment horizontal="left" wrapText="1"/>
    </xf>
    <xf numFmtId="0" fontId="18" fillId="0" borderId="38" xfId="0" applyFont="1" applyBorder="1" applyAlignment="1">
      <alignment horizontal="left" wrapText="1"/>
    </xf>
    <xf numFmtId="0" fontId="18" fillId="0" borderId="33" xfId="0" applyFont="1" applyBorder="1" applyAlignment="1">
      <alignment horizontal="left" wrapText="1"/>
    </xf>
    <xf numFmtId="0" fontId="18" fillId="0" borderId="0" xfId="0" applyFont="1" applyAlignment="1">
      <alignment horizontal="left" wrapText="1"/>
    </xf>
    <xf numFmtId="0" fontId="18" fillId="0" borderId="39" xfId="0" applyFont="1" applyBorder="1" applyAlignment="1">
      <alignment horizontal="left" wrapText="1"/>
    </xf>
    <xf numFmtId="0" fontId="18" fillId="0" borderId="34" xfId="0" applyFont="1" applyBorder="1" applyAlignment="1">
      <alignment horizontal="left" wrapText="1"/>
    </xf>
    <xf numFmtId="0" fontId="18" fillId="0" borderId="13" xfId="0" applyFont="1" applyBorder="1" applyAlignment="1">
      <alignment horizontal="left" wrapText="1"/>
    </xf>
    <xf numFmtId="0" fontId="18" fillId="0" borderId="41" xfId="0" applyFont="1" applyBorder="1" applyAlignment="1">
      <alignment horizontal="left" wrapText="1"/>
    </xf>
    <xf numFmtId="0" fontId="13" fillId="5" borderId="7" xfId="0" applyFont="1" applyFill="1" applyBorder="1" applyAlignment="1">
      <alignment horizontal="left" vertical="top" wrapText="1"/>
    </xf>
    <xf numFmtId="0" fontId="13" fillId="5" borderId="8" xfId="0" applyFont="1" applyFill="1" applyBorder="1" applyAlignment="1">
      <alignment horizontal="left" vertical="top" wrapText="1"/>
    </xf>
    <xf numFmtId="0" fontId="13" fillId="5" borderId="9" xfId="0" applyFont="1" applyFill="1" applyBorder="1" applyAlignment="1">
      <alignment horizontal="left" vertical="top" wrapText="1"/>
    </xf>
    <xf numFmtId="0" fontId="13" fillId="5" borderId="2" xfId="0" applyFont="1" applyFill="1" applyBorder="1" applyAlignment="1">
      <alignment horizontal="left" vertical="top" wrapText="1"/>
    </xf>
    <xf numFmtId="0" fontId="13" fillId="5" borderId="0" xfId="0" applyFont="1" applyFill="1" applyAlignment="1">
      <alignment horizontal="left" vertical="top" wrapText="1"/>
    </xf>
    <xf numFmtId="0" fontId="13" fillId="5" borderId="10" xfId="0" applyFont="1" applyFill="1" applyBorder="1" applyAlignment="1">
      <alignment horizontal="left" vertical="top" wrapText="1"/>
    </xf>
    <xf numFmtId="0" fontId="18" fillId="0" borderId="15" xfId="0" applyFont="1" applyBorder="1" applyAlignment="1">
      <alignment horizontal="center"/>
    </xf>
    <xf numFmtId="0" fontId="18" fillId="0" borderId="44" xfId="0" applyFont="1" applyBorder="1" applyAlignment="1">
      <alignment horizontal="center"/>
    </xf>
    <xf numFmtId="0" fontId="18" fillId="0" borderId="34" xfId="0" applyFont="1" applyBorder="1" applyAlignment="1">
      <alignment horizontal="left"/>
    </xf>
    <xf numFmtId="0" fontId="18" fillId="0" borderId="13" xfId="0" applyFont="1" applyBorder="1" applyAlignment="1">
      <alignment horizontal="left"/>
    </xf>
    <xf numFmtId="0" fontId="18" fillId="0" borderId="32" xfId="0" applyFont="1" applyBorder="1" applyAlignment="1">
      <alignment horizontal="center"/>
    </xf>
    <xf numFmtId="0" fontId="18" fillId="0" borderId="45" xfId="0" applyFont="1" applyBorder="1" applyAlignment="1">
      <alignment horizontal="center"/>
    </xf>
    <xf numFmtId="0" fontId="18" fillId="0" borderId="38" xfId="0" applyFont="1" applyBorder="1" applyAlignment="1">
      <alignment horizontal="center"/>
    </xf>
    <xf numFmtId="0" fontId="16" fillId="16" borderId="42" xfId="2" applyFont="1" applyBorder="1" applyAlignment="1" applyProtection="1">
      <alignment horizontal="left"/>
    </xf>
    <xf numFmtId="0" fontId="16" fillId="16" borderId="15" xfId="2" applyFont="1" applyBorder="1" applyAlignment="1" applyProtection="1">
      <alignment horizontal="left"/>
    </xf>
    <xf numFmtId="0" fontId="16" fillId="16" borderId="44" xfId="2" applyFont="1" applyBorder="1" applyAlignment="1" applyProtection="1">
      <alignment horizontal="left"/>
    </xf>
    <xf numFmtId="0" fontId="21" fillId="18" borderId="42" xfId="0" applyFont="1" applyFill="1" applyBorder="1" applyAlignment="1">
      <alignment horizontal="center"/>
    </xf>
    <xf numFmtId="0" fontId="21" fillId="18" borderId="15" xfId="0" applyFont="1" applyFill="1" applyBorder="1" applyAlignment="1">
      <alignment horizontal="center"/>
    </xf>
    <xf numFmtId="0" fontId="21" fillId="18" borderId="44" xfId="0" applyFont="1" applyFill="1" applyBorder="1" applyAlignment="1">
      <alignment horizontal="center"/>
    </xf>
    <xf numFmtId="0" fontId="22" fillId="18" borderId="19" xfId="0" applyFont="1" applyFill="1" applyBorder="1" applyAlignment="1">
      <alignment horizontal="center" vertical="center"/>
    </xf>
    <xf numFmtId="0" fontId="22" fillId="18" borderId="20" xfId="0" applyFont="1" applyFill="1" applyBorder="1" applyAlignment="1">
      <alignment horizontal="center" vertical="center"/>
    </xf>
    <xf numFmtId="0" fontId="22" fillId="18" borderId="21" xfId="0" applyFont="1" applyFill="1" applyBorder="1" applyAlignment="1">
      <alignment horizontal="center" vertical="center"/>
    </xf>
    <xf numFmtId="0" fontId="14" fillId="19" borderId="46" xfId="0" applyFont="1" applyFill="1" applyBorder="1" applyAlignment="1">
      <alignment horizontal="center" vertical="center"/>
    </xf>
    <xf numFmtId="0" fontId="13" fillId="17" borderId="21" xfId="0" applyFont="1" applyFill="1" applyBorder="1" applyAlignment="1">
      <alignment horizontal="center" vertical="center"/>
    </xf>
    <xf numFmtId="0" fontId="13" fillId="17" borderId="28" xfId="0" applyFont="1" applyFill="1" applyBorder="1" applyAlignment="1">
      <alignment horizontal="center" vertical="center"/>
    </xf>
    <xf numFmtId="0" fontId="13" fillId="17" borderId="30" xfId="0" applyFont="1" applyFill="1" applyBorder="1" applyAlignment="1">
      <alignment horizontal="center" vertical="center"/>
    </xf>
    <xf numFmtId="0" fontId="22" fillId="19" borderId="15" xfId="0" applyFont="1" applyFill="1" applyBorder="1" applyAlignment="1">
      <alignment horizontal="center" vertical="center"/>
    </xf>
    <xf numFmtId="0" fontId="22" fillId="19" borderId="44" xfId="0" applyFont="1" applyFill="1" applyBorder="1" applyAlignment="1">
      <alignment horizontal="center" vertical="center"/>
    </xf>
    <xf numFmtId="0" fontId="20" fillId="3" borderId="45" xfId="0" applyFont="1" applyFill="1" applyBorder="1" applyAlignment="1">
      <alignment horizontal="left" vertical="top" wrapText="1"/>
    </xf>
    <xf numFmtId="0" fontId="20" fillId="3" borderId="38" xfId="0" applyFont="1" applyFill="1" applyBorder="1" applyAlignment="1">
      <alignment horizontal="left" vertical="top" wrapText="1"/>
    </xf>
    <xf numFmtId="0" fontId="20" fillId="3" borderId="33" xfId="0" applyFont="1" applyFill="1" applyBorder="1" applyAlignment="1">
      <alignment horizontal="left" vertical="top" wrapText="1"/>
    </xf>
    <xf numFmtId="0" fontId="20" fillId="3" borderId="39" xfId="0" applyFont="1" applyFill="1" applyBorder="1" applyAlignment="1">
      <alignment horizontal="left" vertical="top" wrapText="1"/>
    </xf>
    <xf numFmtId="0" fontId="20" fillId="3" borderId="34" xfId="0" applyFont="1" applyFill="1" applyBorder="1" applyAlignment="1">
      <alignment horizontal="left" vertical="top" wrapText="1"/>
    </xf>
    <xf numFmtId="0" fontId="20" fillId="3" borderId="41" xfId="0" applyFont="1" applyFill="1" applyBorder="1" applyAlignment="1">
      <alignment horizontal="left" vertical="top" wrapText="1"/>
    </xf>
    <xf numFmtId="0" fontId="22" fillId="18" borderId="16" xfId="0" applyFont="1" applyFill="1" applyBorder="1" applyAlignment="1">
      <alignment horizontal="center" vertical="center"/>
    </xf>
    <xf numFmtId="0" fontId="22" fillId="18" borderId="17" xfId="0" applyFont="1" applyFill="1" applyBorder="1" applyAlignment="1">
      <alignment horizontal="center" vertical="center"/>
    </xf>
    <xf numFmtId="0" fontId="22" fillId="18" borderId="18" xfId="0" applyFont="1" applyFill="1" applyBorder="1" applyAlignment="1">
      <alignment horizontal="center" vertical="center"/>
    </xf>
    <xf numFmtId="0" fontId="22" fillId="18" borderId="42" xfId="0" applyFont="1" applyFill="1" applyBorder="1" applyAlignment="1">
      <alignment horizontal="center"/>
    </xf>
    <xf numFmtId="0" fontId="22" fillId="18" borderId="15" xfId="0" applyFont="1" applyFill="1" applyBorder="1" applyAlignment="1">
      <alignment horizontal="center"/>
    </xf>
    <xf numFmtId="0" fontId="22" fillId="18" borderId="44" xfId="0" applyFont="1" applyFill="1" applyBorder="1" applyAlignment="1">
      <alignment horizontal="center"/>
    </xf>
    <xf numFmtId="0" fontId="20" fillId="3" borderId="32" xfId="0" applyFont="1" applyFill="1" applyBorder="1" applyAlignment="1">
      <alignment horizontal="left" vertical="top" wrapText="1"/>
    </xf>
    <xf numFmtId="0" fontId="1" fillId="19" borderId="1" xfId="0" applyFont="1" applyFill="1" applyBorder="1" applyAlignment="1">
      <alignment horizontal="center" vertical="top" wrapText="1"/>
    </xf>
    <xf numFmtId="0" fontId="1" fillId="19" borderId="11" xfId="0" applyFont="1" applyFill="1" applyBorder="1" applyAlignment="1">
      <alignment horizontal="center" vertical="top" wrapText="1"/>
    </xf>
    <xf numFmtId="0" fontId="1" fillId="19" borderId="6" xfId="0" applyFont="1" applyFill="1" applyBorder="1" applyAlignment="1">
      <alignment horizontal="center" vertical="top" wrapText="1"/>
    </xf>
    <xf numFmtId="0" fontId="1" fillId="19" borderId="12" xfId="0" applyFont="1" applyFill="1" applyBorder="1" applyAlignment="1">
      <alignment horizontal="center" vertical="top" wrapText="1"/>
    </xf>
    <xf numFmtId="0" fontId="1" fillId="19" borderId="3" xfId="0" applyFont="1" applyFill="1" applyBorder="1" applyAlignment="1">
      <alignment horizontal="center" vertical="center" wrapText="1"/>
    </xf>
    <xf numFmtId="0" fontId="1" fillId="19" borderId="4"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1" xfId="0" applyFont="1" applyFill="1" applyBorder="1" applyAlignment="1">
      <alignment horizontal="center" vertical="center" wrapText="1"/>
    </xf>
    <xf numFmtId="0" fontId="1" fillId="19" borderId="32" xfId="0" applyFont="1" applyFill="1" applyBorder="1" applyAlignment="1">
      <alignment horizontal="center" vertical="center" wrapText="1"/>
    </xf>
    <xf numFmtId="0" fontId="1" fillId="19" borderId="45" xfId="0" applyFont="1" applyFill="1" applyBorder="1" applyAlignment="1">
      <alignment horizontal="center" vertical="center" wrapText="1"/>
    </xf>
    <xf numFmtId="0" fontId="1" fillId="19" borderId="38" xfId="0" applyFont="1" applyFill="1" applyBorder="1" applyAlignment="1">
      <alignment horizontal="center" vertical="center" wrapText="1"/>
    </xf>
    <xf numFmtId="0" fontId="1" fillId="19" borderId="3" xfId="0" applyFont="1" applyFill="1" applyBorder="1" applyAlignment="1">
      <alignment horizontal="center" vertical="top" wrapText="1"/>
    </xf>
    <xf numFmtId="0" fontId="1" fillId="19" borderId="4" xfId="0" applyFont="1" applyFill="1" applyBorder="1" applyAlignment="1">
      <alignment horizontal="center" vertical="top" wrapText="1"/>
    </xf>
    <xf numFmtId="0" fontId="1" fillId="19" borderId="5" xfId="0" applyFont="1" applyFill="1" applyBorder="1" applyAlignment="1">
      <alignment horizontal="center" vertical="top" wrapText="1"/>
    </xf>
    <xf numFmtId="0" fontId="13" fillId="5" borderId="32" xfId="0" applyFont="1" applyFill="1" applyBorder="1" applyAlignment="1">
      <alignment horizontal="left" vertical="top" wrapText="1"/>
    </xf>
    <xf numFmtId="0" fontId="13" fillId="5" borderId="38" xfId="0" applyFont="1" applyFill="1" applyBorder="1" applyAlignment="1">
      <alignment horizontal="left" vertical="top" wrapText="1"/>
    </xf>
    <xf numFmtId="0" fontId="13" fillId="5" borderId="33" xfId="0" applyFont="1" applyFill="1" applyBorder="1" applyAlignment="1">
      <alignment horizontal="left" vertical="top" wrapText="1"/>
    </xf>
    <xf numFmtId="0" fontId="13" fillId="5" borderId="39" xfId="0" applyFont="1" applyFill="1" applyBorder="1" applyAlignment="1">
      <alignment horizontal="left" vertical="top" wrapText="1"/>
    </xf>
    <xf numFmtId="0" fontId="13" fillId="5" borderId="34" xfId="0" applyFont="1" applyFill="1" applyBorder="1" applyAlignment="1">
      <alignment horizontal="left" vertical="top" wrapText="1"/>
    </xf>
    <xf numFmtId="0" fontId="13" fillId="5" borderId="41" xfId="0" applyFont="1" applyFill="1" applyBorder="1" applyAlignment="1">
      <alignment horizontal="left" vertical="top" wrapText="1"/>
    </xf>
    <xf numFmtId="0" fontId="14" fillId="10" borderId="16" xfId="0" applyFont="1" applyFill="1" applyBorder="1" applyAlignment="1">
      <alignment horizontal="center" vertical="center"/>
    </xf>
    <xf numFmtId="0" fontId="14" fillId="10" borderId="26" xfId="0" applyFont="1" applyFill="1" applyBorder="1" applyAlignment="1">
      <alignment horizontal="center" vertical="center"/>
    </xf>
    <xf numFmtId="0" fontId="14" fillId="10" borderId="17"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17" xfId="0" applyFont="1" applyFill="1" applyBorder="1" applyAlignment="1">
      <alignment horizontal="center"/>
    </xf>
    <xf numFmtId="0" fontId="14" fillId="10" borderId="24" xfId="0" applyFont="1" applyFill="1" applyBorder="1" applyAlignment="1">
      <alignment horizontal="center" vertical="center"/>
    </xf>
    <xf numFmtId="0" fontId="14" fillId="10" borderId="25" xfId="0" applyFont="1" applyFill="1" applyBorder="1" applyAlignment="1">
      <alignment horizontal="center" vertical="center"/>
    </xf>
    <xf numFmtId="0" fontId="13" fillId="0" borderId="21" xfId="0" applyFont="1" applyBorder="1" applyAlignment="1">
      <alignment horizontal="center" vertical="center"/>
    </xf>
    <xf numFmtId="0" fontId="13" fillId="0" borderId="28" xfId="0" applyFont="1" applyBorder="1" applyAlignment="1">
      <alignment horizontal="center" vertical="center"/>
    </xf>
    <xf numFmtId="0" fontId="18" fillId="0" borderId="42" xfId="0" applyFont="1" applyBorder="1" applyAlignment="1">
      <alignment horizontal="center"/>
    </xf>
    <xf numFmtId="0" fontId="14" fillId="10" borderId="29" xfId="0" applyFont="1" applyFill="1" applyBorder="1" applyAlignment="1">
      <alignment horizontal="center" vertical="center"/>
    </xf>
    <xf numFmtId="0" fontId="13" fillId="0" borderId="30" xfId="0" applyFont="1" applyBorder="1" applyAlignment="1">
      <alignment horizontal="center" vertical="center"/>
    </xf>
    <xf numFmtId="0" fontId="14" fillId="10" borderId="32" xfId="0" applyFont="1" applyFill="1" applyBorder="1" applyAlignment="1">
      <alignment horizontal="center" vertical="center"/>
    </xf>
    <xf numFmtId="0" fontId="14" fillId="10" borderId="33" xfId="0" applyFont="1" applyFill="1" applyBorder="1" applyAlignment="1">
      <alignment horizontal="center" vertical="center"/>
    </xf>
    <xf numFmtId="0" fontId="14" fillId="10" borderId="34" xfId="0" applyFont="1" applyFill="1" applyBorder="1" applyAlignment="1">
      <alignment horizontal="center" vertical="center"/>
    </xf>
    <xf numFmtId="0" fontId="13" fillId="0" borderId="20" xfId="0" applyFont="1" applyBorder="1" applyAlignment="1">
      <alignment horizontal="center"/>
    </xf>
    <xf numFmtId="0" fontId="13" fillId="0" borderId="43" xfId="0" applyFont="1" applyBorder="1" applyAlignment="1">
      <alignment horizontal="center"/>
    </xf>
    <xf numFmtId="0" fontId="13" fillId="0" borderId="57"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44" xfId="0" applyFont="1" applyBorder="1" applyAlignment="1">
      <alignment horizont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18" fillId="0" borderId="19" xfId="0" applyFont="1" applyBorder="1" applyAlignment="1">
      <alignment horizontal="center" vertical="center"/>
    </xf>
    <xf numFmtId="0" fontId="18" fillId="0" borderId="20" xfId="0" applyFont="1" applyBorder="1" applyAlignment="1">
      <alignment horizontal="center" vertical="center"/>
    </xf>
    <xf numFmtId="0" fontId="18" fillId="0" borderId="21" xfId="0" applyFont="1" applyBorder="1" applyAlignment="1">
      <alignment horizontal="center" vertical="center"/>
    </xf>
    <xf numFmtId="0" fontId="19" fillId="0" borderId="32" xfId="0" applyFont="1" applyBorder="1" applyAlignment="1">
      <alignment horizontal="center"/>
    </xf>
    <xf numFmtId="0" fontId="19" fillId="0" borderId="38" xfId="0" applyFont="1" applyBorder="1" applyAlignment="1">
      <alignment horizontal="center"/>
    </xf>
    <xf numFmtId="0" fontId="18" fillId="0" borderId="32" xfId="0" applyFont="1" applyBorder="1" applyAlignment="1" applyProtection="1">
      <alignment horizontal="center"/>
      <protection locked="0"/>
    </xf>
    <xf numFmtId="0" fontId="18" fillId="0" borderId="45" xfId="0" applyFont="1" applyBorder="1" applyAlignment="1" applyProtection="1">
      <alignment horizontal="center"/>
      <protection locked="0"/>
    </xf>
    <xf numFmtId="0" fontId="18" fillId="0" borderId="38" xfId="0" applyFont="1" applyBorder="1" applyAlignment="1" applyProtection="1">
      <alignment horizontal="center"/>
      <protection locked="0"/>
    </xf>
    <xf numFmtId="165" fontId="13" fillId="0" borderId="20" xfId="0" applyNumberFormat="1" applyFont="1" applyBorder="1" applyAlignment="1">
      <alignment horizontal="center"/>
    </xf>
    <xf numFmtId="165" fontId="13" fillId="0" borderId="43" xfId="0" applyNumberFormat="1" applyFont="1" applyBorder="1" applyAlignment="1">
      <alignment horizontal="center"/>
    </xf>
    <xf numFmtId="165" fontId="13" fillId="0" borderId="57" xfId="0" applyNumberFormat="1" applyFont="1" applyBorder="1" applyAlignment="1">
      <alignment horizontal="center"/>
    </xf>
    <xf numFmtId="0" fontId="14" fillId="10" borderId="56" xfId="0" applyFont="1" applyFill="1" applyBorder="1" applyAlignment="1">
      <alignment horizontal="center" vertical="center"/>
    </xf>
    <xf numFmtId="0" fontId="0" fillId="0" borderId="1" xfId="0" applyBorder="1" applyAlignment="1">
      <alignment horizontal="center"/>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 xfId="0" applyBorder="1" applyAlignment="1">
      <alignment horizontal="center" wrapText="1"/>
    </xf>
    <xf numFmtId="0" fontId="0" fillId="0" borderId="14" xfId="0" applyBorder="1" applyAlignment="1">
      <alignment horizontal="center" vertical="center"/>
    </xf>
    <xf numFmtId="0" fontId="0" fillId="0" borderId="36" xfId="0" applyBorder="1" applyAlignment="1">
      <alignment horizontal="center" vertical="center"/>
    </xf>
    <xf numFmtId="0" fontId="1" fillId="2" borderId="0" xfId="0" applyFont="1" applyFill="1" applyAlignment="1">
      <alignment horizontal="center"/>
    </xf>
    <xf numFmtId="0" fontId="1" fillId="2" borderId="6" xfId="0" applyFont="1" applyFill="1" applyBorder="1" applyAlignment="1">
      <alignment horizontal="center"/>
    </xf>
    <xf numFmtId="0" fontId="0" fillId="0" borderId="43" xfId="0" applyBorder="1" applyAlignment="1">
      <alignment horizontal="center" vertical="center"/>
    </xf>
    <xf numFmtId="0" fontId="1" fillId="0" borderId="0" xfId="0" applyFont="1" applyAlignment="1">
      <alignment horizontal="left"/>
    </xf>
    <xf numFmtId="0" fontId="0" fillId="0" borderId="0" xfId="0" applyAlignment="1">
      <alignment horizontal="left"/>
    </xf>
  </cellXfs>
  <cellStyles count="25">
    <cellStyle name="Bad" xfId="2" builtinId="27"/>
    <cellStyle name="Comma" xfId="1" builtinId="3"/>
    <cellStyle name="Hyperlink" xfId="3" builtinId="8"/>
    <cellStyle name="Normal" xfId="0" builtinId="0"/>
    <cellStyle name="Normal 2" xfId="4" xr:uid="{00000000-0005-0000-0000-000004000000}"/>
    <cellStyle name="Normal 2 2" xfId="5" xr:uid="{00000000-0005-0000-0000-000005000000}"/>
    <cellStyle name="Normal 3" xfId="6" xr:uid="{00000000-0005-0000-0000-000006000000}"/>
    <cellStyle name="Normal 3 2" xfId="7" xr:uid="{00000000-0005-0000-0000-000007000000}"/>
    <cellStyle name="Normal 4" xfId="8" xr:uid="{00000000-0005-0000-0000-000008000000}"/>
    <cellStyle name="Normal 4 2" xfId="9" xr:uid="{00000000-0005-0000-0000-000009000000}"/>
    <cellStyle name="Normal 5" xfId="10" xr:uid="{00000000-0005-0000-0000-00000A000000}"/>
    <cellStyle name="Normal 5 2" xfId="11" xr:uid="{00000000-0005-0000-0000-00000B000000}"/>
    <cellStyle name="Normal 6" xfId="12" xr:uid="{00000000-0005-0000-0000-00000C000000}"/>
    <cellStyle name="Normal 6 2" xfId="13" xr:uid="{00000000-0005-0000-0000-00000D000000}"/>
    <cellStyle name="Normal 7" xfId="14" xr:uid="{00000000-0005-0000-0000-00000E000000}"/>
    <cellStyle name="Normal 8" xfId="15" xr:uid="{00000000-0005-0000-0000-00000F000000}"/>
    <cellStyle name="Percent 2" xfId="16" xr:uid="{00000000-0005-0000-0000-000010000000}"/>
    <cellStyle name="Percent 2 2" xfId="17" xr:uid="{00000000-0005-0000-0000-000011000000}"/>
    <cellStyle name="Percent 3" xfId="18" xr:uid="{00000000-0005-0000-0000-000012000000}"/>
    <cellStyle name="Percent 3 2" xfId="19" xr:uid="{00000000-0005-0000-0000-000013000000}"/>
    <cellStyle name="Percent 4" xfId="20" xr:uid="{00000000-0005-0000-0000-000014000000}"/>
    <cellStyle name="Percent 4 2" xfId="21" xr:uid="{00000000-0005-0000-0000-000015000000}"/>
    <cellStyle name="Percent 5" xfId="22" xr:uid="{00000000-0005-0000-0000-000016000000}"/>
    <cellStyle name="Percent 5 2" xfId="23" xr:uid="{00000000-0005-0000-0000-000017000000}"/>
    <cellStyle name="Percent 6" xfId="24" xr:uid="{00000000-0005-0000-0000-000018000000}"/>
  </cellStyles>
  <dxfs count="10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00B050"/>
      </font>
      <fill>
        <patternFill>
          <bgColor rgb="FF92D050"/>
        </patternFill>
      </fill>
      <border>
        <left style="thin">
          <color rgb="FF00B050"/>
        </left>
        <right style="thin">
          <color rgb="FF00B050"/>
        </right>
        <top style="thin">
          <color rgb="FF00B050"/>
        </top>
        <bottom style="thin">
          <color rgb="FF00B050"/>
        </bottom>
        <vertical/>
        <horizontal/>
      </border>
    </dxf>
    <dxf>
      <font>
        <color rgb="FF9C0006"/>
      </font>
      <fill>
        <patternFill>
          <bgColor rgb="FFFFC7CE"/>
        </patternFill>
      </fill>
    </dxf>
    <dxf>
      <font>
        <strike val="0"/>
      </font>
      <fill>
        <patternFill>
          <bgColor rgb="FFFFC000"/>
        </patternFill>
      </fill>
      <border>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strike val="0"/>
      </font>
      <fill>
        <patternFill>
          <bgColor theme="7" tint="0.59996337778862885"/>
        </patternFill>
      </fill>
    </dxf>
    <dxf>
      <font>
        <strike val="0"/>
      </font>
      <fill>
        <patternFill>
          <bgColor theme="7" tint="0.59996337778862885"/>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colors>
    <mruColors>
      <color rgb="FFFFE4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Loop Performance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100.56030892061406</c:v>
                </c:pt>
                <c:pt idx="1">
                  <c:v>100.52736500517864</c:v>
                </c:pt>
                <c:pt idx="2">
                  <c:v>100.49442108906929</c:v>
                </c:pt>
                <c:pt idx="3">
                  <c:v>100.46147717228078</c:v>
                </c:pt>
                <c:pt idx="4">
                  <c:v>100.42853325480792</c:v>
                </c:pt>
                <c:pt idx="5">
                  <c:v>100.39558933664559</c:v>
                </c:pt>
                <c:pt idx="6">
                  <c:v>100.36264541778847</c:v>
                </c:pt>
                <c:pt idx="7">
                  <c:v>100.32970149823137</c:v>
                </c:pt>
                <c:pt idx="8">
                  <c:v>100.29675757796896</c:v>
                </c:pt>
                <c:pt idx="9">
                  <c:v>100.26381365699571</c:v>
                </c:pt>
                <c:pt idx="10">
                  <c:v>100.23086973530633</c:v>
                </c:pt>
                <c:pt idx="11">
                  <c:v>100.19792581289529</c:v>
                </c:pt>
                <c:pt idx="12">
                  <c:v>100.16498188975716</c:v>
                </c:pt>
                <c:pt idx="13">
                  <c:v>100.13203796588654</c:v>
                </c:pt>
                <c:pt idx="14">
                  <c:v>100.09909404127747</c:v>
                </c:pt>
                <c:pt idx="15">
                  <c:v>100.06615011592473</c:v>
                </c:pt>
                <c:pt idx="16">
                  <c:v>100.03320618982244</c:v>
                </c:pt>
                <c:pt idx="17">
                  <c:v>100.00026226296484</c:v>
                </c:pt>
                <c:pt idx="18">
                  <c:v>99.967318335346391</c:v>
                </c:pt>
                <c:pt idx="19">
                  <c:v>99.93437440696124</c:v>
                </c:pt>
                <c:pt idx="20">
                  <c:v>99.90143047780343</c:v>
                </c:pt>
                <c:pt idx="21">
                  <c:v>99.868486547867121</c:v>
                </c:pt>
                <c:pt idx="22">
                  <c:v>99.835542617146444</c:v>
                </c:pt>
                <c:pt idx="23">
                  <c:v>99.802598685635303</c:v>
                </c:pt>
                <c:pt idx="24">
                  <c:v>99.769654753327956</c:v>
                </c:pt>
                <c:pt idx="25">
                  <c:v>99.736710820217951</c:v>
                </c:pt>
                <c:pt idx="26">
                  <c:v>99.703766886299476</c:v>
                </c:pt>
                <c:pt idx="27">
                  <c:v>99.670822951566294</c:v>
                </c:pt>
                <c:pt idx="28">
                  <c:v>99.637879016012164</c:v>
                </c:pt>
                <c:pt idx="29">
                  <c:v>99.604935079630792</c:v>
                </c:pt>
                <c:pt idx="30">
                  <c:v>99.571991142416039</c:v>
                </c:pt>
                <c:pt idx="31">
                  <c:v>99.539047204361353</c:v>
                </c:pt>
                <c:pt idx="32">
                  <c:v>99.506103265460553</c:v>
                </c:pt>
                <c:pt idx="33">
                  <c:v>99.473159325707059</c:v>
                </c:pt>
                <c:pt idx="34">
                  <c:v>99.44021538509439</c:v>
                </c:pt>
                <c:pt idx="35">
                  <c:v>99.40727144361604</c:v>
                </c:pt>
                <c:pt idx="36">
                  <c:v>99.374327501265398</c:v>
                </c:pt>
                <c:pt idx="37">
                  <c:v>99.34138355803583</c:v>
                </c:pt>
                <c:pt idx="38">
                  <c:v>99.308439613920655</c:v>
                </c:pt>
                <c:pt idx="39">
                  <c:v>99.275495668913024</c:v>
                </c:pt>
                <c:pt idx="40">
                  <c:v>99.242551723006301</c:v>
                </c:pt>
                <c:pt idx="41">
                  <c:v>99.209607776193621</c:v>
                </c:pt>
                <c:pt idx="42">
                  <c:v>99.176663828468037</c:v>
                </c:pt>
                <c:pt idx="43">
                  <c:v>99.143719879822498</c:v>
                </c:pt>
                <c:pt idx="44">
                  <c:v>99.110775930250142</c:v>
                </c:pt>
                <c:pt idx="45">
                  <c:v>99.077831979743749</c:v>
                </c:pt>
                <c:pt idx="46">
                  <c:v>99.044888028296526</c:v>
                </c:pt>
                <c:pt idx="47">
                  <c:v>99.011944075901084</c:v>
                </c:pt>
                <c:pt idx="48">
                  <c:v>98.979000122550062</c:v>
                </c:pt>
                <c:pt idx="49">
                  <c:v>98.94605616823641</c:v>
                </c:pt>
                <c:pt idx="50">
                  <c:v>98.913112212952768</c:v>
                </c:pt>
                <c:pt idx="51">
                  <c:v>98.880168256691775</c:v>
                </c:pt>
                <c:pt idx="52">
                  <c:v>98.847224299445884</c:v>
                </c:pt>
                <c:pt idx="53">
                  <c:v>98.81428034120762</c:v>
                </c:pt>
                <c:pt idx="54">
                  <c:v>98.781336381969538</c:v>
                </c:pt>
                <c:pt idx="55">
                  <c:v>98.748392421723722</c:v>
                </c:pt>
                <c:pt idx="56">
                  <c:v>98.715448460462994</c:v>
                </c:pt>
                <c:pt idx="57">
                  <c:v>98.682504498179242</c:v>
                </c:pt>
                <c:pt idx="58">
                  <c:v>98.64956053486469</c:v>
                </c:pt>
                <c:pt idx="59">
                  <c:v>98.616616570511667</c:v>
                </c:pt>
                <c:pt idx="60">
                  <c:v>98.583672605112156</c:v>
                </c:pt>
                <c:pt idx="61">
                  <c:v>98.5507286386582</c:v>
                </c:pt>
                <c:pt idx="62">
                  <c:v>98.517784671141854</c:v>
                </c:pt>
                <c:pt idx="63">
                  <c:v>98.484840702554919</c:v>
                </c:pt>
                <c:pt idx="64">
                  <c:v>98.45189673288921</c:v>
                </c:pt>
                <c:pt idx="65">
                  <c:v>98.41895276213674</c:v>
                </c:pt>
                <c:pt idx="66">
                  <c:v>98.38600879028894</c:v>
                </c:pt>
                <c:pt idx="67">
                  <c:v>98.353064817337653</c:v>
                </c:pt>
                <c:pt idx="68">
                  <c:v>98.320120843274367</c:v>
                </c:pt>
                <c:pt idx="69">
                  <c:v>98.287176868090725</c:v>
                </c:pt>
                <c:pt idx="70">
                  <c:v>98.254232891778145</c:v>
                </c:pt>
                <c:pt idx="71">
                  <c:v>98.221288914328042</c:v>
                </c:pt>
                <c:pt idx="72">
                  <c:v>98.188344935731834</c:v>
                </c:pt>
                <c:pt idx="73">
                  <c:v>98.155400955980554</c:v>
                </c:pt>
                <c:pt idx="74">
                  <c:v>98.122456975065575</c:v>
                </c:pt>
                <c:pt idx="75">
                  <c:v>98.089512992978086</c:v>
                </c:pt>
                <c:pt idx="76">
                  <c:v>98.056569009709094</c:v>
                </c:pt>
                <c:pt idx="77">
                  <c:v>98.023625025249601</c:v>
                </c:pt>
                <c:pt idx="78">
                  <c:v>97.990681039590513</c:v>
                </c:pt>
                <c:pt idx="79">
                  <c:v>97.957737052722749</c:v>
                </c:pt>
                <c:pt idx="80">
                  <c:v>97.924793064637115</c:v>
                </c:pt>
                <c:pt idx="81">
                  <c:v>97.891849075324188</c:v>
                </c:pt>
                <c:pt idx="82">
                  <c:v>97.858905084774918</c:v>
                </c:pt>
                <c:pt idx="83">
                  <c:v>97.82596109297954</c:v>
                </c:pt>
                <c:pt idx="84">
                  <c:v>97.793017099928846</c:v>
                </c:pt>
                <c:pt idx="85">
                  <c:v>97.760073105613117</c:v>
                </c:pt>
                <c:pt idx="86">
                  <c:v>97.727129110022986</c:v>
                </c:pt>
                <c:pt idx="87">
                  <c:v>97.694185113148322</c:v>
                </c:pt>
                <c:pt idx="88">
                  <c:v>97.661241114979518</c:v>
                </c:pt>
                <c:pt idx="89">
                  <c:v>97.628297115506925</c:v>
                </c:pt>
                <c:pt idx="90">
                  <c:v>97.595353114720339</c:v>
                </c:pt>
                <c:pt idx="91">
                  <c:v>97.562409112609942</c:v>
                </c:pt>
                <c:pt idx="92">
                  <c:v>97.5294651091655</c:v>
                </c:pt>
                <c:pt idx="93">
                  <c:v>97.49652110437701</c:v>
                </c:pt>
                <c:pt idx="94">
                  <c:v>97.463577098234225</c:v>
                </c:pt>
                <c:pt idx="95">
                  <c:v>97.430633090726644</c:v>
                </c:pt>
                <c:pt idx="96">
                  <c:v>97.397689081844035</c:v>
                </c:pt>
                <c:pt idx="97">
                  <c:v>97.364745071575896</c:v>
                </c:pt>
                <c:pt idx="98">
                  <c:v>97.331801059911697</c:v>
                </c:pt>
                <c:pt idx="99">
                  <c:v>97.298857046840823</c:v>
                </c:pt>
                <c:pt idx="100">
                  <c:v>97.265913032352415</c:v>
                </c:pt>
                <c:pt idx="101">
                  <c:v>97.232969016436016</c:v>
                </c:pt>
                <c:pt idx="102">
                  <c:v>97.200024999080227</c:v>
                </c:pt>
                <c:pt idx="103">
                  <c:v>97.16708098027452</c:v>
                </c:pt>
                <c:pt idx="104">
                  <c:v>97.134136960007851</c:v>
                </c:pt>
                <c:pt idx="105">
                  <c:v>97.101192938268895</c:v>
                </c:pt>
                <c:pt idx="106">
                  <c:v>97.068248915046453</c:v>
                </c:pt>
                <c:pt idx="107">
                  <c:v>97.035304890329343</c:v>
                </c:pt>
                <c:pt idx="108">
                  <c:v>97.002360864106052</c:v>
                </c:pt>
                <c:pt idx="109">
                  <c:v>96.969416836365298</c:v>
                </c:pt>
                <c:pt idx="110">
                  <c:v>96.936472807095342</c:v>
                </c:pt>
                <c:pt idx="111">
                  <c:v>96.903528776284787</c:v>
                </c:pt>
                <c:pt idx="112">
                  <c:v>96.87058474392154</c:v>
                </c:pt>
                <c:pt idx="113">
                  <c:v>96.837640709994034</c:v>
                </c:pt>
                <c:pt idx="114">
                  <c:v>96.80469667449033</c:v>
                </c:pt>
                <c:pt idx="115">
                  <c:v>96.771752637398407</c:v>
                </c:pt>
                <c:pt idx="116">
                  <c:v>96.738808598706157</c:v>
                </c:pt>
                <c:pt idx="117">
                  <c:v>96.705864558401345</c:v>
                </c:pt>
                <c:pt idx="118">
                  <c:v>96.672920516471805</c:v>
                </c:pt>
                <c:pt idx="119">
                  <c:v>96.639976472905033</c:v>
                </c:pt>
                <c:pt idx="120">
                  <c:v>96.607032427688637</c:v>
                </c:pt>
                <c:pt idx="121">
                  <c:v>96.574088380810096</c:v>
                </c:pt>
                <c:pt idx="122">
                  <c:v>96.541144332256664</c:v>
                </c:pt>
                <c:pt idx="123">
                  <c:v>96.508200282015665</c:v>
                </c:pt>
                <c:pt idx="124">
                  <c:v>96.475256230074308</c:v>
                </c:pt>
                <c:pt idx="125">
                  <c:v>96.442312176419421</c:v>
                </c:pt>
                <c:pt idx="126">
                  <c:v>96.409368121038156</c:v>
                </c:pt>
                <c:pt idx="127">
                  <c:v>96.376424063917227</c:v>
                </c:pt>
                <c:pt idx="128">
                  <c:v>96.343480005043588</c:v>
                </c:pt>
                <c:pt idx="129">
                  <c:v>96.310535944403682</c:v>
                </c:pt>
                <c:pt idx="130">
                  <c:v>96.277591881984179</c:v>
                </c:pt>
                <c:pt idx="131">
                  <c:v>96.244647817771551</c:v>
                </c:pt>
                <c:pt idx="132">
                  <c:v>96.211703751752097</c:v>
                </c:pt>
                <c:pt idx="133">
                  <c:v>96.17875968391192</c:v>
                </c:pt>
                <c:pt idx="134">
                  <c:v>96.145815614237392</c:v>
                </c:pt>
                <c:pt idx="135">
                  <c:v>96.112871542714402</c:v>
                </c:pt>
                <c:pt idx="136">
                  <c:v>96.079927469328965</c:v>
                </c:pt>
                <c:pt idx="137">
                  <c:v>96.046983394066842</c:v>
                </c:pt>
                <c:pt idx="138">
                  <c:v>96.014039316913724</c:v>
                </c:pt>
                <c:pt idx="139">
                  <c:v>95.981095237855243</c:v>
                </c:pt>
                <c:pt idx="140">
                  <c:v>95.948151156877003</c:v>
                </c:pt>
                <c:pt idx="141">
                  <c:v>95.915207073964112</c:v>
                </c:pt>
                <c:pt idx="142">
                  <c:v>95.88226298910206</c:v>
                </c:pt>
                <c:pt idx="143">
                  <c:v>95.849318902275911</c:v>
                </c:pt>
                <c:pt idx="144">
                  <c:v>95.816374813470844</c:v>
                </c:pt>
                <c:pt idx="145">
                  <c:v>95.783430722671611</c:v>
                </c:pt>
                <c:pt idx="146">
                  <c:v>95.750486629863161</c:v>
                </c:pt>
                <c:pt idx="147">
                  <c:v>95.717542535029992</c:v>
                </c:pt>
                <c:pt idx="148">
                  <c:v>95.68459843815701</c:v>
                </c:pt>
                <c:pt idx="149">
                  <c:v>95.651654339228443</c:v>
                </c:pt>
                <c:pt idx="150">
                  <c:v>95.618710238228687</c:v>
                </c:pt>
                <c:pt idx="151">
                  <c:v>95.585766135142123</c:v>
                </c:pt>
                <c:pt idx="152">
                  <c:v>95.552822029952594</c:v>
                </c:pt>
                <c:pt idx="153">
                  <c:v>95.519877922644255</c:v>
                </c:pt>
                <c:pt idx="154">
                  <c:v>95.486933813200906</c:v>
                </c:pt>
                <c:pt idx="155">
                  <c:v>95.453989701606346</c:v>
                </c:pt>
                <c:pt idx="156">
                  <c:v>95.421045587844219</c:v>
                </c:pt>
                <c:pt idx="157">
                  <c:v>95.388101471897954</c:v>
                </c:pt>
                <c:pt idx="158">
                  <c:v>95.355157353750883</c:v>
                </c:pt>
                <c:pt idx="159">
                  <c:v>95.322213233386407</c:v>
                </c:pt>
                <c:pt idx="160">
                  <c:v>95.289269110787487</c:v>
                </c:pt>
                <c:pt idx="161">
                  <c:v>95.256324985937155</c:v>
                </c:pt>
                <c:pt idx="162">
                  <c:v>95.223380858818246</c:v>
                </c:pt>
                <c:pt idx="163">
                  <c:v>95.190436729413591</c:v>
                </c:pt>
                <c:pt idx="164">
                  <c:v>95.157492597705669</c:v>
                </c:pt>
                <c:pt idx="165">
                  <c:v>95.124548463677058</c:v>
                </c:pt>
                <c:pt idx="166">
                  <c:v>95.091604327309938</c:v>
                </c:pt>
                <c:pt idx="167">
                  <c:v>95.058660188586572</c:v>
                </c:pt>
                <c:pt idx="168">
                  <c:v>95.025716047489155</c:v>
                </c:pt>
                <c:pt idx="169">
                  <c:v>94.992771903999355</c:v>
                </c:pt>
                <c:pt idx="170">
                  <c:v>94.959827758099053</c:v>
                </c:pt>
                <c:pt idx="171">
                  <c:v>94.926883609770059</c:v>
                </c:pt>
                <c:pt idx="172">
                  <c:v>94.893939458993685</c:v>
                </c:pt>
                <c:pt idx="173">
                  <c:v>94.86099530575126</c:v>
                </c:pt>
                <c:pt idx="174">
                  <c:v>94.82805115002418</c:v>
                </c:pt>
                <c:pt idx="175">
                  <c:v>94.795106991793517</c:v>
                </c:pt>
                <c:pt idx="176">
                  <c:v>94.762162831040101</c:v>
                </c:pt>
                <c:pt idx="177">
                  <c:v>94.729218667744732</c:v>
                </c:pt>
                <c:pt idx="178">
                  <c:v>94.696274501888112</c:v>
                </c:pt>
                <c:pt idx="179">
                  <c:v>94.663330333450745</c:v>
                </c:pt>
                <c:pt idx="180">
                  <c:v>94.630386162412833</c:v>
                </c:pt>
                <c:pt idx="181">
                  <c:v>94.597441988754753</c:v>
                </c:pt>
                <c:pt idx="182">
                  <c:v>94.564497812456509</c:v>
                </c:pt>
                <c:pt idx="183">
                  <c:v>94.531553633497992</c:v>
                </c:pt>
                <c:pt idx="184">
                  <c:v>94.498609451858897</c:v>
                </c:pt>
                <c:pt idx="185">
                  <c:v>94.465665267518872</c:v>
                </c:pt>
                <c:pt idx="186">
                  <c:v>94.432721080457313</c:v>
                </c:pt>
                <c:pt idx="187">
                  <c:v>94.39977689065347</c:v>
                </c:pt>
                <c:pt idx="188">
                  <c:v>94.366832698086654</c:v>
                </c:pt>
                <c:pt idx="189">
                  <c:v>94.333888502735519</c:v>
                </c:pt>
                <c:pt idx="190">
                  <c:v>94.30094430457919</c:v>
                </c:pt>
                <c:pt idx="191">
                  <c:v>94.268000103596009</c:v>
                </c:pt>
                <c:pt idx="192">
                  <c:v>94.235055899764603</c:v>
                </c:pt>
                <c:pt idx="193">
                  <c:v>94.202111693063287</c:v>
                </c:pt>
                <c:pt idx="194">
                  <c:v>94.169167483470233</c:v>
                </c:pt>
                <c:pt idx="195">
                  <c:v>94.136223270963313</c:v>
                </c:pt>
                <c:pt idx="196">
                  <c:v>94.103279055520431</c:v>
                </c:pt>
                <c:pt idx="197">
                  <c:v>94.07033483711929</c:v>
                </c:pt>
                <c:pt idx="198">
                  <c:v>94.037390615737166</c:v>
                </c:pt>
                <c:pt idx="199">
                  <c:v>94.004446391351536</c:v>
                </c:pt>
                <c:pt idx="200">
                  <c:v>93.971502163939391</c:v>
                </c:pt>
                <c:pt idx="201">
                  <c:v>93.938557933477895</c:v>
                </c:pt>
                <c:pt idx="202">
                  <c:v>93.905613699943586</c:v>
                </c:pt>
                <c:pt idx="203">
                  <c:v>93.872669463313315</c:v>
                </c:pt>
                <c:pt idx="204">
                  <c:v>93.839725223563221</c:v>
                </c:pt>
                <c:pt idx="205">
                  <c:v>93.806780980669728</c:v>
                </c:pt>
                <c:pt idx="206">
                  <c:v>93.773836734608963</c:v>
                </c:pt>
                <c:pt idx="207">
                  <c:v>93.740892485356696</c:v>
                </c:pt>
                <c:pt idx="208">
                  <c:v>93.707948232888597</c:v>
                </c:pt>
                <c:pt idx="209">
                  <c:v>93.67500397718041</c:v>
                </c:pt>
                <c:pt idx="210">
                  <c:v>93.642059718207094</c:v>
                </c:pt>
                <c:pt idx="211">
                  <c:v>93.60911545594405</c:v>
                </c:pt>
                <c:pt idx="212">
                  <c:v>93.576171190366182</c:v>
                </c:pt>
                <c:pt idx="213">
                  <c:v>93.543226921448223</c:v>
                </c:pt>
                <c:pt idx="214">
                  <c:v>93.510282649164779</c:v>
                </c:pt>
                <c:pt idx="215">
                  <c:v>93.477338373490056</c:v>
                </c:pt>
                <c:pt idx="216">
                  <c:v>93.444394094398575</c:v>
                </c:pt>
                <c:pt idx="217">
                  <c:v>93.411449811863974</c:v>
                </c:pt>
                <c:pt idx="218">
                  <c:v>93.378505525860206</c:v>
                </c:pt>
                <c:pt idx="219">
                  <c:v>93.345561236360908</c:v>
                </c:pt>
                <c:pt idx="220">
                  <c:v>93.312616943339293</c:v>
                </c:pt>
                <c:pt idx="221">
                  <c:v>93.27967264676866</c:v>
                </c:pt>
                <c:pt idx="222">
                  <c:v>93.246728346622021</c:v>
                </c:pt>
                <c:pt idx="223">
                  <c:v>93.213784042872021</c:v>
                </c:pt>
                <c:pt idx="224">
                  <c:v>93.180839735491247</c:v>
                </c:pt>
                <c:pt idx="225">
                  <c:v>93.147895424452187</c:v>
                </c:pt>
                <c:pt idx="226">
                  <c:v>93.114951109726874</c:v>
                </c:pt>
                <c:pt idx="227">
                  <c:v>93.082006791287185</c:v>
                </c:pt>
                <c:pt idx="228">
                  <c:v>93.049062469104996</c:v>
                </c:pt>
                <c:pt idx="229">
                  <c:v>93.016118143151658</c:v>
                </c:pt>
                <c:pt idx="230">
                  <c:v>92.983173813398594</c:v>
                </c:pt>
                <c:pt idx="231">
                  <c:v>92.95022947981677</c:v>
                </c:pt>
                <c:pt idx="232">
                  <c:v>92.917285142377125</c:v>
                </c:pt>
                <c:pt idx="233">
                  <c:v>92.884340801050115</c:v>
                </c:pt>
                <c:pt idx="234">
                  <c:v>92.851396455806366</c:v>
                </c:pt>
                <c:pt idx="235">
                  <c:v>92.818452106615936</c:v>
                </c:pt>
                <c:pt idx="236">
                  <c:v>92.785507753448698</c:v>
                </c:pt>
                <c:pt idx="237">
                  <c:v>92.752563396274482</c:v>
                </c:pt>
                <c:pt idx="238">
                  <c:v>92.719619035062777</c:v>
                </c:pt>
                <c:pt idx="239">
                  <c:v>92.686674669782789</c:v>
                </c:pt>
                <c:pt idx="240">
                  <c:v>92.653730300403652</c:v>
                </c:pt>
                <c:pt idx="241">
                  <c:v>92.620785926893944</c:v>
                </c:pt>
                <c:pt idx="242">
                  <c:v>92.587841549222404</c:v>
                </c:pt>
                <c:pt idx="243">
                  <c:v>92.554897167357311</c:v>
                </c:pt>
                <c:pt idx="244">
                  <c:v>92.52195278126662</c:v>
                </c:pt>
                <c:pt idx="245">
                  <c:v>92.489008390918258</c:v>
                </c:pt>
                <c:pt idx="246">
                  <c:v>92.456063996279752</c:v>
                </c:pt>
                <c:pt idx="247">
                  <c:v>92.423119597318589</c:v>
                </c:pt>
                <c:pt idx="248">
                  <c:v>92.390175194001728</c:v>
                </c:pt>
                <c:pt idx="249">
                  <c:v>92.357230786295887</c:v>
                </c:pt>
                <c:pt idx="250">
                  <c:v>92.324286374167869</c:v>
                </c:pt>
                <c:pt idx="251">
                  <c:v>92.291341957583896</c:v>
                </c:pt>
                <c:pt idx="252">
                  <c:v>92.258397536509989</c:v>
                </c:pt>
                <c:pt idx="253">
                  <c:v>92.225453110912099</c:v>
                </c:pt>
                <c:pt idx="254">
                  <c:v>92.192508680755651</c:v>
                </c:pt>
                <c:pt idx="255">
                  <c:v>92.159564246006056</c:v>
                </c:pt>
                <c:pt idx="256">
                  <c:v>92.126619806628227</c:v>
                </c:pt>
                <c:pt idx="257">
                  <c:v>92.093675362586993</c:v>
                </c:pt>
                <c:pt idx="258">
                  <c:v>92.060730913846825</c:v>
                </c:pt>
                <c:pt idx="259">
                  <c:v>92.027786460371956</c:v>
                </c:pt>
                <c:pt idx="260">
                  <c:v>91.994842002126248</c:v>
                </c:pt>
                <c:pt idx="261">
                  <c:v>91.961897539073547</c:v>
                </c:pt>
                <c:pt idx="262">
                  <c:v>91.928953071177148</c:v>
                </c:pt>
                <c:pt idx="263">
                  <c:v>91.89600859840013</c:v>
                </c:pt>
                <c:pt idx="264">
                  <c:v>91.86306412070536</c:v>
                </c:pt>
                <c:pt idx="265">
                  <c:v>91.830119638055436</c:v>
                </c:pt>
                <c:pt idx="266">
                  <c:v>91.797175150412613</c:v>
                </c:pt>
                <c:pt idx="267">
                  <c:v>91.764230657738864</c:v>
                </c:pt>
                <c:pt idx="268">
                  <c:v>91.731286159995904</c:v>
                </c:pt>
                <c:pt idx="269">
                  <c:v>91.698341657145107</c:v>
                </c:pt>
                <c:pt idx="270">
                  <c:v>91.665397149147623</c:v>
                </c:pt>
                <c:pt idx="271">
                  <c:v>91.632452635964157</c:v>
                </c:pt>
                <c:pt idx="272">
                  <c:v>91.599508117555303</c:v>
                </c:pt>
                <c:pt idx="273">
                  <c:v>91.566563593881355</c:v>
                </c:pt>
                <c:pt idx="274">
                  <c:v>91.533619064902012</c:v>
                </c:pt>
                <c:pt idx="275">
                  <c:v>91.500674530577101</c:v>
                </c:pt>
                <c:pt idx="276">
                  <c:v>91.467729990865848</c:v>
                </c:pt>
                <c:pt idx="277">
                  <c:v>91.434785445727158</c:v>
                </c:pt>
                <c:pt idx="278">
                  <c:v>91.401840895119776</c:v>
                </c:pt>
                <c:pt idx="279">
                  <c:v>91.368896339002106</c:v>
                </c:pt>
                <c:pt idx="280">
                  <c:v>91.335951777332042</c:v>
                </c:pt>
                <c:pt idx="281">
                  <c:v>91.303007210067491</c:v>
                </c:pt>
                <c:pt idx="282">
                  <c:v>91.270062637165722</c:v>
                </c:pt>
                <c:pt idx="283">
                  <c:v>91.23711805858386</c:v>
                </c:pt>
                <c:pt idx="284">
                  <c:v>91.204173474278676</c:v>
                </c:pt>
                <c:pt idx="285">
                  <c:v>91.171228884206513</c:v>
                </c:pt>
                <c:pt idx="286">
                  <c:v>91.138284288323618</c:v>
                </c:pt>
                <c:pt idx="287">
                  <c:v>91.10533968658558</c:v>
                </c:pt>
                <c:pt idx="288">
                  <c:v>91.07239507894792</c:v>
                </c:pt>
                <c:pt idx="289">
                  <c:v>91.039450465365675</c:v>
                </c:pt>
                <c:pt idx="290">
                  <c:v>91.006505845793626</c:v>
                </c:pt>
                <c:pt idx="291">
                  <c:v>90.973561220186099</c:v>
                </c:pt>
                <c:pt idx="292">
                  <c:v>90.940616588497164</c:v>
                </c:pt>
                <c:pt idx="293">
                  <c:v>90.907671950680538</c:v>
                </c:pt>
                <c:pt idx="294">
                  <c:v>90.87472730668955</c:v>
                </c:pt>
                <c:pt idx="295">
                  <c:v>90.841782656477193</c:v>
                </c:pt>
                <c:pt idx="296">
                  <c:v>90.808837999996058</c:v>
                </c:pt>
                <c:pt idx="297">
                  <c:v>90.775893337198497</c:v>
                </c:pt>
                <c:pt idx="298">
                  <c:v>90.742948668036334</c:v>
                </c:pt>
                <c:pt idx="299">
                  <c:v>90.710003992461225</c:v>
                </c:pt>
                <c:pt idx="300">
                  <c:v>90.67705931042417</c:v>
                </c:pt>
                <c:pt idx="301">
                  <c:v>90.644114621876142</c:v>
                </c:pt>
                <c:pt idx="302">
                  <c:v>90.61116992676746</c:v>
                </c:pt>
                <c:pt idx="303">
                  <c:v>90.578225225048158</c:v>
                </c:pt>
                <c:pt idx="304">
                  <c:v>90.545280516667944</c:v>
                </c:pt>
                <c:pt idx="305">
                  <c:v>90.512335801576114</c:v>
                </c:pt>
                <c:pt idx="306">
                  <c:v>90.479391079721552</c:v>
                </c:pt>
                <c:pt idx="307">
                  <c:v>90.446446351052785</c:v>
                </c:pt>
                <c:pt idx="308">
                  <c:v>90.413501615517845</c:v>
                </c:pt>
                <c:pt idx="309">
                  <c:v>90.380556873064563</c:v>
                </c:pt>
                <c:pt idx="310">
                  <c:v>90.347612123640232</c:v>
                </c:pt>
                <c:pt idx="311">
                  <c:v>90.314667367191689</c:v>
                </c:pt>
                <c:pt idx="312">
                  <c:v>90.281722603665585</c:v>
                </c:pt>
                <c:pt idx="313">
                  <c:v>90.248777833008035</c:v>
                </c:pt>
                <c:pt idx="314">
                  <c:v>90.215833055164524</c:v>
                </c:pt>
                <c:pt idx="315">
                  <c:v>90.182888270080525</c:v>
                </c:pt>
                <c:pt idx="316">
                  <c:v>90.14994347770093</c:v>
                </c:pt>
                <c:pt idx="317">
                  <c:v>90.116998677970088</c:v>
                </c:pt>
                <c:pt idx="318">
                  <c:v>90.084053870832065</c:v>
                </c:pt>
                <c:pt idx="319">
                  <c:v>90.05110905623053</c:v>
                </c:pt>
                <c:pt idx="320">
                  <c:v>90.018164234108568</c:v>
                </c:pt>
                <c:pt idx="321">
                  <c:v>89.985219404408866</c:v>
                </c:pt>
                <c:pt idx="322">
                  <c:v>89.952274567073914</c:v>
                </c:pt>
                <c:pt idx="323">
                  <c:v>89.91932972204539</c:v>
                </c:pt>
                <c:pt idx="324">
                  <c:v>89.886384869264916</c:v>
                </c:pt>
                <c:pt idx="325">
                  <c:v>89.853440008673218</c:v>
                </c:pt>
                <c:pt idx="326">
                  <c:v>89.820495140210966</c:v>
                </c:pt>
                <c:pt idx="327">
                  <c:v>89.787550263818304</c:v>
                </c:pt>
                <c:pt idx="328">
                  <c:v>89.754605379434736</c:v>
                </c:pt>
                <c:pt idx="329">
                  <c:v>89.72166048699944</c:v>
                </c:pt>
                <c:pt idx="330">
                  <c:v>89.688715586451039</c:v>
                </c:pt>
                <c:pt idx="331">
                  <c:v>89.655770677727958</c:v>
                </c:pt>
                <c:pt idx="332">
                  <c:v>89.62282576076781</c:v>
                </c:pt>
                <c:pt idx="333">
                  <c:v>89.58988083550787</c:v>
                </c:pt>
                <c:pt idx="334">
                  <c:v>89.556935901885026</c:v>
                </c:pt>
                <c:pt idx="335">
                  <c:v>89.523990959835572</c:v>
                </c:pt>
                <c:pt idx="336">
                  <c:v>89.491046009295317</c:v>
                </c:pt>
                <c:pt idx="337">
                  <c:v>89.458101050199645</c:v>
                </c:pt>
                <c:pt idx="338">
                  <c:v>89.425156082483397</c:v>
                </c:pt>
                <c:pt idx="339">
                  <c:v>89.392211106080964</c:v>
                </c:pt>
                <c:pt idx="340">
                  <c:v>89.359266120926151</c:v>
                </c:pt>
                <c:pt idx="341">
                  <c:v>89.326321126952365</c:v>
                </c:pt>
                <c:pt idx="342">
                  <c:v>89.293376124092475</c:v>
                </c:pt>
                <c:pt idx="343">
                  <c:v>89.260431112278823</c:v>
                </c:pt>
                <c:pt idx="344">
                  <c:v>89.227486091443154</c:v>
                </c:pt>
                <c:pt idx="345">
                  <c:v>89.194541061516873</c:v>
                </c:pt>
                <c:pt idx="346">
                  <c:v>89.161596022430686</c:v>
                </c:pt>
                <c:pt idx="347">
                  <c:v>89.128650974114976</c:v>
                </c:pt>
                <c:pt idx="348">
                  <c:v>89.095705916499313</c:v>
                </c:pt>
                <c:pt idx="349">
                  <c:v>89.062760849513026</c:v>
                </c:pt>
                <c:pt idx="350">
                  <c:v>89.029815773084593</c:v>
                </c:pt>
                <c:pt idx="351">
                  <c:v>88.996870687142376</c:v>
                </c:pt>
                <c:pt idx="352">
                  <c:v>88.963925591613716</c:v>
                </c:pt>
                <c:pt idx="353">
                  <c:v>88.930980486425725</c:v>
                </c:pt>
                <c:pt idx="354">
                  <c:v>88.898035371504861</c:v>
                </c:pt>
                <c:pt idx="355">
                  <c:v>88.86509024677693</c:v>
                </c:pt>
                <c:pt idx="356">
                  <c:v>88.832145112167439</c:v>
                </c:pt>
                <c:pt idx="357">
                  <c:v>88.799199967600941</c:v>
                </c:pt>
                <c:pt idx="358">
                  <c:v>88.766254813001822</c:v>
                </c:pt>
                <c:pt idx="359">
                  <c:v>88.733309648293485</c:v>
                </c:pt>
                <c:pt idx="360">
                  <c:v>88.700364473399191</c:v>
                </c:pt>
                <c:pt idx="361">
                  <c:v>88.667419288241234</c:v>
                </c:pt>
                <c:pt idx="362">
                  <c:v>88.634474092741456</c:v>
                </c:pt>
                <c:pt idx="363">
                  <c:v>88.601528886821242</c:v>
                </c:pt>
                <c:pt idx="364">
                  <c:v>88.568583670401125</c:v>
                </c:pt>
                <c:pt idx="365">
                  <c:v>88.535638443401268</c:v>
                </c:pt>
                <c:pt idx="366">
                  <c:v>88.502693205741082</c:v>
                </c:pt>
                <c:pt idx="367">
                  <c:v>88.46974795733928</c:v>
                </c:pt>
                <c:pt idx="368">
                  <c:v>88.436802698114278</c:v>
                </c:pt>
                <c:pt idx="369">
                  <c:v>88.403857427983482</c:v>
                </c:pt>
                <c:pt idx="370">
                  <c:v>88.370912146864072</c:v>
                </c:pt>
                <c:pt idx="371">
                  <c:v>88.337966854672146</c:v>
                </c:pt>
                <c:pt idx="372">
                  <c:v>88.30502155132362</c:v>
                </c:pt>
                <c:pt idx="373">
                  <c:v>88.272076236733398</c:v>
                </c:pt>
                <c:pt idx="374">
                  <c:v>88.239130910815931</c:v>
                </c:pt>
                <c:pt idx="375">
                  <c:v>88.206185573485044</c:v>
                </c:pt>
                <c:pt idx="376">
                  <c:v>88.173240224653711</c:v>
                </c:pt>
                <c:pt idx="377">
                  <c:v>88.140294864234477</c:v>
                </c:pt>
                <c:pt idx="378">
                  <c:v>88.107349492139107</c:v>
                </c:pt>
                <c:pt idx="379">
                  <c:v>88.0744041082786</c:v>
                </c:pt>
                <c:pt idx="380">
                  <c:v>88.041458712563553</c:v>
                </c:pt>
                <c:pt idx="381">
                  <c:v>88.008513304903573</c:v>
                </c:pt>
                <c:pt idx="382">
                  <c:v>87.97556788520771</c:v>
                </c:pt>
                <c:pt idx="383">
                  <c:v>87.942622453384459</c:v>
                </c:pt>
                <c:pt idx="384">
                  <c:v>87.909677009341237</c:v>
                </c:pt>
                <c:pt idx="385">
                  <c:v>87.876731552985333</c:v>
                </c:pt>
                <c:pt idx="386">
                  <c:v>87.843786084222756</c:v>
                </c:pt>
                <c:pt idx="387">
                  <c:v>87.810840602959132</c:v>
                </c:pt>
                <c:pt idx="388">
                  <c:v>87.777895109099248</c:v>
                </c:pt>
                <c:pt idx="389">
                  <c:v>87.744949602547251</c:v>
                </c:pt>
                <c:pt idx="390">
                  <c:v>87.712004083206509</c:v>
                </c:pt>
                <c:pt idx="391">
                  <c:v>87.679058550979633</c:v>
                </c:pt>
                <c:pt idx="392">
                  <c:v>87.646113005768427</c:v>
                </c:pt>
                <c:pt idx="393">
                  <c:v>87.61316744747424</c:v>
                </c:pt>
                <c:pt idx="394">
                  <c:v>87.580221875997225</c:v>
                </c:pt>
                <c:pt idx="395">
                  <c:v>87.547276291237225</c:v>
                </c:pt>
                <c:pt idx="396">
                  <c:v>87.51433069309293</c:v>
                </c:pt>
                <c:pt idx="397">
                  <c:v>87.481385081462534</c:v>
                </c:pt>
                <c:pt idx="398">
                  <c:v>87.448439456243392</c:v>
                </c:pt>
                <c:pt idx="399">
                  <c:v>87.415493817331921</c:v>
                </c:pt>
                <c:pt idx="400">
                  <c:v>87.382548164623955</c:v>
                </c:pt>
                <c:pt idx="401">
                  <c:v>87.349602498014491</c:v>
                </c:pt>
                <c:pt idx="402">
                  <c:v>87.316656817397671</c:v>
                </c:pt>
                <c:pt idx="403">
                  <c:v>87.28371112266673</c:v>
                </c:pt>
                <c:pt idx="404">
                  <c:v>87.25076541371439</c:v>
                </c:pt>
                <c:pt idx="405">
                  <c:v>87.217819690432236</c:v>
                </c:pt>
                <c:pt idx="406">
                  <c:v>87.184873952711342</c:v>
                </c:pt>
                <c:pt idx="407">
                  <c:v>87.151928200441489</c:v>
                </c:pt>
                <c:pt idx="408">
                  <c:v>87.118982433512201</c:v>
                </c:pt>
                <c:pt idx="409">
                  <c:v>87.086036651811668</c:v>
                </c:pt>
                <c:pt idx="410">
                  <c:v>87.053090855227495</c:v>
                </c:pt>
                <c:pt idx="411">
                  <c:v>87.02014504364638</c:v>
                </c:pt>
                <c:pt idx="412">
                  <c:v>86.987199216954139</c:v>
                </c:pt>
                <c:pt idx="413">
                  <c:v>86.954253375035819</c:v>
                </c:pt>
                <c:pt idx="414">
                  <c:v>86.921307517775332</c:v>
                </c:pt>
                <c:pt idx="415">
                  <c:v>86.888361645055994</c:v>
                </c:pt>
                <c:pt idx="416">
                  <c:v>86.855415756759982</c:v>
                </c:pt>
                <c:pt idx="417">
                  <c:v>86.822469852768833</c:v>
                </c:pt>
                <c:pt idx="418">
                  <c:v>86.789523932962922</c:v>
                </c:pt>
                <c:pt idx="419">
                  <c:v>86.756577997221953</c:v>
                </c:pt>
                <c:pt idx="420">
                  <c:v>86.723632045424608</c:v>
                </c:pt>
                <c:pt idx="421">
                  <c:v>86.690686077448589</c:v>
                </c:pt>
                <c:pt idx="422">
                  <c:v>86.657740093170787</c:v>
                </c:pt>
                <c:pt idx="423">
                  <c:v>86.624794092466942</c:v>
                </c:pt>
                <c:pt idx="424">
                  <c:v>86.591848075212155</c:v>
                </c:pt>
                <c:pt idx="425">
                  <c:v>86.55890204128039</c:v>
                </c:pt>
                <c:pt idx="426">
                  <c:v>86.525955990544659</c:v>
                </c:pt>
                <c:pt idx="427">
                  <c:v>86.493009922876936</c:v>
                </c:pt>
                <c:pt idx="428">
                  <c:v>86.460063838148429</c:v>
                </c:pt>
                <c:pt idx="429">
                  <c:v>86.427117736229263</c:v>
                </c:pt>
                <c:pt idx="430">
                  <c:v>86.39417161698843</c:v>
                </c:pt>
                <c:pt idx="431">
                  <c:v>86.361225480294124</c:v>
                </c:pt>
                <c:pt idx="432">
                  <c:v>86.328279326013586</c:v>
                </c:pt>
                <c:pt idx="433">
                  <c:v>86.295333154012738</c:v>
                </c:pt>
                <c:pt idx="434">
                  <c:v>86.262386964156747</c:v>
                </c:pt>
                <c:pt idx="435">
                  <c:v>86.229440756309742</c:v>
                </c:pt>
                <c:pt idx="436">
                  <c:v>86.196494530334604</c:v>
                </c:pt>
                <c:pt idx="437">
                  <c:v>86.163548286093402</c:v>
                </c:pt>
                <c:pt idx="438">
                  <c:v>86.130602023447125</c:v>
                </c:pt>
                <c:pt idx="439">
                  <c:v>86.097655742255611</c:v>
                </c:pt>
                <c:pt idx="440">
                  <c:v>86.064709442377534</c:v>
                </c:pt>
                <c:pt idx="441">
                  <c:v>86.031763123670842</c:v>
                </c:pt>
                <c:pt idx="442">
                  <c:v>85.998816785992048</c:v>
                </c:pt>
                <c:pt idx="443">
                  <c:v>85.965870429196784</c:v>
                </c:pt>
                <c:pt idx="444">
                  <c:v>85.932924053139587</c:v>
                </c:pt>
                <c:pt idx="445">
                  <c:v>85.89997765767356</c:v>
                </c:pt>
                <c:pt idx="446">
                  <c:v>85.867031242651208</c:v>
                </c:pt>
                <c:pt idx="447">
                  <c:v>85.834084807923517</c:v>
                </c:pt>
                <c:pt idx="448">
                  <c:v>85.801138353340434</c:v>
                </c:pt>
                <c:pt idx="449">
                  <c:v>85.768191878750869</c:v>
                </c:pt>
                <c:pt idx="450">
                  <c:v>85.735245384002411</c:v>
                </c:pt>
                <c:pt idx="451">
                  <c:v>85.702298868941796</c:v>
                </c:pt>
                <c:pt idx="452">
                  <c:v>85.66935233341411</c:v>
                </c:pt>
                <c:pt idx="453">
                  <c:v>85.63640577726369</c:v>
                </c:pt>
                <c:pt idx="454">
                  <c:v>85.603459200333631</c:v>
                </c:pt>
                <c:pt idx="455">
                  <c:v>85.570512602465499</c:v>
                </c:pt>
                <c:pt idx="456">
                  <c:v>85.537565983500073</c:v>
                </c:pt>
                <c:pt idx="457">
                  <c:v>85.504619343276588</c:v>
                </c:pt>
                <c:pt idx="458">
                  <c:v>85.471672681633379</c:v>
                </c:pt>
                <c:pt idx="459">
                  <c:v>85.43872599840725</c:v>
                </c:pt>
                <c:pt idx="460">
                  <c:v>85.40577929343398</c:v>
                </c:pt>
                <c:pt idx="461">
                  <c:v>85.372832566547899</c:v>
                </c:pt>
                <c:pt idx="462">
                  <c:v>85.339885817582356</c:v>
                </c:pt>
                <c:pt idx="463">
                  <c:v>85.306939046369024</c:v>
                </c:pt>
                <c:pt idx="464">
                  <c:v>85.273992252738623</c:v>
                </c:pt>
                <c:pt idx="465">
                  <c:v>85.241045436520608</c:v>
                </c:pt>
                <c:pt idx="466">
                  <c:v>85.208098597542858</c:v>
                </c:pt>
                <c:pt idx="467">
                  <c:v>85.17515173563217</c:v>
                </c:pt>
                <c:pt idx="468">
                  <c:v>85.142204850614007</c:v>
                </c:pt>
                <c:pt idx="469">
                  <c:v>85.109257942312325</c:v>
                </c:pt>
                <c:pt idx="470">
                  <c:v>85.076311010550086</c:v>
                </c:pt>
                <c:pt idx="471">
                  <c:v>85.043364055148402</c:v>
                </c:pt>
                <c:pt idx="472">
                  <c:v>85.010417075927549</c:v>
                </c:pt>
                <c:pt idx="473">
                  <c:v>84.977470072706097</c:v>
                </c:pt>
                <c:pt idx="474">
                  <c:v>84.944523045301295</c:v>
                </c:pt>
                <c:pt idx="475">
                  <c:v>84.911575993529084</c:v>
                </c:pt>
                <c:pt idx="476">
                  <c:v>84.878628917203898</c:v>
                </c:pt>
                <c:pt idx="477">
                  <c:v>84.845681816139006</c:v>
                </c:pt>
                <c:pt idx="478">
                  <c:v>84.812734690145689</c:v>
                </c:pt>
                <c:pt idx="479">
                  <c:v>84.779787539034572</c:v>
                </c:pt>
                <c:pt idx="480">
                  <c:v>84.74684036261435</c:v>
                </c:pt>
                <c:pt idx="481">
                  <c:v>84.71389316069218</c:v>
                </c:pt>
                <c:pt idx="482">
                  <c:v>84.680945933073986</c:v>
                </c:pt>
                <c:pt idx="483">
                  <c:v>84.647998679564211</c:v>
                </c:pt>
                <c:pt idx="484">
                  <c:v>84.615051399965765</c:v>
                </c:pt>
                <c:pt idx="485">
                  <c:v>84.582104094079909</c:v>
                </c:pt>
                <c:pt idx="486">
                  <c:v>84.549156761706683</c:v>
                </c:pt>
                <c:pt idx="487">
                  <c:v>84.51620940264435</c:v>
                </c:pt>
                <c:pt idx="488">
                  <c:v>84.483262016689736</c:v>
                </c:pt>
                <c:pt idx="489">
                  <c:v>84.450314603638134</c:v>
                </c:pt>
                <c:pt idx="490">
                  <c:v>84.417367163283288</c:v>
                </c:pt>
                <c:pt idx="491">
                  <c:v>84.38441969541725</c:v>
                </c:pt>
                <c:pt idx="492">
                  <c:v>84.351472199830781</c:v>
                </c:pt>
                <c:pt idx="493">
                  <c:v>84.318524676312677</c:v>
                </c:pt>
                <c:pt idx="494">
                  <c:v>84.285577124650274</c:v>
                </c:pt>
                <c:pt idx="495">
                  <c:v>84.252629544629499</c:v>
                </c:pt>
                <c:pt idx="496">
                  <c:v>84.219681936034263</c:v>
                </c:pt>
                <c:pt idx="497">
                  <c:v>84.186734298647266</c:v>
                </c:pt>
                <c:pt idx="498">
                  <c:v>84.153786632249165</c:v>
                </c:pt>
                <c:pt idx="499">
                  <c:v>84.120838936619137</c:v>
                </c:pt>
                <c:pt idx="500">
                  <c:v>84.087891211534725</c:v>
                </c:pt>
                <c:pt idx="501">
                  <c:v>84.054943456771554</c:v>
                </c:pt>
                <c:pt idx="502">
                  <c:v>84.02199567210387</c:v>
                </c:pt>
                <c:pt idx="503">
                  <c:v>83.989047857304001</c:v>
                </c:pt>
                <c:pt idx="504">
                  <c:v>83.956100012142443</c:v>
                </c:pt>
                <c:pt idx="505">
                  <c:v>83.923152136388083</c:v>
                </c:pt>
                <c:pt idx="506">
                  <c:v>83.890204229808134</c:v>
                </c:pt>
                <c:pt idx="507">
                  <c:v>83.857256292167875</c:v>
                </c:pt>
                <c:pt idx="508">
                  <c:v>83.824308323230881</c:v>
                </c:pt>
                <c:pt idx="509">
                  <c:v>83.791360322758933</c:v>
                </c:pt>
                <c:pt idx="510">
                  <c:v>83.758412290511842</c:v>
                </c:pt>
                <c:pt idx="511">
                  <c:v>83.725464226247908</c:v>
                </c:pt>
                <c:pt idx="512">
                  <c:v>83.692516129723288</c:v>
                </c:pt>
                <c:pt idx="513">
                  <c:v>83.659568000692403</c:v>
                </c:pt>
                <c:pt idx="514">
                  <c:v>83.626619838907914</c:v>
                </c:pt>
                <c:pt idx="515">
                  <c:v>83.593671644120363</c:v>
                </c:pt>
                <c:pt idx="516">
                  <c:v>83.560723416078503</c:v>
                </c:pt>
                <c:pt idx="517">
                  <c:v>83.527775154529351</c:v>
                </c:pt>
                <c:pt idx="518">
                  <c:v>83.494826859217696</c:v>
                </c:pt>
                <c:pt idx="519">
                  <c:v>83.461878529886505</c:v>
                </c:pt>
                <c:pt idx="520">
                  <c:v>83.428930166276913</c:v>
                </c:pt>
                <c:pt idx="521">
                  <c:v>83.395981768128053</c:v>
                </c:pt>
                <c:pt idx="522">
                  <c:v>83.363033335176752</c:v>
                </c:pt>
                <c:pt idx="523">
                  <c:v>83.330084867158334</c:v>
                </c:pt>
                <c:pt idx="524">
                  <c:v>83.297136363805748</c:v>
                </c:pt>
                <c:pt idx="525">
                  <c:v>83.264187824849998</c:v>
                </c:pt>
                <c:pt idx="526">
                  <c:v>83.231239250020167</c:v>
                </c:pt>
                <c:pt idx="527">
                  <c:v>83.19829063904308</c:v>
                </c:pt>
                <c:pt idx="528">
                  <c:v>83.165341991643572</c:v>
                </c:pt>
                <c:pt idx="529">
                  <c:v>83.132393307544476</c:v>
                </c:pt>
                <c:pt idx="530">
                  <c:v>83.09944458646639</c:v>
                </c:pt>
                <c:pt idx="531">
                  <c:v>83.066495828127842</c:v>
                </c:pt>
                <c:pt idx="532">
                  <c:v>83.033547032245153</c:v>
                </c:pt>
                <c:pt idx="533">
                  <c:v>83.000598198532543</c:v>
                </c:pt>
                <c:pt idx="534">
                  <c:v>82.967649326702144</c:v>
                </c:pt>
                <c:pt idx="535">
                  <c:v>82.934700416463656</c:v>
                </c:pt>
                <c:pt idx="536">
                  <c:v>82.901751467524832</c:v>
                </c:pt>
                <c:pt idx="537">
                  <c:v>82.86880247959111</c:v>
                </c:pt>
                <c:pt idx="538">
                  <c:v>82.835853452365484</c:v>
                </c:pt>
                <c:pt idx="539">
                  <c:v>82.802904385549084</c:v>
                </c:pt>
                <c:pt idx="540">
                  <c:v>82.769955278840428</c:v>
                </c:pt>
                <c:pt idx="541">
                  <c:v>82.737006131935843</c:v>
                </c:pt>
                <c:pt idx="542">
                  <c:v>82.704056944529441</c:v>
                </c:pt>
                <c:pt idx="543">
                  <c:v>82.671107716312818</c:v>
                </c:pt>
                <c:pt idx="544">
                  <c:v>82.63815844697541</c:v>
                </c:pt>
                <c:pt idx="545">
                  <c:v>82.605209136204309</c:v>
                </c:pt>
                <c:pt idx="546">
                  <c:v>82.572259783683947</c:v>
                </c:pt>
                <c:pt idx="547">
                  <c:v>82.539310389096627</c:v>
                </c:pt>
                <c:pt idx="548">
                  <c:v>82.506360952122137</c:v>
                </c:pt>
                <c:pt idx="549">
                  <c:v>82.473411472437846</c:v>
                </c:pt>
                <c:pt idx="550">
                  <c:v>82.440461949718582</c:v>
                </c:pt>
                <c:pt idx="551">
                  <c:v>82.407512383636941</c:v>
                </c:pt>
                <c:pt idx="552">
                  <c:v>82.374562773862692</c:v>
                </c:pt>
                <c:pt idx="553">
                  <c:v>82.341613120063386</c:v>
                </c:pt>
                <c:pt idx="554">
                  <c:v>82.30866342190383</c:v>
                </c:pt>
                <c:pt idx="555">
                  <c:v>82.275713679046376</c:v>
                </c:pt>
                <c:pt idx="556">
                  <c:v>82.242763891150915</c:v>
                </c:pt>
                <c:pt idx="557">
                  <c:v>82.209814057874539</c:v>
                </c:pt>
                <c:pt idx="558">
                  <c:v>82.176864178871739</c:v>
                </c:pt>
                <c:pt idx="559">
                  <c:v>82.143914253794676</c:v>
                </c:pt>
                <c:pt idx="560">
                  <c:v>82.110964282292557</c:v>
                </c:pt>
                <c:pt idx="561">
                  <c:v>82.078014264012069</c:v>
                </c:pt>
                <c:pt idx="562">
                  <c:v>82.045064198597004</c:v>
                </c:pt>
                <c:pt idx="563">
                  <c:v>82.012114085688637</c:v>
                </c:pt>
                <c:pt idx="564">
                  <c:v>81.979163924925757</c:v>
                </c:pt>
                <c:pt idx="565">
                  <c:v>81.946213715943728</c:v>
                </c:pt>
                <c:pt idx="566">
                  <c:v>81.913263458375752</c:v>
                </c:pt>
                <c:pt idx="567">
                  <c:v>81.880313151852008</c:v>
                </c:pt>
                <c:pt idx="568">
                  <c:v>81.847362795999913</c:v>
                </c:pt>
                <c:pt idx="569">
                  <c:v>81.81441239044392</c:v>
                </c:pt>
                <c:pt idx="570">
                  <c:v>81.78146193480579</c:v>
                </c:pt>
                <c:pt idx="571">
                  <c:v>81.74851142870429</c:v>
                </c:pt>
                <c:pt idx="572">
                  <c:v>81.715560871755329</c:v>
                </c:pt>
                <c:pt idx="573">
                  <c:v>81.682610263571931</c:v>
                </c:pt>
                <c:pt idx="574">
                  <c:v>81.649659603764192</c:v>
                </c:pt>
                <c:pt idx="575">
                  <c:v>81.616708891939084</c:v>
                </c:pt>
                <c:pt idx="576">
                  <c:v>81.583758127700662</c:v>
                </c:pt>
                <c:pt idx="577">
                  <c:v>81.550807310650157</c:v>
                </c:pt>
                <c:pt idx="578">
                  <c:v>81.517856440385557</c:v>
                </c:pt>
                <c:pt idx="579">
                  <c:v>81.484905516501755</c:v>
                </c:pt>
                <c:pt idx="580">
                  <c:v>81.451954538590769</c:v>
                </c:pt>
                <c:pt idx="581">
                  <c:v>81.419003506241324</c:v>
                </c:pt>
                <c:pt idx="582">
                  <c:v>81.386052419039103</c:v>
                </c:pt>
                <c:pt idx="583">
                  <c:v>81.353101276566733</c:v>
                </c:pt>
                <c:pt idx="584">
                  <c:v>81.320150078403401</c:v>
                </c:pt>
                <c:pt idx="585">
                  <c:v>81.287198824125326</c:v>
                </c:pt>
                <c:pt idx="586">
                  <c:v>81.254247513305486</c:v>
                </c:pt>
                <c:pt idx="587">
                  <c:v>81.221296145513321</c:v>
                </c:pt>
                <c:pt idx="588">
                  <c:v>81.188344720315527</c:v>
                </c:pt>
                <c:pt idx="589">
                  <c:v>81.155393237275007</c:v>
                </c:pt>
                <c:pt idx="590">
                  <c:v>81.122441695951508</c:v>
                </c:pt>
                <c:pt idx="591">
                  <c:v>81.089490095901738</c:v>
                </c:pt>
                <c:pt idx="592">
                  <c:v>81.056538436678267</c:v>
                </c:pt>
                <c:pt idx="593">
                  <c:v>81.02358671783125</c:v>
                </c:pt>
                <c:pt idx="594">
                  <c:v>80.990634938906553</c:v>
                </c:pt>
                <c:pt idx="595">
                  <c:v>80.957683099447166</c:v>
                </c:pt>
                <c:pt idx="596">
                  <c:v>80.924731198992248</c:v>
                </c:pt>
                <c:pt idx="597">
                  <c:v>80.891779237077643</c:v>
                </c:pt>
                <c:pt idx="598">
                  <c:v>80.858827213235728</c:v>
                </c:pt>
                <c:pt idx="599">
                  <c:v>80.825875126994902</c:v>
                </c:pt>
                <c:pt idx="600">
                  <c:v>80.792922977880494</c:v>
                </c:pt>
                <c:pt idx="601">
                  <c:v>80.759970765413968</c:v>
                </c:pt>
                <c:pt idx="602">
                  <c:v>80.727018489113277</c:v>
                </c:pt>
                <c:pt idx="603">
                  <c:v>80.694066148492581</c:v>
                </c:pt>
                <c:pt idx="604">
                  <c:v>80.661113743062288</c:v>
                </c:pt>
                <c:pt idx="605">
                  <c:v>80.628161272329265</c:v>
                </c:pt>
                <c:pt idx="606">
                  <c:v>80.595208735796376</c:v>
                </c:pt>
                <c:pt idx="607">
                  <c:v>80.562256132963199</c:v>
                </c:pt>
                <c:pt idx="608">
                  <c:v>80.529303463324794</c:v>
                </c:pt>
                <c:pt idx="609">
                  <c:v>80.496350726373009</c:v>
                </c:pt>
                <c:pt idx="610">
                  <c:v>80.463397921595558</c:v>
                </c:pt>
                <c:pt idx="611">
                  <c:v>80.430445048476145</c:v>
                </c:pt>
                <c:pt idx="612">
                  <c:v>80.397492106494823</c:v>
                </c:pt>
                <c:pt idx="613">
                  <c:v>80.364539095127498</c:v>
                </c:pt>
                <c:pt idx="614">
                  <c:v>80.331586013846135</c:v>
                </c:pt>
                <c:pt idx="615">
                  <c:v>80.298632862118779</c:v>
                </c:pt>
                <c:pt idx="616">
                  <c:v>80.265679639409072</c:v>
                </c:pt>
                <c:pt idx="617">
                  <c:v>80.232726345177127</c:v>
                </c:pt>
                <c:pt idx="618">
                  <c:v>80.19977297887857</c:v>
                </c:pt>
                <c:pt idx="619">
                  <c:v>80.166819539964962</c:v>
                </c:pt>
                <c:pt idx="620">
                  <c:v>80.133866027883755</c:v>
                </c:pt>
                <c:pt idx="621">
                  <c:v>80.100912442078126</c:v>
                </c:pt>
                <c:pt idx="622">
                  <c:v>80.067958781987073</c:v>
                </c:pt>
                <c:pt idx="623">
                  <c:v>80.035005047045345</c:v>
                </c:pt>
                <c:pt idx="624">
                  <c:v>80.002051236683315</c:v>
                </c:pt>
                <c:pt idx="625">
                  <c:v>79.969097350326962</c:v>
                </c:pt>
                <c:pt idx="626">
                  <c:v>79.936143387398161</c:v>
                </c:pt>
                <c:pt idx="627">
                  <c:v>79.903189347314097</c:v>
                </c:pt>
                <c:pt idx="628">
                  <c:v>79.870235229487804</c:v>
                </c:pt>
                <c:pt idx="629">
                  <c:v>79.837281033327542</c:v>
                </c:pt>
                <c:pt idx="630">
                  <c:v>79.804326758237352</c:v>
                </c:pt>
                <c:pt idx="631">
                  <c:v>79.771372403616553</c:v>
                </c:pt>
                <c:pt idx="632">
                  <c:v>79.73841796886002</c:v>
                </c:pt>
                <c:pt idx="633">
                  <c:v>79.705463453358036</c:v>
                </c:pt>
                <c:pt idx="634">
                  <c:v>79.672508856495924</c:v>
                </c:pt>
                <c:pt idx="635">
                  <c:v>79.639554177654929</c:v>
                </c:pt>
                <c:pt idx="636">
                  <c:v>79.606599416211111</c:v>
                </c:pt>
                <c:pt idx="637">
                  <c:v>79.573644571535709</c:v>
                </c:pt>
                <c:pt idx="638">
                  <c:v>79.540689642995716</c:v>
                </c:pt>
                <c:pt idx="639">
                  <c:v>79.507734629953021</c:v>
                </c:pt>
                <c:pt idx="640">
                  <c:v>79.474779531764355</c:v>
                </c:pt>
                <c:pt idx="641">
                  <c:v>79.44182434778196</c:v>
                </c:pt>
                <c:pt idx="642">
                  <c:v>79.408869077353245</c:v>
                </c:pt>
                <c:pt idx="643">
                  <c:v>79.375913719820176</c:v>
                </c:pt>
                <c:pt idx="644">
                  <c:v>79.342958274520015</c:v>
                </c:pt>
                <c:pt idx="645">
                  <c:v>79.310002740785094</c:v>
                </c:pt>
                <c:pt idx="646">
                  <c:v>79.277047117942487</c:v>
                </c:pt>
                <c:pt idx="647">
                  <c:v>79.244091405314009</c:v>
                </c:pt>
                <c:pt idx="648">
                  <c:v>79.211135602216871</c:v>
                </c:pt>
                <c:pt idx="649">
                  <c:v>79.178179707962414</c:v>
                </c:pt>
                <c:pt idx="650">
                  <c:v>79.145223721857107</c:v>
                </c:pt>
                <c:pt idx="651">
                  <c:v>79.112267643202244</c:v>
                </c:pt>
                <c:pt idx="652">
                  <c:v>79.079311471293565</c:v>
                </c:pt>
                <c:pt idx="653">
                  <c:v>79.04635520542152</c:v>
                </c:pt>
                <c:pt idx="654">
                  <c:v>79.013398844871176</c:v>
                </c:pt>
                <c:pt idx="655">
                  <c:v>78.980442388922185</c:v>
                </c:pt>
                <c:pt idx="656">
                  <c:v>78.947485836848799</c:v>
                </c:pt>
                <c:pt idx="657">
                  <c:v>78.914529187919669</c:v>
                </c:pt>
                <c:pt idx="658">
                  <c:v>78.881572441397836</c:v>
                </c:pt>
                <c:pt idx="659">
                  <c:v>78.848615596540782</c:v>
                </c:pt>
                <c:pt idx="660">
                  <c:v>78.815658652600462</c:v>
                </c:pt>
                <c:pt idx="661">
                  <c:v>78.782701608822791</c:v>
                </c:pt>
                <c:pt idx="662">
                  <c:v>78.749744464448568</c:v>
                </c:pt>
                <c:pt idx="663">
                  <c:v>78.716787218712142</c:v>
                </c:pt>
                <c:pt idx="664">
                  <c:v>78.683829870842573</c:v>
                </c:pt>
                <c:pt idx="665">
                  <c:v>78.650872420062512</c:v>
                </c:pt>
                <c:pt idx="666">
                  <c:v>78.617914865589398</c:v>
                </c:pt>
                <c:pt idx="667">
                  <c:v>78.584957206634272</c:v>
                </c:pt>
                <c:pt idx="668">
                  <c:v>78.551999442402021</c:v>
                </c:pt>
                <c:pt idx="669">
                  <c:v>78.519041572091993</c:v>
                </c:pt>
                <c:pt idx="670">
                  <c:v>78.486083594897039</c:v>
                </c:pt>
                <c:pt idx="671">
                  <c:v>78.453125510004028</c:v>
                </c:pt>
                <c:pt idx="672">
                  <c:v>78.420167316593762</c:v>
                </c:pt>
                <c:pt idx="673">
                  <c:v>78.387209013840518</c:v>
                </c:pt>
                <c:pt idx="674">
                  <c:v>78.35425060091255</c:v>
                </c:pt>
                <c:pt idx="675">
                  <c:v>78.321292076971702</c:v>
                </c:pt>
                <c:pt idx="676">
                  <c:v>78.288333441173549</c:v>
                </c:pt>
                <c:pt idx="677">
                  <c:v>78.255374692666976</c:v>
                </c:pt>
                <c:pt idx="678">
                  <c:v>78.222415830594855</c:v>
                </c:pt>
                <c:pt idx="679">
                  <c:v>78.189456854093038</c:v>
                </c:pt>
                <c:pt idx="680">
                  <c:v>78.156497762290996</c:v>
                </c:pt>
                <c:pt idx="681">
                  <c:v>78.123538554311935</c:v>
                </c:pt>
                <c:pt idx="682">
                  <c:v>78.090579229271569</c:v>
                </c:pt>
                <c:pt idx="683">
                  <c:v>78.057619786280085</c:v>
                </c:pt>
                <c:pt idx="684">
                  <c:v>78.024660224439785</c:v>
                </c:pt>
                <c:pt idx="685">
                  <c:v>77.991700542846701</c:v>
                </c:pt>
                <c:pt idx="686">
                  <c:v>77.95874074058996</c:v>
                </c:pt>
                <c:pt idx="687">
                  <c:v>77.92578081675147</c:v>
                </c:pt>
                <c:pt idx="688">
                  <c:v>77.892820770406701</c:v>
                </c:pt>
                <c:pt idx="689">
                  <c:v>77.859860600623719</c:v>
                </c:pt>
                <c:pt idx="690">
                  <c:v>77.826900306463429</c:v>
                </c:pt>
                <c:pt idx="691">
                  <c:v>77.793939886979942</c:v>
                </c:pt>
                <c:pt idx="692">
                  <c:v>77.760979341219894</c:v>
                </c:pt>
                <c:pt idx="693">
                  <c:v>77.728018668222887</c:v>
                </c:pt>
                <c:pt idx="694">
                  <c:v>77.695057867020907</c:v>
                </c:pt>
                <c:pt idx="695">
                  <c:v>77.662096936638875</c:v>
                </c:pt>
                <c:pt idx="696">
                  <c:v>77.629135876094381</c:v>
                </c:pt>
                <c:pt idx="697">
                  <c:v>77.596174684397084</c:v>
                </c:pt>
                <c:pt idx="698">
                  <c:v>77.563213360549724</c:v>
                </c:pt>
                <c:pt idx="699">
                  <c:v>77.530251903547139</c:v>
                </c:pt>
                <c:pt idx="700">
                  <c:v>77.497290312376322</c:v>
                </c:pt>
                <c:pt idx="701">
                  <c:v>77.464328586016904</c:v>
                </c:pt>
                <c:pt idx="702">
                  <c:v>77.431366723440817</c:v>
                </c:pt>
                <c:pt idx="703">
                  <c:v>77.398404723611876</c:v>
                </c:pt>
                <c:pt idx="704">
                  <c:v>77.365442585486221</c:v>
                </c:pt>
                <c:pt idx="705">
                  <c:v>77.332480308011981</c:v>
                </c:pt>
                <c:pt idx="706">
                  <c:v>77.299517890129465</c:v>
                </c:pt>
                <c:pt idx="707">
                  <c:v>77.266555330770728</c:v>
                </c:pt>
                <c:pt idx="708">
                  <c:v>77.233592628859697</c:v>
                </c:pt>
                <c:pt idx="709">
                  <c:v>77.200629783312351</c:v>
                </c:pt>
                <c:pt idx="710">
                  <c:v>77.16766679303602</c:v>
                </c:pt>
                <c:pt idx="711">
                  <c:v>77.134703656930398</c:v>
                </c:pt>
                <c:pt idx="712">
                  <c:v>77.10174037388623</c:v>
                </c:pt>
                <c:pt idx="713">
                  <c:v>77.068776942785945</c:v>
                </c:pt>
                <c:pt idx="714">
                  <c:v>77.035813362503745</c:v>
                </c:pt>
                <c:pt idx="715">
                  <c:v>77.002849631905107</c:v>
                </c:pt>
                <c:pt idx="716">
                  <c:v>76.969885749846753</c:v>
                </c:pt>
                <c:pt idx="717">
                  <c:v>76.936921715176993</c:v>
                </c:pt>
                <c:pt idx="718">
                  <c:v>76.903957526735269</c:v>
                </c:pt>
                <c:pt idx="719">
                  <c:v>76.870993183351985</c:v>
                </c:pt>
                <c:pt idx="720">
                  <c:v>76.838028683849217</c:v>
                </c:pt>
                <c:pt idx="721">
                  <c:v>76.805064027039535</c:v>
                </c:pt>
                <c:pt idx="722">
                  <c:v>76.772099211726768</c:v>
                </c:pt>
                <c:pt idx="723">
                  <c:v>76.739134236705524</c:v>
                </c:pt>
                <c:pt idx="724">
                  <c:v>76.706169100761457</c:v>
                </c:pt>
                <c:pt idx="725">
                  <c:v>76.673203802670884</c:v>
                </c:pt>
                <c:pt idx="726">
                  <c:v>76.640238341200785</c:v>
                </c:pt>
                <c:pt idx="727">
                  <c:v>76.60727271510882</c:v>
                </c:pt>
                <c:pt idx="728">
                  <c:v>76.57430692314307</c:v>
                </c:pt>
                <c:pt idx="729">
                  <c:v>76.541340964042519</c:v>
                </c:pt>
                <c:pt idx="730">
                  <c:v>76.508374836536149</c:v>
                </c:pt>
                <c:pt idx="731">
                  <c:v>76.475408539343562</c:v>
                </c:pt>
                <c:pt idx="732">
                  <c:v>76.442442071174298</c:v>
                </c:pt>
                <c:pt idx="733">
                  <c:v>76.409475430728634</c:v>
                </c:pt>
                <c:pt idx="734">
                  <c:v>76.376508616696441</c:v>
                </c:pt>
                <c:pt idx="735">
                  <c:v>76.343541627757915</c:v>
                </c:pt>
                <c:pt idx="736">
                  <c:v>76.310574462583304</c:v>
                </c:pt>
                <c:pt idx="737">
                  <c:v>76.277607119832652</c:v>
                </c:pt>
                <c:pt idx="738">
                  <c:v>76.244639598155686</c:v>
                </c:pt>
                <c:pt idx="739">
                  <c:v>76.211671896192087</c:v>
                </c:pt>
                <c:pt idx="740">
                  <c:v>76.178704012571103</c:v>
                </c:pt>
                <c:pt idx="741">
                  <c:v>76.145735945911696</c:v>
                </c:pt>
                <c:pt idx="742">
                  <c:v>76.112767694822296</c:v>
                </c:pt>
                <c:pt idx="743">
                  <c:v>76.079799257900731</c:v>
                </c:pt>
                <c:pt idx="744">
                  <c:v>76.046830633734004</c:v>
                </c:pt>
                <c:pt idx="745">
                  <c:v>76.013861820898796</c:v>
                </c:pt>
                <c:pt idx="746">
                  <c:v>75.980892817960722</c:v>
                </c:pt>
                <c:pt idx="747">
                  <c:v>75.947923623474423</c:v>
                </c:pt>
                <c:pt idx="748">
                  <c:v>75.914954235984055</c:v>
                </c:pt>
                <c:pt idx="749">
                  <c:v>75.881984654021977</c:v>
                </c:pt>
                <c:pt idx="750">
                  <c:v>75.84901487610999</c:v>
                </c:pt>
                <c:pt idx="751">
                  <c:v>75.816044900758484</c:v>
                </c:pt>
                <c:pt idx="752">
                  <c:v>75.783074726466552</c:v>
                </c:pt>
                <c:pt idx="753">
                  <c:v>75.750104351721916</c:v>
                </c:pt>
                <c:pt idx="754">
                  <c:v>75.717133775000775</c:v>
                </c:pt>
                <c:pt idx="755">
                  <c:v>75.684162994767846</c:v>
                </c:pt>
                <c:pt idx="756">
                  <c:v>75.651192009476006</c:v>
                </c:pt>
                <c:pt idx="757">
                  <c:v>75.618220817566637</c:v>
                </c:pt>
                <c:pt idx="758">
                  <c:v>75.585249417469228</c:v>
                </c:pt>
                <c:pt idx="759">
                  <c:v>75.552277807601229</c:v>
                </c:pt>
                <c:pt idx="760">
                  <c:v>75.519305986368167</c:v>
                </c:pt>
                <c:pt idx="761">
                  <c:v>75.486333952163392</c:v>
                </c:pt>
                <c:pt idx="762">
                  <c:v>75.453361703368273</c:v>
                </c:pt>
                <c:pt idx="763">
                  <c:v>75.420389238351774</c:v>
                </c:pt>
                <c:pt idx="764">
                  <c:v>75.387416555470267</c:v>
                </c:pt>
                <c:pt idx="765">
                  <c:v>75.354443653068131</c:v>
                </c:pt>
                <c:pt idx="766">
                  <c:v>75.321470529476699</c:v>
                </c:pt>
                <c:pt idx="767">
                  <c:v>75.288497183014968</c:v>
                </c:pt>
                <c:pt idx="768">
                  <c:v>75.255523611988991</c:v>
                </c:pt>
                <c:pt idx="769">
                  <c:v>75.222549814692144</c:v>
                </c:pt>
                <c:pt idx="770">
                  <c:v>75.189575789404785</c:v>
                </c:pt>
                <c:pt idx="771">
                  <c:v>75.156601534394042</c:v>
                </c:pt>
                <c:pt idx="772">
                  <c:v>75.123627047914169</c:v>
                </c:pt>
                <c:pt idx="773">
                  <c:v>75.090652328206204</c:v>
                </c:pt>
                <c:pt idx="774">
                  <c:v>75.057677373497441</c:v>
                </c:pt>
                <c:pt idx="775">
                  <c:v>75.024702182002258</c:v>
                </c:pt>
                <c:pt idx="776">
                  <c:v>74.991726751921121</c:v>
                </c:pt>
                <c:pt idx="777">
                  <c:v>74.958751081440994</c:v>
                </c:pt>
                <c:pt idx="778">
                  <c:v>74.925775168734987</c:v>
                </c:pt>
                <c:pt idx="779">
                  <c:v>74.892799011962381</c:v>
                </c:pt>
                <c:pt idx="780">
                  <c:v>74.859822609268804</c:v>
                </c:pt>
                <c:pt idx="781">
                  <c:v>74.826845958785256</c:v>
                </c:pt>
                <c:pt idx="782">
                  <c:v>74.793869058629085</c:v>
                </c:pt>
                <c:pt idx="783">
                  <c:v>74.76089190690314</c:v>
                </c:pt>
                <c:pt idx="784">
                  <c:v>74.727914501695821</c:v>
                </c:pt>
                <c:pt idx="785">
                  <c:v>74.694936841081045</c:v>
                </c:pt>
                <c:pt idx="786">
                  <c:v>74.661958923118291</c:v>
                </c:pt>
                <c:pt idx="787">
                  <c:v>74.628980745852203</c:v>
                </c:pt>
                <c:pt idx="788">
                  <c:v>74.596002307312546</c:v>
                </c:pt>
                <c:pt idx="789">
                  <c:v>74.563023605514374</c:v>
                </c:pt>
                <c:pt idx="790">
                  <c:v>74.530044638457468</c:v>
                </c:pt>
                <c:pt idx="791">
                  <c:v>74.497065404126403</c:v>
                </c:pt>
                <c:pt idx="792">
                  <c:v>74.464085900490758</c:v>
                </c:pt>
                <c:pt idx="793">
                  <c:v>74.431106125504499</c:v>
                </c:pt>
                <c:pt idx="794">
                  <c:v>74.398126077106141</c:v>
                </c:pt>
                <c:pt idx="795">
                  <c:v>74.365145753218528</c:v>
                </c:pt>
                <c:pt idx="796">
                  <c:v>74.332165151748896</c:v>
                </c:pt>
                <c:pt idx="797">
                  <c:v>74.299184270588356</c:v>
                </c:pt>
                <c:pt idx="798">
                  <c:v>74.266203107612483</c:v>
                </c:pt>
                <c:pt idx="799">
                  <c:v>74.233221660680258</c:v>
                </c:pt>
                <c:pt idx="800">
                  <c:v>74.200239927634669</c:v>
                </c:pt>
                <c:pt idx="801">
                  <c:v>74.167257906302424</c:v>
                </c:pt>
                <c:pt idx="802">
                  <c:v>74.134275594493758</c:v>
                </c:pt>
                <c:pt idx="803">
                  <c:v>74.101292990001994</c:v>
                </c:pt>
                <c:pt idx="804">
                  <c:v>74.0683100906042</c:v>
                </c:pt>
                <c:pt idx="805">
                  <c:v>74.035326894060262</c:v>
                </c:pt>
                <c:pt idx="806">
                  <c:v>74.002343398113283</c:v>
                </c:pt>
                <c:pt idx="807">
                  <c:v>73.969359600489199</c:v>
                </c:pt>
                <c:pt idx="808">
                  <c:v>73.936375498896638</c:v>
                </c:pt>
                <c:pt idx="809">
                  <c:v>73.903391091026904</c:v>
                </c:pt>
                <c:pt idx="810">
                  <c:v>73.870406374553909</c:v>
                </c:pt>
                <c:pt idx="811">
                  <c:v>73.837421347134068</c:v>
                </c:pt>
                <c:pt idx="812">
                  <c:v>73.804436006405624</c:v>
                </c:pt>
                <c:pt idx="813">
                  <c:v>73.771450349989308</c:v>
                </c:pt>
                <c:pt idx="814">
                  <c:v>73.738464375487609</c:v>
                </c:pt>
                <c:pt idx="815">
                  <c:v>73.705478080484895</c:v>
                </c:pt>
                <c:pt idx="816">
                  <c:v>73.672491462547399</c:v>
                </c:pt>
                <c:pt idx="817">
                  <c:v>73.639504519222697</c:v>
                </c:pt>
                <c:pt idx="818">
                  <c:v>73.606517248040106</c:v>
                </c:pt>
                <c:pt idx="819">
                  <c:v>73.573529646509883</c:v>
                </c:pt>
                <c:pt idx="820">
                  <c:v>73.540541712123414</c:v>
                </c:pt>
                <c:pt idx="821">
                  <c:v>73.507553442353682</c:v>
                </c:pt>
                <c:pt idx="822">
                  <c:v>73.474564834653677</c:v>
                </c:pt>
                <c:pt idx="823">
                  <c:v>73.441575886457741</c:v>
                </c:pt>
                <c:pt idx="824">
                  <c:v>73.408586595180594</c:v>
                </c:pt>
                <c:pt idx="825">
                  <c:v>73.375596958217301</c:v>
                </c:pt>
                <c:pt idx="826">
                  <c:v>73.342606972943344</c:v>
                </c:pt>
                <c:pt idx="827">
                  <c:v>73.309616636714281</c:v>
                </c:pt>
                <c:pt idx="828">
                  <c:v>73.276625946865678</c:v>
                </c:pt>
                <c:pt idx="829">
                  <c:v>73.243634900712621</c:v>
                </c:pt>
                <c:pt idx="830">
                  <c:v>73.21064349555057</c:v>
                </c:pt>
                <c:pt idx="831">
                  <c:v>73.1776517286538</c:v>
                </c:pt>
                <c:pt idx="832">
                  <c:v>73.144659597276359</c:v>
                </c:pt>
                <c:pt idx="833">
                  <c:v>73.111667098651338</c:v>
                </c:pt>
                <c:pt idx="834">
                  <c:v>73.078674229991151</c:v>
                </c:pt>
                <c:pt idx="835">
                  <c:v>73.045680988486623</c:v>
                </c:pt>
                <c:pt idx="836">
                  <c:v>73.012687371307919</c:v>
                </c:pt>
                <c:pt idx="837">
                  <c:v>72.979693375603361</c:v>
                </c:pt>
                <c:pt idx="838">
                  <c:v>72.946698998499855</c:v>
                </c:pt>
                <c:pt idx="839">
                  <c:v>72.913704237102422</c:v>
                </c:pt>
                <c:pt idx="840">
                  <c:v>72.880709088494513</c:v>
                </c:pt>
                <c:pt idx="841">
                  <c:v>72.847713549737222</c:v>
                </c:pt>
                <c:pt idx="842">
                  <c:v>72.814717617869363</c:v>
                </c:pt>
                <c:pt idx="843">
                  <c:v>72.781721289907622</c:v>
                </c:pt>
                <c:pt idx="844">
                  <c:v>72.748724562846022</c:v>
                </c:pt>
                <c:pt idx="845">
                  <c:v>72.7157274336558</c:v>
                </c:pt>
                <c:pt idx="846">
                  <c:v>72.682729899285079</c:v>
                </c:pt>
                <c:pt idx="847">
                  <c:v>72.649731956659295</c:v>
                </c:pt>
                <c:pt idx="848">
                  <c:v>72.616733602680483</c:v>
                </c:pt>
                <c:pt idx="849">
                  <c:v>72.583734834227101</c:v>
                </c:pt>
                <c:pt idx="850">
                  <c:v>72.550735648154244</c:v>
                </c:pt>
                <c:pt idx="851">
                  <c:v>72.517736041292977</c:v>
                </c:pt>
                <c:pt idx="852">
                  <c:v>72.484736010450646</c:v>
                </c:pt>
                <c:pt idx="853">
                  <c:v>72.451735552410312</c:v>
                </c:pt>
                <c:pt idx="854">
                  <c:v>72.41873466393065</c:v>
                </c:pt>
                <c:pt idx="855">
                  <c:v>72.385733341746104</c:v>
                </c:pt>
                <c:pt idx="856">
                  <c:v>72.35273158256615</c:v>
                </c:pt>
                <c:pt idx="857">
                  <c:v>72.31972938307554</c:v>
                </c:pt>
                <c:pt idx="858">
                  <c:v>72.286726739933954</c:v>
                </c:pt>
                <c:pt idx="859">
                  <c:v>72.253723649775708</c:v>
                </c:pt>
                <c:pt idx="860">
                  <c:v>72.22072010920985</c:v>
                </c:pt>
                <c:pt idx="861">
                  <c:v>72.187716114819708</c:v>
                </c:pt>
                <c:pt idx="862">
                  <c:v>72.154711663162843</c:v>
                </c:pt>
                <c:pt idx="863">
                  <c:v>72.121706750770798</c:v>
                </c:pt>
                <c:pt idx="864">
                  <c:v>72.088701374148741</c:v>
                </c:pt>
                <c:pt idx="865">
                  <c:v>72.055695529775733</c:v>
                </c:pt>
                <c:pt idx="866">
                  <c:v>72.022689214104105</c:v>
                </c:pt>
                <c:pt idx="867">
                  <c:v>71.989682423559088</c:v>
                </c:pt>
                <c:pt idx="868">
                  <c:v>71.956675154539496</c:v>
                </c:pt>
                <c:pt idx="869">
                  <c:v>71.923667403416516</c:v>
                </c:pt>
                <c:pt idx="870">
                  <c:v>71.890659166534022</c:v>
                </c:pt>
                <c:pt idx="871">
                  <c:v>71.857650440208346</c:v>
                </c:pt>
                <c:pt idx="872">
                  <c:v>71.824641220727798</c:v>
                </c:pt>
                <c:pt idx="873">
                  <c:v>71.791631504352992</c:v>
                </c:pt>
                <c:pt idx="874">
                  <c:v>71.758621287316004</c:v>
                </c:pt>
                <c:pt idx="875">
                  <c:v>71.725610565820674</c:v>
                </c:pt>
                <c:pt idx="876">
                  <c:v>71.692599336041923</c:v>
                </c:pt>
                <c:pt idx="877">
                  <c:v>71.659587594126165</c:v>
                </c:pt>
                <c:pt idx="878">
                  <c:v>71.626575336190371</c:v>
                </c:pt>
                <c:pt idx="879">
                  <c:v>71.593562558322404</c:v>
                </c:pt>
                <c:pt idx="880">
                  <c:v>71.56054925658043</c:v>
                </c:pt>
                <c:pt idx="881">
                  <c:v>71.52753542699314</c:v>
                </c:pt>
                <c:pt idx="882">
                  <c:v>71.494521065558928</c:v>
                </c:pt>
                <c:pt idx="883">
                  <c:v>71.461506168246217</c:v>
                </c:pt>
                <c:pt idx="884">
                  <c:v>71.428490730992891</c:v>
                </c:pt>
                <c:pt idx="885">
                  <c:v>71.395474749706253</c:v>
                </c:pt>
                <c:pt idx="886">
                  <c:v>71.362458220262653</c:v>
                </c:pt>
                <c:pt idx="887">
                  <c:v>71.329441138507477</c:v>
                </c:pt>
                <c:pt idx="888">
                  <c:v>71.296423500254519</c:v>
                </c:pt>
                <c:pt idx="889">
                  <c:v>71.263405301286241</c:v>
                </c:pt>
                <c:pt idx="890">
                  <c:v>71.230386537353127</c:v>
                </c:pt>
                <c:pt idx="891">
                  <c:v>71.19736720417373</c:v>
                </c:pt>
                <c:pt idx="892">
                  <c:v>71.164347297434233</c:v>
                </c:pt>
                <c:pt idx="893">
                  <c:v>71.131326812788259</c:v>
                </c:pt>
                <c:pt idx="894">
                  <c:v>71.098305745856777</c:v>
                </c:pt>
                <c:pt idx="895">
                  <c:v>71.065284092227699</c:v>
                </c:pt>
                <c:pt idx="896">
                  <c:v>71.032261847455459</c:v>
                </c:pt>
                <c:pt idx="897">
                  <c:v>70.999239007061419</c:v>
                </c:pt>
                <c:pt idx="898">
                  <c:v>70.966215566532682</c:v>
                </c:pt>
                <c:pt idx="899">
                  <c:v>70.933191521322669</c:v>
                </c:pt>
                <c:pt idx="900">
                  <c:v>70.900166866850412</c:v>
                </c:pt>
                <c:pt idx="901">
                  <c:v>70.867141598500396</c:v>
                </c:pt>
                <c:pt idx="902">
                  <c:v>70.834115711622459</c:v>
                </c:pt>
                <c:pt idx="903">
                  <c:v>70.801089201531198</c:v>
                </c:pt>
                <c:pt idx="904">
                  <c:v>70.768062063506008</c:v>
                </c:pt>
                <c:pt idx="905">
                  <c:v>70.7350342927908</c:v>
                </c:pt>
                <c:pt idx="906">
                  <c:v>70.702005884593547</c:v>
                </c:pt>
                <c:pt idx="907">
                  <c:v>70.668976834086038</c:v>
                </c:pt>
                <c:pt idx="908">
                  <c:v>70.635947136403956</c:v>
                </c:pt>
                <c:pt idx="909">
                  <c:v>70.602916786646006</c:v>
                </c:pt>
                <c:pt idx="910">
                  <c:v>70.569885779874312</c:v>
                </c:pt>
                <c:pt idx="911">
                  <c:v>70.536854111113612</c:v>
                </c:pt>
                <c:pt idx="912">
                  <c:v>70.503821775351255</c:v>
                </c:pt>
                <c:pt idx="913">
                  <c:v>70.470788767536817</c:v>
                </c:pt>
                <c:pt idx="914">
                  <c:v>70.437755082581845</c:v>
                </c:pt>
                <c:pt idx="915">
                  <c:v>70.404720715359574</c:v>
                </c:pt>
                <c:pt idx="916">
                  <c:v>70.371685660704657</c:v>
                </c:pt>
                <c:pt idx="917">
                  <c:v>70.338649913412937</c:v>
                </c:pt>
                <c:pt idx="918">
                  <c:v>70.305613468241035</c:v>
                </c:pt>
                <c:pt idx="919">
                  <c:v>70.272576319906022</c:v>
                </c:pt>
                <c:pt idx="920">
                  <c:v>70.239538463085339</c:v>
                </c:pt>
                <c:pt idx="921">
                  <c:v>70.206499892416389</c:v>
                </c:pt>
                <c:pt idx="922">
                  <c:v>70.173460602496135</c:v>
                </c:pt>
                <c:pt idx="923">
                  <c:v>70.140420587881053</c:v>
                </c:pt>
                <c:pt idx="924">
                  <c:v>70.107379843086321</c:v>
                </c:pt>
                <c:pt idx="925">
                  <c:v>70.074338362586317</c:v>
                </c:pt>
                <c:pt idx="926">
                  <c:v>70.041296140813657</c:v>
                </c:pt>
                <c:pt idx="927">
                  <c:v>70.008253172159044</c:v>
                </c:pt>
                <c:pt idx="928">
                  <c:v>69.975209450970951</c:v>
                </c:pt>
                <c:pt idx="929">
                  <c:v>69.94216497155557</c:v>
                </c:pt>
                <c:pt idx="930">
                  <c:v>69.909119728176108</c:v>
                </c:pt>
                <c:pt idx="931">
                  <c:v>69.876073715052755</c:v>
                </c:pt>
                <c:pt idx="932">
                  <c:v>69.843026926362199</c:v>
                </c:pt>
                <c:pt idx="933">
                  <c:v>69.809979356237449</c:v>
                </c:pt>
                <c:pt idx="934">
                  <c:v>69.776930998767256</c:v>
                </c:pt>
                <c:pt idx="935">
                  <c:v>69.743881847996164</c:v>
                </c:pt>
                <c:pt idx="936">
                  <c:v>69.710831897923754</c:v>
                </c:pt>
                <c:pt idx="937">
                  <c:v>69.677781142504671</c:v>
                </c:pt>
                <c:pt idx="938">
                  <c:v>69.644729575648199</c:v>
                </c:pt>
                <c:pt idx="939">
                  <c:v>69.611677191217723</c:v>
                </c:pt>
                <c:pt idx="940">
                  <c:v>69.578623983030639</c:v>
                </c:pt>
                <c:pt idx="941">
                  <c:v>69.545569944857817</c:v>
                </c:pt>
                <c:pt idx="942">
                  <c:v>69.512515070423532</c:v>
                </c:pt>
                <c:pt idx="943">
                  <c:v>69.47945935340482</c:v>
                </c:pt>
                <c:pt idx="944">
                  <c:v>69.446402787431239</c:v>
                </c:pt>
                <c:pt idx="945">
                  <c:v>69.413345366084542</c:v>
                </c:pt>
                <c:pt idx="946">
                  <c:v>69.380287082898434</c:v>
                </c:pt>
                <c:pt idx="947">
                  <c:v>69.347227931357892</c:v>
                </c:pt>
                <c:pt idx="948">
                  <c:v>69.314167904899122</c:v>
                </c:pt>
                <c:pt idx="949">
                  <c:v>69.281106996909131</c:v>
                </c:pt>
                <c:pt idx="950">
                  <c:v>69.248045200725159</c:v>
                </c:pt>
                <c:pt idx="951">
                  <c:v>69.214982509634538</c:v>
                </c:pt>
                <c:pt idx="952">
                  <c:v>69.181918916874466</c:v>
                </c:pt>
                <c:pt idx="953">
                  <c:v>69.148854415631035</c:v>
                </c:pt>
                <c:pt idx="954">
                  <c:v>69.115788999039637</c:v>
                </c:pt>
                <c:pt idx="955">
                  <c:v>69.08272266018389</c:v>
                </c:pt>
                <c:pt idx="956">
                  <c:v>69.049655392095616</c:v>
                </c:pt>
                <c:pt idx="957">
                  <c:v>69.016587187754567</c:v>
                </c:pt>
                <c:pt idx="958">
                  <c:v>68.983518040087773</c:v>
                </c:pt>
                <c:pt idx="959">
                  <c:v>68.950447941969188</c:v>
                </c:pt>
                <c:pt idx="960">
                  <c:v>68.917376886219571</c:v>
                </c:pt>
                <c:pt idx="961">
                  <c:v>68.884304865605699</c:v>
                </c:pt>
                <c:pt idx="962">
                  <c:v>68.851231872840216</c:v>
                </c:pt>
                <c:pt idx="963">
                  <c:v>68.818157900581184</c:v>
                </c:pt>
                <c:pt idx="964">
                  <c:v>68.785082941431853</c:v>
                </c:pt>
                <c:pt idx="965">
                  <c:v>68.752006987939652</c:v>
                </c:pt>
                <c:pt idx="966">
                  <c:v>68.718930032596745</c:v>
                </c:pt>
                <c:pt idx="967">
                  <c:v>68.685852067838709</c:v>
                </c:pt>
                <c:pt idx="968">
                  <c:v>68.65277308604459</c:v>
                </c:pt>
                <c:pt idx="969">
                  <c:v>68.619693079536518</c:v>
                </c:pt>
                <c:pt idx="970">
                  <c:v>68.58661204057897</c:v>
                </c:pt>
                <c:pt idx="971">
                  <c:v>68.553529961378729</c:v>
                </c:pt>
                <c:pt idx="972">
                  <c:v>68.52044683408414</c:v>
                </c:pt>
                <c:pt idx="973">
                  <c:v>68.487362650784846</c:v>
                </c:pt>
                <c:pt idx="974">
                  <c:v>68.454277403511327</c:v>
                </c:pt>
                <c:pt idx="975">
                  <c:v>68.421191084234621</c:v>
                </c:pt>
                <c:pt idx="976">
                  <c:v>68.388103684865371</c:v>
                </c:pt>
                <c:pt idx="977">
                  <c:v>68.355015197254133</c:v>
                </c:pt>
                <c:pt idx="978">
                  <c:v>68.321925613190203</c:v>
                </c:pt>
                <c:pt idx="979">
                  <c:v>68.288834924401769</c:v>
                </c:pt>
                <c:pt idx="980">
                  <c:v>68.255743122555089</c:v>
                </c:pt>
                <c:pt idx="981">
                  <c:v>68.222650199254133</c:v>
                </c:pt>
                <c:pt idx="982">
                  <c:v>68.189556146040303</c:v>
                </c:pt>
                <c:pt idx="983">
                  <c:v>68.156460954391505</c:v>
                </c:pt>
                <c:pt idx="984">
                  <c:v>68.123364615722338</c:v>
                </c:pt>
                <c:pt idx="985">
                  <c:v>68.090267121383008</c:v>
                </c:pt>
                <c:pt idx="986">
                  <c:v>68.05716846265932</c:v>
                </c:pt>
                <c:pt idx="987">
                  <c:v>68.024068630771964</c:v>
                </c:pt>
                <c:pt idx="988">
                  <c:v>67.990967616876048</c:v>
                </c:pt>
                <c:pt idx="989">
                  <c:v>67.957865412060755</c:v>
                </c:pt>
                <c:pt idx="990">
                  <c:v>67.924762007348733</c:v>
                </c:pt>
                <c:pt idx="991">
                  <c:v>67.891657393695667</c:v>
                </c:pt>
                <c:pt idx="992">
                  <c:v>67.858551561989657</c:v>
                </c:pt>
                <c:pt idx="993">
                  <c:v>67.825444503051045</c:v>
                </c:pt>
                <c:pt idx="994">
                  <c:v>67.792336207631621</c:v>
                </c:pt>
                <c:pt idx="995">
                  <c:v>67.759226666414079</c:v>
                </c:pt>
                <c:pt idx="996">
                  <c:v>67.726115870011952</c:v>
                </c:pt>
                <c:pt idx="997">
                  <c:v>67.693003808968626</c:v>
                </c:pt>
                <c:pt idx="998">
                  <c:v>67.659890473756946</c:v>
                </c:pt>
                <c:pt idx="999">
                  <c:v>67.626775854778856</c:v>
                </c:pt>
                <c:pt idx="1000">
                  <c:v>67.593659942364766</c:v>
                </c:pt>
                <c:pt idx="1001">
                  <c:v>67.560542726773122</c:v>
                </c:pt>
                <c:pt idx="1002">
                  <c:v>67.527424198189848</c:v>
                </c:pt>
                <c:pt idx="1003">
                  <c:v>67.494304346727517</c:v>
                </c:pt>
                <c:pt idx="1004">
                  <c:v>67.461183162425556</c:v>
                </c:pt>
                <c:pt idx="1005">
                  <c:v>67.428060635248755</c:v>
                </c:pt>
                <c:pt idx="1006">
                  <c:v>67.394936755087514</c:v>
                </c:pt>
                <c:pt idx="1007">
                  <c:v>67.361811511757011</c:v>
                </c:pt>
                <c:pt idx="1008">
                  <c:v>67.328684894996414</c:v>
                </c:pt>
                <c:pt idx="1009">
                  <c:v>67.295556894468874</c:v>
                </c:pt>
                <c:pt idx="1010">
                  <c:v>67.262427499760463</c:v>
                </c:pt>
                <c:pt idx="1011">
                  <c:v>67.229296700379919</c:v>
                </c:pt>
                <c:pt idx="1012">
                  <c:v>67.196164485757862</c:v>
                </c:pt>
                <c:pt idx="1013">
                  <c:v>67.163030845246439</c:v>
                </c:pt>
                <c:pt idx="1014">
                  <c:v>67.129895768118629</c:v>
                </c:pt>
                <c:pt idx="1015">
                  <c:v>67.096759243567789</c:v>
                </c:pt>
                <c:pt idx="1016">
                  <c:v>67.063621260706881</c:v>
                </c:pt>
                <c:pt idx="1017">
                  <c:v>67.030481808568055</c:v>
                </c:pt>
                <c:pt idx="1018">
                  <c:v>66.997340876102044</c:v>
                </c:pt>
                <c:pt idx="1019">
                  <c:v>66.964198452177513</c:v>
                </c:pt>
                <c:pt idx="1020">
                  <c:v>66.93105452558035</c:v>
                </c:pt>
                <c:pt idx="1021">
                  <c:v>66.897909085013566</c:v>
                </c:pt>
                <c:pt idx="1022">
                  <c:v>66.864762119096071</c:v>
                </c:pt>
                <c:pt idx="1023">
                  <c:v>66.831613616362347</c:v>
                </c:pt>
                <c:pt idx="1024">
                  <c:v>66.798463565261869</c:v>
                </c:pt>
                <c:pt idx="1025">
                  <c:v>66.765311954158591</c:v>
                </c:pt>
                <c:pt idx="1026">
                  <c:v>66.732158771329992</c:v>
                </c:pt>
                <c:pt idx="1027">
                  <c:v>66.699004004966696</c:v>
                </c:pt>
                <c:pt idx="1028">
                  <c:v>66.665847643172</c:v>
                </c:pt>
                <c:pt idx="1029">
                  <c:v>66.632689673960726</c:v>
                </c:pt>
                <c:pt idx="1030">
                  <c:v>66.599530085259204</c:v>
                </c:pt>
                <c:pt idx="1031">
                  <c:v>66.566368864904177</c:v>
                </c:pt>
                <c:pt idx="1032">
                  <c:v>66.533206000642352</c:v>
                </c:pt>
                <c:pt idx="1033">
                  <c:v>66.500041480129681</c:v>
                </c:pt>
                <c:pt idx="1034">
                  <c:v>66.466875290930801</c:v>
                </c:pt>
                <c:pt idx="1035">
                  <c:v>66.433707420518374</c:v>
                </c:pt>
                <c:pt idx="1036">
                  <c:v>66.400537856272166</c:v>
                </c:pt>
                <c:pt idx="1037">
                  <c:v>66.367366585478933</c:v>
                </c:pt>
                <c:pt idx="1038">
                  <c:v>66.334193595331101</c:v>
                </c:pt>
                <c:pt idx="1039">
                  <c:v>66.301018872926591</c:v>
                </c:pt>
                <c:pt idx="1040">
                  <c:v>66.267842405267729</c:v>
                </c:pt>
                <c:pt idx="1041">
                  <c:v>66.234664179260989</c:v>
                </c:pt>
                <c:pt idx="1042">
                  <c:v>66.201484181716168</c:v>
                </c:pt>
                <c:pt idx="1043">
                  <c:v>66.168302399345365</c:v>
                </c:pt>
                <c:pt idx="1044">
                  <c:v>66.135118818762749</c:v>
                </c:pt>
                <c:pt idx="1045">
                  <c:v>66.101933426483569</c:v>
                </c:pt>
                <c:pt idx="1046">
                  <c:v>66.068746208923542</c:v>
                </c:pt>
                <c:pt idx="1047">
                  <c:v>66.035557152398226</c:v>
                </c:pt>
                <c:pt idx="1048">
                  <c:v>66.002366243122054</c:v>
                </c:pt>
                <c:pt idx="1049">
                  <c:v>65.969173467207881</c:v>
                </c:pt>
                <c:pt idx="1050">
                  <c:v>65.935978810666128</c:v>
                </c:pt>
                <c:pt idx="1051">
                  <c:v>65.902782259404006</c:v>
                </c:pt>
                <c:pt idx="1052">
                  <c:v>65.869583799225012</c:v>
                </c:pt>
                <c:pt idx="1053">
                  <c:v>65.836383415827825</c:v>
                </c:pt>
                <c:pt idx="1054">
                  <c:v>65.803181094805993</c:v>
                </c:pt>
                <c:pt idx="1055">
                  <c:v>65.769976821646807</c:v>
                </c:pt>
                <c:pt idx="1056">
                  <c:v>65.736770581730497</c:v>
                </c:pt>
                <c:pt idx="1057">
                  <c:v>65.703562360330196</c:v>
                </c:pt>
                <c:pt idx="1058">
                  <c:v>65.67035214261027</c:v>
                </c:pt>
                <c:pt idx="1059">
                  <c:v>65.637139913625873</c:v>
                </c:pt>
                <c:pt idx="1060">
                  <c:v>65.603925658322524</c:v>
                </c:pt>
                <c:pt idx="1061">
                  <c:v>65.570709361534753</c:v>
                </c:pt>
                <c:pt idx="1062">
                  <c:v>65.537491007985778</c:v>
                </c:pt>
                <c:pt idx="1063">
                  <c:v>65.504270582286537</c:v>
                </c:pt>
                <c:pt idx="1064">
                  <c:v>65.471048068934678</c:v>
                </c:pt>
                <c:pt idx="1065">
                  <c:v>65.437823452314291</c:v>
                </c:pt>
                <c:pt idx="1066">
                  <c:v>65.404596716694499</c:v>
                </c:pt>
                <c:pt idx="1067">
                  <c:v>65.371367846229177</c:v>
                </c:pt>
                <c:pt idx="1068">
                  <c:v>65.338136824955654</c:v>
                </c:pt>
                <c:pt idx="1069">
                  <c:v>65.304903636794393</c:v>
                </c:pt>
                <c:pt idx="1070">
                  <c:v>65.271668265547646</c:v>
                </c:pt>
                <c:pt idx="1071">
                  <c:v>65.238430694899108</c:v>
                </c:pt>
                <c:pt idx="1072">
                  <c:v>65.205190908412675</c:v>
                </c:pt>
                <c:pt idx="1073">
                  <c:v>65.171948889531905</c:v>
                </c:pt>
                <c:pt idx="1074">
                  <c:v>65.138704621579052</c:v>
                </c:pt>
                <c:pt idx="1075">
                  <c:v>65.105458087754059</c:v>
                </c:pt>
                <c:pt idx="1076">
                  <c:v>65.072209271134071</c:v>
                </c:pt>
                <c:pt idx="1077">
                  <c:v>65.038958154672216</c:v>
                </c:pt>
                <c:pt idx="1078">
                  <c:v>65.005704721196821</c:v>
                </c:pt>
                <c:pt idx="1079">
                  <c:v>64.972448953410847</c:v>
                </c:pt>
                <c:pt idx="1080">
                  <c:v>64.939190833890351</c:v>
                </c:pt>
                <c:pt idx="1081">
                  <c:v>64.905930345084542</c:v>
                </c:pt>
                <c:pt idx="1082">
                  <c:v>64.872667469313569</c:v>
                </c:pt>
                <c:pt idx="1083">
                  <c:v>64.839402188769256</c:v>
                </c:pt>
                <c:pt idx="1084">
                  <c:v>64.806134485512828</c:v>
                </c:pt>
                <c:pt idx="1085">
                  <c:v>64.772864341474744</c:v>
                </c:pt>
                <c:pt idx="1086">
                  <c:v>64.739591738453328</c:v>
                </c:pt>
                <c:pt idx="1087">
                  <c:v>64.706316658114361</c:v>
                </c:pt>
                <c:pt idx="1088">
                  <c:v>64.673039081989586</c:v>
                </c:pt>
                <c:pt idx="1089">
                  <c:v>64.639758991476469</c:v>
                </c:pt>
                <c:pt idx="1090">
                  <c:v>64.606476367836422</c:v>
                </c:pt>
                <c:pt idx="1091">
                  <c:v>64.573191192194713</c:v>
                </c:pt>
                <c:pt idx="1092">
                  <c:v>64.539903445538698</c:v>
                </c:pt>
                <c:pt idx="1093">
                  <c:v>64.506613108717602</c:v>
                </c:pt>
                <c:pt idx="1094">
                  <c:v>64.473320162441027</c:v>
                </c:pt>
                <c:pt idx="1095">
                  <c:v>64.440024587278387</c:v>
                </c:pt>
                <c:pt idx="1096">
                  <c:v>64.406726363657683</c:v>
                </c:pt>
                <c:pt idx="1097">
                  <c:v>64.373425471864309</c:v>
                </c:pt>
                <c:pt idx="1098">
                  <c:v>64.340121892040699</c:v>
                </c:pt>
                <c:pt idx="1099">
                  <c:v>64.306815604184905</c:v>
                </c:pt>
                <c:pt idx="1100">
                  <c:v>64.273506588149559</c:v>
                </c:pt>
                <c:pt idx="1101">
                  <c:v>64.240194823641062</c:v>
                </c:pt>
                <c:pt idx="1102">
                  <c:v>64.20688029021845</c:v>
                </c:pt>
                <c:pt idx="1103">
                  <c:v>64.173562967292483</c:v>
                </c:pt>
                <c:pt idx="1104">
                  <c:v>64.140242834124507</c:v>
                </c:pt>
                <c:pt idx="1105">
                  <c:v>64.106919869825703</c:v>
                </c:pt>
                <c:pt idx="1106">
                  <c:v>64.073594053355578</c:v>
                </c:pt>
                <c:pt idx="1107">
                  <c:v>64.040265363521172</c:v>
                </c:pt>
                <c:pt idx="1108">
                  <c:v>64.006933778976403</c:v>
                </c:pt>
                <c:pt idx="1109">
                  <c:v>63.973599278220291</c:v>
                </c:pt>
                <c:pt idx="1110">
                  <c:v>63.940261839596374</c:v>
                </c:pt>
                <c:pt idx="1111">
                  <c:v>63.906921441291487</c:v>
                </c:pt>
                <c:pt idx="1112">
                  <c:v>63.873578061334875</c:v>
                </c:pt>
                <c:pt idx="1113">
                  <c:v>63.840231677596591</c:v>
                </c:pt>
                <c:pt idx="1114">
                  <c:v>63.806882267787344</c:v>
                </c:pt>
                <c:pt idx="1115">
                  <c:v>63.773529809456377</c:v>
                </c:pt>
                <c:pt idx="1116">
                  <c:v>63.74017427999113</c:v>
                </c:pt>
                <c:pt idx="1117">
                  <c:v>63.706815656615781</c:v>
                </c:pt>
                <c:pt idx="1118">
                  <c:v>63.673453916390145</c:v>
                </c:pt>
                <c:pt idx="1119">
                  <c:v>63.640089036208842</c:v>
                </c:pt>
                <c:pt idx="1120">
                  <c:v>63.606720992799495</c:v>
                </c:pt>
                <c:pt idx="1121">
                  <c:v>63.573349762722664</c:v>
                </c:pt>
                <c:pt idx="1122">
                  <c:v>63.539975322369685</c:v>
                </c:pt>
                <c:pt idx="1123">
                  <c:v>63.506597647962259</c:v>
                </c:pt>
                <c:pt idx="1124">
                  <c:v>63.473216715550585</c:v>
                </c:pt>
                <c:pt idx="1125">
                  <c:v>63.439832501013143</c:v>
                </c:pt>
                <c:pt idx="1126">
                  <c:v>63.406444980054715</c:v>
                </c:pt>
                <c:pt idx="1127">
                  <c:v>63.373054128205276</c:v>
                </c:pt>
                <c:pt idx="1128">
                  <c:v>63.33965992081972</c:v>
                </c:pt>
                <c:pt idx="1129">
                  <c:v>63.306262333075281</c:v>
                </c:pt>
                <c:pt idx="1130">
                  <c:v>63.272861339971755</c:v>
                </c:pt>
                <c:pt idx="1131">
                  <c:v>63.23945691632909</c:v>
                </c:pt>
                <c:pt idx="1132">
                  <c:v>63.206049036786958</c:v>
                </c:pt>
                <c:pt idx="1133">
                  <c:v>63.172637675803315</c:v>
                </c:pt>
                <c:pt idx="1134">
                  <c:v>63.139222807653177</c:v>
                </c:pt>
                <c:pt idx="1135">
                  <c:v>63.105804406427438</c:v>
                </c:pt>
                <c:pt idx="1136">
                  <c:v>63.072382446031376</c:v>
                </c:pt>
                <c:pt idx="1137">
                  <c:v>63.038956900184019</c:v>
                </c:pt>
                <c:pt idx="1138">
                  <c:v>63.005527742416305</c:v>
                </c:pt>
                <c:pt idx="1139">
                  <c:v>62.972094946069888</c:v>
                </c:pt>
                <c:pt idx="1140">
                  <c:v>62.938658484296475</c:v>
                </c:pt>
                <c:pt idx="1141">
                  <c:v>62.905218330055952</c:v>
                </c:pt>
                <c:pt idx="1142">
                  <c:v>62.871774456115034</c:v>
                </c:pt>
                <c:pt idx="1143">
                  <c:v>62.838326835046701</c:v>
                </c:pt>
                <c:pt idx="1144">
                  <c:v>62.804875439228198</c:v>
                </c:pt>
                <c:pt idx="1145">
                  <c:v>62.771420240840037</c:v>
                </c:pt>
                <c:pt idx="1146">
                  <c:v>62.73796121186475</c:v>
                </c:pt>
                <c:pt idx="1147">
                  <c:v>62.704498324085534</c:v>
                </c:pt>
                <c:pt idx="1148">
                  <c:v>62.671031549084773</c:v>
                </c:pt>
                <c:pt idx="1149">
                  <c:v>62.6375608582429</c:v>
                </c:pt>
                <c:pt idx="1150">
                  <c:v>62.604086222737287</c:v>
                </c:pt>
                <c:pt idx="1151">
                  <c:v>62.570607613540226</c:v>
                </c:pt>
                <c:pt idx="1152">
                  <c:v>62.537125001418403</c:v>
                </c:pt>
                <c:pt idx="1153">
                  <c:v>62.503638356930963</c:v>
                </c:pt>
                <c:pt idx="1154">
                  <c:v>62.470147650428288</c:v>
                </c:pt>
                <c:pt idx="1155">
                  <c:v>62.436652852050962</c:v>
                </c:pt>
                <c:pt idx="1156">
                  <c:v>62.403153931728006</c:v>
                </c:pt>
                <c:pt idx="1157">
                  <c:v>62.369650859175493</c:v>
                </c:pt>
                <c:pt idx="1158">
                  <c:v>62.33614360389582</c:v>
                </c:pt>
                <c:pt idx="1159">
                  <c:v>62.302632135175003</c:v>
                </c:pt>
                <c:pt idx="1160">
                  <c:v>62.269116422082988</c:v>
                </c:pt>
                <c:pt idx="1161">
                  <c:v>62.235596433470718</c:v>
                </c:pt>
                <c:pt idx="1162">
                  <c:v>62.202072137969459</c:v>
                </c:pt>
                <c:pt idx="1163">
                  <c:v>62.168543503989582</c:v>
                </c:pt>
                <c:pt idx="1164">
                  <c:v>62.135010499718568</c:v>
                </c:pt>
                <c:pt idx="1165">
                  <c:v>62.101473093119893</c:v>
                </c:pt>
                <c:pt idx="1166">
                  <c:v>62.067931251931498</c:v>
                </c:pt>
                <c:pt idx="1167">
                  <c:v>62.034384943664605</c:v>
                </c:pt>
                <c:pt idx="1168">
                  <c:v>62.000834135601679</c:v>
                </c:pt>
                <c:pt idx="1169">
                  <c:v>61.967278794795526</c:v>
                </c:pt>
                <c:pt idx="1170">
                  <c:v>61.933718888067581</c:v>
                </c:pt>
                <c:pt idx="1171">
                  <c:v>61.900154382006761</c:v>
                </c:pt>
                <c:pt idx="1172">
                  <c:v>61.866585242967204</c:v>
                </c:pt>
                <c:pt idx="1173">
                  <c:v>61.833011437067626</c:v>
                </c:pt>
                <c:pt idx="1174">
                  <c:v>61.799432930189198</c:v>
                </c:pt>
                <c:pt idx="1175">
                  <c:v>61.765849687974594</c:v>
                </c:pt>
                <c:pt idx="1176">
                  <c:v>61.732261675826258</c:v>
                </c:pt>
                <c:pt idx="1177">
                  <c:v>61.69866885890427</c:v>
                </c:pt>
                <c:pt idx="1178">
                  <c:v>61.66507120212593</c:v>
                </c:pt>
                <c:pt idx="1179">
                  <c:v>61.631468670163741</c:v>
                </c:pt>
                <c:pt idx="1180">
                  <c:v>61.597861227443232</c:v>
                </c:pt>
                <c:pt idx="1181">
                  <c:v>61.564248838142497</c:v>
                </c:pt>
                <c:pt idx="1182">
                  <c:v>61.530631466189874</c:v>
                </c:pt>
                <c:pt idx="1183">
                  <c:v>61.497009075262838</c:v>
                </c:pt>
                <c:pt idx="1184">
                  <c:v>61.463381628785889</c:v>
                </c:pt>
                <c:pt idx="1185">
                  <c:v>61.429749089929693</c:v>
                </c:pt>
                <c:pt idx="1186">
                  <c:v>61.396111421608992</c:v>
                </c:pt>
                <c:pt idx="1187">
                  <c:v>61.362468586481064</c:v>
                </c:pt>
                <c:pt idx="1188">
                  <c:v>61.328820546944236</c:v>
                </c:pt>
                <c:pt idx="1189">
                  <c:v>61.295167265136421</c:v>
                </c:pt>
                <c:pt idx="1190">
                  <c:v>61.261508702933043</c:v>
                </c:pt>
                <c:pt idx="1191">
                  <c:v>61.227844821946114</c:v>
                </c:pt>
                <c:pt idx="1192">
                  <c:v>61.194175583521648</c:v>
                </c:pt>
                <c:pt idx="1193">
                  <c:v>61.160500948739262</c:v>
                </c:pt>
                <c:pt idx="1194">
                  <c:v>61.126820878409504</c:v>
                </c:pt>
                <c:pt idx="1195">
                  <c:v>61.093135333072517</c:v>
                </c:pt>
                <c:pt idx="1196">
                  <c:v>61.059444272996686</c:v>
                </c:pt>
                <c:pt idx="1197">
                  <c:v>61.025747658176428</c:v>
                </c:pt>
                <c:pt idx="1198">
                  <c:v>60.99204544833124</c:v>
                </c:pt>
                <c:pt idx="1199">
                  <c:v>60.958337602903413</c:v>
                </c:pt>
                <c:pt idx="1200">
                  <c:v>60.924624081056422</c:v>
                </c:pt>
                <c:pt idx="1201">
                  <c:v>60.89090484167366</c:v>
                </c:pt>
                <c:pt idx="1202">
                  <c:v>60.857179843356207</c:v>
                </c:pt>
                <c:pt idx="1203">
                  <c:v>60.823449044421515</c:v>
                </c:pt>
                <c:pt idx="1204">
                  <c:v>60.78971240290187</c:v>
                </c:pt>
                <c:pt idx="1205">
                  <c:v>60.755969876541805</c:v>
                </c:pt>
                <c:pt idx="1206">
                  <c:v>60.722221422797425</c:v>
                </c:pt>
                <c:pt idx="1207">
                  <c:v>60.688466998834144</c:v>
                </c:pt>
                <c:pt idx="1208">
                  <c:v>60.654706561524861</c:v>
                </c:pt>
                <c:pt idx="1209">
                  <c:v>60.620940067448466</c:v>
                </c:pt>
                <c:pt idx="1210">
                  <c:v>60.587167472888112</c:v>
                </c:pt>
                <c:pt idx="1211">
                  <c:v>60.553388733829308</c:v>
                </c:pt>
                <c:pt idx="1212">
                  <c:v>60.519603805958241</c:v>
                </c:pt>
                <c:pt idx="1213">
                  <c:v>60.485812644659887</c:v>
                </c:pt>
                <c:pt idx="1214">
                  <c:v>60.452015205016572</c:v>
                </c:pt>
                <c:pt idx="1215">
                  <c:v>60.41821144180598</c:v>
                </c:pt>
                <c:pt idx="1216">
                  <c:v>60.384401309498884</c:v>
                </c:pt>
                <c:pt idx="1217">
                  <c:v>60.350584762258435</c:v>
                </c:pt>
                <c:pt idx="1218">
                  <c:v>60.31676175393752</c:v>
                </c:pt>
                <c:pt idx="1219">
                  <c:v>60.282932238077152</c:v>
                </c:pt>
                <c:pt idx="1220">
                  <c:v>60.249096167904767</c:v>
                </c:pt>
                <c:pt idx="1221">
                  <c:v>60.215253496332444</c:v>
                </c:pt>
                <c:pt idx="1222">
                  <c:v>60.181404175955009</c:v>
                </c:pt>
                <c:pt idx="1223">
                  <c:v>60.147548159048164</c:v>
                </c:pt>
                <c:pt idx="1224">
                  <c:v>60.113685397566485</c:v>
                </c:pt>
                <c:pt idx="1225">
                  <c:v>60.07981584314215</c:v>
                </c:pt>
                <c:pt idx="1226">
                  <c:v>60.045939447082553</c:v>
                </c:pt>
                <c:pt idx="1227">
                  <c:v>60.012056160368957</c:v>
                </c:pt>
                <c:pt idx="1228">
                  <c:v>59.978165933653813</c:v>
                </c:pt>
                <c:pt idx="1229">
                  <c:v>59.94426871725981</c:v>
                </c:pt>
                <c:pt idx="1230">
                  <c:v>59.910364461177537</c:v>
                </c:pt>
                <c:pt idx="1231">
                  <c:v>59.876453115063661</c:v>
                </c:pt>
                <c:pt idx="1232">
                  <c:v>59.842534628239257</c:v>
                </c:pt>
                <c:pt idx="1233">
                  <c:v>59.808608949687745</c:v>
                </c:pt>
                <c:pt idx="1234">
                  <c:v>59.774676028052774</c:v>
                </c:pt>
                <c:pt idx="1235">
                  <c:v>59.740735811636867</c:v>
                </c:pt>
                <c:pt idx="1236">
                  <c:v>59.706788248399043</c:v>
                </c:pt>
                <c:pt idx="1237">
                  <c:v>59.672833285953423</c:v>
                </c:pt>
                <c:pt idx="1238">
                  <c:v>59.638870871566766</c:v>
                </c:pt>
                <c:pt idx="1239">
                  <c:v>59.604900952157024</c:v>
                </c:pt>
                <c:pt idx="1240">
                  <c:v>59.570923474291043</c:v>
                </c:pt>
                <c:pt idx="1241">
                  <c:v>59.536938384182974</c:v>
                </c:pt>
                <c:pt idx="1242">
                  <c:v>59.502945627692142</c:v>
                </c:pt>
                <c:pt idx="1243">
                  <c:v>59.468945150321318</c:v>
                </c:pt>
                <c:pt idx="1244">
                  <c:v>59.434936897214648</c:v>
                </c:pt>
                <c:pt idx="1245">
                  <c:v>59.400920813155608</c:v>
                </c:pt>
                <c:pt idx="1246">
                  <c:v>59.366896842565055</c:v>
                </c:pt>
                <c:pt idx="1247">
                  <c:v>59.33286492950004</c:v>
                </c:pt>
                <c:pt idx="1248">
                  <c:v>59.298825017650614</c:v>
                </c:pt>
                <c:pt idx="1249">
                  <c:v>59.264777050338786</c:v>
                </c:pt>
                <c:pt idx="1250">
                  <c:v>59.230720970516366</c:v>
                </c:pt>
                <c:pt idx="1251">
                  <c:v>59.19665672076281</c:v>
                </c:pt>
                <c:pt idx="1252">
                  <c:v>59.162584243283412</c:v>
                </c:pt>
                <c:pt idx="1253">
                  <c:v>59.128503479907614</c:v>
                </c:pt>
                <c:pt idx="1254">
                  <c:v>59.094414372086135</c:v>
                </c:pt>
                <c:pt idx="1255">
                  <c:v>59.060316860890438</c:v>
                </c:pt>
                <c:pt idx="1256">
                  <c:v>59.026210887009299</c:v>
                </c:pt>
                <c:pt idx="1257">
                  <c:v>58.992096390747562</c:v>
                </c:pt>
                <c:pt idx="1258">
                  <c:v>58.957973312024521</c:v>
                </c:pt>
                <c:pt idx="1259">
                  <c:v>58.92384159037104</c:v>
                </c:pt>
                <c:pt idx="1260">
                  <c:v>58.889701164928283</c:v>
                </c:pt>
                <c:pt idx="1261">
                  <c:v>58.855551974445575</c:v>
                </c:pt>
                <c:pt idx="1262">
                  <c:v>58.821393957277841</c:v>
                </c:pt>
                <c:pt idx="1263">
                  <c:v>58.787227051384747</c:v>
                </c:pt>
                <c:pt idx="1264">
                  <c:v>58.753051194327732</c:v>
                </c:pt>
                <c:pt idx="1265">
                  <c:v>58.718866323268315</c:v>
                </c:pt>
                <c:pt idx="1266">
                  <c:v>58.684672374966397</c:v>
                </c:pt>
                <c:pt idx="1267">
                  <c:v>58.65046928577776</c:v>
                </c:pt>
                <c:pt idx="1268">
                  <c:v>58.616256991652456</c:v>
                </c:pt>
                <c:pt idx="1269">
                  <c:v>58.582035428132869</c:v>
                </c:pt>
                <c:pt idx="1270">
                  <c:v>58.54780453035125</c:v>
                </c:pt>
                <c:pt idx="1271">
                  <c:v>58.513564233028326</c:v>
                </c:pt>
                <c:pt idx="1272">
                  <c:v>58.479314470470811</c:v>
                </c:pt>
                <c:pt idx="1273">
                  <c:v>58.445055176569383</c:v>
                </c:pt>
                <c:pt idx="1274">
                  <c:v>58.410786284797602</c:v>
                </c:pt>
                <c:pt idx="1275">
                  <c:v>58.37650772820848</c:v>
                </c:pt>
                <c:pt idx="1276">
                  <c:v>58.342219439433556</c:v>
                </c:pt>
                <c:pt idx="1277">
                  <c:v>58.307921350680729</c:v>
                </c:pt>
                <c:pt idx="1278">
                  <c:v>58.27361339373175</c:v>
                </c:pt>
                <c:pt idx="1279">
                  <c:v>58.239295499940923</c:v>
                </c:pt>
                <c:pt idx="1280">
                  <c:v>58.204967600232607</c:v>
                </c:pt>
                <c:pt idx="1281">
                  <c:v>58.170629625099394</c:v>
                </c:pt>
                <c:pt idx="1282">
                  <c:v>58.136281504600177</c:v>
                </c:pt>
                <c:pt idx="1283">
                  <c:v>58.101923168358113</c:v>
                </c:pt>
                <c:pt idx="1284">
                  <c:v>58.0675545455587</c:v>
                </c:pt>
                <c:pt idx="1285">
                  <c:v>58.033175564947499</c:v>
                </c:pt>
                <c:pt idx="1286">
                  <c:v>57.998786154828643</c:v>
                </c:pt>
                <c:pt idx="1287">
                  <c:v>57.964386243062563</c:v>
                </c:pt>
                <c:pt idx="1288">
                  <c:v>57.929975757064071</c:v>
                </c:pt>
                <c:pt idx="1289">
                  <c:v>57.89555462380023</c:v>
                </c:pt>
                <c:pt idx="1290">
                  <c:v>57.861122769788373</c:v>
                </c:pt>
                <c:pt idx="1291">
                  <c:v>57.826680121094974</c:v>
                </c:pt>
                <c:pt idx="1292">
                  <c:v>57.792226603332246</c:v>
                </c:pt>
                <c:pt idx="1293">
                  <c:v>57.757762141657444</c:v>
                </c:pt>
                <c:pt idx="1294">
                  <c:v>57.723286660770086</c:v>
                </c:pt>
                <c:pt idx="1295">
                  <c:v>57.68880008491049</c:v>
                </c:pt>
                <c:pt idx="1296">
                  <c:v>57.654302337857899</c:v>
                </c:pt>
                <c:pt idx="1297">
                  <c:v>57.619793342927622</c:v>
                </c:pt>
                <c:pt idx="1298">
                  <c:v>57.585273022970554</c:v>
                </c:pt>
                <c:pt idx="1299">
                  <c:v>57.550741300370312</c:v>
                </c:pt>
                <c:pt idx="1300">
                  <c:v>57.516198097040927</c:v>
                </c:pt>
                <c:pt idx="1301">
                  <c:v>57.481643334426344</c:v>
                </c:pt>
                <c:pt idx="1302">
                  <c:v>57.447076933496888</c:v>
                </c:pt>
                <c:pt idx="1303">
                  <c:v>57.412498814748716</c:v>
                </c:pt>
                <c:pt idx="1304">
                  <c:v>57.377908898200985</c:v>
                </c:pt>
                <c:pt idx="1305">
                  <c:v>57.343307103394281</c:v>
                </c:pt>
                <c:pt idx="1306">
                  <c:v>57.308693349389259</c:v>
                </c:pt>
                <c:pt idx="1307">
                  <c:v>57.274067554763491</c:v>
                </c:pt>
                <c:pt idx="1308">
                  <c:v>57.239429637611046</c:v>
                </c:pt>
                <c:pt idx="1309">
                  <c:v>57.204779515539798</c:v>
                </c:pt>
                <c:pt idx="1310">
                  <c:v>57.170117105669398</c:v>
                </c:pt>
                <c:pt idx="1311">
                  <c:v>57.135442324630439</c:v>
                </c:pt>
                <c:pt idx="1312">
                  <c:v>57.100755088561499</c:v>
                </c:pt>
                <c:pt idx="1313">
                  <c:v>57.066055313107896</c:v>
                </c:pt>
                <c:pt idx="1314">
                  <c:v>57.03134291341982</c:v>
                </c:pt>
                <c:pt idx="1315">
                  <c:v>56.99661780415029</c:v>
                </c:pt>
                <c:pt idx="1316">
                  <c:v>56.961879899454004</c:v>
                </c:pt>
                <c:pt idx="1317">
                  <c:v>56.927129112984758</c:v>
                </c:pt>
                <c:pt idx="1318">
                  <c:v>56.892365357893993</c:v>
                </c:pt>
                <c:pt idx="1319">
                  <c:v>56.857588546829518</c:v>
                </c:pt>
                <c:pt idx="1320">
                  <c:v>56.822798591932937</c:v>
                </c:pt>
                <c:pt idx="1321">
                  <c:v>56.787995404838192</c:v>
                </c:pt>
                <c:pt idx="1322">
                  <c:v>56.753178896670235</c:v>
                </c:pt>
                <c:pt idx="1323">
                  <c:v>56.718348978043167</c:v>
                </c:pt>
                <c:pt idx="1324">
                  <c:v>56.683505559058254</c:v>
                </c:pt>
                <c:pt idx="1325">
                  <c:v>56.648648549302308</c:v>
                </c:pt>
                <c:pt idx="1326">
                  <c:v>56.613777857846166</c:v>
                </c:pt>
                <c:pt idx="1327">
                  <c:v>56.578893393243149</c:v>
                </c:pt>
                <c:pt idx="1328">
                  <c:v>56.543995063527376</c:v>
                </c:pt>
                <c:pt idx="1329">
                  <c:v>56.509082776211685</c:v>
                </c:pt>
                <c:pt idx="1330">
                  <c:v>56.474156438286698</c:v>
                </c:pt>
                <c:pt idx="1331">
                  <c:v>56.439215956218888</c:v>
                </c:pt>
                <c:pt idx="1332">
                  <c:v>56.404261235948844</c:v>
                </c:pt>
                <c:pt idx="1333">
                  <c:v>56.369292182890149</c:v>
                </c:pt>
                <c:pt idx="1334">
                  <c:v>56.334308701927469</c:v>
                </c:pt>
                <c:pt idx="1335">
                  <c:v>56.299310697415365</c:v>
                </c:pt>
                <c:pt idx="1336">
                  <c:v>56.264298073176342</c:v>
                </c:pt>
                <c:pt idx="1337">
                  <c:v>56.229270732499856</c:v>
                </c:pt>
                <c:pt idx="1338">
                  <c:v>56.194228578140525</c:v>
                </c:pt>
                <c:pt idx="1339">
                  <c:v>56.15917151231676</c:v>
                </c:pt>
                <c:pt idx="1340">
                  <c:v>56.124099436709294</c:v>
                </c:pt>
                <c:pt idx="1341">
                  <c:v>56.089012252459966</c:v>
                </c:pt>
                <c:pt idx="1342">
                  <c:v>56.053909860170165</c:v>
                </c:pt>
                <c:pt idx="1343">
                  <c:v>56.018792159899597</c:v>
                </c:pt>
                <c:pt idx="1344">
                  <c:v>55.983659051164672</c:v>
                </c:pt>
                <c:pt idx="1345">
                  <c:v>55.94851043293751</c:v>
                </c:pt>
                <c:pt idx="1346">
                  <c:v>55.913346203644494</c:v>
                </c:pt>
                <c:pt idx="1347">
                  <c:v>55.878166261164885</c:v>
                </c:pt>
                <c:pt idx="1348">
                  <c:v>55.84297050283007</c:v>
                </c:pt>
                <c:pt idx="1349">
                  <c:v>55.807758825421544</c:v>
                </c:pt>
                <c:pt idx="1350">
                  <c:v>55.772531125170332</c:v>
                </c:pt>
                <c:pt idx="1351">
                  <c:v>55.737287297755394</c:v>
                </c:pt>
                <c:pt idx="1352">
                  <c:v>55.702027238303074</c:v>
                </c:pt>
                <c:pt idx="1353">
                  <c:v>55.666750841385337</c:v>
                </c:pt>
                <c:pt idx="1354">
                  <c:v>55.631458001018942</c:v>
                </c:pt>
                <c:pt idx="1355">
                  <c:v>55.5961486106644</c:v>
                </c:pt>
                <c:pt idx="1356">
                  <c:v>55.56082256322486</c:v>
                </c:pt>
                <c:pt idx="1357">
                  <c:v>55.52547975104514</c:v>
                </c:pt>
                <c:pt idx="1358">
                  <c:v>55.490120065910773</c:v>
                </c:pt>
                <c:pt idx="1359">
                  <c:v>55.454743399046905</c:v>
                </c:pt>
                <c:pt idx="1360">
                  <c:v>55.419349641117449</c:v>
                </c:pt>
                <c:pt idx="1361">
                  <c:v>55.383938682224205</c:v>
                </c:pt>
                <c:pt idx="1362">
                  <c:v>55.348510411906055</c:v>
                </c:pt>
                <c:pt idx="1363">
                  <c:v>55.313064719138005</c:v>
                </c:pt>
                <c:pt idx="1364">
                  <c:v>55.277601492330454</c:v>
                </c:pt>
                <c:pt idx="1365">
                  <c:v>55.242120619328425</c:v>
                </c:pt>
                <c:pt idx="1366">
                  <c:v>55.206621987410728</c:v>
                </c:pt>
                <c:pt idx="1367">
                  <c:v>55.17110548328931</c:v>
                </c:pt>
                <c:pt idx="1368">
                  <c:v>55.1355709931088</c:v>
                </c:pt>
                <c:pt idx="1369">
                  <c:v>55.100018402445336</c:v>
                </c:pt>
                <c:pt idx="1370">
                  <c:v>55.064447596306614</c:v>
                </c:pt>
                <c:pt idx="1371">
                  <c:v>55.028858459130973</c:v>
                </c:pt>
                <c:pt idx="1372">
                  <c:v>54.993250874786668</c:v>
                </c:pt>
                <c:pt idx="1373">
                  <c:v>54.95762472657178</c:v>
                </c:pt>
                <c:pt idx="1374">
                  <c:v>54.921979897213653</c:v>
                </c:pt>
                <c:pt idx="1375">
                  <c:v>54.886316268868292</c:v>
                </c:pt>
                <c:pt idx="1376">
                  <c:v>54.850633723120303</c:v>
                </c:pt>
                <c:pt idx="1377">
                  <c:v>54.814932140981973</c:v>
                </c:pt>
                <c:pt idx="1378">
                  <c:v>54.779211402893857</c:v>
                </c:pt>
                <c:pt idx="1379">
                  <c:v>54.743471388723691</c:v>
                </c:pt>
                <c:pt idx="1380">
                  <c:v>54.707711977766593</c:v>
                </c:pt>
                <c:pt idx="1381">
                  <c:v>54.671933048744805</c:v>
                </c:pt>
                <c:pt idx="1382">
                  <c:v>54.636134479807488</c:v>
                </c:pt>
                <c:pt idx="1383">
                  <c:v>54.600316148531014</c:v>
                </c:pt>
                <c:pt idx="1384">
                  <c:v>54.564477931918262</c:v>
                </c:pt>
                <c:pt idx="1385">
                  <c:v>54.528619706398956</c:v>
                </c:pt>
                <c:pt idx="1386">
                  <c:v>54.492741347829934</c:v>
                </c:pt>
                <c:pt idx="1387">
                  <c:v>54.456842731495065</c:v>
                </c:pt>
                <c:pt idx="1388">
                  <c:v>54.420923732105024</c:v>
                </c:pt>
                <c:pt idx="1389">
                  <c:v>54.384984223798114</c:v>
                </c:pt>
                <c:pt idx="1390">
                  <c:v>54.349024080139856</c:v>
                </c:pt>
                <c:pt idx="1391">
                  <c:v>54.313043174123969</c:v>
                </c:pt>
                <c:pt idx="1392">
                  <c:v>54.277041378171901</c:v>
                </c:pt>
                <c:pt idx="1393">
                  <c:v>54.241018564134009</c:v>
                </c:pt>
                <c:pt idx="1394">
                  <c:v>54.204974603289187</c:v>
                </c:pt>
                <c:pt idx="1395">
                  <c:v>54.168909366346156</c:v>
                </c:pt>
                <c:pt idx="1396">
                  <c:v>54.132822723443297</c:v>
                </c:pt>
                <c:pt idx="1397">
                  <c:v>54.096714544149521</c:v>
                </c:pt>
                <c:pt idx="1398">
                  <c:v>54.060584697465188</c:v>
                </c:pt>
                <c:pt idx="1399">
                  <c:v>54.024433051822115</c:v>
                </c:pt>
                <c:pt idx="1400">
                  <c:v>53.988259475085044</c:v>
                </c:pt>
                <c:pt idx="1401">
                  <c:v>53.952063834551822</c:v>
                </c:pt>
                <c:pt idx="1402">
                  <c:v>53.915845996954914</c:v>
                </c:pt>
                <c:pt idx="1403">
                  <c:v>53.879605828461479</c:v>
                </c:pt>
                <c:pt idx="1404">
                  <c:v>53.843343194675114</c:v>
                </c:pt>
                <c:pt idx="1405">
                  <c:v>53.807057960636406</c:v>
                </c:pt>
                <c:pt idx="1406">
                  <c:v>53.770749990824164</c:v>
                </c:pt>
                <c:pt idx="1407">
                  <c:v>53.73441914915675</c:v>
                </c:pt>
                <c:pt idx="1408">
                  <c:v>53.698065298992773</c:v>
                </c:pt>
                <c:pt idx="1409">
                  <c:v>53.661688303132856</c:v>
                </c:pt>
                <c:pt idx="1410">
                  <c:v>53.625288023820666</c:v>
                </c:pt>
                <c:pt idx="1411">
                  <c:v>53.588864322744534</c:v>
                </c:pt>
                <c:pt idx="1412">
                  <c:v>53.552417061038533</c:v>
                </c:pt>
                <c:pt idx="1413">
                  <c:v>53.515946099284463</c:v>
                </c:pt>
                <c:pt idx="1414">
                  <c:v>53.479451297512867</c:v>
                </c:pt>
                <c:pt idx="1415">
                  <c:v>53.442932515205335</c:v>
                </c:pt>
                <c:pt idx="1416">
                  <c:v>53.406389611295559</c:v>
                </c:pt>
                <c:pt idx="1417">
                  <c:v>53.369822444171461</c:v>
                </c:pt>
                <c:pt idx="1418">
                  <c:v>53.333230871677031</c:v>
                </c:pt>
                <c:pt idx="1419">
                  <c:v>53.296614751114014</c:v>
                </c:pt>
                <c:pt idx="1420">
                  <c:v>53.259973939244048</c:v>
                </c:pt>
                <c:pt idx="1421">
                  <c:v>53.223308292290824</c:v>
                </c:pt>
                <c:pt idx="1422">
                  <c:v>53.186617665941831</c:v>
                </c:pt>
                <c:pt idx="1423">
                  <c:v>53.149901915350796</c:v>
                </c:pt>
                <c:pt idx="1424">
                  <c:v>53.113160895139984</c:v>
                </c:pt>
                <c:pt idx="1425">
                  <c:v>53.076394459402252</c:v>
                </c:pt>
                <c:pt idx="1426">
                  <c:v>53.039602461703559</c:v>
                </c:pt>
                <c:pt idx="1427">
                  <c:v>53.002784755085941</c:v>
                </c:pt>
                <c:pt idx="1428">
                  <c:v>52.965941192068996</c:v>
                </c:pt>
                <c:pt idx="1429">
                  <c:v>52.929071624653126</c:v>
                </c:pt>
                <c:pt idx="1430">
                  <c:v>52.892175904322713</c:v>
                </c:pt>
                <c:pt idx="1431">
                  <c:v>52.855253882047748</c:v>
                </c:pt>
                <c:pt idx="1432">
                  <c:v>52.818305408287657</c:v>
                </c:pt>
                <c:pt idx="1433">
                  <c:v>52.781330332993683</c:v>
                </c:pt>
                <c:pt idx="1434">
                  <c:v>52.744328505611833</c:v>
                </c:pt>
                <c:pt idx="1435">
                  <c:v>52.707299775086717</c:v>
                </c:pt>
                <c:pt idx="1436">
                  <c:v>52.670243989863479</c:v>
                </c:pt>
                <c:pt idx="1437">
                  <c:v>52.633160997891999</c:v>
                </c:pt>
                <c:pt idx="1438">
                  <c:v>52.59605064662982</c:v>
                </c:pt>
                <c:pt idx="1439">
                  <c:v>52.558912783045663</c:v>
                </c:pt>
                <c:pt idx="1440">
                  <c:v>52.521747253622706</c:v>
                </c:pt>
                <c:pt idx="1441">
                  <c:v>52.484553904362386</c:v>
                </c:pt>
                <c:pt idx="1442">
                  <c:v>52.447332580787922</c:v>
                </c:pt>
                <c:pt idx="1443">
                  <c:v>52.410083127947765</c:v>
                </c:pt>
                <c:pt idx="1444">
                  <c:v>52.372805390420105</c:v>
                </c:pt>
                <c:pt idx="1445">
                  <c:v>52.335499212315966</c:v>
                </c:pt>
                <c:pt idx="1446">
                  <c:v>52.29816443728383</c:v>
                </c:pt>
                <c:pt idx="1447">
                  <c:v>52.260800908513012</c:v>
                </c:pt>
                <c:pt idx="1448">
                  <c:v>52.223408468738619</c:v>
                </c:pt>
                <c:pt idx="1449">
                  <c:v>52.185986960245231</c:v>
                </c:pt>
                <c:pt idx="1450">
                  <c:v>52.14853622487113</c:v>
                </c:pt>
                <c:pt idx="1451">
                  <c:v>52.111056104013294</c:v>
                </c:pt>
                <c:pt idx="1452">
                  <c:v>52.07354643863124</c:v>
                </c:pt>
                <c:pt idx="1453">
                  <c:v>52.036007069252143</c:v>
                </c:pt>
                <c:pt idx="1454">
                  <c:v>51.998437835975118</c:v>
                </c:pt>
                <c:pt idx="1455">
                  <c:v>51.960838578476363</c:v>
                </c:pt>
                <c:pt idx="1456">
                  <c:v>51.923209136013398</c:v>
                </c:pt>
                <c:pt idx="1457">
                  <c:v>51.885549347430981</c:v>
                </c:pt>
                <c:pt idx="1458">
                  <c:v>51.847859051165166</c:v>
                </c:pt>
                <c:pt idx="1459">
                  <c:v>51.810138085249037</c:v>
                </c:pt>
                <c:pt idx="1460">
                  <c:v>51.772386287317744</c:v>
                </c:pt>
                <c:pt idx="1461">
                  <c:v>51.734603494613829</c:v>
                </c:pt>
                <c:pt idx="1462">
                  <c:v>51.696789543992772</c:v>
                </c:pt>
                <c:pt idx="1463">
                  <c:v>51.658944271928235</c:v>
                </c:pt>
                <c:pt idx="1464">
                  <c:v>51.621067514517904</c:v>
                </c:pt>
                <c:pt idx="1465">
                  <c:v>51.583159107489124</c:v>
                </c:pt>
                <c:pt idx="1466">
                  <c:v>51.545218886204694</c:v>
                </c:pt>
                <c:pt idx="1467">
                  <c:v>51.507246685668662</c:v>
                </c:pt>
                <c:pt idx="1468">
                  <c:v>51.469242340532475</c:v>
                </c:pt>
                <c:pt idx="1469">
                  <c:v>51.431205685100949</c:v>
                </c:pt>
                <c:pt idx="1470">
                  <c:v>51.393136553338586</c:v>
                </c:pt>
                <c:pt idx="1471">
                  <c:v>51.355034778875591</c:v>
                </c:pt>
                <c:pt idx="1472">
                  <c:v>51.316900195014611</c:v>
                </c:pt>
                <c:pt idx="1473">
                  <c:v>51.278732634736969</c:v>
                </c:pt>
                <c:pt idx="1474">
                  <c:v>51.240531930709246</c:v>
                </c:pt>
                <c:pt idx="1475">
                  <c:v>51.202297915290174</c:v>
                </c:pt>
                <c:pt idx="1476">
                  <c:v>51.164030420536946</c:v>
                </c:pt>
                <c:pt idx="1477">
                  <c:v>51.125729278212681</c:v>
                </c:pt>
                <c:pt idx="1478">
                  <c:v>51.087394319793027</c:v>
                </c:pt>
                <c:pt idx="1479">
                  <c:v>51.049025376473409</c:v>
                </c:pt>
                <c:pt idx="1480">
                  <c:v>51.010622279175976</c:v>
                </c:pt>
                <c:pt idx="1481">
                  <c:v>50.972184858557171</c:v>
                </c:pt>
                <c:pt idx="1482">
                  <c:v>50.933712945014904</c:v>
                </c:pt>
                <c:pt idx="1483">
                  <c:v>50.895206368696009</c:v>
                </c:pt>
                <c:pt idx="1484">
                  <c:v>50.856664959504243</c:v>
                </c:pt>
                <c:pt idx="1485">
                  <c:v>50.818088547107152</c:v>
                </c:pt>
                <c:pt idx="1486">
                  <c:v>50.77947696094482</c:v>
                </c:pt>
                <c:pt idx="1487">
                  <c:v>50.740830030237049</c:v>
                </c:pt>
                <c:pt idx="1488">
                  <c:v>50.702147583991604</c:v>
                </c:pt>
                <c:pt idx="1489">
                  <c:v>50.663429451012377</c:v>
                </c:pt>
                <c:pt idx="1490">
                  <c:v>50.624675459907273</c:v>
                </c:pt>
                <c:pt idx="1491">
                  <c:v>50.585885439097112</c:v>
                </c:pt>
                <c:pt idx="1492">
                  <c:v>50.547059216823286</c:v>
                </c:pt>
                <c:pt idx="1493">
                  <c:v>50.508196621156742</c:v>
                </c:pt>
                <c:pt idx="1494">
                  <c:v>50.469297480006539</c:v>
                </c:pt>
                <c:pt idx="1495">
                  <c:v>50.430361621128277</c:v>
                </c:pt>
                <c:pt idx="1496">
                  <c:v>50.391388872133334</c:v>
                </c:pt>
                <c:pt idx="1497">
                  <c:v>50.352379060497412</c:v>
                </c:pt>
                <c:pt idx="1498">
                  <c:v>50.313332013569692</c:v>
                </c:pt>
                <c:pt idx="1499">
                  <c:v>50.274247558581976</c:v>
                </c:pt>
                <c:pt idx="1500">
                  <c:v>50.235125522657896</c:v>
                </c:pt>
                <c:pt idx="1501">
                  <c:v>50.195965732822074</c:v>
                </c:pt>
                <c:pt idx="1502">
                  <c:v>50.156768016009757</c:v>
                </c:pt>
                <c:pt idx="1503">
                  <c:v>50.117532199076365</c:v>
                </c:pt>
                <c:pt idx="1504">
                  <c:v>50.078258108806786</c:v>
                </c:pt>
                <c:pt idx="1505">
                  <c:v>50.038945571925453</c:v>
                </c:pt>
                <c:pt idx="1506">
                  <c:v>49.99959441510601</c:v>
                </c:pt>
                <c:pt idx="1507">
                  <c:v>49.960204464981182</c:v>
                </c:pt>
                <c:pt idx="1508">
                  <c:v>49.920775548153046</c:v>
                </c:pt>
                <c:pt idx="1509">
                  <c:v>49.881307491202726</c:v>
                </c:pt>
                <c:pt idx="1510">
                  <c:v>49.841800120701123</c:v>
                </c:pt>
                <c:pt idx="1511">
                  <c:v>49.802253263218894</c:v>
                </c:pt>
                <c:pt idx="1512">
                  <c:v>49.762666745336965</c:v>
                </c:pt>
                <c:pt idx="1513">
                  <c:v>49.723040393656987</c:v>
                </c:pt>
                <c:pt idx="1514">
                  <c:v>49.68337403481209</c:v>
                </c:pt>
                <c:pt idx="1515">
                  <c:v>49.643667495477636</c:v>
                </c:pt>
                <c:pt idx="1516">
                  <c:v>49.603920602381706</c:v>
                </c:pt>
                <c:pt idx="1517">
                  <c:v>49.564133182316397</c:v>
                </c:pt>
                <c:pt idx="1518">
                  <c:v>49.524305062148542</c:v>
                </c:pt>
                <c:pt idx="1519">
                  <c:v>49.484436068831016</c:v>
                </c:pt>
                <c:pt idx="1520">
                  <c:v>49.444526029413737</c:v>
                </c:pt>
                <c:pt idx="1521">
                  <c:v>49.404574771055188</c:v>
                </c:pt>
                <c:pt idx="1522">
                  <c:v>49.364582121033614</c:v>
                </c:pt>
                <c:pt idx="1523">
                  <c:v>49.324547906758262</c:v>
                </c:pt>
                <c:pt idx="1524">
                  <c:v>49.284471955781669</c:v>
                </c:pt>
                <c:pt idx="1525">
                  <c:v>49.244354095810642</c:v>
                </c:pt>
                <c:pt idx="1526">
                  <c:v>49.204194154718131</c:v>
                </c:pt>
                <c:pt idx="1527">
                  <c:v>49.163991960555428</c:v>
                </c:pt>
                <c:pt idx="1528">
                  <c:v>49.1237473415636</c:v>
                </c:pt>
                <c:pt idx="1529">
                  <c:v>49.083460126185813</c:v>
                </c:pt>
                <c:pt idx="1530">
                  <c:v>49.043130143079445</c:v>
                </c:pt>
                <c:pt idx="1531">
                  <c:v>49.002757221127993</c:v>
                </c:pt>
                <c:pt idx="1532">
                  <c:v>48.962341189453667</c:v>
                </c:pt>
                <c:pt idx="1533">
                  <c:v>48.921881877429492</c:v>
                </c:pt>
                <c:pt idx="1534">
                  <c:v>48.881379114691953</c:v>
                </c:pt>
                <c:pt idx="1535">
                  <c:v>48.840832731153291</c:v>
                </c:pt>
                <c:pt idx="1536">
                  <c:v>48.800242557014357</c:v>
                </c:pt>
                <c:pt idx="1537">
                  <c:v>48.759608422777021</c:v>
                </c:pt>
                <c:pt idx="1538">
                  <c:v>48.718930159257098</c:v>
                </c:pt>
                <c:pt idx="1539">
                  <c:v>48.678207597597314</c:v>
                </c:pt>
                <c:pt idx="1540">
                  <c:v>48.637440569279903</c:v>
                </c:pt>
                <c:pt idx="1541">
                  <c:v>48.596628906139756</c:v>
                </c:pt>
                <c:pt idx="1542">
                  <c:v>48.555772440377432</c:v>
                </c:pt>
                <c:pt idx="1543">
                  <c:v>48.514871004572591</c:v>
                </c:pt>
                <c:pt idx="1544">
                  <c:v>48.473924431696595</c:v>
                </c:pt>
                <c:pt idx="1545">
                  <c:v>48.432932555126385</c:v>
                </c:pt>
                <c:pt idx="1546">
                  <c:v>48.391895208657367</c:v>
                </c:pt>
                <c:pt idx="1547">
                  <c:v>48.35081222651732</c:v>
                </c:pt>
                <c:pt idx="1548">
                  <c:v>48.309683443379321</c:v>
                </c:pt>
                <c:pt idx="1549">
                  <c:v>48.268508694375754</c:v>
                </c:pt>
                <c:pt idx="1550">
                  <c:v>48.227287815111595</c:v>
                </c:pt>
                <c:pt idx="1551">
                  <c:v>48.186020641678233</c:v>
                </c:pt>
                <c:pt idx="1552">
                  <c:v>48.144707010667105</c:v>
                </c:pt>
                <c:pt idx="1553">
                  <c:v>48.103346759183808</c:v>
                </c:pt>
                <c:pt idx="1554">
                  <c:v>48.061939724861453</c:v>
                </c:pt>
                <c:pt idx="1555">
                  <c:v>48.020485745874623</c:v>
                </c:pt>
                <c:pt idx="1556">
                  <c:v>47.978984660954069</c:v>
                </c:pt>
                <c:pt idx="1557">
                  <c:v>47.937436309399516</c:v>
                </c:pt>
                <c:pt idx="1558">
                  <c:v>47.895840531094898</c:v>
                </c:pt>
                <c:pt idx="1559">
                  <c:v>47.854197166521402</c:v>
                </c:pt>
                <c:pt idx="1560">
                  <c:v>47.812506056772513</c:v>
                </c:pt>
                <c:pt idx="1561">
                  <c:v>47.770767043567766</c:v>
                </c:pt>
                <c:pt idx="1562">
                  <c:v>47.728979969266909</c:v>
                </c:pt>
                <c:pt idx="1563">
                  <c:v>47.687144676884571</c:v>
                </c:pt>
                <c:pt idx="1564">
                  <c:v>47.645261010104115</c:v>
                </c:pt>
                <c:pt idx="1565">
                  <c:v>47.6033288132924</c:v>
                </c:pt>
                <c:pt idx="1566">
                  <c:v>47.561347931513794</c:v>
                </c:pt>
                <c:pt idx="1567">
                  <c:v>47.519318210545123</c:v>
                </c:pt>
                <c:pt idx="1568">
                  <c:v>47.477239496889617</c:v>
                </c:pt>
                <c:pt idx="1569">
                  <c:v>47.435111637791756</c:v>
                </c:pt>
                <c:pt idx="1570">
                  <c:v>47.392934481251601</c:v>
                </c:pt>
                <c:pt idx="1571">
                  <c:v>47.350707876039301</c:v>
                </c:pt>
                <c:pt idx="1572">
                  <c:v>47.308431671709968</c:v>
                </c:pt>
                <c:pt idx="1573">
                  <c:v>47.266105718617936</c:v>
                </c:pt>
                <c:pt idx="1574">
                  <c:v>47.223729867931553</c:v>
                </c:pt>
                <c:pt idx="1575">
                  <c:v>47.181303971647814</c:v>
                </c:pt>
                <c:pt idx="1576">
                  <c:v>47.138827882606904</c:v>
                </c:pt>
                <c:pt idx="1577">
                  <c:v>47.096301454506914</c:v>
                </c:pt>
                <c:pt idx="1578">
                  <c:v>47.053724541918676</c:v>
                </c:pt>
                <c:pt idx="1579">
                  <c:v>47.011097000300111</c:v>
                </c:pt>
                <c:pt idx="1580">
                  <c:v>46.968418686011368</c:v>
                </c:pt>
                <c:pt idx="1581">
                  <c:v>46.92568945632889</c:v>
                </c:pt>
                <c:pt idx="1582">
                  <c:v>46.882909169460987</c:v>
                </c:pt>
                <c:pt idx="1583">
                  <c:v>46.840077684561635</c:v>
                </c:pt>
                <c:pt idx="1584">
                  <c:v>46.797194861745652</c:v>
                </c:pt>
                <c:pt idx="1585">
                  <c:v>46.754260562103511</c:v>
                </c:pt>
                <c:pt idx="1586">
                  <c:v>46.711274647715619</c:v>
                </c:pt>
                <c:pt idx="1587">
                  <c:v>46.668236981667462</c:v>
                </c:pt>
                <c:pt idx="1588">
                  <c:v>46.625147428063734</c:v>
                </c:pt>
                <c:pt idx="1589">
                  <c:v>46.582005852043451</c:v>
                </c:pt>
                <c:pt idx="1590">
                  <c:v>46.5388121197944</c:v>
                </c:pt>
                <c:pt idx="1591">
                  <c:v>46.495566098567807</c:v>
                </c:pt>
                <c:pt idx="1592">
                  <c:v>46.452267656692953</c:v>
                </c:pt>
                <c:pt idx="1593">
                  <c:v>46.408916663591597</c:v>
                </c:pt>
                <c:pt idx="1594">
                  <c:v>46.365512989792606</c:v>
                </c:pt>
                <c:pt idx="1595">
                  <c:v>46.322056506946687</c:v>
                </c:pt>
                <c:pt idx="1596">
                  <c:v>46.278547087840572</c:v>
                </c:pt>
                <c:pt idx="1597">
                  <c:v>46.234984606411729</c:v>
                </c:pt>
                <c:pt idx="1598">
                  <c:v>46.191368937762441</c:v>
                </c:pt>
                <c:pt idx="1599">
                  <c:v>46.147699958174698</c:v>
                </c:pt>
                <c:pt idx="1600">
                  <c:v>46.10397754512406</c:v>
                </c:pt>
                <c:pt idx="1601">
                  <c:v>46.060201577294322</c:v>
                </c:pt>
                <c:pt idx="1602">
                  <c:v>46.016371934591476</c:v>
                </c:pt>
                <c:pt idx="1603">
                  <c:v>45.972488498158135</c:v>
                </c:pt>
                <c:pt idx="1604">
                  <c:v>45.928551150387584</c:v>
                </c:pt>
                <c:pt idx="1605">
                  <c:v>45.884559774937969</c:v>
                </c:pt>
                <c:pt idx="1606">
                  <c:v>45.840514256746346</c:v>
                </c:pt>
                <c:pt idx="1607">
                  <c:v>45.796414482042501</c:v>
                </c:pt>
                <c:pt idx="1608">
                  <c:v>45.752260338362973</c:v>
                </c:pt>
                <c:pt idx="1609">
                  <c:v>45.708051714565258</c:v>
                </c:pt>
                <c:pt idx="1610">
                  <c:v>45.663788500840951</c:v>
                </c:pt>
                <c:pt idx="1611">
                  <c:v>45.619470588730081</c:v>
                </c:pt>
                <c:pt idx="1612">
                  <c:v>45.575097871134467</c:v>
                </c:pt>
                <c:pt idx="1613">
                  <c:v>45.530670242331524</c:v>
                </c:pt>
                <c:pt idx="1614">
                  <c:v>45.48618759798746</c:v>
                </c:pt>
                <c:pt idx="1615">
                  <c:v>45.441649835170807</c:v>
                </c:pt>
                <c:pt idx="1616">
                  <c:v>45.397056852366177</c:v>
                </c:pt>
                <c:pt idx="1617">
                  <c:v>45.352408549487144</c:v>
                </c:pt>
                <c:pt idx="1618">
                  <c:v>45.307704827889381</c:v>
                </c:pt>
                <c:pt idx="1619">
                  <c:v>45.262945590383993</c:v>
                </c:pt>
                <c:pt idx="1620">
                  <c:v>45.218130741250413</c:v>
                </c:pt>
                <c:pt idx="1621">
                  <c:v>45.173260186249415</c:v>
                </c:pt>
                <c:pt idx="1622">
                  <c:v>45.128333832635612</c:v>
                </c:pt>
                <c:pt idx="1623">
                  <c:v>45.083351589170874</c:v>
                </c:pt>
                <c:pt idx="1624">
                  <c:v>45.038313366136045</c:v>
                </c:pt>
                <c:pt idx="1625">
                  <c:v>44.993219075344101</c:v>
                </c:pt>
                <c:pt idx="1626">
                  <c:v>44.948068630152477</c:v>
                </c:pt>
                <c:pt idx="1627">
                  <c:v>44.902861945475145</c:v>
                </c:pt>
                <c:pt idx="1628">
                  <c:v>44.857598937795004</c:v>
                </c:pt>
                <c:pt idx="1629">
                  <c:v>44.812279525175818</c:v>
                </c:pt>
                <c:pt idx="1630">
                  <c:v>44.766903627274473</c:v>
                </c:pt>
                <c:pt idx="1631">
                  <c:v>44.721471165352426</c:v>
                </c:pt>
                <c:pt idx="1632">
                  <c:v>44.675982062287616</c:v>
                </c:pt>
                <c:pt idx="1633">
                  <c:v>44.630436242586207</c:v>
                </c:pt>
                <c:pt idx="1634">
                  <c:v>44.584833632393874</c:v>
                </c:pt>
                <c:pt idx="1635">
                  <c:v>44.539174159507269</c:v>
                </c:pt>
                <c:pt idx="1636">
                  <c:v>44.493457753385314</c:v>
                </c:pt>
                <c:pt idx="1637">
                  <c:v>44.447684345159999</c:v>
                </c:pt>
                <c:pt idx="1638">
                  <c:v>44.401853867647667</c:v>
                </c:pt>
                <c:pt idx="1639">
                  <c:v>44.355966255359689</c:v>
                </c:pt>
                <c:pt idx="1640">
                  <c:v>44.31002144451331</c:v>
                </c:pt>
                <c:pt idx="1641">
                  <c:v>44.264019373041904</c:v>
                </c:pt>
                <c:pt idx="1642">
                  <c:v>44.217959980605741</c:v>
                </c:pt>
                <c:pt idx="1643">
                  <c:v>44.171843208601885</c:v>
                </c:pt>
                <c:pt idx="1644">
                  <c:v>44.125669000174582</c:v>
                </c:pt>
                <c:pt idx="1645">
                  <c:v>44.079437300225251</c:v>
                </c:pt>
                <c:pt idx="1646">
                  <c:v>44.033148055422053</c:v>
                </c:pt>
                <c:pt idx="1647">
                  <c:v>43.986801214209791</c:v>
                </c:pt>
                <c:pt idx="1648">
                  <c:v>43.940396726819344</c:v>
                </c:pt>
                <c:pt idx="1649">
                  <c:v>43.893934545276863</c:v>
                </c:pt>
                <c:pt idx="1650">
                  <c:v>43.847414623413449</c:v>
                </c:pt>
                <c:pt idx="1651">
                  <c:v>43.800836916873806</c:v>
                </c:pt>
                <c:pt idx="1652">
                  <c:v>43.754201383124808</c:v>
                </c:pt>
                <c:pt idx="1653">
                  <c:v>43.707507981465156</c:v>
                </c:pt>
                <c:pt idx="1654">
                  <c:v>43.660756673032957</c:v>
                </c:pt>
                <c:pt idx="1655">
                  <c:v>43.613947420814874</c:v>
                </c:pt>
                <c:pt idx="1656">
                  <c:v>43.567080189653844</c:v>
                </c:pt>
                <c:pt idx="1657">
                  <c:v>43.520154946257065</c:v>
                </c:pt>
                <c:pt idx="1658">
                  <c:v>43.473171659204453</c:v>
                </c:pt>
                <c:pt idx="1659">
                  <c:v>43.426130298955876</c:v>
                </c:pt>
                <c:pt idx="1660">
                  <c:v>43.379030837858643</c:v>
                </c:pt>
                <c:pt idx="1661">
                  <c:v>43.331873250155283</c:v>
                </c:pt>
                <c:pt idx="1662">
                  <c:v>43.28465751199019</c:v>
                </c:pt>
                <c:pt idx="1663">
                  <c:v>43.237383601416994</c:v>
                </c:pt>
                <c:pt idx="1664">
                  <c:v>43.190051498405211</c:v>
                </c:pt>
                <c:pt idx="1665">
                  <c:v>43.142661184847071</c:v>
                </c:pt>
                <c:pt idx="1666">
                  <c:v>43.095212644563489</c:v>
                </c:pt>
                <c:pt idx="1667">
                  <c:v>43.047705863311087</c:v>
                </c:pt>
                <c:pt idx="1668">
                  <c:v>43.000140828787714</c:v>
                </c:pt>
                <c:pt idx="1669">
                  <c:v>42.952517530638339</c:v>
                </c:pt>
                <c:pt idx="1670">
                  <c:v>42.904835960461085</c:v>
                </c:pt>
                <c:pt idx="1671">
                  <c:v>42.857096111812581</c:v>
                </c:pt>
                <c:pt idx="1672">
                  <c:v>42.809297980213159</c:v>
                </c:pt>
                <c:pt idx="1673">
                  <c:v>42.761441563152459</c:v>
                </c:pt>
                <c:pt idx="1674">
                  <c:v>42.713526860093481</c:v>
                </c:pt>
                <c:pt idx="1675">
                  <c:v>42.665553872478725</c:v>
                </c:pt>
                <c:pt idx="1676">
                  <c:v>42.617522603733214</c:v>
                </c:pt>
                <c:pt idx="1677">
                  <c:v>42.56943305926999</c:v>
                </c:pt>
                <c:pt idx="1678">
                  <c:v>42.521285246493939</c:v>
                </c:pt>
                <c:pt idx="1679">
                  <c:v>42.473079174805534</c:v>
                </c:pt>
                <c:pt idx="1680">
                  <c:v>42.424814855605163</c:v>
                </c:pt>
                <c:pt idx="1681">
                  <c:v>42.376492302296079</c:v>
                </c:pt>
                <c:pt idx="1682">
                  <c:v>42.328111530288297</c:v>
                </c:pt>
                <c:pt idx="1683">
                  <c:v>42.279672557001646</c:v>
                </c:pt>
                <c:pt idx="1684">
                  <c:v>42.231175401868683</c:v>
                </c:pt>
                <c:pt idx="1685">
                  <c:v>42.182620086337622</c:v>
                </c:pt>
                <c:pt idx="1686">
                  <c:v>42.134006633874833</c:v>
                </c:pt>
                <c:pt idx="1687">
                  <c:v>42.085335069967329</c:v>
                </c:pt>
                <c:pt idx="1688">
                  <c:v>42.036605422124936</c:v>
                </c:pt>
                <c:pt idx="1689">
                  <c:v>41.987817719882337</c:v>
                </c:pt>
                <c:pt idx="1690">
                  <c:v>41.938971994800944</c:v>
                </c:pt>
                <c:pt idx="1691">
                  <c:v>41.890068280470103</c:v>
                </c:pt>
                <c:pt idx="1692">
                  <c:v>41.841106612509307</c:v>
                </c:pt>
                <c:pt idx="1693">
                  <c:v>41.79208702856868</c:v>
                </c:pt>
                <c:pt idx="1694">
                  <c:v>41.743009568330358</c:v>
                </c:pt>
                <c:pt idx="1695">
                  <c:v>41.693874273509088</c:v>
                </c:pt>
                <c:pt idx="1696">
                  <c:v>41.64468118785318</c:v>
                </c:pt>
                <c:pt idx="1697">
                  <c:v>41.595430357144494</c:v>
                </c:pt>
                <c:pt idx="1698">
                  <c:v>41.546121829198981</c:v>
                </c:pt>
                <c:pt idx="1699">
                  <c:v>41.496755653866757</c:v>
                </c:pt>
                <c:pt idx="1700">
                  <c:v>41.447331883031737</c:v>
                </c:pt>
                <c:pt idx="1701">
                  <c:v>41.397850570611013</c:v>
                </c:pt>
                <c:pt idx="1702">
                  <c:v>41.34831177255527</c:v>
                </c:pt>
                <c:pt idx="1703">
                  <c:v>41.298715546846637</c:v>
                </c:pt>
                <c:pt idx="1704">
                  <c:v>41.249061953499002</c:v>
                </c:pt>
                <c:pt idx="1705">
                  <c:v>41.199351054556026</c:v>
                </c:pt>
                <c:pt idx="1706">
                  <c:v>41.14958291409026</c:v>
                </c:pt>
                <c:pt idx="1707">
                  <c:v>41.099757598201336</c:v>
                </c:pt>
                <c:pt idx="1708">
                  <c:v>41.049875175014428</c:v>
                </c:pt>
                <c:pt idx="1709">
                  <c:v>40.999935714678131</c:v>
                </c:pt>
                <c:pt idx="1710">
                  <c:v>40.94993928936276</c:v>
                </c:pt>
                <c:pt idx="1711">
                  <c:v>40.899885973257369</c:v>
                </c:pt>
                <c:pt idx="1712">
                  <c:v>40.849775842567965</c:v>
                </c:pt>
                <c:pt idx="1713">
                  <c:v>40.799608975514488</c:v>
                </c:pt>
                <c:pt idx="1714">
                  <c:v>40.749385452327765</c:v>
                </c:pt>
                <c:pt idx="1715">
                  <c:v>40.699105355246921</c:v>
                </c:pt>
                <c:pt idx="1716">
                  <c:v>40.648768768515886</c:v>
                </c:pt>
                <c:pt idx="1717">
                  <c:v>40.598375778379761</c:v>
                </c:pt>
                <c:pt idx="1718">
                  <c:v>40.547926473081688</c:v>
                </c:pt>
                <c:pt idx="1719">
                  <c:v>40.497420942858838</c:v>
                </c:pt>
                <c:pt idx="1720">
                  <c:v>40.446859279938252</c:v>
                </c:pt>
                <c:pt idx="1721">
                  <c:v>40.396241578533171</c:v>
                </c:pt>
                <c:pt idx="1722">
                  <c:v>40.345567934838293</c:v>
                </c:pt>
                <c:pt idx="1723">
                  <c:v>40.294838447025413</c:v>
                </c:pt>
                <c:pt idx="1724">
                  <c:v>40.24405321523875</c:v>
                </c:pt>
                <c:pt idx="1725">
                  <c:v>40.193212341590453</c:v>
                </c:pt>
                <c:pt idx="1726">
                  <c:v>40.142315930154922</c:v>
                </c:pt>
                <c:pt idx="1727">
                  <c:v>40.091364086964212</c:v>
                </c:pt>
                <c:pt idx="1728">
                  <c:v>40.040356920002502</c:v>
                </c:pt>
                <c:pt idx="1729">
                  <c:v>39.989294539200387</c:v>
                </c:pt>
                <c:pt idx="1730">
                  <c:v>39.93817705642946</c:v>
                </c:pt>
                <c:pt idx="1731">
                  <c:v>39.88700458549652</c:v>
                </c:pt>
                <c:pt idx="1732">
                  <c:v>39.835777242137304</c:v>
                </c:pt>
                <c:pt idx="1733">
                  <c:v>39.784495144010499</c:v>
                </c:pt>
                <c:pt idx="1734">
                  <c:v>39.73315841069148</c:v>
                </c:pt>
                <c:pt idx="1735">
                  <c:v>39.681767163665704</c:v>
                </c:pt>
                <c:pt idx="1736">
                  <c:v>39.630321526322099</c:v>
                </c:pt>
                <c:pt idx="1737">
                  <c:v>39.578821623946567</c:v>
                </c:pt>
                <c:pt idx="1738">
                  <c:v>39.527267583714533</c:v>
                </c:pt>
                <c:pt idx="1739">
                  <c:v>39.475659534684553</c:v>
                </c:pt>
                <c:pt idx="1740">
                  <c:v>39.423997607790255</c:v>
                </c:pt>
                <c:pt idx="1741">
                  <c:v>39.372281935833968</c:v>
                </c:pt>
                <c:pt idx="1742">
                  <c:v>39.320512653478232</c:v>
                </c:pt>
                <c:pt idx="1743">
                  <c:v>39.268689897239064</c:v>
                </c:pt>
                <c:pt idx="1744">
                  <c:v>39.216813805477464</c:v>
                </c:pt>
                <c:pt idx="1745">
                  <c:v>39.164884518391865</c:v>
                </c:pt>
                <c:pt idx="1746">
                  <c:v>39.11290217801011</c:v>
                </c:pt>
                <c:pt idx="1747">
                  <c:v>39.060866928181092</c:v>
                </c:pt>
                <c:pt idx="1748">
                  <c:v>39.008778914566456</c:v>
                </c:pt>
                <c:pt idx="1749">
                  <c:v>38.956638284632504</c:v>
                </c:pt>
                <c:pt idx="1750">
                  <c:v>38.904445187641258</c:v>
                </c:pt>
                <c:pt idx="1751">
                  <c:v>38.852199774641917</c:v>
                </c:pt>
                <c:pt idx="1752">
                  <c:v>38.799902198461922</c:v>
                </c:pt>
                <c:pt idx="1753">
                  <c:v>38.747552613698694</c:v>
                </c:pt>
                <c:pt idx="1754">
                  <c:v>38.695151176709516</c:v>
                </c:pt>
                <c:pt idx="1755">
                  <c:v>38.642698045603339</c:v>
                </c:pt>
                <c:pt idx="1756">
                  <c:v>38.59019338023105</c:v>
                </c:pt>
                <c:pt idx="1757">
                  <c:v>38.537637342176517</c:v>
                </c:pt>
                <c:pt idx="1758">
                  <c:v>38.485030094746421</c:v>
                </c:pt>
                <c:pt idx="1759">
                  <c:v>38.43237180296147</c:v>
                </c:pt>
                <c:pt idx="1760">
                  <c:v>38.379662633546396</c:v>
                </c:pt>
                <c:pt idx="1761">
                  <c:v>38.3269027549199</c:v>
                </c:pt>
                <c:pt idx="1762">
                  <c:v>38.274092337185635</c:v>
                </c:pt>
                <c:pt idx="1763">
                  <c:v>38.221231552121232</c:v>
                </c:pt>
                <c:pt idx="1764">
                  <c:v>38.168320573168934</c:v>
                </c:pt>
                <c:pt idx="1765">
                  <c:v>38.11535957542538</c:v>
                </c:pt>
                <c:pt idx="1766">
                  <c:v>38.062348735631119</c:v>
                </c:pt>
                <c:pt idx="1767">
                  <c:v>38.009288232160621</c:v>
                </c:pt>
                <c:pt idx="1768">
                  <c:v>37.95617824501165</c:v>
                </c:pt>
                <c:pt idx="1769">
                  <c:v>37.903018955795147</c:v>
                </c:pt>
                <c:pt idx="1770">
                  <c:v>37.849810547724282</c:v>
                </c:pt>
                <c:pt idx="1771">
                  <c:v>37.796553205603992</c:v>
                </c:pt>
                <c:pt idx="1772">
                  <c:v>37.743247115820651</c:v>
                </c:pt>
                <c:pt idx="1773">
                  <c:v>37.689892466330804</c:v>
                </c:pt>
                <c:pt idx="1774">
                  <c:v>37.636489446650636</c:v>
                </c:pt>
                <c:pt idx="1775">
                  <c:v>37.583038247845039</c:v>
                </c:pt>
                <c:pt idx="1776">
                  <c:v>37.529539062516776</c:v>
                </c:pt>
                <c:pt idx="1777">
                  <c:v>37.475992084795308</c:v>
                </c:pt>
                <c:pt idx="1778">
                  <c:v>37.422397510325922</c:v>
                </c:pt>
                <c:pt idx="1779">
                  <c:v>37.368755536258412</c:v>
                </c:pt>
                <c:pt idx="1780">
                  <c:v>37.315066361236326</c:v>
                </c:pt>
                <c:pt idx="1781">
                  <c:v>37.261330185385184</c:v>
                </c:pt>
                <c:pt idx="1782">
                  <c:v>37.207547210301854</c:v>
                </c:pt>
                <c:pt idx="1783">
                  <c:v>37.153717639042718</c:v>
                </c:pt>
                <c:pt idx="1784">
                  <c:v>37.09984167611271</c:v>
                </c:pt>
                <c:pt idx="1785">
                  <c:v>37.045919527453748</c:v>
                </c:pt>
                <c:pt idx="1786">
                  <c:v>36.991951400433393</c:v>
                </c:pt>
                <c:pt idx="1787">
                  <c:v>36.937937503833425</c:v>
                </c:pt>
                <c:pt idx="1788">
                  <c:v>36.883878047838465</c:v>
                </c:pt>
                <c:pt idx="1789">
                  <c:v>36.829773244024082</c:v>
                </c:pt>
                <c:pt idx="1790">
                  <c:v>36.775623305345803</c:v>
                </c:pt>
                <c:pt idx="1791">
                  <c:v>36.721428446127156</c:v>
                </c:pt>
                <c:pt idx="1792">
                  <c:v>36.667188882048222</c:v>
                </c:pt>
                <c:pt idx="1793">
                  <c:v>36.612904830134113</c:v>
                </c:pt>
                <c:pt idx="1794">
                  <c:v>36.558576508743116</c:v>
                </c:pt>
                <c:pt idx="1795">
                  <c:v>36.50420413755554</c:v>
                </c:pt>
                <c:pt idx="1796">
                  <c:v>36.449787937561553</c:v>
                </c:pt>
                <c:pt idx="1797">
                  <c:v>36.395328131049844</c:v>
                </c:pt>
                <c:pt idx="1798">
                  <c:v>36.340824941595656</c:v>
                </c:pt>
                <c:pt idx="1799">
                  <c:v>36.286278594049577</c:v>
                </c:pt>
                <c:pt idx="1800">
                  <c:v>36.23168931452539</c:v>
                </c:pt>
                <c:pt idx="1801">
                  <c:v>36.177057330388855</c:v>
                </c:pt>
                <c:pt idx="1802">
                  <c:v>36.122382870245659</c:v>
                </c:pt>
                <c:pt idx="1803">
                  <c:v>36.067666163929708</c:v>
                </c:pt>
                <c:pt idx="1804">
                  <c:v>36.012907442492015</c:v>
                </c:pt>
                <c:pt idx="1805">
                  <c:v>35.958106938188308</c:v>
                </c:pt>
                <c:pt idx="1806">
                  <c:v>35.903264884467823</c:v>
                </c:pt>
                <c:pt idx="1807">
                  <c:v>35.848381515961577</c:v>
                </c:pt>
                <c:pt idx="1808">
                  <c:v>35.793457068470815</c:v>
                </c:pt>
                <c:pt idx="1809">
                  <c:v>35.738491778955009</c:v>
                </c:pt>
                <c:pt idx="1810">
                  <c:v>35.683485885520788</c:v>
                </c:pt>
                <c:pt idx="1811">
                  <c:v>35.628439627410003</c:v>
                </c:pt>
                <c:pt idx="1812">
                  <c:v>35.57335324498824</c:v>
                </c:pt>
                <c:pt idx="1813">
                  <c:v>35.51822697973342</c:v>
                </c:pt>
                <c:pt idx="1814">
                  <c:v>35.463061074223951</c:v>
                </c:pt>
                <c:pt idx="1815">
                  <c:v>35.40785577212759</c:v>
                </c:pt>
                <c:pt idx="1816">
                  <c:v>35.35261131819005</c:v>
                </c:pt>
                <c:pt idx="1817">
                  <c:v>35.297327958222787</c:v>
                </c:pt>
                <c:pt idx="1818">
                  <c:v>35.242005939092721</c:v>
                </c:pt>
                <c:pt idx="1819">
                  <c:v>35.186645508710122</c:v>
                </c:pt>
                <c:pt idx="1820">
                  <c:v>35.131246916017254</c:v>
                </c:pt>
                <c:pt idx="1821">
                  <c:v>35.075810410977645</c:v>
                </c:pt>
                <c:pt idx="1822">
                  <c:v>35.02033624456417</c:v>
                </c:pt>
                <c:pt idx="1823">
                  <c:v>34.964824668748264</c:v>
                </c:pt>
                <c:pt idx="1824">
                  <c:v>34.909275936488548</c:v>
                </c:pt>
                <c:pt idx="1825">
                  <c:v>34.853690301719681</c:v>
                </c:pt>
                <c:pt idx="1826">
                  <c:v>34.798068019341564</c:v>
                </c:pt>
                <c:pt idx="1827">
                  <c:v>34.742409345207633</c:v>
                </c:pt>
                <c:pt idx="1828">
                  <c:v>34.686714536114593</c:v>
                </c:pt>
                <c:pt idx="1829">
                  <c:v>34.630983849791178</c:v>
                </c:pt>
                <c:pt idx="1830">
                  <c:v>34.575217544886875</c:v>
                </c:pt>
                <c:pt idx="1831">
                  <c:v>34.519415880961617</c:v>
                </c:pt>
                <c:pt idx="1832">
                  <c:v>34.463579118474811</c:v>
                </c:pt>
                <c:pt idx="1833">
                  <c:v>34.40770751877443</c:v>
                </c:pt>
                <c:pt idx="1834">
                  <c:v>34.351801344086518</c:v>
                </c:pt>
                <c:pt idx="1835">
                  <c:v>34.295860857504309</c:v>
                </c:pt>
                <c:pt idx="1836">
                  <c:v>34.23988632297808</c:v>
                </c:pt>
                <c:pt idx="1837">
                  <c:v>34.183878005304024</c:v>
                </c:pt>
                <c:pt idx="1838">
                  <c:v>34.127836170114264</c:v>
                </c:pt>
                <c:pt idx="1839">
                  <c:v>34.071761083866349</c:v>
                </c:pt>
                <c:pt idx="1840">
                  <c:v>34.015653013832868</c:v>
                </c:pt>
                <c:pt idx="1841">
                  <c:v>33.959512228091093</c:v>
                </c:pt>
                <c:pt idx="1842">
                  <c:v>33.903338995512797</c:v>
                </c:pt>
                <c:pt idx="1843">
                  <c:v>33.847133585754406</c:v>
                </c:pt>
                <c:pt idx="1844">
                  <c:v>33.790896269246289</c:v>
                </c:pt>
                <c:pt idx="1845">
                  <c:v>33.73462731718341</c:v>
                </c:pt>
                <c:pt idx="1846">
                  <c:v>33.678327001514965</c:v>
                </c:pt>
                <c:pt idx="1847">
                  <c:v>33.621995594934717</c:v>
                </c:pt>
                <c:pt idx="1848">
                  <c:v>33.565633370870735</c:v>
                </c:pt>
                <c:pt idx="1849">
                  <c:v>33.509240603476542</c:v>
                </c:pt>
                <c:pt idx="1850">
                  <c:v>33.452817567620386</c:v>
                </c:pt>
                <c:pt idx="1851">
                  <c:v>33.396364538876618</c:v>
                </c:pt>
                <c:pt idx="1852">
                  <c:v>33.339881793515261</c:v>
                </c:pt>
                <c:pt idx="1853">
                  <c:v>33.283369608493246</c:v>
                </c:pt>
                <c:pt idx="1854">
                  <c:v>33.226828261444801</c:v>
                </c:pt>
                <c:pt idx="1855">
                  <c:v>33.170258030671874</c:v>
                </c:pt>
                <c:pt idx="1856">
                  <c:v>33.113659195135476</c:v>
                </c:pt>
                <c:pt idx="1857">
                  <c:v>33.057032034445768</c:v>
                </c:pt>
                <c:pt idx="1858">
                  <c:v>33.000376828853824</c:v>
                </c:pt>
                <c:pt idx="1859">
                  <c:v>32.94369385924179</c:v>
                </c:pt>
                <c:pt idx="1860">
                  <c:v>32.886983407114542</c:v>
                </c:pt>
                <c:pt idx="1861">
                  <c:v>32.830245754590678</c:v>
                </c:pt>
                <c:pt idx="1862">
                  <c:v>32.773481184393574</c:v>
                </c:pt>
                <c:pt idx="1863">
                  <c:v>32.716689979842791</c:v>
                </c:pt>
                <c:pt idx="1864">
                  <c:v>32.659872424845489</c:v>
                </c:pt>
                <c:pt idx="1865">
                  <c:v>32.603028803887774</c:v>
                </c:pt>
                <c:pt idx="1866">
                  <c:v>32.546159402026447</c:v>
                </c:pt>
                <c:pt idx="1867">
                  <c:v>32.489264504880296</c:v>
                </c:pt>
                <c:pt idx="1868">
                  <c:v>32.432344398621936</c:v>
                </c:pt>
                <c:pt idx="1869">
                  <c:v>32.375399369969557</c:v>
                </c:pt>
                <c:pt idx="1870">
                  <c:v>32.318429706178947</c:v>
                </c:pt>
                <c:pt idx="1871">
                  <c:v>32.261435695035132</c:v>
                </c:pt>
                <c:pt idx="1872">
                  <c:v>32.204417624844424</c:v>
                </c:pt>
                <c:pt idx="1873">
                  <c:v>32.147375784426593</c:v>
                </c:pt>
                <c:pt idx="1874">
                  <c:v>32.090310463106945</c:v>
                </c:pt>
                <c:pt idx="1875">
                  <c:v>32.033221950708651</c:v>
                </c:pt>
                <c:pt idx="1876">
                  <c:v>31.9761105375451</c:v>
                </c:pt>
                <c:pt idx="1877">
                  <c:v>31.918976514412016</c:v>
                </c:pt>
                <c:pt idx="1878">
                  <c:v>31.86182017258011</c:v>
                </c:pt>
                <c:pt idx="1879">
                  <c:v>31.804641803787746</c:v>
                </c:pt>
                <c:pt idx="1880">
                  <c:v>31.747441700233132</c:v>
                </c:pt>
                <c:pt idx="1881">
                  <c:v>31.690220154567758</c:v>
                </c:pt>
                <c:pt idx="1882">
                  <c:v>31.632977459888302</c:v>
                </c:pt>
                <c:pt idx="1883">
                  <c:v>31.575713909730219</c:v>
                </c:pt>
                <c:pt idx="1884">
                  <c:v>31.518429798060161</c:v>
                </c:pt>
                <c:pt idx="1885">
                  <c:v>31.461125419269308</c:v>
                </c:pt>
                <c:pt idx="1886">
                  <c:v>31.403801068166342</c:v>
                </c:pt>
                <c:pt idx="1887">
                  <c:v>31.346457039970428</c:v>
                </c:pt>
                <c:pt idx="1888">
                  <c:v>31.289093630304777</c:v>
                </c:pt>
                <c:pt idx="1889">
                  <c:v>31.231711135189823</c:v>
                </c:pt>
                <c:pt idx="1890">
                  <c:v>31.174309851036405</c:v>
                </c:pt>
                <c:pt idx="1891">
                  <c:v>31.116890074639379</c:v>
                </c:pt>
                <c:pt idx="1892">
                  <c:v>31.059452103171306</c:v>
                </c:pt>
                <c:pt idx="1893">
                  <c:v>31.001996234175792</c:v>
                </c:pt>
                <c:pt idx="1894">
                  <c:v>30.944522765561505</c:v>
                </c:pt>
                <c:pt idx="1895">
                  <c:v>30.887031995595425</c:v>
                </c:pt>
                <c:pt idx="1896">
                  <c:v>30.829524222896971</c:v>
                </c:pt>
                <c:pt idx="1897">
                  <c:v>30.771999746431806</c:v>
                </c:pt>
                <c:pt idx="1898">
                  <c:v>30.714458865505982</c:v>
                </c:pt>
                <c:pt idx="1899">
                  <c:v>30.656901879759879</c:v>
                </c:pt>
                <c:pt idx="1900">
                  <c:v>30.599329089161884</c:v>
                </c:pt>
                <c:pt idx="1901">
                  <c:v>30.541740794003193</c:v>
                </c:pt>
                <c:pt idx="1902">
                  <c:v>30.48413729489182</c:v>
                </c:pt>
                <c:pt idx="1903">
                  <c:v>30.426518892746337</c:v>
                </c:pt>
                <c:pt idx="1904">
                  <c:v>30.368885888791375</c:v>
                </c:pt>
                <c:pt idx="1905">
                  <c:v>30.311238584550921</c:v>
                </c:pt>
                <c:pt idx="1906">
                  <c:v>30.25357728184354</c:v>
                </c:pt>
                <c:pt idx="1907">
                  <c:v>30.195902282776427</c:v>
                </c:pt>
                <c:pt idx="1908">
                  <c:v>30.138213889740534</c:v>
                </c:pt>
                <c:pt idx="1909">
                  <c:v>30.080512405404697</c:v>
                </c:pt>
                <c:pt idx="1910">
                  <c:v>30.022798132710879</c:v>
                </c:pt>
                <c:pt idx="1911">
                  <c:v>29.965071374868586</c:v>
                </c:pt>
                <c:pt idx="1912">
                  <c:v>29.907332435349975</c:v>
                </c:pt>
                <c:pt idx="1913">
                  <c:v>29.849581617884532</c:v>
                </c:pt>
                <c:pt idx="1914">
                  <c:v>29.791819226454294</c:v>
                </c:pt>
                <c:pt idx="1915">
                  <c:v>29.734045565288664</c:v>
                </c:pt>
                <c:pt idx="1916">
                  <c:v>29.676260938859642</c:v>
                </c:pt>
                <c:pt idx="1917">
                  <c:v>29.618465651876754</c:v>
                </c:pt>
                <c:pt idx="1918">
                  <c:v>29.560660009282458</c:v>
                </c:pt>
                <c:pt idx="1919">
                  <c:v>29.502844316247202</c:v>
                </c:pt>
                <c:pt idx="1920">
                  <c:v>29.445018878165186</c:v>
                </c:pt>
                <c:pt idx="1921">
                  <c:v>29.387184000648624</c:v>
                </c:pt>
                <c:pt idx="1922">
                  <c:v>29.329339989524442</c:v>
                </c:pt>
                <c:pt idx="1923">
                  <c:v>29.271487150828719</c:v>
                </c:pt>
                <c:pt idx="1924">
                  <c:v>29.213625790802801</c:v>
                </c:pt>
                <c:pt idx="1925">
                  <c:v>29.155756215888211</c:v>
                </c:pt>
                <c:pt idx="1926">
                  <c:v>29.097878732723071</c:v>
                </c:pt>
                <c:pt idx="1927">
                  <c:v>29.039993648136566</c:v>
                </c:pt>
                <c:pt idx="1928">
                  <c:v>28.982101269145765</c:v>
                </c:pt>
                <c:pt idx="1929">
                  <c:v>28.924201902950522</c:v>
                </c:pt>
                <c:pt idx="1930">
                  <c:v>28.866295856929774</c:v>
                </c:pt>
                <c:pt idx="1931">
                  <c:v>28.808383438636419</c:v>
                </c:pt>
                <c:pt idx="1932">
                  <c:v>28.750464955794332</c:v>
                </c:pt>
                <c:pt idx="1933">
                  <c:v>28.692540716293454</c:v>
                </c:pt>
                <c:pt idx="1934">
                  <c:v>28.634611028185422</c:v>
                </c:pt>
                <c:pt idx="1935">
                  <c:v>28.576676199680435</c:v>
                </c:pt>
                <c:pt idx="1936">
                  <c:v>28.518736539142282</c:v>
                </c:pt>
                <c:pt idx="1937">
                  <c:v>28.460792355084674</c:v>
                </c:pt>
                <c:pt idx="1938">
                  <c:v>28.402843956167523</c:v>
                </c:pt>
                <c:pt idx="1939">
                  <c:v>28.344891651192402</c:v>
                </c:pt>
                <c:pt idx="1940">
                  <c:v>28.286935749098991</c:v>
                </c:pt>
                <c:pt idx="1941">
                  <c:v>28.228976558961229</c:v>
                </c:pt>
                <c:pt idx="1942">
                  <c:v>28.171014389983068</c:v>
                </c:pt>
                <c:pt idx="1943">
                  <c:v>28.113049551495042</c:v>
                </c:pt>
                <c:pt idx="1944">
                  <c:v>28.055082352949935</c:v>
                </c:pt>
                <c:pt idx="1945">
                  <c:v>27.997113103919592</c:v>
                </c:pt>
                <c:pt idx="1946">
                  <c:v>27.939142114090316</c:v>
                </c:pt>
                <c:pt idx="1947">
                  <c:v>27.881169693259924</c:v>
                </c:pt>
                <c:pt idx="1948">
                  <c:v>27.823196151333246</c:v>
                </c:pt>
                <c:pt idx="1949">
                  <c:v>27.765221798318951</c:v>
                </c:pt>
                <c:pt idx="1950">
                  <c:v>27.707246944325547</c:v>
                </c:pt>
                <c:pt idx="1951">
                  <c:v>27.64927189955759</c:v>
                </c:pt>
                <c:pt idx="1952">
                  <c:v>27.59129697431203</c:v>
                </c:pt>
                <c:pt idx="1953">
                  <c:v>27.533322478974704</c:v>
                </c:pt>
                <c:pt idx="1954">
                  <c:v>27.475348724016328</c:v>
                </c:pt>
                <c:pt idx="1955">
                  <c:v>27.417376019989234</c:v>
                </c:pt>
                <c:pt idx="1956">
                  <c:v>27.359404677522924</c:v>
                </c:pt>
                <c:pt idx="1957">
                  <c:v>27.301435007321476</c:v>
                </c:pt>
                <c:pt idx="1958">
                  <c:v>27.243467320159041</c:v>
                </c:pt>
                <c:pt idx="1959">
                  <c:v>27.185501926876356</c:v>
                </c:pt>
                <c:pt idx="1960">
                  <c:v>27.12753913837745</c:v>
                </c:pt>
                <c:pt idx="1961">
                  <c:v>27.069579265625443</c:v>
                </c:pt>
                <c:pt idx="1962">
                  <c:v>27.011622619639194</c:v>
                </c:pt>
                <c:pt idx="1963">
                  <c:v>26.9536695114897</c:v>
                </c:pt>
                <c:pt idx="1964">
                  <c:v>26.895720252296336</c:v>
                </c:pt>
                <c:pt idx="1965">
                  <c:v>26.837775153222655</c:v>
                </c:pt>
                <c:pt idx="1966">
                  <c:v>26.779834525473976</c:v>
                </c:pt>
                <c:pt idx="1967">
                  <c:v>26.721898680292412</c:v>
                </c:pt>
                <c:pt idx="1968">
                  <c:v>26.663967928953902</c:v>
                </c:pt>
                <c:pt idx="1969">
                  <c:v>26.606042582763969</c:v>
                </c:pt>
                <c:pt idx="1970">
                  <c:v>26.548122953054659</c:v>
                </c:pt>
                <c:pt idx="1971">
                  <c:v>26.490209351180148</c:v>
                </c:pt>
                <c:pt idx="1972">
                  <c:v>26.432302088513616</c:v>
                </c:pt>
                <c:pt idx="1973">
                  <c:v>26.374401476442788</c:v>
                </c:pt>
                <c:pt idx="1974">
                  <c:v>26.316507826366987</c:v>
                </c:pt>
                <c:pt idx="1975">
                  <c:v>26.258621449692594</c:v>
                </c:pt>
                <c:pt idx="1976">
                  <c:v>26.200742657829412</c:v>
                </c:pt>
                <c:pt idx="1977">
                  <c:v>26.142871762187056</c:v>
                </c:pt>
                <c:pt idx="1978">
                  <c:v>26.085009074171055</c:v>
                </c:pt>
                <c:pt idx="1979">
                  <c:v>26.027154905178914</c:v>
                </c:pt>
                <c:pt idx="1980">
                  <c:v>25.969309566595896</c:v>
                </c:pt>
                <c:pt idx="1981">
                  <c:v>25.911473369791494</c:v>
                </c:pt>
                <c:pt idx="1982">
                  <c:v>25.853646626115555</c:v>
                </c:pt>
                <c:pt idx="1983">
                  <c:v>25.79582964689363</c:v>
                </c:pt>
                <c:pt idx="1984">
                  <c:v>25.738022743424001</c:v>
                </c:pt>
                <c:pt idx="1985">
                  <c:v>25.680226226972493</c:v>
                </c:pt>
                <c:pt idx="1986">
                  <c:v>25.622440408769172</c:v>
                </c:pt>
                <c:pt idx="1987">
                  <c:v>25.564665600004147</c:v>
                </c:pt>
                <c:pt idx="1988">
                  <c:v>25.506902111822875</c:v>
                </c:pt>
                <c:pt idx="1989">
                  <c:v>25.449150255322902</c:v>
                </c:pt>
                <c:pt idx="1990">
                  <c:v>25.391410341548855</c:v>
                </c:pt>
                <c:pt idx="1991">
                  <c:v>25.333682681488348</c:v>
                </c:pt>
                <c:pt idx="1992">
                  <c:v>25.275967586068052</c:v>
                </c:pt>
                <c:pt idx="1993">
                  <c:v>25.218265366149129</c:v>
                </c:pt>
                <c:pt idx="1994">
                  <c:v>25.160576332522758</c:v>
                </c:pt>
                <c:pt idx="1995">
                  <c:v>25.102900795905882</c:v>
                </c:pt>
                <c:pt idx="1996">
                  <c:v>25.045239066936578</c:v>
                </c:pt>
                <c:pt idx="1997">
                  <c:v>24.987591456169959</c:v>
                </c:pt>
                <c:pt idx="1998">
                  <c:v>24.929958274073186</c:v>
                </c:pt>
                <c:pt idx="1999">
                  <c:v>24.872339831021058</c:v>
                </c:pt>
                <c:pt idx="2000">
                  <c:v>24.814736437291391</c:v>
                </c:pt>
                <c:pt idx="2001">
                  <c:v>24.75714840306037</c:v>
                </c:pt>
                <c:pt idx="2002">
                  <c:v>24.699576038397741</c:v>
                </c:pt>
                <c:pt idx="2003">
                  <c:v>24.642019653262224</c:v>
                </c:pt>
                <c:pt idx="2004">
                  <c:v>24.584479557496238</c:v>
                </c:pt>
                <c:pt idx="2005">
                  <c:v>24.526956060821703</c:v>
                </c:pt>
                <c:pt idx="2006">
                  <c:v>24.469449472834416</c:v>
                </c:pt>
                <c:pt idx="2007">
                  <c:v>24.411960102999469</c:v>
                </c:pt>
                <c:pt idx="2008">
                  <c:v>24.354488260646299</c:v>
                </c:pt>
                <c:pt idx="2009">
                  <c:v>24.297034254963137</c:v>
                </c:pt>
                <c:pt idx="2010">
                  <c:v>24.239598394992605</c:v>
                </c:pt>
                <c:pt idx="2011">
                  <c:v>24.182180989625603</c:v>
                </c:pt>
                <c:pt idx="2012">
                  <c:v>24.124782347596636</c:v>
                </c:pt>
                <c:pt idx="2013">
                  <c:v>24.067402777478645</c:v>
                </c:pt>
                <c:pt idx="2014">
                  <c:v>24.01004258767701</c:v>
                </c:pt>
                <c:pt idx="2015">
                  <c:v>23.952702086424743</c:v>
                </c:pt>
                <c:pt idx="2016">
                  <c:v>23.895381581776697</c:v>
                </c:pt>
                <c:pt idx="2017">
                  <c:v>23.838081381603718</c:v>
                </c:pt>
                <c:pt idx="2018">
                  <c:v>23.780801793587912</c:v>
                </c:pt>
                <c:pt idx="2019">
                  <c:v>23.723543125216146</c:v>
                </c:pt>
                <c:pt idx="2020">
                  <c:v>23.666305683774471</c:v>
                </c:pt>
                <c:pt idx="2021">
                  <c:v>23.609089776342636</c:v>
                </c:pt>
                <c:pt idx="2022">
                  <c:v>23.551895709788099</c:v>
                </c:pt>
                <c:pt idx="2023">
                  <c:v>23.494723790759661</c:v>
                </c:pt>
                <c:pt idx="2024">
                  <c:v>23.437574325682373</c:v>
                </c:pt>
                <c:pt idx="2025">
                  <c:v>23.380447620750743</c:v>
                </c:pt>
                <c:pt idx="2026">
                  <c:v>23.323343981922669</c:v>
                </c:pt>
                <c:pt idx="2027">
                  <c:v>23.266263714913702</c:v>
                </c:pt>
                <c:pt idx="2028">
                  <c:v>23.209207125190421</c:v>
                </c:pt>
                <c:pt idx="2029">
                  <c:v>23.152174517964113</c:v>
                </c:pt>
                <c:pt idx="2030">
                  <c:v>23.095166198184973</c:v>
                </c:pt>
                <c:pt idx="2031">
                  <c:v>23.038182470534402</c:v>
                </c:pt>
                <c:pt idx="2032">
                  <c:v>22.981223639419927</c:v>
                </c:pt>
                <c:pt idx="2033">
                  <c:v>22.924290008967692</c:v>
                </c:pt>
                <c:pt idx="2034">
                  <c:v>22.867381883016222</c:v>
                </c:pt>
                <c:pt idx="2035">
                  <c:v>22.810499565109584</c:v>
                </c:pt>
                <c:pt idx="2036">
                  <c:v>22.753643358490262</c:v>
                </c:pt>
                <c:pt idx="2037">
                  <c:v>22.696813566093084</c:v>
                </c:pt>
                <c:pt idx="2038">
                  <c:v>22.640010490537477</c:v>
                </c:pt>
                <c:pt idx="2039">
                  <c:v>22.583234434121042</c:v>
                </c:pt>
                <c:pt idx="2040">
                  <c:v>22.52648569881228</c:v>
                </c:pt>
                <c:pt idx="2041">
                  <c:v>22.46976458624351</c:v>
                </c:pt>
                <c:pt idx="2042">
                  <c:v>22.413071397703476</c:v>
                </c:pt>
                <c:pt idx="2043">
                  <c:v>22.356406434130388</c:v>
                </c:pt>
                <c:pt idx="2044">
                  <c:v>22.299769996104434</c:v>
                </c:pt>
                <c:pt idx="2045">
                  <c:v>22.243162383840392</c:v>
                </c:pt>
                <c:pt idx="2046">
                  <c:v>22.186583897180306</c:v>
                </c:pt>
                <c:pt idx="2047">
                  <c:v>22.130034835585519</c:v>
                </c:pt>
                <c:pt idx="2048">
                  <c:v>22.073515498129552</c:v>
                </c:pt>
                <c:pt idx="2049">
                  <c:v>22.017026183490344</c:v>
                </c:pt>
                <c:pt idx="2050">
                  <c:v>21.960567189942179</c:v>
                </c:pt>
                <c:pt idx="2051">
                  <c:v>21.904138815348318</c:v>
                </c:pt>
                <c:pt idx="2052">
                  <c:v>21.84774135715276</c:v>
                </c:pt>
                <c:pt idx="2053">
                  <c:v>21.791375112372641</c:v>
                </c:pt>
                <c:pt idx="2054">
                  <c:v>21.735040377589737</c:v>
                </c:pt>
                <c:pt idx="2055">
                  <c:v>21.678737448943256</c:v>
                </c:pt>
                <c:pt idx="2056">
                  <c:v>21.622466622120612</c:v>
                </c:pt>
                <c:pt idx="2057">
                  <c:v>21.566228192349996</c:v>
                </c:pt>
                <c:pt idx="2058">
                  <c:v>21.51002245439194</c:v>
                </c:pt>
                <c:pt idx="2059">
                  <c:v>21.453849702530864</c:v>
                </c:pt>
                <c:pt idx="2060">
                  <c:v>21.397710230566652</c:v>
                </c:pt>
                <c:pt idx="2061">
                  <c:v>21.341604331806458</c:v>
                </c:pt>
                <c:pt idx="2062">
                  <c:v>21.285532299056015</c:v>
                </c:pt>
                <c:pt idx="2063">
                  <c:v>21.229494424610941</c:v>
                </c:pt>
                <c:pt idx="2064">
                  <c:v>21.17349100024834</c:v>
                </c:pt>
                <c:pt idx="2065">
                  <c:v>21.117522317217919</c:v>
                </c:pt>
                <c:pt idx="2066">
                  <c:v>21.061588666233355</c:v>
                </c:pt>
                <c:pt idx="2067">
                  <c:v>21.005690337463321</c:v>
                </c:pt>
                <c:pt idx="2068">
                  <c:v>20.94982762052302</c:v>
                </c:pt>
                <c:pt idx="2069">
                  <c:v>20.894000804464667</c:v>
                </c:pt>
                <c:pt idx="2070">
                  <c:v>20.838210177768758</c:v>
                </c:pt>
                <c:pt idx="2071">
                  <c:v>20.782456028335407</c:v>
                </c:pt>
                <c:pt idx="2072">
                  <c:v>20.726738643474448</c:v>
                </c:pt>
                <c:pt idx="2073">
                  <c:v>20.671058309897074</c:v>
                </c:pt>
                <c:pt idx="2074">
                  <c:v>20.615415313706222</c:v>
                </c:pt>
                <c:pt idx="2075">
                  <c:v>20.559809940387353</c:v>
                </c:pt>
                <c:pt idx="2076">
                  <c:v>20.504242474799259</c:v>
                </c:pt>
                <c:pt idx="2077">
                  <c:v>20.448713201164765</c:v>
                </c:pt>
                <c:pt idx="2078">
                  <c:v>20.393222403061127</c:v>
                </c:pt>
                <c:pt idx="2079">
                  <c:v>20.337770363410446</c:v>
                </c:pt>
                <c:pt idx="2080">
                  <c:v>20.282357364471125</c:v>
                </c:pt>
                <c:pt idx="2081">
                  <c:v>20.226983687826852</c:v>
                </c:pt>
                <c:pt idx="2082">
                  <c:v>20.171649614378381</c:v>
                </c:pt>
                <c:pt idx="2083">
                  <c:v>20.116355424333147</c:v>
                </c:pt>
                <c:pt idx="2084">
                  <c:v>20.061101397195742</c:v>
                </c:pt>
                <c:pt idx="2085">
                  <c:v>20.005887811758534</c:v>
                </c:pt>
                <c:pt idx="2086">
                  <c:v>19.950714946091583</c:v>
                </c:pt>
                <c:pt idx="2087">
                  <c:v>19.895583077532891</c:v>
                </c:pt>
                <c:pt idx="2088">
                  <c:v>19.840492482678961</c:v>
                </c:pt>
                <c:pt idx="2089">
                  <c:v>19.785443437374475</c:v>
                </c:pt>
                <c:pt idx="2090">
                  <c:v>19.730436216702834</c:v>
                </c:pt>
                <c:pt idx="2091">
                  <c:v>19.675471094976068</c:v>
                </c:pt>
                <c:pt idx="2092">
                  <c:v>19.620548345724991</c:v>
                </c:pt>
                <c:pt idx="2093">
                  <c:v>19.565668241689124</c:v>
                </c:pt>
                <c:pt idx="2094">
                  <c:v>19.510831054807035</c:v>
                </c:pt>
                <c:pt idx="2095">
                  <c:v>19.456037056205915</c:v>
                </c:pt>
                <c:pt idx="2096">
                  <c:v>19.401286516191838</c:v>
                </c:pt>
                <c:pt idx="2097">
                  <c:v>19.346579704239655</c:v>
                </c:pt>
                <c:pt idx="2098">
                  <c:v>19.291916888983188</c:v>
                </c:pt>
                <c:pt idx="2099">
                  <c:v>19.237298338204656</c:v>
                </c:pt>
                <c:pt idx="2100">
                  <c:v>19.182724318825056</c:v>
                </c:pt>
                <c:pt idx="2101">
                  <c:v>19.128195096893712</c:v>
                </c:pt>
                <c:pt idx="2102">
                  <c:v>19.073710937578831</c:v>
                </c:pt>
                <c:pt idx="2103">
                  <c:v>19.019272105156258</c:v>
                </c:pt>
                <c:pt idx="2104">
                  <c:v>18.964878863000617</c:v>
                </c:pt>
                <c:pt idx="2105">
                  <c:v>18.910531473574128</c:v>
                </c:pt>
                <c:pt idx="2106">
                  <c:v>18.856230198417389</c:v>
                </c:pt>
                <c:pt idx="2107">
                  <c:v>18.801975298138561</c:v>
                </c:pt>
                <c:pt idx="2108">
                  <c:v>18.747767032403427</c:v>
                </c:pt>
                <c:pt idx="2109">
                  <c:v>18.693605659925691</c:v>
                </c:pt>
                <c:pt idx="2110">
                  <c:v>18.639491438456425</c:v>
                </c:pt>
                <c:pt idx="2111">
                  <c:v>18.58542462477379</c:v>
                </c:pt>
                <c:pt idx="2112">
                  <c:v>18.531405474673655</c:v>
                </c:pt>
                <c:pt idx="2113">
                  <c:v>18.477434242958914</c:v>
                </c:pt>
                <c:pt idx="2114">
                  <c:v>18.423511183429532</c:v>
                </c:pt>
                <c:pt idx="2115">
                  <c:v>18.369636548872879</c:v>
                </c:pt>
                <c:pt idx="2116">
                  <c:v>18.315810591053022</c:v>
                </c:pt>
                <c:pt idx="2117">
                  <c:v>18.262033560701447</c:v>
                </c:pt>
                <c:pt idx="2118">
                  <c:v>18.208305707506661</c:v>
                </c:pt>
                <c:pt idx="2119">
                  <c:v>18.154627280104087</c:v>
                </c:pt>
                <c:pt idx="2120">
                  <c:v>18.100998526066704</c:v>
                </c:pt>
                <c:pt idx="2121">
                  <c:v>18.047419691894508</c:v>
                </c:pt>
                <c:pt idx="2122">
                  <c:v>17.993891023005204</c:v>
                </c:pt>
                <c:pt idx="2123">
                  <c:v>17.940412763724247</c:v>
                </c:pt>
                <c:pt idx="2124">
                  <c:v>17.886985157274509</c:v>
                </c:pt>
                <c:pt idx="2125">
                  <c:v>17.833608445767322</c:v>
                </c:pt>
                <c:pt idx="2126">
                  <c:v>17.780282870192284</c:v>
                </c:pt>
                <c:pt idx="2127">
                  <c:v>17.727008670407962</c:v>
                </c:pt>
                <c:pt idx="2128">
                  <c:v>17.673786085131823</c:v>
                </c:pt>
                <c:pt idx="2129">
                  <c:v>17.620615351930866</c:v>
                </c:pt>
                <c:pt idx="2130">
                  <c:v>17.567496707212428</c:v>
                </c:pt>
                <c:pt idx="2131">
                  <c:v>17.514430386214283</c:v>
                </c:pt>
                <c:pt idx="2132">
                  <c:v>17.461416622995465</c:v>
                </c:pt>
                <c:pt idx="2133">
                  <c:v>17.408455650427147</c:v>
                </c:pt>
                <c:pt idx="2134">
                  <c:v>17.355547700182619</c:v>
                </c:pt>
                <c:pt idx="2135">
                  <c:v>17.302693002729015</c:v>
                </c:pt>
                <c:pt idx="2136">
                  <c:v>17.249891787317615</c:v>
                </c:pt>
                <c:pt idx="2137">
                  <c:v>17.197144281975039</c:v>
                </c:pt>
                <c:pt idx="2138">
                  <c:v>17.14445071349374</c:v>
                </c:pt>
                <c:pt idx="2139">
                  <c:v>17.091811307424049</c:v>
                </c:pt>
                <c:pt idx="2140">
                  <c:v>17.039226288064391</c:v>
                </c:pt>
                <c:pt idx="2141">
                  <c:v>16.986695878452942</c:v>
                </c:pt>
                <c:pt idx="2142">
                  <c:v>16.934220300359062</c:v>
                </c:pt>
                <c:pt idx="2143">
                  <c:v>16.881799774274484</c:v>
                </c:pt>
                <c:pt idx="2144">
                  <c:v>16.829434519404725</c:v>
                </c:pt>
                <c:pt idx="2145">
                  <c:v>16.777124753661074</c:v>
                </c:pt>
                <c:pt idx="2146">
                  <c:v>16.724870693651997</c:v>
                </c:pt>
                <c:pt idx="2147">
                  <c:v>16.67267255467474</c:v>
                </c:pt>
                <c:pt idx="2148">
                  <c:v>16.620530550707798</c:v>
                </c:pt>
                <c:pt idx="2149">
                  <c:v>16.568444894402251</c:v>
                </c:pt>
                <c:pt idx="2150">
                  <c:v>16.516415797074092</c:v>
                </c:pt>
                <c:pt idx="2151">
                  <c:v>16.464443468696754</c:v>
                </c:pt>
                <c:pt idx="2152">
                  <c:v>16.412528117892641</c:v>
                </c:pt>
                <c:pt idx="2153">
                  <c:v>16.360669951926585</c:v>
                </c:pt>
                <c:pt idx="2154">
                  <c:v>16.308869176697268</c:v>
                </c:pt>
                <c:pt idx="2155">
                  <c:v>16.25712599673064</c:v>
                </c:pt>
                <c:pt idx="2156">
                  <c:v>16.205440615172201</c:v>
                </c:pt>
                <c:pt idx="2157">
                  <c:v>16.153813233780532</c:v>
                </c:pt>
                <c:pt idx="2158">
                  <c:v>16.102244052919584</c:v>
                </c:pt>
                <c:pt idx="2159">
                  <c:v>16.05073327155187</c:v>
                </c:pt>
                <c:pt idx="2160">
                  <c:v>15.999281087232614</c:v>
                </c:pt>
                <c:pt idx="2161">
                  <c:v>15.947887696101805</c:v>
                </c:pt>
                <c:pt idx="2162">
                  <c:v>15.896553292878796</c:v>
                </c:pt>
                <c:pt idx="2163">
                  <c:v>15.845278070855606</c:v>
                </c:pt>
                <c:pt idx="2164">
                  <c:v>15.794062221890625</c:v>
                </c:pt>
                <c:pt idx="2165">
                  <c:v>15.742905936402325</c:v>
                </c:pt>
                <c:pt idx="2166">
                  <c:v>15.691809403364381</c:v>
                </c:pt>
                <c:pt idx="2167">
                  <c:v>15.640772810298518</c:v>
                </c:pt>
                <c:pt idx="2168">
                  <c:v>15.589796343269906</c:v>
                </c:pt>
                <c:pt idx="2169">
                  <c:v>15.538880186881176</c:v>
                </c:pt>
                <c:pt idx="2170">
                  <c:v>15.488024524267276</c:v>
                </c:pt>
                <c:pt idx="2171">
                  <c:v>15.437229537090662</c:v>
                </c:pt>
                <c:pt idx="2172">
                  <c:v>15.386495405535467</c:v>
                </c:pt>
                <c:pt idx="2173">
                  <c:v>15.335822308303575</c:v>
                </c:pt>
                <c:pt idx="2174">
                  <c:v>15.285210422609094</c:v>
                </c:pt>
                <c:pt idx="2175">
                  <c:v>15.234659924174645</c:v>
                </c:pt>
                <c:pt idx="2176">
                  <c:v>15.184170987226548</c:v>
                </c:pt>
                <c:pt idx="2177">
                  <c:v>15.133743784490472</c:v>
                </c:pt>
                <c:pt idx="2178">
                  <c:v>15.083378487187977</c:v>
                </c:pt>
                <c:pt idx="2179">
                  <c:v>15.033075265032171</c:v>
                </c:pt>
                <c:pt idx="2180">
                  <c:v>14.98283428622444</c:v>
                </c:pt>
                <c:pt idx="2181">
                  <c:v>14.932655717450645</c:v>
                </c:pt>
                <c:pt idx="2182">
                  <c:v>14.882539723877986</c:v>
                </c:pt>
                <c:pt idx="2183">
                  <c:v>14.832486469151887</c:v>
                </c:pt>
                <c:pt idx="2184">
                  <c:v>14.782496115392931</c:v>
                </c:pt>
                <c:pt idx="2185">
                  <c:v>14.732568823194256</c:v>
                </c:pt>
                <c:pt idx="2186">
                  <c:v>14.682704751618779</c:v>
                </c:pt>
                <c:pt idx="2187">
                  <c:v>14.632904058197159</c:v>
                </c:pt>
                <c:pt idx="2188">
                  <c:v>14.583166898925075</c:v>
                </c:pt>
                <c:pt idx="2189">
                  <c:v>14.533493428261618</c:v>
                </c:pt>
                <c:pt idx="2190">
                  <c:v>14.483883799127691</c:v>
                </c:pt>
                <c:pt idx="2191">
                  <c:v>14.434338162903614</c:v>
                </c:pt>
                <c:pt idx="2192">
                  <c:v>14.384856669428345</c:v>
                </c:pt>
                <c:pt idx="2193">
                  <c:v>14.335439466998354</c:v>
                </c:pt>
                <c:pt idx="2194">
                  <c:v>14.286086702366013</c:v>
                </c:pt>
                <c:pt idx="2195">
                  <c:v>14.236798520739137</c:v>
                </c:pt>
                <c:pt idx="2196">
                  <c:v>14.187575065780571</c:v>
                </c:pt>
                <c:pt idx="2197">
                  <c:v>14.138416479607155</c:v>
                </c:pt>
                <c:pt idx="2198">
                  <c:v>14.089322902790224</c:v>
                </c:pt>
                <c:pt idx="2199">
                  <c:v>14.040294474355154</c:v>
                </c:pt>
                <c:pt idx="2200">
                  <c:v>13.991331331781549</c:v>
                </c:pt>
                <c:pt idx="2201">
                  <c:v>13.94243361100399</c:v>
                </c:pt>
                <c:pt idx="2202">
                  <c:v>13.893601446412614</c:v>
                </c:pt>
                <c:pt idx="2203">
                  <c:v>13.844834970853299</c:v>
                </c:pt>
                <c:pt idx="2204">
                  <c:v>13.796134315629722</c:v>
                </c:pt>
                <c:pt idx="2205">
                  <c:v>13.747499610503812</c:v>
                </c:pt>
                <c:pt idx="2206">
                  <c:v>13.698930983697696</c:v>
                </c:pt>
                <c:pt idx="2207">
                  <c:v>13.650428561895227</c:v>
                </c:pt>
                <c:pt idx="2208">
                  <c:v>13.60199247024368</c:v>
                </c:pt>
                <c:pt idx="2209">
                  <c:v>13.553622832356432</c:v>
                </c:pt>
                <c:pt idx="2210">
                  <c:v>13.505319770314713</c:v>
                </c:pt>
                <c:pt idx="2211">
                  <c:v>13.457083404670726</c:v>
                </c:pt>
                <c:pt idx="2212">
                  <c:v>13.408913854449851</c:v>
                </c:pt>
                <c:pt idx="2213">
                  <c:v>13.360811237154058</c:v>
                </c:pt>
                <c:pt idx="2214">
                  <c:v>13.312775668765095</c:v>
                </c:pt>
                <c:pt idx="2215">
                  <c:v>13.264807263747983</c:v>
                </c:pt>
                <c:pt idx="2216">
                  <c:v>13.216906135054012</c:v>
                </c:pt>
                <c:pt idx="2217">
                  <c:v>13.169072394126083</c:v>
                </c:pt>
                <c:pt idx="2218">
                  <c:v>13.121306150901153</c:v>
                </c:pt>
                <c:pt idx="2219">
                  <c:v>13.073607513815775</c:v>
                </c:pt>
                <c:pt idx="2220">
                  <c:v>13.025976589810197</c:v>
                </c:pt>
                <c:pt idx="2221">
                  <c:v>12.978413484333194</c:v>
                </c:pt>
                <c:pt idx="2222">
                  <c:v>12.930918301347162</c:v>
                </c:pt>
                <c:pt idx="2223">
                  <c:v>12.883491143333163</c:v>
                </c:pt>
                <c:pt idx="2224">
                  <c:v>12.836132111296781</c:v>
                </c:pt>
                <c:pt idx="2225">
                  <c:v>12.78884130477336</c:v>
                </c:pt>
                <c:pt idx="2226">
                  <c:v>12.741618821834155</c:v>
                </c:pt>
                <c:pt idx="2227">
                  <c:v>12.694464759092634</c:v>
                </c:pt>
                <c:pt idx="2228">
                  <c:v>12.647379211710494</c:v>
                </c:pt>
                <c:pt idx="2229">
                  <c:v>12.600362273404397</c:v>
                </c:pt>
                <c:pt idx="2230">
                  <c:v>12.553414036452965</c:v>
                </c:pt>
                <c:pt idx="2231">
                  <c:v>12.506534591703563</c:v>
                </c:pt>
                <c:pt idx="2232">
                  <c:v>12.459724028579826</c:v>
                </c:pt>
                <c:pt idx="2233">
                  <c:v>12.412982435088789</c:v>
                </c:pt>
                <c:pt idx="2234">
                  <c:v>12.366309897828929</c:v>
                </c:pt>
                <c:pt idx="2235">
                  <c:v>12.319706501997976</c:v>
                </c:pt>
                <c:pt idx="2236">
                  <c:v>12.273172331401314</c:v>
                </c:pt>
                <c:pt idx="2237">
                  <c:v>12.22670746845961</c:v>
                </c:pt>
                <c:pt idx="2238">
                  <c:v>12.180311994218552</c:v>
                </c:pt>
                <c:pt idx="2239">
                  <c:v>12.133985988356685</c:v>
                </c:pt>
                <c:pt idx="2240">
                  <c:v>12.087729529195064</c:v>
                </c:pt>
                <c:pt idx="2241">
                  <c:v>12.04154269370612</c:v>
                </c:pt>
                <c:pt idx="2242">
                  <c:v>11.995425557523731</c:v>
                </c:pt>
                <c:pt idx="2243">
                  <c:v>11.949378194951981</c:v>
                </c:pt>
                <c:pt idx="2244">
                  <c:v>11.903400678976162</c:v>
                </c:pt>
                <c:pt idx="2245">
                  <c:v>11.857493081272217</c:v>
                </c:pt>
                <c:pt idx="2246">
                  <c:v>11.811655472217112</c:v>
                </c:pt>
                <c:pt idx="2247">
                  <c:v>11.765887920899923</c:v>
                </c:pt>
                <c:pt idx="2248">
                  <c:v>11.720190495131966</c:v>
                </c:pt>
                <c:pt idx="2249">
                  <c:v>11.674563261458317</c:v>
                </c:pt>
                <c:pt idx="2250">
                  <c:v>11.629006285168927</c:v>
                </c:pt>
                <c:pt idx="2251">
                  <c:v>11.583519630309652</c:v>
                </c:pt>
                <c:pt idx="2252">
                  <c:v>11.538103359694375</c:v>
                </c:pt>
                <c:pt idx="2253">
                  <c:v>11.492757534916677</c:v>
                </c:pt>
                <c:pt idx="2254">
                  <c:v>11.447482216361687</c:v>
                </c:pt>
                <c:pt idx="2255">
                  <c:v>11.402277463218745</c:v>
                </c:pt>
                <c:pt idx="2256">
                  <c:v>11.357143333493465</c:v>
                </c:pt>
                <c:pt idx="2257">
                  <c:v>11.312079884020754</c:v>
                </c:pt>
                <c:pt idx="2258">
                  <c:v>11.267087170477232</c:v>
                </c:pt>
                <c:pt idx="2259">
                  <c:v>11.22216524739483</c:v>
                </c:pt>
                <c:pt idx="2260">
                  <c:v>11.177314168173476</c:v>
                </c:pt>
                <c:pt idx="2261">
                  <c:v>11.132533985095272</c:v>
                </c:pt>
                <c:pt idx="2262">
                  <c:v>11.087824749337223</c:v>
                </c:pt>
                <c:pt idx="2263">
                  <c:v>11.043186510986246</c:v>
                </c:pt>
                <c:pt idx="2264">
                  <c:v>10.998619319051953</c:v>
                </c:pt>
                <c:pt idx="2265">
                  <c:v>10.954123221481971</c:v>
                </c:pt>
                <c:pt idx="2266">
                  <c:v>10.909698265175491</c:v>
                </c:pt>
                <c:pt idx="2267">
                  <c:v>10.865344495998798</c:v>
                </c:pt>
                <c:pt idx="2268">
                  <c:v>10.821061958799065</c:v>
                </c:pt>
                <c:pt idx="2269">
                  <c:v>10.776850697420157</c:v>
                </c:pt>
                <c:pt idx="2270">
                  <c:v>10.732710754717367</c:v>
                </c:pt>
                <c:pt idx="2271">
                  <c:v>10.688642172572859</c:v>
                </c:pt>
                <c:pt idx="2272">
                  <c:v>10.644644991911218</c:v>
                </c:pt>
                <c:pt idx="2273">
                  <c:v>10.600719252715084</c:v>
                </c:pt>
                <c:pt idx="2274">
                  <c:v>10.556864994041071</c:v>
                </c:pt>
                <c:pt idx="2275">
                  <c:v>10.51308225403568</c:v>
                </c:pt>
                <c:pt idx="2276">
                  <c:v>10.469371069951936</c:v>
                </c:pt>
                <c:pt idx="2277">
                  <c:v>10.425731478165188</c:v>
                </c:pt>
                <c:pt idx="2278">
                  <c:v>10.382163514190086</c:v>
                </c:pt>
                <c:pt idx="2279">
                  <c:v>10.338667212696999</c:v>
                </c:pt>
                <c:pt idx="2280">
                  <c:v>10.295242607529197</c:v>
                </c:pt>
                <c:pt idx="2281">
                  <c:v>10.251889731719626</c:v>
                </c:pt>
                <c:pt idx="2282">
                  <c:v>10.208608617508201</c:v>
                </c:pt>
                <c:pt idx="2283">
                  <c:v>10.165399296359048</c:v>
                </c:pt>
                <c:pt idx="2284">
                  <c:v>10.122261798978343</c:v>
                </c:pt>
                <c:pt idx="2285">
                  <c:v>10.079196155331498</c:v>
                </c:pt>
                <c:pt idx="2286">
                  <c:v>10.036202394661291</c:v>
                </c:pt>
                <c:pt idx="2287">
                  <c:v>9.9932805455057565</c:v>
                </c:pt>
                <c:pt idx="2288">
                  <c:v>9.9504306357160281</c:v>
                </c:pt>
                <c:pt idx="2289">
                  <c:v>9.9076526924748372</c:v>
                </c:pt>
                <c:pt idx="2290">
                  <c:v>9.8649467423150554</c:v>
                </c:pt>
                <c:pt idx="2291">
                  <c:v>9.822312811137655</c:v>
                </c:pt>
                <c:pt idx="2292">
                  <c:v>9.7797509242307594</c:v>
                </c:pt>
                <c:pt idx="2293">
                  <c:v>9.7372611062883685</c:v>
                </c:pt>
                <c:pt idx="2294">
                  <c:v>9.6948433814291306</c:v>
                </c:pt>
                <c:pt idx="2295">
                  <c:v>9.6524977732154866</c:v>
                </c:pt>
                <c:pt idx="2296">
                  <c:v>9.610224304672931</c:v>
                </c:pt>
                <c:pt idx="2297">
                  <c:v>9.5680229983090825</c:v>
                </c:pt>
                <c:pt idx="2298">
                  <c:v>9.5258938761330807</c:v>
                </c:pt>
                <c:pt idx="2299">
                  <c:v>9.4838369596753687</c:v>
                </c:pt>
                <c:pt idx="2300">
                  <c:v>9.4418522700070238</c:v>
                </c:pt>
                <c:pt idx="2301">
                  <c:v>9.3999398277597663</c:v>
                </c:pt>
                <c:pt idx="2302">
                  <c:v>9.3580996531455796</c:v>
                </c:pt>
                <c:pt idx="2303">
                  <c:v>9.3163317659769618</c:v>
                </c:pt>
                <c:pt idx="2304">
                  <c:v>9.2746361856866919</c:v>
                </c:pt>
                <c:pt idx="2305">
                  <c:v>9.2330129313482896</c:v>
                </c:pt>
                <c:pt idx="2306">
                  <c:v>9.1914620216961325</c:v>
                </c:pt>
                <c:pt idx="2307">
                  <c:v>9.1499834751457847</c:v>
                </c:pt>
                <c:pt idx="2308">
                  <c:v>9.1085773098145797</c:v>
                </c:pt>
                <c:pt idx="2309">
                  <c:v>9.0672435435424337</c:v>
                </c:pt>
                <c:pt idx="2310">
                  <c:v>9.0259821939117764</c:v>
                </c:pt>
                <c:pt idx="2311">
                  <c:v>8.9847932782691924</c:v>
                </c:pt>
                <c:pt idx="2312">
                  <c:v>8.9436768137456362</c:v>
                </c:pt>
                <c:pt idx="2313">
                  <c:v>8.9026328172774338</c:v>
                </c:pt>
                <c:pt idx="2314">
                  <c:v>8.8616613056276332</c:v>
                </c:pt>
                <c:pt idx="2315">
                  <c:v>8.8207622954069151</c:v>
                </c:pt>
                <c:pt idx="2316">
                  <c:v>8.7799358030942383</c:v>
                </c:pt>
                <c:pt idx="2317">
                  <c:v>8.7391818450587735</c:v>
                </c:pt>
                <c:pt idx="2318">
                  <c:v>8.6985004375810586</c:v>
                </c:pt>
                <c:pt idx="2319">
                  <c:v>8.6578915968740748</c:v>
                </c:pt>
                <c:pt idx="2320">
                  <c:v>8.6173553391049911</c:v>
                </c:pt>
                <c:pt idx="2321">
                  <c:v>8.5768916804164537</c:v>
                </c:pt>
                <c:pt idx="2322">
                  <c:v>8.5365006369483503</c:v>
                </c:pt>
                <c:pt idx="2323">
                  <c:v>8.4961822248590337</c:v>
                </c:pt>
                <c:pt idx="2324">
                  <c:v>8.4559364603475213</c:v>
                </c:pt>
                <c:pt idx="2325">
                  <c:v>8.4157633596749513</c:v>
                </c:pt>
                <c:pt idx="2326">
                  <c:v>8.375662939186304</c:v>
                </c:pt>
                <c:pt idx="2327">
                  <c:v>8.3356352153324362</c:v>
                </c:pt>
                <c:pt idx="2328">
                  <c:v>8.2956802046919407</c:v>
                </c:pt>
                <c:pt idx="2329">
                  <c:v>8.2557979239929136</c:v>
                </c:pt>
                <c:pt idx="2330">
                  <c:v>8.2159883901349922</c:v>
                </c:pt>
                <c:pt idx="2331">
                  <c:v>8.176251620211282</c:v>
                </c:pt>
                <c:pt idx="2332">
                  <c:v>8.13658763153067</c:v>
                </c:pt>
                <c:pt idx="2333">
                  <c:v>8.0969964416399023</c:v>
                </c:pt>
                <c:pt idx="2334">
                  <c:v>8.0574780683451888</c:v>
                </c:pt>
                <c:pt idx="2335">
                  <c:v>8.0180325297349775</c:v>
                </c:pt>
                <c:pt idx="2336">
                  <c:v>7.97865984420178</c:v>
                </c:pt>
                <c:pt idx="2337">
                  <c:v>7.9393600304644032</c:v>
                </c:pt>
                <c:pt idx="2338">
                  <c:v>7.9001331075905181</c:v>
                </c:pt>
                <c:pt idx="2339">
                  <c:v>7.8609790950182283</c:v>
                </c:pt>
                <c:pt idx="2340">
                  <c:v>7.8218980125791244</c:v>
                </c:pt>
                <c:pt idx="2341">
                  <c:v>7.7828898805199263</c:v>
                </c:pt>
                <c:pt idx="2342">
                  <c:v>7.7439547195251848</c:v>
                </c:pt>
                <c:pt idx="2343">
                  <c:v>7.7050925507395318</c:v>
                </c:pt>
                <c:pt idx="2344">
                  <c:v>7.6663033957899103</c:v>
                </c:pt>
                <c:pt idx="2345">
                  <c:v>7.6275872768078088</c:v>
                </c:pt>
                <c:pt idx="2346">
                  <c:v>7.5889442164519032</c:v>
                </c:pt>
                <c:pt idx="2347">
                  <c:v>7.5503742379303054</c:v>
                </c:pt>
                <c:pt idx="2348">
                  <c:v>7.5118773650226913</c:v>
                </c:pt>
                <c:pt idx="2349">
                  <c:v>7.4734536221030208</c:v>
                </c:pt>
                <c:pt idx="2350">
                  <c:v>7.4351030341614575</c:v>
                </c:pt>
                <c:pt idx="2351">
                  <c:v>7.3968256268272068</c:v>
                </c:pt>
                <c:pt idx="2352">
                  <c:v>7.3586214263903669</c:v>
                </c:pt>
                <c:pt idx="2353">
                  <c:v>7.3204904598247023</c:v>
                </c:pt>
                <c:pt idx="2354">
                  <c:v>7.2824327548095882</c:v>
                </c:pt>
                <c:pt idx="2355">
                  <c:v>7.2444483397527755</c:v>
                </c:pt>
                <c:pt idx="2356">
                  <c:v>7.2065372438119901</c:v>
                </c:pt>
                <c:pt idx="2357">
                  <c:v>7.1686994969180207</c:v>
                </c:pt>
                <c:pt idx="2358">
                  <c:v>7.130935129796371</c:v>
                </c:pt>
                <c:pt idx="2359">
                  <c:v>7.0932441739900396</c:v>
                </c:pt>
                <c:pt idx="2360">
                  <c:v>7.0556266618809707</c:v>
                </c:pt>
                <c:pt idx="2361">
                  <c:v>7.0180826267131931</c:v>
                </c:pt>
                <c:pt idx="2362">
                  <c:v>6.9806121026142431</c:v>
                </c:pt>
                <c:pt idx="2363">
                  <c:v>6.9432151246178</c:v>
                </c:pt>
                <c:pt idx="2364">
                  <c:v>6.9058917286854404</c:v>
                </c:pt>
                <c:pt idx="2365">
                  <c:v>6.8686419517289661</c:v>
                </c:pt>
                <c:pt idx="2366">
                  <c:v>6.8314658316325065</c:v>
                </c:pt>
                <c:pt idx="2367">
                  <c:v>6.7943634072743206</c:v>
                </c:pt>
                <c:pt idx="2368">
                  <c:v>6.7573347185488162</c:v>
                </c:pt>
                <c:pt idx="2369">
                  <c:v>6.7203798063888058</c:v>
                </c:pt>
                <c:pt idx="2370">
                  <c:v>6.6834987127873386</c:v>
                </c:pt>
                <c:pt idx="2371">
                  <c:v>6.6466914808185695</c:v>
                </c:pt>
                <c:pt idx="2372">
                  <c:v>6.6099581546615562</c:v>
                </c:pt>
                <c:pt idx="2373">
                  <c:v>6.5732987796200382</c:v>
                </c:pt>
                <c:pt idx="2374">
                  <c:v>6.5367134021457982</c:v>
                </c:pt>
                <c:pt idx="2375">
                  <c:v>6.5002020698590339</c:v>
                </c:pt>
                <c:pt idx="2376">
                  <c:v>6.4637648315707477</c:v>
                </c:pt>
                <c:pt idx="2377">
                  <c:v>6.4274017373041792</c:v>
                </c:pt>
                <c:pt idx="2378">
                  <c:v>6.3911128383163813</c:v>
                </c:pt>
                <c:pt idx="2379">
                  <c:v>6.354898187119657</c:v>
                </c:pt>
                <c:pt idx="2380">
                  <c:v>6.3187578375026101</c:v>
                </c:pt>
                <c:pt idx="2381">
                  <c:v>6.2826918445523354</c:v>
                </c:pt>
                <c:pt idx="2382">
                  <c:v>6.2467002646749155</c:v>
                </c:pt>
                <c:pt idx="2383">
                  <c:v>6.210783155617098</c:v>
                </c:pt>
                <c:pt idx="2384">
                  <c:v>6.1749405764872547</c:v>
                </c:pt>
                <c:pt idx="2385">
                  <c:v>6.1391725877767067</c:v>
                </c:pt>
                <c:pt idx="2386">
                  <c:v>6.1034792513807288</c:v>
                </c:pt>
                <c:pt idx="2387">
                  <c:v>6.0678606306193448</c:v>
                </c:pt>
                <c:pt idx="2388">
                  <c:v>6.0323167902584443</c:v>
                </c:pt>
                <c:pt idx="2389">
                  <c:v>5.9968477965304077</c:v>
                </c:pt>
                <c:pt idx="2390">
                  <c:v>5.9614537171552069</c:v>
                </c:pt>
                <c:pt idx="2391">
                  <c:v>5.9261346213608217</c:v>
                </c:pt>
                <c:pt idx="2392">
                  <c:v>5.8908905799036546</c:v>
                </c:pt>
                <c:pt idx="2393">
                  <c:v>5.8557216650900425</c:v>
                </c:pt>
                <c:pt idx="2394">
                  <c:v>5.8206279507953331</c:v>
                </c:pt>
                <c:pt idx="2395">
                  <c:v>5.7856095124853724</c:v>
                </c:pt>
                <c:pt idx="2396">
                  <c:v>5.7506664272362409</c:v>
                </c:pt>
                <c:pt idx="2397">
                  <c:v>5.7157987737547247</c:v>
                </c:pt>
                <c:pt idx="2398">
                  <c:v>5.6810066323981987</c:v>
                </c:pt>
                <c:pt idx="2399">
                  <c:v>5.6462900851951145</c:v>
                </c:pt>
                <c:pt idx="2400">
                  <c:v>5.6116492158643663</c:v>
                </c:pt>
                <c:pt idx="2401">
                  <c:v>5.57708410983569</c:v>
                </c:pt>
                <c:pt idx="2402">
                  <c:v>5.5425948542690984</c:v>
                </c:pt>
                <c:pt idx="2403">
                  <c:v>5.5081815380746963</c:v>
                </c:pt>
                <c:pt idx="2404">
                  <c:v>5.4738442519322899</c:v>
                </c:pt>
                <c:pt idx="2405">
                  <c:v>5.4395830883108758</c:v>
                </c:pt>
                <c:pt idx="2406">
                  <c:v>5.4053981414879315</c:v>
                </c:pt>
                <c:pt idx="2407">
                  <c:v>5.3712895075689291</c:v>
                </c:pt>
                <c:pt idx="2408">
                  <c:v>5.3372572845061992</c:v>
                </c:pt>
                <c:pt idx="2409">
                  <c:v>5.3033015721184009</c:v>
                </c:pt>
                <c:pt idx="2410">
                  <c:v>5.2694224721092233</c:v>
                </c:pt>
                <c:pt idx="2411">
                  <c:v>5.2356200880863764</c:v>
                </c:pt>
                <c:pt idx="2412">
                  <c:v>5.201894525580439</c:v>
                </c:pt>
                <c:pt idx="2413">
                  <c:v>5.1682458920632222</c:v>
                </c:pt>
                <c:pt idx="2414">
                  <c:v>5.1346742969669981</c:v>
                </c:pt>
                <c:pt idx="2415">
                  <c:v>5.1011798517019553</c:v>
                </c:pt>
                <c:pt idx="2416">
                  <c:v>5.0677626696753908</c:v>
                </c:pt>
                <c:pt idx="2417">
                  <c:v>5.0344228663095913</c:v>
                </c:pt>
                <c:pt idx="2418">
                  <c:v>5.0011605590596631</c:v>
                </c:pt>
                <c:pt idx="2419">
                  <c:v>4.967975867432032</c:v>
                </c:pt>
                <c:pt idx="2420">
                  <c:v>4.9348689130018357</c:v>
                </c:pt>
                <c:pt idx="2421">
                  <c:v>4.9018398194309958</c:v>
                </c:pt>
                <c:pt idx="2422">
                  <c:v>4.8688887124854867</c:v>
                </c:pt>
                <c:pt idx="2423">
                  <c:v>4.8360157200530551</c:v>
                </c:pt>
                <c:pt idx="2424">
                  <c:v>4.8032209721602994</c:v>
                </c:pt>
                <c:pt idx="2425">
                  <c:v>4.7705046009904644</c:v>
                </c:pt>
                <c:pt idx="2426">
                  <c:v>4.7378667408995048</c:v>
                </c:pt>
                <c:pt idx="2427">
                  <c:v>4.7053075284339769</c:v>
                </c:pt>
                <c:pt idx="2428">
                  <c:v>4.6728271023473029</c:v>
                </c:pt>
                <c:pt idx="2429">
                  <c:v>4.6404256036167304</c:v>
                </c:pt>
                <c:pt idx="2430">
                  <c:v>4.6081031754596111</c:v>
                </c:pt>
                <c:pt idx="2431">
                  <c:v>4.5758599633497949</c:v>
                </c:pt>
                <c:pt idx="2432">
                  <c:v>4.543696115033903</c:v>
                </c:pt>
                <c:pt idx="2433">
                  <c:v>4.5116117805474962</c:v>
                </c:pt>
                <c:pt idx="2434">
                  <c:v>4.4796071122305134</c:v>
                </c:pt>
                <c:pt idx="2435">
                  <c:v>4.4476822647438778</c:v>
                </c:pt>
                <c:pt idx="2436">
                  <c:v>4.4158373950842131</c:v>
                </c:pt>
                <c:pt idx="2437">
                  <c:v>4.3840726625998609</c:v>
                </c:pt>
                <c:pt idx="2438">
                  <c:v>4.3523882290058822</c:v>
                </c:pt>
                <c:pt idx="2439">
                  <c:v>4.3207842583990335</c:v>
                </c:pt>
                <c:pt idx="2440">
                  <c:v>4.2892609172733263</c:v>
                </c:pt>
                <c:pt idx="2441">
                  <c:v>4.2578183745338825</c:v>
                </c:pt>
                <c:pt idx="2442">
                  <c:v>4.2264568015123318</c:v>
                </c:pt>
                <c:pt idx="2443">
                  <c:v>4.1951763719806232</c:v>
                </c:pt>
                <c:pt idx="2444">
                  <c:v>4.1639772621656839</c:v>
                </c:pt>
                <c:pt idx="2445">
                  <c:v>4.1328596507629829</c:v>
                </c:pt>
                <c:pt idx="2446">
                  <c:v>4.1018237189509534</c:v>
                </c:pt>
                <c:pt idx="2447">
                  <c:v>4.0708696504043074</c:v>
                </c:pt>
                <c:pt idx="2448">
                  <c:v>4.0399976313071972</c:v>
                </c:pt>
                <c:pt idx="2449">
                  <c:v>4.0092078503672512</c:v>
                </c:pt>
                <c:pt idx="2450">
                  <c:v>3.9785004988279322</c:v>
                </c:pt>
                <c:pt idx="2451">
                  <c:v>3.9478757704817031</c:v>
                </c:pt>
                <c:pt idx="2452">
                  <c:v>3.9173338616825104</c:v>
                </c:pt>
                <c:pt idx="2453">
                  <c:v>3.8868749713583215</c:v>
                </c:pt>
                <c:pt idx="2454">
                  <c:v>3.856499301023435</c:v>
                </c:pt>
                <c:pt idx="2455">
                  <c:v>3.8262070547900513</c:v>
                </c:pt>
                <c:pt idx="2456">
                  <c:v>3.7959984393803792</c:v>
                </c:pt>
                <c:pt idx="2457">
                  <c:v>3.765873664138045</c:v>
                </c:pt>
                <c:pt idx="2458">
                  <c:v>3.7358329410394364</c:v>
                </c:pt>
                <c:pt idx="2459">
                  <c:v>3.7058764847045866</c:v>
                </c:pt>
                <c:pt idx="2460">
                  <c:v>3.6760045124079763</c:v>
                </c:pt>
                <c:pt idx="2461">
                  <c:v>3.6462172440891005</c:v>
                </c:pt>
                <c:pt idx="2462">
                  <c:v>3.6165149023629262</c:v>
                </c:pt>
                <c:pt idx="2463">
                  <c:v>3.5868977125296042</c:v>
                </c:pt>
                <c:pt idx="2464">
                  <c:v>3.557365902584241</c:v>
                </c:pt>
                <c:pt idx="2465">
                  <c:v>3.5279197032268383</c:v>
                </c:pt>
                <c:pt idx="2466">
                  <c:v>3.498559347870505</c:v>
                </c:pt>
                <c:pt idx="2467">
                  <c:v>3.4692850726515685</c:v>
                </c:pt>
                <c:pt idx="2468">
                  <c:v>3.4400971164369682</c:v>
                </c:pt>
                <c:pt idx="2469">
                  <c:v>3.4109957208336223</c:v>
                </c:pt>
                <c:pt idx="2470">
                  <c:v>3.3819811301957481</c:v>
                </c:pt>
                <c:pt idx="2471">
                  <c:v>3.3530535916328557</c:v>
                </c:pt>
                <c:pt idx="2472">
                  <c:v>3.3242133550167279</c:v>
                </c:pt>
                <c:pt idx="2473">
                  <c:v>3.2954606729893321</c:v>
                </c:pt>
                <c:pt idx="2474">
                  <c:v>3.2667958009682647</c:v>
                </c:pt>
                <c:pt idx="2475">
                  <c:v>3.238218997154239</c:v>
                </c:pt>
                <c:pt idx="2476">
                  <c:v>3.2097305225364852</c:v>
                </c:pt>
                <c:pt idx="2477">
                  <c:v>3.1813306408986399</c:v>
                </c:pt>
                <c:pt idx="2478">
                  <c:v>3.1530196188238668</c:v>
                </c:pt>
                <c:pt idx="2479">
                  <c:v>3.124797725700168</c:v>
                </c:pt>
                <c:pt idx="2480">
                  <c:v>3.0966652337242708</c:v>
                </c:pt>
                <c:pt idx="2481">
                  <c:v>3.0686224179065253</c:v>
                </c:pt>
                <c:pt idx="2482">
                  <c:v>3.0406695560737225</c:v>
                </c:pt>
                <c:pt idx="2483">
                  <c:v>3.0128069288735926</c:v>
                </c:pt>
                <c:pt idx="2484">
                  <c:v>2.9850348197765237</c:v>
                </c:pt>
                <c:pt idx="2485">
                  <c:v>2.9573535150789394</c:v>
                </c:pt>
                <c:pt idx="2486">
                  <c:v>2.9297633039049487</c:v>
                </c:pt>
                <c:pt idx="2487">
                  <c:v>2.9022644782077256</c:v>
                </c:pt>
                <c:pt idx="2488">
                  <c:v>2.8748573327715037</c:v>
                </c:pt>
                <c:pt idx="2489">
                  <c:v>2.8475421652108612</c:v>
                </c:pt>
                <c:pt idx="2490">
                  <c:v>2.820319275972242</c:v>
                </c:pt>
                <c:pt idx="2491">
                  <c:v>2.7931889683327134</c:v>
                </c:pt>
                <c:pt idx="2492">
                  <c:v>2.7661515483994852</c:v>
                </c:pt>
                <c:pt idx="2493">
                  <c:v>2.7392073251087239</c:v>
                </c:pt>
                <c:pt idx="2494">
                  <c:v>2.7123566102230345</c:v>
                </c:pt>
                <c:pt idx="2495">
                  <c:v>2.6855997183297782</c:v>
                </c:pt>
                <c:pt idx="2496">
                  <c:v>2.6589369668375422</c:v>
                </c:pt>
                <c:pt idx="2497">
                  <c:v>2.6323686759729545</c:v>
                </c:pt>
                <c:pt idx="2498">
                  <c:v>2.6058951687756835</c:v>
                </c:pt>
                <c:pt idx="2499">
                  <c:v>2.5795167710950033</c:v>
                </c:pt>
                <c:pt idx="2500">
                  <c:v>2.5532338115830537</c:v>
                </c:pt>
                <c:pt idx="2501">
                  <c:v>2.5270466216897809</c:v>
                </c:pt>
                <c:pt idx="2502">
                  <c:v>2.5009555356556747</c:v>
                </c:pt>
                <c:pt idx="2503">
                  <c:v>2.4749608905045184</c:v>
                </c:pt>
                <c:pt idx="2504">
                  <c:v>2.4490630260354704</c:v>
                </c:pt>
                <c:pt idx="2505">
                  <c:v>2.4232622848142906</c:v>
                </c:pt>
                <c:pt idx="2506">
                  <c:v>2.397559012163931</c:v>
                </c:pt>
                <c:pt idx="2507">
                  <c:v>2.371953556153966</c:v>
                </c:pt>
                <c:pt idx="2508">
                  <c:v>2.34644626758991</c:v>
                </c:pt>
                <c:pt idx="2509">
                  <c:v>2.3210375000016814</c:v>
                </c:pt>
                <c:pt idx="2510">
                  <c:v>2.2957276096304908</c:v>
                </c:pt>
                <c:pt idx="2511">
                  <c:v>2.2705169554156761</c:v>
                </c:pt>
                <c:pt idx="2512">
                  <c:v>2.2454058989809824</c:v>
                </c:pt>
                <c:pt idx="2513">
                  <c:v>2.2203948046183579</c:v>
                </c:pt>
                <c:pt idx="2514">
                  <c:v>2.1954840392730346</c:v>
                </c:pt>
                <c:pt idx="2515">
                  <c:v>2.1706739725262203</c:v>
                </c:pt>
                <c:pt idx="2516">
                  <c:v>2.1459649765773827</c:v>
                </c:pt>
                <c:pt idx="2517">
                  <c:v>2.1213574262249306</c:v>
                </c:pt>
                <c:pt idx="2518">
                  <c:v>2.0968516988473076</c:v>
                </c:pt>
                <c:pt idx="2519">
                  <c:v>2.0724481743813192</c:v>
                </c:pt>
                <c:pt idx="2520">
                  <c:v>2.0481472353013048</c:v>
                </c:pt>
                <c:pt idx="2521">
                  <c:v>2.023949266594935</c:v>
                </c:pt>
                <c:pt idx="2522">
                  <c:v>1.9998546557405943</c:v>
                </c:pt>
                <c:pt idx="2523">
                  <c:v>1.9758637926811604</c:v>
                </c:pt>
                <c:pt idx="2524">
                  <c:v>1.9519770697982828</c:v>
                </c:pt>
                <c:pt idx="2525">
                  <c:v>1.9281948818850267</c:v>
                </c:pt>
                <c:pt idx="2526">
                  <c:v>1.9045176261164243</c:v>
                </c:pt>
                <c:pt idx="2527">
                  <c:v>1.8809457020204938</c:v>
                </c:pt>
                <c:pt idx="2528">
                  <c:v>1.857479511446458</c:v>
                </c:pt>
                <c:pt idx="2529">
                  <c:v>1.8341194585321718</c:v>
                </c:pt>
                <c:pt idx="2530">
                  <c:v>1.8108659496705122</c:v>
                </c:pt>
                <c:pt idx="2531">
                  <c:v>1.7877193934737721</c:v>
                </c:pt>
                <c:pt idx="2532">
                  <c:v>1.7646802007372986</c:v>
                </c:pt>
                <c:pt idx="2533">
                  <c:v>1.7417487844008741</c:v>
                </c:pt>
                <c:pt idx="2534">
                  <c:v>1.718925559509259</c:v>
                </c:pt>
                <c:pt idx="2535">
                  <c:v>1.6962109431706043</c:v>
                </c:pt>
                <c:pt idx="2536">
                  <c:v>1.6736053545144349</c:v>
                </c:pt>
                <c:pt idx="2537">
                  <c:v>1.6511092146459052</c:v>
                </c:pt>
                <c:pt idx="2538">
                  <c:v>1.6287229466007001</c:v>
                </c:pt>
                <c:pt idx="2539">
                  <c:v>1.606446975296455</c:v>
                </c:pt>
                <c:pt idx="2540">
                  <c:v>1.5842817274835346</c:v>
                </c:pt>
                <c:pt idx="2541">
                  <c:v>1.5622276316928825</c:v>
                </c:pt>
                <c:pt idx="2542">
                  <c:v>1.5402851181837232</c:v>
                </c:pt>
                <c:pt idx="2543">
                  <c:v>1.5184546188867998</c:v>
                </c:pt>
                <c:pt idx="2544">
                  <c:v>1.496736567348276</c:v>
                </c:pt>
                <c:pt idx="2545">
                  <c:v>1.4751313986700001</c:v>
                </c:pt>
                <c:pt idx="2546">
                  <c:v>1.4536395494479784</c:v>
                </c:pt>
                <c:pt idx="2547">
                  <c:v>1.4322614577086692</c:v>
                </c:pt>
                <c:pt idx="2548">
                  <c:v>1.410997562843803</c:v>
                </c:pt>
                <c:pt idx="2549">
                  <c:v>1.3898483055416866</c:v>
                </c:pt>
                <c:pt idx="2550">
                  <c:v>1.3688141277171684</c:v>
                </c:pt>
                <c:pt idx="2551">
                  <c:v>1.347895472438928</c:v>
                </c:pt>
                <c:pt idx="2552">
                  <c:v>1.3270927838538495</c:v>
                </c:pt>
                <c:pt idx="2553">
                  <c:v>1.3064065071097741</c:v>
                </c:pt>
                <c:pt idx="2554">
                  <c:v>1.2858370882747892</c:v>
                </c:pt>
                <c:pt idx="2555">
                  <c:v>1.2653849742543821</c:v>
                </c:pt>
                <c:pt idx="2556">
                  <c:v>1.245050612705124</c:v>
                </c:pt>
                <c:pt idx="2557">
                  <c:v>1.2248344519472463</c:v>
                </c:pt>
                <c:pt idx="2558">
                  <c:v>1.2047369408718598</c:v>
                </c:pt>
                <c:pt idx="2559">
                  <c:v>1.1847585288470925</c:v>
                </c:pt>
                <c:pt idx="2560">
                  <c:v>1.1648996656207153</c:v>
                </c:pt>
                <c:pt idx="2561">
                  <c:v>1.1451608012190129</c:v>
                </c:pt>
                <c:pt idx="2562">
                  <c:v>1.125542385842885</c:v>
                </c:pt>
                <c:pt idx="2563">
                  <c:v>1.1060448697610992</c:v>
                </c:pt>
                <c:pt idx="2564">
                  <c:v>1.0866687031990063</c:v>
                </c:pt>
                <c:pt idx="2565">
                  <c:v>1.0674143362247803</c:v>
                </c:pt>
                <c:pt idx="2566">
                  <c:v>1.0482822186311989</c:v>
                </c:pt>
                <c:pt idx="2567">
                  <c:v>1.0292727998145716</c:v>
                </c:pt>
                <c:pt idx="2568">
                  <c:v>1.0103865286494444</c:v>
                </c:pt>
                <c:pt idx="2569">
                  <c:v>0.9916238533585966</c:v>
                </c:pt>
                <c:pt idx="2570">
                  <c:v>0.97298522138110788</c:v>
                </c:pt>
                <c:pt idx="2571">
                  <c:v>0.95447107923331209</c:v>
                </c:pt>
                <c:pt idx="2572">
                  <c:v>0.93608187236891882</c:v>
                </c:pt>
                <c:pt idx="2573">
                  <c:v>0.91781804503148368</c:v>
                </c:pt>
                <c:pt idx="2574">
                  <c:v>0.89968004010449887</c:v>
                </c:pt>
                <c:pt idx="2575">
                  <c:v>0.88166829895657095</c:v>
                </c:pt>
                <c:pt idx="2576">
                  <c:v>0.86378326128106142</c:v>
                </c:pt>
                <c:pt idx="2577">
                  <c:v>0.8460253649314522</c:v>
                </c:pt>
                <c:pt idx="2578">
                  <c:v>0.82839504575147682</c:v>
                </c:pt>
                <c:pt idx="2579">
                  <c:v>0.81089273740081436</c:v>
                </c:pt>
                <c:pt idx="2580">
                  <c:v>0.7935188711737523</c:v>
                </c:pt>
                <c:pt idx="2581">
                  <c:v>0.77627387581482465</c:v>
                </c:pt>
                <c:pt idx="2582">
                  <c:v>0.75915817732641788</c:v>
                </c:pt>
                <c:pt idx="2583">
                  <c:v>0.74217219877282137</c:v>
                </c:pt>
                <c:pt idx="2584">
                  <c:v>0.72531636007639655</c:v>
                </c:pt>
                <c:pt idx="2585">
                  <c:v>0.70859107780945307</c:v>
                </c:pt>
                <c:pt idx="2586">
                  <c:v>0.69199676497861318</c:v>
                </c:pt>
                <c:pt idx="2587">
                  <c:v>0.67553383080348928</c:v>
                </c:pt>
                <c:pt idx="2588">
                  <c:v>0.65920268048841857</c:v>
                </c:pt>
                <c:pt idx="2589">
                  <c:v>0.64300371498771058</c:v>
                </c:pt>
                <c:pt idx="2590">
                  <c:v>0.62693733076357705</c:v>
                </c:pt>
                <c:pt idx="2591">
                  <c:v>0.61100391953778044</c:v>
                </c:pt>
                <c:pt idx="2592">
                  <c:v>0.59520386803452763</c:v>
                </c:pt>
                <c:pt idx="2593">
                  <c:v>0.57953755771732229</c:v>
                </c:pt>
                <c:pt idx="2594">
                  <c:v>0.56400536451731242</c:v>
                </c:pt>
                <c:pt idx="2595">
                  <c:v>0.54860765855393334</c:v>
                </c:pt>
                <c:pt idx="2596">
                  <c:v>0.53334480384711513</c:v>
                </c:pt>
                <c:pt idx="2597">
                  <c:v>0.51821715802131463</c:v>
                </c:pt>
                <c:pt idx="2598">
                  <c:v>0.50322507200139277</c:v>
                </c:pt>
                <c:pt idx="2599">
                  <c:v>0.48836888969895376</c:v>
                </c:pt>
                <c:pt idx="2600">
                  <c:v>0.47364894768998855</c:v>
                </c:pt>
                <c:pt idx="2601">
                  <c:v>0.45906557488292732</c:v>
                </c:pt>
                <c:pt idx="2602">
                  <c:v>0.44461909217801182</c:v>
                </c:pt>
                <c:pt idx="2603">
                  <c:v>0.43030981211558123</c:v>
                </c:pt>
                <c:pt idx="2604">
                  <c:v>0.41613803851552106</c:v>
                </c:pt>
                <c:pt idx="2605">
                  <c:v>0.40210406610528499</c:v>
                </c:pt>
                <c:pt idx="2606">
                  <c:v>0.38820818013834335</c:v>
                </c:pt>
                <c:pt idx="2607">
                  <c:v>0.37445065600088251</c:v>
                </c:pt>
                <c:pt idx="2608">
                  <c:v>0.36083175880796503</c:v>
                </c:pt>
                <c:pt idx="2609">
                  <c:v>0.34735174298808402</c:v>
                </c:pt>
                <c:pt idx="2610">
                  <c:v>0.33401085185577578</c:v>
                </c:pt>
                <c:pt idx="2611">
                  <c:v>0.32080931717225586</c:v>
                </c:pt>
                <c:pt idx="2612">
                  <c:v>0.3077473586937724</c:v>
                </c:pt>
                <c:pt idx="2613">
                  <c:v>0.29482518370727184</c:v>
                </c:pt>
                <c:pt idx="2614">
                  <c:v>0.28204298655341015</c:v>
                </c:pt>
                <c:pt idx="2615">
                  <c:v>0.26940094813518811</c:v>
                </c:pt>
                <c:pt idx="2616">
                  <c:v>0.25689923541389487</c:v>
                </c:pt>
                <c:pt idx="2617">
                  <c:v>0.24453800089129279</c:v>
                </c:pt>
                <c:pt idx="2618">
                  <c:v>0.23231738207613056</c:v>
                </c:pt>
                <c:pt idx="2619">
                  <c:v>0.22023750093675129</c:v>
                </c:pt>
                <c:pt idx="2620">
                  <c:v>0.20829846333928914</c:v>
                </c:pt>
                <c:pt idx="2621">
                  <c:v>0.19650035846932726</c:v>
                </c:pt>
                <c:pt idx="2622">
                  <c:v>0.18484325823753267</c:v>
                </c:pt>
                <c:pt idx="2623">
                  <c:v>0.17332721667088855</c:v>
                </c:pt>
                <c:pt idx="2624">
                  <c:v>0.16195226928484116</c:v>
                </c:pt>
                <c:pt idx="2625">
                  <c:v>0.15071843244103131</c:v>
                </c:pt>
                <c:pt idx="2626">
                  <c:v>0.13962570268489796</c:v>
                </c:pt>
                <c:pt idx="2627">
                  <c:v>0.12867405606810819</c:v>
                </c:pt>
                <c:pt idx="2628">
                  <c:v>0.11786344745124042</c:v>
                </c:pt>
                <c:pt idx="2629">
                  <c:v>0.10719380978775844</c:v>
                </c:pt>
                <c:pt idx="2630">
                  <c:v>9.6665053390145111E-2</c:v>
                </c:pt>
                <c:pt idx="2631">
                  <c:v>8.6277065175059189E-2</c:v>
                </c:pt>
                <c:pt idx="2632">
                  <c:v>7.6029707889784248E-2</c:v>
                </c:pt>
                <c:pt idx="2633">
                  <c:v>6.5922819317462078E-2</c:v>
                </c:pt>
                <c:pt idx="2634">
                  <c:v>5.595621146248092E-2</c:v>
                </c:pt>
                <c:pt idx="2635">
                  <c:v>4.6129669713351536E-2</c:v>
                </c:pt>
                <c:pt idx="2636">
                  <c:v>3.6442951985264233E-2</c:v>
                </c:pt>
                <c:pt idx="2637">
                  <c:v>2.6895787839617109E-2</c:v>
                </c:pt>
                <c:pt idx="2638">
                  <c:v>1.7487877580976398E-2</c:v>
                </c:pt>
                <c:pt idx="2639">
                  <c:v>8.2188913314519413E-3</c:v>
                </c:pt>
                <c:pt idx="2640">
                  <c:v>-9.1153191849086576E-4</c:v>
                </c:pt>
                <c:pt idx="2641">
                  <c:v>-9.9037852837088637E-3</c:v>
                </c:pt>
                <c:pt idx="2642">
                  <c:v>-1.8758294981681373E-2</c:v>
                </c:pt>
                <c:pt idx="2643">
                  <c:v>-2.7475521355601468E-2</c:v>
                </c:pt>
                <c:pt idx="2644">
                  <c:v>-3.6055959921570999E-2</c:v>
                </c:pt>
                <c:pt idx="2645">
                  <c:v>-4.4500142442977494E-2</c:v>
                </c:pt>
                <c:pt idx="2646">
                  <c:v>-5.2808638029701482E-2</c:v>
                </c:pt>
                <c:pt idx="2647">
                  <c:v>-6.0982054265057768E-2</c:v>
                </c:pt>
                <c:pt idx="2648">
                  <c:v>-6.9021038358997755E-2</c:v>
                </c:pt>
                <c:pt idx="2649">
                  <c:v>-7.6926278329620748E-2</c:v>
                </c:pt>
                <c:pt idx="2650">
                  <c:v>-8.4698504211529635E-2</c:v>
                </c:pt>
                <c:pt idx="2651">
                  <c:v>-9.2338489293748008E-2</c:v>
                </c:pt>
                <c:pt idx="2652">
                  <c:v>-9.9847051385286781E-2</c:v>
                </c:pt>
                <c:pt idx="2653">
                  <c:v>-0.10722505411053401</c:v>
                </c:pt>
                <c:pt idx="2654">
                  <c:v>-0.11447340823331904</c:v>
                </c:pt>
                <c:pt idx="2655">
                  <c:v>-0.12159307301196437</c:v>
                </c:pt>
                <c:pt idx="2656">
                  <c:v>-0.1285850575832036</c:v>
                </c:pt>
                <c:pt idx="2657">
                  <c:v>-0.13545042237703267</c:v>
                </c:pt>
                <c:pt idx="2658">
                  <c:v>-0.14219028056288466</c:v>
                </c:pt>
                <c:pt idx="2659">
                  <c:v>-0.14880579952562262</c:v>
                </c:pt>
                <c:pt idx="2660">
                  <c:v>-0.15529820237327957</c:v>
                </c:pt>
                <c:pt idx="2661">
                  <c:v>-0.16166876947678241</c:v>
                </c:pt>
                <c:pt idx="2662">
                  <c:v>-0.1679188400397752</c:v>
                </c:pt>
                <c:pt idx="2663">
                  <c:v>-0.17404981370188716</c:v>
                </c:pt>
                <c:pt idx="2664">
                  <c:v>-0.18006315217206667</c:v>
                </c:pt>
                <c:pt idx="2665">
                  <c:v>-0.18596038089476413</c:v>
                </c:pt>
                <c:pt idx="2666">
                  <c:v>-0.19174309074735674</c:v>
                </c:pt>
                <c:pt idx="2667">
                  <c:v>-0.19741293977002616</c:v>
                </c:pt>
                <c:pt idx="2668">
                  <c:v>-0.20297165492623756</c:v>
                </c:pt>
                <c:pt idx="2669">
                  <c:v>-0.20842103389508329</c:v>
                </c:pt>
                <c:pt idx="2670">
                  <c:v>-0.21376294689509076</c:v>
                </c:pt>
                <c:pt idx="2671">
                  <c:v>-0.2189993385387487</c:v>
                </c:pt>
                <c:pt idx="2672">
                  <c:v>-0.2241322297169894</c:v>
                </c:pt>
                <c:pt idx="2673">
                  <c:v>-0.22916371951475456</c:v>
                </c:pt>
                <c:pt idx="2674">
                  <c:v>-0.23409598715508764</c:v>
                </c:pt>
                <c:pt idx="2675">
                  <c:v>-0.23893129397258989</c:v>
                </c:pt>
                <c:pt idx="2676">
                  <c:v>-0.24367198541525176</c:v>
                </c:pt>
                <c:pt idx="2677">
                  <c:v>-0.24832049307279574</c:v>
                </c:pt>
                <c:pt idx="2678">
                  <c:v>-0.25287933673264884</c:v>
                </c:pt>
                <c:pt idx="2679">
                  <c:v>-0.2573511264599968</c:v>
                </c:pt>
                <c:pt idx="2680">
                  <c:v>-0.26173856470328777</c:v>
                </c:pt>
                <c:pt idx="2681">
                  <c:v>-0.26604444842153796</c:v>
                </c:pt>
                <c:pt idx="2682">
                  <c:v>-0.27027167123439066</c:v>
                </c:pt>
                <c:pt idx="2683">
                  <c:v>-0.27442322559083465</c:v>
                </c:pt>
                <c:pt idx="2684">
                  <c:v>-0.27850220495765565</c:v>
                </c:pt>
                <c:pt idx="2685">
                  <c:v>-0.28251180602309556</c:v>
                </c:pt>
                <c:pt idx="2686">
                  <c:v>-0.2864553309157053</c:v>
                </c:pt>
                <c:pt idx="2687">
                  <c:v>-0.29033618943519957</c:v>
                </c:pt>
                <c:pt idx="2688">
                  <c:v>-0.29415790129353048</c:v>
                </c:pt>
                <c:pt idx="2689">
                  <c:v>-0.29792409836292955</c:v>
                </c:pt>
                <c:pt idx="2690">
                  <c:v>-0.30163852692863891</c:v>
                </c:pt>
                <c:pt idx="2691">
                  <c:v>-0.30530504994404473</c:v>
                </c:pt>
                <c:pt idx="2692">
                  <c:v>-0.30892764928354505</c:v>
                </c:pt>
                <c:pt idx="2693">
                  <c:v>-0.31251042799145834</c:v>
                </c:pt>
                <c:pt idx="2694">
                  <c:v>-0.31605761252153541</c:v>
                </c:pt>
                <c:pt idx="2695">
                  <c:v>-0.31957355496560447</c:v>
                </c:pt>
                <c:pt idx="2696">
                  <c:v>-0.32306273526518725</c:v>
                </c:pt>
                <c:pt idx="2697">
                  <c:v>-0.32652976340274703</c:v>
                </c:pt>
                <c:pt idx="2698">
                  <c:v>-0.32997938156824363</c:v>
                </c:pt>
                <c:pt idx="2699">
                  <c:v>-0.33341646629503924</c:v>
                </c:pt>
                <c:pt idx="2700">
                  <c:v>-0.33684603056169277</c:v>
                </c:pt>
                <c:pt idx="2701">
                  <c:v>-0.34027322585304731</c:v>
                </c:pt>
                <c:pt idx="2702">
                  <c:v>-0.34370334417484555</c:v>
                </c:pt>
                <c:pt idx="2703">
                  <c:v>-0.34714182001696986</c:v>
                </c:pt>
                <c:pt idx="2704">
                  <c:v>-0.3505942322583816</c:v>
                </c:pt>
                <c:pt idx="2705">
                  <c:v>-0.35406630600688516</c:v>
                </c:pt>
                <c:pt idx="2706">
                  <c:v>-0.35756391436783319</c:v>
                </c:pt>
                <c:pt idx="2707">
                  <c:v>-0.3610930801335126</c:v>
                </c:pt>
                <c:pt idx="2708">
                  <c:v>-0.36465997738639822</c:v>
                </c:pt>
                <c:pt idx="2709">
                  <c:v>-0.36827093300888342</c:v>
                </c:pt>
                <c:pt idx="2710">
                  <c:v>-0.3719324280900117</c:v>
                </c:pt>
                <c:pt idx="2711">
                  <c:v>-0.37565109922243911</c:v>
                </c:pt>
                <c:pt idx="2712">
                  <c:v>-0.37943373967949001</c:v>
                </c:pt>
                <c:pt idx="2713">
                  <c:v>-0.38328730046491621</c:v>
                </c:pt>
                <c:pt idx="2714">
                  <c:v>-0.38721889122386011</c:v>
                </c:pt>
                <c:pt idx="2715">
                  <c:v>-0.39123578100831397</c:v>
                </c:pt>
                <c:pt idx="2716">
                  <c:v>-0.39534539888355924</c:v>
                </c:pt>
                <c:pt idx="2717">
                  <c:v>-0.39955533437005303</c:v>
                </c:pt>
                <c:pt idx="2718">
                  <c:v>-0.40387333770547951</c:v>
                </c:pt>
                <c:pt idx="2719">
                  <c:v>-0.4083073199204218</c:v>
                </c:pt>
                <c:pt idx="2720">
                  <c:v>-0.4128653527143773</c:v>
                </c:pt>
                <c:pt idx="2721">
                  <c:v>-0.41755566812245393</c:v>
                </c:pt>
                <c:pt idx="2722">
                  <c:v>-0.42238665796072195</c:v>
                </c:pt>
                <c:pt idx="2723">
                  <c:v>-0.42736687303985144</c:v>
                </c:pt>
                <c:pt idx="2724">
                  <c:v>-0.43250502213401842</c:v>
                </c:pt>
                <c:pt idx="2725">
                  <c:v>-0.43780997069639349</c:v>
                </c:pt>
                <c:pt idx="2726">
                  <c:v>-0.44329073930677149</c:v>
                </c:pt>
                <c:pt idx="2727">
                  <c:v>-0.44895650184138519</c:v>
                </c:pt>
                <c:pt idx="2728">
                  <c:v>-0.45481658335372643</c:v>
                </c:pt>
                <c:pt idx="2729">
                  <c:v>-0.46088045765408647</c:v>
                </c:pt>
                <c:pt idx="2730">
                  <c:v>-0.46715774457767567</c:v>
                </c:pt>
                <c:pt idx="2731">
                  <c:v>-0.47365820692905192</c:v>
                </c:pt>
                <c:pt idx="2732">
                  <c:v>-0.48039174709378468</c:v>
                </c:pt>
                <c:pt idx="2733">
                  <c:v>-0.48736840330543568</c:v>
                </c:pt>
                <c:pt idx="2734">
                  <c:v>-0.49459834555932192</c:v>
                </c:pt>
                <c:pt idx="2735">
                  <c:v>-0.50209187116234821</c:v>
                </c:pt>
                <c:pt idx="2736">
                  <c:v>-0.50985939990996942</c:v>
                </c:pt>
                <c:pt idx="2737">
                  <c:v>-0.51791146888339046</c:v>
                </c:pt>
                <c:pt idx="2738">
                  <c:v>-0.5262587268574771</c:v>
                </c:pt>
                <c:pt idx="2739">
                  <c:v>-0.53491192831312551</c:v>
                </c:pt>
                <c:pt idx="2740">
                  <c:v>-0.54388192704863658</c:v>
                </c:pt>
                <c:pt idx="2741">
                  <c:v>-0.55317966938340601</c:v>
                </c:pt>
                <c:pt idx="2742">
                  <c:v>-0.56281618695157809</c:v>
                </c:pt>
                <c:pt idx="2743">
                  <c:v>-0.57280258908075177</c:v>
                </c:pt>
                <c:pt idx="2744">
                  <c:v>-0.58315005475547144</c:v>
                </c:pt>
                <c:pt idx="2745">
                  <c:v>-0.59386982416313194</c:v>
                </c:pt>
                <c:pt idx="2746">
                  <c:v>-0.60497318982432646</c:v>
                </c:pt>
                <c:pt idx="2747">
                  <c:v>-0.61647148730918566</c:v>
                </c:pt>
                <c:pt idx="2748">
                  <c:v>-0.62837608554309743</c:v>
                </c:pt>
                <c:pt idx="2749">
                  <c:v>-0.64069837670672691</c:v>
                </c:pt>
                <c:pt idx="2750">
                  <c:v>-0.65344976573819369</c:v>
                </c:pt>
                <c:pt idx="2751">
                  <c:v>-0.66664165944419795</c:v>
                </c:pt>
                <c:pt idx="2752">
                  <c:v>-0.6802854552316302</c:v>
                </c:pt>
                <c:pt idx="2753">
                  <c:v>-0.6943925294709421</c:v>
                </c:pt>
                <c:pt idx="2754">
                  <c:v>-0.70897422550572053</c:v>
                </c:pt>
                <c:pt idx="2755">
                  <c:v>-0.72404184132328908</c:v>
                </c:pt>
                <c:pt idx="2756">
                  <c:v>-0.73960661690552021</c:v>
                </c:pt>
                <c:pt idx="2757">
                  <c:v>-0.75567972127713323</c:v>
                </c:pt>
                <c:pt idx="2758">
                  <c:v>-0.7722722392764525</c:v>
                </c:pt>
                <c:pt idx="2759">
                  <c:v>-0.78939515806800076</c:v>
                </c:pt>
                <c:pt idx="2760">
                  <c:v>-0.80705935342622559</c:v>
                </c:pt>
                <c:pt idx="2761">
                  <c:v>-0.82527557581509847</c:v>
                </c:pt>
                <c:pt idx="2762">
                  <c:v>-0.84405443629393817</c:v>
                </c:pt>
                <c:pt idx="2763">
                  <c:v>-0.86340639227990956</c:v>
                </c:pt>
                <c:pt idx="2764">
                  <c:v>-0.88334173320069453</c:v>
                </c:pt>
                <c:pt idx="2765">
                  <c:v>-0.90387056607045657</c:v>
                </c:pt>
                <c:pt idx="2766">
                  <c:v>-0.92500280102633181</c:v>
                </c:pt>
                <c:pt idx="2767">
                  <c:v>-0.9467481368618168</c:v>
                </c:pt>
                <c:pt idx="2768">
                  <c:v>-0.96911604659582951</c:v>
                </c:pt>
                <c:pt idx="2769">
                  <c:v>-0.99211576311831662</c:v>
                </c:pt>
                <c:pt idx="2770">
                  <c:v>-1.0157562649505671</c:v>
                </c:pt>
                <c:pt idx="2771">
                  <c:v>-1.0400462621656212</c:v>
                </c:pt>
                <c:pt idx="2772">
                  <c:v>-1.0649941825073783</c:v>
                </c:pt>
                <c:pt idx="2773">
                  <c:v>-1.0906081577534377</c:v>
                </c:pt>
                <c:pt idx="2774">
                  <c:v>-1.1168960103638901</c:v>
                </c:pt>
                <c:pt idx="2775">
                  <c:v>-1.1438652404589429</c:v>
                </c:pt>
                <c:pt idx="2776">
                  <c:v>-1.1715230131684196</c:v>
                </c:pt>
                <c:pt idx="2777">
                  <c:v>-1.199876146395745</c:v>
                </c:pt>
                <c:pt idx="2778">
                  <c:v>-1.2289310990377125</c:v>
                </c:pt>
                <c:pt idx="2779">
                  <c:v>-1.2586939597015367</c:v>
                </c:pt>
                <c:pt idx="2780">
                  <c:v>-1.2891704359582825</c:v>
                </c:pt>
                <c:pt idx="2781">
                  <c:v>-1.3203658441720869</c:v>
                </c:pt>
                <c:pt idx="2782">
                  <c:v>-1.352285099941519</c:v>
                </c:pt>
                <c:pt idx="2783">
                  <c:v>-1.3849327091878911</c:v>
                </c:pt>
                <c:pt idx="2784">
                  <c:v>-1.41831275992504</c:v>
                </c:pt>
                <c:pt idx="2785">
                  <c:v>-1.4524289147395359</c:v>
                </c:pt>
                <c:pt idx="2786">
                  <c:v>-1.4872844040115378</c:v>
                </c:pt>
                <c:pt idx="2787">
                  <c:v>-1.5228820199015534</c:v>
                </c:pt>
                <c:pt idx="2788">
                  <c:v>-1.5592241111263632</c:v>
                </c:pt>
                <c:pt idx="2789">
                  <c:v>-1.5963125785438588</c:v>
                </c:pt>
                <c:pt idx="2790">
                  <c:v>-1.6341488715655237</c:v>
                </c:pt>
                <c:pt idx="2791">
                  <c:v>-1.6727339854086687</c:v>
                </c:pt>
                <c:pt idx="2792">
                  <c:v>-1.7120684592009909</c:v>
                </c:pt>
                <c:pt idx="2793">
                  <c:v>-1.7521523749439913</c:v>
                </c:pt>
                <c:pt idx="2794">
                  <c:v>-1.7929853573390855</c:v>
                </c:pt>
                <c:pt idx="2795">
                  <c:v>-1.8345665744790187</c:v>
                </c:pt>
                <c:pt idx="2796">
                  <c:v>-1.8768947393992703</c:v>
                </c:pt>
                <c:pt idx="2797">
                  <c:v>-1.9199681124850498</c:v>
                </c:pt>
                <c:pt idx="2798">
                  <c:v>-1.9637845047246818</c:v>
                </c:pt>
                <c:pt idx="2799">
                  <c:v>-2.0083412817956816</c:v>
                </c:pt>
                <c:pt idx="2800">
                  <c:v>-2.053635368967762</c:v>
                </c:pt>
                <c:pt idx="2801">
                  <c:v>-2.0996632568051465</c:v>
                </c:pt>
                <c:pt idx="2802">
                  <c:v>-2.1464210076438457</c:v>
                </c:pt>
                <c:pt idx="2803">
                  <c:v>-2.1939042628219081</c:v>
                </c:pt>
                <c:pt idx="2804">
                  <c:v>-2.2421082506325227</c:v>
                </c:pt>
                <c:pt idx="2805">
                  <c:v>-2.2910277949719928</c:v>
                </c:pt>
                <c:pt idx="2806">
                  <c:v>-2.3406573246498676</c:v>
                </c:pt>
                <c:pt idx="2807">
                  <c:v>-2.3909908833257147</c:v>
                </c:pt>
                <c:pt idx="2808">
                  <c:v>-2.4420221400386914</c:v>
                </c:pt>
                <c:pt idx="2809">
                  <c:v>-2.4937444002898634</c:v>
                </c:pt>
                <c:pt idx="2810">
                  <c:v>-2.5461506176387876</c:v>
                </c:pt>
                <c:pt idx="2811">
                  <c:v>-2.5992334057744539</c:v>
                </c:pt>
                <c:pt idx="2812">
                  <c:v>-2.6529850510186441</c:v>
                </c:pt>
                <c:pt idx="2813">
                  <c:v>-2.7073975252186111</c:v>
                </c:pt>
                <c:pt idx="2814">
                  <c:v>-2.7624624989885618</c:v>
                </c:pt>
                <c:pt idx="2815">
                  <c:v>-2.8181713552544889</c:v>
                </c:pt>
                <c:pt idx="2816">
                  <c:v>-2.8745152030614562</c:v>
                </c:pt>
                <c:pt idx="2817">
                  <c:v>-2.9314848915989082</c:v>
                </c:pt>
                <c:pt idx="2818">
                  <c:v>-2.989071024402743</c:v>
                </c:pt>
                <c:pt idx="2819">
                  <c:v>-3.047263973690884</c:v>
                </c:pt>
                <c:pt idx="2820">
                  <c:v>-3.1060538947928023</c:v>
                </c:pt>
                <c:pt idx="2821">
                  <c:v>-3.1654307406313005</c:v>
                </c:pt>
                <c:pt idx="2822">
                  <c:v>-3.2253842762180094</c:v>
                </c:pt>
                <c:pt idx="2823">
                  <c:v>-3.2859040931249091</c:v>
                </c:pt>
                <c:pt idx="2824">
                  <c:v>-3.3469796238952472</c:v>
                </c:pt>
                <c:pt idx="2825">
                  <c:v>-3.4086001563580117</c:v>
                </c:pt>
                <c:pt idx="2826">
                  <c:v>-3.4707548478140677</c:v>
                </c:pt>
                <c:pt idx="2827">
                  <c:v>-3.5334327390601987</c:v>
                </c:pt>
                <c:pt idx="2828">
                  <c:v>-3.5966227682235985</c:v>
                </c:pt>
                <c:pt idx="2829">
                  <c:v>-3.6603137843758731</c:v>
                </c:pt>
                <c:pt idx="2830">
                  <c:v>-3.7244945609025795</c:v>
                </c:pt>
                <c:pt idx="2831">
                  <c:v>-3.7891538086031278</c:v>
                </c:pt>
                <c:pt idx="2832">
                  <c:v>-3.8542801884973423</c:v>
                </c:pt>
                <c:pt idx="2833">
                  <c:v>-3.9198623243210378</c:v>
                </c:pt>
                <c:pt idx="2834">
                  <c:v>-3.9858888146898108</c:v>
                </c:pt>
                <c:pt idx="2835">
                  <c:v>-4.0523482449146577</c:v>
                </c:pt>
                <c:pt idx="2836">
                  <c:v>-4.1192291984557938</c:v>
                </c:pt>
                <c:pt idx="2837">
                  <c:v>-4.1865202680011881</c:v>
                </c:pt>
                <c:pt idx="2838">
                  <c:v>-4.2542100661592457</c:v>
                </c:pt>
                <c:pt idx="2839">
                  <c:v>-4.3222872357549784</c:v>
                </c:pt>
                <c:pt idx="2840">
                  <c:v>-4.3907404597249684</c:v>
                </c:pt>
                <c:pt idx="2841">
                  <c:v>-4.4595584706024392</c:v>
                </c:pt>
                <c:pt idx="2842">
                  <c:v>-4.5287300595898898</c:v>
                </c:pt>
                <c:pt idx="2843">
                  <c:v>-4.5982440852162405</c:v>
                </c:pt>
                <c:pt idx="2844">
                  <c:v>-4.6680894815775877</c:v>
                </c:pt>
                <c:pt idx="2845">
                  <c:v>-4.7382552661601132</c:v>
                </c:pt>
                <c:pt idx="2846">
                  <c:v>-4.8087305472488859</c:v>
                </c:pt>
                <c:pt idx="2847">
                  <c:v>-4.8795045309236471</c:v>
                </c:pt>
                <c:pt idx="2848">
                  <c:v>-4.9505665276452167</c:v>
                </c:pt>
                <c:pt idx="2849">
                  <c:v>-5.0219059584388628</c:v>
                </c:pt>
                <c:pt idx="2850">
                  <c:v>-5.0935123606777042</c:v>
                </c:pt>
                <c:pt idx="2851">
                  <c:v>-5.1653753934754745</c:v>
                </c:pt>
                <c:pt idx="2852">
                  <c:v>-5.2374848426944496</c:v>
                </c:pt>
                <c:pt idx="2853">
                  <c:v>-5.309830625577165</c:v>
                </c:pt>
                <c:pt idx="2854">
                  <c:v>-5.3824027950093747</c:v>
                </c:pt>
                <c:pt idx="2855">
                  <c:v>-5.4551915434270795</c:v>
                </c:pt>
                <c:pt idx="2856">
                  <c:v>-5.5281872063727082</c:v>
                </c:pt>
                <c:pt idx="2857">
                  <c:v>-5.6013802657138321</c:v>
                </c:pt>
                <c:pt idx="2858">
                  <c:v>-5.6747613525343112</c:v>
                </c:pt>
                <c:pt idx="2859">
                  <c:v>-5.7483212497081402</c:v>
                </c:pt>
                <c:pt idx="2860">
                  <c:v>-5.8220508941677291</c:v>
                </c:pt>
                <c:pt idx="2861">
                  <c:v>-5.8959413788770973</c:v>
                </c:pt>
                <c:pt idx="2862">
                  <c:v>-5.9699839545227498</c:v>
                </c:pt>
                <c:pt idx="2863">
                  <c:v>-6.0441700309316149</c:v>
                </c:pt>
                <c:pt idx="2864">
                  <c:v>-6.1184911782297426</c:v>
                </c:pt>
                <c:pt idx="2865">
                  <c:v>-6.1929391277516919</c:v>
                </c:pt>
                <c:pt idx="2866">
                  <c:v>-6.2675057727124557</c:v>
                </c:pt>
                <c:pt idx="2867">
                  <c:v>-6.3421831686537811</c:v>
                </c:pt>
                <c:pt idx="2868">
                  <c:v>-6.4169635336751005</c:v>
                </c:pt>
                <c:pt idx="2869">
                  <c:v>-6.4918392484607788</c:v>
                </c:pt>
                <c:pt idx="2870">
                  <c:v>-6.5668028561154568</c:v>
                </c:pt>
                <c:pt idx="2871">
                  <c:v>-6.6418470618152234</c:v>
                </c:pt>
                <c:pt idx="2872">
                  <c:v>-6.7169647322887593</c:v>
                </c:pt>
                <c:pt idx="2873">
                  <c:v>-6.7921488951361741</c:v>
                </c:pt>
                <c:pt idx="2874">
                  <c:v>-6.8673927379964361</c:v>
                </c:pt>
                <c:pt idx="2875">
                  <c:v>-6.9426896075725653</c:v>
                </c:pt>
                <c:pt idx="2876">
                  <c:v>-7.0180330085251308</c:v>
                </c:pt>
                <c:pt idx="2877">
                  <c:v>-7.0934166022415575</c:v>
                </c:pt>
                <c:pt idx="2878">
                  <c:v>-7.1688342054916916</c:v>
                </c:pt>
                <c:pt idx="2879">
                  <c:v>-7.2442797889764678</c:v>
                </c:pt>
                <c:pt idx="2880">
                  <c:v>-7.3197474757798577</c:v>
                </c:pt>
                <c:pt idx="2881">
                  <c:v>-7.3952315397302097</c:v>
                </c:pt>
                <c:pt idx="2882">
                  <c:v>-7.4707264036795795</c:v>
                </c:pt>
                <c:pt idx="2883">
                  <c:v>-7.546226637708231</c:v>
                </c:pt>
                <c:pt idx="2884">
                  <c:v>-7.6217269572609991</c:v>
                </c:pt>
                <c:pt idx="2885">
                  <c:v>-7.6972222212224759</c:v>
                </c:pt>
                <c:pt idx="2886">
                  <c:v>-7.7727074299369896</c:v>
                </c:pt>
                <c:pt idx="2887">
                  <c:v>-7.8481777231806351</c:v>
                </c:pt>
                <c:pt idx="2888">
                  <c:v>-7.9236283780888881</c:v>
                </c:pt>
                <c:pt idx="2889">
                  <c:v>-7.9990548070480063</c:v>
                </c:pt>
                <c:pt idx="2890">
                  <c:v>-8.074452555552865</c:v>
                </c:pt>
                <c:pt idx="2891">
                  <c:v>-8.1498173000389045</c:v>
                </c:pt>
                <c:pt idx="2892">
                  <c:v>-8.2251448456895186</c:v>
                </c:pt>
                <c:pt idx="2893">
                  <c:v>-8.3004311242268862</c:v>
                </c:pt>
                <c:pt idx="2894">
                  <c:v>-8.3756721916877943</c:v>
                </c:pt>
                <c:pt idx="2895">
                  <c:v>-8.4508642261889282</c:v>
                </c:pt>
                <c:pt idx="2896">
                  <c:v>-8.5260035256864146</c:v>
                </c:pt>
                <c:pt idx="2897">
                  <c:v>-8.6010865057319137</c:v>
                </c:pt>
                <c:pt idx="2898">
                  <c:v>-8.6761096972283074</c:v>
                </c:pt>
                <c:pt idx="2899">
                  <c:v>-8.7510697441897154</c:v>
                </c:pt>
                <c:pt idx="2900">
                  <c:v>-8.8259634015063924</c:v>
                </c:pt>
                <c:pt idx="2901">
                  <c:v>-8.900787532718601</c:v>
                </c:pt>
                <c:pt idx="2902">
                  <c:v>-8.9755391078017119</c:v>
                </c:pt>
                <c:pt idx="2903">
                  <c:v>-9.0502152009641001</c:v>
                </c:pt>
                <c:pt idx="2904">
                  <c:v>-9.1248129884608922</c:v>
                </c:pt>
                <c:pt idx="2905">
                  <c:v>-9.1993297464244552</c:v>
                </c:pt>
                <c:pt idx="2906">
                  <c:v>-9.2737628487139965</c:v>
                </c:pt>
                <c:pt idx="2907">
                  <c:v>-9.3481097647864804</c:v>
                </c:pt>
                <c:pt idx="2908">
                  <c:v>-9.4223680575882103</c:v>
                </c:pt>
                <c:pt idx="2909">
                  <c:v>-9.4965353814716629</c:v>
                </c:pt>
                <c:pt idx="2910">
                  <c:v>-9.5706094801348112</c:v>
                </c:pt>
                <c:pt idx="2911">
                  <c:v>-9.6445881845882742</c:v>
                </c:pt>
                <c:pt idx="2912">
                  <c:v>-9.7184694111477139</c:v>
                </c:pt>
                <c:pt idx="2913">
                  <c:v>-9.792251159453965</c:v>
                </c:pt>
                <c:pt idx="2914">
                  <c:v>-9.865931510522234</c:v>
                </c:pt>
                <c:pt idx="2915">
                  <c:v>-9.9395086248193305</c:v>
                </c:pt>
                <c:pt idx="2916">
                  <c:v>-10.012980740371081</c:v>
                </c:pt>
                <c:pt idx="2917">
                  <c:v>-10.086346170899498</c:v>
                </c:pt>
                <c:pt idx="2918">
                  <c:v>-10.159603303990288</c:v>
                </c:pt>
                <c:pt idx="2919">
                  <c:v>-10.23275059929183</c:v>
                </c:pt>
                <c:pt idx="2920">
                  <c:v>-10.305786586743579</c:v>
                </c:pt>
                <c:pt idx="2921">
                  <c:v>-10.378709864838271</c:v>
                </c:pt>
                <c:pt idx="2922">
                  <c:v>-10.451519098912732</c:v>
                </c:pt>
                <c:pt idx="2923">
                  <c:v>-10.524213019472398</c:v>
                </c:pt>
                <c:pt idx="2924">
                  <c:v>-10.596790420545922</c:v>
                </c:pt>
                <c:pt idx="2925">
                  <c:v>-10.669250158072039</c:v>
                </c:pt>
                <c:pt idx="2926">
                  <c:v>-10.741591148317461</c:v>
                </c:pt>
                <c:pt idx="2927">
                  <c:v>-10.813812366326301</c:v>
                </c:pt>
                <c:pt idx="2928">
                  <c:v>-10.885912844400941</c:v>
                </c:pt>
                <c:pt idx="2929">
                  <c:v>-10.957891670612776</c:v>
                </c:pt>
                <c:pt idx="2930">
                  <c:v>-11.029747987345171</c:v>
                </c:pt>
                <c:pt idx="2931">
                  <c:v>-11.101480989866392</c:v>
                </c:pt>
                <c:pt idx="2932">
                  <c:v>-11.173089924932327</c:v>
                </c:pt>
                <c:pt idx="2933">
                  <c:v>-11.244574089420095</c:v>
                </c:pt>
                <c:pt idx="2934">
                  <c:v>-11.315932828990345</c:v>
                </c:pt>
                <c:pt idx="2935">
                  <c:v>-11.387165536779829</c:v>
                </c:pt>
                <c:pt idx="2936">
                  <c:v>-11.4582716521225</c:v>
                </c:pt>
                <c:pt idx="2937">
                  <c:v>-11.529250659298686</c:v>
                </c:pt>
                <c:pt idx="2938">
                  <c:v>-11.600102086314163</c:v>
                </c:pt>
                <c:pt idx="2939">
                  <c:v>-11.670825503704435</c:v>
                </c:pt>
                <c:pt idx="2940">
                  <c:v>-11.74142052336922</c:v>
                </c:pt>
                <c:pt idx="2941">
                  <c:v>-11.811886797431974</c:v>
                </c:pt>
                <c:pt idx="2942">
                  <c:v>-11.882224017126916</c:v>
                </c:pt>
                <c:pt idx="2943">
                  <c:v>-11.952431911711439</c:v>
                </c:pt>
                <c:pt idx="2944">
                  <c:v>-12.022510247405299</c:v>
                </c:pt>
                <c:pt idx="2945">
                  <c:v>-12.092458826354157</c:v>
                </c:pt>
                <c:pt idx="2946">
                  <c:v>-12.162277485617787</c:v>
                </c:pt>
                <c:pt idx="2947">
                  <c:v>-12.231966096183797</c:v>
                </c:pt>
                <c:pt idx="2948">
                  <c:v>-12.301524562003856</c:v>
                </c:pt>
                <c:pt idx="2949">
                  <c:v>-12.370952819054251</c:v>
                </c:pt>
                <c:pt idx="2950">
                  <c:v>-12.440250834419155</c:v>
                </c:pt>
                <c:pt idx="2951">
                  <c:v>-12.509418605396336</c:v>
                </c:pt>
                <c:pt idx="2952">
                  <c:v>-12.578456158624894</c:v>
                </c:pt>
                <c:pt idx="2953">
                  <c:v>-12.647363549235068</c:v>
                </c:pt>
                <c:pt idx="2954">
                  <c:v>-12.716140860018715</c:v>
                </c:pt>
                <c:pt idx="2955">
                  <c:v>-12.784788200621048</c:v>
                </c:pt>
                <c:pt idx="2956">
                  <c:v>-12.853305706751728</c:v>
                </c:pt>
                <c:pt idx="2957">
                  <c:v>-12.921693539416776</c:v>
                </c:pt>
                <c:pt idx="2958">
                  <c:v>-12.989951884169908</c:v>
                </c:pt>
                <c:pt idx="2959">
                  <c:v>-13.058080950381745</c:v>
                </c:pt>
                <c:pt idx="2960">
                  <c:v>-13.126080970529113</c:v>
                </c:pt>
                <c:pt idx="2961">
                  <c:v>-13.19395219950149</c:v>
                </c:pt>
                <c:pt idx="2962">
                  <c:v>-13.261694913924803</c:v>
                </c:pt>
                <c:pt idx="2963">
                  <c:v>-13.329309411504459</c:v>
                </c:pt>
                <c:pt idx="2964">
                  <c:v>-13.396796010382984</c:v>
                </c:pt>
                <c:pt idx="2965">
                  <c:v>-13.464155048515813</c:v>
                </c:pt>
                <c:pt idx="2966">
                  <c:v>-13.531386883062229</c:v>
                </c:pt>
                <c:pt idx="2967">
                  <c:v>-13.598491889792799</c:v>
                </c:pt>
                <c:pt idx="2968">
                  <c:v>-13.665470462511912</c:v>
                </c:pt>
                <c:pt idx="2969">
                  <c:v>-13.732323012495499</c:v>
                </c:pt>
                <c:pt idx="2970">
                  <c:v>-13.799049967942221</c:v>
                </c:pt>
                <c:pt idx="2971">
                  <c:v>-13.865651773441241</c:v>
                </c:pt>
                <c:pt idx="2972">
                  <c:v>-13.932128889451596</c:v>
                </c:pt>
                <c:pt idx="2973">
                  <c:v>-13.998481791796989</c:v>
                </c:pt>
                <c:pt idx="2974">
                  <c:v>-14.064710971172374</c:v>
                </c:pt>
                <c:pt idx="2975">
                  <c:v>-14.130816932664638</c:v>
                </c:pt>
                <c:pt idx="2976">
                  <c:v>-14.19680019528499</c:v>
                </c:pt>
                <c:pt idx="2977">
                  <c:v>-14.262661291514263</c:v>
                </c:pt>
                <c:pt idx="2978">
                  <c:v>-14.328400766860094</c:v>
                </c:pt>
                <c:pt idx="2979">
                  <c:v>-14.394019179424951</c:v>
                </c:pt>
                <c:pt idx="2980">
                  <c:v>-14.459517099487275</c:v>
                </c:pt>
                <c:pt idx="2981">
                  <c:v>-14.524895109091524</c:v>
                </c:pt>
                <c:pt idx="2982">
                  <c:v>-14.59015380165139</c:v>
                </c:pt>
                <c:pt idx="2983">
                  <c:v>-14.655293781560792</c:v>
                </c:pt>
                <c:pt idx="2984">
                  <c:v>-14.72031566381769</c:v>
                </c:pt>
                <c:pt idx="2985">
                  <c:v>-14.785220073656669</c:v>
                </c:pt>
                <c:pt idx="2986">
                  <c:v>-14.850007646190599</c:v>
                </c:pt>
                <c:pt idx="2987">
                  <c:v>-14.914679026063329</c:v>
                </c:pt>
                <c:pt idx="2988">
                  <c:v>-14.979234867110394</c:v>
                </c:pt>
                <c:pt idx="2989">
                  <c:v>-15.043675832029347</c:v>
                </c:pt>
                <c:pt idx="2990">
                  <c:v>-15.108002592057744</c:v>
                </c:pt>
                <c:pt idx="2991">
                  <c:v>-15.172215826661638</c:v>
                </c:pt>
                <c:pt idx="2992">
                  <c:v>-15.236316223230169</c:v>
                </c:pt>
                <c:pt idx="2993">
                  <c:v>-15.300304476779809</c:v>
                </c:pt>
                <c:pt idx="2994">
                  <c:v>-15.364181289665266</c:v>
                </c:pt>
                <c:pt idx="2995">
                  <c:v>-15.427947371299148</c:v>
                </c:pt>
                <c:pt idx="2996">
                  <c:v>-15.491603437878275</c:v>
                </c:pt>
                <c:pt idx="2997">
                  <c:v>-15.555150212117113</c:v>
                </c:pt>
                <c:pt idx="2998">
                  <c:v>-15.618588422988996</c:v>
                </c:pt>
                <c:pt idx="2999">
                  <c:v>-15.681918805474023</c:v>
                </c:pt>
                <c:pt idx="3000">
                  <c:v>-15.745142100312407</c:v>
                </c:pt>
                <c:pt idx="3001">
                  <c:v>-15.808259053766236</c:v>
                </c:pt>
                <c:pt idx="3002">
                  <c:v>-15.871270417386281</c:v>
                </c:pt>
                <c:pt idx="3003">
                  <c:v>-15.934176947784771</c:v>
                </c:pt>
                <c:pt idx="3004">
                  <c:v>-15.9969794064152</c:v>
                </c:pt>
                <c:pt idx="3005">
                  <c:v>-16.059678559357337</c:v>
                </c:pt>
                <c:pt idx="3006">
                  <c:v>-16.122275177107383</c:v>
                </c:pt>
                <c:pt idx="3007">
                  <c:v>-16.18477003437448</c:v>
                </c:pt>
                <c:pt idx="3008">
                  <c:v>-16.247163909882417</c:v>
                </c:pt>
                <c:pt idx="3009">
                  <c:v>-16.309457586176052</c:v>
                </c:pt>
                <c:pt idx="3010">
                  <c:v>-16.37165184943289</c:v>
                </c:pt>
                <c:pt idx="3011">
                  <c:v>-16.433747489280538</c:v>
                </c:pt>
                <c:pt idx="3012">
                  <c:v>-16.495745298617347</c:v>
                </c:pt>
                <c:pt idx="3013">
                  <c:v>-16.557646073439098</c:v>
                </c:pt>
                <c:pt idx="3014">
                  <c:v>-16.619450612669599</c:v>
                </c:pt>
                <c:pt idx="3015">
                  <c:v>-16.681159717995421</c:v>
                </c:pt>
                <c:pt idx="3016">
                  <c:v>-16.742774193705991</c:v>
                </c:pt>
                <c:pt idx="3017">
                  <c:v>-16.804294846536258</c:v>
                </c:pt>
                <c:pt idx="3018">
                  <c:v>-16.865722485515043</c:v>
                </c:pt>
                <c:pt idx="3019">
                  <c:v>-16.92705792181598</c:v>
                </c:pt>
                <c:pt idx="3020">
                  <c:v>-16.988301968613339</c:v>
                </c:pt>
                <c:pt idx="3021">
                  <c:v>-17.049455440941045</c:v>
                </c:pt>
                <c:pt idx="3022">
                  <c:v>-17.110519155555046</c:v>
                </c:pt>
                <c:pt idx="3023">
                  <c:v>-17.1714939308001</c:v>
                </c:pt>
                <c:pt idx="3024">
                  <c:v>-17.232380586478996</c:v>
                </c:pt>
                <c:pt idx="3025">
                  <c:v>-17.293179943726056</c:v>
                </c:pt>
                <c:pt idx="3026">
                  <c:v>-17.353892824883104</c:v>
                </c:pt>
                <c:pt idx="3027">
                  <c:v>-17.414520053378904</c:v>
                </c:pt>
                <c:pt idx="3028">
                  <c:v>-17.475062453611802</c:v>
                </c:pt>
                <c:pt idx="3029">
                  <c:v>-17.535520850834878</c:v>
                </c:pt>
                <c:pt idx="3030">
                  <c:v>-17.595896071045111</c:v>
                </c:pt>
                <c:pt idx="3031">
                  <c:v>-17.65618894087385</c:v>
                </c:pt>
                <c:pt idx="3032">
                  <c:v>-17.716400287480759</c:v>
                </c:pt>
                <c:pt idx="3033">
                  <c:v>-17.776530938451391</c:v>
                </c:pt>
                <c:pt idx="3034">
                  <c:v>-17.836581721695154</c:v>
                </c:pt>
                <c:pt idx="3035">
                  <c:v>-17.896553465348298</c:v>
                </c:pt>
                <c:pt idx="3036">
                  <c:v>-17.956446997677126</c:v>
                </c:pt>
                <c:pt idx="3037">
                  <c:v>-18.016263146985445</c:v>
                </c:pt>
                <c:pt idx="3038">
                  <c:v>-18.076002741523002</c:v>
                </c:pt>
                <c:pt idx="3039">
                  <c:v>-18.135666609396672</c:v>
                </c:pt>
                <c:pt idx="3040">
                  <c:v>-18.195255578484698</c:v>
                </c:pt>
                <c:pt idx="3041">
                  <c:v>-18.254770476351073</c:v>
                </c:pt>
                <c:pt idx="3042">
                  <c:v>-18.314212130163984</c:v>
                </c:pt>
                <c:pt idx="3043">
                  <c:v>-18.37358136661528</c:v>
                </c:pt>
                <c:pt idx="3044">
                  <c:v>-18.432879011842196</c:v>
                </c:pt>
                <c:pt idx="3045">
                  <c:v>-18.49210589135091</c:v>
                </c:pt>
                <c:pt idx="3046">
                  <c:v>-18.551262829941717</c:v>
                </c:pt>
                <c:pt idx="3047">
                  <c:v>-18.610350651636988</c:v>
                </c:pt>
                <c:pt idx="3048">
                  <c:v>-18.669370179609071</c:v>
                </c:pt>
                <c:pt idx="3049">
                  <c:v>-18.728322236112589</c:v>
                </c:pt>
                <c:pt idx="3050">
                  <c:v>-18.787207642415495</c:v>
                </c:pt>
                <c:pt idx="3051">
                  <c:v>-18.846027218733575</c:v>
                </c:pt>
                <c:pt idx="3052">
                  <c:v>-18.904781784166655</c:v>
                </c:pt>
                <c:pt idx="3053">
                  <c:v>-18.963472156634996</c:v>
                </c:pt>
                <c:pt idx="3054">
                  <c:v>-19.02209915281842</c:v>
                </c:pt>
                <c:pt idx="3055">
                  <c:v>-19.080663588096456</c:v>
                </c:pt>
                <c:pt idx="3056">
                  <c:v>-19.139166276489689</c:v>
                </c:pt>
                <c:pt idx="3057">
                  <c:v>-19.19760803060321</c:v>
                </c:pt>
                <c:pt idx="3058">
                  <c:v>-19.255989661570606</c:v>
                </c:pt>
                <c:pt idx="3059">
                  <c:v>-19.314311978999463</c:v>
                </c:pt>
                <c:pt idx="3060">
                  <c:v>-19.372575790918546</c:v>
                </c:pt>
                <c:pt idx="3061">
                  <c:v>-19.430781903726309</c:v>
                </c:pt>
                <c:pt idx="3062">
                  <c:v>-19.488931122139281</c:v>
                </c:pt>
                <c:pt idx="3063">
                  <c:v>-19.547024249143796</c:v>
                </c:pt>
                <c:pt idx="3064">
                  <c:v>-19.605062085947132</c:v>
                </c:pt>
                <c:pt idx="3065">
                  <c:v>-19.663045431930048</c:v>
                </c:pt>
                <c:pt idx="3066">
                  <c:v>-19.720975084601516</c:v>
                </c:pt>
                <c:pt idx="3067">
                  <c:v>-19.77885183955334</c:v>
                </c:pt>
                <c:pt idx="3068">
                  <c:v>-19.836676490415886</c:v>
                </c:pt>
                <c:pt idx="3069">
                  <c:v>-19.894449828815802</c:v>
                </c:pt>
                <c:pt idx="3070">
                  <c:v>-19.952172644333647</c:v>
                </c:pt>
                <c:pt idx="3071">
                  <c:v>-20.009845724463013</c:v>
                </c:pt>
                <c:pt idx="3072">
                  <c:v>-20.067469854570525</c:v>
                </c:pt>
                <c:pt idx="3073">
                  <c:v>-20.125045817856652</c:v>
                </c:pt>
                <c:pt idx="3074">
                  <c:v>-20.182574395317406</c:v>
                </c:pt>
                <c:pt idx="3075">
                  <c:v>-20.240056365707289</c:v>
                </c:pt>
                <c:pt idx="3076">
                  <c:v>-20.297492505502511</c:v>
                </c:pt>
                <c:pt idx="3077">
                  <c:v>-20.354883588865388</c:v>
                </c:pt>
                <c:pt idx="3078">
                  <c:v>-20.412230387609437</c:v>
                </c:pt>
                <c:pt idx="3079">
                  <c:v>-20.469533671165205</c:v>
                </c:pt>
                <c:pt idx="3080">
                  <c:v>-20.526794206547223</c:v>
                </c:pt>
                <c:pt idx="3081">
                  <c:v>-20.5840127583213</c:v>
                </c:pt>
                <c:pt idx="3082">
                  <c:v>-20.641190088572735</c:v>
                </c:pt>
                <c:pt idx="3083">
                  <c:v>-20.698326956875071</c:v>
                </c:pt>
                <c:pt idx="3084">
                  <c:v>-20.755424120259782</c:v>
                </c:pt>
                <c:pt idx="3085">
                  <c:v>-20.812482333186722</c:v>
                </c:pt>
                <c:pt idx="3086">
                  <c:v>-20.869502347514576</c:v>
                </c:pt>
                <c:pt idx="3087">
                  <c:v>-20.926484912473413</c:v>
                </c:pt>
                <c:pt idx="3088">
                  <c:v>-20.983430774635629</c:v>
                </c:pt>
                <c:pt idx="3089">
                  <c:v>-21.040340677890306</c:v>
                </c:pt>
                <c:pt idx="3090">
                  <c:v>-21.097215363415035</c:v>
                </c:pt>
                <c:pt idx="3091">
                  <c:v>-21.154055569651554</c:v>
                </c:pt>
                <c:pt idx="3092">
                  <c:v>-21.210862032279291</c:v>
                </c:pt>
                <c:pt idx="3093">
                  <c:v>-21.267635484191452</c:v>
                </c:pt>
                <c:pt idx="3094">
                  <c:v>-21.324376655470022</c:v>
                </c:pt>
                <c:pt idx="3095">
                  <c:v>-21.381086273362811</c:v>
                </c:pt>
                <c:pt idx="3096">
                  <c:v>-21.437765062259601</c:v>
                </c:pt>
                <c:pt idx="3097">
                  <c:v>-21.494413743670641</c:v>
                </c:pt>
                <c:pt idx="3098">
                  <c:v>-21.551033036203165</c:v>
                </c:pt>
                <c:pt idx="3099">
                  <c:v>-21.607623655541296</c:v>
                </c:pt>
                <c:pt idx="3100">
                  <c:v>-21.664186314423635</c:v>
                </c:pt>
                <c:pt idx="3101">
                  <c:v>-21.720721722623885</c:v>
                </c:pt>
                <c:pt idx="3102">
                  <c:v>-21.7772305869299</c:v>
                </c:pt>
                <c:pt idx="3103">
                  <c:v>-21.833713611124146</c:v>
                </c:pt>
                <c:pt idx="3104">
                  <c:v>-21.890171495965003</c:v>
                </c:pt>
                <c:pt idx="3105">
                  <c:v>-21.946604939167671</c:v>
                </c:pt>
                <c:pt idx="3106">
                  <c:v>-22.003014635386005</c:v>
                </c:pt>
                <c:pt idx="3107">
                  <c:v>-22.059401276194418</c:v>
                </c:pt>
                <c:pt idx="3108">
                  <c:v>-22.115765550070865</c:v>
                </c:pt>
                <c:pt idx="3109">
                  <c:v>-22.172108142379471</c:v>
                </c:pt>
                <c:pt idx="3110">
                  <c:v>-22.228429735354286</c:v>
                </c:pt>
                <c:pt idx="3111">
                  <c:v>-22.284731008082925</c:v>
                </c:pt>
                <c:pt idx="3112">
                  <c:v>-22.341012636490774</c:v>
                </c:pt>
                <c:pt idx="3113">
                  <c:v>-22.397275293325599</c:v>
                </c:pt>
                <c:pt idx="3114">
                  <c:v>-22.453519648142528</c:v>
                </c:pt>
                <c:pt idx="3115">
                  <c:v>-22.509746367289829</c:v>
                </c:pt>
                <c:pt idx="3116">
                  <c:v>-22.565956113893915</c:v>
                </c:pt>
                <c:pt idx="3117">
                  <c:v>-22.622149547846092</c:v>
                </c:pt>
                <c:pt idx="3118">
                  <c:v>-22.678327325788988</c:v>
                </c:pt>
                <c:pt idx="3119">
                  <c:v>-22.734490101103006</c:v>
                </c:pt>
                <c:pt idx="3120">
                  <c:v>-22.790638523894053</c:v>
                </c:pt>
                <c:pt idx="3121">
                  <c:v>-22.84677324098076</c:v>
                </c:pt>
                <c:pt idx="3122">
                  <c:v>-22.902894895882469</c:v>
                </c:pt>
                <c:pt idx="3123">
                  <c:v>-22.959004128807557</c:v>
                </c:pt>
                <c:pt idx="3124">
                  <c:v>-23.015101576641896</c:v>
                </c:pt>
                <c:pt idx="3125">
                  <c:v>-23.071187872938093</c:v>
                </c:pt>
                <c:pt idx="3126">
                  <c:v>-23.127263647904073</c:v>
                </c:pt>
                <c:pt idx="3127">
                  <c:v>-23.183329528393365</c:v>
                </c:pt>
                <c:pt idx="3128">
                  <c:v>-23.239386137894748</c:v>
                </c:pt>
                <c:pt idx="3129">
                  <c:v>-23.295434096522133</c:v>
                </c:pt>
                <c:pt idx="3130">
                  <c:v>-23.351474021005711</c:v>
                </c:pt>
                <c:pt idx="3131">
                  <c:v>-23.407506524682301</c:v>
                </c:pt>
                <c:pt idx="3132">
                  <c:v>-23.463532217486755</c:v>
                </c:pt>
                <c:pt idx="3133">
                  <c:v>-23.519551705942927</c:v>
                </c:pt>
                <c:pt idx="3134">
                  <c:v>-23.575565593156544</c:v>
                </c:pt>
                <c:pt idx="3135">
                  <c:v>-23.63157447880581</c:v>
                </c:pt>
                <c:pt idx="3136">
                  <c:v>-23.687578959135102</c:v>
                </c:pt>
                <c:pt idx="3137">
                  <c:v>-23.743579626946541</c:v>
                </c:pt>
                <c:pt idx="3138">
                  <c:v>-23.799577071593667</c:v>
                </c:pt>
                <c:pt idx="3139">
                  <c:v>-23.855571878974278</c:v>
                </c:pt>
                <c:pt idx="3140">
                  <c:v>-23.911564631524197</c:v>
                </c:pt>
                <c:pt idx="3141">
                  <c:v>-23.967555908210784</c:v>
                </c:pt>
                <c:pt idx="3142">
                  <c:v>-24.023546284527363</c:v>
                </c:pt>
                <c:pt idx="3143">
                  <c:v>-24.079536332487265</c:v>
                </c:pt>
                <c:pt idx="3144">
                  <c:v>-24.135526620618815</c:v>
                </c:pt>
                <c:pt idx="3145">
                  <c:v>-24.191517713959875</c:v>
                </c:pt>
                <c:pt idx="3146">
                  <c:v>-24.247510174053343</c:v>
                </c:pt>
                <c:pt idx="3147">
                  <c:v>-24.303504558942478</c:v>
                </c:pt>
                <c:pt idx="3148">
                  <c:v>-24.359501423166741</c:v>
                </c:pt>
                <c:pt idx="3149">
                  <c:v>-24.415501317757684</c:v>
                </c:pt>
                <c:pt idx="3150">
                  <c:v>-24.471504790235429</c:v>
                </c:pt>
                <c:pt idx="3151">
                  <c:v>-24.527512384604968</c:v>
                </c:pt>
                <c:pt idx="3152">
                  <c:v>-24.583524641353229</c:v>
                </c:pt>
                <c:pt idx="3153">
                  <c:v>-24.639542097445954</c:v>
                </c:pt>
                <c:pt idx="3154">
                  <c:v>-24.695565286325166</c:v>
                </c:pt>
                <c:pt idx="3155">
                  <c:v>-24.751594737906753</c:v>
                </c:pt>
                <c:pt idx="3156">
                  <c:v>-24.807630978578416</c:v>
                </c:pt>
                <c:pt idx="3157">
                  <c:v>-24.863674531197471</c:v>
                </c:pt>
                <c:pt idx="3158">
                  <c:v>-24.919725915089778</c:v>
                </c:pt>
                <c:pt idx="3159">
                  <c:v>-24.975785646047896</c:v>
                </c:pt>
                <c:pt idx="3160">
                  <c:v>-25.031854236329991</c:v>
                </c:pt>
                <c:pt idx="3161">
                  <c:v>-25.087932194659636</c:v>
                </c:pt>
                <c:pt idx="3162">
                  <c:v>-25.144020026224485</c:v>
                </c:pt>
                <c:pt idx="3163">
                  <c:v>-25.200118232676179</c:v>
                </c:pt>
                <c:pt idx="3164">
                  <c:v>-25.256227312130243</c:v>
                </c:pt>
                <c:pt idx="3165">
                  <c:v>-25.312347759166304</c:v>
                </c:pt>
                <c:pt idx="3166">
                  <c:v>-25.368480064828375</c:v>
                </c:pt>
                <c:pt idx="3167">
                  <c:v>-25.42462471662607</c:v>
                </c:pt>
                <c:pt idx="3168">
                  <c:v>-25.480782198534605</c:v>
                </c:pt>
                <c:pt idx="3169">
                  <c:v>-25.53695299099649</c:v>
                </c:pt>
                <c:pt idx="3170">
                  <c:v>-25.593137570922924</c:v>
                </c:pt>
                <c:pt idx="3171">
                  <c:v>-25.649336411695405</c:v>
                </c:pt>
                <c:pt idx="3172">
                  <c:v>-25.705549983167405</c:v>
                </c:pt>
                <c:pt idx="3173">
                  <c:v>-25.761778751666917</c:v>
                </c:pt>
                <c:pt idx="3174">
                  <c:v>-25.818023179998413</c:v>
                </c:pt>
                <c:pt idx="3175">
                  <c:v>-25.874283727445544</c:v>
                </c:pt>
                <c:pt idx="3176">
                  <c:v>-25.930560849774476</c:v>
                </c:pt>
                <c:pt idx="3177">
                  <c:v>-25.98685499923636</c:v>
                </c:pt>
                <c:pt idx="3178">
                  <c:v>-26.043166624570674</c:v>
                </c:pt>
                <c:pt idx="3179">
                  <c:v>-26.099496171009335</c:v>
                </c:pt>
                <c:pt idx="3180">
                  <c:v>-26.155844080280218</c:v>
                </c:pt>
                <c:pt idx="3181">
                  <c:v>-26.212210790610865</c:v>
                </c:pt>
                <c:pt idx="3182">
                  <c:v>-26.268596736733642</c:v>
                </c:pt>
                <c:pt idx="3183">
                  <c:v>-26.325002349889004</c:v>
                </c:pt>
                <c:pt idx="3184">
                  <c:v>-26.381428057831332</c:v>
                </c:pt>
                <c:pt idx="3185">
                  <c:v>-26.437874284833779</c:v>
                </c:pt>
                <c:pt idx="3186">
                  <c:v>-26.494341451692272</c:v>
                </c:pt>
                <c:pt idx="3187">
                  <c:v>-26.550829975732849</c:v>
                </c:pt>
                <c:pt idx="3188">
                  <c:v>-26.607340270815993</c:v>
                </c:pt>
                <c:pt idx="3189">
                  <c:v>-26.663872747342698</c:v>
                </c:pt>
                <c:pt idx="3190">
                  <c:v>-26.720427812260866</c:v>
                </c:pt>
                <c:pt idx="3191">
                  <c:v>-26.777005869072195</c:v>
                </c:pt>
                <c:pt idx="3192">
                  <c:v>-26.83360731783694</c:v>
                </c:pt>
                <c:pt idx="3193">
                  <c:v>-26.890232555183058</c:v>
                </c:pt>
                <c:pt idx="3194">
                  <c:v>-26.946881974311246</c:v>
                </c:pt>
                <c:pt idx="3195">
                  <c:v>-27.00355596500366</c:v>
                </c:pt>
                <c:pt idx="3196">
                  <c:v>-27.060254913630128</c:v>
                </c:pt>
                <c:pt idx="3197">
                  <c:v>-27.11697920315666</c:v>
                </c:pt>
                <c:pt idx="3198">
                  <c:v>-27.173729213153386</c:v>
                </c:pt>
                <c:pt idx="3199">
                  <c:v>-27.230505319801711</c:v>
                </c:pt>
                <c:pt idx="3200">
                  <c:v>-27.287307895904156</c:v>
                </c:pt>
                <c:pt idx="3201">
                  <c:v>-27.344137310891313</c:v>
                </c:pt>
                <c:pt idx="3202">
                  <c:v>-27.400993930831746</c:v>
                </c:pt>
                <c:pt idx="3203">
                  <c:v>-27.457878118440302</c:v>
                </c:pt>
                <c:pt idx="3204">
                  <c:v>-27.514790233087908</c:v>
                </c:pt>
                <c:pt idx="3205">
                  <c:v>-27.571730630810286</c:v>
                </c:pt>
                <c:pt idx="3206">
                  <c:v>-27.628699664317761</c:v>
                </c:pt>
                <c:pt idx="3207">
                  <c:v>-27.685697683005372</c:v>
                </c:pt>
                <c:pt idx="3208">
                  <c:v>-27.742725032962557</c:v>
                </c:pt>
                <c:pt idx="3209">
                  <c:v>-27.799782056983432</c:v>
                </c:pt>
                <c:pt idx="3210">
                  <c:v>-27.856869094577007</c:v>
                </c:pt>
                <c:pt idx="3211">
                  <c:v>-27.913986481978405</c:v>
                </c:pt>
                <c:pt idx="3212">
                  <c:v>-27.971134552158517</c:v>
                </c:pt>
                <c:pt idx="3213">
                  <c:v>-28.028313634836522</c:v>
                </c:pt>
                <c:pt idx="3214">
                  <c:v>-28.085524056489625</c:v>
                </c:pt>
                <c:pt idx="3215">
                  <c:v>-28.142766140365527</c:v>
                </c:pt>
                <c:pt idx="3216">
                  <c:v>-28.200040206492972</c:v>
                </c:pt>
                <c:pt idx="3217">
                  <c:v>-28.257346571694658</c:v>
                </c:pt>
                <c:pt idx="3218">
                  <c:v>-28.31468554959843</c:v>
                </c:pt>
                <c:pt idx="3219">
                  <c:v>-28.372057450649272</c:v>
                </c:pt>
                <c:pt idx="3220">
                  <c:v>-28.42946258212227</c:v>
                </c:pt>
                <c:pt idx="3221">
                  <c:v>-28.486901248134796</c:v>
                </c:pt>
                <c:pt idx="3222">
                  <c:v>-28.544373749658742</c:v>
                </c:pt>
                <c:pt idx="3223">
                  <c:v>-28.601880384534418</c:v>
                </c:pt>
                <c:pt idx="3224">
                  <c:v>-28.65942144748238</c:v>
                </c:pt>
                <c:pt idx="3225">
                  <c:v>-28.716997230117627</c:v>
                </c:pt>
                <c:pt idx="3226">
                  <c:v>-28.774608020962127</c:v>
                </c:pt>
                <c:pt idx="3227">
                  <c:v>-28.832254105459448</c:v>
                </c:pt>
                <c:pt idx="3228">
                  <c:v>-28.889935765986987</c:v>
                </c:pt>
                <c:pt idx="3229">
                  <c:v>-28.947653281871467</c:v>
                </c:pt>
                <c:pt idx="3230">
                  <c:v>-29.005406929401495</c:v>
                </c:pt>
                <c:pt idx="3231">
                  <c:v>-29.063196981842971</c:v>
                </c:pt>
                <c:pt idx="3232">
                  <c:v>-29.1210237094527</c:v>
                </c:pt>
                <c:pt idx="3233">
                  <c:v>-29.178887379492831</c:v>
                </c:pt>
                <c:pt idx="3234">
                  <c:v>-29.236788256246456</c:v>
                </c:pt>
                <c:pt idx="3235">
                  <c:v>-29.294726601031236</c:v>
                </c:pt>
                <c:pt idx="3236">
                  <c:v>-29.352702672215052</c:v>
                </c:pt>
                <c:pt idx="3237">
                  <c:v>-29.410716725231254</c:v>
                </c:pt>
                <c:pt idx="3238">
                  <c:v>-29.468769012593281</c:v>
                </c:pt>
                <c:pt idx="3239">
                  <c:v>-29.526859783910588</c:v>
                </c:pt>
                <c:pt idx="3240">
                  <c:v>-29.584989285904072</c:v>
                </c:pt>
                <c:pt idx="3241">
                  <c:v>-29.643157762421453</c:v>
                </c:pt>
                <c:pt idx="3242">
                  <c:v>-29.701365454453597</c:v>
                </c:pt>
                <c:pt idx="3243">
                  <c:v>-29.759612600150042</c:v>
                </c:pt>
                <c:pt idx="3244">
                  <c:v>-29.817899434835248</c:v>
                </c:pt>
                <c:pt idx="3245">
                  <c:v>-29.876226191024735</c:v>
                </c:pt>
                <c:pt idx="3246">
                  <c:v>-29.934593098441226</c:v>
                </c:pt>
                <c:pt idx="3247">
                  <c:v>-29.993000384031557</c:v>
                </c:pt>
                <c:pt idx="3248">
                  <c:v>-30.051448271982739</c:v>
                </c:pt>
                <c:pt idx="3249">
                  <c:v>-30.109936983739019</c:v>
                </c:pt>
                <c:pt idx="3250">
                  <c:v>-30.168466738018267</c:v>
                </c:pt>
                <c:pt idx="3251">
                  <c:v>-30.227037750829059</c:v>
                </c:pt>
                <c:pt idx="3252">
                  <c:v>-30.285650235488063</c:v>
                </c:pt>
                <c:pt idx="3253">
                  <c:v>-30.344304402636393</c:v>
                </c:pt>
                <c:pt idx="3254">
                  <c:v>-30.403000460257374</c:v>
                </c:pt>
                <c:pt idx="3255">
                  <c:v>-30.461738613693573</c:v>
                </c:pt>
                <c:pt idx="3256">
                  <c:v>-30.520519065664537</c:v>
                </c:pt>
                <c:pt idx="3257">
                  <c:v>-30.579342016283782</c:v>
                </c:pt>
                <c:pt idx="3258">
                  <c:v>-30.638207663076763</c:v>
                </c:pt>
                <c:pt idx="3259">
                  <c:v>-30.697116200998444</c:v>
                </c:pt>
                <c:pt idx="3260">
                  <c:v>-30.75606782245119</c:v>
                </c:pt>
                <c:pt idx="3261">
                  <c:v>-30.815062717302148</c:v>
                </c:pt>
                <c:pt idx="3262">
                  <c:v>-30.87410107290173</c:v>
                </c:pt>
                <c:pt idx="3263">
                  <c:v>-30.933183074101262</c:v>
                </c:pt>
                <c:pt idx="3264">
                  <c:v>-30.992308903270917</c:v>
                </c:pt>
                <c:pt idx="3265">
                  <c:v>-31.051478740318718</c:v>
                </c:pt>
                <c:pt idx="3266">
                  <c:v>-31.110692762707387</c:v>
                </c:pt>
                <c:pt idx="3267">
                  <c:v>-31.169951145473643</c:v>
                </c:pt>
                <c:pt idx="3268">
                  <c:v>-31.229254061246195</c:v>
                </c:pt>
                <c:pt idx="3269">
                  <c:v>-31.288601680263845</c:v>
                </c:pt>
                <c:pt idx="3270">
                  <c:v>-31.347994170394667</c:v>
                </c:pt>
                <c:pt idx="3271">
                  <c:v>-31.407431697153967</c:v>
                </c:pt>
                <c:pt idx="3272">
                  <c:v>-31.466914423722329</c:v>
                </c:pt>
                <c:pt idx="3273">
                  <c:v>-31.526442510965399</c:v>
                </c:pt>
                <c:pt idx="3274">
                  <c:v>-31.586016117451532</c:v>
                </c:pt>
                <c:pt idx="3275">
                  <c:v>-31.645635399470947</c:v>
                </c:pt>
                <c:pt idx="3276">
                  <c:v>-31.705300511054144</c:v>
                </c:pt>
                <c:pt idx="3277">
                  <c:v>-31.765011603990846</c:v>
                </c:pt>
                <c:pt idx="3278">
                  <c:v>-31.824768827848899</c:v>
                </c:pt>
                <c:pt idx="3279">
                  <c:v>-31.884572329992253</c:v>
                </c:pt>
                <c:pt idx="3280">
                  <c:v>-31.944422255601136</c:v>
                </c:pt>
                <c:pt idx="3281">
                  <c:v>-32.004318747689588</c:v>
                </c:pt>
                <c:pt idx="3282">
                  <c:v>-32.064261947125104</c:v>
                </c:pt>
                <c:pt idx="3283">
                  <c:v>-32.124251992647217</c:v>
                </c:pt>
                <c:pt idx="3284">
                  <c:v>-32.184289020886524</c:v>
                </c:pt>
                <c:pt idx="3285">
                  <c:v>-32.244373166383419</c:v>
                </c:pt>
                <c:pt idx="3286">
                  <c:v>-32.304504561606898</c:v>
                </c:pt>
                <c:pt idx="3287">
                  <c:v>-32.364683336974075</c:v>
                </c:pt>
                <c:pt idx="3288">
                  <c:v>-32.424909620868242</c:v>
                </c:pt>
                <c:pt idx="3289">
                  <c:v>-32.485183539658507</c:v>
                </c:pt>
                <c:pt idx="3290">
                  <c:v>-32.545505217718016</c:v>
                </c:pt>
                <c:pt idx="3291">
                  <c:v>-32.605874777443489</c:v>
                </c:pt>
                <c:pt idx="3292">
                  <c:v>-32.666292339273568</c:v>
                </c:pt>
                <c:pt idx="3293">
                  <c:v>-32.726758021708264</c:v>
                </c:pt>
                <c:pt idx="3294">
                  <c:v>-32.787271941327077</c:v>
                </c:pt>
                <c:pt idx="3295">
                  <c:v>-32.847834212808358</c:v>
                </c:pt>
                <c:pt idx="3296">
                  <c:v>-32.908444948948009</c:v>
                </c:pt>
                <c:pt idx="3297">
                  <c:v>-32.96910426067808</c:v>
                </c:pt>
                <c:pt idx="3298">
                  <c:v>-33.029812257085837</c:v>
                </c:pt>
                <c:pt idx="3299">
                  <c:v>-33.090569045432105</c:v>
                </c:pt>
                <c:pt idx="3300">
                  <c:v>-33.151374731170215</c:v>
                </c:pt>
                <c:pt idx="3301">
                  <c:v>-33.212229417964643</c:v>
                </c:pt>
                <c:pt idx="3302">
                  <c:v>-33.273133207709499</c:v>
                </c:pt>
                <c:pt idx="3303">
                  <c:v>-33.334086200547091</c:v>
                </c:pt>
                <c:pt idx="3304">
                  <c:v>-33.395088494886537</c:v>
                </c:pt>
                <c:pt idx="3305">
                  <c:v>-33.456140187422349</c:v>
                </c:pt>
                <c:pt idx="3306">
                  <c:v>-33.517241373152579</c:v>
                </c:pt>
                <c:pt idx="3307">
                  <c:v>-33.578392145397366</c:v>
                </c:pt>
                <c:pt idx="3308">
                  <c:v>-33.639592595817113</c:v>
                </c:pt>
                <c:pt idx="3309">
                  <c:v>-33.700842814431098</c:v>
                </c:pt>
                <c:pt idx="3310">
                  <c:v>-33.762142889635093</c:v>
                </c:pt>
                <c:pt idx="3311">
                  <c:v>-33.82349290822016</c:v>
                </c:pt>
                <c:pt idx="3312">
                  <c:v>-33.88489295539015</c:v>
                </c:pt>
                <c:pt idx="3313">
                  <c:v>-33.94634311478007</c:v>
                </c:pt>
                <c:pt idx="3314">
                  <c:v>-34.007843468473659</c:v>
                </c:pt>
                <c:pt idx="3315">
                  <c:v>-34.06939409702187</c:v>
                </c:pt>
                <c:pt idx="3316">
                  <c:v>-34.13099507945973</c:v>
                </c:pt>
                <c:pt idx="3317">
                  <c:v>-34.19264649332505</c:v>
                </c:pt>
                <c:pt idx="3318">
                  <c:v>-34.254348414675363</c:v>
                </c:pt>
                <c:pt idx="3319">
                  <c:v>-34.316100918105498</c:v>
                </c:pt>
                <c:pt idx="3320">
                  <c:v>-34.377904076765553</c:v>
                </c:pt>
                <c:pt idx="3321">
                  <c:v>-34.439757962377563</c:v>
                </c:pt>
                <c:pt idx="3322">
                  <c:v>-34.501662645253376</c:v>
                </c:pt>
                <c:pt idx="3323">
                  <c:v>-34.563618194311559</c:v>
                </c:pt>
                <c:pt idx="3324">
                  <c:v>-34.625624677094493</c:v>
                </c:pt>
                <c:pt idx="3325">
                  <c:v>-34.687682159785382</c:v>
                </c:pt>
                <c:pt idx="3326">
                  <c:v>-34.749790707225443</c:v>
                </c:pt>
                <c:pt idx="3327">
                  <c:v>-34.811950382930014</c:v>
                </c:pt>
                <c:pt idx="3328">
                  <c:v>-34.874161249106322</c:v>
                </c:pt>
                <c:pt idx="3329">
                  <c:v>-34.936423366668933</c:v>
                </c:pt>
                <c:pt idx="3330">
                  <c:v>-34.99873679525696</c:v>
                </c:pt>
                <c:pt idx="3331">
                  <c:v>-35.061101593250655</c:v>
                </c:pt>
                <c:pt idx="3332">
                  <c:v>-35.12351781778662</c:v>
                </c:pt>
                <c:pt idx="3333">
                  <c:v>-35.18598552477544</c:v>
                </c:pt>
                <c:pt idx="3334">
                  <c:v>-35.248504768916327</c:v>
                </c:pt>
                <c:pt idx="3335">
                  <c:v>-35.311075603714116</c:v>
                </c:pt>
                <c:pt idx="3336">
                  <c:v>-35.373698081494688</c:v>
                </c:pt>
                <c:pt idx="3337">
                  <c:v>-35.436372253420515</c:v>
                </c:pt>
                <c:pt idx="3338">
                  <c:v>-35.49909816950646</c:v>
                </c:pt>
                <c:pt idx="3339">
                  <c:v>-35.561875878635568</c:v>
                </c:pt>
                <c:pt idx="3340">
                  <c:v>-35.624705428573506</c:v>
                </c:pt>
                <c:pt idx="3341">
                  <c:v>-35.687586865984869</c:v>
                </c:pt>
                <c:pt idx="3342">
                  <c:v>-35.750520236447521</c:v>
                </c:pt>
                <c:pt idx="3343">
                  <c:v>-35.813505584467848</c:v>
                </c:pt>
                <c:pt idx="3344">
                  <c:v>-35.876542953495694</c:v>
                </c:pt>
                <c:pt idx="3345">
                  <c:v>-35.939632385938843</c:v>
                </c:pt>
                <c:pt idx="3346">
                  <c:v>-36.002773923178047</c:v>
                </c:pt>
                <c:pt idx="3347">
                  <c:v>-36.065967605580845</c:v>
                </c:pt>
                <c:pt idx="3348">
                  <c:v>-36.12921347251639</c:v>
                </c:pt>
                <c:pt idx="3349">
                  <c:v>-36.192511562369731</c:v>
                </c:pt>
                <c:pt idx="3350">
                  <c:v>-36.255861912555432</c:v>
                </c:pt>
                <c:pt idx="3351">
                  <c:v>-36.319264559531341</c:v>
                </c:pt>
                <c:pt idx="3352">
                  <c:v>-36.382719538813646</c:v>
                </c:pt>
                <c:pt idx="3353">
                  <c:v>-36.446226884989002</c:v>
                </c:pt>
                <c:pt idx="3354">
                  <c:v>-36.509786631728836</c:v>
                </c:pt>
                <c:pt idx="3355">
                  <c:v>-36.57339881180264</c:v>
                </c:pt>
                <c:pt idx="3356">
                  <c:v>-36.637063457091415</c:v>
                </c:pt>
                <c:pt idx="3357">
                  <c:v>-36.700780598600112</c:v>
                </c:pt>
                <c:pt idx="3358">
                  <c:v>-36.764550266470913</c:v>
                </c:pt>
                <c:pt idx="3359">
                  <c:v>-36.828372489996738</c:v>
                </c:pt>
                <c:pt idx="3360">
                  <c:v>-36.892247297632849</c:v>
                </c:pt>
                <c:pt idx="3361">
                  <c:v>-36.956174717010121</c:v>
                </c:pt>
                <c:pt idx="3362">
                  <c:v>-37.02015477494696</c:v>
                </c:pt>
                <c:pt idx="3363">
                  <c:v>-37.084187497461812</c:v>
                </c:pt>
                <c:pt idx="3364">
                  <c:v>-37.148272909785398</c:v>
                </c:pt>
                <c:pt idx="3365">
                  <c:v>-37.212411036372231</c:v>
                </c:pt>
                <c:pt idx="3366">
                  <c:v>-37.276601900913192</c:v>
                </c:pt>
                <c:pt idx="3367">
                  <c:v>-37.340845526345781</c:v>
                </c:pt>
                <c:pt idx="3368">
                  <c:v>-37.405141934867707</c:v>
                </c:pt>
                <c:pt idx="3369">
                  <c:v>-37.469491147946471</c:v>
                </c:pt>
                <c:pt idx="3370">
                  <c:v>-37.533893186331142</c:v>
                </c:pt>
                <c:pt idx="3371">
                  <c:v>-37.598348070064119</c:v>
                </c:pt>
                <c:pt idx="3372">
                  <c:v>-37.662855818491082</c:v>
                </c:pt>
                <c:pt idx="3373">
                  <c:v>-37.72741645027255</c:v>
                </c:pt>
                <c:pt idx="3374">
                  <c:v>-37.792029983393711</c:v>
                </c:pt>
                <c:pt idx="3375">
                  <c:v>-37.856696435176261</c:v>
                </c:pt>
                <c:pt idx="3376">
                  <c:v>-37.921415822287408</c:v>
                </c:pt>
                <c:pt idx="3377">
                  <c:v>-37.986188160750558</c:v>
                </c:pt>
                <c:pt idx="3378">
                  <c:v>-38.051013465955783</c:v>
                </c:pt>
                <c:pt idx="3379">
                  <c:v>-38.115891752669164</c:v>
                </c:pt>
                <c:pt idx="3380">
                  <c:v>-38.180823035043403</c:v>
                </c:pt>
                <c:pt idx="3381">
                  <c:v>-38.245807326626093</c:v>
                </c:pt>
                <c:pt idx="3382">
                  <c:v>-38.310844640370732</c:v>
                </c:pt>
                <c:pt idx="3383">
                  <c:v>-38.375934988645056</c:v>
                </c:pt>
                <c:pt idx="3384">
                  <c:v>-38.441078383240729</c:v>
                </c:pt>
                <c:pt idx="3385">
                  <c:v>-38.506274835382129</c:v>
                </c:pt>
                <c:pt idx="3386">
                  <c:v>-38.571524355735541</c:v>
                </c:pt>
                <c:pt idx="3387">
                  <c:v>-38.636826954417891</c:v>
                </c:pt>
                <c:pt idx="3388">
                  <c:v>-38.702182641005294</c:v>
                </c:pt>
                <c:pt idx="3389">
                  <c:v>-38.767591424541379</c:v>
                </c:pt>
                <c:pt idx="3390">
                  <c:v>-38.833053313546408</c:v>
                </c:pt>
                <c:pt idx="3391">
                  <c:v>-38.898568316024438</c:v>
                </c:pt>
                <c:pt idx="3392">
                  <c:v>-38.964136439472313</c:v>
                </c:pt>
                <c:pt idx="3393">
                  <c:v>-39.029757690887422</c:v>
                </c:pt>
                <c:pt idx="3394">
                  <c:v>-39.095432076775076</c:v>
                </c:pt>
                <c:pt idx="3395">
                  <c:v>-39.16115960315669</c:v>
                </c:pt>
                <c:pt idx="3396">
                  <c:v>-39.226940275577164</c:v>
                </c:pt>
                <c:pt idx="3397">
                  <c:v>-39.292774099112208</c:v>
                </c:pt>
                <c:pt idx="3398">
                  <c:v>-39.358661078376194</c:v>
                </c:pt>
                <c:pt idx="3399">
                  <c:v>-39.42460121752837</c:v>
                </c:pt>
                <c:pt idx="3400">
                  <c:v>-39.490594520280752</c:v>
                </c:pt>
                <c:pt idx="3401">
                  <c:v>-39.556640989904579</c:v>
                </c:pt>
                <c:pt idx="3402">
                  <c:v>-39.622740629237249</c:v>
                </c:pt>
                <c:pt idx="3403">
                  <c:v>-39.688893440689036</c:v>
                </c:pt>
                <c:pt idx="3404">
                  <c:v>-39.755099426249373</c:v>
                </c:pt>
                <c:pt idx="3405">
                  <c:v>-39.821358587493734</c:v>
                </c:pt>
                <c:pt idx="3406">
                  <c:v>-39.887670925589333</c:v>
                </c:pt>
                <c:pt idx="3407">
                  <c:v>-39.95403644130166</c:v>
                </c:pt>
                <c:pt idx="3408">
                  <c:v>-40.020455135000617</c:v>
                </c:pt>
                <c:pt idx="3409">
                  <c:v>-40.086927006666329</c:v>
                </c:pt>
                <c:pt idx="3410">
                  <c:v>-40.153452055894839</c:v>
                </c:pt>
                <c:pt idx="3411">
                  <c:v>-40.220030281903661</c:v>
                </c:pt>
                <c:pt idx="3412">
                  <c:v>-40.286661683538213</c:v>
                </c:pt>
                <c:pt idx="3413">
                  <c:v>-40.353346259276393</c:v>
                </c:pt>
                <c:pt idx="3414">
                  <c:v>-40.420084007234237</c:v>
                </c:pt>
                <c:pt idx="3415">
                  <c:v>-40.486874925171385</c:v>
                </c:pt>
                <c:pt idx="3416">
                  <c:v>-40.553719010496138</c:v>
                </c:pt>
                <c:pt idx="3417">
                  <c:v>-40.620616260270182</c:v>
                </c:pt>
                <c:pt idx="3418">
                  <c:v>-40.687566671214356</c:v>
                </c:pt>
                <c:pt idx="3419">
                  <c:v>-40.7545702397124</c:v>
                </c:pt>
                <c:pt idx="3420">
                  <c:v>-40.821626961816833</c:v>
                </c:pt>
                <c:pt idx="3421">
                  <c:v>-40.888736833252672</c:v>
                </c:pt>
                <c:pt idx="3422">
                  <c:v>-40.955899849422565</c:v>
                </c:pt>
                <c:pt idx="3423">
                  <c:v>-41.023116005411012</c:v>
                </c:pt>
                <c:pt idx="3424">
                  <c:v>-41.090385295989051</c:v>
                </c:pt>
                <c:pt idx="3425">
                  <c:v>-41.157707715618159</c:v>
                </c:pt>
                <c:pt idx="3426">
                  <c:v>-41.225083258454575</c:v>
                </c:pt>
                <c:pt idx="3427">
                  <c:v>-41.292511918353263</c:v>
                </c:pt>
                <c:pt idx="3428">
                  <c:v>-41.359993688872684</c:v>
                </c:pt>
                <c:pt idx="3429">
                  <c:v>-41.42752856327747</c:v>
                </c:pt>
                <c:pt idx="3430">
                  <c:v>-41.495116534543769</c:v>
                </c:pt>
                <c:pt idx="3431">
                  <c:v>-41.562757595361603</c:v>
                </c:pt>
                <c:pt idx="3432">
                  <c:v>-41.630451738139669</c:v>
                </c:pt>
                <c:pt idx="3433">
                  <c:v>-41.698198955008181</c:v>
                </c:pt>
                <c:pt idx="3434">
                  <c:v>-41.76599923782301</c:v>
                </c:pt>
                <c:pt idx="3435">
                  <c:v>-41.833852578169171</c:v>
                </c:pt>
                <c:pt idx="3436">
                  <c:v>-41.901758967363833</c:v>
                </c:pt>
                <c:pt idx="3437">
                  <c:v>-41.969718396459676</c:v>
                </c:pt>
                <c:pt idx="3438">
                  <c:v>-42.037730856248679</c:v>
                </c:pt>
                <c:pt idx="3439">
                  <c:v>-42.10579633726519</c:v>
                </c:pt>
                <c:pt idx="3440">
                  <c:v>-42.173914829788757</c:v>
                </c:pt>
                <c:pt idx="3441">
                  <c:v>-42.242086323847595</c:v>
                </c:pt>
                <c:pt idx="3442">
                  <c:v>-42.310310809221306</c:v>
                </c:pt>
                <c:pt idx="3443">
                  <c:v>-42.378588275444507</c:v>
                </c:pt>
                <c:pt idx="3444">
                  <c:v>-42.446918711808941</c:v>
                </c:pt>
                <c:pt idx="3445">
                  <c:v>-42.515302107367262</c:v>
                </c:pt>
                <c:pt idx="3446">
                  <c:v>-42.583738450935073</c:v>
                </c:pt>
                <c:pt idx="3447">
                  <c:v>-42.652227731094555</c:v>
                </c:pt>
                <c:pt idx="3448">
                  <c:v>-42.720769936196426</c:v>
                </c:pt>
                <c:pt idx="3449">
                  <c:v>-42.78936505436306</c:v>
                </c:pt>
                <c:pt idx="3450">
                  <c:v>-42.85801307349147</c:v>
                </c:pt>
                <c:pt idx="3451">
                  <c:v>-42.926713981255517</c:v>
                </c:pt>
                <c:pt idx="3452">
                  <c:v>-42.995467765108522</c:v>
                </c:pt>
                <c:pt idx="3453">
                  <c:v>-43.064274412286366</c:v>
                </c:pt>
                <c:pt idx="3454">
                  <c:v>-43.133133909809224</c:v>
                </c:pt>
                <c:pt idx="3455">
                  <c:v>-43.20204624448489</c:v>
                </c:pt>
                <c:pt idx="3456">
                  <c:v>-43.271011402911</c:v>
                </c:pt>
                <c:pt idx="3457">
                  <c:v>-43.340029371477328</c:v>
                </c:pt>
                <c:pt idx="3458">
                  <c:v>-43.409100136368217</c:v>
                </c:pt>
                <c:pt idx="3459">
                  <c:v>-43.478223683565574</c:v>
                </c:pt>
                <c:pt idx="3460">
                  <c:v>-43.547399998850452</c:v>
                </c:pt>
                <c:pt idx="3461">
                  <c:v>-43.616629067806194</c:v>
                </c:pt>
                <c:pt idx="3462">
                  <c:v>-43.685910875820454</c:v>
                </c:pt>
                <c:pt idx="3463">
                  <c:v>-43.755245408087632</c:v>
                </c:pt>
                <c:pt idx="3464">
                  <c:v>-43.824632649611303</c:v>
                </c:pt>
                <c:pt idx="3465">
                  <c:v>-43.894072585206416</c:v>
                </c:pt>
                <c:pt idx="3466">
                  <c:v>-43.963565199501787</c:v>
                </c:pt>
                <c:pt idx="3467">
                  <c:v>-44.033110476942447</c:v>
                </c:pt>
                <c:pt idx="3468">
                  <c:v>-44.102708401792093</c:v>
                </c:pt>
                <c:pt idx="3469">
                  <c:v>-44.172358958134971</c:v>
                </c:pt>
                <c:pt idx="3470">
                  <c:v>-44.242062129879152</c:v>
                </c:pt>
                <c:pt idx="3471">
                  <c:v>-44.311817900757703</c:v>
                </c:pt>
                <c:pt idx="3472">
                  <c:v>-44.381626254331898</c:v>
                </c:pt>
                <c:pt idx="3473">
                  <c:v>-44.451487173993385</c:v>
                </c:pt>
                <c:pt idx="3474">
                  <c:v>-44.52140064296642</c:v>
                </c:pt>
                <c:pt idx="3475">
                  <c:v>-44.591366644310504</c:v>
                </c:pt>
                <c:pt idx="3476">
                  <c:v>-44.661385160922443</c:v>
                </c:pt>
                <c:pt idx="3477">
                  <c:v>-44.731456175539151</c:v>
                </c:pt>
                <c:pt idx="3478">
                  <c:v>-44.801579670739635</c:v>
                </c:pt>
                <c:pt idx="3479">
                  <c:v>-44.871755628947703</c:v>
                </c:pt>
                <c:pt idx="3480">
                  <c:v>-44.941984032434839</c:v>
                </c:pt>
                <c:pt idx="3481">
                  <c:v>-45.01226486332186</c:v>
                </c:pt>
                <c:pt idx="3482">
                  <c:v>-45.082598103581759</c:v>
                </c:pt>
                <c:pt idx="3483">
                  <c:v>-45.15298373504266</c:v>
                </c:pt>
                <c:pt idx="3484">
                  <c:v>-45.223421739390055</c:v>
                </c:pt>
                <c:pt idx="3485">
                  <c:v>-45.293912098169088</c:v>
                </c:pt>
                <c:pt idx="3486">
                  <c:v>-45.36445479278764</c:v>
                </c:pt>
                <c:pt idx="3487">
                  <c:v>-45.435049804518776</c:v>
                </c:pt>
                <c:pt idx="3488">
                  <c:v>-45.50569711450342</c:v>
                </c:pt>
                <c:pt idx="3489">
                  <c:v>-45.576396703753453</c:v>
                </c:pt>
                <c:pt idx="3490">
                  <c:v>-45.647148553153407</c:v>
                </c:pt>
                <c:pt idx="3491">
                  <c:v>-45.717952643464706</c:v>
                </c:pt>
                <c:pt idx="3492">
                  <c:v>-45.788808955327113</c:v>
                </c:pt>
                <c:pt idx="3493">
                  <c:v>-45.859717469262471</c:v>
                </c:pt>
                <c:pt idx="3494">
                  <c:v>-45.930678165677357</c:v>
                </c:pt>
                <c:pt idx="3495">
                  <c:v>-46.001691024865892</c:v>
                </c:pt>
                <c:pt idx="3496">
                  <c:v>-46.072756027013</c:v>
                </c:pt>
                <c:pt idx="3497">
                  <c:v>-46.143873152196747</c:v>
                </c:pt>
                <c:pt idx="3498">
                  <c:v>-46.215042380392191</c:v>
                </c:pt>
                <c:pt idx="3499">
                  <c:v>-46.286263691474396</c:v>
                </c:pt>
                <c:pt idx="3500">
                  <c:v>-46.357537065220811</c:v>
                </c:pt>
                <c:pt idx="3501">
                  <c:v>-46.428862481315313</c:v>
                </c:pt>
                <c:pt idx="3502">
                  <c:v>-46.500239919351159</c:v>
                </c:pt>
                <c:pt idx="3503">
                  <c:v>-46.571669358833923</c:v>
                </c:pt>
                <c:pt idx="3504">
                  <c:v>-46.643150779185532</c:v>
                </c:pt>
                <c:pt idx="3505">
                  <c:v>-46.71468415974698</c:v>
                </c:pt>
                <c:pt idx="3506">
                  <c:v>-46.78626947978195</c:v>
                </c:pt>
                <c:pt idx="3507">
                  <c:v>-46.8579067184805</c:v>
                </c:pt>
                <c:pt idx="3508">
                  <c:v>-46.929595854962528</c:v>
                </c:pt>
                <c:pt idx="3509">
                  <c:v>-47.001336868280731</c:v>
                </c:pt>
                <c:pt idx="3510">
                  <c:v>-47.073129737425596</c:v>
                </c:pt>
                <c:pt idx="3511">
                  <c:v>-47.144974441327214</c:v>
                </c:pt>
                <c:pt idx="3512">
                  <c:v>-47.216870958860895</c:v>
                </c:pt>
                <c:pt idx="3513">
                  <c:v>-47.288819268849579</c:v>
                </c:pt>
                <c:pt idx="3514">
                  <c:v>-47.360819350067956</c:v>
                </c:pt>
                <c:pt idx="3515">
                  <c:v>-47.432871181246924</c:v>
                </c:pt>
                <c:pt idx="3516">
                  <c:v>-47.504974741076765</c:v>
                </c:pt>
                <c:pt idx="3517">
                  <c:v>-47.577130008211725</c:v>
                </c:pt>
                <c:pt idx="3518">
                  <c:v>-47.649336961273541</c:v>
                </c:pt>
                <c:pt idx="3519">
                  <c:v>-47.721595578855727</c:v>
                </c:pt>
                <c:pt idx="3520">
                  <c:v>-47.793905839527888</c:v>
                </c:pt>
                <c:pt idx="3521">
                  <c:v>-47.866267721839549</c:v>
                </c:pt>
                <c:pt idx="3522">
                  <c:v>-47.938681204324538</c:v>
                </c:pt>
                <c:pt idx="3523">
                  <c:v>-48.011146265505253</c:v>
                </c:pt>
                <c:pt idx="3524">
                  <c:v>-48.083662883897127</c:v>
                </c:pt>
                <c:pt idx="3525">
                  <c:v>-48.156231038012635</c:v>
                </c:pt>
                <c:pt idx="3526">
                  <c:v>-48.22885070636606</c:v>
                </c:pt>
                <c:pt idx="3527">
                  <c:v>-48.301521867477874</c:v>
                </c:pt>
                <c:pt idx="3528">
                  <c:v>-48.374244499878969</c:v>
                </c:pt>
                <c:pt idx="3529">
                  <c:v>-48.447018582115824</c:v>
                </c:pt>
                <c:pt idx="3530">
                  <c:v>-48.519844092754319</c:v>
                </c:pt>
                <c:pt idx="3531">
                  <c:v>-48.592721010385034</c:v>
                </c:pt>
                <c:pt idx="3532">
                  <c:v>-48.665649313627661</c:v>
                </c:pt>
                <c:pt idx="3533">
                  <c:v>-48.73862898113557</c:v>
                </c:pt>
                <c:pt idx="3534">
                  <c:v>-48.811659991600948</c:v>
                </c:pt>
                <c:pt idx="3535">
                  <c:v>-48.88474232375944</c:v>
                </c:pt>
                <c:pt idx="3536">
                  <c:v>-48.957875956395014</c:v>
                </c:pt>
                <c:pt idx="3537">
                  <c:v>-49.031060868344476</c:v>
                </c:pt>
                <c:pt idx="3538">
                  <c:v>-49.104297038503155</c:v>
                </c:pt>
                <c:pt idx="3539">
                  <c:v>-49.177584445829361</c:v>
                </c:pt>
                <c:pt idx="3540">
                  <c:v>-49.250923069349241</c:v>
                </c:pt>
                <c:pt idx="3541">
                  <c:v>-49.324312888162218</c:v>
                </c:pt>
                <c:pt idx="3542">
                  <c:v>-49.397753881445837</c:v>
                </c:pt>
                <c:pt idx="3543">
                  <c:v>-49.471246028460911</c:v>
                </c:pt>
                <c:pt idx="3544">
                  <c:v>-49.544789308556325</c:v>
                </c:pt>
                <c:pt idx="3545">
                  <c:v>-49.618383701174849</c:v>
                </c:pt>
                <c:pt idx="3546">
                  <c:v>-49.692029185857649</c:v>
                </c:pt>
                <c:pt idx="3547">
                  <c:v>-49.765725742249707</c:v>
                </c:pt>
                <c:pt idx="3548">
                  <c:v>-49.839473350105294</c:v>
                </c:pt>
                <c:pt idx="3549">
                  <c:v>-49.913271989292774</c:v>
                </c:pt>
                <c:pt idx="3550">
                  <c:v>-49.98712163979998</c:v>
                </c:pt>
                <c:pt idx="3551">
                  <c:v>-50.061022281739852</c:v>
                </c:pt>
                <c:pt idx="3552">
                  <c:v>-50.134973895355074</c:v>
                </c:pt>
                <c:pt idx="3553">
                  <c:v>-50.208976461023987</c:v>
                </c:pt>
                <c:pt idx="3554">
                  <c:v>-50.283029959265434</c:v>
                </c:pt>
                <c:pt idx="3555">
                  <c:v>-50.357134370744241</c:v>
                </c:pt>
                <c:pt idx="3556">
                  <c:v>-50.431289676276769</c:v>
                </c:pt>
                <c:pt idx="3557">
                  <c:v>-50.505495856835871</c:v>
                </c:pt>
                <c:pt idx="3558">
                  <c:v>-50.579752893556048</c:v>
                </c:pt>
                <c:pt idx="3559">
                  <c:v>-50.654060767739672</c:v>
                </c:pt>
                <c:pt idx="3560">
                  <c:v>-50.728419460861417</c:v>
                </c:pt>
                <c:pt idx="3561">
                  <c:v>-50.802828954573712</c:v>
                </c:pt>
                <c:pt idx="3562">
                  <c:v>-50.877289230712712</c:v>
                </c:pt>
                <c:pt idx="3563">
                  <c:v>-50.951800271302616</c:v>
                </c:pt>
                <c:pt idx="3564">
                  <c:v>-51.02636205856161</c:v>
                </c:pt>
                <c:pt idx="3565">
                  <c:v>-51.10097457490717</c:v>
                </c:pt>
                <c:pt idx="3566">
                  <c:v>-51.175637802961006</c:v>
                </c:pt>
                <c:pt idx="3567">
                  <c:v>-51.250351725554218</c:v>
                </c:pt>
                <c:pt idx="3568">
                  <c:v>-51.325116325733156</c:v>
                </c:pt>
                <c:pt idx="3569">
                  <c:v>-51.399931586763884</c:v>
                </c:pt>
                <c:pt idx="3570">
                  <c:v>-51.474797492137697</c:v>
                </c:pt>
                <c:pt idx="3571">
                  <c:v>-51.549714025576392</c:v>
                </c:pt>
                <c:pt idx="3572">
                  <c:v>-51.624681171037146</c:v>
                </c:pt>
                <c:pt idx="3573">
                  <c:v>-51.699698912717473</c:v>
                </c:pt>
                <c:pt idx="3574">
                  <c:v>-51.774767235060509</c:v>
                </c:pt>
                <c:pt idx="3575">
                  <c:v>-51.849886122760289</c:v>
                </c:pt>
                <c:pt idx="3576">
                  <c:v>-51.925055560766033</c:v>
                </c:pt>
                <c:pt idx="3577">
                  <c:v>-52.00027553428729</c:v>
                </c:pt>
                <c:pt idx="3578">
                  <c:v>-52.075546028799224</c:v>
                </c:pt>
                <c:pt idx="3579">
                  <c:v>-52.150867030046903</c:v>
                </c:pt>
                <c:pt idx="3580">
                  <c:v>-52.226238524050515</c:v>
                </c:pt>
                <c:pt idx="3581">
                  <c:v>-52.301660497109424</c:v>
                </c:pt>
                <c:pt idx="3582">
                  <c:v>-52.377132935807602</c:v>
                </c:pt>
                <c:pt idx="3583">
                  <c:v>-52.4526558270178</c:v>
                </c:pt>
                <c:pt idx="3584">
                  <c:v>-52.528229157905848</c:v>
                </c:pt>
                <c:pt idx="3585">
                  <c:v>-52.603852915935732</c:v>
                </c:pt>
                <c:pt idx="3586">
                  <c:v>-52.679527088873463</c:v>
                </c:pt>
                <c:pt idx="3587">
                  <c:v>-52.755251664791658</c:v>
                </c:pt>
                <c:pt idx="3588">
                  <c:v>-52.831026632073673</c:v>
                </c:pt>
                <c:pt idx="3589">
                  <c:v>-52.906851979417731</c:v>
                </c:pt>
                <c:pt idx="3590">
                  <c:v>-52.982727695841376</c:v>
                </c:pt>
                <c:pt idx="3591">
                  <c:v>-53.058653770684721</c:v>
                </c:pt>
                <c:pt idx="3592">
                  <c:v>-53.134630193615322</c:v>
                </c:pt>
                <c:pt idx="3593">
                  <c:v>-53.210656954631247</c:v>
                </c:pt>
                <c:pt idx="3594">
                  <c:v>-53.286734044065078</c:v>
                </c:pt>
                <c:pt idx="3595">
                  <c:v>-53.362861452587829</c:v>
                </c:pt>
                <c:pt idx="3596">
                  <c:v>-53.439039171211924</c:v>
                </c:pt>
                <c:pt idx="3597">
                  <c:v>-53.515267191295443</c:v>
                </c:pt>
                <c:pt idx="3598">
                  <c:v>-53.591545504544584</c:v>
                </c:pt>
                <c:pt idx="3599">
                  <c:v>-53.667874103017503</c:v>
                </c:pt>
                <c:pt idx="3600">
                  <c:v>-53.744252979127467</c:v>
                </c:pt>
                <c:pt idx="3601">
                  <c:v>-53.820682125645547</c:v>
                </c:pt>
                <c:pt idx="3602">
                  <c:v>-53.897161535703802</c:v>
                </c:pt>
                <c:pt idx="3603">
                  <c:v>-53.973691202798044</c:v>
                </c:pt>
                <c:pt idx="3604">
                  <c:v>-54.050271120790434</c:v>
                </c:pt>
                <c:pt idx="3605">
                  <c:v>-54.126901283912183</c:v>
                </c:pt>
                <c:pt idx="3606">
                  <c:v>-54.203581686766064</c:v>
                </c:pt>
                <c:pt idx="3607">
                  <c:v>-54.280312324328534</c:v>
                </c:pt>
                <c:pt idx="3608">
                  <c:v>-54.357093191951904</c:v>
                </c:pt>
                <c:pt idx="3609">
                  <c:v>-54.43392428536697</c:v>
                </c:pt>
                <c:pt idx="3610">
                  <c:v>-54.510805600684186</c:v>
                </c:pt>
                <c:pt idx="3611">
                  <c:v>-54.587737134396093</c:v>
                </c:pt>
                <c:pt idx="3612">
                  <c:v>-54.664718883378789</c:v>
                </c:pt>
                <c:pt idx="3613">
                  <c:v>-54.741750844892934</c:v>
                </c:pt>
                <c:pt idx="3614">
                  <c:v>-54.818833016586467</c:v>
                </c:pt>
                <c:pt idx="3615">
                  <c:v>-54.895965396494653</c:v>
                </c:pt>
                <c:pt idx="3616">
                  <c:v>-54.973147983041535</c:v>
                </c:pt>
                <c:pt idx="3617">
                  <c:v>-55.050380775041305</c:v>
                </c:pt>
                <c:pt idx="3618">
                  <c:v>-55.127663771698565</c:v>
                </c:pt>
                <c:pt idx="3619">
                  <c:v>-55.204996972609372</c:v>
                </c:pt>
                <c:pt idx="3620">
                  <c:v>-55.282380377761925</c:v>
                </c:pt>
                <c:pt idx="3621">
                  <c:v>-55.35981398753642</c:v>
                </c:pt>
                <c:pt idx="3622">
                  <c:v>-55.437297802705501</c:v>
                </c:pt>
                <c:pt idx="3623">
                  <c:v>-55.514831824434935</c:v>
                </c:pt>
                <c:pt idx="3624">
                  <c:v>-55.592416054282197</c:v>
                </c:pt>
                <c:pt idx="3625">
                  <c:v>-55.670050494197703</c:v>
                </c:pt>
                <c:pt idx="3626">
                  <c:v>-55.747735146523276</c:v>
                </c:pt>
                <c:pt idx="3627">
                  <c:v>-55.825470013992195</c:v>
                </c:pt>
                <c:pt idx="3628">
                  <c:v>-55.903255099728277</c:v>
                </c:pt>
                <c:pt idx="3629">
                  <c:v>-55.981090407245127</c:v>
                </c:pt>
                <c:pt idx="3630">
                  <c:v>-56.058975940444427</c:v>
                </c:pt>
                <c:pt idx="3631">
                  <c:v>-56.136911703616185</c:v>
                </c:pt>
                <c:pt idx="3632">
                  <c:v>-56.214897701435405</c:v>
                </c:pt>
                <c:pt idx="3633">
                  <c:v>-56.292933938962108</c:v>
                </c:pt>
                <c:pt idx="3634">
                  <c:v>-56.371020421638718</c:v>
                </c:pt>
                <c:pt idx="3635">
                  <c:v>-56.449157155288638</c:v>
                </c:pt>
                <c:pt idx="3636">
                  <c:v>-56.527344146113933</c:v>
                </c:pt>
                <c:pt idx="3637">
                  <c:v>-56.605581400692998</c:v>
                </c:pt>
                <c:pt idx="3638">
                  <c:v>-56.683868925978445</c:v>
                </c:pt>
                <c:pt idx="3639">
                  <c:v>-56.762206729294263</c:v>
                </c:pt>
                <c:pt idx="3640">
                  <c:v>-56.840594818333216</c:v>
                </c:pt>
                <c:pt idx="3641">
                  <c:v>-56.919033201153653</c:v>
                </c:pt>
                <c:pt idx="3642">
                  <c:v>-56.997521886176862</c:v>
                </c:pt>
                <c:pt idx="3643">
                  <c:v>-57.076060882182901</c:v>
                </c:pt>
                <c:pt idx="3644">
                  <c:v>-57.154650198308545</c:v>
                </c:pt>
                <c:pt idx="3645">
                  <c:v>-57.233289844041984</c:v>
                </c:pt>
                <c:pt idx="3646">
                  <c:v>-57.31197982922032</c:v>
                </c:pt>
                <c:pt idx="3647">
                  <c:v>-57.390720164024998</c:v>
                </c:pt>
                <c:pt idx="3648">
                  <c:v>-57.469510858977557</c:v>
                </c:pt>
                <c:pt idx="3649">
                  <c:v>-57.548351924935631</c:v>
                </c:pt>
                <c:pt idx="3650">
                  <c:v>-57.627243373088184</c:v>
                </c:pt>
                <c:pt idx="3651">
                  <c:v>-57.706185214950835</c:v>
                </c:pt>
                <c:pt idx="3652">
                  <c:v>-57.785177462361197</c:v>
                </c:pt>
                <c:pt idx="3653">
                  <c:v>-57.864220127473274</c:v>
                </c:pt>
                <c:pt idx="3654">
                  <c:v>-57.94331322275297</c:v>
                </c:pt>
                <c:pt idx="3655">
                  <c:v>-58.022456760972318</c:v>
                </c:pt>
                <c:pt idx="3656">
                  <c:v>-58.101650755203877</c:v>
                </c:pt>
                <c:pt idx="3657">
                  <c:v>-58.18089521881511</c:v>
                </c:pt>
                <c:pt idx="3658">
                  <c:v>-58.260190165462433</c:v>
                </c:pt>
                <c:pt idx="3659">
                  <c:v>-58.33953560908494</c:v>
                </c:pt>
                <c:pt idx="3660">
                  <c:v>-58.418931563898688</c:v>
                </c:pt>
                <c:pt idx="3661">
                  <c:v>-58.498378044389753</c:v>
                </c:pt>
                <c:pt idx="3662">
                  <c:v>-58.577875065307751</c:v>
                </c:pt>
                <c:pt idx="3663">
                  <c:v>-58.657422641659373</c:v>
                </c:pt>
                <c:pt idx="3664">
                  <c:v>-58.737020788701116</c:v>
                </c:pt>
                <c:pt idx="3665">
                  <c:v>-58.816669521932539</c:v>
                </c:pt>
                <c:pt idx="3666">
                  <c:v>-58.89636885708849</c:v>
                </c:pt>
                <c:pt idx="3667">
                  <c:v>-58.976118810132263</c:v>
                </c:pt>
                <c:pt idx="3668">
                  <c:v>-59.055919397247848</c:v>
                </c:pt>
                <c:pt idx="3669">
                  <c:v>-59.135770634832205</c:v>
                </c:pt>
                <c:pt idx="3670">
                  <c:v>-59.21567253948723</c:v>
                </c:pt>
                <c:pt idx="3671">
                  <c:v>-59.2956251280118</c:v>
                </c:pt>
                <c:pt idx="3672">
                  <c:v>-59.375628417394012</c:v>
                </c:pt>
                <c:pt idx="3673">
                  <c:v>-59.455682424802092</c:v>
                </c:pt>
                <c:pt idx="3674">
                  <c:v>-59.535787167576345</c:v>
                </c:pt>
                <c:pt idx="3675">
                  <c:v>-59.615942663220864</c:v>
                </c:pt>
                <c:pt idx="3676">
                  <c:v>-59.696148929393793</c:v>
                </c:pt>
                <c:pt idx="3677">
                  <c:v>-59.776405983899707</c:v>
                </c:pt>
                <c:pt idx="3678">
                  <c:v>-59.856713844679248</c:v>
                </c:pt>
                <c:pt idx="3679">
                  <c:v>-59.937072529800673</c:v>
                </c:pt>
                <c:pt idx="3680">
                  <c:v>-60.0174820574506</c:v>
                </c:pt>
                <c:pt idx="3681">
                  <c:v>-60.097942445924204</c:v>
                </c:pt>
                <c:pt idx="3682">
                  <c:v>-60.178453713615752</c:v>
                </c:pt>
                <c:pt idx="3683">
                  <c:v>-60.259015879008835</c:v>
                </c:pt>
                <c:pt idx="3684">
                  <c:v>-60.33962896066668</c:v>
                </c:pt>
                <c:pt idx="3685">
                  <c:v>-60.420292977221891</c:v>
                </c:pt>
                <c:pt idx="3686">
                  <c:v>-60.501007947366887</c:v>
                </c:pt>
                <c:pt idx="3687">
                  <c:v>-60.581773889842893</c:v>
                </c:pt>
                <c:pt idx="3688">
                  <c:v>-60.662590823430413</c:v>
                </c:pt>
                <c:pt idx="3689">
                  <c:v>-60.743458766938502</c:v>
                </c:pt>
                <c:pt idx="3690">
                  <c:v>-60.824377739193885</c:v>
                </c:pt>
                <c:pt idx="3691">
                  <c:v>-60.905347759031045</c:v>
                </c:pt>
                <c:pt idx="3692">
                  <c:v>-60.986368845280452</c:v>
                </c:pt>
                <c:pt idx="3693">
                  <c:v>-61.06744101675887</c:v>
                </c:pt>
                <c:pt idx="3694">
                  <c:v>-61.148564292257667</c:v>
                </c:pt>
                <c:pt idx="3695">
                  <c:v>-61.229738690531825</c:v>
                </c:pt>
                <c:pt idx="3696">
                  <c:v>-61.310964230289223</c:v>
                </c:pt>
                <c:pt idx="3697">
                  <c:v>-61.392240930178701</c:v>
                </c:pt>
                <c:pt idx="3698">
                  <c:v>-61.473568808779618</c:v>
                </c:pt>
                <c:pt idx="3699">
                  <c:v>-61.554947884590035</c:v>
                </c:pt>
                <c:pt idx="3700">
                  <c:v>-61.636378176014944</c:v>
                </c:pt>
                <c:pt idx="3701">
                  <c:v>-61.717859701355636</c:v>
                </c:pt>
                <c:pt idx="3702">
                  <c:v>-61.799392478797031</c:v>
                </c:pt>
                <c:pt idx="3703">
                  <c:v>-61.880976526396701</c:v>
                </c:pt>
                <c:pt idx="3704">
                  <c:v>-61.962611862073082</c:v>
                </c:pt>
                <c:pt idx="3705">
                  <c:v>-62.044298503593673</c:v>
                </c:pt>
                <c:pt idx="3706">
                  <c:v>-62.126036468562596</c:v>
                </c:pt>
                <c:pt idx="3707">
                  <c:v>-62.207825774409756</c:v>
                </c:pt>
                <c:pt idx="3708">
                  <c:v>-62.289666438378092</c:v>
                </c:pt>
                <c:pt idx="3709">
                  <c:v>-62.371558477511783</c:v>
                </c:pt>
                <c:pt idx="3710">
                  <c:v>-62.453501908644427</c:v>
                </c:pt>
                <c:pt idx="3711">
                  <c:v>-62.535496748386628</c:v>
                </c:pt>
                <c:pt idx="3712">
                  <c:v>-62.617543013114371</c:v>
                </c:pt>
                <c:pt idx="3713">
                  <c:v>-62.699640718956253</c:v>
                </c:pt>
                <c:pt idx="3714">
                  <c:v>-62.781789881781911</c:v>
                </c:pt>
                <c:pt idx="3715">
                  <c:v>-62.863990517189556</c:v>
                </c:pt>
                <c:pt idx="3716">
                  <c:v>-62.946242640493551</c:v>
                </c:pt>
                <c:pt idx="3717">
                  <c:v>-63.028546266713043</c:v>
                </c:pt>
                <c:pt idx="3718">
                  <c:v>-63.110901410558462</c:v>
                </c:pt>
                <c:pt idx="3719">
                  <c:v>-63.193308086420359</c:v>
                </c:pt>
                <c:pt idx="3720">
                  <c:v>-63.275766308356658</c:v>
                </c:pt>
                <c:pt idx="3721">
                  <c:v>-63.358276090080892</c:v>
                </c:pt>
                <c:pt idx="3722">
                  <c:v>-63.44083744494894</c:v>
                </c:pt>
                <c:pt idx="3723">
                  <c:v>-63.523450385948053</c:v>
                </c:pt>
                <c:pt idx="3724">
                  <c:v>-63.606114925683663</c:v>
                </c:pt>
                <c:pt idx="3725">
                  <c:v>-63.68883107636772</c:v>
                </c:pt>
                <c:pt idx="3726">
                  <c:v>-63.771598849806573</c:v>
                </c:pt>
                <c:pt idx="3727">
                  <c:v>-63.854418257388048</c:v>
                </c:pt>
                <c:pt idx="3728">
                  <c:v>-63.937289310070319</c:v>
                </c:pt>
                <c:pt idx="3729">
                  <c:v>-64.020212018369193</c:v>
                </c:pt>
                <c:pt idx="3730">
                  <c:v>-64.103186392346146</c:v>
                </c:pt>
                <c:pt idx="3731">
                  <c:v>-64.186212441596311</c:v>
                </c:pt>
                <c:pt idx="3732">
                  <c:v>-64.269290175236662</c:v>
                </c:pt>
                <c:pt idx="3733">
                  <c:v>-64.352419601893473</c:v>
                </c:pt>
                <c:pt idx="3734">
                  <c:v>-64.435600729691473</c:v>
                </c:pt>
                <c:pt idx="3735">
                  <c:v>-64.518833566240801</c:v>
                </c:pt>
                <c:pt idx="3736">
                  <c:v>-64.602118118625981</c:v>
                </c:pt>
                <c:pt idx="3737">
                  <c:v>-64.685454393394295</c:v>
                </c:pt>
                <c:pt idx="3738">
                  <c:v>-64.768842396543263</c:v>
                </c:pt>
                <c:pt idx="3739">
                  <c:v>-64.852282133509902</c:v>
                </c:pt>
                <c:pt idx="3740">
                  <c:v>-64.935773609158872</c:v>
                </c:pt>
                <c:pt idx="3741">
                  <c:v>-65.019316827770893</c:v>
                </c:pt>
                <c:pt idx="3742">
                  <c:v>-65.102911793031637</c:v>
                </c:pt>
                <c:pt idx="3743">
                  <c:v>-65.186558508020141</c:v>
                </c:pt>
                <c:pt idx="3744">
                  <c:v>-65.270256975198023</c:v>
                </c:pt>
                <c:pt idx="3745">
                  <c:v>-65.354007196397617</c:v>
                </c:pt>
                <c:pt idx="3746">
                  <c:v>-65.437809172811725</c:v>
                </c:pt>
                <c:pt idx="3747">
                  <c:v>-65.521662904982179</c:v>
                </c:pt>
                <c:pt idx="3748">
                  <c:v>-65.605568392789195</c:v>
                </c:pt>
                <c:pt idx="3749">
                  <c:v>-65.689525635440376</c:v>
                </c:pt>
                <c:pt idx="3750">
                  <c:v>-65.773534631460663</c:v>
                </c:pt>
                <c:pt idx="3751">
                  <c:v>-65.857595378680884</c:v>
                </c:pt>
                <c:pt idx="3752">
                  <c:v>-65.941707874228271</c:v>
                </c:pt>
                <c:pt idx="3753">
                  <c:v>-66.025872114515508</c:v>
                </c:pt>
                <c:pt idx="3754">
                  <c:v>-66.110088095230722</c:v>
                </c:pt>
                <c:pt idx="3755">
                  <c:v>-66.194355811327597</c:v>
                </c:pt>
                <c:pt idx="3756">
                  <c:v>-66.278675257015109</c:v>
                </c:pt>
                <c:pt idx="3757">
                  <c:v>-66.363046425747584</c:v>
                </c:pt>
                <c:pt idx="3758">
                  <c:v>-66.447469310215808</c:v>
                </c:pt>
                <c:pt idx="3759">
                  <c:v>-66.531943902336238</c:v>
                </c:pt>
                <c:pt idx="3760">
                  <c:v>-66.616470193242733</c:v>
                </c:pt>
                <c:pt idx="3761">
                  <c:v>-66.70104817327632</c:v>
                </c:pt>
                <c:pt idx="3762">
                  <c:v>-66.78567783197667</c:v>
                </c:pt>
                <c:pt idx="3763">
                  <c:v>-66.870359158072745</c:v>
                </c:pt>
                <c:pt idx="3764">
                  <c:v>-66.955092139473919</c:v>
                </c:pt>
                <c:pt idx="3765">
                  <c:v>-67.039876763261418</c:v>
                </c:pt>
                <c:pt idx="3766">
                  <c:v>-67.124713015679433</c:v>
                </c:pt>
                <c:pt idx="3767">
                  <c:v>-67.209600882127177</c:v>
                </c:pt>
                <c:pt idx="3768">
                  <c:v>-67.294540347149962</c:v>
                </c:pt>
                <c:pt idx="3769">
                  <c:v>-67.379531394431581</c:v>
                </c:pt>
                <c:pt idx="3770">
                  <c:v>-67.464574006786094</c:v>
                </c:pt>
                <c:pt idx="3771">
                  <c:v>-67.54966816615017</c:v>
                </c:pt>
                <c:pt idx="3772">
                  <c:v>-67.634813853575039</c:v>
                </c:pt>
                <c:pt idx="3773">
                  <c:v>-67.720011049219778</c:v>
                </c:pt>
                <c:pt idx="3774">
                  <c:v>-67.805259732342861</c:v>
                </c:pt>
                <c:pt idx="3775">
                  <c:v>-67.890559881296085</c:v>
                </c:pt>
                <c:pt idx="3776">
                  <c:v>-67.975911473516845</c:v>
                </c:pt>
                <c:pt idx="3777">
                  <c:v>-68.061314485522061</c:v>
                </c:pt>
                <c:pt idx="3778">
                  <c:v>-68.146768892900411</c:v>
                </c:pt>
                <c:pt idx="3779">
                  <c:v>-68.232274670306893</c:v>
                </c:pt>
                <c:pt idx="3780">
                  <c:v>-68.317831791456101</c:v>
                </c:pt>
                <c:pt idx="3781">
                  <c:v>-68.403440229116072</c:v>
                </c:pt>
                <c:pt idx="3782">
                  <c:v>-68.489099955102247</c:v>
                </c:pt>
                <c:pt idx="3783">
                  <c:v>-68.574810940272229</c:v>
                </c:pt>
                <c:pt idx="3784">
                  <c:v>-68.660573154519284</c:v>
                </c:pt>
                <c:pt idx="3785">
                  <c:v>-68.746386566768095</c:v>
                </c:pt>
                <c:pt idx="3786">
                  <c:v>-68.832251144968467</c:v>
                </c:pt>
                <c:pt idx="3787">
                  <c:v>-68.918166856090821</c:v>
                </c:pt>
                <c:pt idx="3788">
                  <c:v>-69.004133666121092</c:v>
                </c:pt>
                <c:pt idx="3789">
                  <c:v>-69.090151540056723</c:v>
                </c:pt>
                <c:pt idx="3790">
                  <c:v>-69.176220441901123</c:v>
                </c:pt>
                <c:pt idx="3791">
                  <c:v>-69.262340334660294</c:v>
                </c:pt>
                <c:pt idx="3792">
                  <c:v>-69.348511180338207</c:v>
                </c:pt>
                <c:pt idx="3793">
                  <c:v>-69.434732939932999</c:v>
                </c:pt>
                <c:pt idx="3794">
                  <c:v>-69.521005573433158</c:v>
                </c:pt>
                <c:pt idx="3795">
                  <c:v>-69.607329039814388</c:v>
                </c:pt>
                <c:pt idx="3796">
                  <c:v>-69.693703297035853</c:v>
                </c:pt>
                <c:pt idx="3797">
                  <c:v>-69.780128302036928</c:v>
                </c:pt>
                <c:pt idx="3798">
                  <c:v>-69.866604010734733</c:v>
                </c:pt>
                <c:pt idx="3799">
                  <c:v>-69.953130378021001</c:v>
                </c:pt>
                <c:pt idx="3800">
                  <c:v>-70.039707357759212</c:v>
                </c:pt>
                <c:pt idx="3801">
                  <c:v>-70.126334902782943</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416832"/>
        <c:axId val="175418752"/>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89.919067476964813</c:v>
                </c:pt>
                <c:pt idx="1">
                  <c:v>89.918759934033062</c:v>
                </c:pt>
                <c:pt idx="2">
                  <c:v>89.918451222445697</c:v>
                </c:pt>
                <c:pt idx="3">
                  <c:v>89.918141337761853</c:v>
                </c:pt>
                <c:pt idx="4">
                  <c:v>89.917830275523926</c:v>
                </c:pt>
                <c:pt idx="5">
                  <c:v>89.917518031257231</c:v>
                </c:pt>
                <c:pt idx="6">
                  <c:v>89.917204600470185</c:v>
                </c:pt>
                <c:pt idx="7">
                  <c:v>89.916889978654098</c:v>
                </c:pt>
                <c:pt idx="8">
                  <c:v>89.916574161283137</c:v>
                </c:pt>
                <c:pt idx="9">
                  <c:v>89.916257143814292</c:v>
                </c:pt>
                <c:pt idx="10">
                  <c:v>89.9159389216873</c:v>
                </c:pt>
                <c:pt idx="11">
                  <c:v>89.915619490324531</c:v>
                </c:pt>
                <c:pt idx="12">
                  <c:v>89.915298845130991</c:v>
                </c:pt>
                <c:pt idx="13">
                  <c:v>89.914976981494206</c:v>
                </c:pt>
                <c:pt idx="14">
                  <c:v>89.914653894784223</c:v>
                </c:pt>
                <c:pt idx="15">
                  <c:v>89.914329580353424</c:v>
                </c:pt>
                <c:pt idx="16">
                  <c:v>89.914004033536614</c:v>
                </c:pt>
                <c:pt idx="17">
                  <c:v>89.913677249650789</c:v>
                </c:pt>
                <c:pt idx="18">
                  <c:v>89.913349223995198</c:v>
                </c:pt>
                <c:pt idx="19">
                  <c:v>89.913019951851211</c:v>
                </c:pt>
                <c:pt idx="20">
                  <c:v>89.912689428482295</c:v>
                </c:pt>
                <c:pt idx="21">
                  <c:v>89.912357649133909</c:v>
                </c:pt>
                <c:pt idx="22">
                  <c:v>89.912024609033409</c:v>
                </c:pt>
                <c:pt idx="23">
                  <c:v>89.911690303390046</c:v>
                </c:pt>
                <c:pt idx="24">
                  <c:v>89.911354727394894</c:v>
                </c:pt>
                <c:pt idx="25">
                  <c:v>89.911017876220711</c:v>
                </c:pt>
                <c:pt idx="26">
                  <c:v>89.910679745021909</c:v>
                </c:pt>
                <c:pt idx="27">
                  <c:v>89.910340328934538</c:v>
                </c:pt>
                <c:pt idx="28">
                  <c:v>89.909999623076118</c:v>
                </c:pt>
                <c:pt idx="29">
                  <c:v>89.909657622545652</c:v>
                </c:pt>
                <c:pt idx="30">
                  <c:v>89.909314322423484</c:v>
                </c:pt>
                <c:pt idx="31">
                  <c:v>89.908969717771271</c:v>
                </c:pt>
                <c:pt idx="32">
                  <c:v>89.908623803631954</c:v>
                </c:pt>
                <c:pt idx="33">
                  <c:v>89.908276575029589</c:v>
                </c:pt>
                <c:pt idx="34">
                  <c:v>89.90792802696933</c:v>
                </c:pt>
                <c:pt idx="35">
                  <c:v>89.90757815443736</c:v>
                </c:pt>
                <c:pt idx="36">
                  <c:v>89.907226952400833</c:v>
                </c:pt>
                <c:pt idx="37">
                  <c:v>89.906874415807721</c:v>
                </c:pt>
                <c:pt idx="38">
                  <c:v>89.906520539586879</c:v>
                </c:pt>
                <c:pt idx="39">
                  <c:v>89.906165318647808</c:v>
                </c:pt>
                <c:pt idx="40">
                  <c:v>89.905808747880755</c:v>
                </c:pt>
                <c:pt idx="41">
                  <c:v>89.905450822156467</c:v>
                </c:pt>
                <c:pt idx="42">
                  <c:v>89.905091536326282</c:v>
                </c:pt>
                <c:pt idx="43">
                  <c:v>89.904730885221895</c:v>
                </c:pt>
                <c:pt idx="44">
                  <c:v>89.904368863655407</c:v>
                </c:pt>
                <c:pt idx="45">
                  <c:v>89.904005466419221</c:v>
                </c:pt>
                <c:pt idx="46">
                  <c:v>89.903640688285904</c:v>
                </c:pt>
                <c:pt idx="47">
                  <c:v>89.903274524008182</c:v>
                </c:pt>
                <c:pt idx="48">
                  <c:v>89.902906968318902</c:v>
                </c:pt>
                <c:pt idx="49">
                  <c:v>89.902538015930801</c:v>
                </c:pt>
                <c:pt idx="50">
                  <c:v>89.902167661536609</c:v>
                </c:pt>
                <c:pt idx="51">
                  <c:v>89.901795899808789</c:v>
                </c:pt>
                <c:pt idx="52">
                  <c:v>89.901422725399669</c:v>
                </c:pt>
                <c:pt idx="53">
                  <c:v>89.901048132941199</c:v>
                </c:pt>
                <c:pt idx="54">
                  <c:v>89.900672117044948</c:v>
                </c:pt>
                <c:pt idx="55">
                  <c:v>89.900294672302024</c:v>
                </c:pt>
                <c:pt idx="56">
                  <c:v>89.899915793282929</c:v>
                </c:pt>
                <c:pt idx="57">
                  <c:v>89.899535474537601</c:v>
                </c:pt>
                <c:pt idx="58">
                  <c:v>89.899153710595243</c:v>
                </c:pt>
                <c:pt idx="59">
                  <c:v>89.898770495964229</c:v>
                </c:pt>
                <c:pt idx="60">
                  <c:v>89.898385825132152</c:v>
                </c:pt>
                <c:pt idx="61">
                  <c:v>89.89799969256562</c:v>
                </c:pt>
                <c:pt idx="62">
                  <c:v>89.897612092710162</c:v>
                </c:pt>
                <c:pt idx="63">
                  <c:v>89.897223019990278</c:v>
                </c:pt>
                <c:pt idx="64">
                  <c:v>89.896832468809251</c:v>
                </c:pt>
                <c:pt idx="65">
                  <c:v>89.896440433549117</c:v>
                </c:pt>
                <c:pt idx="66">
                  <c:v>89.896046908570554</c:v>
                </c:pt>
                <c:pt idx="67">
                  <c:v>89.895651888212754</c:v>
                </c:pt>
                <c:pt idx="68">
                  <c:v>89.895255366793521</c:v>
                </c:pt>
                <c:pt idx="69">
                  <c:v>89.894857338608972</c:v>
                </c:pt>
                <c:pt idx="70">
                  <c:v>89.894457797933583</c:v>
                </c:pt>
                <c:pt idx="71">
                  <c:v>89.894056739020087</c:v>
                </c:pt>
                <c:pt idx="72">
                  <c:v>89.893654156099387</c:v>
                </c:pt>
                <c:pt idx="73">
                  <c:v>89.893250043380391</c:v>
                </c:pt>
                <c:pt idx="74">
                  <c:v>89.892844395050105</c:v>
                </c:pt>
                <c:pt idx="75">
                  <c:v>89.892437205273367</c:v>
                </c:pt>
                <c:pt idx="76">
                  <c:v>89.892028468192919</c:v>
                </c:pt>
                <c:pt idx="77">
                  <c:v>89.891618177929161</c:v>
                </c:pt>
                <c:pt idx="78">
                  <c:v>89.891206328580239</c:v>
                </c:pt>
                <c:pt idx="79">
                  <c:v>89.890792914221805</c:v>
                </c:pt>
                <c:pt idx="80">
                  <c:v>89.890377928907043</c:v>
                </c:pt>
                <c:pt idx="81">
                  <c:v>89.889961366666498</c:v>
                </c:pt>
                <c:pt idx="82">
                  <c:v>89.889543221508106</c:v>
                </c:pt>
                <c:pt idx="83">
                  <c:v>89.889123487416981</c:v>
                </c:pt>
                <c:pt idx="84">
                  <c:v>89.888702158355386</c:v>
                </c:pt>
                <c:pt idx="85">
                  <c:v>89.888279228262618</c:v>
                </c:pt>
                <c:pt idx="86">
                  <c:v>89.887854691055054</c:v>
                </c:pt>
                <c:pt idx="87">
                  <c:v>89.88742854062582</c:v>
                </c:pt>
                <c:pt idx="88">
                  <c:v>89.887000770844949</c:v>
                </c:pt>
                <c:pt idx="89">
                  <c:v>89.886571375559086</c:v>
                </c:pt>
                <c:pt idx="90">
                  <c:v>89.886140348591553</c:v>
                </c:pt>
                <c:pt idx="91">
                  <c:v>89.885707683742211</c:v>
                </c:pt>
                <c:pt idx="92">
                  <c:v>89.885273374787346</c:v>
                </c:pt>
                <c:pt idx="93">
                  <c:v>89.884837415479581</c:v>
                </c:pt>
                <c:pt idx="94">
                  <c:v>89.884399799547793</c:v>
                </c:pt>
                <c:pt idx="95">
                  <c:v>89.883960520697144</c:v>
                </c:pt>
                <c:pt idx="96">
                  <c:v>89.883519572608677</c:v>
                </c:pt>
                <c:pt idx="97">
                  <c:v>89.883076948939632</c:v>
                </c:pt>
                <c:pt idx="98">
                  <c:v>89.882632643322992</c:v>
                </c:pt>
                <c:pt idx="99">
                  <c:v>89.882186649367654</c:v>
                </c:pt>
                <c:pt idx="100">
                  <c:v>89.881738960658168</c:v>
                </c:pt>
                <c:pt idx="101">
                  <c:v>89.881289570754717</c:v>
                </c:pt>
                <c:pt idx="102">
                  <c:v>89.880838473193066</c:v>
                </c:pt>
                <c:pt idx="103">
                  <c:v>89.880385661484354</c:v>
                </c:pt>
                <c:pt idx="104">
                  <c:v>89.879931129115121</c:v>
                </c:pt>
                <c:pt idx="105">
                  <c:v>89.879474869547096</c:v>
                </c:pt>
                <c:pt idx="106">
                  <c:v>89.879016876217207</c:v>
                </c:pt>
                <c:pt idx="107">
                  <c:v>89.87855714253746</c:v>
                </c:pt>
                <c:pt idx="108">
                  <c:v>89.878095661894804</c:v>
                </c:pt>
                <c:pt idx="109">
                  <c:v>89.877632427651037</c:v>
                </c:pt>
                <c:pt idx="110">
                  <c:v>89.877167433142816</c:v>
                </c:pt>
                <c:pt idx="111">
                  <c:v>89.876700671681377</c:v>
                </c:pt>
                <c:pt idx="112">
                  <c:v>89.876232136552645</c:v>
                </c:pt>
                <c:pt idx="113">
                  <c:v>89.875761821016937</c:v>
                </c:pt>
                <c:pt idx="114">
                  <c:v>89.875289718309048</c:v>
                </c:pt>
                <c:pt idx="115">
                  <c:v>89.874815821638009</c:v>
                </c:pt>
                <c:pt idx="116">
                  <c:v>89.874340124187071</c:v>
                </c:pt>
                <c:pt idx="117">
                  <c:v>89.873862619113609</c:v>
                </c:pt>
                <c:pt idx="118">
                  <c:v>89.873383299548948</c:v>
                </c:pt>
                <c:pt idx="119">
                  <c:v>89.87290215859835</c:v>
                </c:pt>
                <c:pt idx="120">
                  <c:v>89.87241918934086</c:v>
                </c:pt>
                <c:pt idx="121">
                  <c:v>89.871934384829274</c:v>
                </c:pt>
                <c:pt idx="122">
                  <c:v>89.871447738089955</c:v>
                </c:pt>
                <c:pt idx="123">
                  <c:v>89.870959242122737</c:v>
                </c:pt>
                <c:pt idx="124">
                  <c:v>89.870468889900934</c:v>
                </c:pt>
                <c:pt idx="125">
                  <c:v>89.869976674371074</c:v>
                </c:pt>
                <c:pt idx="126">
                  <c:v>89.869482588452996</c:v>
                </c:pt>
                <c:pt idx="127">
                  <c:v>89.86898662503954</c:v>
                </c:pt>
                <c:pt idx="128">
                  <c:v>89.868488776996571</c:v>
                </c:pt>
                <c:pt idx="129">
                  <c:v>89.8679890371629</c:v>
                </c:pt>
                <c:pt idx="130">
                  <c:v>89.867487398350036</c:v>
                </c:pt>
                <c:pt idx="131">
                  <c:v>89.866983853342262</c:v>
                </c:pt>
                <c:pt idx="132">
                  <c:v>89.86647839489639</c:v>
                </c:pt>
                <c:pt idx="133">
                  <c:v>89.865971015741763</c:v>
                </c:pt>
                <c:pt idx="134">
                  <c:v>89.865461708580014</c:v>
                </c:pt>
                <c:pt idx="135">
                  <c:v>89.864950466085162</c:v>
                </c:pt>
                <c:pt idx="136">
                  <c:v>89.864437280903275</c:v>
                </c:pt>
                <c:pt idx="137">
                  <c:v>89.86392214565258</c:v>
                </c:pt>
                <c:pt idx="138">
                  <c:v>89.863405052923213</c:v>
                </c:pt>
                <c:pt idx="139">
                  <c:v>89.862885995277111</c:v>
                </c:pt>
                <c:pt idx="140">
                  <c:v>89.862364965248062</c:v>
                </c:pt>
                <c:pt idx="141">
                  <c:v>89.86184195534139</c:v>
                </c:pt>
                <c:pt idx="142">
                  <c:v>89.861316958033981</c:v>
                </c:pt>
                <c:pt idx="143">
                  <c:v>89.860789965774103</c:v>
                </c:pt>
                <c:pt idx="144">
                  <c:v>89.860260970981429</c:v>
                </c:pt>
                <c:pt idx="145">
                  <c:v>89.859729966046729</c:v>
                </c:pt>
                <c:pt idx="146">
                  <c:v>89.859196943331909</c:v>
                </c:pt>
                <c:pt idx="147">
                  <c:v>89.858661895169831</c:v>
                </c:pt>
                <c:pt idx="148">
                  <c:v>89.858124813864251</c:v>
                </c:pt>
                <c:pt idx="149">
                  <c:v>89.857585691689692</c:v>
                </c:pt>
                <c:pt idx="150">
                  <c:v>89.857044520891307</c:v>
                </c:pt>
                <c:pt idx="151">
                  <c:v>89.856501293684744</c:v>
                </c:pt>
                <c:pt idx="152">
                  <c:v>89.855956002256178</c:v>
                </c:pt>
                <c:pt idx="153">
                  <c:v>89.855408638762</c:v>
                </c:pt>
                <c:pt idx="154">
                  <c:v>89.854859195328856</c:v>
                </c:pt>
                <c:pt idx="155">
                  <c:v>89.854307664053465</c:v>
                </c:pt>
                <c:pt idx="156">
                  <c:v>89.853754037002503</c:v>
                </c:pt>
                <c:pt idx="157">
                  <c:v>89.853198306212519</c:v>
                </c:pt>
                <c:pt idx="158">
                  <c:v>89.852640463689838</c:v>
                </c:pt>
                <c:pt idx="159">
                  <c:v>89.852080501410327</c:v>
                </c:pt>
                <c:pt idx="160">
                  <c:v>89.851518411319475</c:v>
                </c:pt>
                <c:pt idx="161">
                  <c:v>89.850954185332071</c:v>
                </c:pt>
                <c:pt idx="162">
                  <c:v>89.850387815332269</c:v>
                </c:pt>
                <c:pt idx="163">
                  <c:v>89.84981929317334</c:v>
                </c:pt>
                <c:pt idx="164">
                  <c:v>89.849248610677591</c:v>
                </c:pt>
                <c:pt idx="165">
                  <c:v>89.848675759636365</c:v>
                </c:pt>
                <c:pt idx="166">
                  <c:v>89.848100731809623</c:v>
                </c:pt>
                <c:pt idx="167">
                  <c:v>89.847523518926209</c:v>
                </c:pt>
                <c:pt idx="168">
                  <c:v>89.84694411268346</c:v>
                </c:pt>
                <c:pt idx="169">
                  <c:v>89.846362504747177</c:v>
                </c:pt>
                <c:pt idx="170">
                  <c:v>89.845778686751501</c:v>
                </c:pt>
                <c:pt idx="171">
                  <c:v>89.845192650298756</c:v>
                </c:pt>
                <c:pt idx="172">
                  <c:v>89.844604386959418</c:v>
                </c:pt>
                <c:pt idx="173">
                  <c:v>89.844013888271917</c:v>
                </c:pt>
                <c:pt idx="174">
                  <c:v>89.843421145742511</c:v>
                </c:pt>
                <c:pt idx="175">
                  <c:v>89.842826150845241</c:v>
                </c:pt>
                <c:pt idx="176">
                  <c:v>89.842228895021677</c:v>
                </c:pt>
                <c:pt idx="177">
                  <c:v>89.841629369680987</c:v>
                </c:pt>
                <c:pt idx="178">
                  <c:v>89.841027566199571</c:v>
                </c:pt>
                <c:pt idx="179">
                  <c:v>89.840423475921156</c:v>
                </c:pt>
                <c:pt idx="180">
                  <c:v>89.839817090156572</c:v>
                </c:pt>
                <c:pt idx="181">
                  <c:v>89.839208400183594</c:v>
                </c:pt>
                <c:pt idx="182">
                  <c:v>89.838597397246915</c:v>
                </c:pt>
                <c:pt idx="183">
                  <c:v>89.837984072557887</c:v>
                </c:pt>
                <c:pt idx="184">
                  <c:v>89.837368417294599</c:v>
                </c:pt>
                <c:pt idx="185">
                  <c:v>89.836750422601497</c:v>
                </c:pt>
                <c:pt idx="186">
                  <c:v>89.836130079589466</c:v>
                </c:pt>
                <c:pt idx="187">
                  <c:v>89.835507379335567</c:v>
                </c:pt>
                <c:pt idx="188">
                  <c:v>89.834882312883025</c:v>
                </c:pt>
                <c:pt idx="189">
                  <c:v>89.83425487124093</c:v>
                </c:pt>
                <c:pt idx="190">
                  <c:v>89.833625045384338</c:v>
                </c:pt>
                <c:pt idx="191">
                  <c:v>89.832992826253943</c:v>
                </c:pt>
                <c:pt idx="192">
                  <c:v>89.832358204756048</c:v>
                </c:pt>
                <c:pt idx="193">
                  <c:v>89.831721171762396</c:v>
                </c:pt>
                <c:pt idx="194">
                  <c:v>89.83108171811007</c:v>
                </c:pt>
                <c:pt idx="195">
                  <c:v>89.830439834601336</c:v>
                </c:pt>
                <c:pt idx="196">
                  <c:v>89.829795512003486</c:v>
                </c:pt>
                <c:pt idx="197">
                  <c:v>89.829148741048769</c:v>
                </c:pt>
                <c:pt idx="198">
                  <c:v>89.828499512434234</c:v>
                </c:pt>
                <c:pt idx="199">
                  <c:v>89.82784781682156</c:v>
                </c:pt>
                <c:pt idx="200">
                  <c:v>89.827193644836953</c:v>
                </c:pt>
                <c:pt idx="201">
                  <c:v>89.826536987071037</c:v>
                </c:pt>
                <c:pt idx="202">
                  <c:v>89.825877834078668</c:v>
                </c:pt>
                <c:pt idx="203">
                  <c:v>89.825216176378802</c:v>
                </c:pt>
                <c:pt idx="204">
                  <c:v>89.824552004454418</c:v>
                </c:pt>
                <c:pt idx="205">
                  <c:v>89.823885308752295</c:v>
                </c:pt>
                <c:pt idx="206">
                  <c:v>89.823216079682965</c:v>
                </c:pt>
                <c:pt idx="207">
                  <c:v>89.822544307620518</c:v>
                </c:pt>
                <c:pt idx="208">
                  <c:v>89.821869982902413</c:v>
                </c:pt>
                <c:pt idx="209">
                  <c:v>89.821193095829486</c:v>
                </c:pt>
                <c:pt idx="210">
                  <c:v>89.820513636665723</c:v>
                </c:pt>
                <c:pt idx="211">
                  <c:v>89.81983159563805</c:v>
                </c:pt>
                <c:pt idx="212">
                  <c:v>89.819146962936316</c:v>
                </c:pt>
                <c:pt idx="213">
                  <c:v>89.818459728713123</c:v>
                </c:pt>
                <c:pt idx="214">
                  <c:v>89.817769883083599</c:v>
                </c:pt>
                <c:pt idx="215">
                  <c:v>89.8170774161254</c:v>
                </c:pt>
                <c:pt idx="216">
                  <c:v>89.816382317878407</c:v>
                </c:pt>
                <c:pt idx="217">
                  <c:v>89.815684578344744</c:v>
                </c:pt>
                <c:pt idx="218">
                  <c:v>89.814984187488463</c:v>
                </c:pt>
                <c:pt idx="219">
                  <c:v>89.814281135235589</c:v>
                </c:pt>
                <c:pt idx="220">
                  <c:v>89.813575411473792</c:v>
                </c:pt>
                <c:pt idx="221">
                  <c:v>89.812867006052386</c:v>
                </c:pt>
                <c:pt idx="222">
                  <c:v>89.812155908782088</c:v>
                </c:pt>
                <c:pt idx="223">
                  <c:v>89.81144210943495</c:v>
                </c:pt>
                <c:pt idx="224">
                  <c:v>89.81072559774411</c:v>
                </c:pt>
                <c:pt idx="225">
                  <c:v>89.81000636340373</c:v>
                </c:pt>
                <c:pt idx="226">
                  <c:v>89.809284396068875</c:v>
                </c:pt>
                <c:pt idx="227">
                  <c:v>89.808559685355206</c:v>
                </c:pt>
                <c:pt idx="228">
                  <c:v>89.80783222083906</c:v>
                </c:pt>
                <c:pt idx="229">
                  <c:v>89.807101992057042</c:v>
                </c:pt>
                <c:pt idx="230">
                  <c:v>89.806368988506122</c:v>
                </c:pt>
                <c:pt idx="231">
                  <c:v>89.805633199643324</c:v>
                </c:pt>
                <c:pt idx="232">
                  <c:v>89.804894614885598</c:v>
                </c:pt>
                <c:pt idx="233">
                  <c:v>89.804153223609745</c:v>
                </c:pt>
                <c:pt idx="234">
                  <c:v>89.803409015152184</c:v>
                </c:pt>
                <c:pt idx="235">
                  <c:v>89.802661978808828</c:v>
                </c:pt>
                <c:pt idx="236">
                  <c:v>89.801912103834923</c:v>
                </c:pt>
                <c:pt idx="237">
                  <c:v>89.801159379444869</c:v>
                </c:pt>
                <c:pt idx="238">
                  <c:v>89.800403794812198</c:v>
                </c:pt>
                <c:pt idx="239">
                  <c:v>89.799645339069215</c:v>
                </c:pt>
                <c:pt idx="240">
                  <c:v>89.798884001306945</c:v>
                </c:pt>
                <c:pt idx="241">
                  <c:v>89.798119770575056</c:v>
                </c:pt>
                <c:pt idx="242">
                  <c:v>89.797352635881552</c:v>
                </c:pt>
                <c:pt idx="243">
                  <c:v>89.796582586192642</c:v>
                </c:pt>
                <c:pt idx="244">
                  <c:v>89.795809610432755</c:v>
                </c:pt>
                <c:pt idx="245">
                  <c:v>89.795033697484129</c:v>
                </c:pt>
                <c:pt idx="246">
                  <c:v>89.794254836186809</c:v>
                </c:pt>
                <c:pt idx="247">
                  <c:v>89.793473015338449</c:v>
                </c:pt>
                <c:pt idx="248">
                  <c:v>89.792688223694171</c:v>
                </c:pt>
                <c:pt idx="249">
                  <c:v>89.791900449966334</c:v>
                </c:pt>
                <c:pt idx="250">
                  <c:v>89.791109682824441</c:v>
                </c:pt>
                <c:pt idx="251">
                  <c:v>89.790315910895018</c:v>
                </c:pt>
                <c:pt idx="252">
                  <c:v>89.789519122761277</c:v>
                </c:pt>
                <c:pt idx="253">
                  <c:v>89.788719306963145</c:v>
                </c:pt>
                <c:pt idx="254">
                  <c:v>89.787916451996978</c:v>
                </c:pt>
                <c:pt idx="255">
                  <c:v>89.787110546315432</c:v>
                </c:pt>
                <c:pt idx="256">
                  <c:v>89.786301578327368</c:v>
                </c:pt>
                <c:pt idx="257">
                  <c:v>89.785489536397506</c:v>
                </c:pt>
                <c:pt idx="258">
                  <c:v>89.78467440884647</c:v>
                </c:pt>
                <c:pt idx="259">
                  <c:v>89.783856183950476</c:v>
                </c:pt>
                <c:pt idx="260">
                  <c:v>89.783034849941203</c:v>
                </c:pt>
                <c:pt idx="261">
                  <c:v>89.78221039500562</c:v>
                </c:pt>
                <c:pt idx="262">
                  <c:v>89.781382807285894</c:v>
                </c:pt>
                <c:pt idx="263">
                  <c:v>89.780552074879054</c:v>
                </c:pt>
                <c:pt idx="264">
                  <c:v>89.779718185836984</c:v>
                </c:pt>
                <c:pt idx="265">
                  <c:v>89.778881128166134</c:v>
                </c:pt>
                <c:pt idx="266">
                  <c:v>89.778040889827466</c:v>
                </c:pt>
                <c:pt idx="267">
                  <c:v>89.77719745873614</c:v>
                </c:pt>
                <c:pt idx="268">
                  <c:v>89.776350822761472</c:v>
                </c:pt>
                <c:pt idx="269">
                  <c:v>89.775500969726679</c:v>
                </c:pt>
                <c:pt idx="270">
                  <c:v>89.774647887408705</c:v>
                </c:pt>
                <c:pt idx="271">
                  <c:v>89.773791563538097</c:v>
                </c:pt>
                <c:pt idx="272">
                  <c:v>89.772931985798778</c:v>
                </c:pt>
                <c:pt idx="273">
                  <c:v>89.772069141827885</c:v>
                </c:pt>
                <c:pt idx="274">
                  <c:v>89.771203019215676</c:v>
                </c:pt>
                <c:pt idx="275">
                  <c:v>89.770333605505144</c:v>
                </c:pt>
                <c:pt idx="276">
                  <c:v>89.769460888192071</c:v>
                </c:pt>
                <c:pt idx="277">
                  <c:v>89.768584854724693</c:v>
                </c:pt>
                <c:pt idx="278">
                  <c:v>89.767705492503595</c:v>
                </c:pt>
                <c:pt idx="279">
                  <c:v>89.76682278888147</c:v>
                </c:pt>
                <c:pt idx="280">
                  <c:v>89.765936731163052</c:v>
                </c:pt>
                <c:pt idx="281">
                  <c:v>89.765047306604757</c:v>
                </c:pt>
                <c:pt idx="282">
                  <c:v>89.764154502414669</c:v>
                </c:pt>
                <c:pt idx="283">
                  <c:v>89.763258305752274</c:v>
                </c:pt>
                <c:pt idx="284">
                  <c:v>89.762358703728239</c:v>
                </c:pt>
                <c:pt idx="285">
                  <c:v>89.761455683404364</c:v>
                </c:pt>
                <c:pt idx="286">
                  <c:v>89.76054923179322</c:v>
                </c:pt>
                <c:pt idx="287">
                  <c:v>89.759639335858125</c:v>
                </c:pt>
                <c:pt idx="288">
                  <c:v>89.758725982512829</c:v>
                </c:pt>
                <c:pt idx="289">
                  <c:v>89.757809158621399</c:v>
                </c:pt>
                <c:pt idx="290">
                  <c:v>89.756888850997996</c:v>
                </c:pt>
                <c:pt idx="291">
                  <c:v>89.755965046406715</c:v>
                </c:pt>
                <c:pt idx="292">
                  <c:v>89.755037731561401</c:v>
                </c:pt>
                <c:pt idx="293">
                  <c:v>89.754106893125396</c:v>
                </c:pt>
                <c:pt idx="294">
                  <c:v>89.75317251771142</c:v>
                </c:pt>
                <c:pt idx="295">
                  <c:v>89.752234591881333</c:v>
                </c:pt>
                <c:pt idx="296">
                  <c:v>89.751293102145965</c:v>
                </c:pt>
                <c:pt idx="297">
                  <c:v>89.750348034964915</c:v>
                </c:pt>
                <c:pt idx="298">
                  <c:v>89.749399376746354</c:v>
                </c:pt>
                <c:pt idx="299">
                  <c:v>89.748447113846822</c:v>
                </c:pt>
                <c:pt idx="300">
                  <c:v>89.747491232571036</c:v>
                </c:pt>
                <c:pt idx="301">
                  <c:v>89.74653171917177</c:v>
                </c:pt>
                <c:pt idx="302">
                  <c:v>89.745568559849488</c:v>
                </c:pt>
                <c:pt idx="303">
                  <c:v>89.744601740752287</c:v>
                </c:pt>
                <c:pt idx="304">
                  <c:v>89.743631247975671</c:v>
                </c:pt>
                <c:pt idx="305">
                  <c:v>89.742657067562348</c:v>
                </c:pt>
                <c:pt idx="306">
                  <c:v>89.741679185501965</c:v>
                </c:pt>
                <c:pt idx="307">
                  <c:v>89.74069758773102</c:v>
                </c:pt>
                <c:pt idx="308">
                  <c:v>89.739712260132563</c:v>
                </c:pt>
                <c:pt idx="309">
                  <c:v>89.738723188536028</c:v>
                </c:pt>
                <c:pt idx="310">
                  <c:v>89.737730358717045</c:v>
                </c:pt>
                <c:pt idx="311">
                  <c:v>89.736733756397271</c:v>
                </c:pt>
                <c:pt idx="312">
                  <c:v>89.735733367244038</c:v>
                </c:pt>
                <c:pt idx="313">
                  <c:v>89.734729176870317</c:v>
                </c:pt>
                <c:pt idx="314">
                  <c:v>89.733721170834428</c:v>
                </c:pt>
                <c:pt idx="315">
                  <c:v>89.732709334639864</c:v>
                </c:pt>
                <c:pt idx="316">
                  <c:v>89.731693653735022</c:v>
                </c:pt>
                <c:pt idx="317">
                  <c:v>89.730674113513061</c:v>
                </c:pt>
                <c:pt idx="318">
                  <c:v>89.729650699311705</c:v>
                </c:pt>
                <c:pt idx="319">
                  <c:v>89.7286233964129</c:v>
                </c:pt>
                <c:pt idx="320">
                  <c:v>89.727592190042799</c:v>
                </c:pt>
                <c:pt idx="321">
                  <c:v>89.726557065371409</c:v>
                </c:pt>
                <c:pt idx="322">
                  <c:v>89.725518007512406</c:v>
                </c:pt>
                <c:pt idx="323">
                  <c:v>89.724475001522976</c:v>
                </c:pt>
                <c:pt idx="324">
                  <c:v>89.723428032403532</c:v>
                </c:pt>
                <c:pt idx="325">
                  <c:v>89.72237708509752</c:v>
                </c:pt>
                <c:pt idx="326">
                  <c:v>89.721322144491211</c:v>
                </c:pt>
                <c:pt idx="327">
                  <c:v>89.72026319541348</c:v>
                </c:pt>
                <c:pt idx="328">
                  <c:v>89.719200222635664</c:v>
                </c:pt>
                <c:pt idx="329">
                  <c:v>89.71813321087113</c:v>
                </c:pt>
                <c:pt idx="330">
                  <c:v>89.717062144775326</c:v>
                </c:pt>
                <c:pt idx="331">
                  <c:v>89.715987008945362</c:v>
                </c:pt>
                <c:pt idx="332">
                  <c:v>89.714907787919884</c:v>
                </c:pt>
                <c:pt idx="333">
                  <c:v>89.713824466178821</c:v>
                </c:pt>
                <c:pt idx="334">
                  <c:v>89.712737028143124</c:v>
                </c:pt>
                <c:pt idx="335">
                  <c:v>89.711645458174658</c:v>
                </c:pt>
                <c:pt idx="336">
                  <c:v>89.710549740575914</c:v>
                </c:pt>
                <c:pt idx="337">
                  <c:v>89.709449859589668</c:v>
                </c:pt>
                <c:pt idx="338">
                  <c:v>89.708345799398955</c:v>
                </c:pt>
                <c:pt idx="339">
                  <c:v>89.707237544126755</c:v>
                </c:pt>
                <c:pt idx="340">
                  <c:v>89.706125077835694</c:v>
                </c:pt>
                <c:pt idx="341">
                  <c:v>89.705008384527943</c:v>
                </c:pt>
                <c:pt idx="342">
                  <c:v>89.703887448144897</c:v>
                </c:pt>
                <c:pt idx="343">
                  <c:v>89.702762252566956</c:v>
                </c:pt>
                <c:pt idx="344">
                  <c:v>89.70163278161337</c:v>
                </c:pt>
                <c:pt idx="345">
                  <c:v>89.700499019041899</c:v>
                </c:pt>
                <c:pt idx="346">
                  <c:v>89.699360948548687</c:v>
                </c:pt>
                <c:pt idx="347">
                  <c:v>89.698218553767873</c:v>
                </c:pt>
                <c:pt idx="348">
                  <c:v>89.697071818271553</c:v>
                </c:pt>
                <c:pt idx="349">
                  <c:v>89.695920725569408</c:v>
                </c:pt>
                <c:pt idx="350">
                  <c:v>89.694765259108493</c:v>
                </c:pt>
                <c:pt idx="351">
                  <c:v>89.69360540227305</c:v>
                </c:pt>
                <c:pt idx="352">
                  <c:v>89.692441138384197</c:v>
                </c:pt>
                <c:pt idx="353">
                  <c:v>89.691272450699728</c:v>
                </c:pt>
                <c:pt idx="354">
                  <c:v>89.690099322413886</c:v>
                </c:pt>
                <c:pt idx="355">
                  <c:v>89.688921736657093</c:v>
                </c:pt>
                <c:pt idx="356">
                  <c:v>89.687739676495738</c:v>
                </c:pt>
                <c:pt idx="357">
                  <c:v>89.686553124931919</c:v>
                </c:pt>
                <c:pt idx="358">
                  <c:v>89.68536206490316</c:v>
                </c:pt>
                <c:pt idx="359">
                  <c:v>89.684166479282197</c:v>
                </c:pt>
                <c:pt idx="360">
                  <c:v>89.682966350876839</c:v>
                </c:pt>
                <c:pt idx="361">
                  <c:v>89.681761662429494</c:v>
                </c:pt>
                <c:pt idx="362">
                  <c:v>89.680552396617131</c:v>
                </c:pt>
                <c:pt idx="363">
                  <c:v>89.679338536050906</c:v>
                </c:pt>
                <c:pt idx="364">
                  <c:v>89.678120063275998</c:v>
                </c:pt>
                <c:pt idx="365">
                  <c:v>89.676896960771273</c:v>
                </c:pt>
                <c:pt idx="366">
                  <c:v>89.675669210949124</c:v>
                </c:pt>
                <c:pt idx="367">
                  <c:v>89.674436796155106</c:v>
                </c:pt>
                <c:pt idx="368">
                  <c:v>89.67319969866783</c:v>
                </c:pt>
                <c:pt idx="369">
                  <c:v>89.671957900698573</c:v>
                </c:pt>
                <c:pt idx="370">
                  <c:v>89.670711384391069</c:v>
                </c:pt>
                <c:pt idx="371">
                  <c:v>89.669460131821339</c:v>
                </c:pt>
                <c:pt idx="372">
                  <c:v>89.668204124997274</c:v>
                </c:pt>
                <c:pt idx="373">
                  <c:v>89.666943345858471</c:v>
                </c:pt>
                <c:pt idx="374">
                  <c:v>89.665677776276027</c:v>
                </c:pt>
                <c:pt idx="375">
                  <c:v>89.664407398052134</c:v>
                </c:pt>
                <c:pt idx="376">
                  <c:v>89.66313219291996</c:v>
                </c:pt>
                <c:pt idx="377">
                  <c:v>89.661852142543296</c:v>
                </c:pt>
                <c:pt idx="378">
                  <c:v>89.660567228516328</c:v>
                </c:pt>
                <c:pt idx="379">
                  <c:v>89.65927743236341</c:v>
                </c:pt>
                <c:pt idx="380">
                  <c:v>89.65798273553871</c:v>
                </c:pt>
                <c:pt idx="381">
                  <c:v>89.656683119425978</c:v>
                </c:pt>
                <c:pt idx="382">
                  <c:v>89.655378565338367</c:v>
                </c:pt>
                <c:pt idx="383">
                  <c:v>89.654069054518047</c:v>
                </c:pt>
                <c:pt idx="384">
                  <c:v>89.652754568135975</c:v>
                </c:pt>
                <c:pt idx="385">
                  <c:v>89.651435087291659</c:v>
                </c:pt>
                <c:pt idx="386">
                  <c:v>89.65011059301284</c:v>
                </c:pt>
                <c:pt idx="387">
                  <c:v>89.648781066255225</c:v>
                </c:pt>
                <c:pt idx="388">
                  <c:v>89.6474464879023</c:v>
                </c:pt>
                <c:pt idx="389">
                  <c:v>89.646106838764908</c:v>
                </c:pt>
                <c:pt idx="390">
                  <c:v>89.644762099581101</c:v>
                </c:pt>
                <c:pt idx="391">
                  <c:v>89.643412251015803</c:v>
                </c:pt>
                <c:pt idx="392">
                  <c:v>89.642057273660527</c:v>
                </c:pt>
                <c:pt idx="393">
                  <c:v>89.640697148033155</c:v>
                </c:pt>
                <c:pt idx="394">
                  <c:v>89.639331854577563</c:v>
                </c:pt>
                <c:pt idx="395">
                  <c:v>89.637961373663472</c:v>
                </c:pt>
                <c:pt idx="396">
                  <c:v>89.636585685586027</c:v>
                </c:pt>
                <c:pt idx="397">
                  <c:v>89.635204770565622</c:v>
                </c:pt>
                <c:pt idx="398">
                  <c:v>89.633818608747561</c:v>
                </c:pt>
                <c:pt idx="399">
                  <c:v>89.632427180201759</c:v>
                </c:pt>
                <c:pt idx="400">
                  <c:v>89.631030464922517</c:v>
                </c:pt>
                <c:pt idx="401">
                  <c:v>89.629628442828263</c:v>
                </c:pt>
                <c:pt idx="402">
                  <c:v>89.628221093761084</c:v>
                </c:pt>
                <c:pt idx="403">
                  <c:v>89.626808397486613</c:v>
                </c:pt>
                <c:pt idx="404">
                  <c:v>89.62539033369373</c:v>
                </c:pt>
                <c:pt idx="405">
                  <c:v>89.623966881994136</c:v>
                </c:pt>
                <c:pt idx="406">
                  <c:v>89.622538021922281</c:v>
                </c:pt>
                <c:pt idx="407">
                  <c:v>89.621103732934799</c:v>
                </c:pt>
                <c:pt idx="408">
                  <c:v>89.619663994410459</c:v>
                </c:pt>
                <c:pt idx="409">
                  <c:v>89.618218785649702</c:v>
                </c:pt>
                <c:pt idx="410">
                  <c:v>89.616768085874497</c:v>
                </c:pt>
                <c:pt idx="411">
                  <c:v>89.615311874227828</c:v>
                </c:pt>
                <c:pt idx="412">
                  <c:v>89.613850129773624</c:v>
                </c:pt>
                <c:pt idx="413">
                  <c:v>89.612382831496348</c:v>
                </c:pt>
                <c:pt idx="414">
                  <c:v>89.610909958300695</c:v>
                </c:pt>
                <c:pt idx="415">
                  <c:v>89.609431489011286</c:v>
                </c:pt>
                <c:pt idx="416">
                  <c:v>89.607947402372389</c:v>
                </c:pt>
                <c:pt idx="417">
                  <c:v>89.606457677047658</c:v>
                </c:pt>
                <c:pt idx="418">
                  <c:v>89.604962291619685</c:v>
                </c:pt>
                <c:pt idx="419">
                  <c:v>89.603461224589878</c:v>
                </c:pt>
                <c:pt idx="420">
                  <c:v>89.601954454377974</c:v>
                </c:pt>
                <c:pt idx="421">
                  <c:v>89.600441959321927</c:v>
                </c:pt>
                <c:pt idx="422">
                  <c:v>89.598923717677408</c:v>
                </c:pt>
                <c:pt idx="423">
                  <c:v>89.597399707617583</c:v>
                </c:pt>
                <c:pt idx="424">
                  <c:v>89.595869907232782</c:v>
                </c:pt>
                <c:pt idx="425">
                  <c:v>89.59433429453027</c:v>
                </c:pt>
                <c:pt idx="426">
                  <c:v>89.592792847433799</c:v>
                </c:pt>
                <c:pt idx="427">
                  <c:v>89.591245543783359</c:v>
                </c:pt>
                <c:pt idx="428">
                  <c:v>89.589692361334826</c:v>
                </c:pt>
                <c:pt idx="429">
                  <c:v>89.588133277759738</c:v>
                </c:pt>
                <c:pt idx="430">
                  <c:v>89.586568270644861</c:v>
                </c:pt>
                <c:pt idx="431">
                  <c:v>89.58499731749194</c:v>
                </c:pt>
                <c:pt idx="432">
                  <c:v>89.58342039571734</c:v>
                </c:pt>
                <c:pt idx="433">
                  <c:v>89.581837482651764</c:v>
                </c:pt>
                <c:pt idx="434">
                  <c:v>89.580248555539868</c:v>
                </c:pt>
                <c:pt idx="435">
                  <c:v>89.578653591539975</c:v>
                </c:pt>
                <c:pt idx="436">
                  <c:v>89.577052567723754</c:v>
                </c:pt>
                <c:pt idx="437">
                  <c:v>89.575445461075915</c:v>
                </c:pt>
                <c:pt idx="438">
                  <c:v>89.573832248493773</c:v>
                </c:pt>
                <c:pt idx="439">
                  <c:v>89.572212906787044</c:v>
                </c:pt>
                <c:pt idx="440">
                  <c:v>89.570587412677469</c:v>
                </c:pt>
                <c:pt idx="441">
                  <c:v>89.568955742798423</c:v>
                </c:pt>
                <c:pt idx="442">
                  <c:v>89.567317873694691</c:v>
                </c:pt>
                <c:pt idx="443">
                  <c:v>89.565673781822014</c:v>
                </c:pt>
                <c:pt idx="444">
                  <c:v>89.564023443546887</c:v>
                </c:pt>
                <c:pt idx="445">
                  <c:v>89.562366835146037</c:v>
                </c:pt>
                <c:pt idx="446">
                  <c:v>89.560703932806305</c:v>
                </c:pt>
                <c:pt idx="447">
                  <c:v>89.55903471262414</c:v>
                </c:pt>
                <c:pt idx="448">
                  <c:v>89.557359150605294</c:v>
                </c:pt>
                <c:pt idx="449">
                  <c:v>89.555677222664542</c:v>
                </c:pt>
                <c:pt idx="450">
                  <c:v>89.553988904625257</c:v>
                </c:pt>
                <c:pt idx="451">
                  <c:v>89.552294172219106</c:v>
                </c:pt>
                <c:pt idx="452">
                  <c:v>89.55059300108573</c:v>
                </c:pt>
                <c:pt idx="453">
                  <c:v>89.548885366772282</c:v>
                </c:pt>
                <c:pt idx="454">
                  <c:v>89.547171244733278</c:v>
                </c:pt>
                <c:pt idx="455">
                  <c:v>89.545450610329993</c:v>
                </c:pt>
                <c:pt idx="456">
                  <c:v>89.543723438830384</c:v>
                </c:pt>
                <c:pt idx="457">
                  <c:v>89.541989705408454</c:v>
                </c:pt>
                <c:pt idx="458">
                  <c:v>89.540249385144179</c:v>
                </c:pt>
                <c:pt idx="459">
                  <c:v>89.538502453022886</c:v>
                </c:pt>
                <c:pt idx="460">
                  <c:v>89.536748883935104</c:v>
                </c:pt>
                <c:pt idx="461">
                  <c:v>89.534988652676077</c:v>
                </c:pt>
                <c:pt idx="462">
                  <c:v>89.533221733945524</c:v>
                </c:pt>
                <c:pt idx="463">
                  <c:v>89.531448102347113</c:v>
                </c:pt>
                <c:pt idx="464">
                  <c:v>89.529667732388234</c:v>
                </c:pt>
                <c:pt idx="465">
                  <c:v>89.527880598479612</c:v>
                </c:pt>
                <c:pt idx="466">
                  <c:v>89.526086674934874</c:v>
                </c:pt>
                <c:pt idx="467">
                  <c:v>89.524285935970283</c:v>
                </c:pt>
                <c:pt idx="468">
                  <c:v>89.522478355704237</c:v>
                </c:pt>
                <c:pt idx="469">
                  <c:v>89.520663908157076</c:v>
                </c:pt>
                <c:pt idx="470">
                  <c:v>89.518842567250559</c:v>
                </c:pt>
                <c:pt idx="471">
                  <c:v>89.517014306807539</c:v>
                </c:pt>
                <c:pt idx="472">
                  <c:v>89.515179100551634</c:v>
                </c:pt>
                <c:pt idx="473">
                  <c:v>89.513336922106788</c:v>
                </c:pt>
                <c:pt idx="474">
                  <c:v>89.511487744996927</c:v>
                </c:pt>
                <c:pt idx="475">
                  <c:v>89.509631542645579</c:v>
                </c:pt>
                <c:pt idx="476">
                  <c:v>89.507768288375516</c:v>
                </c:pt>
                <c:pt idx="477">
                  <c:v>89.505897955408301</c:v>
                </c:pt>
                <c:pt idx="478">
                  <c:v>89.504020516863989</c:v>
                </c:pt>
                <c:pt idx="479">
                  <c:v>89.502135945760713</c:v>
                </c:pt>
                <c:pt idx="480">
                  <c:v>89.500244215014277</c:v>
                </c:pt>
                <c:pt idx="481">
                  <c:v>89.498345297437794</c:v>
                </c:pt>
                <c:pt idx="482">
                  <c:v>89.496439165741322</c:v>
                </c:pt>
                <c:pt idx="483">
                  <c:v>89.494525792531363</c:v>
                </c:pt>
                <c:pt idx="484">
                  <c:v>89.492605150310695</c:v>
                </c:pt>
                <c:pt idx="485">
                  <c:v>89.490677211477703</c:v>
                </c:pt>
                <c:pt idx="486">
                  <c:v>89.488741948326151</c:v>
                </c:pt>
                <c:pt idx="487">
                  <c:v>89.486799333044843</c:v>
                </c:pt>
                <c:pt idx="488">
                  <c:v>89.484849337717066</c:v>
                </c:pt>
                <c:pt idx="489">
                  <c:v>89.482891934320278</c:v>
                </c:pt>
                <c:pt idx="490">
                  <c:v>89.480927094725715</c:v>
                </c:pt>
                <c:pt idx="491">
                  <c:v>89.478954790697955</c:v>
                </c:pt>
                <c:pt idx="492">
                  <c:v>89.476974993894558</c:v>
                </c:pt>
                <c:pt idx="493">
                  <c:v>89.474987675865606</c:v>
                </c:pt>
                <c:pt idx="494">
                  <c:v>89.472992808053377</c:v>
                </c:pt>
                <c:pt idx="495">
                  <c:v>89.470990361791877</c:v>
                </c:pt>
                <c:pt idx="496">
                  <c:v>89.468980308306385</c:v>
                </c:pt>
                <c:pt idx="497">
                  <c:v>89.466962618713211</c:v>
                </c:pt>
                <c:pt idx="498">
                  <c:v>89.464937264019099</c:v>
                </c:pt>
                <c:pt idx="499">
                  <c:v>89.462904215120886</c:v>
                </c:pt>
                <c:pt idx="500">
                  <c:v>89.460863442805177</c:v>
                </c:pt>
                <c:pt idx="501">
                  <c:v>89.458814917747759</c:v>
                </c:pt>
                <c:pt idx="502">
                  <c:v>89.456758610513319</c:v>
                </c:pt>
                <c:pt idx="503">
                  <c:v>89.45469449155496</c:v>
                </c:pt>
                <c:pt idx="504">
                  <c:v>89.452622531213805</c:v>
                </c:pt>
                <c:pt idx="505">
                  <c:v>89.450542699718568</c:v>
                </c:pt>
                <c:pt idx="506">
                  <c:v>89.4484549671851</c:v>
                </c:pt>
                <c:pt idx="507">
                  <c:v>89.446359303616049</c:v>
                </c:pt>
                <c:pt idx="508">
                  <c:v>89.444255678900305</c:v>
                </c:pt>
                <c:pt idx="509">
                  <c:v>89.442144062812716</c:v>
                </c:pt>
                <c:pt idx="510">
                  <c:v>89.440024425013547</c:v>
                </c:pt>
                <c:pt idx="511">
                  <c:v>89.437896735048085</c:v>
                </c:pt>
                <c:pt idx="512">
                  <c:v>89.435760962346222</c:v>
                </c:pt>
                <c:pt idx="513">
                  <c:v>89.433617076221992</c:v>
                </c:pt>
                <c:pt idx="514">
                  <c:v>89.431465045873125</c:v>
                </c:pt>
                <c:pt idx="515">
                  <c:v>89.429304840380709</c:v>
                </c:pt>
                <c:pt idx="516">
                  <c:v>89.427136428708579</c:v>
                </c:pt>
                <c:pt idx="517">
                  <c:v>89.424959779703045</c:v>
                </c:pt>
                <c:pt idx="518">
                  <c:v>89.422774862092325</c:v>
                </c:pt>
                <c:pt idx="519">
                  <c:v>89.420581644486163</c:v>
                </c:pt>
                <c:pt idx="520">
                  <c:v>89.418380095375355</c:v>
                </c:pt>
                <c:pt idx="521">
                  <c:v>89.416170183131385</c:v>
                </c:pt>
                <c:pt idx="522">
                  <c:v>89.413951876005783</c:v>
                </c:pt>
                <c:pt idx="523">
                  <c:v>89.411725142129896</c:v>
                </c:pt>
                <c:pt idx="524">
                  <c:v>89.40948994951431</c:v>
                </c:pt>
                <c:pt idx="525">
                  <c:v>89.407246266048389</c:v>
                </c:pt>
                <c:pt idx="526">
                  <c:v>89.404994059499884</c:v>
                </c:pt>
                <c:pt idx="527">
                  <c:v>89.402733297514416</c:v>
                </c:pt>
                <c:pt idx="528">
                  <c:v>89.400463947615052</c:v>
                </c:pt>
                <c:pt idx="529">
                  <c:v>89.398185977201848</c:v>
                </c:pt>
                <c:pt idx="530">
                  <c:v>89.395899353551343</c:v>
                </c:pt>
                <c:pt idx="531">
                  <c:v>89.39360404381614</c:v>
                </c:pt>
                <c:pt idx="532">
                  <c:v>89.391300015024399</c:v>
                </c:pt>
                <c:pt idx="533">
                  <c:v>89.388987234079408</c:v>
                </c:pt>
                <c:pt idx="534">
                  <c:v>89.386665667759118</c:v>
                </c:pt>
                <c:pt idx="535">
                  <c:v>89.384335282715611</c:v>
                </c:pt>
                <c:pt idx="536">
                  <c:v>89.381996045474679</c:v>
                </c:pt>
                <c:pt idx="537">
                  <c:v>89.379647922435339</c:v>
                </c:pt>
                <c:pt idx="538">
                  <c:v>89.377290879869335</c:v>
                </c:pt>
                <c:pt idx="539">
                  <c:v>89.374924883920713</c:v>
                </c:pt>
                <c:pt idx="540">
                  <c:v>89.372549900605236</c:v>
                </c:pt>
                <c:pt idx="541">
                  <c:v>89.370165895810075</c:v>
                </c:pt>
                <c:pt idx="542">
                  <c:v>89.367772835293096</c:v>
                </c:pt>
                <c:pt idx="543">
                  <c:v>89.365370684682603</c:v>
                </c:pt>
                <c:pt idx="544">
                  <c:v>89.362959409476673</c:v>
                </c:pt>
                <c:pt idx="545">
                  <c:v>89.360538975042758</c:v>
                </c:pt>
                <c:pt idx="546">
                  <c:v>89.358109346617212</c:v>
                </c:pt>
                <c:pt idx="547">
                  <c:v>89.355670489304728</c:v>
                </c:pt>
                <c:pt idx="548">
                  <c:v>89.353222368077851</c:v>
                </c:pt>
                <c:pt idx="549">
                  <c:v>89.350764947776568</c:v>
                </c:pt>
                <c:pt idx="550">
                  <c:v>89.348298193107681</c:v>
                </c:pt>
                <c:pt idx="551">
                  <c:v>89.345822068644438</c:v>
                </c:pt>
                <c:pt idx="552">
                  <c:v>89.343336538825909</c:v>
                </c:pt>
                <c:pt idx="553">
                  <c:v>89.340841567956559</c:v>
                </c:pt>
                <c:pt idx="554">
                  <c:v>89.338337120205736</c:v>
                </c:pt>
                <c:pt idx="555">
                  <c:v>89.335823159607159</c:v>
                </c:pt>
                <c:pt idx="556">
                  <c:v>89.333299650058393</c:v>
                </c:pt>
                <c:pt idx="557">
                  <c:v>89.330766555320295</c:v>
                </c:pt>
                <c:pt idx="558">
                  <c:v>89.328223839016587</c:v>
                </c:pt>
                <c:pt idx="559">
                  <c:v>89.325671464633373</c:v>
                </c:pt>
                <c:pt idx="560">
                  <c:v>89.323109395518415</c:v>
                </c:pt>
                <c:pt idx="561">
                  <c:v>89.320537594880832</c:v>
                </c:pt>
                <c:pt idx="562">
                  <c:v>89.317956025790508</c:v>
                </c:pt>
                <c:pt idx="563">
                  <c:v>89.315364651177575</c:v>
                </c:pt>
                <c:pt idx="564">
                  <c:v>89.312763433831776</c:v>
                </c:pt>
                <c:pt idx="565">
                  <c:v>89.31015233640214</c:v>
                </c:pt>
                <c:pt idx="566">
                  <c:v>89.307531321396297</c:v>
                </c:pt>
                <c:pt idx="567">
                  <c:v>89.304900351179995</c:v>
                </c:pt>
                <c:pt idx="568">
                  <c:v>89.302259387976662</c:v>
                </c:pt>
                <c:pt idx="569">
                  <c:v>89.299608393866649</c:v>
                </c:pt>
                <c:pt idx="570">
                  <c:v>89.296947330786907</c:v>
                </c:pt>
                <c:pt idx="571">
                  <c:v>89.294276160530359</c:v>
                </c:pt>
                <c:pt idx="572">
                  <c:v>89.291594844745376</c:v>
                </c:pt>
                <c:pt idx="573">
                  <c:v>89.288903344935193</c:v>
                </c:pt>
                <c:pt idx="574">
                  <c:v>89.286201622457455</c:v>
                </c:pt>
                <c:pt idx="575">
                  <c:v>89.283489638523562</c:v>
                </c:pt>
                <c:pt idx="576">
                  <c:v>89.280767354198218</c:v>
                </c:pt>
                <c:pt idx="577">
                  <c:v>89.278034730398844</c:v>
                </c:pt>
                <c:pt idx="578">
                  <c:v>89.275291727894938</c:v>
                </c:pt>
                <c:pt idx="579">
                  <c:v>89.272538307307755</c:v>
                </c:pt>
                <c:pt idx="580">
                  <c:v>89.269774429109432</c:v>
                </c:pt>
                <c:pt idx="581">
                  <c:v>89.267000053622695</c:v>
                </c:pt>
                <c:pt idx="582">
                  <c:v>89.264215141020202</c:v>
                </c:pt>
                <c:pt idx="583">
                  <c:v>89.261419651323934</c:v>
                </c:pt>
                <c:pt idx="584">
                  <c:v>89.258613544404724</c:v>
                </c:pt>
                <c:pt idx="585">
                  <c:v>89.255796779981608</c:v>
                </c:pt>
                <c:pt idx="586">
                  <c:v>89.252969317621321</c:v>
                </c:pt>
                <c:pt idx="587">
                  <c:v>89.250131116737649</c:v>
                </c:pt>
                <c:pt idx="588">
                  <c:v>89.247282136590997</c:v>
                </c:pt>
                <c:pt idx="589">
                  <c:v>89.244422336287599</c:v>
                </c:pt>
                <c:pt idx="590">
                  <c:v>89.241551674779174</c:v>
                </c:pt>
                <c:pt idx="591">
                  <c:v>89.238670110862174</c:v>
                </c:pt>
                <c:pt idx="592">
                  <c:v>89.235777603177283</c:v>
                </c:pt>
                <c:pt idx="593">
                  <c:v>89.23287411020884</c:v>
                </c:pt>
                <c:pt idx="594">
                  <c:v>89.22995959028421</c:v>
                </c:pt>
                <c:pt idx="595">
                  <c:v>89.227034001573202</c:v>
                </c:pt>
                <c:pt idx="596">
                  <c:v>89.224097302087571</c:v>
                </c:pt>
                <c:pt idx="597">
                  <c:v>89.221149449680254</c:v>
                </c:pt>
                <c:pt idx="598">
                  <c:v>89.218190402044939</c:v>
                </c:pt>
                <c:pt idx="599">
                  <c:v>89.215220116715386</c:v>
                </c:pt>
                <c:pt idx="600">
                  <c:v>89.212238551064843</c:v>
                </c:pt>
                <c:pt idx="601">
                  <c:v>89.209245662305491</c:v>
                </c:pt>
                <c:pt idx="602">
                  <c:v>89.206241407487695</c:v>
                </c:pt>
                <c:pt idx="603">
                  <c:v>89.203225743499658</c:v>
                </c:pt>
                <c:pt idx="604">
                  <c:v>89.200198627066555</c:v>
                </c:pt>
                <c:pt idx="605">
                  <c:v>89.197160014750068</c:v>
                </c:pt>
                <c:pt idx="606">
                  <c:v>89.194109862947712</c:v>
                </c:pt>
                <c:pt idx="607">
                  <c:v>89.191048127892287</c:v>
                </c:pt>
                <c:pt idx="608">
                  <c:v>89.187974765651248</c:v>
                </c:pt>
                <c:pt idx="609">
                  <c:v>89.184889732125967</c:v>
                </c:pt>
                <c:pt idx="610">
                  <c:v>89.181792983051281</c:v>
                </c:pt>
                <c:pt idx="611">
                  <c:v>89.178684473994821</c:v>
                </c:pt>
                <c:pt idx="612">
                  <c:v>89.175564160356302</c:v>
                </c:pt>
                <c:pt idx="613">
                  <c:v>89.172431997366999</c:v>
                </c:pt>
                <c:pt idx="614">
                  <c:v>89.169287940089092</c:v>
                </c:pt>
                <c:pt idx="615">
                  <c:v>89.166131943414982</c:v>
                </c:pt>
                <c:pt idx="616">
                  <c:v>89.162963962066726</c:v>
                </c:pt>
                <c:pt idx="617">
                  <c:v>89.15978395059534</c:v>
                </c:pt>
                <c:pt idx="618">
                  <c:v>89.156591863380285</c:v>
                </c:pt>
                <c:pt idx="619">
                  <c:v>89.153387654628631</c:v>
                </c:pt>
                <c:pt idx="620">
                  <c:v>89.150171278374586</c:v>
                </c:pt>
                <c:pt idx="621">
                  <c:v>89.146942688478731</c:v>
                </c:pt>
                <c:pt idx="622">
                  <c:v>89.143701838627521</c:v>
                </c:pt>
                <c:pt idx="623">
                  <c:v>89.140448682332448</c:v>
                </c:pt>
                <c:pt idx="624">
                  <c:v>89.137183172929539</c:v>
                </c:pt>
                <c:pt idx="625">
                  <c:v>89.133905263578583</c:v>
                </c:pt>
                <c:pt idx="626">
                  <c:v>89.130614907262654</c:v>
                </c:pt>
                <c:pt idx="627">
                  <c:v>89.12731205678719</c:v>
                </c:pt>
                <c:pt idx="628">
                  <c:v>89.123996664779625</c:v>
                </c:pt>
                <c:pt idx="629">
                  <c:v>89.120668683688464</c:v>
                </c:pt>
                <c:pt idx="630">
                  <c:v>89.1173280657828</c:v>
                </c:pt>
                <c:pt idx="631">
                  <c:v>89.113974763151575</c:v>
                </c:pt>
                <c:pt idx="632">
                  <c:v>89.110608727702868</c:v>
                </c:pt>
                <c:pt idx="633">
                  <c:v>89.107229911163301</c:v>
                </c:pt>
                <c:pt idx="634">
                  <c:v>89.103838265077329</c:v>
                </c:pt>
                <c:pt idx="635">
                  <c:v>89.100433740806594</c:v>
                </c:pt>
                <c:pt idx="636">
                  <c:v>89.097016289529122</c:v>
                </c:pt>
                <c:pt idx="637">
                  <c:v>89.093585862238839</c:v>
                </c:pt>
                <c:pt idx="638">
                  <c:v>89.090142409744715</c:v>
                </c:pt>
                <c:pt idx="639">
                  <c:v>89.086685882670139</c:v>
                </c:pt>
                <c:pt idx="640">
                  <c:v>89.083216231452269</c:v>
                </c:pt>
                <c:pt idx="641">
                  <c:v>89.07973340634129</c:v>
                </c:pt>
                <c:pt idx="642">
                  <c:v>89.076237357399719</c:v>
                </c:pt>
                <c:pt idx="643">
                  <c:v>89.072728034501736</c:v>
                </c:pt>
                <c:pt idx="644">
                  <c:v>89.069205387332445</c:v>
                </c:pt>
                <c:pt idx="645">
                  <c:v>89.065669365387251</c:v>
                </c:pt>
                <c:pt idx="646">
                  <c:v>89.062119917971003</c:v>
                </c:pt>
                <c:pt idx="647">
                  <c:v>89.058556994197502</c:v>
                </c:pt>
                <c:pt idx="648">
                  <c:v>89.054980542988574</c:v>
                </c:pt>
                <c:pt idx="649">
                  <c:v>89.0513905130735</c:v>
                </c:pt>
                <c:pt idx="650">
                  <c:v>89.04778685298831</c:v>
                </c:pt>
                <c:pt idx="651">
                  <c:v>89.04416951107487</c:v>
                </c:pt>
                <c:pt idx="652">
                  <c:v>89.040538435480485</c:v>
                </c:pt>
                <c:pt idx="653">
                  <c:v>89.036893574156878</c:v>
                </c:pt>
                <c:pt idx="654">
                  <c:v>89.033234874859616</c:v>
                </c:pt>
                <c:pt idx="655">
                  <c:v>89.029562285147392</c:v>
                </c:pt>
                <c:pt idx="656">
                  <c:v>89.025875752381168</c:v>
                </c:pt>
                <c:pt idx="657">
                  <c:v>89.02217522372365</c:v>
                </c:pt>
                <c:pt idx="658">
                  <c:v>89.018460646138323</c:v>
                </c:pt>
                <c:pt idx="659">
                  <c:v>89.014731966388908</c:v>
                </c:pt>
                <c:pt idx="660">
                  <c:v>89.010989131038485</c:v>
                </c:pt>
                <c:pt idx="661">
                  <c:v>89.007232086448823</c:v>
                </c:pt>
                <c:pt idx="662">
                  <c:v>89.003460778779612</c:v>
                </c:pt>
                <c:pt idx="663">
                  <c:v>88.999675153987738</c:v>
                </c:pt>
                <c:pt idx="664">
                  <c:v>88.995875157826475</c:v>
                </c:pt>
                <c:pt idx="665">
                  <c:v>88.992060735844817</c:v>
                </c:pt>
                <c:pt idx="666">
                  <c:v>88.988231833386607</c:v>
                </c:pt>
                <c:pt idx="667">
                  <c:v>88.98438839558996</c:v>
                </c:pt>
                <c:pt idx="668">
                  <c:v>88.980530367386251</c:v>
                </c:pt>
                <c:pt idx="669">
                  <c:v>88.976657693499575</c:v>
                </c:pt>
                <c:pt idx="670">
                  <c:v>88.972770318445924</c:v>
                </c:pt>
                <c:pt idx="671">
                  <c:v>88.968868186532276</c:v>
                </c:pt>
                <c:pt idx="672">
                  <c:v>88.964951241856014</c:v>
                </c:pt>
                <c:pt idx="673">
                  <c:v>88.961019428304098</c:v>
                </c:pt>
                <c:pt idx="674">
                  <c:v>88.957072689552191</c:v>
                </c:pt>
                <c:pt idx="675">
                  <c:v>88.953110969064028</c:v>
                </c:pt>
                <c:pt idx="676">
                  <c:v>88.949134210090463</c:v>
                </c:pt>
                <c:pt idx="677">
                  <c:v>88.945142355668878</c:v>
                </c:pt>
                <c:pt idx="678">
                  <c:v>88.94113534862224</c:v>
                </c:pt>
                <c:pt idx="679">
                  <c:v>88.937113131558363</c:v>
                </c:pt>
                <c:pt idx="680">
                  <c:v>88.933075646869156</c:v>
                </c:pt>
                <c:pt idx="681">
                  <c:v>88.929022836729715</c:v>
                </c:pt>
                <c:pt idx="682">
                  <c:v>88.924954643097706</c:v>
                </c:pt>
                <c:pt idx="683">
                  <c:v>88.920871007712364</c:v>
                </c:pt>
                <c:pt idx="684">
                  <c:v>88.916771872093804</c:v>
                </c:pt>
                <c:pt idx="685">
                  <c:v>88.912657177542215</c:v>
                </c:pt>
                <c:pt idx="686">
                  <c:v>88.908526865137006</c:v>
                </c:pt>
                <c:pt idx="687">
                  <c:v>88.904380875736024</c:v>
                </c:pt>
                <c:pt idx="688">
                  <c:v>88.900219149974646</c:v>
                </c:pt>
                <c:pt idx="689">
                  <c:v>88.896041628265223</c:v>
                </c:pt>
                <c:pt idx="690">
                  <c:v>88.891848250795874</c:v>
                </c:pt>
                <c:pt idx="691">
                  <c:v>88.887638957530029</c:v>
                </c:pt>
                <c:pt idx="692">
                  <c:v>88.883413688205309</c:v>
                </c:pt>
                <c:pt idx="693">
                  <c:v>88.879172382332911</c:v>
                </c:pt>
                <c:pt idx="694">
                  <c:v>88.87491497919666</c:v>
                </c:pt>
                <c:pt idx="695">
                  <c:v>88.870641417852227</c:v>
                </c:pt>
                <c:pt idx="696">
                  <c:v>88.866351637126243</c:v>
                </c:pt>
                <c:pt idx="697">
                  <c:v>88.862045575615497</c:v>
                </c:pt>
                <c:pt idx="698">
                  <c:v>88.857723171686047</c:v>
                </c:pt>
                <c:pt idx="699">
                  <c:v>88.853384363472486</c:v>
                </c:pt>
                <c:pt idx="700">
                  <c:v>88.849029088876947</c:v>
                </c:pt>
                <c:pt idx="701">
                  <c:v>88.844657285568317</c:v>
                </c:pt>
                <c:pt idx="702">
                  <c:v>88.840268890981406</c:v>
                </c:pt>
                <c:pt idx="703">
                  <c:v>88.835863842316044</c:v>
                </c:pt>
                <c:pt idx="704">
                  <c:v>88.831442076536277</c:v>
                </c:pt>
                <c:pt idx="705">
                  <c:v>88.827003530369424</c:v>
                </c:pt>
                <c:pt idx="706">
                  <c:v>88.822548140305244</c:v>
                </c:pt>
                <c:pt idx="707">
                  <c:v>88.818075842595121</c:v>
                </c:pt>
                <c:pt idx="708">
                  <c:v>88.813586573251143</c:v>
                </c:pt>
                <c:pt idx="709">
                  <c:v>88.80908026804515</c:v>
                </c:pt>
                <c:pt idx="710">
                  <c:v>88.804556862508051</c:v>
                </c:pt>
                <c:pt idx="711">
                  <c:v>88.800016291928699</c:v>
                </c:pt>
                <c:pt idx="712">
                  <c:v>88.795458491353259</c:v>
                </c:pt>
                <c:pt idx="713">
                  <c:v>88.790883395584117</c:v>
                </c:pt>
                <c:pt idx="714">
                  <c:v>88.786290939179054</c:v>
                </c:pt>
                <c:pt idx="715">
                  <c:v>88.78168105645041</c:v>
                </c:pt>
                <c:pt idx="716">
                  <c:v>88.777053681464153</c:v>
                </c:pt>
                <c:pt idx="717">
                  <c:v>88.772408748038856</c:v>
                </c:pt>
                <c:pt idx="718">
                  <c:v>88.767746189745097</c:v>
                </c:pt>
                <c:pt idx="719">
                  <c:v>88.763065939904237</c:v>
                </c:pt>
                <c:pt idx="720">
                  <c:v>88.758367931587614</c:v>
                </c:pt>
                <c:pt idx="721">
                  <c:v>88.753652097615756</c:v>
                </c:pt>
                <c:pt idx="722">
                  <c:v>88.748918370557305</c:v>
                </c:pt>
                <c:pt idx="723">
                  <c:v>88.744166682728178</c:v>
                </c:pt>
                <c:pt idx="724">
                  <c:v>88.739396966190625</c:v>
                </c:pt>
                <c:pt idx="725">
                  <c:v>88.734609152752313</c:v>
                </c:pt>
                <c:pt idx="726">
                  <c:v>88.729803173965422</c:v>
                </c:pt>
                <c:pt idx="727">
                  <c:v>88.724978961125643</c:v>
                </c:pt>
                <c:pt idx="728">
                  <c:v>88.720136445271351</c:v>
                </c:pt>
                <c:pt idx="729">
                  <c:v>88.715275557182522</c:v>
                </c:pt>
                <c:pt idx="730">
                  <c:v>88.710396227380016</c:v>
                </c:pt>
                <c:pt idx="731">
                  <c:v>88.705498386124361</c:v>
                </c:pt>
                <c:pt idx="732">
                  <c:v>88.700581963415075</c:v>
                </c:pt>
                <c:pt idx="733">
                  <c:v>88.695646888989515</c:v>
                </c:pt>
                <c:pt idx="734">
                  <c:v>88.690693092322007</c:v>
                </c:pt>
                <c:pt idx="735">
                  <c:v>88.6857205026229</c:v>
                </c:pt>
                <c:pt idx="736">
                  <c:v>88.68072904883762</c:v>
                </c:pt>
                <c:pt idx="737">
                  <c:v>88.675718659645668</c:v>
                </c:pt>
                <c:pt idx="738">
                  <c:v>88.670689263459678</c:v>
                </c:pt>
                <c:pt idx="739">
                  <c:v>88.665640788424398</c:v>
                </c:pt>
                <c:pt idx="740">
                  <c:v>88.660573162415915</c:v>
                </c:pt>
                <c:pt idx="741">
                  <c:v>88.655486313040328</c:v>
                </c:pt>
                <c:pt idx="742">
                  <c:v>88.650380167633131</c:v>
                </c:pt>
                <c:pt idx="743">
                  <c:v>88.645254653258036</c:v>
                </c:pt>
                <c:pt idx="744">
                  <c:v>88.640109696706048</c:v>
                </c:pt>
                <c:pt idx="745">
                  <c:v>88.634945224494459</c:v>
                </c:pt>
                <c:pt idx="746">
                  <c:v>88.629761162865861</c:v>
                </c:pt>
                <c:pt idx="747">
                  <c:v>88.624557437787146</c:v>
                </c:pt>
                <c:pt idx="748">
                  <c:v>88.619333974948574</c:v>
                </c:pt>
                <c:pt idx="749">
                  <c:v>88.614090699762727</c:v>
                </c:pt>
                <c:pt idx="750">
                  <c:v>88.608827537363439</c:v>
                </c:pt>
                <c:pt idx="751">
                  <c:v>88.603544412604904</c:v>
                </c:pt>
                <c:pt idx="752">
                  <c:v>88.598241250060639</c:v>
                </c:pt>
                <c:pt idx="753">
                  <c:v>88.592917974022441</c:v>
                </c:pt>
                <c:pt idx="754">
                  <c:v>88.587574508499387</c:v>
                </c:pt>
                <c:pt idx="755">
                  <c:v>88.582210777216815</c:v>
                </c:pt>
                <c:pt idx="756">
                  <c:v>88.576826703615311</c:v>
                </c:pt>
                <c:pt idx="757">
                  <c:v>88.571422210849704</c:v>
                </c:pt>
                <c:pt idx="758">
                  <c:v>88.56599722178791</c:v>
                </c:pt>
                <c:pt idx="759">
                  <c:v>88.560551659010201</c:v>
                </c:pt>
                <c:pt idx="760">
                  <c:v>88.555085444807787</c:v>
                </c:pt>
                <c:pt idx="761">
                  <c:v>88.549598501182061</c:v>
                </c:pt>
                <c:pt idx="762">
                  <c:v>88.544090749843477</c:v>
                </c:pt>
                <c:pt idx="763">
                  <c:v>88.538562112210442</c:v>
                </c:pt>
                <c:pt idx="764">
                  <c:v>88.53301250940838</c:v>
                </c:pt>
                <c:pt idx="765">
                  <c:v>88.52744186226856</c:v>
                </c:pt>
                <c:pt idx="766">
                  <c:v>88.521850091327209</c:v>
                </c:pt>
                <c:pt idx="767">
                  <c:v>88.516237116824215</c:v>
                </c:pt>
                <c:pt idx="768">
                  <c:v>88.510602858702356</c:v>
                </c:pt>
                <c:pt idx="769">
                  <c:v>88.504947236605958</c:v>
                </c:pt>
                <c:pt idx="770">
                  <c:v>88.49927016988002</c:v>
                </c:pt>
                <c:pt idx="771">
                  <c:v>88.493571577569128</c:v>
                </c:pt>
                <c:pt idx="772">
                  <c:v>88.487851378416224</c:v>
                </c:pt>
                <c:pt idx="773">
                  <c:v>88.482109490861774</c:v>
                </c:pt>
                <c:pt idx="774">
                  <c:v>88.47634583304243</c:v>
                </c:pt>
                <c:pt idx="775">
                  <c:v>88.470560322790163</c:v>
                </c:pt>
                <c:pt idx="776">
                  <c:v>88.464752877631042</c:v>
                </c:pt>
                <c:pt idx="777">
                  <c:v>88.458923414784195</c:v>
                </c:pt>
                <c:pt idx="778">
                  <c:v>88.453071851160757</c:v>
                </c:pt>
                <c:pt idx="779">
                  <c:v>88.44719810336268</c:v>
                </c:pt>
                <c:pt idx="780">
                  <c:v>88.441302087681663</c:v>
                </c:pt>
                <c:pt idx="781">
                  <c:v>88.43538372009813</c:v>
                </c:pt>
                <c:pt idx="782">
                  <c:v>88.429442916280038</c:v>
                </c:pt>
                <c:pt idx="783">
                  <c:v>88.423479591581753</c:v>
                </c:pt>
                <c:pt idx="784">
                  <c:v>88.417493661043054</c:v>
                </c:pt>
                <c:pt idx="785">
                  <c:v>88.411485039387841</c:v>
                </c:pt>
                <c:pt idx="786">
                  <c:v>88.405453641023215</c:v>
                </c:pt>
                <c:pt idx="787">
                  <c:v>88.399399380038204</c:v>
                </c:pt>
                <c:pt idx="788">
                  <c:v>88.393322170202623</c:v>
                </c:pt>
                <c:pt idx="789">
                  <c:v>88.387221924966155</c:v>
                </c:pt>
                <c:pt idx="790">
                  <c:v>88.381098557456966</c:v>
                </c:pt>
                <c:pt idx="791">
                  <c:v>88.37495198048066</c:v>
                </c:pt>
                <c:pt idx="792">
                  <c:v>88.368782106519205</c:v>
                </c:pt>
                <c:pt idx="793">
                  <c:v>88.362588847729739</c:v>
                </c:pt>
                <c:pt idx="794">
                  <c:v>88.356372115943444</c:v>
                </c:pt>
                <c:pt idx="795">
                  <c:v>88.350131822664295</c:v>
                </c:pt>
                <c:pt idx="796">
                  <c:v>88.343867879068029</c:v>
                </c:pt>
                <c:pt idx="797">
                  <c:v>88.337580196001042</c:v>
                </c:pt>
                <c:pt idx="798">
                  <c:v>88.331268683978919</c:v>
                </c:pt>
                <c:pt idx="799">
                  <c:v>88.324933253185705</c:v>
                </c:pt>
                <c:pt idx="800">
                  <c:v>88.318573813472426</c:v>
                </c:pt>
                <c:pt idx="801">
                  <c:v>88.312190274356027</c:v>
                </c:pt>
                <c:pt idx="802">
                  <c:v>88.305782545018161</c:v>
                </c:pt>
                <c:pt idx="803">
                  <c:v>88.299350534304111</c:v>
                </c:pt>
                <c:pt idx="804">
                  <c:v>88.292894150721409</c:v>
                </c:pt>
                <c:pt idx="805">
                  <c:v>88.286413302438902</c:v>
                </c:pt>
                <c:pt idx="806">
                  <c:v>88.279907897285426</c:v>
                </c:pt>
                <c:pt idx="807">
                  <c:v>88.273377842748587</c:v>
                </c:pt>
                <c:pt idx="808">
                  <c:v>88.266823045973652</c:v>
                </c:pt>
                <c:pt idx="809">
                  <c:v>88.260243413762296</c:v>
                </c:pt>
                <c:pt idx="810">
                  <c:v>88.253638852571441</c:v>
                </c:pt>
                <c:pt idx="811">
                  <c:v>88.247009268512045</c:v>
                </c:pt>
                <c:pt idx="812">
                  <c:v>88.24035456734785</c:v>
                </c:pt>
                <c:pt idx="813">
                  <c:v>88.233674654494209</c:v>
                </c:pt>
                <c:pt idx="814">
                  <c:v>88.226969435016912</c:v>
                </c:pt>
                <c:pt idx="815">
                  <c:v>88.220238813630914</c:v>
                </c:pt>
                <c:pt idx="816">
                  <c:v>88.213482694699067</c:v>
                </c:pt>
                <c:pt idx="817">
                  <c:v>88.206700982231084</c:v>
                </c:pt>
                <c:pt idx="818">
                  <c:v>88.199893579881987</c:v>
                </c:pt>
                <c:pt idx="819">
                  <c:v>88.193060390951302</c:v>
                </c:pt>
                <c:pt idx="820">
                  <c:v>88.186201318381478</c:v>
                </c:pt>
                <c:pt idx="821">
                  <c:v>88.179316264756778</c:v>
                </c:pt>
                <c:pt idx="822">
                  <c:v>88.17240513230206</c:v>
                </c:pt>
                <c:pt idx="823">
                  <c:v>88.165467822881467</c:v>
                </c:pt>
                <c:pt idx="824">
                  <c:v>88.158504237997263</c:v>
                </c:pt>
                <c:pt idx="825">
                  <c:v>88.151514278788511</c:v>
                </c:pt>
                <c:pt idx="826">
                  <c:v>88.144497846029878</c:v>
                </c:pt>
                <c:pt idx="827">
                  <c:v>88.137454840130331</c:v>
                </c:pt>
                <c:pt idx="828">
                  <c:v>88.130385161131883</c:v>
                </c:pt>
                <c:pt idx="829">
                  <c:v>88.123288708708387</c:v>
                </c:pt>
                <c:pt idx="830">
                  <c:v>88.11616538216407</c:v>
                </c:pt>
                <c:pt idx="831">
                  <c:v>88.109015080432684</c:v>
                </c:pt>
                <c:pt idx="832">
                  <c:v>88.101837702075713</c:v>
                </c:pt>
                <c:pt idx="833">
                  <c:v>88.094633145281477</c:v>
                </c:pt>
                <c:pt idx="834">
                  <c:v>88.087401307863686</c:v>
                </c:pt>
                <c:pt idx="835">
                  <c:v>88.080142087260214</c:v>
                </c:pt>
                <c:pt idx="836">
                  <c:v>88.072855380531792</c:v>
                </c:pt>
                <c:pt idx="837">
                  <c:v>88.06554108436066</c:v>
                </c:pt>
                <c:pt idx="838">
                  <c:v>88.058199095049446</c:v>
                </c:pt>
                <c:pt idx="839">
                  <c:v>88.050829308519596</c:v>
                </c:pt>
                <c:pt idx="840">
                  <c:v>88.043431620310386</c:v>
                </c:pt>
                <c:pt idx="841">
                  <c:v>88.036005925577385</c:v>
                </c:pt>
                <c:pt idx="842">
                  <c:v>88.028552119091245</c:v>
                </c:pt>
                <c:pt idx="843">
                  <c:v>88.021070095236439</c:v>
                </c:pt>
                <c:pt idx="844">
                  <c:v>88.01355974800974</c:v>
                </c:pt>
                <c:pt idx="845">
                  <c:v>88.006020971019197</c:v>
                </c:pt>
                <c:pt idx="846">
                  <c:v>87.9984536574826</c:v>
                </c:pt>
                <c:pt idx="847">
                  <c:v>87.990857700226258</c:v>
                </c:pt>
                <c:pt idx="848">
                  <c:v>87.983232991683607</c:v>
                </c:pt>
                <c:pt idx="849">
                  <c:v>87.975579423893976</c:v>
                </c:pt>
                <c:pt idx="850">
                  <c:v>87.967896888501102</c:v>
                </c:pt>
                <c:pt idx="851">
                  <c:v>87.960185276752014</c:v>
                </c:pt>
                <c:pt idx="852">
                  <c:v>87.952444479495483</c:v>
                </c:pt>
                <c:pt idx="853">
                  <c:v>87.944674387180754</c:v>
                </c:pt>
                <c:pt idx="854">
                  <c:v>87.936874889856313</c:v>
                </c:pt>
                <c:pt idx="855">
                  <c:v>87.929045877168335</c:v>
                </c:pt>
                <c:pt idx="856">
                  <c:v>87.921187238359522</c:v>
                </c:pt>
                <c:pt idx="857">
                  <c:v>87.913298862267567</c:v>
                </c:pt>
                <c:pt idx="858">
                  <c:v>87.905380637324015</c:v>
                </c:pt>
                <c:pt idx="859">
                  <c:v>87.897432451552746</c:v>
                </c:pt>
                <c:pt idx="860">
                  <c:v>87.889454192568579</c:v>
                </c:pt>
                <c:pt idx="861">
                  <c:v>87.881445747576066</c:v>
                </c:pt>
                <c:pt idx="862">
                  <c:v>87.873407003367987</c:v>
                </c:pt>
                <c:pt idx="863">
                  <c:v>87.865337846323996</c:v>
                </c:pt>
                <c:pt idx="864">
                  <c:v>87.857238162409388</c:v>
                </c:pt>
                <c:pt idx="865">
                  <c:v>87.849107837173477</c:v>
                </c:pt>
                <c:pt idx="866">
                  <c:v>87.840946755748405</c:v>
                </c:pt>
                <c:pt idx="867">
                  <c:v>87.832754802847688</c:v>
                </c:pt>
                <c:pt idx="868">
                  <c:v>87.824531862764829</c:v>
                </c:pt>
                <c:pt idx="869">
                  <c:v>87.816277819371919</c:v>
                </c:pt>
                <c:pt idx="870">
                  <c:v>87.807992556118322</c:v>
                </c:pt>
                <c:pt idx="871">
                  <c:v>87.79967595602912</c:v>
                </c:pt>
                <c:pt idx="872">
                  <c:v>87.79132790170388</c:v>
                </c:pt>
                <c:pt idx="873">
                  <c:v>87.782948275315135</c:v>
                </c:pt>
                <c:pt idx="874">
                  <c:v>87.774536958607101</c:v>
                </c:pt>
                <c:pt idx="875">
                  <c:v>87.766093832894057</c:v>
                </c:pt>
                <c:pt idx="876">
                  <c:v>87.757618779059214</c:v>
                </c:pt>
                <c:pt idx="877">
                  <c:v>87.749111677553046</c:v>
                </c:pt>
                <c:pt idx="878">
                  <c:v>87.740572408392012</c:v>
                </c:pt>
                <c:pt idx="879">
                  <c:v>87.732000851157181</c:v>
                </c:pt>
                <c:pt idx="880">
                  <c:v>87.723396884992596</c:v>
                </c:pt>
                <c:pt idx="881">
                  <c:v>87.714760388604191</c:v>
                </c:pt>
                <c:pt idx="882">
                  <c:v>87.706091240257905</c:v>
                </c:pt>
                <c:pt idx="883">
                  <c:v>87.697389317778715</c:v>
                </c:pt>
                <c:pt idx="884">
                  <c:v>87.6886544985489</c:v>
                </c:pt>
                <c:pt idx="885">
                  <c:v>87.679886659506764</c:v>
                </c:pt>
                <c:pt idx="886">
                  <c:v>87.671085677144944</c:v>
                </c:pt>
                <c:pt idx="887">
                  <c:v>87.662251427509489</c:v>
                </c:pt>
                <c:pt idx="888">
                  <c:v>87.653383786197821</c:v>
                </c:pt>
                <c:pt idx="889">
                  <c:v>87.644482628357594</c:v>
                </c:pt>
                <c:pt idx="890">
                  <c:v>87.63554782868529</c:v>
                </c:pt>
                <c:pt idx="891">
                  <c:v>87.62657926142461</c:v>
                </c:pt>
                <c:pt idx="892">
                  <c:v>87.617576800365086</c:v>
                </c:pt>
                <c:pt idx="893">
                  <c:v>87.608540318840724</c:v>
                </c:pt>
                <c:pt idx="894">
                  <c:v>87.599469689728309</c:v>
                </c:pt>
                <c:pt idx="895">
                  <c:v>87.590364785446212</c:v>
                </c:pt>
                <c:pt idx="896">
                  <c:v>87.581225477952657</c:v>
                </c:pt>
                <c:pt idx="897">
                  <c:v>87.572051638744512</c:v>
                </c:pt>
                <c:pt idx="898">
                  <c:v>87.562843138855669</c:v>
                </c:pt>
                <c:pt idx="899">
                  <c:v>87.553599848855583</c:v>
                </c:pt>
                <c:pt idx="900">
                  <c:v>87.544321638847848</c:v>
                </c:pt>
                <c:pt idx="901">
                  <c:v>87.535008378468675</c:v>
                </c:pt>
                <c:pt idx="902">
                  <c:v>87.52565993688539</c:v>
                </c:pt>
                <c:pt idx="903">
                  <c:v>87.516276182795082</c:v>
                </c:pt>
                <c:pt idx="904">
                  <c:v>87.506856984422967</c:v>
                </c:pt>
                <c:pt idx="905">
                  <c:v>87.497402209521042</c:v>
                </c:pt>
                <c:pt idx="906">
                  <c:v>87.487911725366445</c:v>
                </c:pt>
                <c:pt idx="907">
                  <c:v>87.478385398759983</c:v>
                </c:pt>
                <c:pt idx="908">
                  <c:v>87.46882309602492</c:v>
                </c:pt>
                <c:pt idx="909">
                  <c:v>87.459224683005104</c:v>
                </c:pt>
                <c:pt idx="910">
                  <c:v>87.449590025063628</c:v>
                </c:pt>
                <c:pt idx="911">
                  <c:v>87.43991898708137</c:v>
                </c:pt>
                <c:pt idx="912">
                  <c:v>87.430211433455526</c:v>
                </c:pt>
                <c:pt idx="913">
                  <c:v>87.420467228097877</c:v>
                </c:pt>
                <c:pt idx="914">
                  <c:v>87.410686234433626</c:v>
                </c:pt>
                <c:pt idx="915">
                  <c:v>87.400868315399578</c:v>
                </c:pt>
                <c:pt idx="916">
                  <c:v>87.391013333442928</c:v>
                </c:pt>
                <c:pt idx="917">
                  <c:v>87.381121150519405</c:v>
                </c:pt>
                <c:pt idx="918">
                  <c:v>87.37119162809212</c:v>
                </c:pt>
                <c:pt idx="919">
                  <c:v>87.361224627129729</c:v>
                </c:pt>
                <c:pt idx="920">
                  <c:v>87.351220008105216</c:v>
                </c:pt>
                <c:pt idx="921">
                  <c:v>87.341177630994139</c:v>
                </c:pt>
                <c:pt idx="922">
                  <c:v>87.331097355273229</c:v>
                </c:pt>
                <c:pt idx="923">
                  <c:v>87.320979039918967</c:v>
                </c:pt>
                <c:pt idx="924">
                  <c:v>87.310822543405664</c:v>
                </c:pt>
                <c:pt idx="925">
                  <c:v>87.300627723704494</c:v>
                </c:pt>
                <c:pt idx="926">
                  <c:v>87.290394438281638</c:v>
                </c:pt>
                <c:pt idx="927">
                  <c:v>87.280122544096685</c:v>
                </c:pt>
                <c:pt idx="928">
                  <c:v>87.269811897601301</c:v>
                </c:pt>
                <c:pt idx="929">
                  <c:v>87.259462354737778</c:v>
                </c:pt>
                <c:pt idx="930">
                  <c:v>87.249073770937173</c:v>
                </c:pt>
                <c:pt idx="931">
                  <c:v>87.238646001118013</c:v>
                </c:pt>
                <c:pt idx="932">
                  <c:v>87.228178899684835</c:v>
                </c:pt>
                <c:pt idx="933">
                  <c:v>87.21767232052639</c:v>
                </c:pt>
                <c:pt idx="934">
                  <c:v>87.20712611701434</c:v>
                </c:pt>
                <c:pt idx="935">
                  <c:v>87.196540142001581</c:v>
                </c:pt>
                <c:pt idx="936">
                  <c:v>87.185914247820776</c:v>
                </c:pt>
                <c:pt idx="937">
                  <c:v>87.175248286282894</c:v>
                </c:pt>
                <c:pt idx="938">
                  <c:v>87.16454210867542</c:v>
                </c:pt>
                <c:pt idx="939">
                  <c:v>87.153795565761158</c:v>
                </c:pt>
                <c:pt idx="940">
                  <c:v>87.143008507776429</c:v>
                </c:pt>
                <c:pt idx="941">
                  <c:v>87.132180784429508</c:v>
                </c:pt>
                <c:pt idx="942">
                  <c:v>87.121312244899457</c:v>
                </c:pt>
                <c:pt idx="943">
                  <c:v>87.110402737834022</c:v>
                </c:pt>
                <c:pt idx="944">
                  <c:v>87.099452111348612</c:v>
                </c:pt>
                <c:pt idx="945">
                  <c:v>87.08846021302432</c:v>
                </c:pt>
                <c:pt idx="946">
                  <c:v>87.077426889906874</c:v>
                </c:pt>
                <c:pt idx="947">
                  <c:v>87.066351988504465</c:v>
                </c:pt>
                <c:pt idx="948">
                  <c:v>87.055235354786845</c:v>
                </c:pt>
                <c:pt idx="949">
                  <c:v>87.044076834183272</c:v>
                </c:pt>
                <c:pt idx="950">
                  <c:v>87.032876271581358</c:v>
                </c:pt>
                <c:pt idx="951">
                  <c:v>87.021633511325177</c:v>
                </c:pt>
                <c:pt idx="952">
                  <c:v>87.010348397213988</c:v>
                </c:pt>
                <c:pt idx="953">
                  <c:v>86.999020772500515</c:v>
                </c:pt>
                <c:pt idx="954">
                  <c:v>86.987650479889552</c:v>
                </c:pt>
                <c:pt idx="955">
                  <c:v>86.976237361536349</c:v>
                </c:pt>
                <c:pt idx="956">
                  <c:v>86.964781259044955</c:v>
                </c:pt>
                <c:pt idx="957">
                  <c:v>86.953282013466847</c:v>
                </c:pt>
                <c:pt idx="958">
                  <c:v>86.941739465299307</c:v>
                </c:pt>
                <c:pt idx="959">
                  <c:v>86.930153454483943</c:v>
                </c:pt>
                <c:pt idx="960">
                  <c:v>86.918523820404886</c:v>
                </c:pt>
                <c:pt idx="961">
                  <c:v>86.906850401887809</c:v>
                </c:pt>
                <c:pt idx="962">
                  <c:v>86.895133037197681</c:v>
                </c:pt>
                <c:pt idx="963">
                  <c:v>86.883371564037716</c:v>
                </c:pt>
                <c:pt idx="964">
                  <c:v>86.871565819547655</c:v>
                </c:pt>
                <c:pt idx="965">
                  <c:v>86.85971564030234</c:v>
                </c:pt>
                <c:pt idx="966">
                  <c:v>86.847820862309973</c:v>
                </c:pt>
                <c:pt idx="967">
                  <c:v>86.835881321010788</c:v>
                </c:pt>
                <c:pt idx="968">
                  <c:v>86.823896851275364</c:v>
                </c:pt>
                <c:pt idx="969">
                  <c:v>86.811867287403132</c:v>
                </c:pt>
                <c:pt idx="970">
                  <c:v>86.79979246312088</c:v>
                </c:pt>
                <c:pt idx="971">
                  <c:v>86.787672211581182</c:v>
                </c:pt>
                <c:pt idx="972">
                  <c:v>86.77550636536094</c:v>
                </c:pt>
                <c:pt idx="973">
                  <c:v>86.763294756459672</c:v>
                </c:pt>
                <c:pt idx="974">
                  <c:v>86.751037216298144</c:v>
                </c:pt>
                <c:pt idx="975">
                  <c:v>86.738733575716864</c:v>
                </c:pt>
                <c:pt idx="976">
                  <c:v>86.726383664974335</c:v>
                </c:pt>
                <c:pt idx="977">
                  <c:v>86.713987313745847</c:v>
                </c:pt>
                <c:pt idx="978">
                  <c:v>86.701544351121569</c:v>
                </c:pt>
                <c:pt idx="979">
                  <c:v>86.689054605605534</c:v>
                </c:pt>
                <c:pt idx="980">
                  <c:v>86.676517905113542</c:v>
                </c:pt>
                <c:pt idx="981">
                  <c:v>86.663934076972211</c:v>
                </c:pt>
                <c:pt idx="982">
                  <c:v>86.651302947916918</c:v>
                </c:pt>
                <c:pt idx="983">
                  <c:v>86.638624344090658</c:v>
                </c:pt>
                <c:pt idx="984">
                  <c:v>86.625898091042544</c:v>
                </c:pt>
                <c:pt idx="985">
                  <c:v>86.613124013726008</c:v>
                </c:pt>
                <c:pt idx="986">
                  <c:v>86.600301936497488</c:v>
                </c:pt>
                <c:pt idx="987">
                  <c:v>86.587431683115071</c:v>
                </c:pt>
                <c:pt idx="988">
                  <c:v>86.574513076736622</c:v>
                </c:pt>
                <c:pt idx="989">
                  <c:v>86.561545939918616</c:v>
                </c:pt>
                <c:pt idx="990">
                  <c:v>86.548530094614478</c:v>
                </c:pt>
                <c:pt idx="991">
                  <c:v>86.535465362173184</c:v>
                </c:pt>
                <c:pt idx="992">
                  <c:v>86.522351563337608</c:v>
                </c:pt>
                <c:pt idx="993">
                  <c:v>86.50918851824332</c:v>
                </c:pt>
                <c:pt idx="994">
                  <c:v>86.495976046416914</c:v>
                </c:pt>
                <c:pt idx="995">
                  <c:v>86.482713966774398</c:v>
                </c:pt>
                <c:pt idx="996">
                  <c:v>86.469402097620062</c:v>
                </c:pt>
                <c:pt idx="997">
                  <c:v>86.456040256644684</c:v>
                </c:pt>
                <c:pt idx="998">
                  <c:v>86.442628260924366</c:v>
                </c:pt>
                <c:pt idx="999">
                  <c:v>86.429165926918785</c:v>
                </c:pt>
                <c:pt idx="1000">
                  <c:v>86.415653070469844</c:v>
                </c:pt>
                <c:pt idx="1001">
                  <c:v>86.402089506800408</c:v>
                </c:pt>
                <c:pt idx="1002">
                  <c:v>86.388475050512483</c:v>
                </c:pt>
                <c:pt idx="1003">
                  <c:v>86.374809515586136</c:v>
                </c:pt>
                <c:pt idx="1004">
                  <c:v>86.361092715377751</c:v>
                </c:pt>
                <c:pt idx="1005">
                  <c:v>86.347324462618857</c:v>
                </c:pt>
                <c:pt idx="1006">
                  <c:v>86.333504569414586</c:v>
                </c:pt>
                <c:pt idx="1007">
                  <c:v>86.319632847242019</c:v>
                </c:pt>
                <c:pt idx="1008">
                  <c:v>86.305709106949223</c:v>
                </c:pt>
                <c:pt idx="1009">
                  <c:v>86.291733158753559</c:v>
                </c:pt>
                <c:pt idx="1010">
                  <c:v>86.277704812240202</c:v>
                </c:pt>
                <c:pt idx="1011">
                  <c:v>86.263623876360981</c:v>
                </c:pt>
                <c:pt idx="1012">
                  <c:v>86.249490159432639</c:v>
                </c:pt>
                <c:pt idx="1013">
                  <c:v>86.2353034691359</c:v>
                </c:pt>
                <c:pt idx="1014">
                  <c:v>86.221063612513674</c:v>
                </c:pt>
                <c:pt idx="1015">
                  <c:v>86.206770395969812</c:v>
                </c:pt>
                <c:pt idx="1016">
                  <c:v>86.192423625267921</c:v>
                </c:pt>
                <c:pt idx="1017">
                  <c:v>86.178023105529576</c:v>
                </c:pt>
                <c:pt idx="1018">
                  <c:v>86.163568641233468</c:v>
                </c:pt>
                <c:pt idx="1019">
                  <c:v>86.149060036213527</c:v>
                </c:pt>
                <c:pt idx="1020">
                  <c:v>86.134497093658041</c:v>
                </c:pt>
                <c:pt idx="1021">
                  <c:v>86.119879616108065</c:v>
                </c:pt>
                <c:pt idx="1022">
                  <c:v>86.105207405456056</c:v>
                </c:pt>
                <c:pt idx="1023">
                  <c:v>86.090480262944695</c:v>
                </c:pt>
                <c:pt idx="1024">
                  <c:v>86.075697989165491</c:v>
                </c:pt>
                <c:pt idx="1025">
                  <c:v>86.06086038405752</c:v>
                </c:pt>
                <c:pt idx="1026">
                  <c:v>86.045967246905846</c:v>
                </c:pt>
                <c:pt idx="1027">
                  <c:v>86.031018376340782</c:v>
                </c:pt>
                <c:pt idx="1028">
                  <c:v>86.016013570336057</c:v>
                </c:pt>
                <c:pt idx="1029">
                  <c:v>86.000952626207848</c:v>
                </c:pt>
                <c:pt idx="1030">
                  <c:v>85.985835340613363</c:v>
                </c:pt>
                <c:pt idx="1031">
                  <c:v>85.9706615095497</c:v>
                </c:pt>
                <c:pt idx="1032">
                  <c:v>85.955430928352484</c:v>
                </c:pt>
                <c:pt idx="1033">
                  <c:v>85.940143391694647</c:v>
                </c:pt>
                <c:pt idx="1034">
                  <c:v>85.924798693585302</c:v>
                </c:pt>
                <c:pt idx="1035">
                  <c:v>85.909396627368224</c:v>
                </c:pt>
                <c:pt idx="1036">
                  <c:v>85.893936985721126</c:v>
                </c:pt>
                <c:pt idx="1037">
                  <c:v>85.87841956065401</c:v>
                </c:pt>
                <c:pt idx="1038">
                  <c:v>85.862844143508013</c:v>
                </c:pt>
                <c:pt idx="1039">
                  <c:v>85.847210524954534</c:v>
                </c:pt>
                <c:pt idx="1040">
                  <c:v>85.831518494993773</c:v>
                </c:pt>
                <c:pt idx="1041">
                  <c:v>85.815767842953662</c:v>
                </c:pt>
                <c:pt idx="1042">
                  <c:v>85.799958357488606</c:v>
                </c:pt>
                <c:pt idx="1043">
                  <c:v>85.784089826578565</c:v>
                </c:pt>
                <c:pt idx="1044">
                  <c:v>85.768162037527745</c:v>
                </c:pt>
                <c:pt idx="1045">
                  <c:v>85.752174776963429</c:v>
                </c:pt>
                <c:pt idx="1046">
                  <c:v>85.736127830835059</c:v>
                </c:pt>
                <c:pt idx="1047">
                  <c:v>85.720020984413111</c:v>
                </c:pt>
                <c:pt idx="1048">
                  <c:v>85.703854022287601</c:v>
                </c:pt>
                <c:pt idx="1049">
                  <c:v>85.687626728367732</c:v>
                </c:pt>
                <c:pt idx="1050">
                  <c:v>85.671338885880218</c:v>
                </c:pt>
                <c:pt idx="1051">
                  <c:v>85.654990277368483</c:v>
                </c:pt>
                <c:pt idx="1052">
                  <c:v>85.638580684691718</c:v>
                </c:pt>
                <c:pt idx="1053">
                  <c:v>85.622109889023577</c:v>
                </c:pt>
                <c:pt idx="1054">
                  <c:v>85.605577670851346</c:v>
                </c:pt>
                <c:pt idx="1055">
                  <c:v>85.588983809975147</c:v>
                </c:pt>
                <c:pt idx="1056">
                  <c:v>85.572328085506399</c:v>
                </c:pt>
                <c:pt idx="1057">
                  <c:v>85.555610275867494</c:v>
                </c:pt>
                <c:pt idx="1058">
                  <c:v>85.53883015879039</c:v>
                </c:pt>
                <c:pt idx="1059">
                  <c:v>85.521987511315757</c:v>
                </c:pt>
                <c:pt idx="1060">
                  <c:v>85.505082109792255</c:v>
                </c:pt>
                <c:pt idx="1061">
                  <c:v>85.488113729875352</c:v>
                </c:pt>
                <c:pt idx="1062">
                  <c:v>85.471082146526641</c:v>
                </c:pt>
                <c:pt idx="1063">
                  <c:v>85.45398713401292</c:v>
                </c:pt>
                <c:pt idx="1064">
                  <c:v>85.436828465905094</c:v>
                </c:pt>
                <c:pt idx="1065">
                  <c:v>85.419605915077696</c:v>
                </c:pt>
                <c:pt idx="1066">
                  <c:v>85.402319253707759</c:v>
                </c:pt>
                <c:pt idx="1067">
                  <c:v>85.384968253274224</c:v>
                </c:pt>
                <c:pt idx="1068">
                  <c:v>85.367552684556898</c:v>
                </c:pt>
                <c:pt idx="1069">
                  <c:v>85.350072317635934</c:v>
                </c:pt>
                <c:pt idx="1070">
                  <c:v>85.332526921890874</c:v>
                </c:pt>
                <c:pt idx="1071">
                  <c:v>85.314916265999912</c:v>
                </c:pt>
                <c:pt idx="1072">
                  <c:v>85.297240117939324</c:v>
                </c:pt>
                <c:pt idx="1073">
                  <c:v>85.279498244982562</c:v>
                </c:pt>
                <c:pt idx="1074">
                  <c:v>85.261690413699711</c:v>
                </c:pt>
                <c:pt idx="1075">
                  <c:v>85.24381638995672</c:v>
                </c:pt>
                <c:pt idx="1076">
                  <c:v>85.225875938914868</c:v>
                </c:pt>
                <c:pt idx="1077">
                  <c:v>85.207868825029863</c:v>
                </c:pt>
                <c:pt idx="1078">
                  <c:v>85.189794812051403</c:v>
                </c:pt>
                <c:pt idx="1079">
                  <c:v>85.171653663022923</c:v>
                </c:pt>
                <c:pt idx="1080">
                  <c:v>85.153445140280212</c:v>
                </c:pt>
                <c:pt idx="1081">
                  <c:v>85.135169005451658</c:v>
                </c:pt>
                <c:pt idx="1082">
                  <c:v>85.116825019457153</c:v>
                </c:pt>
                <c:pt idx="1083">
                  <c:v>85.09841294250792</c:v>
                </c:pt>
                <c:pt idx="1084">
                  <c:v>85.079932534105865</c:v>
                </c:pt>
                <c:pt idx="1085">
                  <c:v>85.061383553043257</c:v>
                </c:pt>
                <c:pt idx="1086">
                  <c:v>85.042765757401838</c:v>
                </c:pt>
                <c:pt idx="1087">
                  <c:v>85.024078904553079</c:v>
                </c:pt>
                <c:pt idx="1088">
                  <c:v>85.005322751157195</c:v>
                </c:pt>
                <c:pt idx="1089">
                  <c:v>84.986497053163205</c:v>
                </c:pt>
                <c:pt idx="1090">
                  <c:v>84.967601565808053</c:v>
                </c:pt>
                <c:pt idx="1091">
                  <c:v>84.948636043616773</c:v>
                </c:pt>
                <c:pt idx="1092">
                  <c:v>84.929600240401982</c:v>
                </c:pt>
                <c:pt idx="1093">
                  <c:v>84.91049390926355</c:v>
                </c:pt>
                <c:pt idx="1094">
                  <c:v>84.891316802588449</c:v>
                </c:pt>
                <c:pt idx="1095">
                  <c:v>84.872068672050318</c:v>
                </c:pt>
                <c:pt idx="1096">
                  <c:v>84.852749268609543</c:v>
                </c:pt>
                <c:pt idx="1097">
                  <c:v>84.833358342512796</c:v>
                </c:pt>
                <c:pt idx="1098">
                  <c:v>84.813895643293122</c:v>
                </c:pt>
                <c:pt idx="1099">
                  <c:v>84.794360919769517</c:v>
                </c:pt>
                <c:pt idx="1100">
                  <c:v>84.77475392004726</c:v>
                </c:pt>
                <c:pt idx="1101">
                  <c:v>84.755074391517226</c:v>
                </c:pt>
                <c:pt idx="1102">
                  <c:v>84.735322080856506</c:v>
                </c:pt>
                <c:pt idx="1103">
                  <c:v>84.715496734027852</c:v>
                </c:pt>
                <c:pt idx="1104">
                  <c:v>84.695598096279852</c:v>
                </c:pt>
                <c:pt idx="1105">
                  <c:v>84.675625912147211</c:v>
                </c:pt>
                <c:pt idx="1106">
                  <c:v>84.655579925450525</c:v>
                </c:pt>
                <c:pt idx="1107">
                  <c:v>84.635459879296491</c:v>
                </c:pt>
                <c:pt idx="1108">
                  <c:v>84.615265516077798</c:v>
                </c:pt>
                <c:pt idx="1109">
                  <c:v>84.594996577473694</c:v>
                </c:pt>
                <c:pt idx="1110">
                  <c:v>84.574652804449912</c:v>
                </c:pt>
                <c:pt idx="1111">
                  <c:v>84.554233937259013</c:v>
                </c:pt>
                <c:pt idx="1112">
                  <c:v>84.533739715440404</c:v>
                </c:pt>
                <c:pt idx="1113">
                  <c:v>84.513169877820999</c:v>
                </c:pt>
                <c:pt idx="1114">
                  <c:v>84.492524162515011</c:v>
                </c:pt>
                <c:pt idx="1115">
                  <c:v>84.471802306924957</c:v>
                </c:pt>
                <c:pt idx="1116">
                  <c:v>84.45100404774135</c:v>
                </c:pt>
                <c:pt idx="1117">
                  <c:v>84.430129120943718</c:v>
                </c:pt>
                <c:pt idx="1118">
                  <c:v>84.409177261800636</c:v>
                </c:pt>
                <c:pt idx="1119">
                  <c:v>84.388148204870419</c:v>
                </c:pt>
                <c:pt idx="1120">
                  <c:v>84.367041684001478</c:v>
                </c:pt>
                <c:pt idx="1121">
                  <c:v>84.345857432333091</c:v>
                </c:pt>
                <c:pt idx="1122">
                  <c:v>84.324595182296008</c:v>
                </c:pt>
                <c:pt idx="1123">
                  <c:v>84.303254665612627</c:v>
                </c:pt>
                <c:pt idx="1124">
                  <c:v>84.281835613298185</c:v>
                </c:pt>
                <c:pt idx="1125">
                  <c:v>84.260337755661212</c:v>
                </c:pt>
                <c:pt idx="1126">
                  <c:v>84.2387608223043</c:v>
                </c:pt>
                <c:pt idx="1127">
                  <c:v>84.217104542125057</c:v>
                </c:pt>
                <c:pt idx="1128">
                  <c:v>84.195368643316513</c:v>
                </c:pt>
                <c:pt idx="1129">
                  <c:v>84.173552853368463</c:v>
                </c:pt>
                <c:pt idx="1130">
                  <c:v>84.151656899068072</c:v>
                </c:pt>
                <c:pt idx="1131">
                  <c:v>84.129680506500819</c:v>
                </c:pt>
                <c:pt idx="1132">
                  <c:v>84.107623401051555</c:v>
                </c:pt>
                <c:pt idx="1133">
                  <c:v>84.085485307405563</c:v>
                </c:pt>
                <c:pt idx="1134">
                  <c:v>84.063265949549503</c:v>
                </c:pt>
                <c:pt idx="1135">
                  <c:v>84.040965050772712</c:v>
                </c:pt>
                <c:pt idx="1136">
                  <c:v>84.018582333667993</c:v>
                </c:pt>
                <c:pt idx="1137">
                  <c:v>83.996117520133353</c:v>
                </c:pt>
                <c:pt idx="1138">
                  <c:v>83.973570331372684</c:v>
                </c:pt>
                <c:pt idx="1139">
                  <c:v>83.950940487897256</c:v>
                </c:pt>
                <c:pt idx="1140">
                  <c:v>83.92822770952732</c:v>
                </c:pt>
                <c:pt idx="1141">
                  <c:v>83.905431715393107</c:v>
                </c:pt>
                <c:pt idx="1142">
                  <c:v>83.882552223936344</c:v>
                </c:pt>
                <c:pt idx="1143">
                  <c:v>83.859588952911892</c:v>
                </c:pt>
                <c:pt idx="1144">
                  <c:v>83.836541619388939</c:v>
                </c:pt>
                <c:pt idx="1145">
                  <c:v>83.813409939752901</c:v>
                </c:pt>
                <c:pt idx="1146">
                  <c:v>83.790193629706891</c:v>
                </c:pt>
                <c:pt idx="1147">
                  <c:v>83.76689240427325</c:v>
                </c:pt>
                <c:pt idx="1148">
                  <c:v>83.74350597779565</c:v>
                </c:pt>
                <c:pt idx="1149">
                  <c:v>83.720034063940318</c:v>
                </c:pt>
                <c:pt idx="1150">
                  <c:v>83.696476375698211</c:v>
                </c:pt>
                <c:pt idx="1151">
                  <c:v>83.672832625386945</c:v>
                </c:pt>
                <c:pt idx="1152">
                  <c:v>83.649102524652392</c:v>
                </c:pt>
                <c:pt idx="1153">
                  <c:v>83.625285784470805</c:v>
                </c:pt>
                <c:pt idx="1154">
                  <c:v>83.601382115151125</c:v>
                </c:pt>
                <c:pt idx="1155">
                  <c:v>83.577391226336516</c:v>
                </c:pt>
                <c:pt idx="1156">
                  <c:v>83.553312827006948</c:v>
                </c:pt>
                <c:pt idx="1157">
                  <c:v>83.529146625481033</c:v>
                </c:pt>
                <c:pt idx="1158">
                  <c:v>83.504892329418823</c:v>
                </c:pt>
                <c:pt idx="1159">
                  <c:v>83.480549645823359</c:v>
                </c:pt>
                <c:pt idx="1160">
                  <c:v>83.456118281043615</c:v>
                </c:pt>
                <c:pt idx="1161">
                  <c:v>83.431597940776811</c:v>
                </c:pt>
                <c:pt idx="1162">
                  <c:v>83.406988330070519</c:v>
                </c:pt>
                <c:pt idx="1163">
                  <c:v>83.382289153325871</c:v>
                </c:pt>
                <c:pt idx="1164">
                  <c:v>83.357500114299427</c:v>
                </c:pt>
                <c:pt idx="1165">
                  <c:v>83.332620916106393</c:v>
                </c:pt>
                <c:pt idx="1166">
                  <c:v>83.307651261223029</c:v>
                </c:pt>
                <c:pt idx="1167">
                  <c:v>83.282590851489616</c:v>
                </c:pt>
                <c:pt idx="1168">
                  <c:v>83.257439388113198</c:v>
                </c:pt>
                <c:pt idx="1169">
                  <c:v>83.232196571670386</c:v>
                </c:pt>
                <c:pt idx="1170">
                  <c:v>83.206862102110662</c:v>
                </c:pt>
                <c:pt idx="1171">
                  <c:v>83.181435678759058</c:v>
                </c:pt>
                <c:pt idx="1172">
                  <c:v>83.155917000319519</c:v>
                </c:pt>
                <c:pt idx="1173">
                  <c:v>83.130305764877917</c:v>
                </c:pt>
                <c:pt idx="1174">
                  <c:v>83.104601669905406</c:v>
                </c:pt>
                <c:pt idx="1175">
                  <c:v>83.078804412261661</c:v>
                </c:pt>
                <c:pt idx="1176">
                  <c:v>83.052913688198075</c:v>
                </c:pt>
                <c:pt idx="1177">
                  <c:v>83.026929193361724</c:v>
                </c:pt>
                <c:pt idx="1178">
                  <c:v>83.000850622798396</c:v>
                </c:pt>
                <c:pt idx="1179">
                  <c:v>82.974677670956368</c:v>
                </c:pt>
                <c:pt idx="1180">
                  <c:v>82.948410031689946</c:v>
                </c:pt>
                <c:pt idx="1181">
                  <c:v>82.922047398263445</c:v>
                </c:pt>
                <c:pt idx="1182">
                  <c:v>82.895589463354725</c:v>
                </c:pt>
                <c:pt idx="1183">
                  <c:v>82.869035919059201</c:v>
                </c:pt>
                <c:pt idx="1184">
                  <c:v>82.842386456893934</c:v>
                </c:pt>
                <c:pt idx="1185">
                  <c:v>82.815640767801398</c:v>
                </c:pt>
                <c:pt idx="1186">
                  <c:v>82.788798542153572</c:v>
                </c:pt>
                <c:pt idx="1187">
                  <c:v>82.761859469756573</c:v>
                </c:pt>
                <c:pt idx="1188">
                  <c:v>82.734823239854364</c:v>
                </c:pt>
                <c:pt idx="1189">
                  <c:v>82.707689541133462</c:v>
                </c:pt>
                <c:pt idx="1190">
                  <c:v>82.680458061727293</c:v>
                </c:pt>
                <c:pt idx="1191">
                  <c:v>82.65312848922062</c:v>
                </c:pt>
                <c:pt idx="1192">
                  <c:v>82.625700510653914</c:v>
                </c:pt>
                <c:pt idx="1193">
                  <c:v>82.598173812528671</c:v>
                </c:pt>
                <c:pt idx="1194">
                  <c:v>82.570548080811633</c:v>
                </c:pt>
                <c:pt idx="1195">
                  <c:v>82.542823000939663</c:v>
                </c:pt>
                <c:pt idx="1196">
                  <c:v>82.514998257824828</c:v>
                </c:pt>
                <c:pt idx="1197">
                  <c:v>82.487073535859352</c:v>
                </c:pt>
                <c:pt idx="1198">
                  <c:v>82.459048518920753</c:v>
                </c:pt>
                <c:pt idx="1199">
                  <c:v>82.430922890376948</c:v>
                </c:pt>
                <c:pt idx="1200">
                  <c:v>82.402696333091711</c:v>
                </c:pt>
                <c:pt idx="1201">
                  <c:v>82.374368529429475</c:v>
                </c:pt>
                <c:pt idx="1202">
                  <c:v>82.345939161261668</c:v>
                </c:pt>
                <c:pt idx="1203">
                  <c:v>82.317407909971664</c:v>
                </c:pt>
                <c:pt idx="1204">
                  <c:v>82.288774456460317</c:v>
                </c:pt>
                <c:pt idx="1205">
                  <c:v>82.260038481152364</c:v>
                </c:pt>
                <c:pt idx="1206">
                  <c:v>82.23119966400148</c:v>
                </c:pt>
                <c:pt idx="1207">
                  <c:v>82.202257684496587</c:v>
                </c:pt>
                <c:pt idx="1208">
                  <c:v>82.17321222166774</c:v>
                </c:pt>
                <c:pt idx="1209">
                  <c:v>82.144062954092846</c:v>
                </c:pt>
                <c:pt idx="1210">
                  <c:v>82.114809559902639</c:v>
                </c:pt>
                <c:pt idx="1211">
                  <c:v>82.085451716788086</c:v>
                </c:pt>
                <c:pt idx="1212">
                  <c:v>82.055989102006663</c:v>
                </c:pt>
                <c:pt idx="1213">
                  <c:v>82.026421392388031</c:v>
                </c:pt>
                <c:pt idx="1214">
                  <c:v>81.996748264341832</c:v>
                </c:pt>
                <c:pt idx="1215">
                  <c:v>81.966969393863295</c:v>
                </c:pt>
                <c:pt idx="1216">
                  <c:v>81.937084456541371</c:v>
                </c:pt>
                <c:pt idx="1217">
                  <c:v>81.907093127564011</c:v>
                </c:pt>
                <c:pt idx="1218">
                  <c:v>81.87699508172669</c:v>
                </c:pt>
                <c:pt idx="1219">
                  <c:v>81.846789993438776</c:v>
                </c:pt>
                <c:pt idx="1220">
                  <c:v>81.816477536730829</c:v>
                </c:pt>
                <c:pt idx="1221">
                  <c:v>81.786057385262168</c:v>
                </c:pt>
                <c:pt idx="1222">
                  <c:v>81.755529212328284</c:v>
                </c:pt>
                <c:pt idx="1223">
                  <c:v>81.7248926908686</c:v>
                </c:pt>
                <c:pt idx="1224">
                  <c:v>81.694147493473466</c:v>
                </c:pt>
                <c:pt idx="1225">
                  <c:v>81.663293292392794</c:v>
                </c:pt>
                <c:pt idx="1226">
                  <c:v>81.632329759543779</c:v>
                </c:pt>
                <c:pt idx="1227">
                  <c:v>81.601256566518288</c:v>
                </c:pt>
                <c:pt idx="1228">
                  <c:v>81.570073384592092</c:v>
                </c:pt>
                <c:pt idx="1229">
                  <c:v>81.538779884732463</c:v>
                </c:pt>
                <c:pt idx="1230">
                  <c:v>81.507375737606353</c:v>
                </c:pt>
                <c:pt idx="1231">
                  <c:v>81.475860613589589</c:v>
                </c:pt>
                <c:pt idx="1232">
                  <c:v>81.444234182775006</c:v>
                </c:pt>
                <c:pt idx="1233">
                  <c:v>81.412496114981479</c:v>
                </c:pt>
                <c:pt idx="1234">
                  <c:v>81.380646079762386</c:v>
                </c:pt>
                <c:pt idx="1235">
                  <c:v>81.348683746415134</c:v>
                </c:pt>
                <c:pt idx="1236">
                  <c:v>81.316608783990176</c:v>
                </c:pt>
                <c:pt idx="1237">
                  <c:v>81.284420861299765</c:v>
                </c:pt>
                <c:pt idx="1238">
                  <c:v>81.252119646928065</c:v>
                </c:pt>
                <c:pt idx="1239">
                  <c:v>81.219704809240085</c:v>
                </c:pt>
                <c:pt idx="1240">
                  <c:v>81.187176016391561</c:v>
                </c:pt>
                <c:pt idx="1241">
                  <c:v>81.154532936338882</c:v>
                </c:pt>
                <c:pt idx="1242">
                  <c:v>81.121775236848805</c:v>
                </c:pt>
                <c:pt idx="1243">
                  <c:v>81.08890258550818</c:v>
                </c:pt>
                <c:pt idx="1244">
                  <c:v>81.055914649734746</c:v>
                </c:pt>
                <c:pt idx="1245">
                  <c:v>81.022811096787265</c:v>
                </c:pt>
                <c:pt idx="1246">
                  <c:v>80.989591593775572</c:v>
                </c:pt>
                <c:pt idx="1247">
                  <c:v>80.956255807671511</c:v>
                </c:pt>
                <c:pt idx="1248">
                  <c:v>80.922803405319684</c:v>
                </c:pt>
                <c:pt idx="1249">
                  <c:v>80.88923405344822</c:v>
                </c:pt>
                <c:pt idx="1250">
                  <c:v>80.855547418679549</c:v>
                </c:pt>
                <c:pt idx="1251">
                  <c:v>80.821743167542067</c:v>
                </c:pt>
                <c:pt idx="1252">
                  <c:v>80.787820966480908</c:v>
                </c:pt>
                <c:pt idx="1253">
                  <c:v>80.753780481869782</c:v>
                </c:pt>
                <c:pt idx="1254">
                  <c:v>80.719621380022275</c:v>
                </c:pt>
                <c:pt idx="1255">
                  <c:v>80.685343327203583</c:v>
                </c:pt>
                <c:pt idx="1256">
                  <c:v>80.650945989642778</c:v>
                </c:pt>
                <c:pt idx="1257">
                  <c:v>80.616429033544392</c:v>
                </c:pt>
                <c:pt idx="1258">
                  <c:v>80.581792125100662</c:v>
                </c:pt>
                <c:pt idx="1259">
                  <c:v>80.547034930504239</c:v>
                </c:pt>
                <c:pt idx="1260">
                  <c:v>80.51215711596015</c:v>
                </c:pt>
                <c:pt idx="1261">
                  <c:v>80.477158347698634</c:v>
                </c:pt>
                <c:pt idx="1262">
                  <c:v>80.442038291988183</c:v>
                </c:pt>
                <c:pt idx="1263">
                  <c:v>80.406796615148352</c:v>
                </c:pt>
                <c:pt idx="1264">
                  <c:v>80.371432983562642</c:v>
                </c:pt>
                <c:pt idx="1265">
                  <c:v>80.335947063692089</c:v>
                </c:pt>
                <c:pt idx="1266">
                  <c:v>80.300338522088452</c:v>
                </c:pt>
                <c:pt idx="1267">
                  <c:v>80.26460702540804</c:v>
                </c:pt>
                <c:pt idx="1268">
                  <c:v>80.228752240425337</c:v>
                </c:pt>
                <c:pt idx="1269">
                  <c:v>80.192773834046633</c:v>
                </c:pt>
                <c:pt idx="1270">
                  <c:v>80.156671473325048</c:v>
                </c:pt>
                <c:pt idx="1271">
                  <c:v>80.120444825473655</c:v>
                </c:pt>
                <c:pt idx="1272">
                  <c:v>80.084093557880621</c:v>
                </c:pt>
                <c:pt idx="1273">
                  <c:v>80.0476173381237</c:v>
                </c:pt>
                <c:pt idx="1274">
                  <c:v>80.01101583398453</c:v>
                </c:pt>
                <c:pt idx="1275">
                  <c:v>79.974288713464347</c:v>
                </c:pt>
                <c:pt idx="1276">
                  <c:v>79.937435644798569</c:v>
                </c:pt>
                <c:pt idx="1277">
                  <c:v>79.9004562964721</c:v>
                </c:pt>
                <c:pt idx="1278">
                  <c:v>79.863350337235019</c:v>
                </c:pt>
                <c:pt idx="1279">
                  <c:v>79.826117436117883</c:v>
                </c:pt>
                <c:pt idx="1280">
                  <c:v>79.7887572624483</c:v>
                </c:pt>
                <c:pt idx="1281">
                  <c:v>79.751269485865862</c:v>
                </c:pt>
                <c:pt idx="1282">
                  <c:v>79.713653776338859</c:v>
                </c:pt>
                <c:pt idx="1283">
                  <c:v>79.675909804181046</c:v>
                </c:pt>
                <c:pt idx="1284">
                  <c:v>79.638037240067561</c:v>
                </c:pt>
                <c:pt idx="1285">
                  <c:v>79.600035755051707</c:v>
                </c:pt>
                <c:pt idx="1286">
                  <c:v>79.561905020582245</c:v>
                </c:pt>
                <c:pt idx="1287">
                  <c:v>79.523644708520251</c:v>
                </c:pt>
                <c:pt idx="1288">
                  <c:v>79.485254491156411</c:v>
                </c:pt>
                <c:pt idx="1289">
                  <c:v>79.446734041228424</c:v>
                </c:pt>
                <c:pt idx="1290">
                  <c:v>79.408083031939057</c:v>
                </c:pt>
                <c:pt idx="1291">
                  <c:v>79.369301136973448</c:v>
                </c:pt>
                <c:pt idx="1292">
                  <c:v>79.330388030517611</c:v>
                </c:pt>
                <c:pt idx="1293">
                  <c:v>79.291343387276314</c:v>
                </c:pt>
                <c:pt idx="1294">
                  <c:v>79.252166882492148</c:v>
                </c:pt>
                <c:pt idx="1295">
                  <c:v>79.212858191963392</c:v>
                </c:pt>
                <c:pt idx="1296">
                  <c:v>79.173416992063139</c:v>
                </c:pt>
                <c:pt idx="1297">
                  <c:v>79.13384295975888</c:v>
                </c:pt>
                <c:pt idx="1298">
                  <c:v>79.094135772630935</c:v>
                </c:pt>
                <c:pt idx="1299">
                  <c:v>79.054295108892077</c:v>
                </c:pt>
                <c:pt idx="1300">
                  <c:v>79.014320647408013</c:v>
                </c:pt>
                <c:pt idx="1301">
                  <c:v>78.974212067715655</c:v>
                </c:pt>
                <c:pt idx="1302">
                  <c:v>78.933969050044823</c:v>
                </c:pt>
                <c:pt idx="1303">
                  <c:v>78.893591275337613</c:v>
                </c:pt>
                <c:pt idx="1304">
                  <c:v>78.853078425268691</c:v>
                </c:pt>
                <c:pt idx="1305">
                  <c:v>78.812430182266809</c:v>
                </c:pt>
                <c:pt idx="1306">
                  <c:v>78.771646229534596</c:v>
                </c:pt>
                <c:pt idx="1307">
                  <c:v>78.730726251070905</c:v>
                </c:pt>
                <c:pt idx="1308">
                  <c:v>78.689669931691142</c:v>
                </c:pt>
                <c:pt idx="1309">
                  <c:v>78.648476957048814</c:v>
                </c:pt>
                <c:pt idx="1310">
                  <c:v>78.607147013658306</c:v>
                </c:pt>
                <c:pt idx="1311">
                  <c:v>78.565679788915418</c:v>
                </c:pt>
                <c:pt idx="1312">
                  <c:v>78.524074971120555</c:v>
                </c:pt>
                <c:pt idx="1313">
                  <c:v>78.482332249500871</c:v>
                </c:pt>
                <c:pt idx="1314">
                  <c:v>78.440451314232561</c:v>
                </c:pt>
                <c:pt idx="1315">
                  <c:v>78.398431856464285</c:v>
                </c:pt>
                <c:pt idx="1316">
                  <c:v>78.356273568339176</c:v>
                </c:pt>
                <c:pt idx="1317">
                  <c:v>78.313976143019573</c:v>
                </c:pt>
                <c:pt idx="1318">
                  <c:v>78.271539274709369</c:v>
                </c:pt>
                <c:pt idx="1319">
                  <c:v>78.228962658677887</c:v>
                </c:pt>
                <c:pt idx="1320">
                  <c:v>78.186245991284409</c:v>
                </c:pt>
                <c:pt idx="1321">
                  <c:v>78.143388970001851</c:v>
                </c:pt>
                <c:pt idx="1322">
                  <c:v>78.100391293441405</c:v>
                </c:pt>
                <c:pt idx="1323">
                  <c:v>78.057252661376594</c:v>
                </c:pt>
                <c:pt idx="1324">
                  <c:v>78.013972774769087</c:v>
                </c:pt>
                <c:pt idx="1325">
                  <c:v>77.970551335792777</c:v>
                </c:pt>
                <c:pt idx="1326">
                  <c:v>77.926988047860334</c:v>
                </c:pt>
                <c:pt idx="1327">
                  <c:v>77.883282615647119</c:v>
                </c:pt>
                <c:pt idx="1328">
                  <c:v>77.839434745118496</c:v>
                </c:pt>
                <c:pt idx="1329">
                  <c:v>77.795444143554661</c:v>
                </c:pt>
                <c:pt idx="1330">
                  <c:v>77.751310519578197</c:v>
                </c:pt>
                <c:pt idx="1331">
                  <c:v>77.707033583178969</c:v>
                </c:pt>
                <c:pt idx="1332">
                  <c:v>77.662613045742035</c:v>
                </c:pt>
                <c:pt idx="1333">
                  <c:v>77.618048620074475</c:v>
                </c:pt>
                <c:pt idx="1334">
                  <c:v>77.573340020431715</c:v>
                </c:pt>
                <c:pt idx="1335">
                  <c:v>77.528486962546154</c:v>
                </c:pt>
                <c:pt idx="1336">
                  <c:v>77.48348916365407</c:v>
                </c:pt>
                <c:pt idx="1337">
                  <c:v>77.438346342523445</c:v>
                </c:pt>
                <c:pt idx="1338">
                  <c:v>77.39305821948291</c:v>
                </c:pt>
                <c:pt idx="1339">
                  <c:v>77.347624516449287</c:v>
                </c:pt>
                <c:pt idx="1340">
                  <c:v>77.302044956956422</c:v>
                </c:pt>
                <c:pt idx="1341">
                  <c:v>77.256319266184676</c:v>
                </c:pt>
                <c:pt idx="1342">
                  <c:v>77.21044717098917</c:v>
                </c:pt>
                <c:pt idx="1343">
                  <c:v>77.164428399929662</c:v>
                </c:pt>
                <c:pt idx="1344">
                  <c:v>77.11826268329996</c:v>
                </c:pt>
                <c:pt idx="1345">
                  <c:v>77.071949753158151</c:v>
                </c:pt>
                <c:pt idx="1346">
                  <c:v>77.025489343355986</c:v>
                </c:pt>
                <c:pt idx="1347">
                  <c:v>76.978881189569947</c:v>
                </c:pt>
                <c:pt idx="1348">
                  <c:v>76.93212502933136</c:v>
                </c:pt>
                <c:pt idx="1349">
                  <c:v>76.885220602057572</c:v>
                </c:pt>
                <c:pt idx="1350">
                  <c:v>76.838167649082763</c:v>
                </c:pt>
                <c:pt idx="1351">
                  <c:v>76.790965913689433</c:v>
                </c:pt>
                <c:pt idx="1352">
                  <c:v>76.743615141139642</c:v>
                </c:pt>
                <c:pt idx="1353">
                  <c:v>76.696115078707734</c:v>
                </c:pt>
                <c:pt idx="1354">
                  <c:v>76.648465475711362</c:v>
                </c:pt>
                <c:pt idx="1355">
                  <c:v>76.600666083544311</c:v>
                </c:pt>
                <c:pt idx="1356">
                  <c:v>76.552716655709119</c:v>
                </c:pt>
                <c:pt idx="1357">
                  <c:v>76.504616947849811</c:v>
                </c:pt>
                <c:pt idx="1358">
                  <c:v>76.456366717784789</c:v>
                </c:pt>
                <c:pt idx="1359">
                  <c:v>76.407965725540706</c:v>
                </c:pt>
                <c:pt idx="1360">
                  <c:v>76.359413733385125</c:v>
                </c:pt>
                <c:pt idx="1361">
                  <c:v>76.310710505861437</c:v>
                </c:pt>
                <c:pt idx="1362">
                  <c:v>76.261855809821924</c:v>
                </c:pt>
                <c:pt idx="1363">
                  <c:v>76.212849414462852</c:v>
                </c:pt>
                <c:pt idx="1364">
                  <c:v>76.163691091358771</c:v>
                </c:pt>
                <c:pt idx="1365">
                  <c:v>76.11438061449671</c:v>
                </c:pt>
                <c:pt idx="1366">
                  <c:v>76.064917760312355</c:v>
                </c:pt>
                <c:pt idx="1367">
                  <c:v>76.015302307724852</c:v>
                </c:pt>
                <c:pt idx="1368">
                  <c:v>75.965534038171995</c:v>
                </c:pt>
                <c:pt idx="1369">
                  <c:v>75.915612735646718</c:v>
                </c:pt>
                <c:pt idx="1370">
                  <c:v>75.865538186732451</c:v>
                </c:pt>
                <c:pt idx="1371">
                  <c:v>75.815310180640495</c:v>
                </c:pt>
                <c:pt idx="1372">
                  <c:v>75.764928509245067</c:v>
                </c:pt>
                <c:pt idx="1373">
                  <c:v>75.714392967121682</c:v>
                </c:pt>
                <c:pt idx="1374">
                  <c:v>75.663703351582868</c:v>
                </c:pt>
                <c:pt idx="1375">
                  <c:v>75.612859462716571</c:v>
                </c:pt>
                <c:pt idx="1376">
                  <c:v>75.561861103422672</c:v>
                </c:pt>
                <c:pt idx="1377">
                  <c:v>75.510708079451774</c:v>
                </c:pt>
                <c:pt idx="1378">
                  <c:v>75.45940019944247</c:v>
                </c:pt>
                <c:pt idx="1379">
                  <c:v>75.407937274959863</c:v>
                </c:pt>
                <c:pt idx="1380">
                  <c:v>75.356319120534607</c:v>
                </c:pt>
                <c:pt idx="1381">
                  <c:v>75.304545553700407</c:v>
                </c:pt>
                <c:pt idx="1382">
                  <c:v>75.252616395034565</c:v>
                </c:pt>
                <c:pt idx="1383">
                  <c:v>75.200531468195734</c:v>
                </c:pt>
                <c:pt idx="1384">
                  <c:v>75.14829059996471</c:v>
                </c:pt>
                <c:pt idx="1385">
                  <c:v>75.095893620283562</c:v>
                </c:pt>
                <c:pt idx="1386">
                  <c:v>75.043340362295183</c:v>
                </c:pt>
                <c:pt idx="1387">
                  <c:v>74.990630662384035</c:v>
                </c:pt>
                <c:pt idx="1388">
                  <c:v>74.937764360216718</c:v>
                </c:pt>
                <c:pt idx="1389">
                  <c:v>74.884741298781961</c:v>
                </c:pt>
                <c:pt idx="1390">
                  <c:v>74.831561324432101</c:v>
                </c:pt>
                <c:pt idx="1391">
                  <c:v>74.778224286924328</c:v>
                </c:pt>
                <c:pt idx="1392">
                  <c:v>74.724730039461221</c:v>
                </c:pt>
                <c:pt idx="1393">
                  <c:v>74.671078438732593</c:v>
                </c:pt>
                <c:pt idx="1394">
                  <c:v>74.617269344958601</c:v>
                </c:pt>
                <c:pt idx="1395">
                  <c:v>74.563302621929836</c:v>
                </c:pt>
                <c:pt idx="1396">
                  <c:v>74.509178137050725</c:v>
                </c:pt>
                <c:pt idx="1397">
                  <c:v>74.45489576138182</c:v>
                </c:pt>
                <c:pt idx="1398">
                  <c:v>74.400455369682263</c:v>
                </c:pt>
                <c:pt idx="1399">
                  <c:v>74.345856840453095</c:v>
                </c:pt>
                <c:pt idx="1400">
                  <c:v>74.29110005598011</c:v>
                </c:pt>
                <c:pt idx="1401">
                  <c:v>74.236184902377033</c:v>
                </c:pt>
                <c:pt idx="1402">
                  <c:v>74.181111269629469</c:v>
                </c:pt>
                <c:pt idx="1403">
                  <c:v>74.12587905163852</c:v>
                </c:pt>
                <c:pt idx="1404">
                  <c:v>74.070488146264893</c:v>
                </c:pt>
                <c:pt idx="1405">
                  <c:v>74.014938455372345</c:v>
                </c:pt>
                <c:pt idx="1406">
                  <c:v>73.95922988487365</c:v>
                </c:pt>
                <c:pt idx="1407">
                  <c:v>73.903362344773029</c:v>
                </c:pt>
                <c:pt idx="1408">
                  <c:v>73.847335749213528</c:v>
                </c:pt>
                <c:pt idx="1409">
                  <c:v>73.791150016519083</c:v>
                </c:pt>
                <c:pt idx="1410">
                  <c:v>73.734805069242157</c:v>
                </c:pt>
                <c:pt idx="1411">
                  <c:v>73.678300834207803</c:v>
                </c:pt>
                <c:pt idx="1412">
                  <c:v>73.621637242559459</c:v>
                </c:pt>
                <c:pt idx="1413">
                  <c:v>73.564814229805066</c:v>
                </c:pt>
                <c:pt idx="1414">
                  <c:v>73.507831735862524</c:v>
                </c:pt>
                <c:pt idx="1415">
                  <c:v>73.450689705106072</c:v>
                </c:pt>
                <c:pt idx="1416">
                  <c:v>73.393388086412273</c:v>
                </c:pt>
                <c:pt idx="1417">
                  <c:v>73.335926833207026</c:v>
                </c:pt>
                <c:pt idx="1418">
                  <c:v>73.278305903510642</c:v>
                </c:pt>
                <c:pt idx="1419">
                  <c:v>73.220525259987696</c:v>
                </c:pt>
                <c:pt idx="1420">
                  <c:v>73.162584869990781</c:v>
                </c:pt>
                <c:pt idx="1421">
                  <c:v>73.104484705609266</c:v>
                </c:pt>
                <c:pt idx="1422">
                  <c:v>73.046224743715484</c:v>
                </c:pt>
                <c:pt idx="1423">
                  <c:v>72.987804966014252</c:v>
                </c:pt>
                <c:pt idx="1424">
                  <c:v>72.929225359088036</c:v>
                </c:pt>
                <c:pt idx="1425">
                  <c:v>72.870485914445851</c:v>
                </c:pt>
                <c:pt idx="1426">
                  <c:v>72.811586628571533</c:v>
                </c:pt>
                <c:pt idx="1427">
                  <c:v>72.752527502970281</c:v>
                </c:pt>
                <c:pt idx="1428">
                  <c:v>72.693308544217658</c:v>
                </c:pt>
                <c:pt idx="1429">
                  <c:v>72.633929764009224</c:v>
                </c:pt>
                <c:pt idx="1430">
                  <c:v>72.574391179205463</c:v>
                </c:pt>
                <c:pt idx="1431">
                  <c:v>72.514692811883918</c:v>
                </c:pt>
                <c:pt idx="1432">
                  <c:v>72.454834689385535</c:v>
                </c:pt>
                <c:pt idx="1433">
                  <c:v>72.394816844364215</c:v>
                </c:pt>
                <c:pt idx="1434">
                  <c:v>72.334639314835769</c:v>
                </c:pt>
                <c:pt idx="1435">
                  <c:v>72.274302144226056</c:v>
                </c:pt>
                <c:pt idx="1436">
                  <c:v>72.213805381420883</c:v>
                </c:pt>
                <c:pt idx="1437">
                  <c:v>72.15314908081487</c:v>
                </c:pt>
                <c:pt idx="1438">
                  <c:v>72.092333302361027</c:v>
                </c:pt>
                <c:pt idx="1439">
                  <c:v>72.031358111618601</c:v>
                </c:pt>
                <c:pt idx="1440">
                  <c:v>71.970223579804426</c:v>
                </c:pt>
                <c:pt idx="1441">
                  <c:v>71.908929783841117</c:v>
                </c:pt>
                <c:pt idx="1442">
                  <c:v>71.84747680640703</c:v>
                </c:pt>
                <c:pt idx="1443">
                  <c:v>71.78586473598574</c:v>
                </c:pt>
                <c:pt idx="1444">
                  <c:v>71.724093666915508</c:v>
                </c:pt>
                <c:pt idx="1445">
                  <c:v>71.662163699439816</c:v>
                </c:pt>
                <c:pt idx="1446">
                  <c:v>71.600074939755174</c:v>
                </c:pt>
                <c:pt idx="1447">
                  <c:v>71.537827500064154</c:v>
                </c:pt>
                <c:pt idx="1448">
                  <c:v>71.475421498621145</c:v>
                </c:pt>
                <c:pt idx="1449">
                  <c:v>71.412857059785892</c:v>
                </c:pt>
                <c:pt idx="1450">
                  <c:v>71.350134314071099</c:v>
                </c:pt>
                <c:pt idx="1451">
                  <c:v>71.287253398193243</c:v>
                </c:pt>
                <c:pt idx="1452">
                  <c:v>71.224214455121441</c:v>
                </c:pt>
                <c:pt idx="1453">
                  <c:v>71.161017634129635</c:v>
                </c:pt>
                <c:pt idx="1454">
                  <c:v>71.097663090843582</c:v>
                </c:pt>
                <c:pt idx="1455">
                  <c:v>71.034150987293145</c:v>
                </c:pt>
                <c:pt idx="1456">
                  <c:v>70.970481491960925</c:v>
                </c:pt>
                <c:pt idx="1457">
                  <c:v>70.906654779831712</c:v>
                </c:pt>
                <c:pt idx="1458">
                  <c:v>70.842671032444258</c:v>
                </c:pt>
                <c:pt idx="1459">
                  <c:v>70.778530437938556</c:v>
                </c:pt>
                <c:pt idx="1460">
                  <c:v>70.714233191107951</c:v>
                </c:pt>
                <c:pt idx="1461">
                  <c:v>70.649779493446573</c:v>
                </c:pt>
                <c:pt idx="1462">
                  <c:v>70.585169553201482</c:v>
                </c:pt>
                <c:pt idx="1463">
                  <c:v>70.520403585419771</c:v>
                </c:pt>
                <c:pt idx="1464">
                  <c:v>70.455481811999903</c:v>
                </c:pt>
                <c:pt idx="1465">
                  <c:v>70.390404461740289</c:v>
                </c:pt>
                <c:pt idx="1466">
                  <c:v>70.325171770388778</c:v>
                </c:pt>
                <c:pt idx="1467">
                  <c:v>70.259783980692447</c:v>
                </c:pt>
                <c:pt idx="1468">
                  <c:v>70.194241342445309</c:v>
                </c:pt>
                <c:pt idx="1469">
                  <c:v>70.128544112539402</c:v>
                </c:pt>
                <c:pt idx="1470">
                  <c:v>70.062692555012234</c:v>
                </c:pt>
                <c:pt idx="1471">
                  <c:v>69.996686941095945</c:v>
                </c:pt>
                <c:pt idx="1472">
                  <c:v>69.930527549266316</c:v>
                </c:pt>
                <c:pt idx="1473">
                  <c:v>69.864214665291016</c:v>
                </c:pt>
                <c:pt idx="1474">
                  <c:v>69.797748582278132</c:v>
                </c:pt>
                <c:pt idx="1475">
                  <c:v>69.731129600724543</c:v>
                </c:pt>
                <c:pt idx="1476">
                  <c:v>69.664358028563171</c:v>
                </c:pt>
                <c:pt idx="1477">
                  <c:v>69.597434181212321</c:v>
                </c:pt>
                <c:pt idx="1478">
                  <c:v>69.530358381622221</c:v>
                </c:pt>
                <c:pt idx="1479">
                  <c:v>69.463130960322843</c:v>
                </c:pt>
                <c:pt idx="1480">
                  <c:v>69.395752255471663</c:v>
                </c:pt>
                <c:pt idx="1481">
                  <c:v>69.328222612900433</c:v>
                </c:pt>
                <c:pt idx="1482">
                  <c:v>69.260542386162172</c:v>
                </c:pt>
                <c:pt idx="1483">
                  <c:v>69.192711936577865</c:v>
                </c:pt>
                <c:pt idx="1484">
                  <c:v>69.124731633282167</c:v>
                </c:pt>
                <c:pt idx="1485">
                  <c:v>69.056601853271999</c:v>
                </c:pt>
                <c:pt idx="1486">
                  <c:v>68.988322981449272</c:v>
                </c:pt>
                <c:pt idx="1487">
                  <c:v>68.919895410668772</c:v>
                </c:pt>
                <c:pt idx="1488">
                  <c:v>68.851319541783496</c:v>
                </c:pt>
                <c:pt idx="1489">
                  <c:v>68.782595783688578</c:v>
                </c:pt>
                <c:pt idx="1490">
                  <c:v>68.713724553367172</c:v>
                </c:pt>
                <c:pt idx="1491">
                  <c:v>68.644706275934638</c:v>
                </c:pt>
                <c:pt idx="1492">
                  <c:v>68.575541384683603</c:v>
                </c:pt>
                <c:pt idx="1493">
                  <c:v>68.506230321126495</c:v>
                </c:pt>
                <c:pt idx="1494">
                  <c:v>68.436773535040075</c:v>
                </c:pt>
                <c:pt idx="1495">
                  <c:v>68.367171484508788</c:v>
                </c:pt>
                <c:pt idx="1496">
                  <c:v>68.297424635967076</c:v>
                </c:pt>
                <c:pt idx="1497">
                  <c:v>68.227533464242455</c:v>
                </c:pt>
                <c:pt idx="1498">
                  <c:v>68.157498452598134</c:v>
                </c:pt>
                <c:pt idx="1499">
                  <c:v>68.087320092773936</c:v>
                </c:pt>
                <c:pt idx="1500">
                  <c:v>68.016998885027732</c:v>
                </c:pt>
                <c:pt idx="1501">
                  <c:v>67.946535338177355</c:v>
                </c:pt>
                <c:pt idx="1502">
                  <c:v>67.87592996964112</c:v>
                </c:pt>
                <c:pt idx="1503">
                  <c:v>67.805183305477584</c:v>
                </c:pt>
                <c:pt idx="1504">
                  <c:v>67.734295880424909</c:v>
                </c:pt>
                <c:pt idx="1505">
                  <c:v>67.663268237941864</c:v>
                </c:pt>
                <c:pt idx="1506">
                  <c:v>67.592100930245152</c:v>
                </c:pt>
                <c:pt idx="1507">
                  <c:v>67.520794518348723</c:v>
                </c:pt>
                <c:pt idx="1508">
                  <c:v>67.449349572101227</c:v>
                </c:pt>
                <c:pt idx="1509">
                  <c:v>67.377766670224631</c:v>
                </c:pt>
                <c:pt idx="1510">
                  <c:v>67.306046400349558</c:v>
                </c:pt>
                <c:pt idx="1511">
                  <c:v>67.234189359053403</c:v>
                </c:pt>
                <c:pt idx="1512">
                  <c:v>67.162196151895188</c:v>
                </c:pt>
                <c:pt idx="1513">
                  <c:v>67.090067393452571</c:v>
                </c:pt>
                <c:pt idx="1514">
                  <c:v>67.017803707354659</c:v>
                </c:pt>
                <c:pt idx="1515">
                  <c:v>66.94540572631891</c:v>
                </c:pt>
                <c:pt idx="1516">
                  <c:v>66.872874092182357</c:v>
                </c:pt>
                <c:pt idx="1517">
                  <c:v>66.800209455937775</c:v>
                </c:pt>
                <c:pt idx="1518">
                  <c:v>66.727412477764389</c:v>
                </c:pt>
                <c:pt idx="1519">
                  <c:v>66.654483827060574</c:v>
                </c:pt>
                <c:pt idx="1520">
                  <c:v>66.581424182475857</c:v>
                </c:pt>
                <c:pt idx="1521">
                  <c:v>66.508234231941898</c:v>
                </c:pt>
                <c:pt idx="1522">
                  <c:v>66.434914672701453</c:v>
                </c:pt>
                <c:pt idx="1523">
                  <c:v>66.361466211340414</c:v>
                </c:pt>
                <c:pt idx="1524">
                  <c:v>66.287889563815156</c:v>
                </c:pt>
                <c:pt idx="1525">
                  <c:v>66.214185455481712</c:v>
                </c:pt>
                <c:pt idx="1526">
                  <c:v>66.140354621123336</c:v>
                </c:pt>
                <c:pt idx="1527">
                  <c:v>66.066397804978422</c:v>
                </c:pt>
                <c:pt idx="1528">
                  <c:v>65.992315760765166</c:v>
                </c:pt>
                <c:pt idx="1529">
                  <c:v>65.918109251709254</c:v>
                </c:pt>
                <c:pt idx="1530">
                  <c:v>65.843779050567875</c:v>
                </c:pt>
                <c:pt idx="1531">
                  <c:v>65.769325939654593</c:v>
                </c:pt>
                <c:pt idx="1532">
                  <c:v>65.694750710862522</c:v>
                </c:pt>
                <c:pt idx="1533">
                  <c:v>65.620054165687506</c:v>
                </c:pt>
                <c:pt idx="1534">
                  <c:v>65.545237115250217</c:v>
                </c:pt>
                <c:pt idx="1535">
                  <c:v>65.470300380318079</c:v>
                </c:pt>
                <c:pt idx="1536">
                  <c:v>65.395244791324913</c:v>
                </c:pt>
                <c:pt idx="1537">
                  <c:v>65.320071188392106</c:v>
                </c:pt>
                <c:pt idx="1538">
                  <c:v>65.244780421346277</c:v>
                </c:pt>
                <c:pt idx="1539">
                  <c:v>65.169373349738521</c:v>
                </c:pt>
                <c:pt idx="1540">
                  <c:v>65.093850842862338</c:v>
                </c:pt>
                <c:pt idx="1541">
                  <c:v>65.018213779768942</c:v>
                </c:pt>
                <c:pt idx="1542">
                  <c:v>64.942463049285095</c:v>
                </c:pt>
                <c:pt idx="1543">
                  <c:v>64.866599550025995</c:v>
                </c:pt>
                <c:pt idx="1544">
                  <c:v>64.790624190411123</c:v>
                </c:pt>
                <c:pt idx="1545">
                  <c:v>64.714537888676432</c:v>
                </c:pt>
                <c:pt idx="1546">
                  <c:v>64.638341572888947</c:v>
                </c:pt>
                <c:pt idx="1547">
                  <c:v>64.562036180954877</c:v>
                </c:pt>
                <c:pt idx="1548">
                  <c:v>64.485622660634363</c:v>
                </c:pt>
                <c:pt idx="1549">
                  <c:v>64.40910196954863</c:v>
                </c:pt>
                <c:pt idx="1550">
                  <c:v>64.33247507518918</c:v>
                </c:pt>
                <c:pt idx="1551">
                  <c:v>64.255742954927172</c:v>
                </c:pt>
                <c:pt idx="1552">
                  <c:v>64.178906596020198</c:v>
                </c:pt>
                <c:pt idx="1553">
                  <c:v>64.101966995617246</c:v>
                </c:pt>
                <c:pt idx="1554">
                  <c:v>64.024925160765378</c:v>
                </c:pt>
                <c:pt idx="1555">
                  <c:v>63.947782108413904</c:v>
                </c:pt>
                <c:pt idx="1556">
                  <c:v>63.870538865417387</c:v>
                </c:pt>
                <c:pt idx="1557">
                  <c:v>63.793196468537758</c:v>
                </c:pt>
                <c:pt idx="1558">
                  <c:v>63.715755964446814</c:v>
                </c:pt>
                <c:pt idx="1559">
                  <c:v>63.638218409726221</c:v>
                </c:pt>
                <c:pt idx="1560">
                  <c:v>63.560584870866535</c:v>
                </c:pt>
                <c:pt idx="1561">
                  <c:v>63.482856424266771</c:v>
                </c:pt>
                <c:pt idx="1562">
                  <c:v>63.40503415623057</c:v>
                </c:pt>
                <c:pt idx="1563">
                  <c:v>63.327119162964351</c:v>
                </c:pt>
                <c:pt idx="1564">
                  <c:v>63.249112550571908</c:v>
                </c:pt>
                <c:pt idx="1565">
                  <c:v>63.171015435048346</c:v>
                </c:pt>
                <c:pt idx="1566">
                  <c:v>63.092828942274735</c:v>
                </c:pt>
                <c:pt idx="1567">
                  <c:v>63.014554208010082</c:v>
                </c:pt>
                <c:pt idx="1568">
                  <c:v>62.936192377882222</c:v>
                </c:pt>
                <c:pt idx="1569">
                  <c:v>62.857744607378052</c:v>
                </c:pt>
                <c:pt idx="1570">
                  <c:v>62.779212061835267</c:v>
                </c:pt>
                <c:pt idx="1571">
                  <c:v>62.700595916426437</c:v>
                </c:pt>
                <c:pt idx="1572">
                  <c:v>62.621897356149475</c:v>
                </c:pt>
                <c:pt idx="1573">
                  <c:v>62.54311757581273</c:v>
                </c:pt>
                <c:pt idx="1574">
                  <c:v>62.464257780019125</c:v>
                </c:pt>
                <c:pt idx="1575">
                  <c:v>62.385319183150855</c:v>
                </c:pt>
                <c:pt idx="1576">
                  <c:v>62.306303009352916</c:v>
                </c:pt>
                <c:pt idx="1577">
                  <c:v>62.227210492513052</c:v>
                </c:pt>
                <c:pt idx="1578">
                  <c:v>62.148042876244375</c:v>
                </c:pt>
                <c:pt idx="1579">
                  <c:v>62.068801413863724</c:v>
                </c:pt>
                <c:pt idx="1580">
                  <c:v>61.989487368368827</c:v>
                </c:pt>
                <c:pt idx="1581">
                  <c:v>61.910102012418378</c:v>
                </c:pt>
                <c:pt idx="1582">
                  <c:v>61.830646628306908</c:v>
                </c:pt>
                <c:pt idx="1583">
                  <c:v>61.751122507939044</c:v>
                </c:pt>
                <c:pt idx="1584">
                  <c:v>61.671530952804943</c:v>
                </c:pt>
                <c:pt idx="1585">
                  <c:v>61.591873273951492</c:v>
                </c:pt>
                <c:pt idx="1586">
                  <c:v>61.512150791955108</c:v>
                </c:pt>
                <c:pt idx="1587">
                  <c:v>61.43236483689229</c:v>
                </c:pt>
                <c:pt idx="1588">
                  <c:v>61.352516748307934</c:v>
                </c:pt>
                <c:pt idx="1589">
                  <c:v>61.272607875184931</c:v>
                </c:pt>
                <c:pt idx="1590">
                  <c:v>61.192639575910817</c:v>
                </c:pt>
                <c:pt idx="1591">
                  <c:v>61.112613218242672</c:v>
                </c:pt>
                <c:pt idx="1592">
                  <c:v>61.03253017927392</c:v>
                </c:pt>
                <c:pt idx="1593">
                  <c:v>60.952391845395752</c:v>
                </c:pt>
                <c:pt idx="1594">
                  <c:v>60.872199612261667</c:v>
                </c:pt>
                <c:pt idx="1595">
                  <c:v>60.79195488474781</c:v>
                </c:pt>
                <c:pt idx="1596">
                  <c:v>60.71165907691335</c:v>
                </c:pt>
                <c:pt idx="1597">
                  <c:v>60.63131361195893</c:v>
                </c:pt>
                <c:pt idx="1598">
                  <c:v>60.550919922185841</c:v>
                </c:pt>
                <c:pt idx="1599">
                  <c:v>60.470479448951991</c:v>
                </c:pt>
                <c:pt idx="1600">
                  <c:v>60.389993642627374</c:v>
                </c:pt>
                <c:pt idx="1601">
                  <c:v>60.309463962548875</c:v>
                </c:pt>
                <c:pt idx="1602">
                  <c:v>60.228891876973293</c:v>
                </c:pt>
                <c:pt idx="1603">
                  <c:v>60.148278863030086</c:v>
                </c:pt>
                <c:pt idx="1604">
                  <c:v>60.067626406671636</c:v>
                </c:pt>
                <c:pt idx="1605">
                  <c:v>59.98693600262321</c:v>
                </c:pt>
                <c:pt idx="1606">
                  <c:v>59.906209154332245</c:v>
                </c:pt>
                <c:pt idx="1607">
                  <c:v>59.825447373915154</c:v>
                </c:pt>
                <c:pt idx="1608">
                  <c:v>59.744652182104531</c:v>
                </c:pt>
                <c:pt idx="1609">
                  <c:v>59.663825108193649</c:v>
                </c:pt>
                <c:pt idx="1610">
                  <c:v>59.582967689981345</c:v>
                </c:pt>
                <c:pt idx="1611">
                  <c:v>59.502081473714028</c:v>
                </c:pt>
                <c:pt idx="1612">
                  <c:v>59.421168014029178</c:v>
                </c:pt>
                <c:pt idx="1613">
                  <c:v>59.340228873894006</c:v>
                </c:pt>
                <c:pt idx="1614">
                  <c:v>59.25926562454741</c:v>
                </c:pt>
                <c:pt idx="1615">
                  <c:v>59.178279845436748</c:v>
                </c:pt>
                <c:pt idx="1616">
                  <c:v>59.097273124156104</c:v>
                </c:pt>
                <c:pt idx="1617">
                  <c:v>59.016247056382099</c:v>
                </c:pt>
                <c:pt idx="1618">
                  <c:v>58.935203245809532</c:v>
                </c:pt>
                <c:pt idx="1619">
                  <c:v>58.854143304085099</c:v>
                </c:pt>
                <c:pt idx="1620">
                  <c:v>58.773068850741268</c:v>
                </c:pt>
                <c:pt idx="1621">
                  <c:v>58.691981513127416</c:v>
                </c:pt>
                <c:pt idx="1622">
                  <c:v>58.610882926340267</c:v>
                </c:pt>
                <c:pt idx="1623">
                  <c:v>58.52977473315552</c:v>
                </c:pt>
                <c:pt idx="1624">
                  <c:v>58.448658583954483</c:v>
                </c:pt>
                <c:pt idx="1625">
                  <c:v>58.367536136653015</c:v>
                </c:pt>
                <c:pt idx="1626">
                  <c:v>58.286409056628131</c:v>
                </c:pt>
                <c:pt idx="1627">
                  <c:v>58.205279016642933</c:v>
                </c:pt>
                <c:pt idx="1628">
                  <c:v>58.124147696771772</c:v>
                </c:pt>
                <c:pt idx="1629">
                  <c:v>58.043016784323584</c:v>
                </c:pt>
                <c:pt idx="1630">
                  <c:v>57.96188797376449</c:v>
                </c:pt>
                <c:pt idx="1631">
                  <c:v>57.880762966639239</c:v>
                </c:pt>
                <c:pt idx="1632">
                  <c:v>57.79964347149199</c:v>
                </c:pt>
                <c:pt idx="1633">
                  <c:v>57.718531203784835</c:v>
                </c:pt>
                <c:pt idx="1634">
                  <c:v>57.637427885818283</c:v>
                </c:pt>
                <c:pt idx="1635">
                  <c:v>57.556335246647151</c:v>
                </c:pt>
                <c:pt idx="1636">
                  <c:v>57.475255021997668</c:v>
                </c:pt>
                <c:pt idx="1637">
                  <c:v>57.394188954184074</c:v>
                </c:pt>
                <c:pt idx="1638">
                  <c:v>57.313138792021547</c:v>
                </c:pt>
                <c:pt idx="1639">
                  <c:v>57.232106290741811</c:v>
                </c:pt>
                <c:pt idx="1640">
                  <c:v>57.151093211905476</c:v>
                </c:pt>
                <c:pt idx="1641">
                  <c:v>57.070101323313708</c:v>
                </c:pt>
                <c:pt idx="1642">
                  <c:v>56.989132398919935</c:v>
                </c:pt>
                <c:pt idx="1643">
                  <c:v>56.908188218739227</c:v>
                </c:pt>
                <c:pt idx="1644">
                  <c:v>56.827270568758721</c:v>
                </c:pt>
                <c:pt idx="1645">
                  <c:v>56.746381240845921</c:v>
                </c:pt>
                <c:pt idx="1646">
                  <c:v>56.665522032655943</c:v>
                </c:pt>
                <c:pt idx="1647">
                  <c:v>56.58469474753872</c:v>
                </c:pt>
                <c:pt idx="1648">
                  <c:v>56.503901194445305</c:v>
                </c:pt>
                <c:pt idx="1649">
                  <c:v>56.423143187832167</c:v>
                </c:pt>
                <c:pt idx="1650">
                  <c:v>56.342422547566983</c:v>
                </c:pt>
                <c:pt idx="1651">
                  <c:v>56.261741098832914</c:v>
                </c:pt>
                <c:pt idx="1652">
                  <c:v>56.181100672028037</c:v>
                </c:pt>
                <c:pt idx="1653">
                  <c:v>56.100503102671709</c:v>
                </c:pt>
                <c:pt idx="1654">
                  <c:v>56.019950231304065</c:v>
                </c:pt>
                <c:pt idx="1655">
                  <c:v>55.939443903387243</c:v>
                </c:pt>
                <c:pt idx="1656">
                  <c:v>55.858985969204937</c:v>
                </c:pt>
                <c:pt idx="1657">
                  <c:v>55.778578283762243</c:v>
                </c:pt>
                <c:pt idx="1658">
                  <c:v>55.69822270668466</c:v>
                </c:pt>
                <c:pt idx="1659">
                  <c:v>55.617921102116028</c:v>
                </c:pt>
                <c:pt idx="1660">
                  <c:v>55.537675338615898</c:v>
                </c:pt>
                <c:pt idx="1661">
                  <c:v>55.457487289056317</c:v>
                </c:pt>
                <c:pt idx="1662">
                  <c:v>55.377358830518006</c:v>
                </c:pt>
                <c:pt idx="1663">
                  <c:v>55.297291844185651</c:v>
                </c:pt>
                <c:pt idx="1664">
                  <c:v>55.217288215245418</c:v>
                </c:pt>
                <c:pt idx="1665">
                  <c:v>55.137349832775996</c:v>
                </c:pt>
                <c:pt idx="1666">
                  <c:v>55.057478589644447</c:v>
                </c:pt>
                <c:pt idx="1667">
                  <c:v>54.977676382400176</c:v>
                </c:pt>
                <c:pt idx="1668">
                  <c:v>54.89794511116709</c:v>
                </c:pt>
                <c:pt idx="1669">
                  <c:v>54.818286679535419</c:v>
                </c:pt>
                <c:pt idx="1670">
                  <c:v>54.738702994456418</c:v>
                </c:pt>
                <c:pt idx="1671">
                  <c:v>54.659195966130639</c:v>
                </c:pt>
                <c:pt idx="1672">
                  <c:v>54.579767507900954</c:v>
                </c:pt>
                <c:pt idx="1673">
                  <c:v>54.500419536145017</c:v>
                </c:pt>
                <c:pt idx="1674">
                  <c:v>54.42115397016039</c:v>
                </c:pt>
                <c:pt idx="1675">
                  <c:v>54.341972732060995</c:v>
                </c:pt>
                <c:pt idx="1676">
                  <c:v>54.262877746662241</c:v>
                </c:pt>
                <c:pt idx="1677">
                  <c:v>54.183870941371381</c:v>
                </c:pt>
                <c:pt idx="1678">
                  <c:v>54.104954246077966</c:v>
                </c:pt>
                <c:pt idx="1679">
                  <c:v>54.026129593040949</c:v>
                </c:pt>
                <c:pt idx="1680">
                  <c:v>53.947398916777473</c:v>
                </c:pt>
                <c:pt idx="1681">
                  <c:v>53.868764153951616</c:v>
                </c:pt>
                <c:pt idx="1682">
                  <c:v>53.79022724326181</c:v>
                </c:pt>
                <c:pt idx="1683">
                  <c:v>53.711790125328278</c:v>
                </c:pt>
                <c:pt idx="1684">
                  <c:v>53.63345474258081</c:v>
                </c:pt>
                <c:pt idx="1685">
                  <c:v>53.555223039146824</c:v>
                </c:pt>
                <c:pt idx="1686">
                  <c:v>53.477096960736844</c:v>
                </c:pt>
                <c:pt idx="1687">
                  <c:v>53.39907845453267</c:v>
                </c:pt>
                <c:pt idx="1688">
                  <c:v>53.321169469074363</c:v>
                </c:pt>
                <c:pt idx="1689">
                  <c:v>53.243371954146426</c:v>
                </c:pt>
                <c:pt idx="1690">
                  <c:v>53.165687860663809</c:v>
                </c:pt>
                <c:pt idx="1691">
                  <c:v>53.088119140559797</c:v>
                </c:pt>
                <c:pt idx="1692">
                  <c:v>53.010667746671984</c:v>
                </c:pt>
                <c:pt idx="1693">
                  <c:v>52.933335632628868</c:v>
                </c:pt>
                <c:pt idx="1694">
                  <c:v>52.856124752735909</c:v>
                </c:pt>
                <c:pt idx="1695">
                  <c:v>52.779037061862269</c:v>
                </c:pt>
                <c:pt idx="1696">
                  <c:v>52.702074515327254</c:v>
                </c:pt>
                <c:pt idx="1697">
                  <c:v>52.625239068787195</c:v>
                </c:pt>
                <c:pt idx="1698">
                  <c:v>52.548532678121219</c:v>
                </c:pt>
                <c:pt idx="1699">
                  <c:v>52.47195729931866</c:v>
                </c:pt>
                <c:pt idx="1700">
                  <c:v>52.395514888366137</c:v>
                </c:pt>
                <c:pt idx="1701">
                  <c:v>52.319207401132871</c:v>
                </c:pt>
                <c:pt idx="1702">
                  <c:v>52.24303679325952</c:v>
                </c:pt>
                <c:pt idx="1703">
                  <c:v>52.167005020044527</c:v>
                </c:pt>
                <c:pt idx="1704">
                  <c:v>52.091114036330097</c:v>
                </c:pt>
                <c:pt idx="1705">
                  <c:v>52.015365796393112</c:v>
                </c:pt>
                <c:pt idx="1706">
                  <c:v>51.939762253830253</c:v>
                </c:pt>
                <c:pt idx="1707">
                  <c:v>51.864305361445673</c:v>
                </c:pt>
                <c:pt idx="1708">
                  <c:v>51.788997071140898</c:v>
                </c:pt>
                <c:pt idx="1709">
                  <c:v>51.713839333802838</c:v>
                </c:pt>
                <c:pt idx="1710">
                  <c:v>51.638834099191939</c:v>
                </c:pt>
                <c:pt idx="1711">
                  <c:v>51.563983315831791</c:v>
                </c:pt>
                <c:pt idx="1712">
                  <c:v>51.489288930897345</c:v>
                </c:pt>
                <c:pt idx="1713">
                  <c:v>51.41475289010657</c:v>
                </c:pt>
                <c:pt idx="1714">
                  <c:v>51.340377137610091</c:v>
                </c:pt>
                <c:pt idx="1715">
                  <c:v>51.266163615879549</c:v>
                </c:pt>
                <c:pt idx="1716">
                  <c:v>51.192114265600793</c:v>
                </c:pt>
                <c:pt idx="1717">
                  <c:v>51.118231025564626</c:v>
                </c:pt>
                <c:pt idx="1718">
                  <c:v>51.044515832557465</c:v>
                </c:pt>
                <c:pt idx="1719">
                  <c:v>50.970970621254224</c:v>
                </c:pt>
                <c:pt idx="1720">
                  <c:v>50.897597324111331</c:v>
                </c:pt>
                <c:pt idx="1721">
                  <c:v>50.824397871258071</c:v>
                </c:pt>
                <c:pt idx="1722">
                  <c:v>50.751374190392255</c:v>
                </c:pt>
                <c:pt idx="1723">
                  <c:v>50.678528206672411</c:v>
                </c:pt>
                <c:pt idx="1724">
                  <c:v>50.60586184261345</c:v>
                </c:pt>
                <c:pt idx="1725">
                  <c:v>50.533377017981223</c:v>
                </c:pt>
                <c:pt idx="1726">
                  <c:v>50.461075649688013</c:v>
                </c:pt>
                <c:pt idx="1727">
                  <c:v>50.388959651689078</c:v>
                </c:pt>
                <c:pt idx="1728">
                  <c:v>50.317030934879369</c:v>
                </c:pt>
                <c:pt idx="1729">
                  <c:v>50.245291406990901</c:v>
                </c:pt>
                <c:pt idx="1730">
                  <c:v>50.173742972490203</c:v>
                </c:pt>
                <c:pt idx="1731">
                  <c:v>50.102387532477394</c:v>
                </c:pt>
                <c:pt idx="1732">
                  <c:v>50.031226984585743</c:v>
                </c:pt>
                <c:pt idx="1733">
                  <c:v>49.960263222880855</c:v>
                </c:pt>
                <c:pt idx="1734">
                  <c:v>49.889498137761052</c:v>
                </c:pt>
                <c:pt idx="1735">
                  <c:v>49.818933615859805</c:v>
                </c:pt>
                <c:pt idx="1736">
                  <c:v>49.748571539946539</c:v>
                </c:pt>
                <c:pt idx="1737">
                  <c:v>49.678413788829488</c:v>
                </c:pt>
                <c:pt idx="1738">
                  <c:v>49.608462237259374</c:v>
                </c:pt>
                <c:pt idx="1739">
                  <c:v>49.538718755832718</c:v>
                </c:pt>
                <c:pt idx="1740">
                  <c:v>49.469185210898047</c:v>
                </c:pt>
                <c:pt idx="1741">
                  <c:v>49.399863464459969</c:v>
                </c:pt>
                <c:pt idx="1742">
                  <c:v>49.330755374086181</c:v>
                </c:pt>
                <c:pt idx="1743">
                  <c:v>49.261862792814838</c:v>
                </c:pt>
                <c:pt idx="1744">
                  <c:v>49.193187569062104</c:v>
                </c:pt>
                <c:pt idx="1745">
                  <c:v>49.124731546530739</c:v>
                </c:pt>
                <c:pt idx="1746">
                  <c:v>49.05649656412001</c:v>
                </c:pt>
                <c:pt idx="1747">
                  <c:v>48.988484455835447</c:v>
                </c:pt>
                <c:pt idx="1748">
                  <c:v>48.920697050700568</c:v>
                </c:pt>
                <c:pt idx="1749">
                  <c:v>48.853136172669252</c:v>
                </c:pt>
                <c:pt idx="1750">
                  <c:v>48.785803640537296</c:v>
                </c:pt>
                <c:pt idx="1751">
                  <c:v>48.718701267856545</c:v>
                </c:pt>
                <c:pt idx="1752">
                  <c:v>48.651830862850517</c:v>
                </c:pt>
                <c:pt idx="1753">
                  <c:v>48.585194228329215</c:v>
                </c:pt>
                <c:pt idx="1754">
                  <c:v>48.518793161605259</c:v>
                </c:pt>
                <c:pt idx="1755">
                  <c:v>48.452629454410697</c:v>
                </c:pt>
                <c:pt idx="1756">
                  <c:v>48.386704892816653</c:v>
                </c:pt>
                <c:pt idx="1757">
                  <c:v>48.321021257150619</c:v>
                </c:pt>
                <c:pt idx="1758">
                  <c:v>48.255580321917364</c:v>
                </c:pt>
                <c:pt idx="1759">
                  <c:v>48.190383855720427</c:v>
                </c:pt>
                <c:pt idx="1760">
                  <c:v>48.125433621182765</c:v>
                </c:pt>
                <c:pt idx="1761">
                  <c:v>48.060731374869533</c:v>
                </c:pt>
                <c:pt idx="1762">
                  <c:v>47.996278867212681</c:v>
                </c:pt>
                <c:pt idx="1763">
                  <c:v>47.932077842435262</c:v>
                </c:pt>
                <c:pt idx="1764">
                  <c:v>47.868130038476124</c:v>
                </c:pt>
                <c:pt idx="1765">
                  <c:v>47.804437186918193</c:v>
                </c:pt>
                <c:pt idx="1766">
                  <c:v>47.741001012914779</c:v>
                </c:pt>
                <c:pt idx="1767">
                  <c:v>47.677823235117245</c:v>
                </c:pt>
                <c:pt idx="1768">
                  <c:v>47.614905565607273</c:v>
                </c:pt>
                <c:pt idx="1769">
                  <c:v>47.552249709824167</c:v>
                </c:pt>
                <c:pt idx="1770">
                  <c:v>47.489857366498086</c:v>
                </c:pt>
                <c:pt idx="1771">
                  <c:v>47.427730227582401</c:v>
                </c:pt>
                <c:pt idx="1772">
                  <c:v>47.365869978186112</c:v>
                </c:pt>
                <c:pt idx="1773">
                  <c:v>47.304278296508301</c:v>
                </c:pt>
                <c:pt idx="1774">
                  <c:v>47.242956853775468</c:v>
                </c:pt>
                <c:pt idx="1775">
                  <c:v>47.181907314175788</c:v>
                </c:pt>
                <c:pt idx="1776">
                  <c:v>47.121131334795649</c:v>
                </c:pt>
                <c:pt idx="1777">
                  <c:v>47.060630565561524</c:v>
                </c:pt>
                <c:pt idx="1778">
                  <c:v>47.000406649174835</c:v>
                </c:pt>
                <c:pt idx="1779">
                  <c:v>46.940461221057149</c:v>
                </c:pt>
                <c:pt idx="1780">
                  <c:v>46.880795909287258</c:v>
                </c:pt>
                <c:pt idx="1781">
                  <c:v>46.821412334545784</c:v>
                </c:pt>
                <c:pt idx="1782">
                  <c:v>46.762312110058161</c:v>
                </c:pt>
                <c:pt idx="1783">
                  <c:v>46.703496841538367</c:v>
                </c:pt>
                <c:pt idx="1784">
                  <c:v>46.644968127134973</c:v>
                </c:pt>
                <c:pt idx="1785">
                  <c:v>46.586727557377003</c:v>
                </c:pt>
                <c:pt idx="1786">
                  <c:v>46.52877671512249</c:v>
                </c:pt>
                <c:pt idx="1787">
                  <c:v>46.47111717550365</c:v>
                </c:pt>
                <c:pt idx="1788">
                  <c:v>46.413750505880699</c:v>
                </c:pt>
                <c:pt idx="1789">
                  <c:v>46.356678265787878</c:v>
                </c:pt>
                <c:pt idx="1790">
                  <c:v>46.299902006888686</c:v>
                </c:pt>
                <c:pt idx="1791">
                  <c:v>46.243423272924105</c:v>
                </c:pt>
                <c:pt idx="1792">
                  <c:v>46.187243599669245</c:v>
                </c:pt>
                <c:pt idx="1793">
                  <c:v>46.131364514886343</c:v>
                </c:pt>
                <c:pt idx="1794">
                  <c:v>46.075787538279997</c:v>
                </c:pt>
                <c:pt idx="1795">
                  <c:v>46.020514181452938</c:v>
                </c:pt>
                <c:pt idx="1796">
                  <c:v>45.965545947864229</c:v>
                </c:pt>
                <c:pt idx="1797">
                  <c:v>45.910884332787106</c:v>
                </c:pt>
                <c:pt idx="1798">
                  <c:v>45.856530823267292</c:v>
                </c:pt>
                <c:pt idx="1799">
                  <c:v>45.802486898084652</c:v>
                </c:pt>
                <c:pt idx="1800">
                  <c:v>45.748754027713119</c:v>
                </c:pt>
                <c:pt idx="1801">
                  <c:v>45.695333674282381</c:v>
                </c:pt>
                <c:pt idx="1802">
                  <c:v>45.642227291542241</c:v>
                </c:pt>
                <c:pt idx="1803">
                  <c:v>45.58943632482567</c:v>
                </c:pt>
                <c:pt idx="1804">
                  <c:v>45.536962211013758</c:v>
                </c:pt>
                <c:pt idx="1805">
                  <c:v>45.484806378500963</c:v>
                </c:pt>
                <c:pt idx="1806">
                  <c:v>45.432970247162729</c:v>
                </c:pt>
                <c:pt idx="1807">
                  <c:v>45.381455228323006</c:v>
                </c:pt>
                <c:pt idx="1808">
                  <c:v>45.330262724722047</c:v>
                </c:pt>
                <c:pt idx="1809">
                  <c:v>45.279394130486935</c:v>
                </c:pt>
                <c:pt idx="1810">
                  <c:v>45.228850831100118</c:v>
                </c:pt>
                <c:pt idx="1811">
                  <c:v>45.178634203373861</c:v>
                </c:pt>
                <c:pt idx="1812">
                  <c:v>45.128745615418296</c:v>
                </c:pt>
                <c:pt idx="1813">
                  <c:v>45.079186426617923</c:v>
                </c:pt>
                <c:pt idx="1814">
                  <c:v>45.029957987603893</c:v>
                </c:pt>
                <c:pt idx="1815">
                  <c:v>44.981061640228603</c:v>
                </c:pt>
                <c:pt idx="1816">
                  <c:v>44.932498717541876</c:v>
                </c:pt>
                <c:pt idx="1817">
                  <c:v>44.884270543767371</c:v>
                </c:pt>
                <c:pt idx="1818">
                  <c:v>44.836378434279681</c:v>
                </c:pt>
                <c:pt idx="1819">
                  <c:v>44.788823695582749</c:v>
                </c:pt>
                <c:pt idx="1820">
                  <c:v>44.741607625287941</c:v>
                </c:pt>
                <c:pt idx="1821">
                  <c:v>44.694731512095473</c:v>
                </c:pt>
                <c:pt idx="1822">
                  <c:v>44.648196635773502</c:v>
                </c:pt>
                <c:pt idx="1823">
                  <c:v>44.602004267140131</c:v>
                </c:pt>
                <c:pt idx="1824">
                  <c:v>44.556155668045307</c:v>
                </c:pt>
                <c:pt idx="1825">
                  <c:v>44.510652091354899</c:v>
                </c:pt>
                <c:pt idx="1826">
                  <c:v>44.465494780932147</c:v>
                </c:pt>
                <c:pt idx="1827">
                  <c:v>44.420684971624468</c:v>
                </c:pt>
                <c:pt idx="1828">
                  <c:v>44.376223889247541</c:v>
                </c:pt>
                <c:pt idx="1829">
                  <c:v>44.332112750571554</c:v>
                </c:pt>
                <c:pt idx="1830">
                  <c:v>44.288352763307643</c:v>
                </c:pt>
                <c:pt idx="1831">
                  <c:v>44.24494512609607</c:v>
                </c:pt>
                <c:pt idx="1832">
                  <c:v>44.20189102849335</c:v>
                </c:pt>
                <c:pt idx="1833">
                  <c:v>44.159191650961588</c:v>
                </c:pt>
                <c:pt idx="1834">
                  <c:v>44.116848164859221</c:v>
                </c:pt>
                <c:pt idx="1835">
                  <c:v>44.074861732428673</c:v>
                </c:pt>
                <c:pt idx="1836">
                  <c:v>44.0332335067896</c:v>
                </c:pt>
                <c:pt idx="1837">
                  <c:v>43.991964631929648</c:v>
                </c:pt>
                <c:pt idx="1838">
                  <c:v>43.951056242696581</c:v>
                </c:pt>
                <c:pt idx="1839">
                  <c:v>43.910509464790238</c:v>
                </c:pt>
                <c:pt idx="1840">
                  <c:v>43.870325414759037</c:v>
                </c:pt>
                <c:pt idx="1841">
                  <c:v>43.830505199989773</c:v>
                </c:pt>
                <c:pt idx="1842">
                  <c:v>43.791049918706534</c:v>
                </c:pt>
                <c:pt idx="1843">
                  <c:v>43.751960659962549</c:v>
                </c:pt>
                <c:pt idx="1844">
                  <c:v>43.713238503639587</c:v>
                </c:pt>
                <c:pt idx="1845">
                  <c:v>43.674884520440543</c:v>
                </c:pt>
                <c:pt idx="1846">
                  <c:v>43.636899771889489</c:v>
                </c:pt>
                <c:pt idx="1847">
                  <c:v>43.599285310328497</c:v>
                </c:pt>
                <c:pt idx="1848">
                  <c:v>43.562042178915419</c:v>
                </c:pt>
                <c:pt idx="1849">
                  <c:v>43.525171411622438</c:v>
                </c:pt>
                <c:pt idx="1850">
                  <c:v>43.488674033235782</c:v>
                </c:pt>
                <c:pt idx="1851">
                  <c:v>43.452551059355528</c:v>
                </c:pt>
                <c:pt idx="1852">
                  <c:v>43.416803496394664</c:v>
                </c:pt>
                <c:pt idx="1853">
                  <c:v>43.381432341582126</c:v>
                </c:pt>
                <c:pt idx="1854">
                  <c:v>43.346438582960644</c:v>
                </c:pt>
                <c:pt idx="1855">
                  <c:v>43.311823199391881</c:v>
                </c:pt>
                <c:pt idx="1856">
                  <c:v>43.277587160556152</c:v>
                </c:pt>
                <c:pt idx="1857">
                  <c:v>43.243731426955605</c:v>
                </c:pt>
                <c:pt idx="1858">
                  <c:v>43.210256949917238</c:v>
                </c:pt>
                <c:pt idx="1859">
                  <c:v>43.177164671597012</c:v>
                </c:pt>
                <c:pt idx="1860">
                  <c:v>43.144455524981595</c:v>
                </c:pt>
                <c:pt idx="1861">
                  <c:v>43.11213043389543</c:v>
                </c:pt>
                <c:pt idx="1862">
                  <c:v>43.080190313002987</c:v>
                </c:pt>
                <c:pt idx="1863">
                  <c:v>43.048636067814016</c:v>
                </c:pt>
                <c:pt idx="1864">
                  <c:v>43.017468594690683</c:v>
                </c:pt>
                <c:pt idx="1865">
                  <c:v>42.986688780850386</c:v>
                </c:pt>
                <c:pt idx="1866">
                  <c:v>42.956297504373936</c:v>
                </c:pt>
                <c:pt idx="1867">
                  <c:v>42.926295634211641</c:v>
                </c:pt>
                <c:pt idx="1868">
                  <c:v>42.896684030188396</c:v>
                </c:pt>
                <c:pt idx="1869">
                  <c:v>42.867463543012718</c:v>
                </c:pt>
                <c:pt idx="1870">
                  <c:v>42.83863501428209</c:v>
                </c:pt>
                <c:pt idx="1871">
                  <c:v>42.810199276492426</c:v>
                </c:pt>
                <c:pt idx="1872">
                  <c:v>42.782157153043642</c:v>
                </c:pt>
                <c:pt idx="1873">
                  <c:v>42.754509458250112</c:v>
                </c:pt>
                <c:pt idx="1874">
                  <c:v>42.727256997346956</c:v>
                </c:pt>
                <c:pt idx="1875">
                  <c:v>42.700400566499241</c:v>
                </c:pt>
                <c:pt idx="1876">
                  <c:v>42.673940952811677</c:v>
                </c:pt>
                <c:pt idx="1877">
                  <c:v>42.647878934336347</c:v>
                </c:pt>
                <c:pt idx="1878">
                  <c:v>42.622215280082401</c:v>
                </c:pt>
                <c:pt idx="1879">
                  <c:v>42.596950750025201</c:v>
                </c:pt>
                <c:pt idx="1880">
                  <c:v>42.572086095117157</c:v>
                </c:pt>
                <c:pt idx="1881">
                  <c:v>42.547622057295797</c:v>
                </c:pt>
                <c:pt idx="1882">
                  <c:v>42.523559369494109</c:v>
                </c:pt>
                <c:pt idx="1883">
                  <c:v>42.499898755651259</c:v>
                </c:pt>
                <c:pt idx="1884">
                  <c:v>42.476640930722766</c:v>
                </c:pt>
                <c:pt idx="1885">
                  <c:v>42.453786600689597</c:v>
                </c:pt>
                <c:pt idx="1886">
                  <c:v>42.431336462570755</c:v>
                </c:pt>
                <c:pt idx="1887">
                  <c:v>42.409291204432179</c:v>
                </c:pt>
                <c:pt idx="1888">
                  <c:v>42.387651505397855</c:v>
                </c:pt>
                <c:pt idx="1889">
                  <c:v>42.366418035660473</c:v>
                </c:pt>
                <c:pt idx="1890">
                  <c:v>42.345591456493366</c:v>
                </c:pt>
                <c:pt idx="1891">
                  <c:v>42.325172420260429</c:v>
                </c:pt>
                <c:pt idx="1892">
                  <c:v>42.305161570426407</c:v>
                </c:pt>
                <c:pt idx="1893">
                  <c:v>42.285559541570223</c:v>
                </c:pt>
                <c:pt idx="1894">
                  <c:v>42.266366959394162</c:v>
                </c:pt>
                <c:pt idx="1895">
                  <c:v>42.247584440735153</c:v>
                </c:pt>
                <c:pt idx="1896">
                  <c:v>42.229212593577444</c:v>
                </c:pt>
                <c:pt idx="1897">
                  <c:v>42.211252017062378</c:v>
                </c:pt>
                <c:pt idx="1898">
                  <c:v>42.193703301499681</c:v>
                </c:pt>
                <c:pt idx="1899">
                  <c:v>42.176567028379424</c:v>
                </c:pt>
                <c:pt idx="1900">
                  <c:v>42.159843770382508</c:v>
                </c:pt>
                <c:pt idx="1901">
                  <c:v>42.143534091391786</c:v>
                </c:pt>
                <c:pt idx="1902">
                  <c:v>42.127638546504926</c:v>
                </c:pt>
                <c:pt idx="1903">
                  <c:v>42.112157682042579</c:v>
                </c:pt>
                <c:pt idx="1904">
                  <c:v>42.097092035561417</c:v>
                </c:pt>
                <c:pt idx="1905">
                  <c:v>42.082442135865421</c:v>
                </c:pt>
                <c:pt idx="1906">
                  <c:v>42.068208503015512</c:v>
                </c:pt>
                <c:pt idx="1907">
                  <c:v>42.054391648341749</c:v>
                </c:pt>
                <c:pt idx="1908">
                  <c:v>42.040992074452589</c:v>
                </c:pt>
                <c:pt idx="1909">
                  <c:v>42.028010275247539</c:v>
                </c:pt>
                <c:pt idx="1910">
                  <c:v>42.015446735926673</c:v>
                </c:pt>
                <c:pt idx="1911">
                  <c:v>42.003301933000614</c:v>
                </c:pt>
                <c:pt idx="1912">
                  <c:v>41.991576334302522</c:v>
                </c:pt>
                <c:pt idx="1913">
                  <c:v>41.980270398997192</c:v>
                </c:pt>
                <c:pt idx="1914">
                  <c:v>41.96938457759245</c:v>
                </c:pt>
                <c:pt idx="1915">
                  <c:v>41.958919311946943</c:v>
                </c:pt>
                <c:pt idx="1916">
                  <c:v>41.94887503528355</c:v>
                </c:pt>
                <c:pt idx="1917">
                  <c:v>41.93925217219649</c:v>
                </c:pt>
                <c:pt idx="1918">
                  <c:v>41.930051138661241</c:v>
                </c:pt>
                <c:pt idx="1919">
                  <c:v>41.921272342046109</c:v>
                </c:pt>
                <c:pt idx="1920">
                  <c:v>41.91291618111822</c:v>
                </c:pt>
                <c:pt idx="1921">
                  <c:v>41.9049830460566</c:v>
                </c:pt>
                <c:pt idx="1922">
                  <c:v>41.897473318458225</c:v>
                </c:pt>
                <c:pt idx="1923">
                  <c:v>41.890387371347686</c:v>
                </c:pt>
                <c:pt idx="1924">
                  <c:v>41.883725569186623</c:v>
                </c:pt>
                <c:pt idx="1925">
                  <c:v>41.877488267882228</c:v>
                </c:pt>
                <c:pt idx="1926">
                  <c:v>41.871675814794116</c:v>
                </c:pt>
                <c:pt idx="1927">
                  <c:v>41.866288548743228</c:v>
                </c:pt>
                <c:pt idx="1928">
                  <c:v>41.861326800020692</c:v>
                </c:pt>
                <c:pt idx="1929">
                  <c:v>41.856790890393995</c:v>
                </c:pt>
                <c:pt idx="1930">
                  <c:v>41.852681133115368</c:v>
                </c:pt>
                <c:pt idx="1931">
                  <c:v>41.848997832928831</c:v>
                </c:pt>
                <c:pt idx="1932">
                  <c:v>41.845741286077129</c:v>
                </c:pt>
                <c:pt idx="1933">
                  <c:v>41.842911780309208</c:v>
                </c:pt>
                <c:pt idx="1934">
                  <c:v>41.840509594885049</c:v>
                </c:pt>
                <c:pt idx="1935">
                  <c:v>41.838535000584613</c:v>
                </c:pt>
                <c:pt idx="1936">
                  <c:v>41.836988259711489</c:v>
                </c:pt>
                <c:pt idx="1937">
                  <c:v>41.835869626101328</c:v>
                </c:pt>
                <c:pt idx="1938">
                  <c:v>41.835179345124033</c:v>
                </c:pt>
                <c:pt idx="1939">
                  <c:v>41.834917653693026</c:v>
                </c:pt>
                <c:pt idx="1940">
                  <c:v>41.835084780267778</c:v>
                </c:pt>
                <c:pt idx="1941">
                  <c:v>41.835680944859462</c:v>
                </c:pt>
                <c:pt idx="1942">
                  <c:v>41.836706359035389</c:v>
                </c:pt>
                <c:pt idx="1943">
                  <c:v>41.838161225924267</c:v>
                </c:pt>
                <c:pt idx="1944">
                  <c:v>41.840045740219438</c:v>
                </c:pt>
                <c:pt idx="1945">
                  <c:v>41.842360088182687</c:v>
                </c:pt>
                <c:pt idx="1946">
                  <c:v>41.845104447647998</c:v>
                </c:pt>
                <c:pt idx="1947">
                  <c:v>41.848278988026266</c:v>
                </c:pt>
                <c:pt idx="1948">
                  <c:v>41.851883870305613</c:v>
                </c:pt>
                <c:pt idx="1949">
                  <c:v>41.855919247056619</c:v>
                </c:pt>
                <c:pt idx="1950">
                  <c:v>41.860385262433198</c:v>
                </c:pt>
                <c:pt idx="1951">
                  <c:v>41.86528205217644</c:v>
                </c:pt>
                <c:pt idx="1952">
                  <c:v>41.87060974361529</c:v>
                </c:pt>
                <c:pt idx="1953">
                  <c:v>41.876368455667887</c:v>
                </c:pt>
                <c:pt idx="1954">
                  <c:v>41.882558298845623</c:v>
                </c:pt>
                <c:pt idx="1955">
                  <c:v>41.889179375250563</c:v>
                </c:pt>
                <c:pt idx="1956">
                  <c:v>41.89623177857905</c:v>
                </c:pt>
                <c:pt idx="1957">
                  <c:v>41.903715594121905</c:v>
                </c:pt>
                <c:pt idx="1958">
                  <c:v>41.91163089876332</c:v>
                </c:pt>
                <c:pt idx="1959">
                  <c:v>41.919977760982533</c:v>
                </c:pt>
                <c:pt idx="1960">
                  <c:v>41.928756240852408</c:v>
                </c:pt>
                <c:pt idx="1961">
                  <c:v>41.937966390039946</c:v>
                </c:pt>
                <c:pt idx="1962">
                  <c:v>41.947608251805491</c:v>
                </c:pt>
                <c:pt idx="1963">
                  <c:v>41.957681860999713</c:v>
                </c:pt>
                <c:pt idx="1964">
                  <c:v>41.968187244064637</c:v>
                </c:pt>
                <c:pt idx="1965">
                  <c:v>41.979124419031251</c:v>
                </c:pt>
                <c:pt idx="1966">
                  <c:v>41.990493395517177</c:v>
                </c:pt>
                <c:pt idx="1967">
                  <c:v>42.002294174724824</c:v>
                </c:pt>
                <c:pt idx="1968">
                  <c:v>42.014526749439426</c:v>
                </c:pt>
                <c:pt idx="1969">
                  <c:v>42.027191104025121</c:v>
                </c:pt>
                <c:pt idx="1970">
                  <c:v>42.040287214423444</c:v>
                </c:pt>
                <c:pt idx="1971">
                  <c:v>42.053815048149715</c:v>
                </c:pt>
                <c:pt idx="1972">
                  <c:v>42.067774564287987</c:v>
                </c:pt>
                <c:pt idx="1973">
                  <c:v>42.082165713489957</c:v>
                </c:pt>
                <c:pt idx="1974">
                  <c:v>42.096988437969031</c:v>
                </c:pt>
                <c:pt idx="1975">
                  <c:v>42.112242671496091</c:v>
                </c:pt>
                <c:pt idx="1976">
                  <c:v>42.127928339396391</c:v>
                </c:pt>
                <c:pt idx="1977">
                  <c:v>42.144045358543735</c:v>
                </c:pt>
                <c:pt idx="1978">
                  <c:v>42.160593637355703</c:v>
                </c:pt>
                <c:pt idx="1979">
                  <c:v>42.177573075787933</c:v>
                </c:pt>
                <c:pt idx="1980">
                  <c:v>42.194983565329807</c:v>
                </c:pt>
                <c:pt idx="1981">
                  <c:v>42.212824988997596</c:v>
                </c:pt>
                <c:pt idx="1982">
                  <c:v>42.231097221328668</c:v>
                </c:pt>
                <c:pt idx="1983">
                  <c:v>42.249800128376364</c:v>
                </c:pt>
                <c:pt idx="1984">
                  <c:v>42.268933567701907</c:v>
                </c:pt>
                <c:pt idx="1985">
                  <c:v>42.288497388369848</c:v>
                </c:pt>
                <c:pt idx="1986">
                  <c:v>42.308491430938517</c:v>
                </c:pt>
                <c:pt idx="1987">
                  <c:v>42.328915527455848</c:v>
                </c:pt>
                <c:pt idx="1988">
                  <c:v>42.349769501450169</c:v>
                </c:pt>
                <c:pt idx="1989">
                  <c:v>42.371053167923748</c:v>
                </c:pt>
                <c:pt idx="1990">
                  <c:v>42.392766333344184</c:v>
                </c:pt>
                <c:pt idx="1991">
                  <c:v>42.414908795638127</c:v>
                </c:pt>
                <c:pt idx="1992">
                  <c:v>42.437480344181239</c:v>
                </c:pt>
                <c:pt idx="1993">
                  <c:v>42.460480759791551</c:v>
                </c:pt>
                <c:pt idx="1994">
                  <c:v>42.483909814720761</c:v>
                </c:pt>
                <c:pt idx="1995">
                  <c:v>42.507767272645083</c:v>
                </c:pt>
                <c:pt idx="1996">
                  <c:v>42.532052888657546</c:v>
                </c:pt>
                <c:pt idx="1997">
                  <c:v>42.556766409257392</c:v>
                </c:pt>
                <c:pt idx="1998">
                  <c:v>42.581907572343454</c:v>
                </c:pt>
                <c:pt idx="1999">
                  <c:v>42.607476107202928</c:v>
                </c:pt>
                <c:pt idx="2000">
                  <c:v>42.63347173450299</c:v>
                </c:pt>
                <c:pt idx="2001">
                  <c:v>42.659894166281163</c:v>
                </c:pt>
                <c:pt idx="2002">
                  <c:v>42.686743105936443</c:v>
                </c:pt>
                <c:pt idx="2003">
                  <c:v>42.714018248218139</c:v>
                </c:pt>
                <c:pt idx="2004">
                  <c:v>42.741719279217421</c:v>
                </c:pt>
                <c:pt idx="2005">
                  <c:v>42.769845876356669</c:v>
                </c:pt>
                <c:pt idx="2006">
                  <c:v>42.798397708380179</c:v>
                </c:pt>
                <c:pt idx="2007">
                  <c:v>42.827374435343216</c:v>
                </c:pt>
                <c:pt idx="2008">
                  <c:v>42.8567757086021</c:v>
                </c:pt>
                <c:pt idx="2009">
                  <c:v>42.886601170805108</c:v>
                </c:pt>
                <c:pt idx="2010">
                  <c:v>42.916850455880336</c:v>
                </c:pt>
                <c:pt idx="2011">
                  <c:v>42.947523189026782</c:v>
                </c:pt>
                <c:pt idx="2012">
                  <c:v>42.978618986702003</c:v>
                </c:pt>
                <c:pt idx="2013">
                  <c:v>43.010137456615638</c:v>
                </c:pt>
                <c:pt idx="2014">
                  <c:v>43.042078197713749</c:v>
                </c:pt>
                <c:pt idx="2015">
                  <c:v>43.074440800171772</c:v>
                </c:pt>
                <c:pt idx="2016">
                  <c:v>43.107224845383485</c:v>
                </c:pt>
                <c:pt idx="2017">
                  <c:v>43.140429905949276</c:v>
                </c:pt>
                <c:pt idx="2018">
                  <c:v>43.174055545667414</c:v>
                </c:pt>
                <c:pt idx="2019">
                  <c:v>43.208101319521177</c:v>
                </c:pt>
                <c:pt idx="2020">
                  <c:v>43.242566773670319</c:v>
                </c:pt>
                <c:pt idx="2021">
                  <c:v>43.277451445439567</c:v>
                </c:pt>
                <c:pt idx="2022">
                  <c:v>43.312754863309152</c:v>
                </c:pt>
                <c:pt idx="2023">
                  <c:v>43.348476546902361</c:v>
                </c:pt>
                <c:pt idx="2024">
                  <c:v>43.38461600697832</c:v>
                </c:pt>
                <c:pt idx="2025">
                  <c:v>43.421172745417863</c:v>
                </c:pt>
                <c:pt idx="2026">
                  <c:v>43.458146255217031</c:v>
                </c:pt>
                <c:pt idx="2027">
                  <c:v>43.495536020474248</c:v>
                </c:pt>
                <c:pt idx="2028">
                  <c:v>43.53334151638137</c:v>
                </c:pt>
                <c:pt idx="2029">
                  <c:v>43.571562209214477</c:v>
                </c:pt>
                <c:pt idx="2030">
                  <c:v>43.610197556321623</c:v>
                </c:pt>
                <c:pt idx="2031">
                  <c:v>43.6492470061159</c:v>
                </c:pt>
                <c:pt idx="2032">
                  <c:v>43.688709998064496</c:v>
                </c:pt>
                <c:pt idx="2033">
                  <c:v>43.72858596267875</c:v>
                </c:pt>
                <c:pt idx="2034">
                  <c:v>43.768874321505734</c:v>
                </c:pt>
                <c:pt idx="2035">
                  <c:v>43.809574487119477</c:v>
                </c:pt>
                <c:pt idx="2036">
                  <c:v>43.850685863110385</c:v>
                </c:pt>
                <c:pt idx="2037">
                  <c:v>43.892207844078314</c:v>
                </c:pt>
                <c:pt idx="2038">
                  <c:v>43.934139815622586</c:v>
                </c:pt>
                <c:pt idx="2039">
                  <c:v>43.97648115433455</c:v>
                </c:pt>
                <c:pt idx="2040">
                  <c:v>44.019231227788879</c:v>
                </c:pt>
                <c:pt idx="2041">
                  <c:v>44.062389394535899</c:v>
                </c:pt>
                <c:pt idx="2042">
                  <c:v>44.10595500409346</c:v>
                </c:pt>
                <c:pt idx="2043">
                  <c:v>44.149927396940001</c:v>
                </c:pt>
                <c:pt idx="2044">
                  <c:v>44.194305904507502</c:v>
                </c:pt>
                <c:pt idx="2045">
                  <c:v>44.239089849173155</c:v>
                </c:pt>
                <c:pt idx="2046">
                  <c:v>44.284278544255045</c:v>
                </c:pt>
                <c:pt idx="2047">
                  <c:v>44.32987129400334</c:v>
                </c:pt>
                <c:pt idx="2048">
                  <c:v>44.375867393595598</c:v>
                </c:pt>
                <c:pt idx="2049">
                  <c:v>44.422266129131572</c:v>
                </c:pt>
                <c:pt idx="2050">
                  <c:v>44.46906677762567</c:v>
                </c:pt>
                <c:pt idx="2051">
                  <c:v>44.516268607003838</c:v>
                </c:pt>
                <c:pt idx="2052">
                  <c:v>44.563870876098065</c:v>
                </c:pt>
                <c:pt idx="2053">
                  <c:v>44.611872834641986</c:v>
                </c:pt>
                <c:pt idx="2054">
                  <c:v>44.660273723266357</c:v>
                </c:pt>
                <c:pt idx="2055">
                  <c:v>44.7090727734967</c:v>
                </c:pt>
                <c:pt idx="2056">
                  <c:v>44.758269207748583</c:v>
                </c:pt>
                <c:pt idx="2057">
                  <c:v>44.807862239325374</c:v>
                </c:pt>
                <c:pt idx="2058">
                  <c:v>44.857851072415997</c:v>
                </c:pt>
                <c:pt idx="2059">
                  <c:v>44.908234902092687</c:v>
                </c:pt>
                <c:pt idx="2060">
                  <c:v>44.959012914308829</c:v>
                </c:pt>
                <c:pt idx="2061">
                  <c:v>45.010184285898816</c:v>
                </c:pt>
                <c:pt idx="2062">
                  <c:v>45.061748184576686</c:v>
                </c:pt>
                <c:pt idx="2063">
                  <c:v>45.113703768935636</c:v>
                </c:pt>
                <c:pt idx="2064">
                  <c:v>45.16605018844848</c:v>
                </c:pt>
                <c:pt idx="2065">
                  <c:v>45.218786583469097</c:v>
                </c:pt>
                <c:pt idx="2066">
                  <c:v>45.271912085232458</c:v>
                </c:pt>
                <c:pt idx="2067">
                  <c:v>45.32542581585659</c:v>
                </c:pt>
                <c:pt idx="2068">
                  <c:v>45.379326888345844</c:v>
                </c:pt>
                <c:pt idx="2069">
                  <c:v>45.433614406592056</c:v>
                </c:pt>
                <c:pt idx="2070">
                  <c:v>45.488287465378846</c:v>
                </c:pt>
                <c:pt idx="2071">
                  <c:v>45.543345150385818</c:v>
                </c:pt>
                <c:pt idx="2072">
                  <c:v>45.598786538191746</c:v>
                </c:pt>
                <c:pt idx="2073">
                  <c:v>45.654610696280088</c:v>
                </c:pt>
                <c:pt idx="2074">
                  <c:v>45.710816683045067</c:v>
                </c:pt>
                <c:pt idx="2075">
                  <c:v>45.7674035477975</c:v>
                </c:pt>
                <c:pt idx="2076">
                  <c:v>45.824370330771131</c:v>
                </c:pt>
                <c:pt idx="2077">
                  <c:v>45.881716063130739</c:v>
                </c:pt>
                <c:pt idx="2078">
                  <c:v>45.93943976697912</c:v>
                </c:pt>
                <c:pt idx="2079">
                  <c:v>45.997540455366561</c:v>
                </c:pt>
                <c:pt idx="2080">
                  <c:v>46.056017132300553</c:v>
                </c:pt>
                <c:pt idx="2081">
                  <c:v>46.114868792753754</c:v>
                </c:pt>
                <c:pt idx="2082">
                  <c:v>46.174094422676745</c:v>
                </c:pt>
                <c:pt idx="2083">
                  <c:v>46.233692999008497</c:v>
                </c:pt>
                <c:pt idx="2084">
                  <c:v>46.293663489687276</c:v>
                </c:pt>
                <c:pt idx="2085">
                  <c:v>46.354004853664776</c:v>
                </c:pt>
                <c:pt idx="2086">
                  <c:v>46.414716040918989</c:v>
                </c:pt>
                <c:pt idx="2087">
                  <c:v>46.475795992467908</c:v>
                </c:pt>
                <c:pt idx="2088">
                  <c:v>46.537243640384361</c:v>
                </c:pt>
                <c:pt idx="2089">
                  <c:v>46.599057907811755</c:v>
                </c:pt>
                <c:pt idx="2090">
                  <c:v>46.661237708979911</c:v>
                </c:pt>
                <c:pt idx="2091">
                  <c:v>46.723781949222825</c:v>
                </c:pt>
                <c:pt idx="2092">
                  <c:v>46.786689524995126</c:v>
                </c:pt>
                <c:pt idx="2093">
                  <c:v>46.849959323891937</c:v>
                </c:pt>
                <c:pt idx="2094">
                  <c:v>46.913590224667104</c:v>
                </c:pt>
                <c:pt idx="2095">
                  <c:v>46.977581097253562</c:v>
                </c:pt>
                <c:pt idx="2096">
                  <c:v>47.041930802784123</c:v>
                </c:pt>
                <c:pt idx="2097">
                  <c:v>47.106638193613662</c:v>
                </c:pt>
                <c:pt idx="2098">
                  <c:v>47.171702113340331</c:v>
                </c:pt>
                <c:pt idx="2099">
                  <c:v>47.237121396829679</c:v>
                </c:pt>
                <c:pt idx="2100">
                  <c:v>47.302894870238703</c:v>
                </c:pt>
                <c:pt idx="2101">
                  <c:v>47.369021351040374</c:v>
                </c:pt>
                <c:pt idx="2102">
                  <c:v>47.435499648049472</c:v>
                </c:pt>
                <c:pt idx="2103">
                  <c:v>47.502328561448991</c:v>
                </c:pt>
                <c:pt idx="2104">
                  <c:v>47.569506882817706</c:v>
                </c:pt>
                <c:pt idx="2105">
                  <c:v>47.63703339515817</c:v>
                </c:pt>
                <c:pt idx="2106">
                  <c:v>47.704906872926216</c:v>
                </c:pt>
                <c:pt idx="2107">
                  <c:v>47.773126082060202</c:v>
                </c:pt>
                <c:pt idx="2108">
                  <c:v>47.841689780012786</c:v>
                </c:pt>
                <c:pt idx="2109">
                  <c:v>47.910596715781651</c:v>
                </c:pt>
                <c:pt idx="2110">
                  <c:v>47.979845629942844</c:v>
                </c:pt>
                <c:pt idx="2111">
                  <c:v>48.049435254683459</c:v>
                </c:pt>
                <c:pt idx="2112">
                  <c:v>48.119364313836769</c:v>
                </c:pt>
                <c:pt idx="2113">
                  <c:v>48.189631522916983</c:v>
                </c:pt>
                <c:pt idx="2114">
                  <c:v>48.260235589155059</c:v>
                </c:pt>
                <c:pt idx="2115">
                  <c:v>48.33117521153693</c:v>
                </c:pt>
                <c:pt idx="2116">
                  <c:v>48.402449080840313</c:v>
                </c:pt>
                <c:pt idx="2117">
                  <c:v>48.474055879673358</c:v>
                </c:pt>
                <c:pt idx="2118">
                  <c:v>48.545994282515807</c:v>
                </c:pt>
                <c:pt idx="2119">
                  <c:v>48.618262955758411</c:v>
                </c:pt>
                <c:pt idx="2120">
                  <c:v>48.690860557744827</c:v>
                </c:pt>
                <c:pt idx="2121">
                  <c:v>48.763785738814306</c:v>
                </c:pt>
                <c:pt idx="2122">
                  <c:v>48.837037141345462</c:v>
                </c:pt>
                <c:pt idx="2123">
                  <c:v>48.910613399799615</c:v>
                </c:pt>
                <c:pt idx="2124">
                  <c:v>48.984513140767149</c:v>
                </c:pt>
                <c:pt idx="2125">
                  <c:v>49.058734983012982</c:v>
                </c:pt>
                <c:pt idx="2126">
                  <c:v>49.133277537524378</c:v>
                </c:pt>
                <c:pt idx="2127">
                  <c:v>49.208139407558434</c:v>
                </c:pt>
                <c:pt idx="2128">
                  <c:v>49.283319188691422</c:v>
                </c:pt>
                <c:pt idx="2129">
                  <c:v>49.358815468868784</c:v>
                </c:pt>
                <c:pt idx="2130">
                  <c:v>49.434626828455862</c:v>
                </c:pt>
                <c:pt idx="2131">
                  <c:v>49.510751840289657</c:v>
                </c:pt>
                <c:pt idx="2132">
                  <c:v>49.587189069732034</c:v>
                </c:pt>
                <c:pt idx="2133">
                  <c:v>49.663937074722895</c:v>
                </c:pt>
                <c:pt idx="2134">
                  <c:v>49.740994405834869</c:v>
                </c:pt>
                <c:pt idx="2135">
                  <c:v>49.818359606328897</c:v>
                </c:pt>
                <c:pt idx="2136">
                  <c:v>49.896031212211483</c:v>
                </c:pt>
                <c:pt idx="2137">
                  <c:v>49.974007752290987</c:v>
                </c:pt>
                <c:pt idx="2138">
                  <c:v>50.052287748236125</c:v>
                </c:pt>
                <c:pt idx="2139">
                  <c:v>50.130869714636219</c:v>
                </c:pt>
                <c:pt idx="2140">
                  <c:v>50.209752159060059</c:v>
                </c:pt>
                <c:pt idx="2141">
                  <c:v>50.288933582118091</c:v>
                </c:pt>
                <c:pt idx="2142">
                  <c:v>50.368412477523549</c:v>
                </c:pt>
                <c:pt idx="2143">
                  <c:v>50.448187332156351</c:v>
                </c:pt>
                <c:pt idx="2144">
                  <c:v>50.528256626125909</c:v>
                </c:pt>
                <c:pt idx="2145">
                  <c:v>50.608618832836441</c:v>
                </c:pt>
                <c:pt idx="2146">
                  <c:v>50.689272419052799</c:v>
                </c:pt>
                <c:pt idx="2147">
                  <c:v>50.770215844966572</c:v>
                </c:pt>
                <c:pt idx="2148">
                  <c:v>50.851447564263594</c:v>
                </c:pt>
                <c:pt idx="2149">
                  <c:v>50.932966024192666</c:v>
                </c:pt>
                <c:pt idx="2150">
                  <c:v>51.014769665633708</c:v>
                </c:pt>
                <c:pt idx="2151">
                  <c:v>51.09685692316927</c:v>
                </c:pt>
                <c:pt idx="2152">
                  <c:v>51.179226225154252</c:v>
                </c:pt>
                <c:pt idx="2153">
                  <c:v>51.261875993788237</c:v>
                </c:pt>
                <c:pt idx="2154">
                  <c:v>51.344804645188361</c:v>
                </c:pt>
                <c:pt idx="2155">
                  <c:v>51.428010589461877</c:v>
                </c:pt>
                <c:pt idx="2156">
                  <c:v>51.51149223078113</c:v>
                </c:pt>
                <c:pt idx="2157">
                  <c:v>51.595247967459301</c:v>
                </c:pt>
                <c:pt idx="2158">
                  <c:v>51.679276192024986</c:v>
                </c:pt>
                <c:pt idx="2159">
                  <c:v>51.763575291300043</c:v>
                </c:pt>
                <c:pt idx="2160">
                  <c:v>51.84814364647707</c:v>
                </c:pt>
                <c:pt idx="2161">
                  <c:v>51.932979633196879</c:v>
                </c:pt>
                <c:pt idx="2162">
                  <c:v>52.018081621628937</c:v>
                </c:pt>
                <c:pt idx="2163">
                  <c:v>52.103447976550783</c:v>
                </c:pt>
                <c:pt idx="2164">
                  <c:v>52.18907705742852</c:v>
                </c:pt>
                <c:pt idx="2165">
                  <c:v>52.27496721849802</c:v>
                </c:pt>
                <c:pt idx="2166">
                  <c:v>52.361116808848806</c:v>
                </c:pt>
                <c:pt idx="2167">
                  <c:v>52.44752417250443</c:v>
                </c:pt>
                <c:pt idx="2168">
                  <c:v>52.534187648508492</c:v>
                </c:pt>
                <c:pt idx="2169">
                  <c:v>52.62110557100759</c:v>
                </c:pt>
                <c:pt idx="2170">
                  <c:v>52.708276269337034</c:v>
                </c:pt>
                <c:pt idx="2171">
                  <c:v>52.79569806810666</c:v>
                </c:pt>
                <c:pt idx="2172">
                  <c:v>52.883369287286726</c:v>
                </c:pt>
                <c:pt idx="2173">
                  <c:v>52.97128824229587</c:v>
                </c:pt>
                <c:pt idx="2174">
                  <c:v>53.059453244087933</c:v>
                </c:pt>
                <c:pt idx="2175">
                  <c:v>53.147862599241122</c:v>
                </c:pt>
                <c:pt idx="2176">
                  <c:v>53.23651461004728</c:v>
                </c:pt>
                <c:pt idx="2177">
                  <c:v>53.32540757459995</c:v>
                </c:pt>
                <c:pt idx="2178">
                  <c:v>53.414539786886877</c:v>
                </c:pt>
                <c:pt idx="2179">
                  <c:v>53.503909536879021</c:v>
                </c:pt>
                <c:pt idx="2180">
                  <c:v>53.593515110622761</c:v>
                </c:pt>
                <c:pt idx="2181">
                  <c:v>53.683354790331634</c:v>
                </c:pt>
                <c:pt idx="2182">
                  <c:v>53.773426854479141</c:v>
                </c:pt>
                <c:pt idx="2183">
                  <c:v>53.863729577891291</c:v>
                </c:pt>
                <c:pt idx="2184">
                  <c:v>53.95426123184042</c:v>
                </c:pt>
                <c:pt idx="2185">
                  <c:v>54.045020084138926</c:v>
                </c:pt>
                <c:pt idx="2186">
                  <c:v>54.136004399234452</c:v>
                </c:pt>
                <c:pt idx="2187">
                  <c:v>54.22721243830388</c:v>
                </c:pt>
                <c:pt idx="2188">
                  <c:v>54.318642459349164</c:v>
                </c:pt>
                <c:pt idx="2189">
                  <c:v>54.410292717293444</c:v>
                </c:pt>
                <c:pt idx="2190">
                  <c:v>54.502161464077162</c:v>
                </c:pt>
                <c:pt idx="2191">
                  <c:v>54.594246948753636</c:v>
                </c:pt>
                <c:pt idx="2192">
                  <c:v>54.686547417587732</c:v>
                </c:pt>
                <c:pt idx="2193">
                  <c:v>54.77906111415254</c:v>
                </c:pt>
                <c:pt idx="2194">
                  <c:v>54.871786279426203</c:v>
                </c:pt>
                <c:pt idx="2195">
                  <c:v>54.96472115189114</c:v>
                </c:pt>
                <c:pt idx="2196">
                  <c:v>55.057863967631889</c:v>
                </c:pt>
                <c:pt idx="2197">
                  <c:v>55.151212960433796</c:v>
                </c:pt>
                <c:pt idx="2198">
                  <c:v>55.244766361881176</c:v>
                </c:pt>
                <c:pt idx="2199">
                  <c:v>55.338522401457979</c:v>
                </c:pt>
                <c:pt idx="2200">
                  <c:v>55.432479306645661</c:v>
                </c:pt>
                <c:pt idx="2201">
                  <c:v>55.526635303022957</c:v>
                </c:pt>
                <c:pt idx="2202">
                  <c:v>55.620988614367249</c:v>
                </c:pt>
                <c:pt idx="2203">
                  <c:v>55.715537462751527</c:v>
                </c:pt>
                <c:pt idx="2204">
                  <c:v>55.810280068647415</c:v>
                </c:pt>
                <c:pt idx="2205">
                  <c:v>55.905214651023527</c:v>
                </c:pt>
                <c:pt idx="2206">
                  <c:v>56.000339427446377</c:v>
                </c:pt>
                <c:pt idx="2207">
                  <c:v>56.095652614180707</c:v>
                </c:pt>
                <c:pt idx="2208">
                  <c:v>56.191152426290046</c:v>
                </c:pt>
                <c:pt idx="2209">
                  <c:v>56.286837077737573</c:v>
                </c:pt>
                <c:pt idx="2210">
                  <c:v>56.382704781485344</c:v>
                </c:pt>
                <c:pt idx="2211">
                  <c:v>56.478753749596734</c:v>
                </c:pt>
                <c:pt idx="2212">
                  <c:v>56.574982193335714</c:v>
                </c:pt>
                <c:pt idx="2213">
                  <c:v>56.671388323267692</c:v>
                </c:pt>
                <c:pt idx="2214">
                  <c:v>56.767970349359842</c:v>
                </c:pt>
                <c:pt idx="2215">
                  <c:v>56.86472648108213</c:v>
                </c:pt>
                <c:pt idx="2216">
                  <c:v>56.961654927506771</c:v>
                </c:pt>
                <c:pt idx="2217">
                  <c:v>57.058753897409062</c:v>
                </c:pt>
                <c:pt idx="2218">
                  <c:v>57.156021599367051</c:v>
                </c:pt>
                <c:pt idx="2219">
                  <c:v>57.253456241861684</c:v>
                </c:pt>
                <c:pt idx="2220">
                  <c:v>57.351056033376409</c:v>
                </c:pt>
                <c:pt idx="2221">
                  <c:v>57.448819182496734</c:v>
                </c:pt>
                <c:pt idx="2222">
                  <c:v>57.546743898009154</c:v>
                </c:pt>
                <c:pt idx="2223">
                  <c:v>57.644828389001063</c:v>
                </c:pt>
                <c:pt idx="2224">
                  <c:v>57.743070864958923</c:v>
                </c:pt>
                <c:pt idx="2225">
                  <c:v>57.841469535866594</c:v>
                </c:pt>
                <c:pt idx="2226">
                  <c:v>57.940022612303778</c:v>
                </c:pt>
                <c:pt idx="2227">
                  <c:v>58.038728305544453</c:v>
                </c:pt>
                <c:pt idx="2228">
                  <c:v>58.137584827653285</c:v>
                </c:pt>
                <c:pt idx="2229">
                  <c:v>58.236590391583604</c:v>
                </c:pt>
                <c:pt idx="2230">
                  <c:v>58.335743211273808</c:v>
                </c:pt>
                <c:pt idx="2231">
                  <c:v>58.435041501744024</c:v>
                </c:pt>
                <c:pt idx="2232">
                  <c:v>58.534483479190854</c:v>
                </c:pt>
                <c:pt idx="2233">
                  <c:v>58.634067361084959</c:v>
                </c:pt>
                <c:pt idx="2234">
                  <c:v>58.733791366263802</c:v>
                </c:pt>
                <c:pt idx="2235">
                  <c:v>58.833653715027324</c:v>
                </c:pt>
                <c:pt idx="2236">
                  <c:v>58.933652629232071</c:v>
                </c:pt>
                <c:pt idx="2237">
                  <c:v>59.033786332383059</c:v>
                </c:pt>
                <c:pt idx="2238">
                  <c:v>59.134053049728692</c:v>
                </c:pt>
                <c:pt idx="2239">
                  <c:v>59.234451008351215</c:v>
                </c:pt>
                <c:pt idx="2240">
                  <c:v>59.334978437259565</c:v>
                </c:pt>
                <c:pt idx="2241">
                  <c:v>59.4356335674794</c:v>
                </c:pt>
                <c:pt idx="2242">
                  <c:v>59.536414632144385</c:v>
                </c:pt>
                <c:pt idx="2243">
                  <c:v>59.637319866584562</c:v>
                </c:pt>
                <c:pt idx="2244">
                  <c:v>59.738347508416581</c:v>
                </c:pt>
                <c:pt idx="2245">
                  <c:v>59.839495797631884</c:v>
                </c:pt>
                <c:pt idx="2246">
                  <c:v>59.940762976682905</c:v>
                </c:pt>
                <c:pt idx="2247">
                  <c:v>60.042147290571336</c:v>
                </c:pt>
                <c:pt idx="2248">
                  <c:v>60.143646986933263</c:v>
                </c:pt>
                <c:pt idx="2249">
                  <c:v>60.245260316125126</c:v>
                </c:pt>
                <c:pt idx="2250">
                  <c:v>60.346985531306757</c:v>
                </c:pt>
                <c:pt idx="2251">
                  <c:v>60.448820888526228</c:v>
                </c:pt>
                <c:pt idx="2252">
                  <c:v>60.550764646801795</c:v>
                </c:pt>
                <c:pt idx="2253">
                  <c:v>60.652815068203864</c:v>
                </c:pt>
                <c:pt idx="2254">
                  <c:v>60.754970417936036</c:v>
                </c:pt>
                <c:pt idx="2255">
                  <c:v>60.85722896441483</c:v>
                </c:pt>
                <c:pt idx="2256">
                  <c:v>60.959588979349391</c:v>
                </c:pt>
                <c:pt idx="2257">
                  <c:v>61.062048737818245</c:v>
                </c:pt>
                <c:pt idx="2258">
                  <c:v>61.16460651834727</c:v>
                </c:pt>
                <c:pt idx="2259">
                  <c:v>61.267260602986184</c:v>
                </c:pt>
                <c:pt idx="2260">
                  <c:v>61.370009277382806</c:v>
                </c:pt>
                <c:pt idx="2261">
                  <c:v>61.472850830857368</c:v>
                </c:pt>
                <c:pt idx="2262">
                  <c:v>61.575783556475784</c:v>
                </c:pt>
                <c:pt idx="2263">
                  <c:v>61.67880575112143</c:v>
                </c:pt>
                <c:pt idx="2264">
                  <c:v>61.781915715565532</c:v>
                </c:pt>
                <c:pt idx="2265">
                  <c:v>61.885111754537888</c:v>
                </c:pt>
                <c:pt idx="2266">
                  <c:v>61.988392176794179</c:v>
                </c:pt>
                <c:pt idx="2267">
                  <c:v>62.091755295184726</c:v>
                </c:pt>
                <c:pt idx="2268">
                  <c:v>62.195199426719299</c:v>
                </c:pt>
                <c:pt idx="2269">
                  <c:v>62.298722892634075</c:v>
                </c:pt>
                <c:pt idx="2270">
                  <c:v>62.402324018453939</c:v>
                </c:pt>
                <c:pt idx="2271">
                  <c:v>62.506001134055921</c:v>
                </c:pt>
                <c:pt idx="2272">
                  <c:v>62.609752573730418</c:v>
                </c:pt>
                <c:pt idx="2273">
                  <c:v>62.713576676241928</c:v>
                </c:pt>
                <c:pt idx="2274">
                  <c:v>62.817471784886919</c:v>
                </c:pt>
                <c:pt idx="2275">
                  <c:v>62.921436247552634</c:v>
                </c:pt>
                <c:pt idx="2276">
                  <c:v>63.025468416773066</c:v>
                </c:pt>
                <c:pt idx="2277">
                  <c:v>63.129566649783655</c:v>
                </c:pt>
                <c:pt idx="2278">
                  <c:v>63.233729308575164</c:v>
                </c:pt>
                <c:pt idx="2279">
                  <c:v>63.337954759946555</c:v>
                </c:pt>
                <c:pt idx="2280">
                  <c:v>63.442241375555554</c:v>
                </c:pt>
                <c:pt idx="2281">
                  <c:v>63.5465875319681</c:v>
                </c:pt>
                <c:pt idx="2282">
                  <c:v>63.650991610706868</c:v>
                </c:pt>
                <c:pt idx="2283">
                  <c:v>63.755451998298298</c:v>
                </c:pt>
                <c:pt idx="2284">
                  <c:v>63.859967086318264</c:v>
                </c:pt>
                <c:pt idx="2285">
                  <c:v>63.964535271434769</c:v>
                </c:pt>
                <c:pt idx="2286">
                  <c:v>64.069154955451765</c:v>
                </c:pt>
                <c:pt idx="2287">
                  <c:v>64.173824545349746</c:v>
                </c:pt>
                <c:pt idx="2288">
                  <c:v>64.278542453325471</c:v>
                </c:pt>
                <c:pt idx="2289">
                  <c:v>64.383307096830009</c:v>
                </c:pt>
                <c:pt idx="2290">
                  <c:v>64.488116898605284</c:v>
                </c:pt>
                <c:pt idx="2291">
                  <c:v>64.592970286719208</c:v>
                </c:pt>
                <c:pt idx="2292">
                  <c:v>64.69786569459923</c:v>
                </c:pt>
                <c:pt idx="2293">
                  <c:v>64.802801561064967</c:v>
                </c:pt>
                <c:pt idx="2294">
                  <c:v>64.907776330356938</c:v>
                </c:pt>
                <c:pt idx="2295">
                  <c:v>65.012788452167911</c:v>
                </c:pt>
                <c:pt idx="2296">
                  <c:v>65.117836381667473</c:v>
                </c:pt>
                <c:pt idx="2297">
                  <c:v>65.222918579531054</c:v>
                </c:pt>
                <c:pt idx="2298">
                  <c:v>65.328033511960598</c:v>
                </c:pt>
                <c:pt idx="2299">
                  <c:v>65.433179650709633</c:v>
                </c:pt>
                <c:pt idx="2300">
                  <c:v>65.538355473102996</c:v>
                </c:pt>
                <c:pt idx="2301">
                  <c:v>65.643559462055691</c:v>
                </c:pt>
                <c:pt idx="2302">
                  <c:v>65.748790106092613</c:v>
                </c:pt>
                <c:pt idx="2303">
                  <c:v>65.854045899362006</c:v>
                </c:pt>
                <c:pt idx="2304">
                  <c:v>65.959325341650398</c:v>
                </c:pt>
                <c:pt idx="2305">
                  <c:v>66.064626938396614</c:v>
                </c:pt>
                <c:pt idx="2306">
                  <c:v>66.169949200701268</c:v>
                </c:pt>
                <c:pt idx="2307">
                  <c:v>66.275290645336156</c:v>
                </c:pt>
                <c:pt idx="2308">
                  <c:v>66.380649794752657</c:v>
                </c:pt>
                <c:pt idx="2309">
                  <c:v>66.486025177086361</c:v>
                </c:pt>
                <c:pt idx="2310">
                  <c:v>66.591415326161822</c:v>
                </c:pt>
                <c:pt idx="2311">
                  <c:v>66.696818781495395</c:v>
                </c:pt>
                <c:pt idx="2312">
                  <c:v>66.802234088294369</c:v>
                </c:pt>
                <c:pt idx="2313">
                  <c:v>66.907659797457441</c:v>
                </c:pt>
                <c:pt idx="2314">
                  <c:v>67.01309446557083</c:v>
                </c:pt>
                <c:pt idx="2315">
                  <c:v>67.11853665490402</c:v>
                </c:pt>
                <c:pt idx="2316">
                  <c:v>67.223984933403173</c:v>
                </c:pt>
                <c:pt idx="2317">
                  <c:v>67.329437874682398</c:v>
                </c:pt>
                <c:pt idx="2318">
                  <c:v>67.434894058015345</c:v>
                </c:pt>
                <c:pt idx="2319">
                  <c:v>67.540352068321511</c:v>
                </c:pt>
                <c:pt idx="2320">
                  <c:v>67.645810496153928</c:v>
                </c:pt>
                <c:pt idx="2321">
                  <c:v>67.751267937682769</c:v>
                </c:pt>
                <c:pt idx="2322">
                  <c:v>67.856722994679089</c:v>
                </c:pt>
                <c:pt idx="2323">
                  <c:v>67.962174274494885</c:v>
                </c:pt>
                <c:pt idx="2324">
                  <c:v>68.067620390042663</c:v>
                </c:pt>
                <c:pt idx="2325">
                  <c:v>68.173059959772587</c:v>
                </c:pt>
                <c:pt idx="2326">
                  <c:v>68.278491607648021</c:v>
                </c:pt>
                <c:pt idx="2327">
                  <c:v>68.383913963118843</c:v>
                </c:pt>
                <c:pt idx="2328">
                  <c:v>68.48932566109292</c:v>
                </c:pt>
                <c:pt idx="2329">
                  <c:v>68.594725341907179</c:v>
                </c:pt>
                <c:pt idx="2330">
                  <c:v>68.700111651293966</c:v>
                </c:pt>
                <c:pt idx="2331">
                  <c:v>68.805483240347499</c:v>
                </c:pt>
                <c:pt idx="2332">
                  <c:v>68.910838765488961</c:v>
                </c:pt>
                <c:pt idx="2333">
                  <c:v>69.016176888428689</c:v>
                </c:pt>
                <c:pt idx="2334">
                  <c:v>69.121496276124674</c:v>
                </c:pt>
                <c:pt idx="2335">
                  <c:v>69.226795600743642</c:v>
                </c:pt>
                <c:pt idx="2336">
                  <c:v>69.332073539616971</c:v>
                </c:pt>
                <c:pt idx="2337">
                  <c:v>69.437328775193635</c:v>
                </c:pt>
                <c:pt idx="2338">
                  <c:v>69.542559994995017</c:v>
                </c:pt>
                <c:pt idx="2339">
                  <c:v>69.647765891565626</c:v>
                </c:pt>
                <c:pt idx="2340">
                  <c:v>69.752945162420829</c:v>
                </c:pt>
                <c:pt idx="2341">
                  <c:v>69.85809650999461</c:v>
                </c:pt>
                <c:pt idx="2342">
                  <c:v>69.963218641584788</c:v>
                </c:pt>
                <c:pt idx="2343">
                  <c:v>70.068310269296376</c:v>
                </c:pt>
                <c:pt idx="2344">
                  <c:v>70.173370109980397</c:v>
                </c:pt>
                <c:pt idx="2345">
                  <c:v>70.278396885177912</c:v>
                </c:pt>
                <c:pt idx="2346">
                  <c:v>70.383389321052391</c:v>
                </c:pt>
                <c:pt idx="2347">
                  <c:v>70.488346148327508</c:v>
                </c:pt>
                <c:pt idx="2348">
                  <c:v>70.593266102220468</c:v>
                </c:pt>
                <c:pt idx="2349">
                  <c:v>70.698147922373082</c:v>
                </c:pt>
                <c:pt idx="2350">
                  <c:v>70.802990352780043</c:v>
                </c:pt>
                <c:pt idx="2351">
                  <c:v>70.907792141718673</c:v>
                </c:pt>
                <c:pt idx="2352">
                  <c:v>71.012552041672507</c:v>
                </c:pt>
                <c:pt idx="2353">
                  <c:v>71.11726880925508</c:v>
                </c:pt>
                <c:pt idx="2354">
                  <c:v>71.221941205132495</c:v>
                </c:pt>
                <c:pt idx="2355">
                  <c:v>71.326567993941183</c:v>
                </c:pt>
                <c:pt idx="2356">
                  <c:v>71.431147944206913</c:v>
                </c:pt>
                <c:pt idx="2357">
                  <c:v>71.535679828259163</c:v>
                </c:pt>
                <c:pt idx="2358">
                  <c:v>71.640162422144797</c:v>
                </c:pt>
                <c:pt idx="2359">
                  <c:v>71.74459450554069</c:v>
                </c:pt>
                <c:pt idx="2360">
                  <c:v>71.848974861660736</c:v>
                </c:pt>
                <c:pt idx="2361">
                  <c:v>71.953302277165889</c:v>
                </c:pt>
                <c:pt idx="2362">
                  <c:v>72.057575542067184</c:v>
                </c:pt>
                <c:pt idx="2363">
                  <c:v>72.161793449630991</c:v>
                </c:pt>
                <c:pt idx="2364">
                  <c:v>72.265954796278564</c:v>
                </c:pt>
                <c:pt idx="2365">
                  <c:v>72.3700583814868</c:v>
                </c:pt>
                <c:pt idx="2366">
                  <c:v>72.474103007683937</c:v>
                </c:pt>
                <c:pt idx="2367">
                  <c:v>72.57808748014611</c:v>
                </c:pt>
                <c:pt idx="2368">
                  <c:v>72.682010606889222</c:v>
                </c:pt>
                <c:pt idx="2369">
                  <c:v>72.785871198560287</c:v>
                </c:pt>
                <c:pt idx="2370">
                  <c:v>72.889668068326898</c:v>
                </c:pt>
                <c:pt idx="2371">
                  <c:v>72.993400031762746</c:v>
                </c:pt>
                <c:pt idx="2372">
                  <c:v>73.097065906734201</c:v>
                </c:pt>
                <c:pt idx="2373">
                  <c:v>73.20066451328033</c:v>
                </c:pt>
                <c:pt idx="2374">
                  <c:v>73.304194673496667</c:v>
                </c:pt>
                <c:pt idx="2375">
                  <c:v>73.407655211410301</c:v>
                </c:pt>
                <c:pt idx="2376">
                  <c:v>73.511044952858995</c:v>
                </c:pt>
                <c:pt idx="2377">
                  <c:v>73.61436272536308</c:v>
                </c:pt>
                <c:pt idx="2378">
                  <c:v>73.717607357999782</c:v>
                </c:pt>
                <c:pt idx="2379">
                  <c:v>73.820777681270584</c:v>
                </c:pt>
                <c:pt idx="2380">
                  <c:v>73.923872526971337</c:v>
                </c:pt>
                <c:pt idx="2381">
                  <c:v>74.026890728056316</c:v>
                </c:pt>
                <c:pt idx="2382">
                  <c:v>74.129831118502324</c:v>
                </c:pt>
                <c:pt idx="2383">
                  <c:v>74.232692533169867</c:v>
                </c:pt>
                <c:pt idx="2384">
                  <c:v>74.33547380766268</c:v>
                </c:pt>
                <c:pt idx="2385">
                  <c:v>74.438173778183142</c:v>
                </c:pt>
                <c:pt idx="2386">
                  <c:v>74.540791281389815</c:v>
                </c:pt>
                <c:pt idx="2387">
                  <c:v>74.643325154246412</c:v>
                </c:pt>
                <c:pt idx="2388">
                  <c:v>74.74577423387565</c:v>
                </c:pt>
                <c:pt idx="2389">
                  <c:v>74.848137357404397</c:v>
                </c:pt>
                <c:pt idx="2390">
                  <c:v>74.950413361812139</c:v>
                </c:pt>
                <c:pt idx="2391">
                  <c:v>75.052601083771918</c:v>
                </c:pt>
                <c:pt idx="2392">
                  <c:v>75.154699359494145</c:v>
                </c:pt>
                <c:pt idx="2393">
                  <c:v>75.256707024564591</c:v>
                </c:pt>
                <c:pt idx="2394">
                  <c:v>75.358622913781147</c:v>
                </c:pt>
                <c:pt idx="2395">
                  <c:v>75.460445860988244</c:v>
                </c:pt>
                <c:pt idx="2396">
                  <c:v>75.562174698910226</c:v>
                </c:pt>
                <c:pt idx="2397">
                  <c:v>75.663808258980495</c:v>
                </c:pt>
                <c:pt idx="2398">
                  <c:v>75.765345371168252</c:v>
                </c:pt>
                <c:pt idx="2399">
                  <c:v>75.866784863806117</c:v>
                </c:pt>
                <c:pt idx="2400">
                  <c:v>75.968125563411036</c:v>
                </c:pt>
                <c:pt idx="2401">
                  <c:v>76.069366294506111</c:v>
                </c:pt>
                <c:pt idx="2402">
                  <c:v>76.170505879437641</c:v>
                </c:pt>
                <c:pt idx="2403">
                  <c:v>76.271543138192612</c:v>
                </c:pt>
                <c:pt idx="2404">
                  <c:v>76.372476888211125</c:v>
                </c:pt>
                <c:pt idx="2405">
                  <c:v>76.473305944196781</c:v>
                </c:pt>
                <c:pt idx="2406">
                  <c:v>76.574029117927125</c:v>
                </c:pt>
                <c:pt idx="2407">
                  <c:v>76.674645218058686</c:v>
                </c:pt>
                <c:pt idx="2408">
                  <c:v>76.775153049930537</c:v>
                </c:pt>
                <c:pt idx="2409">
                  <c:v>76.875551415365734</c:v>
                </c:pt>
                <c:pt idx="2410">
                  <c:v>76.975839112470752</c:v>
                </c:pt>
                <c:pt idx="2411">
                  <c:v>77.076014935430777</c:v>
                </c:pt>
                <c:pt idx="2412">
                  <c:v>77.176077674304295</c:v>
                </c:pt>
                <c:pt idx="2413">
                  <c:v>77.276026114812865</c:v>
                </c:pt>
                <c:pt idx="2414">
                  <c:v>77.375859038131637</c:v>
                </c:pt>
                <c:pt idx="2415">
                  <c:v>77.475575220674045</c:v>
                </c:pt>
                <c:pt idx="2416">
                  <c:v>77.575173433875491</c:v>
                </c:pt>
                <c:pt idx="2417">
                  <c:v>77.674652443974722</c:v>
                </c:pt>
                <c:pt idx="2418">
                  <c:v>77.774011011790762</c:v>
                </c:pt>
                <c:pt idx="2419">
                  <c:v>77.87324789249972</c:v>
                </c:pt>
                <c:pt idx="2420">
                  <c:v>77.972361835407469</c:v>
                </c:pt>
                <c:pt idx="2421">
                  <c:v>78.071351583718609</c:v>
                </c:pt>
                <c:pt idx="2422">
                  <c:v>78.170215874305057</c:v>
                </c:pt>
                <c:pt idx="2423">
                  <c:v>78.268953437470842</c:v>
                </c:pt>
                <c:pt idx="2424">
                  <c:v>78.367562996712223</c:v>
                </c:pt>
                <c:pt idx="2425">
                  <c:v>78.466043268478913</c:v>
                </c:pt>
                <c:pt idx="2426">
                  <c:v>78.564392961928732</c:v>
                </c:pt>
                <c:pt idx="2427">
                  <c:v>78.662610778682534</c:v>
                </c:pt>
                <c:pt idx="2428">
                  <c:v>78.760695412573057</c:v>
                </c:pt>
                <c:pt idx="2429">
                  <c:v>78.858645549393927</c:v>
                </c:pt>
                <c:pt idx="2430">
                  <c:v>78.9564598666432</c:v>
                </c:pt>
                <c:pt idx="2431">
                  <c:v>79.054137033266542</c:v>
                </c:pt>
                <c:pt idx="2432">
                  <c:v>79.151675709394638</c:v>
                </c:pt>
                <c:pt idx="2433">
                  <c:v>79.249074546079768</c:v>
                </c:pt>
                <c:pt idx="2434">
                  <c:v>79.346332185028402</c:v>
                </c:pt>
                <c:pt idx="2435">
                  <c:v>79.443447258330224</c:v>
                </c:pt>
                <c:pt idx="2436">
                  <c:v>79.540418388186268</c:v>
                </c:pt>
                <c:pt idx="2437">
                  <c:v>79.637244186630284</c:v>
                </c:pt>
                <c:pt idx="2438">
                  <c:v>79.733923255251213</c:v>
                </c:pt>
                <c:pt idx="2439">
                  <c:v>79.830454184907737</c:v>
                </c:pt>
                <c:pt idx="2440">
                  <c:v>79.926835555444868</c:v>
                </c:pt>
                <c:pt idx="2441">
                  <c:v>80.023065935402599</c:v>
                </c:pt>
                <c:pt idx="2442">
                  <c:v>80.119143881723545</c:v>
                </c:pt>
                <c:pt idx="2443">
                  <c:v>80.215067939457938</c:v>
                </c:pt>
                <c:pt idx="2444">
                  <c:v>80.31083664146314</c:v>
                </c:pt>
                <c:pt idx="2445">
                  <c:v>80.406448508100695</c:v>
                </c:pt>
                <c:pt idx="2446">
                  <c:v>80.501902046931505</c:v>
                </c:pt>
                <c:pt idx="2447">
                  <c:v>80.597195752404545</c:v>
                </c:pt>
                <c:pt idx="2448">
                  <c:v>80.692328105544902</c:v>
                </c:pt>
                <c:pt idx="2449">
                  <c:v>80.787297573635186</c:v>
                </c:pt>
                <c:pt idx="2450">
                  <c:v>80.882102609897771</c:v>
                </c:pt>
                <c:pt idx="2451">
                  <c:v>80.976741653167963</c:v>
                </c:pt>
                <c:pt idx="2452">
                  <c:v>81.071213127568797</c:v>
                </c:pt>
                <c:pt idx="2453">
                  <c:v>81.165515442177679</c:v>
                </c:pt>
                <c:pt idx="2454">
                  <c:v>81.259646990691607</c:v>
                </c:pt>
                <c:pt idx="2455">
                  <c:v>81.353606151089807</c:v>
                </c:pt>
                <c:pt idx="2456">
                  <c:v>81.447391285288305</c:v>
                </c:pt>
                <c:pt idx="2457">
                  <c:v>81.541000738794551</c:v>
                </c:pt>
                <c:pt idx="2458">
                  <c:v>81.634432840356524</c:v>
                </c:pt>
                <c:pt idx="2459">
                  <c:v>81.727685901607643</c:v>
                </c:pt>
                <c:pt idx="2460">
                  <c:v>81.820758216709322</c:v>
                </c:pt>
                <c:pt idx="2461">
                  <c:v>81.913648061985796</c:v>
                </c:pt>
                <c:pt idx="2462">
                  <c:v>82.006353695558175</c:v>
                </c:pt>
                <c:pt idx="2463">
                  <c:v>82.098873356974011</c:v>
                </c:pt>
                <c:pt idx="2464">
                  <c:v>82.191205266831176</c:v>
                </c:pt>
                <c:pt idx="2465">
                  <c:v>82.283347626396775</c:v>
                </c:pt>
                <c:pt idx="2466">
                  <c:v>82.375298617225425</c:v>
                </c:pt>
                <c:pt idx="2467">
                  <c:v>82.467056400767845</c:v>
                </c:pt>
                <c:pt idx="2468">
                  <c:v>82.558619117980811</c:v>
                </c:pt>
                <c:pt idx="2469">
                  <c:v>82.649984888926625</c:v>
                </c:pt>
                <c:pt idx="2470">
                  <c:v>82.741151812372976</c:v>
                </c:pt>
                <c:pt idx="2471">
                  <c:v>82.832117965384413</c:v>
                </c:pt>
                <c:pt idx="2472">
                  <c:v>82.922881402912935</c:v>
                </c:pt>
                <c:pt idx="2473">
                  <c:v>83.01344015737908</c:v>
                </c:pt>
                <c:pt idx="2474">
                  <c:v>83.103792238252339</c:v>
                </c:pt>
                <c:pt idx="2475">
                  <c:v>83.193935631624655</c:v>
                </c:pt>
                <c:pt idx="2476">
                  <c:v>83.283868299779584</c:v>
                </c:pt>
                <c:pt idx="2477">
                  <c:v>83.373588180755462</c:v>
                </c:pt>
                <c:pt idx="2478">
                  <c:v>83.463093187904306</c:v>
                </c:pt>
                <c:pt idx="2479">
                  <c:v>83.552381209446366</c:v>
                </c:pt>
                <c:pt idx="2480">
                  <c:v>83.641450108017338</c:v>
                </c:pt>
                <c:pt idx="2481">
                  <c:v>83.730297720211354</c:v>
                </c:pt>
                <c:pt idx="2482">
                  <c:v>83.818921856120312</c:v>
                </c:pt>
                <c:pt idx="2483">
                  <c:v>83.907320298864022</c:v>
                </c:pt>
                <c:pt idx="2484">
                  <c:v>83.995490804117495</c:v>
                </c:pt>
                <c:pt idx="2485">
                  <c:v>84.083431099632506</c:v>
                </c:pt>
                <c:pt idx="2486">
                  <c:v>84.171138884751912</c:v>
                </c:pt>
                <c:pt idx="2487">
                  <c:v>84.258611829921563</c:v>
                </c:pt>
                <c:pt idx="2488">
                  <c:v>84.345847576190138</c:v>
                </c:pt>
                <c:pt idx="2489">
                  <c:v>84.432843734710573</c:v>
                </c:pt>
                <c:pt idx="2490">
                  <c:v>84.51959788623013</c:v>
                </c:pt>
                <c:pt idx="2491">
                  <c:v>84.606107580576236</c:v>
                </c:pt>
                <c:pt idx="2492">
                  <c:v>84.692370336136406</c:v>
                </c:pt>
                <c:pt idx="2493">
                  <c:v>84.778383639331324</c:v>
                </c:pt>
                <c:pt idx="2494">
                  <c:v>84.86414494408109</c:v>
                </c:pt>
                <c:pt idx="2495">
                  <c:v>84.949651671267276</c:v>
                </c:pt>
                <c:pt idx="2496">
                  <c:v>85.034901208185218</c:v>
                </c:pt>
                <c:pt idx="2497">
                  <c:v>85.119890907991845</c:v>
                </c:pt>
                <c:pt idx="2498">
                  <c:v>85.204618089147374</c:v>
                </c:pt>
                <c:pt idx="2499">
                  <c:v>85.289080034847132</c:v>
                </c:pt>
                <c:pt idx="2500">
                  <c:v>85.373273992450507</c:v>
                </c:pt>
                <c:pt idx="2501">
                  <c:v>85.457197172898802</c:v>
                </c:pt>
                <c:pt idx="2502">
                  <c:v>85.540846750129887</c:v>
                </c:pt>
                <c:pt idx="2503">
                  <c:v>85.624219860482967</c:v>
                </c:pt>
                <c:pt idx="2504">
                  <c:v>85.707313602096534</c:v>
                </c:pt>
                <c:pt idx="2505">
                  <c:v>85.790125034299905</c:v>
                </c:pt>
                <c:pt idx="2506">
                  <c:v>85.872651176996328</c:v>
                </c:pt>
                <c:pt idx="2507">
                  <c:v>85.954889010038812</c:v>
                </c:pt>
                <c:pt idx="2508">
                  <c:v>86.036835472598568</c:v>
                </c:pt>
                <c:pt idx="2509">
                  <c:v>86.118487462524499</c:v>
                </c:pt>
                <c:pt idx="2510">
                  <c:v>86.199841835695594</c:v>
                </c:pt>
                <c:pt idx="2511">
                  <c:v>86.280895405366891</c:v>
                </c:pt>
                <c:pt idx="2512">
                  <c:v>86.361644941502334</c:v>
                </c:pt>
                <c:pt idx="2513">
                  <c:v>86.442087170106305</c:v>
                </c:pt>
                <c:pt idx="2514">
                  <c:v>86.522218772540839</c:v>
                </c:pt>
                <c:pt idx="2515">
                  <c:v>86.602036384836495</c:v>
                </c:pt>
                <c:pt idx="2516">
                  <c:v>86.681536596995628</c:v>
                </c:pt>
                <c:pt idx="2517">
                  <c:v>86.76071595228585</c:v>
                </c:pt>
                <c:pt idx="2518">
                  <c:v>86.839570946523736</c:v>
                </c:pt>
                <c:pt idx="2519">
                  <c:v>86.918098027353452</c:v>
                </c:pt>
                <c:pt idx="2520">
                  <c:v>86.996293593508838</c:v>
                </c:pt>
                <c:pt idx="2521">
                  <c:v>87.074153994075061</c:v>
                </c:pt>
                <c:pt idx="2522">
                  <c:v>87.151675527734312</c:v>
                </c:pt>
                <c:pt idx="2523">
                  <c:v>87.228854442005357</c:v>
                </c:pt>
                <c:pt idx="2524">
                  <c:v>87.305686932472241</c:v>
                </c:pt>
                <c:pt idx="2525">
                  <c:v>87.382169142003136</c:v>
                </c:pt>
                <c:pt idx="2526">
                  <c:v>87.45829715996112</c:v>
                </c:pt>
                <c:pt idx="2527">
                  <c:v>87.534067021401739</c:v>
                </c:pt>
                <c:pt idx="2528">
                  <c:v>87.609474706262375</c:v>
                </c:pt>
                <c:pt idx="2529">
                  <c:v>87.684516138543287</c:v>
                </c:pt>
                <c:pt idx="2530">
                  <c:v>87.759187185473863</c:v>
                </c:pt>
                <c:pt idx="2531">
                  <c:v>87.833483656671547</c:v>
                </c:pt>
                <c:pt idx="2532">
                  <c:v>87.907401303289049</c:v>
                </c:pt>
                <c:pt idx="2533">
                  <c:v>87.980935817150311</c:v>
                </c:pt>
                <c:pt idx="2534">
                  <c:v>88.054082829877444</c:v>
                </c:pt>
                <c:pt idx="2535">
                  <c:v>88.126837912003779</c:v>
                </c:pt>
                <c:pt idx="2536">
                  <c:v>88.199196572077071</c:v>
                </c:pt>
                <c:pt idx="2537">
                  <c:v>88.271154255752094</c:v>
                </c:pt>
                <c:pt idx="2538">
                  <c:v>88.342706344870351</c:v>
                </c:pt>
                <c:pt idx="2539">
                  <c:v>88.413848156528928</c:v>
                </c:pt>
                <c:pt idx="2540">
                  <c:v>88.484574942136589</c:v>
                </c:pt>
                <c:pt idx="2541">
                  <c:v>88.554881886459512</c:v>
                </c:pt>
                <c:pt idx="2542">
                  <c:v>88.624764106652719</c:v>
                </c:pt>
                <c:pt idx="2543">
                  <c:v>88.694216651282304</c:v>
                </c:pt>
                <c:pt idx="2544">
                  <c:v>88.763234499331574</c:v>
                </c:pt>
                <c:pt idx="2545">
                  <c:v>88.831812559197488</c:v>
                </c:pt>
                <c:pt idx="2546">
                  <c:v>88.899945667672895</c:v>
                </c:pt>
                <c:pt idx="2547">
                  <c:v>88.96762858891762</c:v>
                </c:pt>
                <c:pt idx="2548">
                  <c:v>89.034856013414014</c:v>
                </c:pt>
                <c:pt idx="2549">
                  <c:v>89.10162255691138</c:v>
                </c:pt>
                <c:pt idx="2550">
                  <c:v>89.167922759356557</c:v>
                </c:pt>
                <c:pt idx="2551">
                  <c:v>89.233751083810844</c:v>
                </c:pt>
                <c:pt idx="2552">
                  <c:v>89.299101915354029</c:v>
                </c:pt>
                <c:pt idx="2553">
                  <c:v>89.363969559972745</c:v>
                </c:pt>
                <c:pt idx="2554">
                  <c:v>89.428348243438904</c:v>
                </c:pt>
                <c:pt idx="2555">
                  <c:v>89.492232110169752</c:v>
                </c:pt>
                <c:pt idx="2556">
                  <c:v>89.555615222076298</c:v>
                </c:pt>
                <c:pt idx="2557">
                  <c:v>89.618491557397093</c:v>
                </c:pt>
                <c:pt idx="2558">
                  <c:v>89.680855009517458</c:v>
                </c:pt>
                <c:pt idx="2559">
                  <c:v>89.7426993857745</c:v>
                </c:pt>
                <c:pt idx="2560">
                  <c:v>89.80401840624549</c:v>
                </c:pt>
                <c:pt idx="2561">
                  <c:v>89.864805702525814</c:v>
                </c:pt>
                <c:pt idx="2562">
                  <c:v>89.925054816487645</c:v>
                </c:pt>
                <c:pt idx="2563">
                  <c:v>89.98475919902512</c:v>
                </c:pt>
                <c:pt idx="2564">
                  <c:v>90.043912208785144</c:v>
                </c:pt>
                <c:pt idx="2565">
                  <c:v>90.102507110881717</c:v>
                </c:pt>
                <c:pt idx="2566">
                  <c:v>90.16053707559719</c:v>
                </c:pt>
                <c:pt idx="2567">
                  <c:v>90.217995177063756</c:v>
                </c:pt>
                <c:pt idx="2568">
                  <c:v>90.274874391933452</c:v>
                </c:pt>
                <c:pt idx="2569">
                  <c:v>90.331167598031897</c:v>
                </c:pt>
                <c:pt idx="2570">
                  <c:v>90.386867572992841</c:v>
                </c:pt>
                <c:pt idx="2571">
                  <c:v>90.441966992882044</c:v>
                </c:pt>
                <c:pt idx="2572">
                  <c:v>90.496458430800573</c:v>
                </c:pt>
                <c:pt idx="2573">
                  <c:v>90.550334355476068</c:v>
                </c:pt>
                <c:pt idx="2574">
                  <c:v>90.603587129834423</c:v>
                </c:pt>
                <c:pt idx="2575">
                  <c:v>90.656209009557656</c:v>
                </c:pt>
                <c:pt idx="2576">
                  <c:v>90.708192141625418</c:v>
                </c:pt>
                <c:pt idx="2577">
                  <c:v>90.759528562839421</c:v>
                </c:pt>
                <c:pt idx="2578">
                  <c:v>90.810210198332499</c:v>
                </c:pt>
                <c:pt idx="2579">
                  <c:v>90.860228860060744</c:v>
                </c:pt>
                <c:pt idx="2580">
                  <c:v>90.909576245280434</c:v>
                </c:pt>
                <c:pt idx="2581">
                  <c:v>90.958243935007431</c:v>
                </c:pt>
                <c:pt idx="2582">
                  <c:v>91.006223392461905</c:v>
                </c:pt>
                <c:pt idx="2583">
                  <c:v>91.053505961495745</c:v>
                </c:pt>
                <c:pt idx="2584">
                  <c:v>91.100082865004282</c:v>
                </c:pt>
                <c:pt idx="2585">
                  <c:v>91.145945203322057</c:v>
                </c:pt>
                <c:pt idx="2586">
                  <c:v>91.191083952603094</c:v>
                </c:pt>
                <c:pt idx="2587">
                  <c:v>91.235489963183454</c:v>
                </c:pt>
                <c:pt idx="2588">
                  <c:v>91.279153957931442</c:v>
                </c:pt>
                <c:pt idx="2589">
                  <c:v>91.322066530578525</c:v>
                </c:pt>
                <c:pt idx="2590">
                  <c:v>91.364218144036997</c:v>
                </c:pt>
                <c:pt idx="2591">
                  <c:v>91.405599128702775</c:v>
                </c:pt>
                <c:pt idx="2592">
                  <c:v>91.446199680740918</c:v>
                </c:pt>
                <c:pt idx="2593">
                  <c:v>91.48600986035872</c:v>
                </c:pt>
                <c:pt idx="2594">
                  <c:v>91.525019590062655</c:v>
                </c:pt>
                <c:pt idx="2595">
                  <c:v>91.563218652901782</c:v>
                </c:pt>
                <c:pt idx="2596">
                  <c:v>91.600596690696349</c:v>
                </c:pt>
                <c:pt idx="2597">
                  <c:v>91.637143202254379</c:v>
                </c:pt>
                <c:pt idx="2598">
                  <c:v>91.67284754157285</c:v>
                </c:pt>
                <c:pt idx="2599">
                  <c:v>91.707698916026857</c:v>
                </c:pt>
                <c:pt idx="2600">
                  <c:v>91.741686384547009</c:v>
                </c:pt>
                <c:pt idx="2601">
                  <c:v>91.774798855784795</c:v>
                </c:pt>
                <c:pt idx="2602">
                  <c:v>91.807025086263238</c:v>
                </c:pt>
                <c:pt idx="2603">
                  <c:v>91.838353678521955</c:v>
                </c:pt>
                <c:pt idx="2604">
                  <c:v>91.868773079247561</c:v>
                </c:pt>
                <c:pt idx="2605">
                  <c:v>91.898271577395548</c:v>
                </c:pt>
                <c:pt idx="2606">
                  <c:v>91.926837302304193</c:v>
                </c:pt>
                <c:pt idx="2607">
                  <c:v>91.954458221798234</c:v>
                </c:pt>
                <c:pt idx="2608">
                  <c:v>91.981122140286487</c:v>
                </c:pt>
                <c:pt idx="2609">
                  <c:v>92.006816696851516</c:v>
                </c:pt>
                <c:pt idx="2610">
                  <c:v>92.031529363334045</c:v>
                </c:pt>
                <c:pt idx="2611">
                  <c:v>92.055247442412295</c:v>
                </c:pt>
                <c:pt idx="2612">
                  <c:v>92.077958065677521</c:v>
                </c:pt>
                <c:pt idx="2613">
                  <c:v>92.099648191706095</c:v>
                </c:pt>
                <c:pt idx="2614">
                  <c:v>92.120304604129402</c:v>
                </c:pt>
                <c:pt idx="2615">
                  <c:v>92.139913909706181</c:v>
                </c:pt>
                <c:pt idx="2616">
                  <c:v>92.158462536390672</c:v>
                </c:pt>
                <c:pt idx="2617">
                  <c:v>92.175936731406466</c:v>
                </c:pt>
                <c:pt idx="2618">
                  <c:v>92.192322559322179</c:v>
                </c:pt>
                <c:pt idx="2619">
                  <c:v>92.207605900133771</c:v>
                </c:pt>
                <c:pt idx="2620">
                  <c:v>92.221772447350887</c:v>
                </c:pt>
                <c:pt idx="2621">
                  <c:v>92.234807706092596</c:v>
                </c:pt>
                <c:pt idx="2622">
                  <c:v>92.246696991194923</c:v>
                </c:pt>
                <c:pt idx="2623">
                  <c:v>92.257425425326844</c:v>
                </c:pt>
                <c:pt idx="2624">
                  <c:v>92.266977937123201</c:v>
                </c:pt>
                <c:pt idx="2625">
                  <c:v>92.275339259331048</c:v>
                </c:pt>
                <c:pt idx="2626">
                  <c:v>92.282493926977295</c:v>
                </c:pt>
                <c:pt idx="2627">
                  <c:v>92.288426275552879</c:v>
                </c:pt>
                <c:pt idx="2628">
                  <c:v>92.293120439224367</c:v>
                </c:pt>
                <c:pt idx="2629">
                  <c:v>92.296560349066198</c:v>
                </c:pt>
                <c:pt idx="2630">
                  <c:v>92.298729731325551</c:v>
                </c:pt>
                <c:pt idx="2631">
                  <c:v>92.299612105715013</c:v>
                </c:pt>
                <c:pt idx="2632">
                  <c:v>92.299190783741963</c:v>
                </c:pt>
                <c:pt idx="2633">
                  <c:v>92.297448867072006</c:v>
                </c:pt>
                <c:pt idx="2634">
                  <c:v>92.294369245936792</c:v>
                </c:pt>
                <c:pt idx="2635">
                  <c:v>92.289934597581023</c:v>
                </c:pt>
                <c:pt idx="2636">
                  <c:v>92.284127384761319</c:v>
                </c:pt>
                <c:pt idx="2637">
                  <c:v>92.276929854294124</c:v>
                </c:pt>
                <c:pt idx="2638">
                  <c:v>92.26832403565912</c:v>
                </c:pt>
                <c:pt idx="2639">
                  <c:v>92.258291739662354</c:v>
                </c:pt>
                <c:pt idx="2640">
                  <c:v>92.246814557163603</c:v>
                </c:pt>
                <c:pt idx="2641">
                  <c:v>92.233873857870563</c:v>
                </c:pt>
                <c:pt idx="2642">
                  <c:v>92.219450789208352</c:v>
                </c:pt>
                <c:pt idx="2643">
                  <c:v>92.203526275265091</c:v>
                </c:pt>
                <c:pt idx="2644">
                  <c:v>92.186081015822992</c:v>
                </c:pt>
                <c:pt idx="2645">
                  <c:v>92.167095485474746</c:v>
                </c:pt>
                <c:pt idx="2646">
                  <c:v>92.146549932839065</c:v>
                </c:pt>
                <c:pt idx="2647">
                  <c:v>92.124424379871812</c:v>
                </c:pt>
                <c:pt idx="2648">
                  <c:v>92.100698621287748</c:v>
                </c:pt>
                <c:pt idx="2649">
                  <c:v>92.075352224092313</c:v>
                </c:pt>
                <c:pt idx="2650">
                  <c:v>92.048364527234156</c:v>
                </c:pt>
                <c:pt idx="2651">
                  <c:v>92.019714641386201</c:v>
                </c:pt>
                <c:pt idx="2652">
                  <c:v>91.989381448857387</c:v>
                </c:pt>
                <c:pt idx="2653">
                  <c:v>91.957343603647715</c:v>
                </c:pt>
                <c:pt idx="2654">
                  <c:v>91.923579531654838</c:v>
                </c:pt>
                <c:pt idx="2655">
                  <c:v>91.888067431034031</c:v>
                </c:pt>
                <c:pt idx="2656">
                  <c:v>91.850785272728473</c:v>
                </c:pt>
                <c:pt idx="2657">
                  <c:v>91.811710801172325</c:v>
                </c:pt>
                <c:pt idx="2658">
                  <c:v>91.770821535179451</c:v>
                </c:pt>
                <c:pt idx="2659">
                  <c:v>91.728094769025404</c:v>
                </c:pt>
                <c:pt idx="2660">
                  <c:v>91.683507573734019</c:v>
                </c:pt>
                <c:pt idx="2661">
                  <c:v>91.637036798576219</c:v>
                </c:pt>
                <c:pt idx="2662">
                  <c:v>91.588659072796773</c:v>
                </c:pt>
                <c:pt idx="2663">
                  <c:v>91.538350807574972</c:v>
                </c:pt>
                <c:pt idx="2664">
                  <c:v>91.486088198232025</c:v>
                </c:pt>
                <c:pt idx="2665">
                  <c:v>91.431847226700242</c:v>
                </c:pt>
                <c:pt idx="2666">
                  <c:v>91.375603664259415</c:v>
                </c:pt>
                <c:pt idx="2667">
                  <c:v>91.317333074562214</c:v>
                </c:pt>
                <c:pt idx="2668">
                  <c:v>91.257010816952231</c:v>
                </c:pt>
                <c:pt idx="2669">
                  <c:v>91.194612050095657</c:v>
                </c:pt>
                <c:pt idx="2670">
                  <c:v>91.130111735935159</c:v>
                </c:pt>
                <c:pt idx="2671">
                  <c:v>91.063484643983685</c:v>
                </c:pt>
                <c:pt idx="2672">
                  <c:v>90.994705355971178</c:v>
                </c:pt>
                <c:pt idx="2673">
                  <c:v>90.923748270859505</c:v>
                </c:pt>
                <c:pt idx="2674">
                  <c:v>90.85058761024311</c:v>
                </c:pt>
                <c:pt idx="2675">
                  <c:v>90.775197424146995</c:v>
                </c:pt>
                <c:pt idx="2676">
                  <c:v>90.697551597242693</c:v>
                </c:pt>
                <c:pt idx="2677">
                  <c:v>90.617623855498906</c:v>
                </c:pt>
                <c:pt idx="2678">
                  <c:v>90.535387773279083</c:v>
                </c:pt>
                <c:pt idx="2679">
                  <c:v>90.450816780909832</c:v>
                </c:pt>
                <c:pt idx="2680">
                  <c:v>90.363884172734132</c:v>
                </c:pt>
                <c:pt idx="2681">
                  <c:v>90.274563115670432</c:v>
                </c:pt>
                <c:pt idx="2682">
                  <c:v>90.182826658291503</c:v>
                </c:pt>
                <c:pt idx="2683">
                  <c:v>90.088647740449417</c:v>
                </c:pt>
                <c:pt idx="2684">
                  <c:v>89.99199920345778</c:v>
                </c:pt>
                <c:pt idx="2685">
                  <c:v>89.892853800859811</c:v>
                </c:pt>
                <c:pt idx="2686">
                  <c:v>89.791184209792874</c:v>
                </c:pt>
                <c:pt idx="2687">
                  <c:v>89.686963042976586</c:v>
                </c:pt>
                <c:pt idx="2688">
                  <c:v>89.580162861342316</c:v>
                </c:pt>
                <c:pt idx="2689">
                  <c:v>89.47075618732336</c:v>
                </c:pt>
                <c:pt idx="2690">
                  <c:v>89.358715518830209</c:v>
                </c:pt>
                <c:pt idx="2691">
                  <c:v>89.244013343925403</c:v>
                </c:pt>
                <c:pt idx="2692">
                  <c:v>89.126622156226176</c:v>
                </c:pt>
                <c:pt idx="2693">
                  <c:v>89.0065144710494</c:v>
                </c:pt>
                <c:pt idx="2694">
                  <c:v>88.883662842323602</c:v>
                </c:pt>
                <c:pt idx="2695">
                  <c:v>88.758039880285594</c:v>
                </c:pt>
                <c:pt idx="2696">
                  <c:v>88.629618269983396</c:v>
                </c:pt>
                <c:pt idx="2697">
                  <c:v>88.498370790607154</c:v>
                </c:pt>
                <c:pt idx="2698">
                  <c:v>88.364270335660962</c:v>
                </c:pt>
                <c:pt idx="2699">
                  <c:v>88.227289934006777</c:v>
                </c:pt>
                <c:pt idx="2700">
                  <c:v>88.087402771785548</c:v>
                </c:pt>
                <c:pt idx="2701">
                  <c:v>87.94458221524134</c:v>
                </c:pt>
                <c:pt idx="2702">
                  <c:v>87.798801834465209</c:v>
                </c:pt>
                <c:pt idx="2703">
                  <c:v>87.65003542807392</c:v>
                </c:pt>
                <c:pt idx="2704">
                  <c:v>87.498257048835825</c:v>
                </c:pt>
                <c:pt idx="2705">
                  <c:v>87.34344103026379</c:v>
                </c:pt>
                <c:pt idx="2706">
                  <c:v>87.185562014185422</c:v>
                </c:pt>
                <c:pt idx="2707">
                  <c:v>87.024594979299792</c:v>
                </c:pt>
                <c:pt idx="2708">
                  <c:v>86.860515270734169</c:v>
                </c:pt>
                <c:pt idx="2709">
                  <c:v>86.693298630606449</c:v>
                </c:pt>
                <c:pt idx="2710">
                  <c:v>86.522921229603412</c:v>
                </c:pt>
                <c:pt idx="2711">
                  <c:v>86.349359699575572</c:v>
                </c:pt>
                <c:pt idx="2712">
                  <c:v>86.172591167149363</c:v>
                </c:pt>
                <c:pt idx="2713">
                  <c:v>85.992593288363537</c:v>
                </c:pt>
                <c:pt idx="2714">
                  <c:v>85.809344284319522</c:v>
                </c:pt>
                <c:pt idx="2715">
                  <c:v>85.622822977845914</c:v>
                </c:pt>
                <c:pt idx="2716">
                  <c:v>85.433008831161416</c:v>
                </c:pt>
                <c:pt idx="2717">
                  <c:v>85.239881984537135</c:v>
                </c:pt>
                <c:pt idx="2718">
                  <c:v>85.043423295928093</c:v>
                </c:pt>
                <c:pt idx="2719">
                  <c:v>84.843614381565374</c:v>
                </c:pt>
                <c:pt idx="2720">
                  <c:v>84.640437657487084</c:v>
                </c:pt>
                <c:pt idx="2721">
                  <c:v>84.433876381974613</c:v>
                </c:pt>
                <c:pt idx="2722">
                  <c:v>84.223914698872832</c:v>
                </c:pt>
                <c:pt idx="2723">
                  <c:v>84.010537681746158</c:v>
                </c:pt>
                <c:pt idx="2724">
                  <c:v>83.793731378853025</c:v>
                </c:pt>
                <c:pt idx="2725">
                  <c:v>83.573482858866015</c:v>
                </c:pt>
                <c:pt idx="2726">
                  <c:v>83.34978025731607</c:v>
                </c:pt>
                <c:pt idx="2727">
                  <c:v>83.122612823686595</c:v>
                </c:pt>
                <c:pt idx="2728">
                  <c:v>82.891970969106168</c:v>
                </c:pt>
                <c:pt idx="2729">
                  <c:v>82.657846314573575</c:v>
                </c:pt>
                <c:pt idx="2730">
                  <c:v>82.420231739647591</c:v>
                </c:pt>
                <c:pt idx="2731">
                  <c:v>82.179121431512471</c:v>
                </c:pt>
                <c:pt idx="2732">
                  <c:v>81.934510934354222</c:v>
                </c:pt>
                <c:pt idx="2733">
                  <c:v>81.686397198944533</c:v>
                </c:pt>
                <c:pt idx="2734">
                  <c:v>81.434778632341931</c:v>
                </c:pt>
                <c:pt idx="2735">
                  <c:v>81.179655147612962</c:v>
                </c:pt>
                <c:pt idx="2736">
                  <c:v>80.921028213465505</c:v>
                </c:pt>
                <c:pt idx="2737">
                  <c:v>80.658900903669831</c:v>
                </c:pt>
                <c:pt idx="2738">
                  <c:v>80.393277946165128</c:v>
                </c:pt>
                <c:pt idx="2739">
                  <c:v>80.124165771717415</c:v>
                </c:pt>
                <c:pt idx="2740">
                  <c:v>79.851572561990622</c:v>
                </c:pt>
                <c:pt idx="2741">
                  <c:v>79.575508296912389</c:v>
                </c:pt>
                <c:pt idx="2742">
                  <c:v>79.295984801168444</c:v>
                </c:pt>
                <c:pt idx="2743">
                  <c:v>79.013015789702408</c:v>
                </c:pt>
                <c:pt idx="2744">
                  <c:v>78.726616912044321</c:v>
                </c:pt>
                <c:pt idx="2745">
                  <c:v>78.436805795331182</c:v>
                </c:pt>
                <c:pt idx="2746">
                  <c:v>78.143602085841337</c:v>
                </c:pt>
                <c:pt idx="2747">
                  <c:v>77.847027488886781</c:v>
                </c:pt>
                <c:pt idx="2748">
                  <c:v>77.547105806896667</c:v>
                </c:pt>
                <c:pt idx="2749">
                  <c:v>77.243862975504427</c:v>
                </c:pt>
                <c:pt idx="2750">
                  <c:v>76.937327097489984</c:v>
                </c:pt>
                <c:pt idx="2751">
                  <c:v>76.62752847437369</c:v>
                </c:pt>
                <c:pt idx="2752">
                  <c:v>76.314499635515119</c:v>
                </c:pt>
                <c:pt idx="2753">
                  <c:v>75.99827536451113</c:v>
                </c:pt>
                <c:pt idx="2754">
                  <c:v>75.678892722748131</c:v>
                </c:pt>
                <c:pt idx="2755">
                  <c:v>75.356391069904817</c:v>
                </c:pt>
                <c:pt idx="2756">
                  <c:v>75.030812081266916</c:v>
                </c:pt>
                <c:pt idx="2757">
                  <c:v>74.702199761652437</c:v>
                </c:pt>
                <c:pt idx="2758">
                  <c:v>74.37060045581876</c:v>
                </c:pt>
                <c:pt idx="2759">
                  <c:v>74.036062855162925</c:v>
                </c:pt>
                <c:pt idx="2760">
                  <c:v>73.698638000592226</c:v>
                </c:pt>
                <c:pt idx="2761">
                  <c:v>73.358379281399664</c:v>
                </c:pt>
                <c:pt idx="2762">
                  <c:v>73.015342430028198</c:v>
                </c:pt>
                <c:pt idx="2763">
                  <c:v>72.669585512584035</c:v>
                </c:pt>
                <c:pt idx="2764">
                  <c:v>72.321168914993279</c:v>
                </c:pt>
                <c:pt idx="2765">
                  <c:v>71.970155324701224</c:v>
                </c:pt>
                <c:pt idx="2766">
                  <c:v>71.616609707818611</c:v>
                </c:pt>
                <c:pt idx="2767">
                  <c:v>71.260599281647302</c:v>
                </c:pt>
                <c:pt idx="2768">
                  <c:v>70.902193482511223</c:v>
                </c:pt>
                <c:pt idx="2769">
                  <c:v>70.541463928871025</c:v>
                </c:pt>
                <c:pt idx="2770">
                  <c:v>70.17848437965938</c:v>
                </c:pt>
                <c:pt idx="2771">
                  <c:v>69.813330687861267</c:v>
                </c:pt>
                <c:pt idx="2772">
                  <c:v>69.446080749323528</c:v>
                </c:pt>
                <c:pt idx="2773">
                  <c:v>69.076814446817295</c:v>
                </c:pt>
                <c:pt idx="2774">
                  <c:v>68.705613589406823</c:v>
                </c:pt>
                <c:pt idx="2775">
                  <c:v>68.332561847190206</c:v>
                </c:pt>
                <c:pt idx="2776">
                  <c:v>67.957744681468142</c:v>
                </c:pt>
                <c:pt idx="2777">
                  <c:v>67.581249270481081</c:v>
                </c:pt>
                <c:pt idx="2778">
                  <c:v>67.203164430798367</c:v>
                </c:pt>
                <c:pt idx="2779">
                  <c:v>66.823580534524808</c:v>
                </c:pt>
                <c:pt idx="2780">
                  <c:v>66.442589422480609</c:v>
                </c:pt>
                <c:pt idx="2781">
                  <c:v>66.060284313512597</c:v>
                </c:pt>
                <c:pt idx="2782">
                  <c:v>65.676759710169222</c:v>
                </c:pt>
                <c:pt idx="2783">
                  <c:v>65.292111300915181</c:v>
                </c:pt>
                <c:pt idx="2784">
                  <c:v>64.906435859150449</c:v>
                </c:pt>
                <c:pt idx="2785">
                  <c:v>64.519831139255217</c:v>
                </c:pt>
                <c:pt idx="2786">
                  <c:v>64.132395769936835</c:v>
                </c:pt>
                <c:pt idx="2787">
                  <c:v>63.744229145149347</c:v>
                </c:pt>
                <c:pt idx="2788">
                  <c:v>63.355431312876149</c:v>
                </c:pt>
                <c:pt idx="2789">
                  <c:v>62.966102862065469</c:v>
                </c:pt>
                <c:pt idx="2790">
                  <c:v>62.576344808040801</c:v>
                </c:pt>
                <c:pt idx="2791">
                  <c:v>62.186258476687684</c:v>
                </c:pt>
                <c:pt idx="2792">
                  <c:v>61.795945387757598</c:v>
                </c:pt>
                <c:pt idx="2793">
                  <c:v>61.405507137594427</c:v>
                </c:pt>
                <c:pt idx="2794">
                  <c:v>61.015045281629511</c:v>
                </c:pt>
                <c:pt idx="2795">
                  <c:v>60.624661216972697</c:v>
                </c:pt>
                <c:pt idx="2796">
                  <c:v>60.234456065423799</c:v>
                </c:pt>
                <c:pt idx="2797">
                  <c:v>59.844530557248802</c:v>
                </c:pt>
                <c:pt idx="2798">
                  <c:v>59.454984916024813</c:v>
                </c:pt>
                <c:pt idx="2799">
                  <c:v>59.065918744887725</c:v>
                </c:pt>
                <c:pt idx="2800">
                  <c:v>58.677430914492859</c:v>
                </c:pt>
                <c:pt idx="2801">
                  <c:v>58.289619452983459</c:v>
                </c:pt>
                <c:pt idx="2802">
                  <c:v>57.902581438271383</c:v>
                </c:pt>
                <c:pt idx="2803">
                  <c:v>57.516412892895175</c:v>
                </c:pt>
                <c:pt idx="2804">
                  <c:v>57.131208681745477</c:v>
                </c:pt>
                <c:pt idx="2805">
                  <c:v>56.747062412883395</c:v>
                </c:pt>
                <c:pt idx="2806">
                  <c:v>56.36406634172053</c:v>
                </c:pt>
                <c:pt idx="2807">
                  <c:v>55.982311278752448</c:v>
                </c:pt>
                <c:pt idx="2808">
                  <c:v>55.601886501069799</c:v>
                </c:pt>
                <c:pt idx="2809">
                  <c:v>55.222879667834093</c:v>
                </c:pt>
                <c:pt idx="2810">
                  <c:v>54.845376739866566</c:v>
                </c:pt>
                <c:pt idx="2811">
                  <c:v>54.469461903522429</c:v>
                </c:pt>
                <c:pt idx="2812">
                  <c:v>54.095217498964473</c:v>
                </c:pt>
                <c:pt idx="2813">
                  <c:v>53.722723952954411</c:v>
                </c:pt>
                <c:pt idx="2814">
                  <c:v>53.352059716242252</c:v>
                </c:pt>
                <c:pt idx="2815">
                  <c:v>52.98330120563935</c:v>
                </c:pt>
                <c:pt idx="2816">
                  <c:v>52.616522750814781</c:v>
                </c:pt>
                <c:pt idx="2817">
                  <c:v>52.251796545844741</c:v>
                </c:pt>
                <c:pt idx="2818">
                  <c:v>51.889192605550988</c:v>
                </c:pt>
                <c:pt idx="2819">
                  <c:v>51.52877872659036</c:v>
                </c:pt>
                <c:pt idx="2820">
                  <c:v>51.170620453300927</c:v>
                </c:pt>
                <c:pt idx="2821">
                  <c:v>50.814781048265871</c:v>
                </c:pt>
                <c:pt idx="2822">
                  <c:v>50.461321467512221</c:v>
                </c:pt>
                <c:pt idx="2823">
                  <c:v>50.110300340315746</c:v>
                </c:pt>
                <c:pt idx="2824">
                  <c:v>49.761773953493247</c:v>
                </c:pt>
                <c:pt idx="2825">
                  <c:v>49.415796240112343</c:v>
                </c:pt>
                <c:pt idx="2826">
                  <c:v>49.072418772489755</c:v>
                </c:pt>
                <c:pt idx="2827">
                  <c:v>48.731690759369769</c:v>
                </c:pt>
                <c:pt idx="2828">
                  <c:v>48.393659047150152</c:v>
                </c:pt>
                <c:pt idx="2829">
                  <c:v>48.058368125013772</c:v>
                </c:pt>
                <c:pt idx="2830">
                  <c:v>47.725860133819452</c:v>
                </c:pt>
                <c:pt idx="2831">
                  <c:v>47.396174878599084</c:v>
                </c:pt>
                <c:pt idx="2832">
                  <c:v>47.069349844500124</c:v>
                </c:pt>
                <c:pt idx="2833">
                  <c:v>46.745420216006238</c:v>
                </c:pt>
                <c:pt idx="2834">
                  <c:v>46.424418899270734</c:v>
                </c:pt>
                <c:pt idx="2835">
                  <c:v>46.106376547384031</c:v>
                </c:pt>
                <c:pt idx="2836">
                  <c:v>45.791321588405793</c:v>
                </c:pt>
                <c:pt idx="2837">
                  <c:v>45.479280255990375</c:v>
                </c:pt>
                <c:pt idx="2838">
                  <c:v>45.170276622414718</c:v>
                </c:pt>
                <c:pt idx="2839">
                  <c:v>44.8643326338495</c:v>
                </c:pt>
                <c:pt idx="2840">
                  <c:v>44.561468147690334</c:v>
                </c:pt>
                <c:pt idx="2841">
                  <c:v>44.261700971775383</c:v>
                </c:pt>
                <c:pt idx="2842">
                  <c:v>43.965046905329501</c:v>
                </c:pt>
                <c:pt idx="2843">
                  <c:v>43.671519781450371</c:v>
                </c:pt>
                <c:pt idx="2844">
                  <c:v>43.381131510991224</c:v>
                </c:pt>
                <c:pt idx="2845">
                  <c:v>43.093892127669847</c:v>
                </c:pt>
                <c:pt idx="2846">
                  <c:v>42.80980983425286</c:v>
                </c:pt>
                <c:pt idx="2847">
                  <c:v>42.528891049659961</c:v>
                </c:pt>
                <c:pt idx="2848">
                  <c:v>42.251140456854699</c:v>
                </c:pt>
                <c:pt idx="2849">
                  <c:v>41.976561051370112</c:v>
                </c:pt>
                <c:pt idx="2850">
                  <c:v>41.705154190339101</c:v>
                </c:pt>
                <c:pt idx="2851">
                  <c:v>41.43691964190694</c:v>
                </c:pt>
                <c:pt idx="2852">
                  <c:v>41.171855634897298</c:v>
                </c:pt>
                <c:pt idx="2853">
                  <c:v>40.909958908618705</c:v>
                </c:pt>
                <c:pt idx="2854">
                  <c:v>40.651224762699883</c:v>
                </c:pt>
                <c:pt idx="2855">
                  <c:v>40.395647106852095</c:v>
                </c:pt>
                <c:pt idx="2856">
                  <c:v>40.143218510465601</c:v>
                </c:pt>
                <c:pt idx="2857">
                  <c:v>39.893930251929817</c:v>
                </c:pt>
                <c:pt idx="2858">
                  <c:v>39.647772367626629</c:v>
                </c:pt>
                <c:pt idx="2859">
                  <c:v>39.404733700475049</c:v>
                </c:pt>
                <c:pt idx="2860">
                  <c:v>39.164801947990895</c:v>
                </c:pt>
                <c:pt idx="2861">
                  <c:v>38.92796370977149</c:v>
                </c:pt>
                <c:pt idx="2862">
                  <c:v>38.694204534350121</c:v>
                </c:pt>
                <c:pt idx="2863">
                  <c:v>38.463508965364383</c:v>
                </c:pt>
                <c:pt idx="2864">
                  <c:v>38.235860586986149</c:v>
                </c:pt>
                <c:pt idx="2865">
                  <c:v>38.01124206856619</c:v>
                </c:pt>
                <c:pt idx="2866">
                  <c:v>37.789635208451756</c:v>
                </c:pt>
                <c:pt idx="2867">
                  <c:v>37.571020976940417</c:v>
                </c:pt>
                <c:pt idx="2868">
                  <c:v>37.355379558340388</c:v>
                </c:pt>
                <c:pt idx="2869">
                  <c:v>37.142690392104811</c:v>
                </c:pt>
                <c:pt idx="2870">
                  <c:v>36.932932213017665</c:v>
                </c:pt>
                <c:pt idx="2871">
                  <c:v>36.726083090414534</c:v>
                </c:pt>
                <c:pt idx="2872">
                  <c:v>36.522120466418897</c:v>
                </c:pt>
                <c:pt idx="2873">
                  <c:v>36.321021193177558</c:v>
                </c:pt>
                <c:pt idx="2874">
                  <c:v>36.122761569090812</c:v>
                </c:pt>
                <c:pt idx="2875">
                  <c:v>35.927317374032043</c:v>
                </c:pt>
                <c:pt idx="2876">
                  <c:v>35.734663903543208</c:v>
                </c:pt>
                <c:pt idx="2877">
                  <c:v>35.544776002015084</c:v>
                </c:pt>
                <c:pt idx="2878">
                  <c:v>35.357628094850838</c:v>
                </c:pt>
                <c:pt idx="2879">
                  <c:v>35.173194219610934</c:v>
                </c:pt>
                <c:pt idx="2880">
                  <c:v>34.991448056153615</c:v>
                </c:pt>
                <c:pt idx="2881">
                  <c:v>34.812362955767838</c:v>
                </c:pt>
                <c:pt idx="2882">
                  <c:v>34.63591196932353</c:v>
                </c:pt>
                <c:pt idx="2883">
                  <c:v>34.462067874430915</c:v>
                </c:pt>
                <c:pt idx="2884">
                  <c:v>34.290803201633594</c:v>
                </c:pt>
                <c:pt idx="2885">
                  <c:v>34.122090259654669</c:v>
                </c:pt>
                <c:pt idx="2886">
                  <c:v>33.955901159686306</c:v>
                </c:pt>
                <c:pt idx="2887">
                  <c:v>33.792207838768263</c:v>
                </c:pt>
                <c:pt idx="2888">
                  <c:v>33.630982082255372</c:v>
                </c:pt>
                <c:pt idx="2889">
                  <c:v>33.472195545386882</c:v>
                </c:pt>
                <c:pt idx="2890">
                  <c:v>33.315819773994264</c:v>
                </c:pt>
                <c:pt idx="2891">
                  <c:v>33.161826224347152</c:v>
                </c:pt>
                <c:pt idx="2892">
                  <c:v>33.010186282177671</c:v>
                </c:pt>
                <c:pt idx="2893">
                  <c:v>32.860871280872431</c:v>
                </c:pt>
                <c:pt idx="2894">
                  <c:v>32.713852518883584</c:v>
                </c:pt>
                <c:pt idx="2895">
                  <c:v>32.569101276369253</c:v>
                </c:pt>
                <c:pt idx="2896">
                  <c:v>32.426588831064976</c:v>
                </c:pt>
                <c:pt idx="2897">
                  <c:v>32.286286473441351</c:v>
                </c:pt>
                <c:pt idx="2898">
                  <c:v>32.148165521137003</c:v>
                </c:pt>
                <c:pt idx="2899">
                  <c:v>32.012197332705568</c:v>
                </c:pt>
                <c:pt idx="2900">
                  <c:v>31.878353320691247</c:v>
                </c:pt>
                <c:pt idx="2901">
                  <c:v>31.74660496405744</c:v>
                </c:pt>
                <c:pt idx="2902">
                  <c:v>31.616923819982958</c:v>
                </c:pt>
                <c:pt idx="2903">
                  <c:v>31.48928153504707</c:v>
                </c:pt>
                <c:pt idx="2904">
                  <c:v>31.363649855832762</c:v>
                </c:pt>
                <c:pt idx="2905">
                  <c:v>31.240000638950761</c:v>
                </c:pt>
                <c:pt idx="2906">
                  <c:v>31.118305860525311</c:v>
                </c:pt>
                <c:pt idx="2907">
                  <c:v>30.99853762513581</c:v>
                </c:pt>
                <c:pt idx="2908">
                  <c:v>30.880668174257977</c:v>
                </c:pt>
                <c:pt idx="2909">
                  <c:v>30.764669894207003</c:v>
                </c:pt>
                <c:pt idx="2910">
                  <c:v>30.650515323602406</c:v>
                </c:pt>
                <c:pt idx="2911">
                  <c:v>30.538177160379007</c:v>
                </c:pt>
                <c:pt idx="2912">
                  <c:v>30.427628268358546</c:v>
                </c:pt>
                <c:pt idx="2913">
                  <c:v>30.318841683393941</c:v>
                </c:pt>
                <c:pt idx="2914">
                  <c:v>30.211790619109451</c:v>
                </c:pt>
                <c:pt idx="2915">
                  <c:v>30.106448472251344</c:v>
                </c:pt>
                <c:pt idx="2916">
                  <c:v>30.002788827657923</c:v>
                </c:pt>
                <c:pt idx="2917">
                  <c:v>29.90078546287873</c:v>
                </c:pt>
                <c:pt idx="2918">
                  <c:v>29.800412352441271</c:v>
                </c:pt>
                <c:pt idx="2919">
                  <c:v>29.701643671787508</c:v>
                </c:pt>
                <c:pt idx="2920">
                  <c:v>29.604453800904793</c:v>
                </c:pt>
                <c:pt idx="2921">
                  <c:v>29.508817327637786</c:v>
                </c:pt>
                <c:pt idx="2922">
                  <c:v>29.414709050723872</c:v>
                </c:pt>
                <c:pt idx="2923">
                  <c:v>29.322103982546366</c:v>
                </c:pt>
                <c:pt idx="2924">
                  <c:v>29.230977351623238</c:v>
                </c:pt>
                <c:pt idx="2925">
                  <c:v>29.141304604845999</c:v>
                </c:pt>
                <c:pt idx="2926">
                  <c:v>29.053061409475646</c:v>
                </c:pt>
                <c:pt idx="2927">
                  <c:v>28.966223654909214</c:v>
                </c:pt>
                <c:pt idx="2928">
                  <c:v>28.880767454229385</c:v>
                </c:pt>
                <c:pt idx="2929">
                  <c:v>28.796669145541557</c:v>
                </c:pt>
                <c:pt idx="2930">
                  <c:v>28.713905293122252</c:v>
                </c:pt>
                <c:pt idx="2931">
                  <c:v>28.632452688364481</c:v>
                </c:pt>
                <c:pt idx="2932">
                  <c:v>28.552288350556381</c:v>
                </c:pt>
                <c:pt idx="2933">
                  <c:v>28.47338952748288</c:v>
                </c:pt>
                <c:pt idx="2934">
                  <c:v>28.395733695870689</c:v>
                </c:pt>
                <c:pt idx="2935">
                  <c:v>28.319298561672895</c:v>
                </c:pt>
                <c:pt idx="2936">
                  <c:v>28.244062060218681</c:v>
                </c:pt>
                <c:pt idx="2937">
                  <c:v>28.170002356212876</c:v>
                </c:pt>
                <c:pt idx="2938">
                  <c:v>28.097097843618968</c:v>
                </c:pt>
                <c:pt idx="2939">
                  <c:v>28.025327145407317</c:v>
                </c:pt>
                <c:pt idx="2940">
                  <c:v>27.954669113194313</c:v>
                </c:pt>
                <c:pt idx="2941">
                  <c:v>27.885102826771544</c:v>
                </c:pt>
                <c:pt idx="2942">
                  <c:v>27.816607593526754</c:v>
                </c:pt>
                <c:pt idx="2943">
                  <c:v>27.7491629477733</c:v>
                </c:pt>
                <c:pt idx="2944">
                  <c:v>27.68274864998574</c:v>
                </c:pt>
                <c:pt idx="2945">
                  <c:v>27.617344685947444</c:v>
                </c:pt>
                <c:pt idx="2946">
                  <c:v>27.552931265822565</c:v>
                </c:pt>
                <c:pt idx="2947">
                  <c:v>27.489488823145962</c:v>
                </c:pt>
                <c:pt idx="2948">
                  <c:v>27.426998013746868</c:v>
                </c:pt>
                <c:pt idx="2949">
                  <c:v>27.365439714607334</c:v>
                </c:pt>
                <c:pt idx="2950">
                  <c:v>27.304795022651632</c:v>
                </c:pt>
                <c:pt idx="2951">
                  <c:v>27.245045253489536</c:v>
                </c:pt>
                <c:pt idx="2952">
                  <c:v>27.186171940096273</c:v>
                </c:pt>
                <c:pt idx="2953">
                  <c:v>27.128156831445096</c:v>
                </c:pt>
                <c:pt idx="2954">
                  <c:v>27.070981891100644</c:v>
                </c:pt>
                <c:pt idx="2955">
                  <c:v>27.014629295757999</c:v>
                </c:pt>
                <c:pt idx="2956">
                  <c:v>26.959081433754505</c:v>
                </c:pt>
                <c:pt idx="2957">
                  <c:v>26.904320903537524</c:v>
                </c:pt>
                <c:pt idx="2958">
                  <c:v>26.850330512103</c:v>
                </c:pt>
                <c:pt idx="2959">
                  <c:v>26.797093273403249</c:v>
                </c:pt>
                <c:pt idx="2960">
                  <c:v>26.744592406727321</c:v>
                </c:pt>
                <c:pt idx="2961">
                  <c:v>26.692811335055239</c:v>
                </c:pt>
                <c:pt idx="2962">
                  <c:v>26.641733683397689</c:v>
                </c:pt>
                <c:pt idx="2963">
                  <c:v>26.591343277100918</c:v>
                </c:pt>
                <c:pt idx="2964">
                  <c:v>26.541624140150105</c:v>
                </c:pt>
                <c:pt idx="2965">
                  <c:v>26.492560493448366</c:v>
                </c:pt>
                <c:pt idx="2966">
                  <c:v>26.444136753082034</c:v>
                </c:pt>
                <c:pt idx="2967">
                  <c:v>26.396337528580602</c:v>
                </c:pt>
                <c:pt idx="2968">
                  <c:v>26.349147621160085</c:v>
                </c:pt>
                <c:pt idx="2969">
                  <c:v>26.302552021961446</c:v>
                </c:pt>
                <c:pt idx="2970">
                  <c:v>26.256535910286573</c:v>
                </c:pt>
                <c:pt idx="2971">
                  <c:v>26.211084651818027</c:v>
                </c:pt>
                <c:pt idx="2972">
                  <c:v>26.16618379685039</c:v>
                </c:pt>
                <c:pt idx="2973">
                  <c:v>26.121819078507855</c:v>
                </c:pt>
                <c:pt idx="2974">
                  <c:v>26.077976410965931</c:v>
                </c:pt>
                <c:pt idx="2975">
                  <c:v>26.034641887672791</c:v>
                </c:pt>
                <c:pt idx="2976">
                  <c:v>25.991801779573734</c:v>
                </c:pt>
                <c:pt idx="2977">
                  <c:v>25.949442533336054</c:v>
                </c:pt>
                <c:pt idx="2978">
                  <c:v>25.907550769577341</c:v>
                </c:pt>
                <c:pt idx="2979">
                  <c:v>25.866113281103594</c:v>
                </c:pt>
                <c:pt idx="2980">
                  <c:v>25.825117031143634</c:v>
                </c:pt>
                <c:pt idx="2981">
                  <c:v>25.784549151601027</c:v>
                </c:pt>
                <c:pt idx="2982">
                  <c:v>25.744396941302483</c:v>
                </c:pt>
                <c:pt idx="2983">
                  <c:v>25.704647864261943</c:v>
                </c:pt>
                <c:pt idx="2984">
                  <c:v>25.66528954795092</c:v>
                </c:pt>
                <c:pt idx="2985">
                  <c:v>25.626309781574832</c:v>
                </c:pt>
                <c:pt idx="2986">
                  <c:v>25.587696514365661</c:v>
                </c:pt>
                <c:pt idx="2987">
                  <c:v>25.549437853876384</c:v>
                </c:pt>
                <c:pt idx="2988">
                  <c:v>25.511522064296997</c:v>
                </c:pt>
                <c:pt idx="2989">
                  <c:v>25.473937564770466</c:v>
                </c:pt>
                <c:pt idx="2990">
                  <c:v>25.436672927730257</c:v>
                </c:pt>
                <c:pt idx="2991">
                  <c:v>25.39971687724389</c:v>
                </c:pt>
                <c:pt idx="2992">
                  <c:v>25.36305828737008</c:v>
                </c:pt>
                <c:pt idx="2993">
                  <c:v>25.326686180531453</c:v>
                </c:pt>
                <c:pt idx="2994">
                  <c:v>25.290589725898201</c:v>
                </c:pt>
                <c:pt idx="2995">
                  <c:v>25.254758237783705</c:v>
                </c:pt>
                <c:pt idx="2996">
                  <c:v>25.219181174059258</c:v>
                </c:pt>
                <c:pt idx="2997">
                  <c:v>25.183848134576607</c:v>
                </c:pt>
                <c:pt idx="2998">
                  <c:v>25.148748859607679</c:v>
                </c:pt>
                <c:pt idx="2999">
                  <c:v>25.113873228298729</c:v>
                </c:pt>
                <c:pt idx="3000">
                  <c:v>25.079211257138809</c:v>
                </c:pt>
                <c:pt idx="3001">
                  <c:v>25.044753098441134</c:v>
                </c:pt>
                <c:pt idx="3002">
                  <c:v>25.010489038842081</c:v>
                </c:pt>
                <c:pt idx="3003">
                  <c:v>24.976409497813108</c:v>
                </c:pt>
                <c:pt idx="3004">
                  <c:v>24.942505026187064</c:v>
                </c:pt>
                <c:pt idx="3005">
                  <c:v>24.908766304701572</c:v>
                </c:pt>
                <c:pt idx="3006">
                  <c:v>24.875184142555298</c:v>
                </c:pt>
                <c:pt idx="3007">
                  <c:v>24.841749475980606</c:v>
                </c:pt>
                <c:pt idx="3008">
                  <c:v>24.808453366831856</c:v>
                </c:pt>
                <c:pt idx="3009">
                  <c:v>24.775287001185802</c:v>
                </c:pt>
                <c:pt idx="3010">
                  <c:v>24.742241687961325</c:v>
                </c:pt>
                <c:pt idx="3011">
                  <c:v>24.709308857549502</c:v>
                </c:pt>
                <c:pt idx="3012">
                  <c:v>24.676480060464854</c:v>
                </c:pt>
                <c:pt idx="3013">
                  <c:v>24.643746966004642</c:v>
                </c:pt>
                <c:pt idx="3014">
                  <c:v>24.611101360928558</c:v>
                </c:pt>
                <c:pt idx="3015">
                  <c:v>24.578535148149768</c:v>
                </c:pt>
                <c:pt idx="3016">
                  <c:v>24.546040345442748</c:v>
                </c:pt>
                <c:pt idx="3017">
                  <c:v>24.513609084168792</c:v>
                </c:pt>
                <c:pt idx="3018">
                  <c:v>24.481233608006136</c:v>
                </c:pt>
                <c:pt idx="3019">
                  <c:v>24.448906271707813</c:v>
                </c:pt>
                <c:pt idx="3020">
                  <c:v>24.416619539864513</c:v>
                </c:pt>
                <c:pt idx="3021">
                  <c:v>24.384365985685349</c:v>
                </c:pt>
                <c:pt idx="3022">
                  <c:v>24.352138289793004</c:v>
                </c:pt>
                <c:pt idx="3023">
                  <c:v>24.319929239033627</c:v>
                </c:pt>
                <c:pt idx="3024">
                  <c:v>24.287731725298244</c:v>
                </c:pt>
                <c:pt idx="3025">
                  <c:v>24.255538744361189</c:v>
                </c:pt>
                <c:pt idx="3026">
                  <c:v>24.223343394730222</c:v>
                </c:pt>
                <c:pt idx="3027">
                  <c:v>24.191138876512355</c:v>
                </c:pt>
                <c:pt idx="3028">
                  <c:v>24.158918490290631</c:v>
                </c:pt>
                <c:pt idx="3029">
                  <c:v>24.126675636017325</c:v>
                </c:pt>
                <c:pt idx="3030">
                  <c:v>24.094403811919278</c:v>
                </c:pt>
                <c:pt idx="3031">
                  <c:v>24.062096613414582</c:v>
                </c:pt>
                <c:pt idx="3032">
                  <c:v>24.029747732046786</c:v>
                </c:pt>
                <c:pt idx="3033">
                  <c:v>23.997350954426622</c:v>
                </c:pt>
                <c:pt idx="3034">
                  <c:v>23.964900161191196</c:v>
                </c:pt>
                <c:pt idx="3035">
                  <c:v>23.932389325973247</c:v>
                </c:pt>
                <c:pt idx="3036">
                  <c:v>23.899812514383882</c:v>
                </c:pt>
                <c:pt idx="3037">
                  <c:v>23.867163883006754</c:v>
                </c:pt>
                <c:pt idx="3038">
                  <c:v>23.834437678406175</c:v>
                </c:pt>
                <c:pt idx="3039">
                  <c:v>23.801628236145262</c:v>
                </c:pt>
                <c:pt idx="3040">
                  <c:v>23.768729979817948</c:v>
                </c:pt>
                <c:pt idx="3041">
                  <c:v>23.735737420091169</c:v>
                </c:pt>
                <c:pt idx="3042">
                  <c:v>23.702645153759335</c:v>
                </c:pt>
                <c:pt idx="3043">
                  <c:v>23.669447862811296</c:v>
                </c:pt>
                <c:pt idx="3044">
                  <c:v>23.636140313506758</c:v>
                </c:pt>
                <c:pt idx="3045">
                  <c:v>23.602717355465245</c:v>
                </c:pt>
                <c:pt idx="3046">
                  <c:v>23.569173920765024</c:v>
                </c:pt>
                <c:pt idx="3047">
                  <c:v>23.535505023053958</c:v>
                </c:pt>
                <c:pt idx="3048">
                  <c:v>23.501705756672209</c:v>
                </c:pt>
                <c:pt idx="3049">
                  <c:v>23.467771295781375</c:v>
                </c:pt>
                <c:pt idx="3050">
                  <c:v>23.433696893509676</c:v>
                </c:pt>
                <c:pt idx="3051">
                  <c:v>23.399477881100921</c:v>
                </c:pt>
                <c:pt idx="3052">
                  <c:v>23.365109667081583</c:v>
                </c:pt>
                <c:pt idx="3053">
                  <c:v>23.33058773642972</c:v>
                </c:pt>
                <c:pt idx="3054">
                  <c:v>23.295907649759585</c:v>
                </c:pt>
                <c:pt idx="3055">
                  <c:v>23.2610650425149</c:v>
                </c:pt>
                <c:pt idx="3056">
                  <c:v>23.226055624167998</c:v>
                </c:pt>
                <c:pt idx="3057">
                  <c:v>23.190875177434009</c:v>
                </c:pt>
                <c:pt idx="3058">
                  <c:v>23.15551955748947</c:v>
                </c:pt>
                <c:pt idx="3059">
                  <c:v>23.119984691203484</c:v>
                </c:pt>
                <c:pt idx="3060">
                  <c:v>23.084266576377161</c:v>
                </c:pt>
                <c:pt idx="3061">
                  <c:v>23.048361280988871</c:v>
                </c:pt>
                <c:pt idx="3062">
                  <c:v>23.012264942453982</c:v>
                </c:pt>
                <c:pt idx="3063">
                  <c:v>22.975973766888018</c:v>
                </c:pt>
                <c:pt idx="3064">
                  <c:v>22.939484028379979</c:v>
                </c:pt>
                <c:pt idx="3065">
                  <c:v>22.902792068277108</c:v>
                </c:pt>
                <c:pt idx="3066">
                  <c:v>22.865894294472042</c:v>
                </c:pt>
                <c:pt idx="3067">
                  <c:v>22.828787180702307</c:v>
                </c:pt>
                <c:pt idx="3068">
                  <c:v>22.791467265857762</c:v>
                </c:pt>
                <c:pt idx="3069">
                  <c:v>22.753931153293081</c:v>
                </c:pt>
                <c:pt idx="3070">
                  <c:v>22.716175510150862</c:v>
                </c:pt>
                <c:pt idx="3071">
                  <c:v>22.678197066690132</c:v>
                </c:pt>
                <c:pt idx="3072">
                  <c:v>22.639992615623981</c:v>
                </c:pt>
                <c:pt idx="3073">
                  <c:v>22.601559011464303</c:v>
                </c:pt>
                <c:pt idx="3074">
                  <c:v>22.562893169873007</c:v>
                </c:pt>
                <c:pt idx="3075">
                  <c:v>22.523992067019492</c:v>
                </c:pt>
                <c:pt idx="3076">
                  <c:v>22.484852738948263</c:v>
                </c:pt>
                <c:pt idx="3077">
                  <c:v>22.445472280950383</c:v>
                </c:pt>
                <c:pt idx="3078">
                  <c:v>22.405847846943544</c:v>
                </c:pt>
                <c:pt idx="3079">
                  <c:v>22.365976648857867</c:v>
                </c:pt>
                <c:pt idx="3080">
                  <c:v>22.325855956027482</c:v>
                </c:pt>
                <c:pt idx="3081">
                  <c:v>22.285483094591569</c:v>
                </c:pt>
                <c:pt idx="3082">
                  <c:v>22.244855446897731</c:v>
                </c:pt>
                <c:pt idx="3083">
                  <c:v>22.20397045091525</c:v>
                </c:pt>
                <c:pt idx="3084">
                  <c:v>22.162825599651683</c:v>
                </c:pt>
                <c:pt idx="3085">
                  <c:v>22.121418440577713</c:v>
                </c:pt>
                <c:pt idx="3086">
                  <c:v>22.079746575055594</c:v>
                </c:pt>
                <c:pt idx="3087">
                  <c:v>22.037807657775488</c:v>
                </c:pt>
                <c:pt idx="3088">
                  <c:v>21.995599396198031</c:v>
                </c:pt>
                <c:pt idx="3089">
                  <c:v>21.953119549997325</c:v>
                </c:pt>
                <c:pt idx="3090">
                  <c:v>21.91036593051831</c:v>
                </c:pt>
                <c:pt idx="3091">
                  <c:v>21.867336400231636</c:v>
                </c:pt>
                <c:pt idx="3092">
                  <c:v>21.824028872197857</c:v>
                </c:pt>
                <c:pt idx="3093">
                  <c:v>21.780441309534865</c:v>
                </c:pt>
                <c:pt idx="3094">
                  <c:v>21.736571724893594</c:v>
                </c:pt>
                <c:pt idx="3095">
                  <c:v>21.692418179935686</c:v>
                </c:pt>
                <c:pt idx="3096">
                  <c:v>21.647978784817468</c:v>
                </c:pt>
                <c:pt idx="3097">
                  <c:v>21.603251697677734</c:v>
                </c:pt>
                <c:pt idx="3098">
                  <c:v>21.558235124133944</c:v>
                </c:pt>
                <c:pt idx="3099">
                  <c:v>21.512927316777194</c:v>
                </c:pt>
                <c:pt idx="3100">
                  <c:v>21.467326574678196</c:v>
                </c:pt>
                <c:pt idx="3101">
                  <c:v>21.421431242893192</c:v>
                </c:pt>
                <c:pt idx="3102">
                  <c:v>21.37523971197615</c:v>
                </c:pt>
                <c:pt idx="3103">
                  <c:v>21.328750417496224</c:v>
                </c:pt>
                <c:pt idx="3104">
                  <c:v>21.281961839557681</c:v>
                </c:pt>
                <c:pt idx="3105">
                  <c:v>21.234872502326709</c:v>
                </c:pt>
                <c:pt idx="3106">
                  <c:v>21.187480973558394</c:v>
                </c:pt>
                <c:pt idx="3107">
                  <c:v>21.139785864132904</c:v>
                </c:pt>
                <c:pt idx="3108">
                  <c:v>21.091785827591082</c:v>
                </c:pt>
                <c:pt idx="3109">
                  <c:v>21.043479559678246</c:v>
                </c:pt>
                <c:pt idx="3110">
                  <c:v>20.994865797887485</c:v>
                </c:pt>
                <c:pt idx="3111">
                  <c:v>20.945943321011185</c:v>
                </c:pt>
                <c:pt idx="3112">
                  <c:v>20.896710948693368</c:v>
                </c:pt>
                <c:pt idx="3113">
                  <c:v>20.847167540986788</c:v>
                </c:pt>
                <c:pt idx="3114">
                  <c:v>20.797311997914846</c:v>
                </c:pt>
                <c:pt idx="3115">
                  <c:v>20.747143259034175</c:v>
                </c:pt>
                <c:pt idx="3116">
                  <c:v>20.696660303004336</c:v>
                </c:pt>
                <c:pt idx="3117">
                  <c:v>20.645862147158311</c:v>
                </c:pt>
                <c:pt idx="3118">
                  <c:v>20.594747847077542</c:v>
                </c:pt>
                <c:pt idx="3119">
                  <c:v>20.543316496171116</c:v>
                </c:pt>
                <c:pt idx="3120">
                  <c:v>20.491567225257143</c:v>
                </c:pt>
                <c:pt idx="3121">
                  <c:v>20.439499202145697</c:v>
                </c:pt>
                <c:pt idx="3122">
                  <c:v>20.387111631231562</c:v>
                </c:pt>
                <c:pt idx="3123">
                  <c:v>20.334403753081261</c:v>
                </c:pt>
                <c:pt idx="3124">
                  <c:v>20.281374844030154</c:v>
                </c:pt>
                <c:pt idx="3125">
                  <c:v>20.228024215778646</c:v>
                </c:pt>
                <c:pt idx="3126">
                  <c:v>20.174351214994516</c:v>
                </c:pt>
                <c:pt idx="3127">
                  <c:v>20.120355222914895</c:v>
                </c:pt>
                <c:pt idx="3128">
                  <c:v>20.06603565495476</c:v>
                </c:pt>
                <c:pt idx="3129">
                  <c:v>20.011391960314512</c:v>
                </c:pt>
                <c:pt idx="3130">
                  <c:v>19.956423621593757</c:v>
                </c:pt>
                <c:pt idx="3131">
                  <c:v>19.901130154406019</c:v>
                </c:pt>
                <c:pt idx="3132">
                  <c:v>19.845511106996838</c:v>
                </c:pt>
                <c:pt idx="3133">
                  <c:v>19.789566059865251</c:v>
                </c:pt>
                <c:pt idx="3134">
                  <c:v>19.733294625385838</c:v>
                </c:pt>
                <c:pt idx="3135">
                  <c:v>19.676696447435518</c:v>
                </c:pt>
                <c:pt idx="3136">
                  <c:v>19.619771201022274</c:v>
                </c:pt>
                <c:pt idx="3137">
                  <c:v>19.562518591917978</c:v>
                </c:pt>
                <c:pt idx="3138">
                  <c:v>19.504938356287965</c:v>
                </c:pt>
                <c:pt idx="3139">
                  <c:v>19.447030260332753</c:v>
                </c:pt>
                <c:pt idx="3140">
                  <c:v>19.388794099923473</c:v>
                </c:pt>
                <c:pt idx="3141">
                  <c:v>19.330229700243564</c:v>
                </c:pt>
                <c:pt idx="3142">
                  <c:v>19.271336915433352</c:v>
                </c:pt>
                <c:pt idx="3143">
                  <c:v>19.212115628235864</c:v>
                </c:pt>
                <c:pt idx="3144">
                  <c:v>19.152565749645277</c:v>
                </c:pt>
                <c:pt idx="3145">
                  <c:v>19.092687218556932</c:v>
                </c:pt>
                <c:pt idx="3146">
                  <c:v>19.032480001421874</c:v>
                </c:pt>
                <c:pt idx="3147">
                  <c:v>18.971944091900525</c:v>
                </c:pt>
                <c:pt idx="3148">
                  <c:v>18.911079510521688</c:v>
                </c:pt>
                <c:pt idx="3149">
                  <c:v>18.849886304341908</c:v>
                </c:pt>
                <c:pt idx="3150">
                  <c:v>18.788364546606346</c:v>
                </c:pt>
                <c:pt idx="3151">
                  <c:v>18.726514336415192</c:v>
                </c:pt>
                <c:pt idx="3152">
                  <c:v>18.664335798387071</c:v>
                </c:pt>
                <c:pt idx="3153">
                  <c:v>18.601829082330681</c:v>
                </c:pt>
                <c:pt idx="3154">
                  <c:v>18.538994362912376</c:v>
                </c:pt>
                <c:pt idx="3155">
                  <c:v>18.475831839330652</c:v>
                </c:pt>
                <c:pt idx="3156">
                  <c:v>18.412341734989894</c:v>
                </c:pt>
                <c:pt idx="3157">
                  <c:v>18.348524297176738</c:v>
                </c:pt>
                <c:pt idx="3158">
                  <c:v>18.284379796740922</c:v>
                </c:pt>
                <c:pt idx="3159">
                  <c:v>18.219908527772645</c:v>
                </c:pt>
                <c:pt idx="3160">
                  <c:v>18.155110807288196</c:v>
                </c:pt>
                <c:pt idx="3161">
                  <c:v>18.089986974911824</c:v>
                </c:pt>
                <c:pt idx="3162">
                  <c:v>18.024537392565179</c:v>
                </c:pt>
                <c:pt idx="3163">
                  <c:v>17.958762444154246</c:v>
                </c:pt>
                <c:pt idx="3164">
                  <c:v>17.89266253526003</c:v>
                </c:pt>
                <c:pt idx="3165">
                  <c:v>17.826238092829982</c:v>
                </c:pt>
                <c:pt idx="3166">
                  <c:v>17.759489564874229</c:v>
                </c:pt>
                <c:pt idx="3167">
                  <c:v>17.692417420159643</c:v>
                </c:pt>
                <c:pt idx="3168">
                  <c:v>17.62502214790959</c:v>
                </c:pt>
                <c:pt idx="3169">
                  <c:v>17.557304257501812</c:v>
                </c:pt>
                <c:pt idx="3170">
                  <c:v>17.489264278171987</c:v>
                </c:pt>
                <c:pt idx="3171">
                  <c:v>17.420902758715556</c:v>
                </c:pt>
                <c:pt idx="3172">
                  <c:v>17.352220267194213</c:v>
                </c:pt>
                <c:pt idx="3173">
                  <c:v>17.283217390642278</c:v>
                </c:pt>
                <c:pt idx="3174">
                  <c:v>17.213894734776659</c:v>
                </c:pt>
                <c:pt idx="3175">
                  <c:v>17.144252923705551</c:v>
                </c:pt>
                <c:pt idx="3176">
                  <c:v>17.074292599642803</c:v>
                </c:pt>
                <c:pt idx="3177">
                  <c:v>17.004014422621594</c:v>
                </c:pt>
                <c:pt idx="3178">
                  <c:v>16.933419070210363</c:v>
                </c:pt>
                <c:pt idx="3179">
                  <c:v>16.862507237230318</c:v>
                </c:pt>
                <c:pt idx="3180">
                  <c:v>16.791279635475945</c:v>
                </c:pt>
                <c:pt idx="3181">
                  <c:v>16.719736993434026</c:v>
                </c:pt>
                <c:pt idx="3182">
                  <c:v>16.647880056010052</c:v>
                </c:pt>
                <c:pt idx="3183">
                  <c:v>16.57570958425049</c:v>
                </c:pt>
                <c:pt idx="3184">
                  <c:v>16.503226355069586</c:v>
                </c:pt>
                <c:pt idx="3185">
                  <c:v>16.430431160979452</c:v>
                </c:pt>
                <c:pt idx="3186">
                  <c:v>16.357324809816504</c:v>
                </c:pt>
                <c:pt idx="3187">
                  <c:v>16.283908124477534</c:v>
                </c:pt>
                <c:pt idx="3188">
                  <c:v>16.21018194264883</c:v>
                </c:pt>
                <c:pt idx="3189">
                  <c:v>16.136147116545345</c:v>
                </c:pt>
                <c:pt idx="3190">
                  <c:v>16.061804512644272</c:v>
                </c:pt>
                <c:pt idx="3191">
                  <c:v>15.987155011425472</c:v>
                </c:pt>
                <c:pt idx="3192">
                  <c:v>15.912199507111012</c:v>
                </c:pt>
                <c:pt idx="3193">
                  <c:v>15.836938907408438</c:v>
                </c:pt>
                <c:pt idx="3194">
                  <c:v>15.761374133251138</c:v>
                </c:pt>
                <c:pt idx="3195">
                  <c:v>15.685506118548801</c:v>
                </c:pt>
                <c:pt idx="3196">
                  <c:v>15.60933580993003</c:v>
                </c:pt>
                <c:pt idx="3197">
                  <c:v>15.532864166494363</c:v>
                </c:pt>
                <c:pt idx="3198">
                  <c:v>15.456092159560797</c:v>
                </c:pt>
                <c:pt idx="3199">
                  <c:v>15.379020772420517</c:v>
                </c:pt>
                <c:pt idx="3200">
                  <c:v>15.301651000092136</c:v>
                </c:pt>
                <c:pt idx="3201">
                  <c:v>15.223983849076149</c:v>
                </c:pt>
                <c:pt idx="3202">
                  <c:v>15.14602033711293</c:v>
                </c:pt>
                <c:pt idx="3203">
                  <c:v>15.067761492941258</c:v>
                </c:pt>
                <c:pt idx="3204">
                  <c:v>14.989208356059635</c:v>
                </c:pt>
                <c:pt idx="3205">
                  <c:v>14.910361976489781</c:v>
                </c:pt>
                <c:pt idx="3206">
                  <c:v>14.83122341453921</c:v>
                </c:pt>
                <c:pt idx="3207">
                  <c:v>14.751793740568758</c:v>
                </c:pt>
                <c:pt idx="3208">
                  <c:v>14.672074034759959</c:v>
                </c:pt>
                <c:pt idx="3209">
                  <c:v>14.592065386883007</c:v>
                </c:pt>
                <c:pt idx="3210">
                  <c:v>14.511768896071516</c:v>
                </c:pt>
                <c:pt idx="3211">
                  <c:v>14.431185670592328</c:v>
                </c:pt>
                <c:pt idx="3212">
                  <c:v>14.350316827621668</c:v>
                </c:pt>
                <c:pt idx="3213">
                  <c:v>14.269163493021381</c:v>
                </c:pt>
                <c:pt idx="3214">
                  <c:v>14.187726801117464</c:v>
                </c:pt>
                <c:pt idx="3215">
                  <c:v>14.106007894478864</c:v>
                </c:pt>
                <c:pt idx="3216">
                  <c:v>14.024007923701475</c:v>
                </c:pt>
                <c:pt idx="3217">
                  <c:v>13.941728047189656</c:v>
                </c:pt>
                <c:pt idx="3218">
                  <c:v>13.859169430942188</c:v>
                </c:pt>
                <c:pt idx="3219">
                  <c:v>13.776333248339938</c:v>
                </c:pt>
                <c:pt idx="3220">
                  <c:v>13.693220679933262</c:v>
                </c:pt>
                <c:pt idx="3221">
                  <c:v>13.60983291323447</c:v>
                </c:pt>
                <c:pt idx="3222">
                  <c:v>13.526171142508105</c:v>
                </c:pt>
                <c:pt idx="3223">
                  <c:v>13.44223656856758</c:v>
                </c:pt>
                <c:pt idx="3224">
                  <c:v>13.358030398568673</c:v>
                </c:pt>
                <c:pt idx="3225">
                  <c:v>13.273553845809118</c:v>
                </c:pt>
                <c:pt idx="3226">
                  <c:v>13.188808129527217</c:v>
                </c:pt>
                <c:pt idx="3227">
                  <c:v>13.103794474703022</c:v>
                </c:pt>
                <c:pt idx="3228">
                  <c:v>13.018514111862373</c:v>
                </c:pt>
                <c:pt idx="3229">
                  <c:v>12.932968276881496</c:v>
                </c:pt>
                <c:pt idx="3230">
                  <c:v>12.847158210793282</c:v>
                </c:pt>
                <c:pt idx="3231">
                  <c:v>12.761085159597144</c:v>
                </c:pt>
                <c:pt idx="3232">
                  <c:v>12.674750374066718</c:v>
                </c:pt>
                <c:pt idx="3233">
                  <c:v>12.588155109566429</c:v>
                </c:pt>
                <c:pt idx="3234">
                  <c:v>12.501300625860836</c:v>
                </c:pt>
                <c:pt idx="3235">
                  <c:v>12.414188186934553</c:v>
                </c:pt>
                <c:pt idx="3236">
                  <c:v>12.326819060807139</c:v>
                </c:pt>
                <c:pt idx="3237">
                  <c:v>12.239194519354328</c:v>
                </c:pt>
                <c:pt idx="3238">
                  <c:v>12.151315838128596</c:v>
                </c:pt>
                <c:pt idx="3239">
                  <c:v>12.063184296183238</c:v>
                </c:pt>
                <c:pt idx="3240">
                  <c:v>11.974801175895692</c:v>
                </c:pt>
                <c:pt idx="3241">
                  <c:v>11.886167762797754</c:v>
                </c:pt>
                <c:pt idx="3242">
                  <c:v>11.797285345400837</c:v>
                </c:pt>
                <c:pt idx="3243">
                  <c:v>11.708155215029336</c:v>
                </c:pt>
                <c:pt idx="3244">
                  <c:v>11.618778665652059</c:v>
                </c:pt>
                <c:pt idx="3245">
                  <c:v>11.529156993715446</c:v>
                </c:pt>
                <c:pt idx="3246">
                  <c:v>11.439291497982452</c:v>
                </c:pt>
                <c:pt idx="3247">
                  <c:v>11.34918347936906</c:v>
                </c:pt>
                <c:pt idx="3248">
                  <c:v>11.258834240784694</c:v>
                </c:pt>
                <c:pt idx="3249">
                  <c:v>11.168245086973513</c:v>
                </c:pt>
                <c:pt idx="3250">
                  <c:v>11.077417324359203</c:v>
                </c:pt>
                <c:pt idx="3251">
                  <c:v>10.986352260890015</c:v>
                </c:pt>
                <c:pt idx="3252">
                  <c:v>10.895051205886205</c:v>
                </c:pt>
                <c:pt idx="3253">
                  <c:v>10.803515469889788</c:v>
                </c:pt>
                <c:pt idx="3254">
                  <c:v>10.711746364516046</c:v>
                </c:pt>
                <c:pt idx="3255">
                  <c:v>10.61974520230558</c:v>
                </c:pt>
                <c:pt idx="3256">
                  <c:v>10.527513296580821</c:v>
                </c:pt>
                <c:pt idx="3257">
                  <c:v>10.435051961301582</c:v>
                </c:pt>
                <c:pt idx="3258">
                  <c:v>10.342362510925</c:v>
                </c:pt>
                <c:pt idx="3259">
                  <c:v>10.249446260265671</c:v>
                </c:pt>
                <c:pt idx="3260">
                  <c:v>10.156304524358831</c:v>
                </c:pt>
                <c:pt idx="3261">
                  <c:v>10.06293861832421</c:v>
                </c:pt>
                <c:pt idx="3262">
                  <c:v>9.9693498572322028</c:v>
                </c:pt>
                <c:pt idx="3263">
                  <c:v>9.8755395559718693</c:v>
                </c:pt>
                <c:pt idx="3264">
                  <c:v>9.7815090291236118</c:v>
                </c:pt>
                <c:pt idx="3265">
                  <c:v>9.6872595908272956</c:v>
                </c:pt>
                <c:pt idx="3266">
                  <c:v>9.5927925546594963</c:v>
                </c:pt>
                <c:pt idx="3267">
                  <c:v>9.4981092335063693</c:v>
                </c:pt>
                <c:pt idx="3268">
                  <c:v>9.4032109394443921</c:v>
                </c:pt>
                <c:pt idx="3269">
                  <c:v>9.3080989836173558</c:v>
                </c:pt>
                <c:pt idx="3270">
                  <c:v>9.2127746761189258</c:v>
                </c:pt>
                <c:pt idx="3271">
                  <c:v>9.1172393258757154</c:v>
                </c:pt>
                <c:pt idx="3272">
                  <c:v>9.0214942405313536</c:v>
                </c:pt>
                <c:pt idx="3273">
                  <c:v>8.9255407263361803</c:v>
                </c:pt>
                <c:pt idx="3274">
                  <c:v>8.8293800880328206</c:v>
                </c:pt>
                <c:pt idx="3275">
                  <c:v>8.7330136287499727</c:v>
                </c:pt>
                <c:pt idx="3276">
                  <c:v>8.6364426498916487</c:v>
                </c:pt>
                <c:pt idx="3277">
                  <c:v>8.5396684510350553</c:v>
                </c:pt>
                <c:pt idx="3278">
                  <c:v>8.4426923298240695</c:v>
                </c:pt>
                <c:pt idx="3279">
                  <c:v>8.3455155818691935</c:v>
                </c:pt>
                <c:pt idx="3280">
                  <c:v>8.2481395006461469</c:v>
                </c:pt>
                <c:pt idx="3281">
                  <c:v>8.1505653773985216</c:v>
                </c:pt>
                <c:pt idx="3282">
                  <c:v>8.0527945010411486</c:v>
                </c:pt>
                <c:pt idx="3283">
                  <c:v>7.9548281580656521</c:v>
                </c:pt>
                <c:pt idx="3284">
                  <c:v>7.8566676324465163</c:v>
                </c:pt>
                <c:pt idx="3285">
                  <c:v>7.7583142055522103</c:v>
                </c:pt>
                <c:pt idx="3286">
                  <c:v>7.6597691560539829</c:v>
                </c:pt>
                <c:pt idx="3287">
                  <c:v>7.5610337598406829</c:v>
                </c:pt>
                <c:pt idx="3288">
                  <c:v>7.4621092899302823</c:v>
                </c:pt>
                <c:pt idx="3289">
                  <c:v>7.362997016388789</c:v>
                </c:pt>
                <c:pt idx="3290">
                  <c:v>7.2636982062466302</c:v>
                </c:pt>
                <c:pt idx="3291">
                  <c:v>7.1642141234191286</c:v>
                </c:pt>
                <c:pt idx="3292">
                  <c:v>7.064546028627376</c:v>
                </c:pt>
                <c:pt idx="3293">
                  <c:v>6.9646951793225469</c:v>
                </c:pt>
                <c:pt idx="3294">
                  <c:v>6.8646628296094718</c:v>
                </c:pt>
                <c:pt idx="3295">
                  <c:v>6.7644502301747025</c:v>
                </c:pt>
                <c:pt idx="3296">
                  <c:v>6.6640586282139509</c:v>
                </c:pt>
                <c:pt idx="3297">
                  <c:v>6.5634892673630532</c:v>
                </c:pt>
                <c:pt idx="3298">
                  <c:v>6.4627433876286204</c:v>
                </c:pt>
                <c:pt idx="3299">
                  <c:v>6.3618222253233512</c:v>
                </c:pt>
                <c:pt idx="3300">
                  <c:v>6.2607270130002064</c:v>
                </c:pt>
                <c:pt idx="3301">
                  <c:v>6.1594589793889156</c:v>
                </c:pt>
                <c:pt idx="3302">
                  <c:v>6.0580193493361207</c:v>
                </c:pt>
                <c:pt idx="3303">
                  <c:v>5.9564093437437862</c:v>
                </c:pt>
                <c:pt idx="3304">
                  <c:v>5.8546301795129523</c:v>
                </c:pt>
                <c:pt idx="3305">
                  <c:v>5.7526830694845899</c:v>
                </c:pt>
                <c:pt idx="3306">
                  <c:v>5.6505692223883557</c:v>
                </c:pt>
                <c:pt idx="3307">
                  <c:v>5.5482898427859197</c:v>
                </c:pt>
                <c:pt idx="3308">
                  <c:v>5.4458461310230462</c:v>
                </c:pt>
                <c:pt idx="3309">
                  <c:v>5.3432392831745972</c:v>
                </c:pt>
                <c:pt idx="3310">
                  <c:v>5.2404704910004796</c:v>
                </c:pt>
                <c:pt idx="3311">
                  <c:v>5.1375409418967308</c:v>
                </c:pt>
                <c:pt idx="3312">
                  <c:v>5.0344518188506413</c:v>
                </c:pt>
                <c:pt idx="3313">
                  <c:v>4.931204300396189</c:v>
                </c:pt>
                <c:pt idx="3314">
                  <c:v>4.8277995605732258</c:v>
                </c:pt>
                <c:pt idx="3315">
                  <c:v>4.7242387688847884</c:v>
                </c:pt>
                <c:pt idx="3316">
                  <c:v>4.6205230902594678</c:v>
                </c:pt>
                <c:pt idx="3317">
                  <c:v>4.5166536850124999</c:v>
                </c:pt>
                <c:pt idx="3318">
                  <c:v>4.4126317088106077</c:v>
                </c:pt>
                <c:pt idx="3319">
                  <c:v>4.3084583126351106</c:v>
                </c:pt>
                <c:pt idx="3320">
                  <c:v>4.2041346427500912</c:v>
                </c:pt>
                <c:pt idx="3321">
                  <c:v>4.0996618406706773</c:v>
                </c:pt>
                <c:pt idx="3322">
                  <c:v>3.9950410431306409</c:v>
                </c:pt>
                <c:pt idx="3323">
                  <c:v>3.8902733820545166</c:v>
                </c:pt>
                <c:pt idx="3324">
                  <c:v>3.785359984530146</c:v>
                </c:pt>
                <c:pt idx="3325">
                  <c:v>3.6803019727810238</c:v>
                </c:pt>
                <c:pt idx="3326">
                  <c:v>3.5751004641413715</c:v>
                </c:pt>
                <c:pt idx="3327">
                  <c:v>3.4697565710329741</c:v>
                </c:pt>
                <c:pt idx="3328">
                  <c:v>3.3642714009423003</c:v>
                </c:pt>
                <c:pt idx="3329">
                  <c:v>3.2586460563995274</c:v>
                </c:pt>
                <c:pt idx="3330">
                  <c:v>3.1528816349584758</c:v>
                </c:pt>
                <c:pt idx="3331">
                  <c:v>3.0469792291775946</c:v>
                </c:pt>
                <c:pt idx="3332">
                  <c:v>2.9409399266041305</c:v>
                </c:pt>
                <c:pt idx="3333">
                  <c:v>2.8347648097556259</c:v>
                </c:pt>
                <c:pt idx="3334">
                  <c:v>2.7284549561076403</c:v>
                </c:pt>
                <c:pt idx="3335">
                  <c:v>2.6220114380779478</c:v>
                </c:pt>
                <c:pt idx="3336">
                  <c:v>2.515435323014799</c:v>
                </c:pt>
                <c:pt idx="3337">
                  <c:v>2.4087276731856946</c:v>
                </c:pt>
                <c:pt idx="3338">
                  <c:v>2.3018895457681765</c:v>
                </c:pt>
                <c:pt idx="3339">
                  <c:v>2.1949219928379478</c:v>
                </c:pt>
                <c:pt idx="3340">
                  <c:v>2.087826061364126</c:v>
                </c:pt>
                <c:pt idx="3341">
                  <c:v>1.9806027931997789</c:v>
                </c:pt>
                <c:pt idx="3342">
                  <c:v>1.8732532250788267</c:v>
                </c:pt>
                <c:pt idx="3343">
                  <c:v>1.7657783886096183</c:v>
                </c:pt>
                <c:pt idx="3344">
                  <c:v>1.6581793102702989</c:v>
                </c:pt>
                <c:pt idx="3345">
                  <c:v>1.5504570114088949</c:v>
                </c:pt>
                <c:pt idx="3346">
                  <c:v>1.4426125082408987</c:v>
                </c:pt>
                <c:pt idx="3347">
                  <c:v>1.3346468118466817</c:v>
                </c:pt>
                <c:pt idx="3348">
                  <c:v>1.2265609281734839</c:v>
                </c:pt>
                <c:pt idx="3349">
                  <c:v>1.1183558580379724</c:v>
                </c:pt>
                <c:pt idx="3350">
                  <c:v>1.010032597126326</c:v>
                </c:pt>
                <c:pt idx="3351">
                  <c:v>0.90159213599807231</c:v>
                </c:pt>
                <c:pt idx="3352">
                  <c:v>0.79303546009077763</c:v>
                </c:pt>
                <c:pt idx="3353">
                  <c:v>0.68436354972459412</c:v>
                </c:pt>
                <c:pt idx="3354">
                  <c:v>0.57557738010822845</c:v>
                </c:pt>
                <c:pt idx="3355">
                  <c:v>0.46667792134590513</c:v>
                </c:pt>
                <c:pt idx="3356">
                  <c:v>0.35766613844407402</c:v>
                </c:pt>
                <c:pt idx="3357">
                  <c:v>0.24854299132016422</c:v>
                </c:pt>
                <c:pt idx="3358">
                  <c:v>0.13930943481366853</c:v>
                </c:pt>
                <c:pt idx="3359">
                  <c:v>2.9966418691429908E-2</c:v>
                </c:pt>
                <c:pt idx="3360">
                  <c:v>-7.948511233612976E-2</c:v>
                </c:pt>
                <c:pt idx="3361">
                  <c:v>-0.18904421860830212</c:v>
                </c:pt>
                <c:pt idx="3362">
                  <c:v>-0.29870996549968254</c:v>
                </c:pt>
                <c:pt idx="3363">
                  <c:v>-0.40848142340561822</c:v>
                </c:pt>
                <c:pt idx="3364">
                  <c:v>-0.51835766773393743</c:v>
                </c:pt>
                <c:pt idx="3365">
                  <c:v>-0.62833777888471332</c:v>
                </c:pt>
                <c:pt idx="3366">
                  <c:v>-0.73842084224020255</c:v>
                </c:pt>
                <c:pt idx="3367">
                  <c:v>-0.8486059481461723</c:v>
                </c:pt>
                <c:pt idx="3368">
                  <c:v>-0.95889219189893993</c:v>
                </c:pt>
                <c:pt idx="3369">
                  <c:v>-1.0692786737250515</c:v>
                </c:pt>
                <c:pt idx="3370">
                  <c:v>-1.1797644987668718</c:v>
                </c:pt>
                <c:pt idx="3371">
                  <c:v>-1.2903487770641107</c:v>
                </c:pt>
                <c:pt idx="3372">
                  <c:v>-1.4010306235351777</c:v>
                </c:pt>
                <c:pt idx="3373">
                  <c:v>-1.5118091579579698</c:v>
                </c:pt>
                <c:pt idx="3374">
                  <c:v>-1.6226835049520787</c:v>
                </c:pt>
                <c:pt idx="3375">
                  <c:v>-1.7336527939580719</c:v>
                </c:pt>
                <c:pt idx="3376">
                  <c:v>-1.8447161592166026</c:v>
                </c:pt>
                <c:pt idx="3377">
                  <c:v>-1.9558727397481448</c:v>
                </c:pt>
                <c:pt idx="3378">
                  <c:v>-2.0671216793330416</c:v>
                </c:pt>
                <c:pt idx="3379">
                  <c:v>-2.1784621264885971</c:v>
                </c:pt>
                <c:pt idx="3380">
                  <c:v>-2.2898932344473621</c:v>
                </c:pt>
                <c:pt idx="3381">
                  <c:v>-2.4014141611356195</c:v>
                </c:pt>
                <c:pt idx="3382">
                  <c:v>-2.5130240691490826</c:v>
                </c:pt>
                <c:pt idx="3383">
                  <c:v>-2.6247221257325464</c:v>
                </c:pt>
                <c:pt idx="3384">
                  <c:v>-2.7365075027535397</c:v>
                </c:pt>
                <c:pt idx="3385">
                  <c:v>-2.8483793766812937</c:v>
                </c:pt>
                <c:pt idx="3386">
                  <c:v>-2.9603369285615599</c:v>
                </c:pt>
                <c:pt idx="3387">
                  <c:v>-3.0723793439926794</c:v>
                </c:pt>
                <c:pt idx="3388">
                  <c:v>-3.1845058131001451</c:v>
                </c:pt>
                <c:pt idx="3389">
                  <c:v>-3.2967155305148879</c:v>
                </c:pt>
                <c:pt idx="3390">
                  <c:v>-3.409007695344286</c:v>
                </c:pt>
                <c:pt idx="3391">
                  <c:v>-3.5213815111515885</c:v>
                </c:pt>
                <c:pt idx="3392">
                  <c:v>-3.6338361859266683</c:v>
                </c:pt>
                <c:pt idx="3393">
                  <c:v>-3.7463709320625753</c:v>
                </c:pt>
                <c:pt idx="3394">
                  <c:v>-3.8589849663300129</c:v>
                </c:pt>
                <c:pt idx="3395">
                  <c:v>-3.9716775098509913</c:v>
                </c:pt>
                <c:pt idx="3396">
                  <c:v>-4.0844477880733336</c:v>
                </c:pt>
                <c:pt idx="3397">
                  <c:v>-4.1972950307444989</c:v>
                </c:pt>
                <c:pt idx="3398">
                  <c:v>-4.3102184718864009</c:v>
                </c:pt>
                <c:pt idx="3399">
                  <c:v>-4.4232173497666736</c:v>
                </c:pt>
                <c:pt idx="3400">
                  <c:v>-4.5362909068763884</c:v>
                </c:pt>
                <c:pt idx="3401">
                  <c:v>-4.6494383899001548</c:v>
                </c:pt>
                <c:pt idx="3402">
                  <c:v>-4.7626590496925019</c:v>
                </c:pt>
                <c:pt idx="3403">
                  <c:v>-4.8759521412506786</c:v>
                </c:pt>
                <c:pt idx="3404">
                  <c:v>-4.9893169236862889</c:v>
                </c:pt>
                <c:pt idx="3405">
                  <c:v>-5.1027526602037199</c:v>
                </c:pt>
                <c:pt idx="3406">
                  <c:v>-5.2162586180685651</c:v>
                </c:pt>
                <c:pt idx="3407">
                  <c:v>-5.3298340685852565</c:v>
                </c:pt>
                <c:pt idx="3408">
                  <c:v>-5.4434782870692402</c:v>
                </c:pt>
                <c:pt idx="3409">
                  <c:v>-5.5571905528209413</c:v>
                </c:pt>
                <c:pt idx="3410">
                  <c:v>-5.6709701490995315</c:v>
                </c:pt>
                <c:pt idx="3411">
                  <c:v>-5.7848163630985709</c:v>
                </c:pt>
                <c:pt idx="3412">
                  <c:v>-5.8987284859171041</c:v>
                </c:pt>
                <c:pt idx="3413">
                  <c:v>-6.012705812537007</c:v>
                </c:pt>
                <c:pt idx="3414">
                  <c:v>-6.1267476417956175</c:v>
                </c:pt>
                <c:pt idx="3415">
                  <c:v>-6.2408532763607809</c:v>
                </c:pt>
                <c:pt idx="3416">
                  <c:v>-6.3550220227051568</c:v>
                </c:pt>
                <c:pt idx="3417">
                  <c:v>-6.4692531910809237</c:v>
                </c:pt>
                <c:pt idx="3418">
                  <c:v>-6.5835460954955352</c:v>
                </c:pt>
                <c:pt idx="3419">
                  <c:v>-6.6979000536866238</c:v>
                </c:pt>
                <c:pt idx="3420">
                  <c:v>-6.8123143870968477</c:v>
                </c:pt>
                <c:pt idx="3421">
                  <c:v>-6.9267884208487089</c:v>
                </c:pt>
                <c:pt idx="3422">
                  <c:v>-7.041321483723209</c:v>
                </c:pt>
                <c:pt idx="3423">
                  <c:v>-7.1559129081320805</c:v>
                </c:pt>
                <c:pt idx="3424">
                  <c:v>-7.27056203009667</c:v>
                </c:pt>
                <c:pt idx="3425">
                  <c:v>-7.385268189223666</c:v>
                </c:pt>
                <c:pt idx="3426">
                  <c:v>-7.5000307286807697</c:v>
                </c:pt>
                <c:pt idx="3427">
                  <c:v>-7.6148489951752367</c:v>
                </c:pt>
                <c:pt idx="3428">
                  <c:v>-7.7297223389294061</c:v>
                </c:pt>
                <c:pt idx="3429">
                  <c:v>-7.8446501136594691</c:v>
                </c:pt>
                <c:pt idx="3430">
                  <c:v>-7.9596316765528741</c:v>
                </c:pt>
                <c:pt idx="3431">
                  <c:v>-8.0746663882458165</c:v>
                </c:pt>
                <c:pt idx="3432">
                  <c:v>-8.1897536128024626</c:v>
                </c:pt>
                <c:pt idx="3433">
                  <c:v>-8.3048927176917289</c:v>
                </c:pt>
                <c:pt idx="3434">
                  <c:v>-8.4200830737688079</c:v>
                </c:pt>
                <c:pt idx="3435">
                  <c:v>-8.5353240552521186</c:v>
                </c:pt>
                <c:pt idx="3436">
                  <c:v>-8.6506150397043768</c:v>
                </c:pt>
                <c:pt idx="3437">
                  <c:v>-8.7659554080107398</c:v>
                </c:pt>
                <c:pt idx="3438">
                  <c:v>-8.8813445443611556</c:v>
                </c:pt>
                <c:pt idx="3439">
                  <c:v>-8.9967818362296441</c:v>
                </c:pt>
                <c:pt idx="3440">
                  <c:v>-9.1122666743540037</c:v>
                </c:pt>
                <c:pt idx="3441">
                  <c:v>-9.2277984527186447</c:v>
                </c:pt>
                <c:pt idx="3442">
                  <c:v>-9.3433765685376216</c:v>
                </c:pt>
                <c:pt idx="3443">
                  <c:v>-9.4590004222309574</c:v>
                </c:pt>
                <c:pt idx="3444">
                  <c:v>-9.5746694174129061</c:v>
                </c:pt>
                <c:pt idx="3445">
                  <c:v>-9.6903829608715455</c:v>
                </c:pt>
                <c:pt idx="3446">
                  <c:v>-9.8061404625514115</c:v>
                </c:pt>
                <c:pt idx="3447">
                  <c:v>-9.9219413355391453</c:v>
                </c:pt>
                <c:pt idx="3448">
                  <c:v>-10.037784996042973</c:v>
                </c:pt>
                <c:pt idx="3449">
                  <c:v>-10.153670863381763</c:v>
                </c:pt>
                <c:pt idx="3450">
                  <c:v>-10.26959835996476</c:v>
                </c:pt>
                <c:pt idx="3451">
                  <c:v>-10.385566911279767</c:v>
                </c:pt>
                <c:pt idx="3452">
                  <c:v>-10.501575945876226</c:v>
                </c:pt>
                <c:pt idx="3453">
                  <c:v>-10.617624895351611</c:v>
                </c:pt>
                <c:pt idx="3454">
                  <c:v>-10.733713194335849</c:v>
                </c:pt>
                <c:pt idx="3455">
                  <c:v>-10.849840280479867</c:v>
                </c:pt>
                <c:pt idx="3456">
                  <c:v>-10.966005594439622</c:v>
                </c:pt>
                <c:pt idx="3457">
                  <c:v>-11.082208579864783</c:v>
                </c:pt>
                <c:pt idx="3458">
                  <c:v>-11.198448683385436</c:v>
                </c:pt>
                <c:pt idx="3459">
                  <c:v>-11.314725354598778</c:v>
                </c:pt>
                <c:pt idx="3460">
                  <c:v>-11.431038046058774</c:v>
                </c:pt>
                <c:pt idx="3461">
                  <c:v>-11.547386213262769</c:v>
                </c:pt>
                <c:pt idx="3462">
                  <c:v>-11.663769314641797</c:v>
                </c:pt>
                <c:pt idx="3463">
                  <c:v>-11.780186811548049</c:v>
                </c:pt>
                <c:pt idx="3464">
                  <c:v>-11.896638168245744</c:v>
                </c:pt>
                <c:pt idx="3465">
                  <c:v>-12.013122851899254</c:v>
                </c:pt>
                <c:pt idx="3466">
                  <c:v>-12.129640332564435</c:v>
                </c:pt>
                <c:pt idx="3467">
                  <c:v>-12.246190083178362</c:v>
                </c:pt>
                <c:pt idx="3468">
                  <c:v>-12.362771579550071</c:v>
                </c:pt>
                <c:pt idx="3469">
                  <c:v>-12.479384300352706</c:v>
                </c:pt>
                <c:pt idx="3470">
                  <c:v>-12.596027727112869</c:v>
                </c:pt>
                <c:pt idx="3471">
                  <c:v>-12.712701344202827</c:v>
                </c:pt>
                <c:pt idx="3472">
                  <c:v>-12.829404638835058</c:v>
                </c:pt>
                <c:pt idx="3473">
                  <c:v>-12.946137101050397</c:v>
                </c:pt>
                <c:pt idx="3474">
                  <c:v>-13.062898223714114</c:v>
                </c:pt>
                <c:pt idx="3475">
                  <c:v>-13.17968750250671</c:v>
                </c:pt>
                <c:pt idx="3476">
                  <c:v>-13.296504435917939</c:v>
                </c:pt>
                <c:pt idx="3477">
                  <c:v>-13.413348525240139</c:v>
                </c:pt>
                <c:pt idx="3478">
                  <c:v>-13.530219274561574</c:v>
                </c:pt>
                <c:pt idx="3479">
                  <c:v>-13.647116190761011</c:v>
                </c:pt>
                <c:pt idx="3480">
                  <c:v>-13.764038783501888</c:v>
                </c:pt>
                <c:pt idx="3481">
                  <c:v>-13.880986565226181</c:v>
                </c:pt>
                <c:pt idx="3482">
                  <c:v>-13.997959051149024</c:v>
                </c:pt>
                <c:pt idx="3483">
                  <c:v>-14.114955759255906</c:v>
                </c:pt>
                <c:pt idx="3484">
                  <c:v>-14.231976210293652</c:v>
                </c:pt>
                <c:pt idx="3485">
                  <c:v>-14.349019927769859</c:v>
                </c:pt>
                <c:pt idx="3486">
                  <c:v>-14.466086437946728</c:v>
                </c:pt>
                <c:pt idx="3487">
                  <c:v>-14.583175269835607</c:v>
                </c:pt>
                <c:pt idx="3488">
                  <c:v>-14.700285955195653</c:v>
                </c:pt>
                <c:pt idx="3489">
                  <c:v>-14.817418028528863</c:v>
                </c:pt>
                <c:pt idx="3490">
                  <c:v>-14.934571027074639</c:v>
                </c:pt>
                <c:pt idx="3491">
                  <c:v>-15.051744490807977</c:v>
                </c:pt>
                <c:pt idx="3492">
                  <c:v>-15.168937962437468</c:v>
                </c:pt>
                <c:pt idx="3493">
                  <c:v>-15.286150987397889</c:v>
                </c:pt>
                <c:pt idx="3494">
                  <c:v>-15.403383113851447</c:v>
                </c:pt>
                <c:pt idx="3495">
                  <c:v>-15.520633892681701</c:v>
                </c:pt>
                <c:pt idx="3496">
                  <c:v>-15.637902877492309</c:v>
                </c:pt>
                <c:pt idx="3497">
                  <c:v>-15.755189624602792</c:v>
                </c:pt>
                <c:pt idx="3498">
                  <c:v>-15.872493693046607</c:v>
                </c:pt>
                <c:pt idx="3499">
                  <c:v>-15.989814644569492</c:v>
                </c:pt>
                <c:pt idx="3500">
                  <c:v>-16.107152043624325</c:v>
                </c:pt>
                <c:pt idx="3501">
                  <c:v>-16.224505457369958</c:v>
                </c:pt>
                <c:pt idx="3502">
                  <c:v>-16.341874455668687</c:v>
                </c:pt>
                <c:pt idx="3503">
                  <c:v>-16.459258611083413</c:v>
                </c:pt>
                <c:pt idx="3504">
                  <c:v>-16.576657498874567</c:v>
                </c:pt>
                <c:pt idx="3505">
                  <c:v>-16.694070696999006</c:v>
                </c:pt>
                <c:pt idx="3506">
                  <c:v>-16.811497786104468</c:v>
                </c:pt>
                <c:pt idx="3507">
                  <c:v>-16.928938349530966</c:v>
                </c:pt>
                <c:pt idx="3508">
                  <c:v>-17.046391973304054</c:v>
                </c:pt>
                <c:pt idx="3509">
                  <c:v>-17.163858246134481</c:v>
                </c:pt>
                <c:pt idx="3510">
                  <c:v>-17.281336759415154</c:v>
                </c:pt>
                <c:pt idx="3511">
                  <c:v>-17.398827107216988</c:v>
                </c:pt>
                <c:pt idx="3512">
                  <c:v>-17.51632888628663</c:v>
                </c:pt>
                <c:pt idx="3513">
                  <c:v>-17.633841696043845</c:v>
                </c:pt>
                <c:pt idx="3514">
                  <c:v>-17.751365138576688</c:v>
                </c:pt>
                <c:pt idx="3515">
                  <c:v>-17.868898818639707</c:v>
                </c:pt>
                <c:pt idx="3516">
                  <c:v>-17.986442343649145</c:v>
                </c:pt>
                <c:pt idx="3517">
                  <c:v>-18.103995323679499</c:v>
                </c:pt>
                <c:pt idx="3518">
                  <c:v>-18.221557371459284</c:v>
                </c:pt>
                <c:pt idx="3519">
                  <c:v>-18.339128102369017</c:v>
                </c:pt>
                <c:pt idx="3520">
                  <c:v>-18.456707134432236</c:v>
                </c:pt>
                <c:pt idx="3521">
                  <c:v>-18.57429408831527</c:v>
                </c:pt>
                <c:pt idx="3522">
                  <c:v>-18.69188858732096</c:v>
                </c:pt>
                <c:pt idx="3523">
                  <c:v>-18.809490257382407</c:v>
                </c:pt>
                <c:pt idx="3524">
                  <c:v>-18.9270987270597</c:v>
                </c:pt>
                <c:pt idx="3525">
                  <c:v>-19.044713627531166</c:v>
                </c:pt>
                <c:pt idx="3526">
                  <c:v>-19.162334592591947</c:v>
                </c:pt>
                <c:pt idx="3527">
                  <c:v>-19.279961258642572</c:v>
                </c:pt>
                <c:pt idx="3528">
                  <c:v>-19.397593264686662</c:v>
                </c:pt>
                <c:pt idx="3529">
                  <c:v>-19.515230252321061</c:v>
                </c:pt>
                <c:pt idx="3530">
                  <c:v>-19.632871865730749</c:v>
                </c:pt>
                <c:pt idx="3531">
                  <c:v>-19.750517751680178</c:v>
                </c:pt>
                <c:pt idx="3532">
                  <c:v>-19.868167559504457</c:v>
                </c:pt>
                <c:pt idx="3533">
                  <c:v>-19.985820941101935</c:v>
                </c:pt>
                <c:pt idx="3534">
                  <c:v>-20.103477550926129</c:v>
                </c:pt>
                <c:pt idx="3535">
                  <c:v>-20.221137045974558</c:v>
                </c:pt>
                <c:pt idx="3536">
                  <c:v>-20.338799085781261</c:v>
                </c:pt>
                <c:pt idx="3537">
                  <c:v>-20.456463332404496</c:v>
                </c:pt>
                <c:pt idx="3538">
                  <c:v>-20.574129450417757</c:v>
                </c:pt>
                <c:pt idx="3539">
                  <c:v>-20.691797106898804</c:v>
                </c:pt>
                <c:pt idx="3540">
                  <c:v>-20.80946597141741</c:v>
                </c:pt>
                <c:pt idx="3541">
                  <c:v>-20.927135716023315</c:v>
                </c:pt>
                <c:pt idx="3542">
                  <c:v>-21.044806015234315</c:v>
                </c:pt>
                <c:pt idx="3543">
                  <c:v>-21.162476546024322</c:v>
                </c:pt>
                <c:pt idx="3544">
                  <c:v>-21.280146987806518</c:v>
                </c:pt>
                <c:pt idx="3545">
                  <c:v>-21.397817022423055</c:v>
                </c:pt>
                <c:pt idx="3546">
                  <c:v>-21.515486334128553</c:v>
                </c:pt>
                <c:pt idx="3547">
                  <c:v>-21.6331546095752</c:v>
                </c:pt>
                <c:pt idx="3548">
                  <c:v>-21.750821537797322</c:v>
                </c:pt>
                <c:pt idx="3549">
                  <c:v>-21.868486810195293</c:v>
                </c:pt>
                <c:pt idx="3550">
                  <c:v>-21.986150120517578</c:v>
                </c:pt>
                <c:pt idx="3551">
                  <c:v>-22.103811164844586</c:v>
                </c:pt>
                <c:pt idx="3552">
                  <c:v>-22.221469641570081</c:v>
                </c:pt>
                <c:pt idx="3553">
                  <c:v>-22.339125251382484</c:v>
                </c:pt>
                <c:pt idx="3554">
                  <c:v>-22.456777697246196</c:v>
                </c:pt>
                <c:pt idx="3555">
                  <c:v>-22.57442668438037</c:v>
                </c:pt>
                <c:pt idx="3556">
                  <c:v>-22.692071920239329</c:v>
                </c:pt>
                <c:pt idx="3557">
                  <c:v>-22.80971311449116</c:v>
                </c:pt>
                <c:pt idx="3558">
                  <c:v>-22.927349978996574</c:v>
                </c:pt>
                <c:pt idx="3559">
                  <c:v>-23.044982227785226</c:v>
                </c:pt>
                <c:pt idx="3560">
                  <c:v>-23.162609577032299</c:v>
                </c:pt>
                <c:pt idx="3561">
                  <c:v>-23.280231745036843</c:v>
                </c:pt>
                <c:pt idx="3562">
                  <c:v>-23.397848452193983</c:v>
                </c:pt>
                <c:pt idx="3563">
                  <c:v>-23.5154594209734</c:v>
                </c:pt>
                <c:pt idx="3564">
                  <c:v>-23.633064375890427</c:v>
                </c:pt>
                <c:pt idx="3565">
                  <c:v>-23.750663043480301</c:v>
                </c:pt>
                <c:pt idx="3566">
                  <c:v>-23.868255152272042</c:v>
                </c:pt>
                <c:pt idx="3567">
                  <c:v>-23.985840432758522</c:v>
                </c:pt>
                <c:pt idx="3568">
                  <c:v>-24.103418617369101</c:v>
                </c:pt>
                <c:pt idx="3569">
                  <c:v>-24.220989440440064</c:v>
                </c:pt>
                <c:pt idx="3570">
                  <c:v>-24.338552638183472</c:v>
                </c:pt>
                <c:pt idx="3571">
                  <c:v>-24.456107948658371</c:v>
                </c:pt>
                <c:pt idx="3572">
                  <c:v>-24.573655111735889</c:v>
                </c:pt>
                <c:pt idx="3573">
                  <c:v>-24.691193869070844</c:v>
                </c:pt>
                <c:pt idx="3574">
                  <c:v>-24.80872396406491</c:v>
                </c:pt>
                <c:pt idx="3575">
                  <c:v>-24.92624514183666</c:v>
                </c:pt>
                <c:pt idx="3576">
                  <c:v>-25.043757149182824</c:v>
                </c:pt>
                <c:pt idx="3577">
                  <c:v>-25.161259734547372</c:v>
                </c:pt>
                <c:pt idx="3578">
                  <c:v>-25.278752647982571</c:v>
                </c:pt>
                <c:pt idx="3579">
                  <c:v>-25.396235641112753</c:v>
                </c:pt>
                <c:pt idx="3580">
                  <c:v>-25.513708467097928</c:v>
                </c:pt>
                <c:pt idx="3581">
                  <c:v>-25.631170880595732</c:v>
                </c:pt>
                <c:pt idx="3582">
                  <c:v>-25.748622637721013</c:v>
                </c:pt>
                <c:pt idx="3583">
                  <c:v>-25.866063496006859</c:v>
                </c:pt>
                <c:pt idx="3584">
                  <c:v>-25.983493214366518</c:v>
                </c:pt>
                <c:pt idx="3585">
                  <c:v>-26.100911553047837</c:v>
                </c:pt>
                <c:pt idx="3586">
                  <c:v>-26.218318273596481</c:v>
                </c:pt>
                <c:pt idx="3587">
                  <c:v>-26.335713138809751</c:v>
                </c:pt>
                <c:pt idx="3588">
                  <c:v>-26.453095912695886</c:v>
                </c:pt>
                <c:pt idx="3589">
                  <c:v>-26.5704663604281</c:v>
                </c:pt>
                <c:pt idx="3590">
                  <c:v>-26.687824248302661</c:v>
                </c:pt>
                <c:pt idx="3591">
                  <c:v>-26.805169343690665</c:v>
                </c:pt>
                <c:pt idx="3592">
                  <c:v>-26.922501414994429</c:v>
                </c:pt>
                <c:pt idx="3593">
                  <c:v>-27.039820231600231</c:v>
                </c:pt>
                <c:pt idx="3594">
                  <c:v>-27.157125563830817</c:v>
                </c:pt>
                <c:pt idx="3595">
                  <c:v>-27.274417182897452</c:v>
                </c:pt>
                <c:pt idx="3596">
                  <c:v>-27.391694860851231</c:v>
                </c:pt>
                <c:pt idx="3597">
                  <c:v>-27.508958370534685</c:v>
                </c:pt>
                <c:pt idx="3598">
                  <c:v>-27.626207485531211</c:v>
                </c:pt>
                <c:pt idx="3599">
                  <c:v>-27.743441980115307</c:v>
                </c:pt>
                <c:pt idx="3600">
                  <c:v>-27.860661629199541</c:v>
                </c:pt>
                <c:pt idx="3601">
                  <c:v>-27.977866208285434</c:v>
                </c:pt>
                <c:pt idx="3602">
                  <c:v>-28.095055493410257</c:v>
                </c:pt>
                <c:pt idx="3603">
                  <c:v>-28.212229261092205</c:v>
                </c:pt>
                <c:pt idx="3604">
                  <c:v>-28.329387288280543</c:v>
                </c:pt>
                <c:pt idx="3605">
                  <c:v>-28.446529352298086</c:v>
                </c:pt>
                <c:pt idx="3606">
                  <c:v>-28.563655230788555</c:v>
                </c:pt>
                <c:pt idx="3607">
                  <c:v>-28.680764701661928</c:v>
                </c:pt>
                <c:pt idx="3608">
                  <c:v>-28.797857543036599</c:v>
                </c:pt>
                <c:pt idx="3609">
                  <c:v>-28.914933533185263</c:v>
                </c:pt>
                <c:pt idx="3610">
                  <c:v>-29.031992450477333</c:v>
                </c:pt>
                <c:pt idx="3611">
                  <c:v>-29.149034073321985</c:v>
                </c:pt>
                <c:pt idx="3612">
                  <c:v>-29.266058180110434</c:v>
                </c:pt>
                <c:pt idx="3613">
                  <c:v>-29.38306454915795</c:v>
                </c:pt>
                <c:pt idx="3614">
                  <c:v>-29.500052958645398</c:v>
                </c:pt>
                <c:pt idx="3615">
                  <c:v>-29.617023186560772</c:v>
                </c:pt>
                <c:pt idx="3616">
                  <c:v>-29.733975010638403</c:v>
                </c:pt>
                <c:pt idx="3617">
                  <c:v>-29.850908208300041</c:v>
                </c:pt>
                <c:pt idx="3618">
                  <c:v>-29.967822556596104</c:v>
                </c:pt>
                <c:pt idx="3619">
                  <c:v>-30.084717832142417</c:v>
                </c:pt>
                <c:pt idx="3620">
                  <c:v>-30.201593811061855</c:v>
                </c:pt>
                <c:pt idx="3621">
                  <c:v>-30.318450268922959</c:v>
                </c:pt>
                <c:pt idx="3622">
                  <c:v>-30.43528698067496</c:v>
                </c:pt>
                <c:pt idx="3623">
                  <c:v>-30.552103720591163</c:v>
                </c:pt>
                <c:pt idx="3624">
                  <c:v>-30.668900262204801</c:v>
                </c:pt>
                <c:pt idx="3625">
                  <c:v>-30.785676378245626</c:v>
                </c:pt>
                <c:pt idx="3626">
                  <c:v>-30.902431840578288</c:v>
                </c:pt>
                <c:pt idx="3627">
                  <c:v>-31.019166420140095</c:v>
                </c:pt>
                <c:pt idx="3628">
                  <c:v>-31.13587988687803</c:v>
                </c:pt>
                <c:pt idx="3629">
                  <c:v>-31.252572009684627</c:v>
                </c:pt>
                <c:pt idx="3630">
                  <c:v>-31.369242556335792</c:v>
                </c:pt>
                <c:pt idx="3631">
                  <c:v>-31.485891293427898</c:v>
                </c:pt>
                <c:pt idx="3632">
                  <c:v>-31.602517986312648</c:v>
                </c:pt>
                <c:pt idx="3633">
                  <c:v>-31.719122399034575</c:v>
                </c:pt>
                <c:pt idx="3634">
                  <c:v>-31.835704294268282</c:v>
                </c:pt>
                <c:pt idx="3635">
                  <c:v>-31.952263433252369</c:v>
                </c:pt>
                <c:pt idx="3636">
                  <c:v>-32.068799575727667</c:v>
                </c:pt>
                <c:pt idx="3637">
                  <c:v>-32.185312479873716</c:v>
                </c:pt>
                <c:pt idx="3638">
                  <c:v>-32.301801902243398</c:v>
                </c:pt>
                <c:pt idx="3639">
                  <c:v>-32.418267597701032</c:v>
                </c:pt>
                <c:pt idx="3640">
                  <c:v>-32.534709319357916</c:v>
                </c:pt>
                <c:pt idx="3641">
                  <c:v>-32.651126818507947</c:v>
                </c:pt>
                <c:pt idx="3642">
                  <c:v>-32.767519844566465</c:v>
                </c:pt>
                <c:pt idx="3643">
                  <c:v>-32.883888145005187</c:v>
                </c:pt>
                <c:pt idx="3644">
                  <c:v>-33.000231465289744</c:v>
                </c:pt>
                <c:pt idx="3645">
                  <c:v>-33.116549548816351</c:v>
                </c:pt>
                <c:pt idx="3646">
                  <c:v>-33.232842136849229</c:v>
                </c:pt>
                <c:pt idx="3647">
                  <c:v>-33.349108968459149</c:v>
                </c:pt>
                <c:pt idx="3648">
                  <c:v>-33.465349780458666</c:v>
                </c:pt>
                <c:pt idx="3649">
                  <c:v>-33.581564307342887</c:v>
                </c:pt>
                <c:pt idx="3650">
                  <c:v>-33.697752281225661</c:v>
                </c:pt>
                <c:pt idx="3651">
                  <c:v>-33.813913431779696</c:v>
                </c:pt>
                <c:pt idx="3652">
                  <c:v>-33.930047486173379</c:v>
                </c:pt>
                <c:pt idx="3653">
                  <c:v>-34.046154169013079</c:v>
                </c:pt>
                <c:pt idx="3654">
                  <c:v>-34.162233202279225</c:v>
                </c:pt>
                <c:pt idx="3655">
                  <c:v>-34.278284305269722</c:v>
                </c:pt>
                <c:pt idx="3656">
                  <c:v>-34.394307194538754</c:v>
                </c:pt>
                <c:pt idx="3657">
                  <c:v>-34.51030158383756</c:v>
                </c:pt>
                <c:pt idx="3658">
                  <c:v>-34.626267184054825</c:v>
                </c:pt>
                <c:pt idx="3659">
                  <c:v>-34.742203703162716</c:v>
                </c:pt>
                <c:pt idx="3660">
                  <c:v>-34.858110846154489</c:v>
                </c:pt>
                <c:pt idx="3661">
                  <c:v>-34.973988314989839</c:v>
                </c:pt>
                <c:pt idx="3662">
                  <c:v>-35.08983580853851</c:v>
                </c:pt>
                <c:pt idx="3663">
                  <c:v>-35.205653022522824</c:v>
                </c:pt>
                <c:pt idx="3664">
                  <c:v>-35.321439649465276</c:v>
                </c:pt>
                <c:pt idx="3665">
                  <c:v>-35.437195378630435</c:v>
                </c:pt>
                <c:pt idx="3666">
                  <c:v>-35.552919895972792</c:v>
                </c:pt>
                <c:pt idx="3667">
                  <c:v>-35.668612884083956</c:v>
                </c:pt>
                <c:pt idx="3668">
                  <c:v>-35.784274022139158</c:v>
                </c:pt>
                <c:pt idx="3669">
                  <c:v>-35.89990298584496</c:v>
                </c:pt>
                <c:pt idx="3670">
                  <c:v>-36.015499447388123</c:v>
                </c:pt>
                <c:pt idx="3671">
                  <c:v>-36.131063075387459</c:v>
                </c:pt>
                <c:pt idx="3672">
                  <c:v>-36.246593534840997</c:v>
                </c:pt>
                <c:pt idx="3673">
                  <c:v>-36.362090487077893</c:v>
                </c:pt>
                <c:pt idx="3674">
                  <c:v>-36.477553589712585</c:v>
                </c:pt>
                <c:pt idx="3675">
                  <c:v>-36.592982496594431</c:v>
                </c:pt>
                <c:pt idx="3676">
                  <c:v>-36.708376857765018</c:v>
                </c:pt>
                <c:pt idx="3677">
                  <c:v>-36.823736319408795</c:v>
                </c:pt>
                <c:pt idx="3678">
                  <c:v>-36.939060523811605</c:v>
                </c:pt>
                <c:pt idx="3679">
                  <c:v>-37.054349109315467</c:v>
                </c:pt>
                <c:pt idx="3680">
                  <c:v>-37.169601710276481</c:v>
                </c:pt>
                <c:pt idx="3681">
                  <c:v>-37.284817957023108</c:v>
                </c:pt>
                <c:pt idx="3682">
                  <c:v>-37.399997475815752</c:v>
                </c:pt>
                <c:pt idx="3683">
                  <c:v>-37.515139888805066</c:v>
                </c:pt>
                <c:pt idx="3684">
                  <c:v>-37.630244813997336</c:v>
                </c:pt>
                <c:pt idx="3685">
                  <c:v>-37.745311865211818</c:v>
                </c:pt>
                <c:pt idx="3686">
                  <c:v>-37.860340652047171</c:v>
                </c:pt>
                <c:pt idx="3687">
                  <c:v>-37.975330779845905</c:v>
                </c:pt>
                <c:pt idx="3688">
                  <c:v>-38.090281849658368</c:v>
                </c:pt>
                <c:pt idx="3689">
                  <c:v>-38.205193458210402</c:v>
                </c:pt>
                <c:pt idx="3690">
                  <c:v>-38.320065197870235</c:v>
                </c:pt>
                <c:pt idx="3691">
                  <c:v>-38.434896656618776</c:v>
                </c:pt>
                <c:pt idx="3692">
                  <c:v>-38.549687418017044</c:v>
                </c:pt>
                <c:pt idx="3693">
                  <c:v>-38.664437061180024</c:v>
                </c:pt>
                <c:pt idx="3694">
                  <c:v>-38.779145160747248</c:v>
                </c:pt>
                <c:pt idx="3695">
                  <c:v>-38.893811286856959</c:v>
                </c:pt>
                <c:pt idx="3696">
                  <c:v>-39.008435005119821</c:v>
                </c:pt>
                <c:pt idx="3697">
                  <c:v>-39.123015876595929</c:v>
                </c:pt>
                <c:pt idx="3698">
                  <c:v>-39.237553457771213</c:v>
                </c:pt>
                <c:pt idx="3699">
                  <c:v>-39.352047300536071</c:v>
                </c:pt>
                <c:pt idx="3700">
                  <c:v>-39.466496952164647</c:v>
                </c:pt>
                <c:pt idx="3701">
                  <c:v>-39.580901955295758</c:v>
                </c:pt>
                <c:pt idx="3702">
                  <c:v>-39.695261847915191</c:v>
                </c:pt>
                <c:pt idx="3703">
                  <c:v>-39.809576163338278</c:v>
                </c:pt>
                <c:pt idx="3704">
                  <c:v>-39.923844430194549</c:v>
                </c:pt>
                <c:pt idx="3705">
                  <c:v>-40.038066172415569</c:v>
                </c:pt>
                <c:pt idx="3706">
                  <c:v>-40.152240909219017</c:v>
                </c:pt>
                <c:pt idx="3707">
                  <c:v>-40.266368155100338</c:v>
                </c:pt>
                <c:pt idx="3708">
                  <c:v>-40.380447419819205</c:v>
                </c:pt>
                <c:pt idx="3709">
                  <c:v>-40.494478208394042</c:v>
                </c:pt>
                <c:pt idx="3710">
                  <c:v>-40.608460021092839</c:v>
                </c:pt>
                <c:pt idx="3711">
                  <c:v>-40.722392353425903</c:v>
                </c:pt>
                <c:pt idx="3712">
                  <c:v>-40.836274696142539</c:v>
                </c:pt>
                <c:pt idx="3713">
                  <c:v>-40.950106535228201</c:v>
                </c:pt>
                <c:pt idx="3714">
                  <c:v>-41.063887351900064</c:v>
                </c:pt>
                <c:pt idx="3715">
                  <c:v>-41.177616622607843</c:v>
                </c:pt>
                <c:pt idx="3716">
                  <c:v>-41.291293819033569</c:v>
                </c:pt>
                <c:pt idx="3717">
                  <c:v>-41.404918408094716</c:v>
                </c:pt>
                <c:pt idx="3718">
                  <c:v>-41.518489851945247</c:v>
                </c:pt>
                <c:pt idx="3719">
                  <c:v>-41.632007607982416</c:v>
                </c:pt>
                <c:pt idx="3720">
                  <c:v>-41.745471128852188</c:v>
                </c:pt>
                <c:pt idx="3721">
                  <c:v>-41.858879862455154</c:v>
                </c:pt>
                <c:pt idx="3722">
                  <c:v>-41.972233251957931</c:v>
                </c:pt>
                <c:pt idx="3723">
                  <c:v>-42.085530735800063</c:v>
                </c:pt>
                <c:pt idx="3724">
                  <c:v>-42.198771747708577</c:v>
                </c:pt>
                <c:pt idx="3725">
                  <c:v>-42.311955716708411</c:v>
                </c:pt>
                <c:pt idx="3726">
                  <c:v>-42.425082067137623</c:v>
                </c:pt>
                <c:pt idx="3727">
                  <c:v>-42.538150218664185</c:v>
                </c:pt>
                <c:pt idx="3728">
                  <c:v>-42.6511595862994</c:v>
                </c:pt>
                <c:pt idx="3729">
                  <c:v>-42.764109580420723</c:v>
                </c:pt>
                <c:pt idx="3730">
                  <c:v>-42.87699960678674</c:v>
                </c:pt>
                <c:pt idx="3731">
                  <c:v>-42.989829066561043</c:v>
                </c:pt>
                <c:pt idx="3732">
                  <c:v>-43.102597356335451</c:v>
                </c:pt>
                <c:pt idx="3733">
                  <c:v>-43.215303868149931</c:v>
                </c:pt>
                <c:pt idx="3734">
                  <c:v>-43.327947989520538</c:v>
                </c:pt>
                <c:pt idx="3735">
                  <c:v>-43.440529103465394</c:v>
                </c:pt>
                <c:pt idx="3736">
                  <c:v>-43.553046588531146</c:v>
                </c:pt>
                <c:pt idx="3737">
                  <c:v>-43.665499818822781</c:v>
                </c:pt>
                <c:pt idx="3738">
                  <c:v>-43.777888164033357</c:v>
                </c:pt>
                <c:pt idx="3739">
                  <c:v>-43.890210989476401</c:v>
                </c:pt>
                <c:pt idx="3740">
                  <c:v>-44.002467656117801</c:v>
                </c:pt>
                <c:pt idx="3741">
                  <c:v>-44.114657520610706</c:v>
                </c:pt>
                <c:pt idx="3742">
                  <c:v>-44.226779935329319</c:v>
                </c:pt>
                <c:pt idx="3743">
                  <c:v>-44.338834248408801</c:v>
                </c:pt>
                <c:pt idx="3744">
                  <c:v>-44.450819803778387</c:v>
                </c:pt>
                <c:pt idx="3745">
                  <c:v>-44.562735941206427</c:v>
                </c:pt>
                <c:pt idx="3746">
                  <c:v>-44.674581996334325</c:v>
                </c:pt>
                <c:pt idx="3747">
                  <c:v>-44.786357300723694</c:v>
                </c:pt>
                <c:pt idx="3748">
                  <c:v>-44.898061181896139</c:v>
                </c:pt>
                <c:pt idx="3749">
                  <c:v>-45.009692963377745</c:v>
                </c:pt>
                <c:pt idx="3750">
                  <c:v>-45.121251964744346</c:v>
                </c:pt>
                <c:pt idx="3751">
                  <c:v>-45.232737501668737</c:v>
                </c:pt>
                <c:pt idx="3752">
                  <c:v>-45.344148885966064</c:v>
                </c:pt>
                <c:pt idx="3753">
                  <c:v>-45.455485425645804</c:v>
                </c:pt>
                <c:pt idx="3754">
                  <c:v>-45.566746424958012</c:v>
                </c:pt>
                <c:pt idx="3755">
                  <c:v>-45.677931184445811</c:v>
                </c:pt>
                <c:pt idx="3756">
                  <c:v>-45.789039000998429</c:v>
                </c:pt>
                <c:pt idx="3757">
                  <c:v>-45.900069167902416</c:v>
                </c:pt>
                <c:pt idx="3758">
                  <c:v>-46.011020974895644</c:v>
                </c:pt>
                <c:pt idx="3759">
                  <c:v>-46.121893708226224</c:v>
                </c:pt>
                <c:pt idx="3760">
                  <c:v>-46.232686650702561</c:v>
                </c:pt>
                <c:pt idx="3761">
                  <c:v>-46.343399081755962</c:v>
                </c:pt>
                <c:pt idx="3762">
                  <c:v>-46.454030277497054</c:v>
                </c:pt>
                <c:pt idx="3763">
                  <c:v>-46.564579510772717</c:v>
                </c:pt>
                <c:pt idx="3764">
                  <c:v>-46.675046051230993</c:v>
                </c:pt>
                <c:pt idx="3765">
                  <c:v>-46.785429165378133</c:v>
                </c:pt>
                <c:pt idx="3766">
                  <c:v>-46.895728116642545</c:v>
                </c:pt>
                <c:pt idx="3767">
                  <c:v>-47.005942165437801</c:v>
                </c:pt>
                <c:pt idx="3768">
                  <c:v>-47.116070569225514</c:v>
                </c:pt>
                <c:pt idx="3769">
                  <c:v>-47.226112582581635</c:v>
                </c:pt>
                <c:pt idx="3770">
                  <c:v>-47.336067457259759</c:v>
                </c:pt>
                <c:pt idx="3771">
                  <c:v>-47.445934442260238</c:v>
                </c:pt>
                <c:pt idx="3772">
                  <c:v>-47.555712783896496</c:v>
                </c:pt>
                <c:pt idx="3773">
                  <c:v>-47.665401725861841</c:v>
                </c:pt>
                <c:pt idx="3774">
                  <c:v>-47.77500050929973</c:v>
                </c:pt>
                <c:pt idx="3775">
                  <c:v>-47.884508372872688</c:v>
                </c:pt>
                <c:pt idx="3776">
                  <c:v>-47.993924552834699</c:v>
                </c:pt>
                <c:pt idx="3777">
                  <c:v>-48.10324828309794</c:v>
                </c:pt>
                <c:pt idx="3778">
                  <c:v>-48.212478795309181</c:v>
                </c:pt>
                <c:pt idx="3779">
                  <c:v>-48.321615318919328</c:v>
                </c:pt>
                <c:pt idx="3780">
                  <c:v>-48.430657081256783</c:v>
                </c:pt>
                <c:pt idx="3781">
                  <c:v>-48.539603307602761</c:v>
                </c:pt>
                <c:pt idx="3782">
                  <c:v>-48.648453221265157</c:v>
                </c:pt>
                <c:pt idx="3783">
                  <c:v>-48.757206043650768</c:v>
                </c:pt>
                <c:pt idx="3784">
                  <c:v>-48.865860994345496</c:v>
                </c:pt>
                <c:pt idx="3785">
                  <c:v>-48.974417291186228</c:v>
                </c:pt>
                <c:pt idx="3786">
                  <c:v>-49.082874150339848</c:v>
                </c:pt>
                <c:pt idx="3787">
                  <c:v>-49.191230786378867</c:v>
                </c:pt>
                <c:pt idx="3788">
                  <c:v>-49.299486412361404</c:v>
                </c:pt>
                <c:pt idx="3789">
                  <c:v>-49.407640239903685</c:v>
                </c:pt>
                <c:pt idx="3790">
                  <c:v>-49.515691479267076</c:v>
                </c:pt>
                <c:pt idx="3791">
                  <c:v>-49.623639339428792</c:v>
                </c:pt>
                <c:pt idx="3792">
                  <c:v>-49.731483028165201</c:v>
                </c:pt>
                <c:pt idx="3793">
                  <c:v>-49.83922175213155</c:v>
                </c:pt>
                <c:pt idx="3794">
                  <c:v>-49.946854716941033</c:v>
                </c:pt>
                <c:pt idx="3795">
                  <c:v>-50.054381127244369</c:v>
                </c:pt>
                <c:pt idx="3796">
                  <c:v>-50.161800186811945</c:v>
                </c:pt>
                <c:pt idx="3797">
                  <c:v>-50.269111098615355</c:v>
                </c:pt>
                <c:pt idx="3798">
                  <c:v>-50.37631306490394</c:v>
                </c:pt>
                <c:pt idx="3799">
                  <c:v>-50.483405287292697</c:v>
                </c:pt>
                <c:pt idx="3800">
                  <c:v>-50.590386966839873</c:v>
                </c:pt>
                <c:pt idx="3801">
                  <c:v>-50.69725730412992</c:v>
                </c:pt>
              </c:numCache>
            </c:numRef>
          </c:yVal>
          <c:smooth val="0"/>
          <c:extLst>
            <c:ext xmlns:c16="http://schemas.microsoft.com/office/drawing/2014/chart" uri="{C3380CC4-5D6E-409C-BE32-E72D297353CC}">
              <c16:uniqueId val="{00000000-681C-460B-9661-733EF0000C24}"/>
            </c:ext>
          </c:extLst>
        </c:ser>
        <c:dLbls>
          <c:showLegendKey val="0"/>
          <c:showVal val="0"/>
          <c:showCatName val="0"/>
          <c:showSerName val="0"/>
          <c:showPercent val="0"/>
          <c:showBubbleSize val="0"/>
        </c:dLbls>
        <c:axId val="175422464"/>
        <c:axId val="175420928"/>
      </c:scatterChart>
      <c:valAx>
        <c:axId val="17541683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418752"/>
        <c:crosses val="autoZero"/>
        <c:crossBetween val="midCat"/>
      </c:valAx>
      <c:valAx>
        <c:axId val="175418752"/>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416832"/>
        <c:crosses val="autoZero"/>
        <c:crossBetween val="midCat"/>
        <c:majorUnit val="20"/>
        <c:minorUnit val="10"/>
      </c:valAx>
      <c:valAx>
        <c:axId val="175420928"/>
        <c:scaling>
          <c:orientation val="minMax"/>
          <c:max val="180"/>
          <c:min val="-180"/>
        </c:scaling>
        <c:delete val="0"/>
        <c:axPos val="r"/>
        <c:numFmt formatCode="General" sourceLinked="1"/>
        <c:majorTickMark val="out"/>
        <c:minorTickMark val="none"/>
        <c:tickLblPos val="nextTo"/>
        <c:crossAx val="175422464"/>
        <c:crosses val="max"/>
        <c:crossBetween val="midCat"/>
        <c:majorUnit val="45"/>
      </c:valAx>
      <c:valAx>
        <c:axId val="175422464"/>
        <c:scaling>
          <c:logBase val="10"/>
          <c:orientation val="minMax"/>
        </c:scaling>
        <c:delete val="1"/>
        <c:axPos val="b"/>
        <c:numFmt formatCode="General" sourceLinked="1"/>
        <c:majorTickMark val="out"/>
        <c:minorTickMark val="none"/>
        <c:tickLblPos val="nextTo"/>
        <c:crossAx val="175420928"/>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IN" sz="1400"/>
              <a:t>Total Gain and Phase vs. Frequency
</a:t>
            </a:r>
          </a:p>
        </c:rich>
      </c:tx>
      <c:overlay val="0"/>
    </c:title>
    <c:autoTitleDeleted val="0"/>
    <c:plotArea>
      <c:layout/>
      <c:scatterChart>
        <c:scatterStyle val="lineMarker"/>
        <c:varyColors val="0"/>
        <c:ser>
          <c:idx val="0"/>
          <c:order val="0"/>
          <c:tx>
            <c:v>Total_gain(db)</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Plot'!$P$44:$P$3845</c:f>
              <c:numCache>
                <c:formatCode>General</c:formatCode>
                <c:ptCount val="3802"/>
                <c:pt idx="0">
                  <c:v>100.56030892061406</c:v>
                </c:pt>
                <c:pt idx="1">
                  <c:v>100.52736500517864</c:v>
                </c:pt>
                <c:pt idx="2">
                  <c:v>100.49442108906929</c:v>
                </c:pt>
                <c:pt idx="3">
                  <c:v>100.46147717228078</c:v>
                </c:pt>
                <c:pt idx="4">
                  <c:v>100.42853325480792</c:v>
                </c:pt>
                <c:pt idx="5">
                  <c:v>100.39558933664559</c:v>
                </c:pt>
                <c:pt idx="6">
                  <c:v>100.36264541778847</c:v>
                </c:pt>
                <c:pt idx="7">
                  <c:v>100.32970149823137</c:v>
                </c:pt>
                <c:pt idx="8">
                  <c:v>100.29675757796896</c:v>
                </c:pt>
                <c:pt idx="9">
                  <c:v>100.26381365699571</c:v>
                </c:pt>
                <c:pt idx="10">
                  <c:v>100.23086973530633</c:v>
                </c:pt>
                <c:pt idx="11">
                  <c:v>100.19792581289529</c:v>
                </c:pt>
                <c:pt idx="12">
                  <c:v>100.16498188975716</c:v>
                </c:pt>
                <c:pt idx="13">
                  <c:v>100.13203796588654</c:v>
                </c:pt>
                <c:pt idx="14">
                  <c:v>100.09909404127747</c:v>
                </c:pt>
                <c:pt idx="15">
                  <c:v>100.06615011592473</c:v>
                </c:pt>
                <c:pt idx="16">
                  <c:v>100.03320618982244</c:v>
                </c:pt>
                <c:pt idx="17">
                  <c:v>100.00026226296484</c:v>
                </c:pt>
                <c:pt idx="18">
                  <c:v>99.967318335346391</c:v>
                </c:pt>
                <c:pt idx="19">
                  <c:v>99.93437440696124</c:v>
                </c:pt>
                <c:pt idx="20">
                  <c:v>99.90143047780343</c:v>
                </c:pt>
                <c:pt idx="21">
                  <c:v>99.868486547867121</c:v>
                </c:pt>
                <c:pt idx="22">
                  <c:v>99.835542617146444</c:v>
                </c:pt>
                <c:pt idx="23">
                  <c:v>99.802598685635303</c:v>
                </c:pt>
                <c:pt idx="24">
                  <c:v>99.769654753327956</c:v>
                </c:pt>
                <c:pt idx="25">
                  <c:v>99.736710820217951</c:v>
                </c:pt>
                <c:pt idx="26">
                  <c:v>99.703766886299476</c:v>
                </c:pt>
                <c:pt idx="27">
                  <c:v>99.670822951566294</c:v>
                </c:pt>
                <c:pt idx="28">
                  <c:v>99.637879016012164</c:v>
                </c:pt>
                <c:pt idx="29">
                  <c:v>99.604935079630792</c:v>
                </c:pt>
                <c:pt idx="30">
                  <c:v>99.571991142416039</c:v>
                </c:pt>
                <c:pt idx="31">
                  <c:v>99.539047204361353</c:v>
                </c:pt>
                <c:pt idx="32">
                  <c:v>99.506103265460553</c:v>
                </c:pt>
                <c:pt idx="33">
                  <c:v>99.473159325707059</c:v>
                </c:pt>
                <c:pt idx="34">
                  <c:v>99.44021538509439</c:v>
                </c:pt>
                <c:pt idx="35">
                  <c:v>99.40727144361604</c:v>
                </c:pt>
                <c:pt idx="36">
                  <c:v>99.374327501265398</c:v>
                </c:pt>
                <c:pt idx="37">
                  <c:v>99.34138355803583</c:v>
                </c:pt>
                <c:pt idx="38">
                  <c:v>99.308439613920655</c:v>
                </c:pt>
                <c:pt idx="39">
                  <c:v>99.275495668913024</c:v>
                </c:pt>
                <c:pt idx="40">
                  <c:v>99.242551723006301</c:v>
                </c:pt>
                <c:pt idx="41">
                  <c:v>99.209607776193621</c:v>
                </c:pt>
                <c:pt idx="42">
                  <c:v>99.176663828468037</c:v>
                </c:pt>
                <c:pt idx="43">
                  <c:v>99.143719879822498</c:v>
                </c:pt>
                <c:pt idx="44">
                  <c:v>99.110775930250142</c:v>
                </c:pt>
                <c:pt idx="45">
                  <c:v>99.077831979743749</c:v>
                </c:pt>
                <c:pt idx="46">
                  <c:v>99.044888028296526</c:v>
                </c:pt>
                <c:pt idx="47">
                  <c:v>99.011944075901084</c:v>
                </c:pt>
                <c:pt idx="48">
                  <c:v>98.979000122550062</c:v>
                </c:pt>
                <c:pt idx="49">
                  <c:v>98.94605616823641</c:v>
                </c:pt>
                <c:pt idx="50">
                  <c:v>98.913112212952768</c:v>
                </c:pt>
                <c:pt idx="51">
                  <c:v>98.880168256691775</c:v>
                </c:pt>
                <c:pt idx="52">
                  <c:v>98.847224299445884</c:v>
                </c:pt>
                <c:pt idx="53">
                  <c:v>98.81428034120762</c:v>
                </c:pt>
                <c:pt idx="54">
                  <c:v>98.781336381969538</c:v>
                </c:pt>
                <c:pt idx="55">
                  <c:v>98.748392421723722</c:v>
                </c:pt>
                <c:pt idx="56">
                  <c:v>98.715448460462994</c:v>
                </c:pt>
                <c:pt idx="57">
                  <c:v>98.682504498179242</c:v>
                </c:pt>
                <c:pt idx="58">
                  <c:v>98.64956053486469</c:v>
                </c:pt>
                <c:pt idx="59">
                  <c:v>98.616616570511667</c:v>
                </c:pt>
                <c:pt idx="60">
                  <c:v>98.583672605112156</c:v>
                </c:pt>
                <c:pt idx="61">
                  <c:v>98.5507286386582</c:v>
                </c:pt>
                <c:pt idx="62">
                  <c:v>98.517784671141854</c:v>
                </c:pt>
                <c:pt idx="63">
                  <c:v>98.484840702554919</c:v>
                </c:pt>
                <c:pt idx="64">
                  <c:v>98.45189673288921</c:v>
                </c:pt>
                <c:pt idx="65">
                  <c:v>98.41895276213674</c:v>
                </c:pt>
                <c:pt idx="66">
                  <c:v>98.38600879028894</c:v>
                </c:pt>
                <c:pt idx="67">
                  <c:v>98.353064817337653</c:v>
                </c:pt>
                <c:pt idx="68">
                  <c:v>98.320120843274367</c:v>
                </c:pt>
                <c:pt idx="69">
                  <c:v>98.287176868090725</c:v>
                </c:pt>
                <c:pt idx="70">
                  <c:v>98.254232891778145</c:v>
                </c:pt>
                <c:pt idx="71">
                  <c:v>98.221288914328042</c:v>
                </c:pt>
                <c:pt idx="72">
                  <c:v>98.188344935731834</c:v>
                </c:pt>
                <c:pt idx="73">
                  <c:v>98.155400955980554</c:v>
                </c:pt>
                <c:pt idx="74">
                  <c:v>98.122456975065575</c:v>
                </c:pt>
                <c:pt idx="75">
                  <c:v>98.089512992978086</c:v>
                </c:pt>
                <c:pt idx="76">
                  <c:v>98.056569009709094</c:v>
                </c:pt>
                <c:pt idx="77">
                  <c:v>98.023625025249601</c:v>
                </c:pt>
                <c:pt idx="78">
                  <c:v>97.990681039590513</c:v>
                </c:pt>
                <c:pt idx="79">
                  <c:v>97.957737052722749</c:v>
                </c:pt>
                <c:pt idx="80">
                  <c:v>97.924793064637115</c:v>
                </c:pt>
                <c:pt idx="81">
                  <c:v>97.891849075324188</c:v>
                </c:pt>
                <c:pt idx="82">
                  <c:v>97.858905084774918</c:v>
                </c:pt>
                <c:pt idx="83">
                  <c:v>97.82596109297954</c:v>
                </c:pt>
                <c:pt idx="84">
                  <c:v>97.793017099928846</c:v>
                </c:pt>
                <c:pt idx="85">
                  <c:v>97.760073105613117</c:v>
                </c:pt>
                <c:pt idx="86">
                  <c:v>97.727129110022986</c:v>
                </c:pt>
                <c:pt idx="87">
                  <c:v>97.694185113148322</c:v>
                </c:pt>
                <c:pt idx="88">
                  <c:v>97.661241114979518</c:v>
                </c:pt>
                <c:pt idx="89">
                  <c:v>97.628297115506925</c:v>
                </c:pt>
                <c:pt idx="90">
                  <c:v>97.595353114720339</c:v>
                </c:pt>
                <c:pt idx="91">
                  <c:v>97.562409112609942</c:v>
                </c:pt>
                <c:pt idx="92">
                  <c:v>97.5294651091655</c:v>
                </c:pt>
                <c:pt idx="93">
                  <c:v>97.49652110437701</c:v>
                </c:pt>
                <c:pt idx="94">
                  <c:v>97.463577098234225</c:v>
                </c:pt>
                <c:pt idx="95">
                  <c:v>97.430633090726644</c:v>
                </c:pt>
                <c:pt idx="96">
                  <c:v>97.397689081844035</c:v>
                </c:pt>
                <c:pt idx="97">
                  <c:v>97.364745071575896</c:v>
                </c:pt>
                <c:pt idx="98">
                  <c:v>97.331801059911697</c:v>
                </c:pt>
                <c:pt idx="99">
                  <c:v>97.298857046840823</c:v>
                </c:pt>
                <c:pt idx="100">
                  <c:v>97.265913032352415</c:v>
                </c:pt>
                <c:pt idx="101">
                  <c:v>97.232969016436016</c:v>
                </c:pt>
                <c:pt idx="102">
                  <c:v>97.200024999080227</c:v>
                </c:pt>
                <c:pt idx="103">
                  <c:v>97.16708098027452</c:v>
                </c:pt>
                <c:pt idx="104">
                  <c:v>97.134136960007851</c:v>
                </c:pt>
                <c:pt idx="105">
                  <c:v>97.101192938268895</c:v>
                </c:pt>
                <c:pt idx="106">
                  <c:v>97.068248915046453</c:v>
                </c:pt>
                <c:pt idx="107">
                  <c:v>97.035304890329343</c:v>
                </c:pt>
                <c:pt idx="108">
                  <c:v>97.002360864106052</c:v>
                </c:pt>
                <c:pt idx="109">
                  <c:v>96.969416836365298</c:v>
                </c:pt>
                <c:pt idx="110">
                  <c:v>96.936472807095342</c:v>
                </c:pt>
                <c:pt idx="111">
                  <c:v>96.903528776284787</c:v>
                </c:pt>
                <c:pt idx="112">
                  <c:v>96.87058474392154</c:v>
                </c:pt>
                <c:pt idx="113">
                  <c:v>96.837640709994034</c:v>
                </c:pt>
                <c:pt idx="114">
                  <c:v>96.80469667449033</c:v>
                </c:pt>
                <c:pt idx="115">
                  <c:v>96.771752637398407</c:v>
                </c:pt>
                <c:pt idx="116">
                  <c:v>96.738808598706157</c:v>
                </c:pt>
                <c:pt idx="117">
                  <c:v>96.705864558401345</c:v>
                </c:pt>
                <c:pt idx="118">
                  <c:v>96.672920516471805</c:v>
                </c:pt>
                <c:pt idx="119">
                  <c:v>96.639976472905033</c:v>
                </c:pt>
                <c:pt idx="120">
                  <c:v>96.607032427688637</c:v>
                </c:pt>
                <c:pt idx="121">
                  <c:v>96.574088380810096</c:v>
                </c:pt>
                <c:pt idx="122">
                  <c:v>96.541144332256664</c:v>
                </c:pt>
                <c:pt idx="123">
                  <c:v>96.508200282015665</c:v>
                </c:pt>
                <c:pt idx="124">
                  <c:v>96.475256230074308</c:v>
                </c:pt>
                <c:pt idx="125">
                  <c:v>96.442312176419421</c:v>
                </c:pt>
                <c:pt idx="126">
                  <c:v>96.409368121038156</c:v>
                </c:pt>
                <c:pt idx="127">
                  <c:v>96.376424063917227</c:v>
                </c:pt>
                <c:pt idx="128">
                  <c:v>96.343480005043588</c:v>
                </c:pt>
                <c:pt idx="129">
                  <c:v>96.310535944403682</c:v>
                </c:pt>
                <c:pt idx="130">
                  <c:v>96.277591881984179</c:v>
                </c:pt>
                <c:pt idx="131">
                  <c:v>96.244647817771551</c:v>
                </c:pt>
                <c:pt idx="132">
                  <c:v>96.211703751752097</c:v>
                </c:pt>
                <c:pt idx="133">
                  <c:v>96.17875968391192</c:v>
                </c:pt>
                <c:pt idx="134">
                  <c:v>96.145815614237392</c:v>
                </c:pt>
                <c:pt idx="135">
                  <c:v>96.112871542714402</c:v>
                </c:pt>
                <c:pt idx="136">
                  <c:v>96.079927469328965</c:v>
                </c:pt>
                <c:pt idx="137">
                  <c:v>96.046983394066842</c:v>
                </c:pt>
                <c:pt idx="138">
                  <c:v>96.014039316913724</c:v>
                </c:pt>
                <c:pt idx="139">
                  <c:v>95.981095237855243</c:v>
                </c:pt>
                <c:pt idx="140">
                  <c:v>95.948151156877003</c:v>
                </c:pt>
                <c:pt idx="141">
                  <c:v>95.915207073964112</c:v>
                </c:pt>
                <c:pt idx="142">
                  <c:v>95.88226298910206</c:v>
                </c:pt>
                <c:pt idx="143">
                  <c:v>95.849318902275911</c:v>
                </c:pt>
                <c:pt idx="144">
                  <c:v>95.816374813470844</c:v>
                </c:pt>
                <c:pt idx="145">
                  <c:v>95.783430722671611</c:v>
                </c:pt>
                <c:pt idx="146">
                  <c:v>95.750486629863161</c:v>
                </c:pt>
                <c:pt idx="147">
                  <c:v>95.717542535029992</c:v>
                </c:pt>
                <c:pt idx="148">
                  <c:v>95.68459843815701</c:v>
                </c:pt>
                <c:pt idx="149">
                  <c:v>95.651654339228443</c:v>
                </c:pt>
                <c:pt idx="150">
                  <c:v>95.618710238228687</c:v>
                </c:pt>
                <c:pt idx="151">
                  <c:v>95.585766135142123</c:v>
                </c:pt>
                <c:pt idx="152">
                  <c:v>95.552822029952594</c:v>
                </c:pt>
                <c:pt idx="153">
                  <c:v>95.519877922644255</c:v>
                </c:pt>
                <c:pt idx="154">
                  <c:v>95.486933813200906</c:v>
                </c:pt>
                <c:pt idx="155">
                  <c:v>95.453989701606346</c:v>
                </c:pt>
                <c:pt idx="156">
                  <c:v>95.421045587844219</c:v>
                </c:pt>
                <c:pt idx="157">
                  <c:v>95.388101471897954</c:v>
                </c:pt>
                <c:pt idx="158">
                  <c:v>95.355157353750883</c:v>
                </c:pt>
                <c:pt idx="159">
                  <c:v>95.322213233386407</c:v>
                </c:pt>
                <c:pt idx="160">
                  <c:v>95.289269110787487</c:v>
                </c:pt>
                <c:pt idx="161">
                  <c:v>95.256324985937155</c:v>
                </c:pt>
                <c:pt idx="162">
                  <c:v>95.223380858818246</c:v>
                </c:pt>
                <c:pt idx="163">
                  <c:v>95.190436729413591</c:v>
                </c:pt>
                <c:pt idx="164">
                  <c:v>95.157492597705669</c:v>
                </c:pt>
                <c:pt idx="165">
                  <c:v>95.124548463677058</c:v>
                </c:pt>
                <c:pt idx="166">
                  <c:v>95.091604327309938</c:v>
                </c:pt>
                <c:pt idx="167">
                  <c:v>95.058660188586572</c:v>
                </c:pt>
                <c:pt idx="168">
                  <c:v>95.025716047489155</c:v>
                </c:pt>
                <c:pt idx="169">
                  <c:v>94.992771903999355</c:v>
                </c:pt>
                <c:pt idx="170">
                  <c:v>94.959827758099053</c:v>
                </c:pt>
                <c:pt idx="171">
                  <c:v>94.926883609770059</c:v>
                </c:pt>
                <c:pt idx="172">
                  <c:v>94.893939458993685</c:v>
                </c:pt>
                <c:pt idx="173">
                  <c:v>94.86099530575126</c:v>
                </c:pt>
                <c:pt idx="174">
                  <c:v>94.82805115002418</c:v>
                </c:pt>
                <c:pt idx="175">
                  <c:v>94.795106991793517</c:v>
                </c:pt>
                <c:pt idx="176">
                  <c:v>94.762162831040101</c:v>
                </c:pt>
                <c:pt idx="177">
                  <c:v>94.729218667744732</c:v>
                </c:pt>
                <c:pt idx="178">
                  <c:v>94.696274501888112</c:v>
                </c:pt>
                <c:pt idx="179">
                  <c:v>94.663330333450745</c:v>
                </c:pt>
                <c:pt idx="180">
                  <c:v>94.630386162412833</c:v>
                </c:pt>
                <c:pt idx="181">
                  <c:v>94.597441988754753</c:v>
                </c:pt>
                <c:pt idx="182">
                  <c:v>94.564497812456509</c:v>
                </c:pt>
                <c:pt idx="183">
                  <c:v>94.531553633497992</c:v>
                </c:pt>
                <c:pt idx="184">
                  <c:v>94.498609451858897</c:v>
                </c:pt>
                <c:pt idx="185">
                  <c:v>94.465665267518872</c:v>
                </c:pt>
                <c:pt idx="186">
                  <c:v>94.432721080457313</c:v>
                </c:pt>
                <c:pt idx="187">
                  <c:v>94.39977689065347</c:v>
                </c:pt>
                <c:pt idx="188">
                  <c:v>94.366832698086654</c:v>
                </c:pt>
                <c:pt idx="189">
                  <c:v>94.333888502735519</c:v>
                </c:pt>
                <c:pt idx="190">
                  <c:v>94.30094430457919</c:v>
                </c:pt>
                <c:pt idx="191">
                  <c:v>94.268000103596009</c:v>
                </c:pt>
                <c:pt idx="192">
                  <c:v>94.235055899764603</c:v>
                </c:pt>
                <c:pt idx="193">
                  <c:v>94.202111693063287</c:v>
                </c:pt>
                <c:pt idx="194">
                  <c:v>94.169167483470233</c:v>
                </c:pt>
                <c:pt idx="195">
                  <c:v>94.136223270963313</c:v>
                </c:pt>
                <c:pt idx="196">
                  <c:v>94.103279055520431</c:v>
                </c:pt>
                <c:pt idx="197">
                  <c:v>94.07033483711929</c:v>
                </c:pt>
                <c:pt idx="198">
                  <c:v>94.037390615737166</c:v>
                </c:pt>
                <c:pt idx="199">
                  <c:v>94.004446391351536</c:v>
                </c:pt>
                <c:pt idx="200">
                  <c:v>93.971502163939391</c:v>
                </c:pt>
                <c:pt idx="201">
                  <c:v>93.938557933477895</c:v>
                </c:pt>
                <c:pt idx="202">
                  <c:v>93.905613699943586</c:v>
                </c:pt>
                <c:pt idx="203">
                  <c:v>93.872669463313315</c:v>
                </c:pt>
                <c:pt idx="204">
                  <c:v>93.839725223563221</c:v>
                </c:pt>
                <c:pt idx="205">
                  <c:v>93.806780980669728</c:v>
                </c:pt>
                <c:pt idx="206">
                  <c:v>93.773836734608963</c:v>
                </c:pt>
                <c:pt idx="207">
                  <c:v>93.740892485356696</c:v>
                </c:pt>
                <c:pt idx="208">
                  <c:v>93.707948232888597</c:v>
                </c:pt>
                <c:pt idx="209">
                  <c:v>93.67500397718041</c:v>
                </c:pt>
                <c:pt idx="210">
                  <c:v>93.642059718207094</c:v>
                </c:pt>
                <c:pt idx="211">
                  <c:v>93.60911545594405</c:v>
                </c:pt>
                <c:pt idx="212">
                  <c:v>93.576171190366182</c:v>
                </c:pt>
                <c:pt idx="213">
                  <c:v>93.543226921448223</c:v>
                </c:pt>
                <c:pt idx="214">
                  <c:v>93.510282649164779</c:v>
                </c:pt>
                <c:pt idx="215">
                  <c:v>93.477338373490056</c:v>
                </c:pt>
                <c:pt idx="216">
                  <c:v>93.444394094398575</c:v>
                </c:pt>
                <c:pt idx="217">
                  <c:v>93.411449811863974</c:v>
                </c:pt>
                <c:pt idx="218">
                  <c:v>93.378505525860206</c:v>
                </c:pt>
                <c:pt idx="219">
                  <c:v>93.345561236360908</c:v>
                </c:pt>
                <c:pt idx="220">
                  <c:v>93.312616943339293</c:v>
                </c:pt>
                <c:pt idx="221">
                  <c:v>93.27967264676866</c:v>
                </c:pt>
                <c:pt idx="222">
                  <c:v>93.246728346622021</c:v>
                </c:pt>
                <c:pt idx="223">
                  <c:v>93.213784042872021</c:v>
                </c:pt>
                <c:pt idx="224">
                  <c:v>93.180839735491247</c:v>
                </c:pt>
                <c:pt idx="225">
                  <c:v>93.147895424452187</c:v>
                </c:pt>
                <c:pt idx="226">
                  <c:v>93.114951109726874</c:v>
                </c:pt>
                <c:pt idx="227">
                  <c:v>93.082006791287185</c:v>
                </c:pt>
                <c:pt idx="228">
                  <c:v>93.049062469104996</c:v>
                </c:pt>
                <c:pt idx="229">
                  <c:v>93.016118143151658</c:v>
                </c:pt>
                <c:pt idx="230">
                  <c:v>92.983173813398594</c:v>
                </c:pt>
                <c:pt idx="231">
                  <c:v>92.95022947981677</c:v>
                </c:pt>
                <c:pt idx="232">
                  <c:v>92.917285142377125</c:v>
                </c:pt>
                <c:pt idx="233">
                  <c:v>92.884340801050115</c:v>
                </c:pt>
                <c:pt idx="234">
                  <c:v>92.851396455806366</c:v>
                </c:pt>
                <c:pt idx="235">
                  <c:v>92.818452106615936</c:v>
                </c:pt>
                <c:pt idx="236">
                  <c:v>92.785507753448698</c:v>
                </c:pt>
                <c:pt idx="237">
                  <c:v>92.752563396274482</c:v>
                </c:pt>
                <c:pt idx="238">
                  <c:v>92.719619035062777</c:v>
                </c:pt>
                <c:pt idx="239">
                  <c:v>92.686674669782789</c:v>
                </c:pt>
                <c:pt idx="240">
                  <c:v>92.653730300403652</c:v>
                </c:pt>
                <c:pt idx="241">
                  <c:v>92.620785926893944</c:v>
                </c:pt>
                <c:pt idx="242">
                  <c:v>92.587841549222404</c:v>
                </c:pt>
                <c:pt idx="243">
                  <c:v>92.554897167357311</c:v>
                </c:pt>
                <c:pt idx="244">
                  <c:v>92.52195278126662</c:v>
                </c:pt>
                <c:pt idx="245">
                  <c:v>92.489008390918258</c:v>
                </c:pt>
                <c:pt idx="246">
                  <c:v>92.456063996279752</c:v>
                </c:pt>
                <c:pt idx="247">
                  <c:v>92.423119597318589</c:v>
                </c:pt>
                <c:pt idx="248">
                  <c:v>92.390175194001728</c:v>
                </c:pt>
                <c:pt idx="249">
                  <c:v>92.357230786295887</c:v>
                </c:pt>
                <c:pt idx="250">
                  <c:v>92.324286374167869</c:v>
                </c:pt>
                <c:pt idx="251">
                  <c:v>92.291341957583896</c:v>
                </c:pt>
                <c:pt idx="252">
                  <c:v>92.258397536509989</c:v>
                </c:pt>
                <c:pt idx="253">
                  <c:v>92.225453110912099</c:v>
                </c:pt>
                <c:pt idx="254">
                  <c:v>92.192508680755651</c:v>
                </c:pt>
                <c:pt idx="255">
                  <c:v>92.159564246006056</c:v>
                </c:pt>
                <c:pt idx="256">
                  <c:v>92.126619806628227</c:v>
                </c:pt>
                <c:pt idx="257">
                  <c:v>92.093675362586993</c:v>
                </c:pt>
                <c:pt idx="258">
                  <c:v>92.060730913846825</c:v>
                </c:pt>
                <c:pt idx="259">
                  <c:v>92.027786460371956</c:v>
                </c:pt>
                <c:pt idx="260">
                  <c:v>91.994842002126248</c:v>
                </c:pt>
                <c:pt idx="261">
                  <c:v>91.961897539073547</c:v>
                </c:pt>
                <c:pt idx="262">
                  <c:v>91.928953071177148</c:v>
                </c:pt>
                <c:pt idx="263">
                  <c:v>91.89600859840013</c:v>
                </c:pt>
                <c:pt idx="264">
                  <c:v>91.86306412070536</c:v>
                </c:pt>
                <c:pt idx="265">
                  <c:v>91.830119638055436</c:v>
                </c:pt>
                <c:pt idx="266">
                  <c:v>91.797175150412613</c:v>
                </c:pt>
                <c:pt idx="267">
                  <c:v>91.764230657738864</c:v>
                </c:pt>
                <c:pt idx="268">
                  <c:v>91.731286159995904</c:v>
                </c:pt>
                <c:pt idx="269">
                  <c:v>91.698341657145107</c:v>
                </c:pt>
                <c:pt idx="270">
                  <c:v>91.665397149147623</c:v>
                </c:pt>
                <c:pt idx="271">
                  <c:v>91.632452635964157</c:v>
                </c:pt>
                <c:pt idx="272">
                  <c:v>91.599508117555303</c:v>
                </c:pt>
                <c:pt idx="273">
                  <c:v>91.566563593881355</c:v>
                </c:pt>
                <c:pt idx="274">
                  <c:v>91.533619064902012</c:v>
                </c:pt>
                <c:pt idx="275">
                  <c:v>91.500674530577101</c:v>
                </c:pt>
                <c:pt idx="276">
                  <c:v>91.467729990865848</c:v>
                </c:pt>
                <c:pt idx="277">
                  <c:v>91.434785445727158</c:v>
                </c:pt>
                <c:pt idx="278">
                  <c:v>91.401840895119776</c:v>
                </c:pt>
                <c:pt idx="279">
                  <c:v>91.368896339002106</c:v>
                </c:pt>
                <c:pt idx="280">
                  <c:v>91.335951777332042</c:v>
                </c:pt>
                <c:pt idx="281">
                  <c:v>91.303007210067491</c:v>
                </c:pt>
                <c:pt idx="282">
                  <c:v>91.270062637165722</c:v>
                </c:pt>
                <c:pt idx="283">
                  <c:v>91.23711805858386</c:v>
                </c:pt>
                <c:pt idx="284">
                  <c:v>91.204173474278676</c:v>
                </c:pt>
                <c:pt idx="285">
                  <c:v>91.171228884206513</c:v>
                </c:pt>
                <c:pt idx="286">
                  <c:v>91.138284288323618</c:v>
                </c:pt>
                <c:pt idx="287">
                  <c:v>91.10533968658558</c:v>
                </c:pt>
                <c:pt idx="288">
                  <c:v>91.07239507894792</c:v>
                </c:pt>
                <c:pt idx="289">
                  <c:v>91.039450465365675</c:v>
                </c:pt>
                <c:pt idx="290">
                  <c:v>91.006505845793626</c:v>
                </c:pt>
                <c:pt idx="291">
                  <c:v>90.973561220186099</c:v>
                </c:pt>
                <c:pt idx="292">
                  <c:v>90.940616588497164</c:v>
                </c:pt>
                <c:pt idx="293">
                  <c:v>90.907671950680538</c:v>
                </c:pt>
                <c:pt idx="294">
                  <c:v>90.87472730668955</c:v>
                </c:pt>
                <c:pt idx="295">
                  <c:v>90.841782656477193</c:v>
                </c:pt>
                <c:pt idx="296">
                  <c:v>90.808837999996058</c:v>
                </c:pt>
                <c:pt idx="297">
                  <c:v>90.775893337198497</c:v>
                </c:pt>
                <c:pt idx="298">
                  <c:v>90.742948668036334</c:v>
                </c:pt>
                <c:pt idx="299">
                  <c:v>90.710003992461225</c:v>
                </c:pt>
                <c:pt idx="300">
                  <c:v>90.67705931042417</c:v>
                </c:pt>
                <c:pt idx="301">
                  <c:v>90.644114621876142</c:v>
                </c:pt>
                <c:pt idx="302">
                  <c:v>90.61116992676746</c:v>
                </c:pt>
                <c:pt idx="303">
                  <c:v>90.578225225048158</c:v>
                </c:pt>
                <c:pt idx="304">
                  <c:v>90.545280516667944</c:v>
                </c:pt>
                <c:pt idx="305">
                  <c:v>90.512335801576114</c:v>
                </c:pt>
                <c:pt idx="306">
                  <c:v>90.479391079721552</c:v>
                </c:pt>
                <c:pt idx="307">
                  <c:v>90.446446351052785</c:v>
                </c:pt>
                <c:pt idx="308">
                  <c:v>90.413501615517845</c:v>
                </c:pt>
                <c:pt idx="309">
                  <c:v>90.380556873064563</c:v>
                </c:pt>
                <c:pt idx="310">
                  <c:v>90.347612123640232</c:v>
                </c:pt>
                <c:pt idx="311">
                  <c:v>90.314667367191689</c:v>
                </c:pt>
                <c:pt idx="312">
                  <c:v>90.281722603665585</c:v>
                </c:pt>
                <c:pt idx="313">
                  <c:v>90.248777833008035</c:v>
                </c:pt>
                <c:pt idx="314">
                  <c:v>90.215833055164524</c:v>
                </c:pt>
                <c:pt idx="315">
                  <c:v>90.182888270080525</c:v>
                </c:pt>
                <c:pt idx="316">
                  <c:v>90.14994347770093</c:v>
                </c:pt>
                <c:pt idx="317">
                  <c:v>90.116998677970088</c:v>
                </c:pt>
                <c:pt idx="318">
                  <c:v>90.084053870832065</c:v>
                </c:pt>
                <c:pt idx="319">
                  <c:v>90.05110905623053</c:v>
                </c:pt>
                <c:pt idx="320">
                  <c:v>90.018164234108568</c:v>
                </c:pt>
                <c:pt idx="321">
                  <c:v>89.985219404408866</c:v>
                </c:pt>
                <c:pt idx="322">
                  <c:v>89.952274567073914</c:v>
                </c:pt>
                <c:pt idx="323">
                  <c:v>89.91932972204539</c:v>
                </c:pt>
                <c:pt idx="324">
                  <c:v>89.886384869264916</c:v>
                </c:pt>
                <c:pt idx="325">
                  <c:v>89.853440008673218</c:v>
                </c:pt>
                <c:pt idx="326">
                  <c:v>89.820495140210966</c:v>
                </c:pt>
                <c:pt idx="327">
                  <c:v>89.787550263818304</c:v>
                </c:pt>
                <c:pt idx="328">
                  <c:v>89.754605379434736</c:v>
                </c:pt>
                <c:pt idx="329">
                  <c:v>89.72166048699944</c:v>
                </c:pt>
                <c:pt idx="330">
                  <c:v>89.688715586451039</c:v>
                </c:pt>
                <c:pt idx="331">
                  <c:v>89.655770677727958</c:v>
                </c:pt>
                <c:pt idx="332">
                  <c:v>89.62282576076781</c:v>
                </c:pt>
                <c:pt idx="333">
                  <c:v>89.58988083550787</c:v>
                </c:pt>
                <c:pt idx="334">
                  <c:v>89.556935901885026</c:v>
                </c:pt>
                <c:pt idx="335">
                  <c:v>89.523990959835572</c:v>
                </c:pt>
                <c:pt idx="336">
                  <c:v>89.491046009295317</c:v>
                </c:pt>
                <c:pt idx="337">
                  <c:v>89.458101050199645</c:v>
                </c:pt>
                <c:pt idx="338">
                  <c:v>89.425156082483397</c:v>
                </c:pt>
                <c:pt idx="339">
                  <c:v>89.392211106080964</c:v>
                </c:pt>
                <c:pt idx="340">
                  <c:v>89.359266120926151</c:v>
                </c:pt>
                <c:pt idx="341">
                  <c:v>89.326321126952365</c:v>
                </c:pt>
                <c:pt idx="342">
                  <c:v>89.293376124092475</c:v>
                </c:pt>
                <c:pt idx="343">
                  <c:v>89.260431112278823</c:v>
                </c:pt>
                <c:pt idx="344">
                  <c:v>89.227486091443154</c:v>
                </c:pt>
                <c:pt idx="345">
                  <c:v>89.194541061516873</c:v>
                </c:pt>
                <c:pt idx="346">
                  <c:v>89.161596022430686</c:v>
                </c:pt>
                <c:pt idx="347">
                  <c:v>89.128650974114976</c:v>
                </c:pt>
                <c:pt idx="348">
                  <c:v>89.095705916499313</c:v>
                </c:pt>
                <c:pt idx="349">
                  <c:v>89.062760849513026</c:v>
                </c:pt>
                <c:pt idx="350">
                  <c:v>89.029815773084593</c:v>
                </c:pt>
                <c:pt idx="351">
                  <c:v>88.996870687142376</c:v>
                </c:pt>
                <c:pt idx="352">
                  <c:v>88.963925591613716</c:v>
                </c:pt>
                <c:pt idx="353">
                  <c:v>88.930980486425725</c:v>
                </c:pt>
                <c:pt idx="354">
                  <c:v>88.898035371504861</c:v>
                </c:pt>
                <c:pt idx="355">
                  <c:v>88.86509024677693</c:v>
                </c:pt>
                <c:pt idx="356">
                  <c:v>88.832145112167439</c:v>
                </c:pt>
                <c:pt idx="357">
                  <c:v>88.799199967600941</c:v>
                </c:pt>
                <c:pt idx="358">
                  <c:v>88.766254813001822</c:v>
                </c:pt>
                <c:pt idx="359">
                  <c:v>88.733309648293485</c:v>
                </c:pt>
                <c:pt idx="360">
                  <c:v>88.700364473399191</c:v>
                </c:pt>
                <c:pt idx="361">
                  <c:v>88.667419288241234</c:v>
                </c:pt>
                <c:pt idx="362">
                  <c:v>88.634474092741456</c:v>
                </c:pt>
                <c:pt idx="363">
                  <c:v>88.601528886821242</c:v>
                </c:pt>
                <c:pt idx="364">
                  <c:v>88.568583670401125</c:v>
                </c:pt>
                <c:pt idx="365">
                  <c:v>88.535638443401268</c:v>
                </c:pt>
                <c:pt idx="366">
                  <c:v>88.502693205741082</c:v>
                </c:pt>
                <c:pt idx="367">
                  <c:v>88.46974795733928</c:v>
                </c:pt>
                <c:pt idx="368">
                  <c:v>88.436802698114278</c:v>
                </c:pt>
                <c:pt idx="369">
                  <c:v>88.403857427983482</c:v>
                </c:pt>
                <c:pt idx="370">
                  <c:v>88.370912146864072</c:v>
                </c:pt>
                <c:pt idx="371">
                  <c:v>88.337966854672146</c:v>
                </c:pt>
                <c:pt idx="372">
                  <c:v>88.30502155132362</c:v>
                </c:pt>
                <c:pt idx="373">
                  <c:v>88.272076236733398</c:v>
                </c:pt>
                <c:pt idx="374">
                  <c:v>88.239130910815931</c:v>
                </c:pt>
                <c:pt idx="375">
                  <c:v>88.206185573485044</c:v>
                </c:pt>
                <c:pt idx="376">
                  <c:v>88.173240224653711</c:v>
                </c:pt>
                <c:pt idx="377">
                  <c:v>88.140294864234477</c:v>
                </c:pt>
                <c:pt idx="378">
                  <c:v>88.107349492139107</c:v>
                </c:pt>
                <c:pt idx="379">
                  <c:v>88.0744041082786</c:v>
                </c:pt>
                <c:pt idx="380">
                  <c:v>88.041458712563553</c:v>
                </c:pt>
                <c:pt idx="381">
                  <c:v>88.008513304903573</c:v>
                </c:pt>
                <c:pt idx="382">
                  <c:v>87.97556788520771</c:v>
                </c:pt>
                <c:pt idx="383">
                  <c:v>87.942622453384459</c:v>
                </c:pt>
                <c:pt idx="384">
                  <c:v>87.909677009341237</c:v>
                </c:pt>
                <c:pt idx="385">
                  <c:v>87.876731552985333</c:v>
                </c:pt>
                <c:pt idx="386">
                  <c:v>87.843786084222756</c:v>
                </c:pt>
                <c:pt idx="387">
                  <c:v>87.810840602959132</c:v>
                </c:pt>
                <c:pt idx="388">
                  <c:v>87.777895109099248</c:v>
                </c:pt>
                <c:pt idx="389">
                  <c:v>87.744949602547251</c:v>
                </c:pt>
                <c:pt idx="390">
                  <c:v>87.712004083206509</c:v>
                </c:pt>
                <c:pt idx="391">
                  <c:v>87.679058550979633</c:v>
                </c:pt>
                <c:pt idx="392">
                  <c:v>87.646113005768427</c:v>
                </c:pt>
                <c:pt idx="393">
                  <c:v>87.61316744747424</c:v>
                </c:pt>
                <c:pt idx="394">
                  <c:v>87.580221875997225</c:v>
                </c:pt>
                <c:pt idx="395">
                  <c:v>87.547276291237225</c:v>
                </c:pt>
                <c:pt idx="396">
                  <c:v>87.51433069309293</c:v>
                </c:pt>
                <c:pt idx="397">
                  <c:v>87.481385081462534</c:v>
                </c:pt>
                <c:pt idx="398">
                  <c:v>87.448439456243392</c:v>
                </c:pt>
                <c:pt idx="399">
                  <c:v>87.415493817331921</c:v>
                </c:pt>
                <c:pt idx="400">
                  <c:v>87.382548164623955</c:v>
                </c:pt>
                <c:pt idx="401">
                  <c:v>87.349602498014491</c:v>
                </c:pt>
                <c:pt idx="402">
                  <c:v>87.316656817397671</c:v>
                </c:pt>
                <c:pt idx="403">
                  <c:v>87.28371112266673</c:v>
                </c:pt>
                <c:pt idx="404">
                  <c:v>87.25076541371439</c:v>
                </c:pt>
                <c:pt idx="405">
                  <c:v>87.217819690432236</c:v>
                </c:pt>
                <c:pt idx="406">
                  <c:v>87.184873952711342</c:v>
                </c:pt>
                <c:pt idx="407">
                  <c:v>87.151928200441489</c:v>
                </c:pt>
                <c:pt idx="408">
                  <c:v>87.118982433512201</c:v>
                </c:pt>
                <c:pt idx="409">
                  <c:v>87.086036651811668</c:v>
                </c:pt>
                <c:pt idx="410">
                  <c:v>87.053090855227495</c:v>
                </c:pt>
                <c:pt idx="411">
                  <c:v>87.02014504364638</c:v>
                </c:pt>
                <c:pt idx="412">
                  <c:v>86.987199216954139</c:v>
                </c:pt>
                <c:pt idx="413">
                  <c:v>86.954253375035819</c:v>
                </c:pt>
                <c:pt idx="414">
                  <c:v>86.921307517775332</c:v>
                </c:pt>
                <c:pt idx="415">
                  <c:v>86.888361645055994</c:v>
                </c:pt>
                <c:pt idx="416">
                  <c:v>86.855415756759982</c:v>
                </c:pt>
                <c:pt idx="417">
                  <c:v>86.822469852768833</c:v>
                </c:pt>
                <c:pt idx="418">
                  <c:v>86.789523932962922</c:v>
                </c:pt>
                <c:pt idx="419">
                  <c:v>86.756577997221953</c:v>
                </c:pt>
                <c:pt idx="420">
                  <c:v>86.723632045424608</c:v>
                </c:pt>
                <c:pt idx="421">
                  <c:v>86.690686077448589</c:v>
                </c:pt>
                <c:pt idx="422">
                  <c:v>86.657740093170787</c:v>
                </c:pt>
                <c:pt idx="423">
                  <c:v>86.624794092466942</c:v>
                </c:pt>
                <c:pt idx="424">
                  <c:v>86.591848075212155</c:v>
                </c:pt>
                <c:pt idx="425">
                  <c:v>86.55890204128039</c:v>
                </c:pt>
                <c:pt idx="426">
                  <c:v>86.525955990544659</c:v>
                </c:pt>
                <c:pt idx="427">
                  <c:v>86.493009922876936</c:v>
                </c:pt>
                <c:pt idx="428">
                  <c:v>86.460063838148429</c:v>
                </c:pt>
                <c:pt idx="429">
                  <c:v>86.427117736229263</c:v>
                </c:pt>
                <c:pt idx="430">
                  <c:v>86.39417161698843</c:v>
                </c:pt>
                <c:pt idx="431">
                  <c:v>86.361225480294124</c:v>
                </c:pt>
                <c:pt idx="432">
                  <c:v>86.328279326013586</c:v>
                </c:pt>
                <c:pt idx="433">
                  <c:v>86.295333154012738</c:v>
                </c:pt>
                <c:pt idx="434">
                  <c:v>86.262386964156747</c:v>
                </c:pt>
                <c:pt idx="435">
                  <c:v>86.229440756309742</c:v>
                </c:pt>
                <c:pt idx="436">
                  <c:v>86.196494530334604</c:v>
                </c:pt>
                <c:pt idx="437">
                  <c:v>86.163548286093402</c:v>
                </c:pt>
                <c:pt idx="438">
                  <c:v>86.130602023447125</c:v>
                </c:pt>
                <c:pt idx="439">
                  <c:v>86.097655742255611</c:v>
                </c:pt>
                <c:pt idx="440">
                  <c:v>86.064709442377534</c:v>
                </c:pt>
                <c:pt idx="441">
                  <c:v>86.031763123670842</c:v>
                </c:pt>
                <c:pt idx="442">
                  <c:v>85.998816785992048</c:v>
                </c:pt>
                <c:pt idx="443">
                  <c:v>85.965870429196784</c:v>
                </c:pt>
                <c:pt idx="444">
                  <c:v>85.932924053139587</c:v>
                </c:pt>
                <c:pt idx="445">
                  <c:v>85.89997765767356</c:v>
                </c:pt>
                <c:pt idx="446">
                  <c:v>85.867031242651208</c:v>
                </c:pt>
                <c:pt idx="447">
                  <c:v>85.834084807923517</c:v>
                </c:pt>
                <c:pt idx="448">
                  <c:v>85.801138353340434</c:v>
                </c:pt>
                <c:pt idx="449">
                  <c:v>85.768191878750869</c:v>
                </c:pt>
                <c:pt idx="450">
                  <c:v>85.735245384002411</c:v>
                </c:pt>
                <c:pt idx="451">
                  <c:v>85.702298868941796</c:v>
                </c:pt>
                <c:pt idx="452">
                  <c:v>85.66935233341411</c:v>
                </c:pt>
                <c:pt idx="453">
                  <c:v>85.63640577726369</c:v>
                </c:pt>
                <c:pt idx="454">
                  <c:v>85.603459200333631</c:v>
                </c:pt>
                <c:pt idx="455">
                  <c:v>85.570512602465499</c:v>
                </c:pt>
                <c:pt idx="456">
                  <c:v>85.537565983500073</c:v>
                </c:pt>
                <c:pt idx="457">
                  <c:v>85.504619343276588</c:v>
                </c:pt>
                <c:pt idx="458">
                  <c:v>85.471672681633379</c:v>
                </c:pt>
                <c:pt idx="459">
                  <c:v>85.43872599840725</c:v>
                </c:pt>
                <c:pt idx="460">
                  <c:v>85.40577929343398</c:v>
                </c:pt>
                <c:pt idx="461">
                  <c:v>85.372832566547899</c:v>
                </c:pt>
                <c:pt idx="462">
                  <c:v>85.339885817582356</c:v>
                </c:pt>
                <c:pt idx="463">
                  <c:v>85.306939046369024</c:v>
                </c:pt>
                <c:pt idx="464">
                  <c:v>85.273992252738623</c:v>
                </c:pt>
                <c:pt idx="465">
                  <c:v>85.241045436520608</c:v>
                </c:pt>
                <c:pt idx="466">
                  <c:v>85.208098597542858</c:v>
                </c:pt>
                <c:pt idx="467">
                  <c:v>85.17515173563217</c:v>
                </c:pt>
                <c:pt idx="468">
                  <c:v>85.142204850614007</c:v>
                </c:pt>
                <c:pt idx="469">
                  <c:v>85.109257942312325</c:v>
                </c:pt>
                <c:pt idx="470">
                  <c:v>85.076311010550086</c:v>
                </c:pt>
                <c:pt idx="471">
                  <c:v>85.043364055148402</c:v>
                </c:pt>
                <c:pt idx="472">
                  <c:v>85.010417075927549</c:v>
                </c:pt>
                <c:pt idx="473">
                  <c:v>84.977470072706097</c:v>
                </c:pt>
                <c:pt idx="474">
                  <c:v>84.944523045301295</c:v>
                </c:pt>
                <c:pt idx="475">
                  <c:v>84.911575993529084</c:v>
                </c:pt>
                <c:pt idx="476">
                  <c:v>84.878628917203898</c:v>
                </c:pt>
                <c:pt idx="477">
                  <c:v>84.845681816139006</c:v>
                </c:pt>
                <c:pt idx="478">
                  <c:v>84.812734690145689</c:v>
                </c:pt>
                <c:pt idx="479">
                  <c:v>84.779787539034572</c:v>
                </c:pt>
                <c:pt idx="480">
                  <c:v>84.74684036261435</c:v>
                </c:pt>
                <c:pt idx="481">
                  <c:v>84.71389316069218</c:v>
                </c:pt>
                <c:pt idx="482">
                  <c:v>84.680945933073986</c:v>
                </c:pt>
                <c:pt idx="483">
                  <c:v>84.647998679564211</c:v>
                </c:pt>
                <c:pt idx="484">
                  <c:v>84.615051399965765</c:v>
                </c:pt>
                <c:pt idx="485">
                  <c:v>84.582104094079909</c:v>
                </c:pt>
                <c:pt idx="486">
                  <c:v>84.549156761706683</c:v>
                </c:pt>
                <c:pt idx="487">
                  <c:v>84.51620940264435</c:v>
                </c:pt>
                <c:pt idx="488">
                  <c:v>84.483262016689736</c:v>
                </c:pt>
                <c:pt idx="489">
                  <c:v>84.450314603638134</c:v>
                </c:pt>
                <c:pt idx="490">
                  <c:v>84.417367163283288</c:v>
                </c:pt>
                <c:pt idx="491">
                  <c:v>84.38441969541725</c:v>
                </c:pt>
                <c:pt idx="492">
                  <c:v>84.351472199830781</c:v>
                </c:pt>
                <c:pt idx="493">
                  <c:v>84.318524676312677</c:v>
                </c:pt>
                <c:pt idx="494">
                  <c:v>84.285577124650274</c:v>
                </c:pt>
                <c:pt idx="495">
                  <c:v>84.252629544629499</c:v>
                </c:pt>
                <c:pt idx="496">
                  <c:v>84.219681936034263</c:v>
                </c:pt>
                <c:pt idx="497">
                  <c:v>84.186734298647266</c:v>
                </c:pt>
                <c:pt idx="498">
                  <c:v>84.153786632249165</c:v>
                </c:pt>
                <c:pt idx="499">
                  <c:v>84.120838936619137</c:v>
                </c:pt>
                <c:pt idx="500">
                  <c:v>84.087891211534725</c:v>
                </c:pt>
                <c:pt idx="501">
                  <c:v>84.054943456771554</c:v>
                </c:pt>
                <c:pt idx="502">
                  <c:v>84.02199567210387</c:v>
                </c:pt>
                <c:pt idx="503">
                  <c:v>83.989047857304001</c:v>
                </c:pt>
                <c:pt idx="504">
                  <c:v>83.956100012142443</c:v>
                </c:pt>
                <c:pt idx="505">
                  <c:v>83.923152136388083</c:v>
                </c:pt>
                <c:pt idx="506">
                  <c:v>83.890204229808134</c:v>
                </c:pt>
                <c:pt idx="507">
                  <c:v>83.857256292167875</c:v>
                </c:pt>
                <c:pt idx="508">
                  <c:v>83.824308323230881</c:v>
                </c:pt>
                <c:pt idx="509">
                  <c:v>83.791360322758933</c:v>
                </c:pt>
                <c:pt idx="510">
                  <c:v>83.758412290511842</c:v>
                </c:pt>
                <c:pt idx="511">
                  <c:v>83.725464226247908</c:v>
                </c:pt>
                <c:pt idx="512">
                  <c:v>83.692516129723288</c:v>
                </c:pt>
                <c:pt idx="513">
                  <c:v>83.659568000692403</c:v>
                </c:pt>
                <c:pt idx="514">
                  <c:v>83.626619838907914</c:v>
                </c:pt>
                <c:pt idx="515">
                  <c:v>83.593671644120363</c:v>
                </c:pt>
                <c:pt idx="516">
                  <c:v>83.560723416078503</c:v>
                </c:pt>
                <c:pt idx="517">
                  <c:v>83.527775154529351</c:v>
                </c:pt>
                <c:pt idx="518">
                  <c:v>83.494826859217696</c:v>
                </c:pt>
                <c:pt idx="519">
                  <c:v>83.461878529886505</c:v>
                </c:pt>
                <c:pt idx="520">
                  <c:v>83.428930166276913</c:v>
                </c:pt>
                <c:pt idx="521">
                  <c:v>83.395981768128053</c:v>
                </c:pt>
                <c:pt idx="522">
                  <c:v>83.363033335176752</c:v>
                </c:pt>
                <c:pt idx="523">
                  <c:v>83.330084867158334</c:v>
                </c:pt>
                <c:pt idx="524">
                  <c:v>83.297136363805748</c:v>
                </c:pt>
                <c:pt idx="525">
                  <c:v>83.264187824849998</c:v>
                </c:pt>
                <c:pt idx="526">
                  <c:v>83.231239250020167</c:v>
                </c:pt>
                <c:pt idx="527">
                  <c:v>83.19829063904308</c:v>
                </c:pt>
                <c:pt idx="528">
                  <c:v>83.165341991643572</c:v>
                </c:pt>
                <c:pt idx="529">
                  <c:v>83.132393307544476</c:v>
                </c:pt>
                <c:pt idx="530">
                  <c:v>83.09944458646639</c:v>
                </c:pt>
                <c:pt idx="531">
                  <c:v>83.066495828127842</c:v>
                </c:pt>
                <c:pt idx="532">
                  <c:v>83.033547032245153</c:v>
                </c:pt>
                <c:pt idx="533">
                  <c:v>83.000598198532543</c:v>
                </c:pt>
                <c:pt idx="534">
                  <c:v>82.967649326702144</c:v>
                </c:pt>
                <c:pt idx="535">
                  <c:v>82.934700416463656</c:v>
                </c:pt>
                <c:pt idx="536">
                  <c:v>82.901751467524832</c:v>
                </c:pt>
                <c:pt idx="537">
                  <c:v>82.86880247959111</c:v>
                </c:pt>
                <c:pt idx="538">
                  <c:v>82.835853452365484</c:v>
                </c:pt>
                <c:pt idx="539">
                  <c:v>82.802904385549084</c:v>
                </c:pt>
                <c:pt idx="540">
                  <c:v>82.769955278840428</c:v>
                </c:pt>
                <c:pt idx="541">
                  <c:v>82.737006131935843</c:v>
                </c:pt>
                <c:pt idx="542">
                  <c:v>82.704056944529441</c:v>
                </c:pt>
                <c:pt idx="543">
                  <c:v>82.671107716312818</c:v>
                </c:pt>
                <c:pt idx="544">
                  <c:v>82.63815844697541</c:v>
                </c:pt>
                <c:pt idx="545">
                  <c:v>82.605209136204309</c:v>
                </c:pt>
                <c:pt idx="546">
                  <c:v>82.572259783683947</c:v>
                </c:pt>
                <c:pt idx="547">
                  <c:v>82.539310389096627</c:v>
                </c:pt>
                <c:pt idx="548">
                  <c:v>82.506360952122137</c:v>
                </c:pt>
                <c:pt idx="549">
                  <c:v>82.473411472437846</c:v>
                </c:pt>
                <c:pt idx="550">
                  <c:v>82.440461949718582</c:v>
                </c:pt>
                <c:pt idx="551">
                  <c:v>82.407512383636941</c:v>
                </c:pt>
                <c:pt idx="552">
                  <c:v>82.374562773862692</c:v>
                </c:pt>
                <c:pt idx="553">
                  <c:v>82.341613120063386</c:v>
                </c:pt>
                <c:pt idx="554">
                  <c:v>82.30866342190383</c:v>
                </c:pt>
                <c:pt idx="555">
                  <c:v>82.275713679046376</c:v>
                </c:pt>
                <c:pt idx="556">
                  <c:v>82.242763891150915</c:v>
                </c:pt>
                <c:pt idx="557">
                  <c:v>82.209814057874539</c:v>
                </c:pt>
                <c:pt idx="558">
                  <c:v>82.176864178871739</c:v>
                </c:pt>
                <c:pt idx="559">
                  <c:v>82.143914253794676</c:v>
                </c:pt>
                <c:pt idx="560">
                  <c:v>82.110964282292557</c:v>
                </c:pt>
                <c:pt idx="561">
                  <c:v>82.078014264012069</c:v>
                </c:pt>
                <c:pt idx="562">
                  <c:v>82.045064198597004</c:v>
                </c:pt>
                <c:pt idx="563">
                  <c:v>82.012114085688637</c:v>
                </c:pt>
                <c:pt idx="564">
                  <c:v>81.979163924925757</c:v>
                </c:pt>
                <c:pt idx="565">
                  <c:v>81.946213715943728</c:v>
                </c:pt>
                <c:pt idx="566">
                  <c:v>81.913263458375752</c:v>
                </c:pt>
                <c:pt idx="567">
                  <c:v>81.880313151852008</c:v>
                </c:pt>
                <c:pt idx="568">
                  <c:v>81.847362795999913</c:v>
                </c:pt>
                <c:pt idx="569">
                  <c:v>81.81441239044392</c:v>
                </c:pt>
                <c:pt idx="570">
                  <c:v>81.78146193480579</c:v>
                </c:pt>
                <c:pt idx="571">
                  <c:v>81.74851142870429</c:v>
                </c:pt>
                <c:pt idx="572">
                  <c:v>81.715560871755329</c:v>
                </c:pt>
                <c:pt idx="573">
                  <c:v>81.682610263571931</c:v>
                </c:pt>
                <c:pt idx="574">
                  <c:v>81.649659603764192</c:v>
                </c:pt>
                <c:pt idx="575">
                  <c:v>81.616708891939084</c:v>
                </c:pt>
                <c:pt idx="576">
                  <c:v>81.583758127700662</c:v>
                </c:pt>
                <c:pt idx="577">
                  <c:v>81.550807310650157</c:v>
                </c:pt>
                <c:pt idx="578">
                  <c:v>81.517856440385557</c:v>
                </c:pt>
                <c:pt idx="579">
                  <c:v>81.484905516501755</c:v>
                </c:pt>
                <c:pt idx="580">
                  <c:v>81.451954538590769</c:v>
                </c:pt>
                <c:pt idx="581">
                  <c:v>81.419003506241324</c:v>
                </c:pt>
                <c:pt idx="582">
                  <c:v>81.386052419039103</c:v>
                </c:pt>
                <c:pt idx="583">
                  <c:v>81.353101276566733</c:v>
                </c:pt>
                <c:pt idx="584">
                  <c:v>81.320150078403401</c:v>
                </c:pt>
                <c:pt idx="585">
                  <c:v>81.287198824125326</c:v>
                </c:pt>
                <c:pt idx="586">
                  <c:v>81.254247513305486</c:v>
                </c:pt>
                <c:pt idx="587">
                  <c:v>81.221296145513321</c:v>
                </c:pt>
                <c:pt idx="588">
                  <c:v>81.188344720315527</c:v>
                </c:pt>
                <c:pt idx="589">
                  <c:v>81.155393237275007</c:v>
                </c:pt>
                <c:pt idx="590">
                  <c:v>81.122441695951508</c:v>
                </c:pt>
                <c:pt idx="591">
                  <c:v>81.089490095901738</c:v>
                </c:pt>
                <c:pt idx="592">
                  <c:v>81.056538436678267</c:v>
                </c:pt>
                <c:pt idx="593">
                  <c:v>81.02358671783125</c:v>
                </c:pt>
                <c:pt idx="594">
                  <c:v>80.990634938906553</c:v>
                </c:pt>
                <c:pt idx="595">
                  <c:v>80.957683099447166</c:v>
                </c:pt>
                <c:pt idx="596">
                  <c:v>80.924731198992248</c:v>
                </c:pt>
                <c:pt idx="597">
                  <c:v>80.891779237077643</c:v>
                </c:pt>
                <c:pt idx="598">
                  <c:v>80.858827213235728</c:v>
                </c:pt>
                <c:pt idx="599">
                  <c:v>80.825875126994902</c:v>
                </c:pt>
                <c:pt idx="600">
                  <c:v>80.792922977880494</c:v>
                </c:pt>
                <c:pt idx="601">
                  <c:v>80.759970765413968</c:v>
                </c:pt>
                <c:pt idx="602">
                  <c:v>80.727018489113277</c:v>
                </c:pt>
                <c:pt idx="603">
                  <c:v>80.694066148492581</c:v>
                </c:pt>
                <c:pt idx="604">
                  <c:v>80.661113743062288</c:v>
                </c:pt>
                <c:pt idx="605">
                  <c:v>80.628161272329265</c:v>
                </c:pt>
                <c:pt idx="606">
                  <c:v>80.595208735796376</c:v>
                </c:pt>
                <c:pt idx="607">
                  <c:v>80.562256132963199</c:v>
                </c:pt>
                <c:pt idx="608">
                  <c:v>80.529303463324794</c:v>
                </c:pt>
                <c:pt idx="609">
                  <c:v>80.496350726373009</c:v>
                </c:pt>
                <c:pt idx="610">
                  <c:v>80.463397921595558</c:v>
                </c:pt>
                <c:pt idx="611">
                  <c:v>80.430445048476145</c:v>
                </c:pt>
                <c:pt idx="612">
                  <c:v>80.397492106494823</c:v>
                </c:pt>
                <c:pt idx="613">
                  <c:v>80.364539095127498</c:v>
                </c:pt>
                <c:pt idx="614">
                  <c:v>80.331586013846135</c:v>
                </c:pt>
                <c:pt idx="615">
                  <c:v>80.298632862118779</c:v>
                </c:pt>
                <c:pt idx="616">
                  <c:v>80.265679639409072</c:v>
                </c:pt>
                <c:pt idx="617">
                  <c:v>80.232726345177127</c:v>
                </c:pt>
                <c:pt idx="618">
                  <c:v>80.19977297887857</c:v>
                </c:pt>
                <c:pt idx="619">
                  <c:v>80.166819539964962</c:v>
                </c:pt>
                <c:pt idx="620">
                  <c:v>80.133866027883755</c:v>
                </c:pt>
                <c:pt idx="621">
                  <c:v>80.100912442078126</c:v>
                </c:pt>
                <c:pt idx="622">
                  <c:v>80.067958781987073</c:v>
                </c:pt>
                <c:pt idx="623">
                  <c:v>80.035005047045345</c:v>
                </c:pt>
                <c:pt idx="624">
                  <c:v>80.002051236683315</c:v>
                </c:pt>
                <c:pt idx="625">
                  <c:v>79.969097350326962</c:v>
                </c:pt>
                <c:pt idx="626">
                  <c:v>79.936143387398161</c:v>
                </c:pt>
                <c:pt idx="627">
                  <c:v>79.903189347314097</c:v>
                </c:pt>
                <c:pt idx="628">
                  <c:v>79.870235229487804</c:v>
                </c:pt>
                <c:pt idx="629">
                  <c:v>79.837281033327542</c:v>
                </c:pt>
                <c:pt idx="630">
                  <c:v>79.804326758237352</c:v>
                </c:pt>
                <c:pt idx="631">
                  <c:v>79.771372403616553</c:v>
                </c:pt>
                <c:pt idx="632">
                  <c:v>79.73841796886002</c:v>
                </c:pt>
                <c:pt idx="633">
                  <c:v>79.705463453358036</c:v>
                </c:pt>
                <c:pt idx="634">
                  <c:v>79.672508856495924</c:v>
                </c:pt>
                <c:pt idx="635">
                  <c:v>79.639554177654929</c:v>
                </c:pt>
                <c:pt idx="636">
                  <c:v>79.606599416211111</c:v>
                </c:pt>
                <c:pt idx="637">
                  <c:v>79.573644571535709</c:v>
                </c:pt>
                <c:pt idx="638">
                  <c:v>79.540689642995716</c:v>
                </c:pt>
                <c:pt idx="639">
                  <c:v>79.507734629953021</c:v>
                </c:pt>
                <c:pt idx="640">
                  <c:v>79.474779531764355</c:v>
                </c:pt>
                <c:pt idx="641">
                  <c:v>79.44182434778196</c:v>
                </c:pt>
                <c:pt idx="642">
                  <c:v>79.408869077353245</c:v>
                </c:pt>
                <c:pt idx="643">
                  <c:v>79.375913719820176</c:v>
                </c:pt>
                <c:pt idx="644">
                  <c:v>79.342958274520015</c:v>
                </c:pt>
                <c:pt idx="645">
                  <c:v>79.310002740785094</c:v>
                </c:pt>
                <c:pt idx="646">
                  <c:v>79.277047117942487</c:v>
                </c:pt>
                <c:pt idx="647">
                  <c:v>79.244091405314009</c:v>
                </c:pt>
                <c:pt idx="648">
                  <c:v>79.211135602216871</c:v>
                </c:pt>
                <c:pt idx="649">
                  <c:v>79.178179707962414</c:v>
                </c:pt>
                <c:pt idx="650">
                  <c:v>79.145223721857107</c:v>
                </c:pt>
                <c:pt idx="651">
                  <c:v>79.112267643202244</c:v>
                </c:pt>
                <c:pt idx="652">
                  <c:v>79.079311471293565</c:v>
                </c:pt>
                <c:pt idx="653">
                  <c:v>79.04635520542152</c:v>
                </c:pt>
                <c:pt idx="654">
                  <c:v>79.013398844871176</c:v>
                </c:pt>
                <c:pt idx="655">
                  <c:v>78.980442388922185</c:v>
                </c:pt>
                <c:pt idx="656">
                  <c:v>78.947485836848799</c:v>
                </c:pt>
                <c:pt idx="657">
                  <c:v>78.914529187919669</c:v>
                </c:pt>
                <c:pt idx="658">
                  <c:v>78.881572441397836</c:v>
                </c:pt>
                <c:pt idx="659">
                  <c:v>78.848615596540782</c:v>
                </c:pt>
                <c:pt idx="660">
                  <c:v>78.815658652600462</c:v>
                </c:pt>
                <c:pt idx="661">
                  <c:v>78.782701608822791</c:v>
                </c:pt>
                <c:pt idx="662">
                  <c:v>78.749744464448568</c:v>
                </c:pt>
                <c:pt idx="663">
                  <c:v>78.716787218712142</c:v>
                </c:pt>
                <c:pt idx="664">
                  <c:v>78.683829870842573</c:v>
                </c:pt>
                <c:pt idx="665">
                  <c:v>78.650872420062512</c:v>
                </c:pt>
                <c:pt idx="666">
                  <c:v>78.617914865589398</c:v>
                </c:pt>
                <c:pt idx="667">
                  <c:v>78.584957206634272</c:v>
                </c:pt>
                <c:pt idx="668">
                  <c:v>78.551999442402021</c:v>
                </c:pt>
                <c:pt idx="669">
                  <c:v>78.519041572091993</c:v>
                </c:pt>
                <c:pt idx="670">
                  <c:v>78.486083594897039</c:v>
                </c:pt>
                <c:pt idx="671">
                  <c:v>78.453125510004028</c:v>
                </c:pt>
                <c:pt idx="672">
                  <c:v>78.420167316593762</c:v>
                </c:pt>
                <c:pt idx="673">
                  <c:v>78.387209013840518</c:v>
                </c:pt>
                <c:pt idx="674">
                  <c:v>78.35425060091255</c:v>
                </c:pt>
                <c:pt idx="675">
                  <c:v>78.321292076971702</c:v>
                </c:pt>
                <c:pt idx="676">
                  <c:v>78.288333441173549</c:v>
                </c:pt>
                <c:pt idx="677">
                  <c:v>78.255374692666976</c:v>
                </c:pt>
                <c:pt idx="678">
                  <c:v>78.222415830594855</c:v>
                </c:pt>
                <c:pt idx="679">
                  <c:v>78.189456854093038</c:v>
                </c:pt>
                <c:pt idx="680">
                  <c:v>78.156497762290996</c:v>
                </c:pt>
                <c:pt idx="681">
                  <c:v>78.123538554311935</c:v>
                </c:pt>
                <c:pt idx="682">
                  <c:v>78.090579229271569</c:v>
                </c:pt>
                <c:pt idx="683">
                  <c:v>78.057619786280085</c:v>
                </c:pt>
                <c:pt idx="684">
                  <c:v>78.024660224439785</c:v>
                </c:pt>
                <c:pt idx="685">
                  <c:v>77.991700542846701</c:v>
                </c:pt>
                <c:pt idx="686">
                  <c:v>77.95874074058996</c:v>
                </c:pt>
                <c:pt idx="687">
                  <c:v>77.92578081675147</c:v>
                </c:pt>
                <c:pt idx="688">
                  <c:v>77.892820770406701</c:v>
                </c:pt>
                <c:pt idx="689">
                  <c:v>77.859860600623719</c:v>
                </c:pt>
                <c:pt idx="690">
                  <c:v>77.826900306463429</c:v>
                </c:pt>
                <c:pt idx="691">
                  <c:v>77.793939886979942</c:v>
                </c:pt>
                <c:pt idx="692">
                  <c:v>77.760979341219894</c:v>
                </c:pt>
                <c:pt idx="693">
                  <c:v>77.728018668222887</c:v>
                </c:pt>
                <c:pt idx="694">
                  <c:v>77.695057867020907</c:v>
                </c:pt>
                <c:pt idx="695">
                  <c:v>77.662096936638875</c:v>
                </c:pt>
                <c:pt idx="696">
                  <c:v>77.629135876094381</c:v>
                </c:pt>
                <c:pt idx="697">
                  <c:v>77.596174684397084</c:v>
                </c:pt>
                <c:pt idx="698">
                  <c:v>77.563213360549724</c:v>
                </c:pt>
                <c:pt idx="699">
                  <c:v>77.530251903547139</c:v>
                </c:pt>
                <c:pt idx="700">
                  <c:v>77.497290312376322</c:v>
                </c:pt>
                <c:pt idx="701">
                  <c:v>77.464328586016904</c:v>
                </c:pt>
                <c:pt idx="702">
                  <c:v>77.431366723440817</c:v>
                </c:pt>
                <c:pt idx="703">
                  <c:v>77.398404723611876</c:v>
                </c:pt>
                <c:pt idx="704">
                  <c:v>77.365442585486221</c:v>
                </c:pt>
                <c:pt idx="705">
                  <c:v>77.332480308011981</c:v>
                </c:pt>
                <c:pt idx="706">
                  <c:v>77.299517890129465</c:v>
                </c:pt>
                <c:pt idx="707">
                  <c:v>77.266555330770728</c:v>
                </c:pt>
                <c:pt idx="708">
                  <c:v>77.233592628859697</c:v>
                </c:pt>
                <c:pt idx="709">
                  <c:v>77.200629783312351</c:v>
                </c:pt>
                <c:pt idx="710">
                  <c:v>77.16766679303602</c:v>
                </c:pt>
                <c:pt idx="711">
                  <c:v>77.134703656930398</c:v>
                </c:pt>
                <c:pt idx="712">
                  <c:v>77.10174037388623</c:v>
                </c:pt>
                <c:pt idx="713">
                  <c:v>77.068776942785945</c:v>
                </c:pt>
                <c:pt idx="714">
                  <c:v>77.035813362503745</c:v>
                </c:pt>
                <c:pt idx="715">
                  <c:v>77.002849631905107</c:v>
                </c:pt>
                <c:pt idx="716">
                  <c:v>76.969885749846753</c:v>
                </c:pt>
                <c:pt idx="717">
                  <c:v>76.936921715176993</c:v>
                </c:pt>
                <c:pt idx="718">
                  <c:v>76.903957526735269</c:v>
                </c:pt>
                <c:pt idx="719">
                  <c:v>76.870993183351985</c:v>
                </c:pt>
                <c:pt idx="720">
                  <c:v>76.838028683849217</c:v>
                </c:pt>
                <c:pt idx="721">
                  <c:v>76.805064027039535</c:v>
                </c:pt>
                <c:pt idx="722">
                  <c:v>76.772099211726768</c:v>
                </c:pt>
                <c:pt idx="723">
                  <c:v>76.739134236705524</c:v>
                </c:pt>
                <c:pt idx="724">
                  <c:v>76.706169100761457</c:v>
                </c:pt>
                <c:pt idx="725">
                  <c:v>76.673203802670884</c:v>
                </c:pt>
                <c:pt idx="726">
                  <c:v>76.640238341200785</c:v>
                </c:pt>
                <c:pt idx="727">
                  <c:v>76.60727271510882</c:v>
                </c:pt>
                <c:pt idx="728">
                  <c:v>76.57430692314307</c:v>
                </c:pt>
                <c:pt idx="729">
                  <c:v>76.541340964042519</c:v>
                </c:pt>
                <c:pt idx="730">
                  <c:v>76.508374836536149</c:v>
                </c:pt>
                <c:pt idx="731">
                  <c:v>76.475408539343562</c:v>
                </c:pt>
                <c:pt idx="732">
                  <c:v>76.442442071174298</c:v>
                </c:pt>
                <c:pt idx="733">
                  <c:v>76.409475430728634</c:v>
                </c:pt>
                <c:pt idx="734">
                  <c:v>76.376508616696441</c:v>
                </c:pt>
                <c:pt idx="735">
                  <c:v>76.343541627757915</c:v>
                </c:pt>
                <c:pt idx="736">
                  <c:v>76.310574462583304</c:v>
                </c:pt>
                <c:pt idx="737">
                  <c:v>76.277607119832652</c:v>
                </c:pt>
                <c:pt idx="738">
                  <c:v>76.244639598155686</c:v>
                </c:pt>
                <c:pt idx="739">
                  <c:v>76.211671896192087</c:v>
                </c:pt>
                <c:pt idx="740">
                  <c:v>76.178704012571103</c:v>
                </c:pt>
                <c:pt idx="741">
                  <c:v>76.145735945911696</c:v>
                </c:pt>
                <c:pt idx="742">
                  <c:v>76.112767694822296</c:v>
                </c:pt>
                <c:pt idx="743">
                  <c:v>76.079799257900731</c:v>
                </c:pt>
                <c:pt idx="744">
                  <c:v>76.046830633734004</c:v>
                </c:pt>
                <c:pt idx="745">
                  <c:v>76.013861820898796</c:v>
                </c:pt>
                <c:pt idx="746">
                  <c:v>75.980892817960722</c:v>
                </c:pt>
                <c:pt idx="747">
                  <c:v>75.947923623474423</c:v>
                </c:pt>
                <c:pt idx="748">
                  <c:v>75.914954235984055</c:v>
                </c:pt>
                <c:pt idx="749">
                  <c:v>75.881984654021977</c:v>
                </c:pt>
                <c:pt idx="750">
                  <c:v>75.84901487610999</c:v>
                </c:pt>
                <c:pt idx="751">
                  <c:v>75.816044900758484</c:v>
                </c:pt>
                <c:pt idx="752">
                  <c:v>75.783074726466552</c:v>
                </c:pt>
                <c:pt idx="753">
                  <c:v>75.750104351721916</c:v>
                </c:pt>
                <c:pt idx="754">
                  <c:v>75.717133775000775</c:v>
                </c:pt>
                <c:pt idx="755">
                  <c:v>75.684162994767846</c:v>
                </c:pt>
                <c:pt idx="756">
                  <c:v>75.651192009476006</c:v>
                </c:pt>
                <c:pt idx="757">
                  <c:v>75.618220817566637</c:v>
                </c:pt>
                <c:pt idx="758">
                  <c:v>75.585249417469228</c:v>
                </c:pt>
                <c:pt idx="759">
                  <c:v>75.552277807601229</c:v>
                </c:pt>
                <c:pt idx="760">
                  <c:v>75.519305986368167</c:v>
                </c:pt>
                <c:pt idx="761">
                  <c:v>75.486333952163392</c:v>
                </c:pt>
                <c:pt idx="762">
                  <c:v>75.453361703368273</c:v>
                </c:pt>
                <c:pt idx="763">
                  <c:v>75.420389238351774</c:v>
                </c:pt>
                <c:pt idx="764">
                  <c:v>75.387416555470267</c:v>
                </c:pt>
                <c:pt idx="765">
                  <c:v>75.354443653068131</c:v>
                </c:pt>
                <c:pt idx="766">
                  <c:v>75.321470529476699</c:v>
                </c:pt>
                <c:pt idx="767">
                  <c:v>75.288497183014968</c:v>
                </c:pt>
                <c:pt idx="768">
                  <c:v>75.255523611988991</c:v>
                </c:pt>
                <c:pt idx="769">
                  <c:v>75.222549814692144</c:v>
                </c:pt>
                <c:pt idx="770">
                  <c:v>75.189575789404785</c:v>
                </c:pt>
                <c:pt idx="771">
                  <c:v>75.156601534394042</c:v>
                </c:pt>
                <c:pt idx="772">
                  <c:v>75.123627047914169</c:v>
                </c:pt>
                <c:pt idx="773">
                  <c:v>75.090652328206204</c:v>
                </c:pt>
                <c:pt idx="774">
                  <c:v>75.057677373497441</c:v>
                </c:pt>
                <c:pt idx="775">
                  <c:v>75.024702182002258</c:v>
                </c:pt>
                <c:pt idx="776">
                  <c:v>74.991726751921121</c:v>
                </c:pt>
                <c:pt idx="777">
                  <c:v>74.958751081440994</c:v>
                </c:pt>
                <c:pt idx="778">
                  <c:v>74.925775168734987</c:v>
                </c:pt>
                <c:pt idx="779">
                  <c:v>74.892799011962381</c:v>
                </c:pt>
                <c:pt idx="780">
                  <c:v>74.859822609268804</c:v>
                </c:pt>
                <c:pt idx="781">
                  <c:v>74.826845958785256</c:v>
                </c:pt>
                <c:pt idx="782">
                  <c:v>74.793869058629085</c:v>
                </c:pt>
                <c:pt idx="783">
                  <c:v>74.76089190690314</c:v>
                </c:pt>
                <c:pt idx="784">
                  <c:v>74.727914501695821</c:v>
                </c:pt>
                <c:pt idx="785">
                  <c:v>74.694936841081045</c:v>
                </c:pt>
                <c:pt idx="786">
                  <c:v>74.661958923118291</c:v>
                </c:pt>
                <c:pt idx="787">
                  <c:v>74.628980745852203</c:v>
                </c:pt>
                <c:pt idx="788">
                  <c:v>74.596002307312546</c:v>
                </c:pt>
                <c:pt idx="789">
                  <c:v>74.563023605514374</c:v>
                </c:pt>
                <c:pt idx="790">
                  <c:v>74.530044638457468</c:v>
                </c:pt>
                <c:pt idx="791">
                  <c:v>74.497065404126403</c:v>
                </c:pt>
                <c:pt idx="792">
                  <c:v>74.464085900490758</c:v>
                </c:pt>
                <c:pt idx="793">
                  <c:v>74.431106125504499</c:v>
                </c:pt>
                <c:pt idx="794">
                  <c:v>74.398126077106141</c:v>
                </c:pt>
                <c:pt idx="795">
                  <c:v>74.365145753218528</c:v>
                </c:pt>
                <c:pt idx="796">
                  <c:v>74.332165151748896</c:v>
                </c:pt>
                <c:pt idx="797">
                  <c:v>74.299184270588356</c:v>
                </c:pt>
                <c:pt idx="798">
                  <c:v>74.266203107612483</c:v>
                </c:pt>
                <c:pt idx="799">
                  <c:v>74.233221660680258</c:v>
                </c:pt>
                <c:pt idx="800">
                  <c:v>74.200239927634669</c:v>
                </c:pt>
                <c:pt idx="801">
                  <c:v>74.167257906302424</c:v>
                </c:pt>
                <c:pt idx="802">
                  <c:v>74.134275594493758</c:v>
                </c:pt>
                <c:pt idx="803">
                  <c:v>74.101292990001994</c:v>
                </c:pt>
                <c:pt idx="804">
                  <c:v>74.0683100906042</c:v>
                </c:pt>
                <c:pt idx="805">
                  <c:v>74.035326894060262</c:v>
                </c:pt>
                <c:pt idx="806">
                  <c:v>74.002343398113283</c:v>
                </c:pt>
                <c:pt idx="807">
                  <c:v>73.969359600489199</c:v>
                </c:pt>
                <c:pt idx="808">
                  <c:v>73.936375498896638</c:v>
                </c:pt>
                <c:pt idx="809">
                  <c:v>73.903391091026904</c:v>
                </c:pt>
                <c:pt idx="810">
                  <c:v>73.870406374553909</c:v>
                </c:pt>
                <c:pt idx="811">
                  <c:v>73.837421347134068</c:v>
                </c:pt>
                <c:pt idx="812">
                  <c:v>73.804436006405624</c:v>
                </c:pt>
                <c:pt idx="813">
                  <c:v>73.771450349989308</c:v>
                </c:pt>
                <c:pt idx="814">
                  <c:v>73.738464375487609</c:v>
                </c:pt>
                <c:pt idx="815">
                  <c:v>73.705478080484895</c:v>
                </c:pt>
                <c:pt idx="816">
                  <c:v>73.672491462547399</c:v>
                </c:pt>
                <c:pt idx="817">
                  <c:v>73.639504519222697</c:v>
                </c:pt>
                <c:pt idx="818">
                  <c:v>73.606517248040106</c:v>
                </c:pt>
                <c:pt idx="819">
                  <c:v>73.573529646509883</c:v>
                </c:pt>
                <c:pt idx="820">
                  <c:v>73.540541712123414</c:v>
                </c:pt>
                <c:pt idx="821">
                  <c:v>73.507553442353682</c:v>
                </c:pt>
                <c:pt idx="822">
                  <c:v>73.474564834653677</c:v>
                </c:pt>
                <c:pt idx="823">
                  <c:v>73.441575886457741</c:v>
                </c:pt>
                <c:pt idx="824">
                  <c:v>73.408586595180594</c:v>
                </c:pt>
                <c:pt idx="825">
                  <c:v>73.375596958217301</c:v>
                </c:pt>
                <c:pt idx="826">
                  <c:v>73.342606972943344</c:v>
                </c:pt>
                <c:pt idx="827">
                  <c:v>73.309616636714281</c:v>
                </c:pt>
                <c:pt idx="828">
                  <c:v>73.276625946865678</c:v>
                </c:pt>
                <c:pt idx="829">
                  <c:v>73.243634900712621</c:v>
                </c:pt>
                <c:pt idx="830">
                  <c:v>73.21064349555057</c:v>
                </c:pt>
                <c:pt idx="831">
                  <c:v>73.1776517286538</c:v>
                </c:pt>
                <c:pt idx="832">
                  <c:v>73.144659597276359</c:v>
                </c:pt>
                <c:pt idx="833">
                  <c:v>73.111667098651338</c:v>
                </c:pt>
                <c:pt idx="834">
                  <c:v>73.078674229991151</c:v>
                </c:pt>
                <c:pt idx="835">
                  <c:v>73.045680988486623</c:v>
                </c:pt>
                <c:pt idx="836">
                  <c:v>73.012687371307919</c:v>
                </c:pt>
                <c:pt idx="837">
                  <c:v>72.979693375603361</c:v>
                </c:pt>
                <c:pt idx="838">
                  <c:v>72.946698998499855</c:v>
                </c:pt>
                <c:pt idx="839">
                  <c:v>72.913704237102422</c:v>
                </c:pt>
                <c:pt idx="840">
                  <c:v>72.880709088494513</c:v>
                </c:pt>
                <c:pt idx="841">
                  <c:v>72.847713549737222</c:v>
                </c:pt>
                <c:pt idx="842">
                  <c:v>72.814717617869363</c:v>
                </c:pt>
                <c:pt idx="843">
                  <c:v>72.781721289907622</c:v>
                </c:pt>
                <c:pt idx="844">
                  <c:v>72.748724562846022</c:v>
                </c:pt>
                <c:pt idx="845">
                  <c:v>72.7157274336558</c:v>
                </c:pt>
                <c:pt idx="846">
                  <c:v>72.682729899285079</c:v>
                </c:pt>
                <c:pt idx="847">
                  <c:v>72.649731956659295</c:v>
                </c:pt>
                <c:pt idx="848">
                  <c:v>72.616733602680483</c:v>
                </c:pt>
                <c:pt idx="849">
                  <c:v>72.583734834227101</c:v>
                </c:pt>
                <c:pt idx="850">
                  <c:v>72.550735648154244</c:v>
                </c:pt>
                <c:pt idx="851">
                  <c:v>72.517736041292977</c:v>
                </c:pt>
                <c:pt idx="852">
                  <c:v>72.484736010450646</c:v>
                </c:pt>
                <c:pt idx="853">
                  <c:v>72.451735552410312</c:v>
                </c:pt>
                <c:pt idx="854">
                  <c:v>72.41873466393065</c:v>
                </c:pt>
                <c:pt idx="855">
                  <c:v>72.385733341746104</c:v>
                </c:pt>
                <c:pt idx="856">
                  <c:v>72.35273158256615</c:v>
                </c:pt>
                <c:pt idx="857">
                  <c:v>72.31972938307554</c:v>
                </c:pt>
                <c:pt idx="858">
                  <c:v>72.286726739933954</c:v>
                </c:pt>
                <c:pt idx="859">
                  <c:v>72.253723649775708</c:v>
                </c:pt>
                <c:pt idx="860">
                  <c:v>72.22072010920985</c:v>
                </c:pt>
                <c:pt idx="861">
                  <c:v>72.187716114819708</c:v>
                </c:pt>
                <c:pt idx="862">
                  <c:v>72.154711663162843</c:v>
                </c:pt>
                <c:pt idx="863">
                  <c:v>72.121706750770798</c:v>
                </c:pt>
                <c:pt idx="864">
                  <c:v>72.088701374148741</c:v>
                </c:pt>
                <c:pt idx="865">
                  <c:v>72.055695529775733</c:v>
                </c:pt>
                <c:pt idx="866">
                  <c:v>72.022689214104105</c:v>
                </c:pt>
                <c:pt idx="867">
                  <c:v>71.989682423559088</c:v>
                </c:pt>
                <c:pt idx="868">
                  <c:v>71.956675154539496</c:v>
                </c:pt>
                <c:pt idx="869">
                  <c:v>71.923667403416516</c:v>
                </c:pt>
                <c:pt idx="870">
                  <c:v>71.890659166534022</c:v>
                </c:pt>
                <c:pt idx="871">
                  <c:v>71.857650440208346</c:v>
                </c:pt>
                <c:pt idx="872">
                  <c:v>71.824641220727798</c:v>
                </c:pt>
                <c:pt idx="873">
                  <c:v>71.791631504352992</c:v>
                </c:pt>
                <c:pt idx="874">
                  <c:v>71.758621287316004</c:v>
                </c:pt>
                <c:pt idx="875">
                  <c:v>71.725610565820674</c:v>
                </c:pt>
                <c:pt idx="876">
                  <c:v>71.692599336041923</c:v>
                </c:pt>
                <c:pt idx="877">
                  <c:v>71.659587594126165</c:v>
                </c:pt>
                <c:pt idx="878">
                  <c:v>71.626575336190371</c:v>
                </c:pt>
                <c:pt idx="879">
                  <c:v>71.593562558322404</c:v>
                </c:pt>
                <c:pt idx="880">
                  <c:v>71.56054925658043</c:v>
                </c:pt>
                <c:pt idx="881">
                  <c:v>71.52753542699314</c:v>
                </c:pt>
                <c:pt idx="882">
                  <c:v>71.494521065558928</c:v>
                </c:pt>
                <c:pt idx="883">
                  <c:v>71.461506168246217</c:v>
                </c:pt>
                <c:pt idx="884">
                  <c:v>71.428490730992891</c:v>
                </c:pt>
                <c:pt idx="885">
                  <c:v>71.395474749706253</c:v>
                </c:pt>
                <c:pt idx="886">
                  <c:v>71.362458220262653</c:v>
                </c:pt>
                <c:pt idx="887">
                  <c:v>71.329441138507477</c:v>
                </c:pt>
                <c:pt idx="888">
                  <c:v>71.296423500254519</c:v>
                </c:pt>
                <c:pt idx="889">
                  <c:v>71.263405301286241</c:v>
                </c:pt>
                <c:pt idx="890">
                  <c:v>71.230386537353127</c:v>
                </c:pt>
                <c:pt idx="891">
                  <c:v>71.19736720417373</c:v>
                </c:pt>
                <c:pt idx="892">
                  <c:v>71.164347297434233</c:v>
                </c:pt>
                <c:pt idx="893">
                  <c:v>71.131326812788259</c:v>
                </c:pt>
                <c:pt idx="894">
                  <c:v>71.098305745856777</c:v>
                </c:pt>
                <c:pt idx="895">
                  <c:v>71.065284092227699</c:v>
                </c:pt>
                <c:pt idx="896">
                  <c:v>71.032261847455459</c:v>
                </c:pt>
                <c:pt idx="897">
                  <c:v>70.999239007061419</c:v>
                </c:pt>
                <c:pt idx="898">
                  <c:v>70.966215566532682</c:v>
                </c:pt>
                <c:pt idx="899">
                  <c:v>70.933191521322669</c:v>
                </c:pt>
                <c:pt idx="900">
                  <c:v>70.900166866850412</c:v>
                </c:pt>
                <c:pt idx="901">
                  <c:v>70.867141598500396</c:v>
                </c:pt>
                <c:pt idx="902">
                  <c:v>70.834115711622459</c:v>
                </c:pt>
                <c:pt idx="903">
                  <c:v>70.801089201531198</c:v>
                </c:pt>
                <c:pt idx="904">
                  <c:v>70.768062063506008</c:v>
                </c:pt>
                <c:pt idx="905">
                  <c:v>70.7350342927908</c:v>
                </c:pt>
                <c:pt idx="906">
                  <c:v>70.702005884593547</c:v>
                </c:pt>
                <c:pt idx="907">
                  <c:v>70.668976834086038</c:v>
                </c:pt>
                <c:pt idx="908">
                  <c:v>70.635947136403956</c:v>
                </c:pt>
                <c:pt idx="909">
                  <c:v>70.602916786646006</c:v>
                </c:pt>
                <c:pt idx="910">
                  <c:v>70.569885779874312</c:v>
                </c:pt>
                <c:pt idx="911">
                  <c:v>70.536854111113612</c:v>
                </c:pt>
                <c:pt idx="912">
                  <c:v>70.503821775351255</c:v>
                </c:pt>
                <c:pt idx="913">
                  <c:v>70.470788767536817</c:v>
                </c:pt>
                <c:pt idx="914">
                  <c:v>70.437755082581845</c:v>
                </c:pt>
                <c:pt idx="915">
                  <c:v>70.404720715359574</c:v>
                </c:pt>
                <c:pt idx="916">
                  <c:v>70.371685660704657</c:v>
                </c:pt>
                <c:pt idx="917">
                  <c:v>70.338649913412937</c:v>
                </c:pt>
                <c:pt idx="918">
                  <c:v>70.305613468241035</c:v>
                </c:pt>
                <c:pt idx="919">
                  <c:v>70.272576319906022</c:v>
                </c:pt>
                <c:pt idx="920">
                  <c:v>70.239538463085339</c:v>
                </c:pt>
                <c:pt idx="921">
                  <c:v>70.206499892416389</c:v>
                </c:pt>
                <c:pt idx="922">
                  <c:v>70.173460602496135</c:v>
                </c:pt>
                <c:pt idx="923">
                  <c:v>70.140420587881053</c:v>
                </c:pt>
                <c:pt idx="924">
                  <c:v>70.107379843086321</c:v>
                </c:pt>
                <c:pt idx="925">
                  <c:v>70.074338362586317</c:v>
                </c:pt>
                <c:pt idx="926">
                  <c:v>70.041296140813657</c:v>
                </c:pt>
                <c:pt idx="927">
                  <c:v>70.008253172159044</c:v>
                </c:pt>
                <c:pt idx="928">
                  <c:v>69.975209450970951</c:v>
                </c:pt>
                <c:pt idx="929">
                  <c:v>69.94216497155557</c:v>
                </c:pt>
                <c:pt idx="930">
                  <c:v>69.909119728176108</c:v>
                </c:pt>
                <c:pt idx="931">
                  <c:v>69.876073715052755</c:v>
                </c:pt>
                <c:pt idx="932">
                  <c:v>69.843026926362199</c:v>
                </c:pt>
                <c:pt idx="933">
                  <c:v>69.809979356237449</c:v>
                </c:pt>
                <c:pt idx="934">
                  <c:v>69.776930998767256</c:v>
                </c:pt>
                <c:pt idx="935">
                  <c:v>69.743881847996164</c:v>
                </c:pt>
                <c:pt idx="936">
                  <c:v>69.710831897923754</c:v>
                </c:pt>
                <c:pt idx="937">
                  <c:v>69.677781142504671</c:v>
                </c:pt>
                <c:pt idx="938">
                  <c:v>69.644729575648199</c:v>
                </c:pt>
                <c:pt idx="939">
                  <c:v>69.611677191217723</c:v>
                </c:pt>
                <c:pt idx="940">
                  <c:v>69.578623983030639</c:v>
                </c:pt>
                <c:pt idx="941">
                  <c:v>69.545569944857817</c:v>
                </c:pt>
                <c:pt idx="942">
                  <c:v>69.512515070423532</c:v>
                </c:pt>
                <c:pt idx="943">
                  <c:v>69.47945935340482</c:v>
                </c:pt>
                <c:pt idx="944">
                  <c:v>69.446402787431239</c:v>
                </c:pt>
                <c:pt idx="945">
                  <c:v>69.413345366084542</c:v>
                </c:pt>
                <c:pt idx="946">
                  <c:v>69.380287082898434</c:v>
                </c:pt>
                <c:pt idx="947">
                  <c:v>69.347227931357892</c:v>
                </c:pt>
                <c:pt idx="948">
                  <c:v>69.314167904899122</c:v>
                </c:pt>
                <c:pt idx="949">
                  <c:v>69.281106996909131</c:v>
                </c:pt>
                <c:pt idx="950">
                  <c:v>69.248045200725159</c:v>
                </c:pt>
                <c:pt idx="951">
                  <c:v>69.214982509634538</c:v>
                </c:pt>
                <c:pt idx="952">
                  <c:v>69.181918916874466</c:v>
                </c:pt>
                <c:pt idx="953">
                  <c:v>69.148854415631035</c:v>
                </c:pt>
                <c:pt idx="954">
                  <c:v>69.115788999039637</c:v>
                </c:pt>
                <c:pt idx="955">
                  <c:v>69.08272266018389</c:v>
                </c:pt>
                <c:pt idx="956">
                  <c:v>69.049655392095616</c:v>
                </c:pt>
                <c:pt idx="957">
                  <c:v>69.016587187754567</c:v>
                </c:pt>
                <c:pt idx="958">
                  <c:v>68.983518040087773</c:v>
                </c:pt>
                <c:pt idx="959">
                  <c:v>68.950447941969188</c:v>
                </c:pt>
                <c:pt idx="960">
                  <c:v>68.917376886219571</c:v>
                </c:pt>
                <c:pt idx="961">
                  <c:v>68.884304865605699</c:v>
                </c:pt>
                <c:pt idx="962">
                  <c:v>68.851231872840216</c:v>
                </c:pt>
                <c:pt idx="963">
                  <c:v>68.818157900581184</c:v>
                </c:pt>
                <c:pt idx="964">
                  <c:v>68.785082941431853</c:v>
                </c:pt>
                <c:pt idx="965">
                  <c:v>68.752006987939652</c:v>
                </c:pt>
                <c:pt idx="966">
                  <c:v>68.718930032596745</c:v>
                </c:pt>
                <c:pt idx="967">
                  <c:v>68.685852067838709</c:v>
                </c:pt>
                <c:pt idx="968">
                  <c:v>68.65277308604459</c:v>
                </c:pt>
                <c:pt idx="969">
                  <c:v>68.619693079536518</c:v>
                </c:pt>
                <c:pt idx="970">
                  <c:v>68.58661204057897</c:v>
                </c:pt>
                <c:pt idx="971">
                  <c:v>68.553529961378729</c:v>
                </c:pt>
                <c:pt idx="972">
                  <c:v>68.52044683408414</c:v>
                </c:pt>
                <c:pt idx="973">
                  <c:v>68.487362650784846</c:v>
                </c:pt>
                <c:pt idx="974">
                  <c:v>68.454277403511327</c:v>
                </c:pt>
                <c:pt idx="975">
                  <c:v>68.421191084234621</c:v>
                </c:pt>
                <c:pt idx="976">
                  <c:v>68.388103684865371</c:v>
                </c:pt>
                <c:pt idx="977">
                  <c:v>68.355015197254133</c:v>
                </c:pt>
                <c:pt idx="978">
                  <c:v>68.321925613190203</c:v>
                </c:pt>
                <c:pt idx="979">
                  <c:v>68.288834924401769</c:v>
                </c:pt>
                <c:pt idx="980">
                  <c:v>68.255743122555089</c:v>
                </c:pt>
                <c:pt idx="981">
                  <c:v>68.222650199254133</c:v>
                </c:pt>
                <c:pt idx="982">
                  <c:v>68.189556146040303</c:v>
                </c:pt>
                <c:pt idx="983">
                  <c:v>68.156460954391505</c:v>
                </c:pt>
                <c:pt idx="984">
                  <c:v>68.123364615722338</c:v>
                </c:pt>
                <c:pt idx="985">
                  <c:v>68.090267121383008</c:v>
                </c:pt>
                <c:pt idx="986">
                  <c:v>68.05716846265932</c:v>
                </c:pt>
                <c:pt idx="987">
                  <c:v>68.024068630771964</c:v>
                </c:pt>
                <c:pt idx="988">
                  <c:v>67.990967616876048</c:v>
                </c:pt>
                <c:pt idx="989">
                  <c:v>67.957865412060755</c:v>
                </c:pt>
                <c:pt idx="990">
                  <c:v>67.924762007348733</c:v>
                </c:pt>
                <c:pt idx="991">
                  <c:v>67.891657393695667</c:v>
                </c:pt>
                <c:pt idx="992">
                  <c:v>67.858551561989657</c:v>
                </c:pt>
                <c:pt idx="993">
                  <c:v>67.825444503051045</c:v>
                </c:pt>
                <c:pt idx="994">
                  <c:v>67.792336207631621</c:v>
                </c:pt>
                <c:pt idx="995">
                  <c:v>67.759226666414079</c:v>
                </c:pt>
                <c:pt idx="996">
                  <c:v>67.726115870011952</c:v>
                </c:pt>
                <c:pt idx="997">
                  <c:v>67.693003808968626</c:v>
                </c:pt>
                <c:pt idx="998">
                  <c:v>67.659890473756946</c:v>
                </c:pt>
                <c:pt idx="999">
                  <c:v>67.626775854778856</c:v>
                </c:pt>
                <c:pt idx="1000">
                  <c:v>67.593659942364766</c:v>
                </c:pt>
                <c:pt idx="1001">
                  <c:v>67.560542726773122</c:v>
                </c:pt>
                <c:pt idx="1002">
                  <c:v>67.527424198189848</c:v>
                </c:pt>
                <c:pt idx="1003">
                  <c:v>67.494304346727517</c:v>
                </c:pt>
                <c:pt idx="1004">
                  <c:v>67.461183162425556</c:v>
                </c:pt>
                <c:pt idx="1005">
                  <c:v>67.428060635248755</c:v>
                </c:pt>
                <c:pt idx="1006">
                  <c:v>67.394936755087514</c:v>
                </c:pt>
                <c:pt idx="1007">
                  <c:v>67.361811511757011</c:v>
                </c:pt>
                <c:pt idx="1008">
                  <c:v>67.328684894996414</c:v>
                </c:pt>
                <c:pt idx="1009">
                  <c:v>67.295556894468874</c:v>
                </c:pt>
                <c:pt idx="1010">
                  <c:v>67.262427499760463</c:v>
                </c:pt>
                <c:pt idx="1011">
                  <c:v>67.229296700379919</c:v>
                </c:pt>
                <c:pt idx="1012">
                  <c:v>67.196164485757862</c:v>
                </c:pt>
                <c:pt idx="1013">
                  <c:v>67.163030845246439</c:v>
                </c:pt>
                <c:pt idx="1014">
                  <c:v>67.129895768118629</c:v>
                </c:pt>
                <c:pt idx="1015">
                  <c:v>67.096759243567789</c:v>
                </c:pt>
                <c:pt idx="1016">
                  <c:v>67.063621260706881</c:v>
                </c:pt>
                <c:pt idx="1017">
                  <c:v>67.030481808568055</c:v>
                </c:pt>
                <c:pt idx="1018">
                  <c:v>66.997340876102044</c:v>
                </c:pt>
                <c:pt idx="1019">
                  <c:v>66.964198452177513</c:v>
                </c:pt>
                <c:pt idx="1020">
                  <c:v>66.93105452558035</c:v>
                </c:pt>
                <c:pt idx="1021">
                  <c:v>66.897909085013566</c:v>
                </c:pt>
                <c:pt idx="1022">
                  <c:v>66.864762119096071</c:v>
                </c:pt>
                <c:pt idx="1023">
                  <c:v>66.831613616362347</c:v>
                </c:pt>
                <c:pt idx="1024">
                  <c:v>66.798463565261869</c:v>
                </c:pt>
                <c:pt idx="1025">
                  <c:v>66.765311954158591</c:v>
                </c:pt>
                <c:pt idx="1026">
                  <c:v>66.732158771329992</c:v>
                </c:pt>
                <c:pt idx="1027">
                  <c:v>66.699004004966696</c:v>
                </c:pt>
                <c:pt idx="1028">
                  <c:v>66.665847643172</c:v>
                </c:pt>
                <c:pt idx="1029">
                  <c:v>66.632689673960726</c:v>
                </c:pt>
                <c:pt idx="1030">
                  <c:v>66.599530085259204</c:v>
                </c:pt>
                <c:pt idx="1031">
                  <c:v>66.566368864904177</c:v>
                </c:pt>
                <c:pt idx="1032">
                  <c:v>66.533206000642352</c:v>
                </c:pt>
                <c:pt idx="1033">
                  <c:v>66.500041480129681</c:v>
                </c:pt>
                <c:pt idx="1034">
                  <c:v>66.466875290930801</c:v>
                </c:pt>
                <c:pt idx="1035">
                  <c:v>66.433707420518374</c:v>
                </c:pt>
                <c:pt idx="1036">
                  <c:v>66.400537856272166</c:v>
                </c:pt>
                <c:pt idx="1037">
                  <c:v>66.367366585478933</c:v>
                </c:pt>
                <c:pt idx="1038">
                  <c:v>66.334193595331101</c:v>
                </c:pt>
                <c:pt idx="1039">
                  <c:v>66.301018872926591</c:v>
                </c:pt>
                <c:pt idx="1040">
                  <c:v>66.267842405267729</c:v>
                </c:pt>
                <c:pt idx="1041">
                  <c:v>66.234664179260989</c:v>
                </c:pt>
                <c:pt idx="1042">
                  <c:v>66.201484181716168</c:v>
                </c:pt>
                <c:pt idx="1043">
                  <c:v>66.168302399345365</c:v>
                </c:pt>
                <c:pt idx="1044">
                  <c:v>66.135118818762749</c:v>
                </c:pt>
                <c:pt idx="1045">
                  <c:v>66.101933426483569</c:v>
                </c:pt>
                <c:pt idx="1046">
                  <c:v>66.068746208923542</c:v>
                </c:pt>
                <c:pt idx="1047">
                  <c:v>66.035557152398226</c:v>
                </c:pt>
                <c:pt idx="1048">
                  <c:v>66.002366243122054</c:v>
                </c:pt>
                <c:pt idx="1049">
                  <c:v>65.969173467207881</c:v>
                </c:pt>
                <c:pt idx="1050">
                  <c:v>65.935978810666128</c:v>
                </c:pt>
                <c:pt idx="1051">
                  <c:v>65.902782259404006</c:v>
                </c:pt>
                <c:pt idx="1052">
                  <c:v>65.869583799225012</c:v>
                </c:pt>
                <c:pt idx="1053">
                  <c:v>65.836383415827825</c:v>
                </c:pt>
                <c:pt idx="1054">
                  <c:v>65.803181094805993</c:v>
                </c:pt>
                <c:pt idx="1055">
                  <c:v>65.769976821646807</c:v>
                </c:pt>
                <c:pt idx="1056">
                  <c:v>65.736770581730497</c:v>
                </c:pt>
                <c:pt idx="1057">
                  <c:v>65.703562360330196</c:v>
                </c:pt>
                <c:pt idx="1058">
                  <c:v>65.67035214261027</c:v>
                </c:pt>
                <c:pt idx="1059">
                  <c:v>65.637139913625873</c:v>
                </c:pt>
                <c:pt idx="1060">
                  <c:v>65.603925658322524</c:v>
                </c:pt>
                <c:pt idx="1061">
                  <c:v>65.570709361534753</c:v>
                </c:pt>
                <c:pt idx="1062">
                  <c:v>65.537491007985778</c:v>
                </c:pt>
                <c:pt idx="1063">
                  <c:v>65.504270582286537</c:v>
                </c:pt>
                <c:pt idx="1064">
                  <c:v>65.471048068934678</c:v>
                </c:pt>
                <c:pt idx="1065">
                  <c:v>65.437823452314291</c:v>
                </c:pt>
                <c:pt idx="1066">
                  <c:v>65.404596716694499</c:v>
                </c:pt>
                <c:pt idx="1067">
                  <c:v>65.371367846229177</c:v>
                </c:pt>
                <c:pt idx="1068">
                  <c:v>65.338136824955654</c:v>
                </c:pt>
                <c:pt idx="1069">
                  <c:v>65.304903636794393</c:v>
                </c:pt>
                <c:pt idx="1070">
                  <c:v>65.271668265547646</c:v>
                </c:pt>
                <c:pt idx="1071">
                  <c:v>65.238430694899108</c:v>
                </c:pt>
                <c:pt idx="1072">
                  <c:v>65.205190908412675</c:v>
                </c:pt>
                <c:pt idx="1073">
                  <c:v>65.171948889531905</c:v>
                </c:pt>
                <c:pt idx="1074">
                  <c:v>65.138704621579052</c:v>
                </c:pt>
                <c:pt idx="1075">
                  <c:v>65.105458087754059</c:v>
                </c:pt>
                <c:pt idx="1076">
                  <c:v>65.072209271134071</c:v>
                </c:pt>
                <c:pt idx="1077">
                  <c:v>65.038958154672216</c:v>
                </c:pt>
                <c:pt idx="1078">
                  <c:v>65.005704721196821</c:v>
                </c:pt>
                <c:pt idx="1079">
                  <c:v>64.972448953410847</c:v>
                </c:pt>
                <c:pt idx="1080">
                  <c:v>64.939190833890351</c:v>
                </c:pt>
                <c:pt idx="1081">
                  <c:v>64.905930345084542</c:v>
                </c:pt>
                <c:pt idx="1082">
                  <c:v>64.872667469313569</c:v>
                </c:pt>
                <c:pt idx="1083">
                  <c:v>64.839402188769256</c:v>
                </c:pt>
                <c:pt idx="1084">
                  <c:v>64.806134485512828</c:v>
                </c:pt>
                <c:pt idx="1085">
                  <c:v>64.772864341474744</c:v>
                </c:pt>
                <c:pt idx="1086">
                  <c:v>64.739591738453328</c:v>
                </c:pt>
                <c:pt idx="1087">
                  <c:v>64.706316658114361</c:v>
                </c:pt>
                <c:pt idx="1088">
                  <c:v>64.673039081989586</c:v>
                </c:pt>
                <c:pt idx="1089">
                  <c:v>64.639758991476469</c:v>
                </c:pt>
                <c:pt idx="1090">
                  <c:v>64.606476367836422</c:v>
                </c:pt>
                <c:pt idx="1091">
                  <c:v>64.573191192194713</c:v>
                </c:pt>
                <c:pt idx="1092">
                  <c:v>64.539903445538698</c:v>
                </c:pt>
                <c:pt idx="1093">
                  <c:v>64.506613108717602</c:v>
                </c:pt>
                <c:pt idx="1094">
                  <c:v>64.473320162441027</c:v>
                </c:pt>
                <c:pt idx="1095">
                  <c:v>64.440024587278387</c:v>
                </c:pt>
                <c:pt idx="1096">
                  <c:v>64.406726363657683</c:v>
                </c:pt>
                <c:pt idx="1097">
                  <c:v>64.373425471864309</c:v>
                </c:pt>
                <c:pt idx="1098">
                  <c:v>64.340121892040699</c:v>
                </c:pt>
                <c:pt idx="1099">
                  <c:v>64.306815604184905</c:v>
                </c:pt>
                <c:pt idx="1100">
                  <c:v>64.273506588149559</c:v>
                </c:pt>
                <c:pt idx="1101">
                  <c:v>64.240194823641062</c:v>
                </c:pt>
                <c:pt idx="1102">
                  <c:v>64.20688029021845</c:v>
                </c:pt>
                <c:pt idx="1103">
                  <c:v>64.173562967292483</c:v>
                </c:pt>
                <c:pt idx="1104">
                  <c:v>64.140242834124507</c:v>
                </c:pt>
                <c:pt idx="1105">
                  <c:v>64.106919869825703</c:v>
                </c:pt>
                <c:pt idx="1106">
                  <c:v>64.073594053355578</c:v>
                </c:pt>
                <c:pt idx="1107">
                  <c:v>64.040265363521172</c:v>
                </c:pt>
                <c:pt idx="1108">
                  <c:v>64.006933778976403</c:v>
                </c:pt>
                <c:pt idx="1109">
                  <c:v>63.973599278220291</c:v>
                </c:pt>
                <c:pt idx="1110">
                  <c:v>63.940261839596374</c:v>
                </c:pt>
                <c:pt idx="1111">
                  <c:v>63.906921441291487</c:v>
                </c:pt>
                <c:pt idx="1112">
                  <c:v>63.873578061334875</c:v>
                </c:pt>
                <c:pt idx="1113">
                  <c:v>63.840231677596591</c:v>
                </c:pt>
                <c:pt idx="1114">
                  <c:v>63.806882267787344</c:v>
                </c:pt>
                <c:pt idx="1115">
                  <c:v>63.773529809456377</c:v>
                </c:pt>
                <c:pt idx="1116">
                  <c:v>63.74017427999113</c:v>
                </c:pt>
                <c:pt idx="1117">
                  <c:v>63.706815656615781</c:v>
                </c:pt>
                <c:pt idx="1118">
                  <c:v>63.673453916390145</c:v>
                </c:pt>
                <c:pt idx="1119">
                  <c:v>63.640089036208842</c:v>
                </c:pt>
                <c:pt idx="1120">
                  <c:v>63.606720992799495</c:v>
                </c:pt>
                <c:pt idx="1121">
                  <c:v>63.573349762722664</c:v>
                </c:pt>
                <c:pt idx="1122">
                  <c:v>63.539975322369685</c:v>
                </c:pt>
                <c:pt idx="1123">
                  <c:v>63.506597647962259</c:v>
                </c:pt>
                <c:pt idx="1124">
                  <c:v>63.473216715550585</c:v>
                </c:pt>
                <c:pt idx="1125">
                  <c:v>63.439832501013143</c:v>
                </c:pt>
                <c:pt idx="1126">
                  <c:v>63.406444980054715</c:v>
                </c:pt>
                <c:pt idx="1127">
                  <c:v>63.373054128205276</c:v>
                </c:pt>
                <c:pt idx="1128">
                  <c:v>63.33965992081972</c:v>
                </c:pt>
                <c:pt idx="1129">
                  <c:v>63.306262333075281</c:v>
                </c:pt>
                <c:pt idx="1130">
                  <c:v>63.272861339971755</c:v>
                </c:pt>
                <c:pt idx="1131">
                  <c:v>63.23945691632909</c:v>
                </c:pt>
                <c:pt idx="1132">
                  <c:v>63.206049036786958</c:v>
                </c:pt>
                <c:pt idx="1133">
                  <c:v>63.172637675803315</c:v>
                </c:pt>
                <c:pt idx="1134">
                  <c:v>63.139222807653177</c:v>
                </c:pt>
                <c:pt idx="1135">
                  <c:v>63.105804406427438</c:v>
                </c:pt>
                <c:pt idx="1136">
                  <c:v>63.072382446031376</c:v>
                </c:pt>
                <c:pt idx="1137">
                  <c:v>63.038956900184019</c:v>
                </c:pt>
                <c:pt idx="1138">
                  <c:v>63.005527742416305</c:v>
                </c:pt>
                <c:pt idx="1139">
                  <c:v>62.972094946069888</c:v>
                </c:pt>
                <c:pt idx="1140">
                  <c:v>62.938658484296475</c:v>
                </c:pt>
                <c:pt idx="1141">
                  <c:v>62.905218330055952</c:v>
                </c:pt>
                <c:pt idx="1142">
                  <c:v>62.871774456115034</c:v>
                </c:pt>
                <c:pt idx="1143">
                  <c:v>62.838326835046701</c:v>
                </c:pt>
                <c:pt idx="1144">
                  <c:v>62.804875439228198</c:v>
                </c:pt>
                <c:pt idx="1145">
                  <c:v>62.771420240840037</c:v>
                </c:pt>
                <c:pt idx="1146">
                  <c:v>62.73796121186475</c:v>
                </c:pt>
                <c:pt idx="1147">
                  <c:v>62.704498324085534</c:v>
                </c:pt>
                <c:pt idx="1148">
                  <c:v>62.671031549084773</c:v>
                </c:pt>
                <c:pt idx="1149">
                  <c:v>62.6375608582429</c:v>
                </c:pt>
                <c:pt idx="1150">
                  <c:v>62.604086222737287</c:v>
                </c:pt>
                <c:pt idx="1151">
                  <c:v>62.570607613540226</c:v>
                </c:pt>
                <c:pt idx="1152">
                  <c:v>62.537125001418403</c:v>
                </c:pt>
                <c:pt idx="1153">
                  <c:v>62.503638356930963</c:v>
                </c:pt>
                <c:pt idx="1154">
                  <c:v>62.470147650428288</c:v>
                </c:pt>
                <c:pt idx="1155">
                  <c:v>62.436652852050962</c:v>
                </c:pt>
                <c:pt idx="1156">
                  <c:v>62.403153931728006</c:v>
                </c:pt>
                <c:pt idx="1157">
                  <c:v>62.369650859175493</c:v>
                </c:pt>
                <c:pt idx="1158">
                  <c:v>62.33614360389582</c:v>
                </c:pt>
                <c:pt idx="1159">
                  <c:v>62.302632135175003</c:v>
                </c:pt>
                <c:pt idx="1160">
                  <c:v>62.269116422082988</c:v>
                </c:pt>
                <c:pt idx="1161">
                  <c:v>62.235596433470718</c:v>
                </c:pt>
                <c:pt idx="1162">
                  <c:v>62.202072137969459</c:v>
                </c:pt>
                <c:pt idx="1163">
                  <c:v>62.168543503989582</c:v>
                </c:pt>
                <c:pt idx="1164">
                  <c:v>62.135010499718568</c:v>
                </c:pt>
                <c:pt idx="1165">
                  <c:v>62.101473093119893</c:v>
                </c:pt>
                <c:pt idx="1166">
                  <c:v>62.067931251931498</c:v>
                </c:pt>
                <c:pt idx="1167">
                  <c:v>62.034384943664605</c:v>
                </c:pt>
                <c:pt idx="1168">
                  <c:v>62.000834135601679</c:v>
                </c:pt>
                <c:pt idx="1169">
                  <c:v>61.967278794795526</c:v>
                </c:pt>
                <c:pt idx="1170">
                  <c:v>61.933718888067581</c:v>
                </c:pt>
                <c:pt idx="1171">
                  <c:v>61.900154382006761</c:v>
                </c:pt>
                <c:pt idx="1172">
                  <c:v>61.866585242967204</c:v>
                </c:pt>
                <c:pt idx="1173">
                  <c:v>61.833011437067626</c:v>
                </c:pt>
                <c:pt idx="1174">
                  <c:v>61.799432930189198</c:v>
                </c:pt>
                <c:pt idx="1175">
                  <c:v>61.765849687974594</c:v>
                </c:pt>
                <c:pt idx="1176">
                  <c:v>61.732261675826258</c:v>
                </c:pt>
                <c:pt idx="1177">
                  <c:v>61.69866885890427</c:v>
                </c:pt>
                <c:pt idx="1178">
                  <c:v>61.66507120212593</c:v>
                </c:pt>
                <c:pt idx="1179">
                  <c:v>61.631468670163741</c:v>
                </c:pt>
                <c:pt idx="1180">
                  <c:v>61.597861227443232</c:v>
                </c:pt>
                <c:pt idx="1181">
                  <c:v>61.564248838142497</c:v>
                </c:pt>
                <c:pt idx="1182">
                  <c:v>61.530631466189874</c:v>
                </c:pt>
                <c:pt idx="1183">
                  <c:v>61.497009075262838</c:v>
                </c:pt>
                <c:pt idx="1184">
                  <c:v>61.463381628785889</c:v>
                </c:pt>
                <c:pt idx="1185">
                  <c:v>61.429749089929693</c:v>
                </c:pt>
                <c:pt idx="1186">
                  <c:v>61.396111421608992</c:v>
                </c:pt>
                <c:pt idx="1187">
                  <c:v>61.362468586481064</c:v>
                </c:pt>
                <c:pt idx="1188">
                  <c:v>61.328820546944236</c:v>
                </c:pt>
                <c:pt idx="1189">
                  <c:v>61.295167265136421</c:v>
                </c:pt>
                <c:pt idx="1190">
                  <c:v>61.261508702933043</c:v>
                </c:pt>
                <c:pt idx="1191">
                  <c:v>61.227844821946114</c:v>
                </c:pt>
                <c:pt idx="1192">
                  <c:v>61.194175583521648</c:v>
                </c:pt>
                <c:pt idx="1193">
                  <c:v>61.160500948739262</c:v>
                </c:pt>
                <c:pt idx="1194">
                  <c:v>61.126820878409504</c:v>
                </c:pt>
                <c:pt idx="1195">
                  <c:v>61.093135333072517</c:v>
                </c:pt>
                <c:pt idx="1196">
                  <c:v>61.059444272996686</c:v>
                </c:pt>
                <c:pt idx="1197">
                  <c:v>61.025747658176428</c:v>
                </c:pt>
                <c:pt idx="1198">
                  <c:v>60.99204544833124</c:v>
                </c:pt>
                <c:pt idx="1199">
                  <c:v>60.958337602903413</c:v>
                </c:pt>
                <c:pt idx="1200">
                  <c:v>60.924624081056422</c:v>
                </c:pt>
                <c:pt idx="1201">
                  <c:v>60.89090484167366</c:v>
                </c:pt>
                <c:pt idx="1202">
                  <c:v>60.857179843356207</c:v>
                </c:pt>
                <c:pt idx="1203">
                  <c:v>60.823449044421515</c:v>
                </c:pt>
                <c:pt idx="1204">
                  <c:v>60.78971240290187</c:v>
                </c:pt>
                <c:pt idx="1205">
                  <c:v>60.755969876541805</c:v>
                </c:pt>
                <c:pt idx="1206">
                  <c:v>60.722221422797425</c:v>
                </c:pt>
                <c:pt idx="1207">
                  <c:v>60.688466998834144</c:v>
                </c:pt>
                <c:pt idx="1208">
                  <c:v>60.654706561524861</c:v>
                </c:pt>
                <c:pt idx="1209">
                  <c:v>60.620940067448466</c:v>
                </c:pt>
                <c:pt idx="1210">
                  <c:v>60.587167472888112</c:v>
                </c:pt>
                <c:pt idx="1211">
                  <c:v>60.553388733829308</c:v>
                </c:pt>
                <c:pt idx="1212">
                  <c:v>60.519603805958241</c:v>
                </c:pt>
                <c:pt idx="1213">
                  <c:v>60.485812644659887</c:v>
                </c:pt>
                <c:pt idx="1214">
                  <c:v>60.452015205016572</c:v>
                </c:pt>
                <c:pt idx="1215">
                  <c:v>60.41821144180598</c:v>
                </c:pt>
                <c:pt idx="1216">
                  <c:v>60.384401309498884</c:v>
                </c:pt>
                <c:pt idx="1217">
                  <c:v>60.350584762258435</c:v>
                </c:pt>
                <c:pt idx="1218">
                  <c:v>60.31676175393752</c:v>
                </c:pt>
                <c:pt idx="1219">
                  <c:v>60.282932238077152</c:v>
                </c:pt>
                <c:pt idx="1220">
                  <c:v>60.249096167904767</c:v>
                </c:pt>
                <c:pt idx="1221">
                  <c:v>60.215253496332444</c:v>
                </c:pt>
                <c:pt idx="1222">
                  <c:v>60.181404175955009</c:v>
                </c:pt>
                <c:pt idx="1223">
                  <c:v>60.147548159048164</c:v>
                </c:pt>
                <c:pt idx="1224">
                  <c:v>60.113685397566485</c:v>
                </c:pt>
                <c:pt idx="1225">
                  <c:v>60.07981584314215</c:v>
                </c:pt>
                <c:pt idx="1226">
                  <c:v>60.045939447082553</c:v>
                </c:pt>
                <c:pt idx="1227">
                  <c:v>60.012056160368957</c:v>
                </c:pt>
                <c:pt idx="1228">
                  <c:v>59.978165933653813</c:v>
                </c:pt>
                <c:pt idx="1229">
                  <c:v>59.94426871725981</c:v>
                </c:pt>
                <c:pt idx="1230">
                  <c:v>59.910364461177537</c:v>
                </c:pt>
                <c:pt idx="1231">
                  <c:v>59.876453115063661</c:v>
                </c:pt>
                <c:pt idx="1232">
                  <c:v>59.842534628239257</c:v>
                </c:pt>
                <c:pt idx="1233">
                  <c:v>59.808608949687745</c:v>
                </c:pt>
                <c:pt idx="1234">
                  <c:v>59.774676028052774</c:v>
                </c:pt>
                <c:pt idx="1235">
                  <c:v>59.740735811636867</c:v>
                </c:pt>
                <c:pt idx="1236">
                  <c:v>59.706788248399043</c:v>
                </c:pt>
                <c:pt idx="1237">
                  <c:v>59.672833285953423</c:v>
                </c:pt>
                <c:pt idx="1238">
                  <c:v>59.638870871566766</c:v>
                </c:pt>
                <c:pt idx="1239">
                  <c:v>59.604900952157024</c:v>
                </c:pt>
                <c:pt idx="1240">
                  <c:v>59.570923474291043</c:v>
                </c:pt>
                <c:pt idx="1241">
                  <c:v>59.536938384182974</c:v>
                </c:pt>
                <c:pt idx="1242">
                  <c:v>59.502945627692142</c:v>
                </c:pt>
                <c:pt idx="1243">
                  <c:v>59.468945150321318</c:v>
                </c:pt>
                <c:pt idx="1244">
                  <c:v>59.434936897214648</c:v>
                </c:pt>
                <c:pt idx="1245">
                  <c:v>59.400920813155608</c:v>
                </c:pt>
                <c:pt idx="1246">
                  <c:v>59.366896842565055</c:v>
                </c:pt>
                <c:pt idx="1247">
                  <c:v>59.33286492950004</c:v>
                </c:pt>
                <c:pt idx="1248">
                  <c:v>59.298825017650614</c:v>
                </c:pt>
                <c:pt idx="1249">
                  <c:v>59.264777050338786</c:v>
                </c:pt>
                <c:pt idx="1250">
                  <c:v>59.230720970516366</c:v>
                </c:pt>
                <c:pt idx="1251">
                  <c:v>59.19665672076281</c:v>
                </c:pt>
                <c:pt idx="1252">
                  <c:v>59.162584243283412</c:v>
                </c:pt>
                <c:pt idx="1253">
                  <c:v>59.128503479907614</c:v>
                </c:pt>
                <c:pt idx="1254">
                  <c:v>59.094414372086135</c:v>
                </c:pt>
                <c:pt idx="1255">
                  <c:v>59.060316860890438</c:v>
                </c:pt>
                <c:pt idx="1256">
                  <c:v>59.026210887009299</c:v>
                </c:pt>
                <c:pt idx="1257">
                  <c:v>58.992096390747562</c:v>
                </c:pt>
                <c:pt idx="1258">
                  <c:v>58.957973312024521</c:v>
                </c:pt>
                <c:pt idx="1259">
                  <c:v>58.92384159037104</c:v>
                </c:pt>
                <c:pt idx="1260">
                  <c:v>58.889701164928283</c:v>
                </c:pt>
                <c:pt idx="1261">
                  <c:v>58.855551974445575</c:v>
                </c:pt>
                <c:pt idx="1262">
                  <c:v>58.821393957277841</c:v>
                </c:pt>
                <c:pt idx="1263">
                  <c:v>58.787227051384747</c:v>
                </c:pt>
                <c:pt idx="1264">
                  <c:v>58.753051194327732</c:v>
                </c:pt>
                <c:pt idx="1265">
                  <c:v>58.718866323268315</c:v>
                </c:pt>
                <c:pt idx="1266">
                  <c:v>58.684672374966397</c:v>
                </c:pt>
                <c:pt idx="1267">
                  <c:v>58.65046928577776</c:v>
                </c:pt>
                <c:pt idx="1268">
                  <c:v>58.616256991652456</c:v>
                </c:pt>
                <c:pt idx="1269">
                  <c:v>58.582035428132869</c:v>
                </c:pt>
                <c:pt idx="1270">
                  <c:v>58.54780453035125</c:v>
                </c:pt>
                <c:pt idx="1271">
                  <c:v>58.513564233028326</c:v>
                </c:pt>
                <c:pt idx="1272">
                  <c:v>58.479314470470811</c:v>
                </c:pt>
                <c:pt idx="1273">
                  <c:v>58.445055176569383</c:v>
                </c:pt>
                <c:pt idx="1274">
                  <c:v>58.410786284797602</c:v>
                </c:pt>
                <c:pt idx="1275">
                  <c:v>58.37650772820848</c:v>
                </c:pt>
                <c:pt idx="1276">
                  <c:v>58.342219439433556</c:v>
                </c:pt>
                <c:pt idx="1277">
                  <c:v>58.307921350680729</c:v>
                </c:pt>
                <c:pt idx="1278">
                  <c:v>58.27361339373175</c:v>
                </c:pt>
                <c:pt idx="1279">
                  <c:v>58.239295499940923</c:v>
                </c:pt>
                <c:pt idx="1280">
                  <c:v>58.204967600232607</c:v>
                </c:pt>
                <c:pt idx="1281">
                  <c:v>58.170629625099394</c:v>
                </c:pt>
                <c:pt idx="1282">
                  <c:v>58.136281504600177</c:v>
                </c:pt>
                <c:pt idx="1283">
                  <c:v>58.101923168358113</c:v>
                </c:pt>
                <c:pt idx="1284">
                  <c:v>58.0675545455587</c:v>
                </c:pt>
                <c:pt idx="1285">
                  <c:v>58.033175564947499</c:v>
                </c:pt>
                <c:pt idx="1286">
                  <c:v>57.998786154828643</c:v>
                </c:pt>
                <c:pt idx="1287">
                  <c:v>57.964386243062563</c:v>
                </c:pt>
                <c:pt idx="1288">
                  <c:v>57.929975757064071</c:v>
                </c:pt>
                <c:pt idx="1289">
                  <c:v>57.89555462380023</c:v>
                </c:pt>
                <c:pt idx="1290">
                  <c:v>57.861122769788373</c:v>
                </c:pt>
                <c:pt idx="1291">
                  <c:v>57.826680121094974</c:v>
                </c:pt>
                <c:pt idx="1292">
                  <c:v>57.792226603332246</c:v>
                </c:pt>
                <c:pt idx="1293">
                  <c:v>57.757762141657444</c:v>
                </c:pt>
                <c:pt idx="1294">
                  <c:v>57.723286660770086</c:v>
                </c:pt>
                <c:pt idx="1295">
                  <c:v>57.68880008491049</c:v>
                </c:pt>
                <c:pt idx="1296">
                  <c:v>57.654302337857899</c:v>
                </c:pt>
                <c:pt idx="1297">
                  <c:v>57.619793342927622</c:v>
                </c:pt>
                <c:pt idx="1298">
                  <c:v>57.585273022970554</c:v>
                </c:pt>
                <c:pt idx="1299">
                  <c:v>57.550741300370312</c:v>
                </c:pt>
                <c:pt idx="1300">
                  <c:v>57.516198097040927</c:v>
                </c:pt>
                <c:pt idx="1301">
                  <c:v>57.481643334426344</c:v>
                </c:pt>
                <c:pt idx="1302">
                  <c:v>57.447076933496888</c:v>
                </c:pt>
                <c:pt idx="1303">
                  <c:v>57.412498814748716</c:v>
                </c:pt>
                <c:pt idx="1304">
                  <c:v>57.377908898200985</c:v>
                </c:pt>
                <c:pt idx="1305">
                  <c:v>57.343307103394281</c:v>
                </c:pt>
                <c:pt idx="1306">
                  <c:v>57.308693349389259</c:v>
                </c:pt>
                <c:pt idx="1307">
                  <c:v>57.274067554763491</c:v>
                </c:pt>
                <c:pt idx="1308">
                  <c:v>57.239429637611046</c:v>
                </c:pt>
                <c:pt idx="1309">
                  <c:v>57.204779515539798</c:v>
                </c:pt>
                <c:pt idx="1310">
                  <c:v>57.170117105669398</c:v>
                </c:pt>
                <c:pt idx="1311">
                  <c:v>57.135442324630439</c:v>
                </c:pt>
                <c:pt idx="1312">
                  <c:v>57.100755088561499</c:v>
                </c:pt>
                <c:pt idx="1313">
                  <c:v>57.066055313107896</c:v>
                </c:pt>
                <c:pt idx="1314">
                  <c:v>57.03134291341982</c:v>
                </c:pt>
                <c:pt idx="1315">
                  <c:v>56.99661780415029</c:v>
                </c:pt>
                <c:pt idx="1316">
                  <c:v>56.961879899454004</c:v>
                </c:pt>
                <c:pt idx="1317">
                  <c:v>56.927129112984758</c:v>
                </c:pt>
                <c:pt idx="1318">
                  <c:v>56.892365357893993</c:v>
                </c:pt>
                <c:pt idx="1319">
                  <c:v>56.857588546829518</c:v>
                </c:pt>
                <c:pt idx="1320">
                  <c:v>56.822798591932937</c:v>
                </c:pt>
                <c:pt idx="1321">
                  <c:v>56.787995404838192</c:v>
                </c:pt>
                <c:pt idx="1322">
                  <c:v>56.753178896670235</c:v>
                </c:pt>
                <c:pt idx="1323">
                  <c:v>56.718348978043167</c:v>
                </c:pt>
                <c:pt idx="1324">
                  <c:v>56.683505559058254</c:v>
                </c:pt>
                <c:pt idx="1325">
                  <c:v>56.648648549302308</c:v>
                </c:pt>
                <c:pt idx="1326">
                  <c:v>56.613777857846166</c:v>
                </c:pt>
                <c:pt idx="1327">
                  <c:v>56.578893393243149</c:v>
                </c:pt>
                <c:pt idx="1328">
                  <c:v>56.543995063527376</c:v>
                </c:pt>
                <c:pt idx="1329">
                  <c:v>56.509082776211685</c:v>
                </c:pt>
                <c:pt idx="1330">
                  <c:v>56.474156438286698</c:v>
                </c:pt>
                <c:pt idx="1331">
                  <c:v>56.439215956218888</c:v>
                </c:pt>
                <c:pt idx="1332">
                  <c:v>56.404261235948844</c:v>
                </c:pt>
                <c:pt idx="1333">
                  <c:v>56.369292182890149</c:v>
                </c:pt>
                <c:pt idx="1334">
                  <c:v>56.334308701927469</c:v>
                </c:pt>
                <c:pt idx="1335">
                  <c:v>56.299310697415365</c:v>
                </c:pt>
                <c:pt idx="1336">
                  <c:v>56.264298073176342</c:v>
                </c:pt>
                <c:pt idx="1337">
                  <c:v>56.229270732499856</c:v>
                </c:pt>
                <c:pt idx="1338">
                  <c:v>56.194228578140525</c:v>
                </c:pt>
                <c:pt idx="1339">
                  <c:v>56.15917151231676</c:v>
                </c:pt>
                <c:pt idx="1340">
                  <c:v>56.124099436709294</c:v>
                </c:pt>
                <c:pt idx="1341">
                  <c:v>56.089012252459966</c:v>
                </c:pt>
                <c:pt idx="1342">
                  <c:v>56.053909860170165</c:v>
                </c:pt>
                <c:pt idx="1343">
                  <c:v>56.018792159899597</c:v>
                </c:pt>
                <c:pt idx="1344">
                  <c:v>55.983659051164672</c:v>
                </c:pt>
                <c:pt idx="1345">
                  <c:v>55.94851043293751</c:v>
                </c:pt>
                <c:pt idx="1346">
                  <c:v>55.913346203644494</c:v>
                </c:pt>
                <c:pt idx="1347">
                  <c:v>55.878166261164885</c:v>
                </c:pt>
                <c:pt idx="1348">
                  <c:v>55.84297050283007</c:v>
                </c:pt>
                <c:pt idx="1349">
                  <c:v>55.807758825421544</c:v>
                </c:pt>
                <c:pt idx="1350">
                  <c:v>55.772531125170332</c:v>
                </c:pt>
                <c:pt idx="1351">
                  <c:v>55.737287297755394</c:v>
                </c:pt>
                <c:pt idx="1352">
                  <c:v>55.702027238303074</c:v>
                </c:pt>
                <c:pt idx="1353">
                  <c:v>55.666750841385337</c:v>
                </c:pt>
                <c:pt idx="1354">
                  <c:v>55.631458001018942</c:v>
                </c:pt>
                <c:pt idx="1355">
                  <c:v>55.5961486106644</c:v>
                </c:pt>
                <c:pt idx="1356">
                  <c:v>55.56082256322486</c:v>
                </c:pt>
                <c:pt idx="1357">
                  <c:v>55.52547975104514</c:v>
                </c:pt>
                <c:pt idx="1358">
                  <c:v>55.490120065910773</c:v>
                </c:pt>
                <c:pt idx="1359">
                  <c:v>55.454743399046905</c:v>
                </c:pt>
                <c:pt idx="1360">
                  <c:v>55.419349641117449</c:v>
                </c:pt>
                <c:pt idx="1361">
                  <c:v>55.383938682224205</c:v>
                </c:pt>
                <c:pt idx="1362">
                  <c:v>55.348510411906055</c:v>
                </c:pt>
                <c:pt idx="1363">
                  <c:v>55.313064719138005</c:v>
                </c:pt>
                <c:pt idx="1364">
                  <c:v>55.277601492330454</c:v>
                </c:pt>
                <c:pt idx="1365">
                  <c:v>55.242120619328425</c:v>
                </c:pt>
                <c:pt idx="1366">
                  <c:v>55.206621987410728</c:v>
                </c:pt>
                <c:pt idx="1367">
                  <c:v>55.17110548328931</c:v>
                </c:pt>
                <c:pt idx="1368">
                  <c:v>55.1355709931088</c:v>
                </c:pt>
                <c:pt idx="1369">
                  <c:v>55.100018402445336</c:v>
                </c:pt>
                <c:pt idx="1370">
                  <c:v>55.064447596306614</c:v>
                </c:pt>
                <c:pt idx="1371">
                  <c:v>55.028858459130973</c:v>
                </c:pt>
                <c:pt idx="1372">
                  <c:v>54.993250874786668</c:v>
                </c:pt>
                <c:pt idx="1373">
                  <c:v>54.95762472657178</c:v>
                </c:pt>
                <c:pt idx="1374">
                  <c:v>54.921979897213653</c:v>
                </c:pt>
                <c:pt idx="1375">
                  <c:v>54.886316268868292</c:v>
                </c:pt>
                <c:pt idx="1376">
                  <c:v>54.850633723120303</c:v>
                </c:pt>
                <c:pt idx="1377">
                  <c:v>54.814932140981973</c:v>
                </c:pt>
                <c:pt idx="1378">
                  <c:v>54.779211402893857</c:v>
                </c:pt>
                <c:pt idx="1379">
                  <c:v>54.743471388723691</c:v>
                </c:pt>
                <c:pt idx="1380">
                  <c:v>54.707711977766593</c:v>
                </c:pt>
                <c:pt idx="1381">
                  <c:v>54.671933048744805</c:v>
                </c:pt>
                <c:pt idx="1382">
                  <c:v>54.636134479807488</c:v>
                </c:pt>
                <c:pt idx="1383">
                  <c:v>54.600316148531014</c:v>
                </c:pt>
                <c:pt idx="1384">
                  <c:v>54.564477931918262</c:v>
                </c:pt>
                <c:pt idx="1385">
                  <c:v>54.528619706398956</c:v>
                </c:pt>
                <c:pt idx="1386">
                  <c:v>54.492741347829934</c:v>
                </c:pt>
                <c:pt idx="1387">
                  <c:v>54.456842731495065</c:v>
                </c:pt>
                <c:pt idx="1388">
                  <c:v>54.420923732105024</c:v>
                </c:pt>
                <c:pt idx="1389">
                  <c:v>54.384984223798114</c:v>
                </c:pt>
                <c:pt idx="1390">
                  <c:v>54.349024080139856</c:v>
                </c:pt>
                <c:pt idx="1391">
                  <c:v>54.313043174123969</c:v>
                </c:pt>
                <c:pt idx="1392">
                  <c:v>54.277041378171901</c:v>
                </c:pt>
                <c:pt idx="1393">
                  <c:v>54.241018564134009</c:v>
                </c:pt>
                <c:pt idx="1394">
                  <c:v>54.204974603289187</c:v>
                </c:pt>
                <c:pt idx="1395">
                  <c:v>54.168909366346156</c:v>
                </c:pt>
                <c:pt idx="1396">
                  <c:v>54.132822723443297</c:v>
                </c:pt>
                <c:pt idx="1397">
                  <c:v>54.096714544149521</c:v>
                </c:pt>
                <c:pt idx="1398">
                  <c:v>54.060584697465188</c:v>
                </c:pt>
                <c:pt idx="1399">
                  <c:v>54.024433051822115</c:v>
                </c:pt>
                <c:pt idx="1400">
                  <c:v>53.988259475085044</c:v>
                </c:pt>
                <c:pt idx="1401">
                  <c:v>53.952063834551822</c:v>
                </c:pt>
                <c:pt idx="1402">
                  <c:v>53.915845996954914</c:v>
                </c:pt>
                <c:pt idx="1403">
                  <c:v>53.879605828461479</c:v>
                </c:pt>
                <c:pt idx="1404">
                  <c:v>53.843343194675114</c:v>
                </c:pt>
                <c:pt idx="1405">
                  <c:v>53.807057960636406</c:v>
                </c:pt>
                <c:pt idx="1406">
                  <c:v>53.770749990824164</c:v>
                </c:pt>
                <c:pt idx="1407">
                  <c:v>53.73441914915675</c:v>
                </c:pt>
                <c:pt idx="1408">
                  <c:v>53.698065298992773</c:v>
                </c:pt>
                <c:pt idx="1409">
                  <c:v>53.661688303132856</c:v>
                </c:pt>
                <c:pt idx="1410">
                  <c:v>53.625288023820666</c:v>
                </c:pt>
                <c:pt idx="1411">
                  <c:v>53.588864322744534</c:v>
                </c:pt>
                <c:pt idx="1412">
                  <c:v>53.552417061038533</c:v>
                </c:pt>
                <c:pt idx="1413">
                  <c:v>53.515946099284463</c:v>
                </c:pt>
                <c:pt idx="1414">
                  <c:v>53.479451297512867</c:v>
                </c:pt>
                <c:pt idx="1415">
                  <c:v>53.442932515205335</c:v>
                </c:pt>
                <c:pt idx="1416">
                  <c:v>53.406389611295559</c:v>
                </c:pt>
                <c:pt idx="1417">
                  <c:v>53.369822444171461</c:v>
                </c:pt>
                <c:pt idx="1418">
                  <c:v>53.333230871677031</c:v>
                </c:pt>
                <c:pt idx="1419">
                  <c:v>53.296614751114014</c:v>
                </c:pt>
                <c:pt idx="1420">
                  <c:v>53.259973939244048</c:v>
                </c:pt>
                <c:pt idx="1421">
                  <c:v>53.223308292290824</c:v>
                </c:pt>
                <c:pt idx="1422">
                  <c:v>53.186617665941831</c:v>
                </c:pt>
                <c:pt idx="1423">
                  <c:v>53.149901915350796</c:v>
                </c:pt>
                <c:pt idx="1424">
                  <c:v>53.113160895139984</c:v>
                </c:pt>
                <c:pt idx="1425">
                  <c:v>53.076394459402252</c:v>
                </c:pt>
                <c:pt idx="1426">
                  <c:v>53.039602461703559</c:v>
                </c:pt>
                <c:pt idx="1427">
                  <c:v>53.002784755085941</c:v>
                </c:pt>
                <c:pt idx="1428">
                  <c:v>52.965941192068996</c:v>
                </c:pt>
                <c:pt idx="1429">
                  <c:v>52.929071624653126</c:v>
                </c:pt>
                <c:pt idx="1430">
                  <c:v>52.892175904322713</c:v>
                </c:pt>
                <c:pt idx="1431">
                  <c:v>52.855253882047748</c:v>
                </c:pt>
                <c:pt idx="1432">
                  <c:v>52.818305408287657</c:v>
                </c:pt>
                <c:pt idx="1433">
                  <c:v>52.781330332993683</c:v>
                </c:pt>
                <c:pt idx="1434">
                  <c:v>52.744328505611833</c:v>
                </c:pt>
                <c:pt idx="1435">
                  <c:v>52.707299775086717</c:v>
                </c:pt>
                <c:pt idx="1436">
                  <c:v>52.670243989863479</c:v>
                </c:pt>
                <c:pt idx="1437">
                  <c:v>52.633160997891999</c:v>
                </c:pt>
                <c:pt idx="1438">
                  <c:v>52.59605064662982</c:v>
                </c:pt>
                <c:pt idx="1439">
                  <c:v>52.558912783045663</c:v>
                </c:pt>
                <c:pt idx="1440">
                  <c:v>52.521747253622706</c:v>
                </c:pt>
                <c:pt idx="1441">
                  <c:v>52.484553904362386</c:v>
                </c:pt>
                <c:pt idx="1442">
                  <c:v>52.447332580787922</c:v>
                </c:pt>
                <c:pt idx="1443">
                  <c:v>52.410083127947765</c:v>
                </c:pt>
                <c:pt idx="1444">
                  <c:v>52.372805390420105</c:v>
                </c:pt>
                <c:pt idx="1445">
                  <c:v>52.335499212315966</c:v>
                </c:pt>
                <c:pt idx="1446">
                  <c:v>52.29816443728383</c:v>
                </c:pt>
                <c:pt idx="1447">
                  <c:v>52.260800908513012</c:v>
                </c:pt>
                <c:pt idx="1448">
                  <c:v>52.223408468738619</c:v>
                </c:pt>
                <c:pt idx="1449">
                  <c:v>52.185986960245231</c:v>
                </c:pt>
                <c:pt idx="1450">
                  <c:v>52.14853622487113</c:v>
                </c:pt>
                <c:pt idx="1451">
                  <c:v>52.111056104013294</c:v>
                </c:pt>
                <c:pt idx="1452">
                  <c:v>52.07354643863124</c:v>
                </c:pt>
                <c:pt idx="1453">
                  <c:v>52.036007069252143</c:v>
                </c:pt>
                <c:pt idx="1454">
                  <c:v>51.998437835975118</c:v>
                </c:pt>
                <c:pt idx="1455">
                  <c:v>51.960838578476363</c:v>
                </c:pt>
                <c:pt idx="1456">
                  <c:v>51.923209136013398</c:v>
                </c:pt>
                <c:pt idx="1457">
                  <c:v>51.885549347430981</c:v>
                </c:pt>
                <c:pt idx="1458">
                  <c:v>51.847859051165166</c:v>
                </c:pt>
                <c:pt idx="1459">
                  <c:v>51.810138085249037</c:v>
                </c:pt>
                <c:pt idx="1460">
                  <c:v>51.772386287317744</c:v>
                </c:pt>
                <c:pt idx="1461">
                  <c:v>51.734603494613829</c:v>
                </c:pt>
                <c:pt idx="1462">
                  <c:v>51.696789543992772</c:v>
                </c:pt>
                <c:pt idx="1463">
                  <c:v>51.658944271928235</c:v>
                </c:pt>
                <c:pt idx="1464">
                  <c:v>51.621067514517904</c:v>
                </c:pt>
                <c:pt idx="1465">
                  <c:v>51.583159107489124</c:v>
                </c:pt>
                <c:pt idx="1466">
                  <c:v>51.545218886204694</c:v>
                </c:pt>
                <c:pt idx="1467">
                  <c:v>51.507246685668662</c:v>
                </c:pt>
                <c:pt idx="1468">
                  <c:v>51.469242340532475</c:v>
                </c:pt>
                <c:pt idx="1469">
                  <c:v>51.431205685100949</c:v>
                </c:pt>
                <c:pt idx="1470">
                  <c:v>51.393136553338586</c:v>
                </c:pt>
                <c:pt idx="1471">
                  <c:v>51.355034778875591</c:v>
                </c:pt>
                <c:pt idx="1472">
                  <c:v>51.316900195014611</c:v>
                </c:pt>
                <c:pt idx="1473">
                  <c:v>51.278732634736969</c:v>
                </c:pt>
                <c:pt idx="1474">
                  <c:v>51.240531930709246</c:v>
                </c:pt>
                <c:pt idx="1475">
                  <c:v>51.202297915290174</c:v>
                </c:pt>
                <c:pt idx="1476">
                  <c:v>51.164030420536946</c:v>
                </c:pt>
                <c:pt idx="1477">
                  <c:v>51.125729278212681</c:v>
                </c:pt>
                <c:pt idx="1478">
                  <c:v>51.087394319793027</c:v>
                </c:pt>
                <c:pt idx="1479">
                  <c:v>51.049025376473409</c:v>
                </c:pt>
                <c:pt idx="1480">
                  <c:v>51.010622279175976</c:v>
                </c:pt>
                <c:pt idx="1481">
                  <c:v>50.972184858557171</c:v>
                </c:pt>
                <c:pt idx="1482">
                  <c:v>50.933712945014904</c:v>
                </c:pt>
                <c:pt idx="1483">
                  <c:v>50.895206368696009</c:v>
                </c:pt>
                <c:pt idx="1484">
                  <c:v>50.856664959504243</c:v>
                </c:pt>
                <c:pt idx="1485">
                  <c:v>50.818088547107152</c:v>
                </c:pt>
                <c:pt idx="1486">
                  <c:v>50.77947696094482</c:v>
                </c:pt>
                <c:pt idx="1487">
                  <c:v>50.740830030237049</c:v>
                </c:pt>
                <c:pt idx="1488">
                  <c:v>50.702147583991604</c:v>
                </c:pt>
                <c:pt idx="1489">
                  <c:v>50.663429451012377</c:v>
                </c:pt>
                <c:pt idx="1490">
                  <c:v>50.624675459907273</c:v>
                </c:pt>
                <c:pt idx="1491">
                  <c:v>50.585885439097112</c:v>
                </c:pt>
                <c:pt idx="1492">
                  <c:v>50.547059216823286</c:v>
                </c:pt>
                <c:pt idx="1493">
                  <c:v>50.508196621156742</c:v>
                </c:pt>
                <c:pt idx="1494">
                  <c:v>50.469297480006539</c:v>
                </c:pt>
                <c:pt idx="1495">
                  <c:v>50.430361621128277</c:v>
                </c:pt>
                <c:pt idx="1496">
                  <c:v>50.391388872133334</c:v>
                </c:pt>
                <c:pt idx="1497">
                  <c:v>50.352379060497412</c:v>
                </c:pt>
                <c:pt idx="1498">
                  <c:v>50.313332013569692</c:v>
                </c:pt>
                <c:pt idx="1499">
                  <c:v>50.274247558581976</c:v>
                </c:pt>
                <c:pt idx="1500">
                  <c:v>50.235125522657896</c:v>
                </c:pt>
                <c:pt idx="1501">
                  <c:v>50.195965732822074</c:v>
                </c:pt>
                <c:pt idx="1502">
                  <c:v>50.156768016009757</c:v>
                </c:pt>
                <c:pt idx="1503">
                  <c:v>50.117532199076365</c:v>
                </c:pt>
                <c:pt idx="1504">
                  <c:v>50.078258108806786</c:v>
                </c:pt>
                <c:pt idx="1505">
                  <c:v>50.038945571925453</c:v>
                </c:pt>
                <c:pt idx="1506">
                  <c:v>49.99959441510601</c:v>
                </c:pt>
                <c:pt idx="1507">
                  <c:v>49.960204464981182</c:v>
                </c:pt>
                <c:pt idx="1508">
                  <c:v>49.920775548153046</c:v>
                </c:pt>
                <c:pt idx="1509">
                  <c:v>49.881307491202726</c:v>
                </c:pt>
                <c:pt idx="1510">
                  <c:v>49.841800120701123</c:v>
                </c:pt>
                <c:pt idx="1511">
                  <c:v>49.802253263218894</c:v>
                </c:pt>
                <c:pt idx="1512">
                  <c:v>49.762666745336965</c:v>
                </c:pt>
                <c:pt idx="1513">
                  <c:v>49.723040393656987</c:v>
                </c:pt>
                <c:pt idx="1514">
                  <c:v>49.68337403481209</c:v>
                </c:pt>
                <c:pt idx="1515">
                  <c:v>49.643667495477636</c:v>
                </c:pt>
                <c:pt idx="1516">
                  <c:v>49.603920602381706</c:v>
                </c:pt>
                <c:pt idx="1517">
                  <c:v>49.564133182316397</c:v>
                </c:pt>
                <c:pt idx="1518">
                  <c:v>49.524305062148542</c:v>
                </c:pt>
                <c:pt idx="1519">
                  <c:v>49.484436068831016</c:v>
                </c:pt>
                <c:pt idx="1520">
                  <c:v>49.444526029413737</c:v>
                </c:pt>
                <c:pt idx="1521">
                  <c:v>49.404574771055188</c:v>
                </c:pt>
                <c:pt idx="1522">
                  <c:v>49.364582121033614</c:v>
                </c:pt>
                <c:pt idx="1523">
                  <c:v>49.324547906758262</c:v>
                </c:pt>
                <c:pt idx="1524">
                  <c:v>49.284471955781669</c:v>
                </c:pt>
                <c:pt idx="1525">
                  <c:v>49.244354095810642</c:v>
                </c:pt>
                <c:pt idx="1526">
                  <c:v>49.204194154718131</c:v>
                </c:pt>
                <c:pt idx="1527">
                  <c:v>49.163991960555428</c:v>
                </c:pt>
                <c:pt idx="1528">
                  <c:v>49.1237473415636</c:v>
                </c:pt>
                <c:pt idx="1529">
                  <c:v>49.083460126185813</c:v>
                </c:pt>
                <c:pt idx="1530">
                  <c:v>49.043130143079445</c:v>
                </c:pt>
                <c:pt idx="1531">
                  <c:v>49.002757221127993</c:v>
                </c:pt>
                <c:pt idx="1532">
                  <c:v>48.962341189453667</c:v>
                </c:pt>
                <c:pt idx="1533">
                  <c:v>48.921881877429492</c:v>
                </c:pt>
                <c:pt idx="1534">
                  <c:v>48.881379114691953</c:v>
                </c:pt>
                <c:pt idx="1535">
                  <c:v>48.840832731153291</c:v>
                </c:pt>
                <c:pt idx="1536">
                  <c:v>48.800242557014357</c:v>
                </c:pt>
                <c:pt idx="1537">
                  <c:v>48.759608422777021</c:v>
                </c:pt>
                <c:pt idx="1538">
                  <c:v>48.718930159257098</c:v>
                </c:pt>
                <c:pt idx="1539">
                  <c:v>48.678207597597314</c:v>
                </c:pt>
                <c:pt idx="1540">
                  <c:v>48.637440569279903</c:v>
                </c:pt>
                <c:pt idx="1541">
                  <c:v>48.596628906139756</c:v>
                </c:pt>
                <c:pt idx="1542">
                  <c:v>48.555772440377432</c:v>
                </c:pt>
                <c:pt idx="1543">
                  <c:v>48.514871004572591</c:v>
                </c:pt>
                <c:pt idx="1544">
                  <c:v>48.473924431696595</c:v>
                </c:pt>
                <c:pt idx="1545">
                  <c:v>48.432932555126385</c:v>
                </c:pt>
                <c:pt idx="1546">
                  <c:v>48.391895208657367</c:v>
                </c:pt>
                <c:pt idx="1547">
                  <c:v>48.35081222651732</c:v>
                </c:pt>
                <c:pt idx="1548">
                  <c:v>48.309683443379321</c:v>
                </c:pt>
                <c:pt idx="1549">
                  <c:v>48.268508694375754</c:v>
                </c:pt>
                <c:pt idx="1550">
                  <c:v>48.227287815111595</c:v>
                </c:pt>
                <c:pt idx="1551">
                  <c:v>48.186020641678233</c:v>
                </c:pt>
                <c:pt idx="1552">
                  <c:v>48.144707010667105</c:v>
                </c:pt>
                <c:pt idx="1553">
                  <c:v>48.103346759183808</c:v>
                </c:pt>
                <c:pt idx="1554">
                  <c:v>48.061939724861453</c:v>
                </c:pt>
                <c:pt idx="1555">
                  <c:v>48.020485745874623</c:v>
                </c:pt>
                <c:pt idx="1556">
                  <c:v>47.978984660954069</c:v>
                </c:pt>
                <c:pt idx="1557">
                  <c:v>47.937436309399516</c:v>
                </c:pt>
                <c:pt idx="1558">
                  <c:v>47.895840531094898</c:v>
                </c:pt>
                <c:pt idx="1559">
                  <c:v>47.854197166521402</c:v>
                </c:pt>
                <c:pt idx="1560">
                  <c:v>47.812506056772513</c:v>
                </c:pt>
                <c:pt idx="1561">
                  <c:v>47.770767043567766</c:v>
                </c:pt>
                <c:pt idx="1562">
                  <c:v>47.728979969266909</c:v>
                </c:pt>
                <c:pt idx="1563">
                  <c:v>47.687144676884571</c:v>
                </c:pt>
                <c:pt idx="1564">
                  <c:v>47.645261010104115</c:v>
                </c:pt>
                <c:pt idx="1565">
                  <c:v>47.6033288132924</c:v>
                </c:pt>
                <c:pt idx="1566">
                  <c:v>47.561347931513794</c:v>
                </c:pt>
                <c:pt idx="1567">
                  <c:v>47.519318210545123</c:v>
                </c:pt>
                <c:pt idx="1568">
                  <c:v>47.477239496889617</c:v>
                </c:pt>
                <c:pt idx="1569">
                  <c:v>47.435111637791756</c:v>
                </c:pt>
                <c:pt idx="1570">
                  <c:v>47.392934481251601</c:v>
                </c:pt>
                <c:pt idx="1571">
                  <c:v>47.350707876039301</c:v>
                </c:pt>
                <c:pt idx="1572">
                  <c:v>47.308431671709968</c:v>
                </c:pt>
                <c:pt idx="1573">
                  <c:v>47.266105718617936</c:v>
                </c:pt>
                <c:pt idx="1574">
                  <c:v>47.223729867931553</c:v>
                </c:pt>
                <c:pt idx="1575">
                  <c:v>47.181303971647814</c:v>
                </c:pt>
                <c:pt idx="1576">
                  <c:v>47.138827882606904</c:v>
                </c:pt>
                <c:pt idx="1577">
                  <c:v>47.096301454506914</c:v>
                </c:pt>
                <c:pt idx="1578">
                  <c:v>47.053724541918676</c:v>
                </c:pt>
                <c:pt idx="1579">
                  <c:v>47.011097000300111</c:v>
                </c:pt>
                <c:pt idx="1580">
                  <c:v>46.968418686011368</c:v>
                </c:pt>
                <c:pt idx="1581">
                  <c:v>46.92568945632889</c:v>
                </c:pt>
                <c:pt idx="1582">
                  <c:v>46.882909169460987</c:v>
                </c:pt>
                <c:pt idx="1583">
                  <c:v>46.840077684561635</c:v>
                </c:pt>
                <c:pt idx="1584">
                  <c:v>46.797194861745652</c:v>
                </c:pt>
                <c:pt idx="1585">
                  <c:v>46.754260562103511</c:v>
                </c:pt>
                <c:pt idx="1586">
                  <c:v>46.711274647715619</c:v>
                </c:pt>
                <c:pt idx="1587">
                  <c:v>46.668236981667462</c:v>
                </c:pt>
                <c:pt idx="1588">
                  <c:v>46.625147428063734</c:v>
                </c:pt>
                <c:pt idx="1589">
                  <c:v>46.582005852043451</c:v>
                </c:pt>
                <c:pt idx="1590">
                  <c:v>46.5388121197944</c:v>
                </c:pt>
                <c:pt idx="1591">
                  <c:v>46.495566098567807</c:v>
                </c:pt>
                <c:pt idx="1592">
                  <c:v>46.452267656692953</c:v>
                </c:pt>
                <c:pt idx="1593">
                  <c:v>46.408916663591597</c:v>
                </c:pt>
                <c:pt idx="1594">
                  <c:v>46.365512989792606</c:v>
                </c:pt>
                <c:pt idx="1595">
                  <c:v>46.322056506946687</c:v>
                </c:pt>
                <c:pt idx="1596">
                  <c:v>46.278547087840572</c:v>
                </c:pt>
                <c:pt idx="1597">
                  <c:v>46.234984606411729</c:v>
                </c:pt>
                <c:pt idx="1598">
                  <c:v>46.191368937762441</c:v>
                </c:pt>
                <c:pt idx="1599">
                  <c:v>46.147699958174698</c:v>
                </c:pt>
                <c:pt idx="1600">
                  <c:v>46.10397754512406</c:v>
                </c:pt>
                <c:pt idx="1601">
                  <c:v>46.060201577294322</c:v>
                </c:pt>
                <c:pt idx="1602">
                  <c:v>46.016371934591476</c:v>
                </c:pt>
                <c:pt idx="1603">
                  <c:v>45.972488498158135</c:v>
                </c:pt>
                <c:pt idx="1604">
                  <c:v>45.928551150387584</c:v>
                </c:pt>
                <c:pt idx="1605">
                  <c:v>45.884559774937969</c:v>
                </c:pt>
                <c:pt idx="1606">
                  <c:v>45.840514256746346</c:v>
                </c:pt>
                <c:pt idx="1607">
                  <c:v>45.796414482042501</c:v>
                </c:pt>
                <c:pt idx="1608">
                  <c:v>45.752260338362973</c:v>
                </c:pt>
                <c:pt idx="1609">
                  <c:v>45.708051714565258</c:v>
                </c:pt>
                <c:pt idx="1610">
                  <c:v>45.663788500840951</c:v>
                </c:pt>
                <c:pt idx="1611">
                  <c:v>45.619470588730081</c:v>
                </c:pt>
                <c:pt idx="1612">
                  <c:v>45.575097871134467</c:v>
                </c:pt>
                <c:pt idx="1613">
                  <c:v>45.530670242331524</c:v>
                </c:pt>
                <c:pt idx="1614">
                  <c:v>45.48618759798746</c:v>
                </c:pt>
                <c:pt idx="1615">
                  <c:v>45.441649835170807</c:v>
                </c:pt>
                <c:pt idx="1616">
                  <c:v>45.397056852366177</c:v>
                </c:pt>
                <c:pt idx="1617">
                  <c:v>45.352408549487144</c:v>
                </c:pt>
                <c:pt idx="1618">
                  <c:v>45.307704827889381</c:v>
                </c:pt>
                <c:pt idx="1619">
                  <c:v>45.262945590383993</c:v>
                </c:pt>
                <c:pt idx="1620">
                  <c:v>45.218130741250413</c:v>
                </c:pt>
                <c:pt idx="1621">
                  <c:v>45.173260186249415</c:v>
                </c:pt>
                <c:pt idx="1622">
                  <c:v>45.128333832635612</c:v>
                </c:pt>
                <c:pt idx="1623">
                  <c:v>45.083351589170874</c:v>
                </c:pt>
                <c:pt idx="1624">
                  <c:v>45.038313366136045</c:v>
                </c:pt>
                <c:pt idx="1625">
                  <c:v>44.993219075344101</c:v>
                </c:pt>
                <c:pt idx="1626">
                  <c:v>44.948068630152477</c:v>
                </c:pt>
                <c:pt idx="1627">
                  <c:v>44.902861945475145</c:v>
                </c:pt>
                <c:pt idx="1628">
                  <c:v>44.857598937795004</c:v>
                </c:pt>
                <c:pt idx="1629">
                  <c:v>44.812279525175818</c:v>
                </c:pt>
                <c:pt idx="1630">
                  <c:v>44.766903627274473</c:v>
                </c:pt>
                <c:pt idx="1631">
                  <c:v>44.721471165352426</c:v>
                </c:pt>
                <c:pt idx="1632">
                  <c:v>44.675982062287616</c:v>
                </c:pt>
                <c:pt idx="1633">
                  <c:v>44.630436242586207</c:v>
                </c:pt>
                <c:pt idx="1634">
                  <c:v>44.584833632393874</c:v>
                </c:pt>
                <c:pt idx="1635">
                  <c:v>44.539174159507269</c:v>
                </c:pt>
                <c:pt idx="1636">
                  <c:v>44.493457753385314</c:v>
                </c:pt>
                <c:pt idx="1637">
                  <c:v>44.447684345159999</c:v>
                </c:pt>
                <c:pt idx="1638">
                  <c:v>44.401853867647667</c:v>
                </c:pt>
                <c:pt idx="1639">
                  <c:v>44.355966255359689</c:v>
                </c:pt>
                <c:pt idx="1640">
                  <c:v>44.31002144451331</c:v>
                </c:pt>
                <c:pt idx="1641">
                  <c:v>44.264019373041904</c:v>
                </c:pt>
                <c:pt idx="1642">
                  <c:v>44.217959980605741</c:v>
                </c:pt>
                <c:pt idx="1643">
                  <c:v>44.171843208601885</c:v>
                </c:pt>
                <c:pt idx="1644">
                  <c:v>44.125669000174582</c:v>
                </c:pt>
                <c:pt idx="1645">
                  <c:v>44.079437300225251</c:v>
                </c:pt>
                <c:pt idx="1646">
                  <c:v>44.033148055422053</c:v>
                </c:pt>
                <c:pt idx="1647">
                  <c:v>43.986801214209791</c:v>
                </c:pt>
                <c:pt idx="1648">
                  <c:v>43.940396726819344</c:v>
                </c:pt>
                <c:pt idx="1649">
                  <c:v>43.893934545276863</c:v>
                </c:pt>
                <c:pt idx="1650">
                  <c:v>43.847414623413449</c:v>
                </c:pt>
                <c:pt idx="1651">
                  <c:v>43.800836916873806</c:v>
                </c:pt>
                <c:pt idx="1652">
                  <c:v>43.754201383124808</c:v>
                </c:pt>
                <c:pt idx="1653">
                  <c:v>43.707507981465156</c:v>
                </c:pt>
                <c:pt idx="1654">
                  <c:v>43.660756673032957</c:v>
                </c:pt>
                <c:pt idx="1655">
                  <c:v>43.613947420814874</c:v>
                </c:pt>
                <c:pt idx="1656">
                  <c:v>43.567080189653844</c:v>
                </c:pt>
                <c:pt idx="1657">
                  <c:v>43.520154946257065</c:v>
                </c:pt>
                <c:pt idx="1658">
                  <c:v>43.473171659204453</c:v>
                </c:pt>
                <c:pt idx="1659">
                  <c:v>43.426130298955876</c:v>
                </c:pt>
                <c:pt idx="1660">
                  <c:v>43.379030837858643</c:v>
                </c:pt>
                <c:pt idx="1661">
                  <c:v>43.331873250155283</c:v>
                </c:pt>
                <c:pt idx="1662">
                  <c:v>43.28465751199019</c:v>
                </c:pt>
                <c:pt idx="1663">
                  <c:v>43.237383601416994</c:v>
                </c:pt>
                <c:pt idx="1664">
                  <c:v>43.190051498405211</c:v>
                </c:pt>
                <c:pt idx="1665">
                  <c:v>43.142661184847071</c:v>
                </c:pt>
                <c:pt idx="1666">
                  <c:v>43.095212644563489</c:v>
                </c:pt>
                <c:pt idx="1667">
                  <c:v>43.047705863311087</c:v>
                </c:pt>
                <c:pt idx="1668">
                  <c:v>43.000140828787714</c:v>
                </c:pt>
                <c:pt idx="1669">
                  <c:v>42.952517530638339</c:v>
                </c:pt>
                <c:pt idx="1670">
                  <c:v>42.904835960461085</c:v>
                </c:pt>
                <c:pt idx="1671">
                  <c:v>42.857096111812581</c:v>
                </c:pt>
                <c:pt idx="1672">
                  <c:v>42.809297980213159</c:v>
                </c:pt>
                <c:pt idx="1673">
                  <c:v>42.761441563152459</c:v>
                </c:pt>
                <c:pt idx="1674">
                  <c:v>42.713526860093481</c:v>
                </c:pt>
                <c:pt idx="1675">
                  <c:v>42.665553872478725</c:v>
                </c:pt>
                <c:pt idx="1676">
                  <c:v>42.617522603733214</c:v>
                </c:pt>
                <c:pt idx="1677">
                  <c:v>42.56943305926999</c:v>
                </c:pt>
                <c:pt idx="1678">
                  <c:v>42.521285246493939</c:v>
                </c:pt>
                <c:pt idx="1679">
                  <c:v>42.473079174805534</c:v>
                </c:pt>
                <c:pt idx="1680">
                  <c:v>42.424814855605163</c:v>
                </c:pt>
                <c:pt idx="1681">
                  <c:v>42.376492302296079</c:v>
                </c:pt>
                <c:pt idx="1682">
                  <c:v>42.328111530288297</c:v>
                </c:pt>
                <c:pt idx="1683">
                  <c:v>42.279672557001646</c:v>
                </c:pt>
                <c:pt idx="1684">
                  <c:v>42.231175401868683</c:v>
                </c:pt>
                <c:pt idx="1685">
                  <c:v>42.182620086337622</c:v>
                </c:pt>
                <c:pt idx="1686">
                  <c:v>42.134006633874833</c:v>
                </c:pt>
                <c:pt idx="1687">
                  <c:v>42.085335069967329</c:v>
                </c:pt>
                <c:pt idx="1688">
                  <c:v>42.036605422124936</c:v>
                </c:pt>
                <c:pt idx="1689">
                  <c:v>41.987817719882337</c:v>
                </c:pt>
                <c:pt idx="1690">
                  <c:v>41.938971994800944</c:v>
                </c:pt>
                <c:pt idx="1691">
                  <c:v>41.890068280470103</c:v>
                </c:pt>
                <c:pt idx="1692">
                  <c:v>41.841106612509307</c:v>
                </c:pt>
                <c:pt idx="1693">
                  <c:v>41.79208702856868</c:v>
                </c:pt>
                <c:pt idx="1694">
                  <c:v>41.743009568330358</c:v>
                </c:pt>
                <c:pt idx="1695">
                  <c:v>41.693874273509088</c:v>
                </c:pt>
                <c:pt idx="1696">
                  <c:v>41.64468118785318</c:v>
                </c:pt>
                <c:pt idx="1697">
                  <c:v>41.595430357144494</c:v>
                </c:pt>
                <c:pt idx="1698">
                  <c:v>41.546121829198981</c:v>
                </c:pt>
                <c:pt idx="1699">
                  <c:v>41.496755653866757</c:v>
                </c:pt>
                <c:pt idx="1700">
                  <c:v>41.447331883031737</c:v>
                </c:pt>
                <c:pt idx="1701">
                  <c:v>41.397850570611013</c:v>
                </c:pt>
                <c:pt idx="1702">
                  <c:v>41.34831177255527</c:v>
                </c:pt>
                <c:pt idx="1703">
                  <c:v>41.298715546846637</c:v>
                </c:pt>
                <c:pt idx="1704">
                  <c:v>41.249061953499002</c:v>
                </c:pt>
                <c:pt idx="1705">
                  <c:v>41.199351054556026</c:v>
                </c:pt>
                <c:pt idx="1706">
                  <c:v>41.14958291409026</c:v>
                </c:pt>
                <c:pt idx="1707">
                  <c:v>41.099757598201336</c:v>
                </c:pt>
                <c:pt idx="1708">
                  <c:v>41.049875175014428</c:v>
                </c:pt>
                <c:pt idx="1709">
                  <c:v>40.999935714678131</c:v>
                </c:pt>
                <c:pt idx="1710">
                  <c:v>40.94993928936276</c:v>
                </c:pt>
                <c:pt idx="1711">
                  <c:v>40.899885973257369</c:v>
                </c:pt>
                <c:pt idx="1712">
                  <c:v>40.849775842567965</c:v>
                </c:pt>
                <c:pt idx="1713">
                  <c:v>40.799608975514488</c:v>
                </c:pt>
                <c:pt idx="1714">
                  <c:v>40.749385452327765</c:v>
                </c:pt>
                <c:pt idx="1715">
                  <c:v>40.699105355246921</c:v>
                </c:pt>
                <c:pt idx="1716">
                  <c:v>40.648768768515886</c:v>
                </c:pt>
                <c:pt idx="1717">
                  <c:v>40.598375778379761</c:v>
                </c:pt>
                <c:pt idx="1718">
                  <c:v>40.547926473081688</c:v>
                </c:pt>
                <c:pt idx="1719">
                  <c:v>40.497420942858838</c:v>
                </c:pt>
                <c:pt idx="1720">
                  <c:v>40.446859279938252</c:v>
                </c:pt>
                <c:pt idx="1721">
                  <c:v>40.396241578533171</c:v>
                </c:pt>
                <c:pt idx="1722">
                  <c:v>40.345567934838293</c:v>
                </c:pt>
                <c:pt idx="1723">
                  <c:v>40.294838447025413</c:v>
                </c:pt>
                <c:pt idx="1724">
                  <c:v>40.24405321523875</c:v>
                </c:pt>
                <c:pt idx="1725">
                  <c:v>40.193212341590453</c:v>
                </c:pt>
                <c:pt idx="1726">
                  <c:v>40.142315930154922</c:v>
                </c:pt>
                <c:pt idx="1727">
                  <c:v>40.091364086964212</c:v>
                </c:pt>
                <c:pt idx="1728">
                  <c:v>40.040356920002502</c:v>
                </c:pt>
                <c:pt idx="1729">
                  <c:v>39.989294539200387</c:v>
                </c:pt>
                <c:pt idx="1730">
                  <c:v>39.93817705642946</c:v>
                </c:pt>
                <c:pt idx="1731">
                  <c:v>39.88700458549652</c:v>
                </c:pt>
                <c:pt idx="1732">
                  <c:v>39.835777242137304</c:v>
                </c:pt>
                <c:pt idx="1733">
                  <c:v>39.784495144010499</c:v>
                </c:pt>
                <c:pt idx="1734">
                  <c:v>39.73315841069148</c:v>
                </c:pt>
                <c:pt idx="1735">
                  <c:v>39.681767163665704</c:v>
                </c:pt>
                <c:pt idx="1736">
                  <c:v>39.630321526322099</c:v>
                </c:pt>
                <c:pt idx="1737">
                  <c:v>39.578821623946567</c:v>
                </c:pt>
                <c:pt idx="1738">
                  <c:v>39.527267583714533</c:v>
                </c:pt>
                <c:pt idx="1739">
                  <c:v>39.475659534684553</c:v>
                </c:pt>
                <c:pt idx="1740">
                  <c:v>39.423997607790255</c:v>
                </c:pt>
                <c:pt idx="1741">
                  <c:v>39.372281935833968</c:v>
                </c:pt>
                <c:pt idx="1742">
                  <c:v>39.320512653478232</c:v>
                </c:pt>
                <c:pt idx="1743">
                  <c:v>39.268689897239064</c:v>
                </c:pt>
                <c:pt idx="1744">
                  <c:v>39.216813805477464</c:v>
                </c:pt>
                <c:pt idx="1745">
                  <c:v>39.164884518391865</c:v>
                </c:pt>
                <c:pt idx="1746">
                  <c:v>39.11290217801011</c:v>
                </c:pt>
                <c:pt idx="1747">
                  <c:v>39.060866928181092</c:v>
                </c:pt>
                <c:pt idx="1748">
                  <c:v>39.008778914566456</c:v>
                </c:pt>
                <c:pt idx="1749">
                  <c:v>38.956638284632504</c:v>
                </c:pt>
                <c:pt idx="1750">
                  <c:v>38.904445187641258</c:v>
                </c:pt>
                <c:pt idx="1751">
                  <c:v>38.852199774641917</c:v>
                </c:pt>
                <c:pt idx="1752">
                  <c:v>38.799902198461922</c:v>
                </c:pt>
                <c:pt idx="1753">
                  <c:v>38.747552613698694</c:v>
                </c:pt>
                <c:pt idx="1754">
                  <c:v>38.695151176709516</c:v>
                </c:pt>
                <c:pt idx="1755">
                  <c:v>38.642698045603339</c:v>
                </c:pt>
                <c:pt idx="1756">
                  <c:v>38.59019338023105</c:v>
                </c:pt>
                <c:pt idx="1757">
                  <c:v>38.537637342176517</c:v>
                </c:pt>
                <c:pt idx="1758">
                  <c:v>38.485030094746421</c:v>
                </c:pt>
                <c:pt idx="1759">
                  <c:v>38.43237180296147</c:v>
                </c:pt>
                <c:pt idx="1760">
                  <c:v>38.379662633546396</c:v>
                </c:pt>
                <c:pt idx="1761">
                  <c:v>38.3269027549199</c:v>
                </c:pt>
                <c:pt idx="1762">
                  <c:v>38.274092337185635</c:v>
                </c:pt>
                <c:pt idx="1763">
                  <c:v>38.221231552121232</c:v>
                </c:pt>
                <c:pt idx="1764">
                  <c:v>38.168320573168934</c:v>
                </c:pt>
                <c:pt idx="1765">
                  <c:v>38.11535957542538</c:v>
                </c:pt>
                <c:pt idx="1766">
                  <c:v>38.062348735631119</c:v>
                </c:pt>
                <c:pt idx="1767">
                  <c:v>38.009288232160621</c:v>
                </c:pt>
                <c:pt idx="1768">
                  <c:v>37.95617824501165</c:v>
                </c:pt>
                <c:pt idx="1769">
                  <c:v>37.903018955795147</c:v>
                </c:pt>
                <c:pt idx="1770">
                  <c:v>37.849810547724282</c:v>
                </c:pt>
                <c:pt idx="1771">
                  <c:v>37.796553205603992</c:v>
                </c:pt>
                <c:pt idx="1772">
                  <c:v>37.743247115820651</c:v>
                </c:pt>
                <c:pt idx="1773">
                  <c:v>37.689892466330804</c:v>
                </c:pt>
                <c:pt idx="1774">
                  <c:v>37.636489446650636</c:v>
                </c:pt>
                <c:pt idx="1775">
                  <c:v>37.583038247845039</c:v>
                </c:pt>
                <c:pt idx="1776">
                  <c:v>37.529539062516776</c:v>
                </c:pt>
                <c:pt idx="1777">
                  <c:v>37.475992084795308</c:v>
                </c:pt>
                <c:pt idx="1778">
                  <c:v>37.422397510325922</c:v>
                </c:pt>
                <c:pt idx="1779">
                  <c:v>37.368755536258412</c:v>
                </c:pt>
                <c:pt idx="1780">
                  <c:v>37.315066361236326</c:v>
                </c:pt>
                <c:pt idx="1781">
                  <c:v>37.261330185385184</c:v>
                </c:pt>
                <c:pt idx="1782">
                  <c:v>37.207547210301854</c:v>
                </c:pt>
                <c:pt idx="1783">
                  <c:v>37.153717639042718</c:v>
                </c:pt>
                <c:pt idx="1784">
                  <c:v>37.09984167611271</c:v>
                </c:pt>
                <c:pt idx="1785">
                  <c:v>37.045919527453748</c:v>
                </c:pt>
                <c:pt idx="1786">
                  <c:v>36.991951400433393</c:v>
                </c:pt>
                <c:pt idx="1787">
                  <c:v>36.937937503833425</c:v>
                </c:pt>
                <c:pt idx="1788">
                  <c:v>36.883878047838465</c:v>
                </c:pt>
                <c:pt idx="1789">
                  <c:v>36.829773244024082</c:v>
                </c:pt>
                <c:pt idx="1790">
                  <c:v>36.775623305345803</c:v>
                </c:pt>
                <c:pt idx="1791">
                  <c:v>36.721428446127156</c:v>
                </c:pt>
                <c:pt idx="1792">
                  <c:v>36.667188882048222</c:v>
                </c:pt>
                <c:pt idx="1793">
                  <c:v>36.612904830134113</c:v>
                </c:pt>
                <c:pt idx="1794">
                  <c:v>36.558576508743116</c:v>
                </c:pt>
                <c:pt idx="1795">
                  <c:v>36.50420413755554</c:v>
                </c:pt>
                <c:pt idx="1796">
                  <c:v>36.449787937561553</c:v>
                </c:pt>
                <c:pt idx="1797">
                  <c:v>36.395328131049844</c:v>
                </c:pt>
                <c:pt idx="1798">
                  <c:v>36.340824941595656</c:v>
                </c:pt>
                <c:pt idx="1799">
                  <c:v>36.286278594049577</c:v>
                </c:pt>
                <c:pt idx="1800">
                  <c:v>36.23168931452539</c:v>
                </c:pt>
                <c:pt idx="1801">
                  <c:v>36.177057330388855</c:v>
                </c:pt>
                <c:pt idx="1802">
                  <c:v>36.122382870245659</c:v>
                </c:pt>
                <c:pt idx="1803">
                  <c:v>36.067666163929708</c:v>
                </c:pt>
                <c:pt idx="1804">
                  <c:v>36.012907442492015</c:v>
                </c:pt>
                <c:pt idx="1805">
                  <c:v>35.958106938188308</c:v>
                </c:pt>
                <c:pt idx="1806">
                  <c:v>35.903264884467823</c:v>
                </c:pt>
                <c:pt idx="1807">
                  <c:v>35.848381515961577</c:v>
                </c:pt>
                <c:pt idx="1808">
                  <c:v>35.793457068470815</c:v>
                </c:pt>
                <c:pt idx="1809">
                  <c:v>35.738491778955009</c:v>
                </c:pt>
                <c:pt idx="1810">
                  <c:v>35.683485885520788</c:v>
                </c:pt>
                <c:pt idx="1811">
                  <c:v>35.628439627410003</c:v>
                </c:pt>
                <c:pt idx="1812">
                  <c:v>35.57335324498824</c:v>
                </c:pt>
                <c:pt idx="1813">
                  <c:v>35.51822697973342</c:v>
                </c:pt>
                <c:pt idx="1814">
                  <c:v>35.463061074223951</c:v>
                </c:pt>
                <c:pt idx="1815">
                  <c:v>35.40785577212759</c:v>
                </c:pt>
                <c:pt idx="1816">
                  <c:v>35.35261131819005</c:v>
                </c:pt>
                <c:pt idx="1817">
                  <c:v>35.297327958222787</c:v>
                </c:pt>
                <c:pt idx="1818">
                  <c:v>35.242005939092721</c:v>
                </c:pt>
                <c:pt idx="1819">
                  <c:v>35.186645508710122</c:v>
                </c:pt>
                <c:pt idx="1820">
                  <c:v>35.131246916017254</c:v>
                </c:pt>
                <c:pt idx="1821">
                  <c:v>35.075810410977645</c:v>
                </c:pt>
                <c:pt idx="1822">
                  <c:v>35.02033624456417</c:v>
                </c:pt>
                <c:pt idx="1823">
                  <c:v>34.964824668748264</c:v>
                </c:pt>
                <c:pt idx="1824">
                  <c:v>34.909275936488548</c:v>
                </c:pt>
                <c:pt idx="1825">
                  <c:v>34.853690301719681</c:v>
                </c:pt>
                <c:pt idx="1826">
                  <c:v>34.798068019341564</c:v>
                </c:pt>
                <c:pt idx="1827">
                  <c:v>34.742409345207633</c:v>
                </c:pt>
                <c:pt idx="1828">
                  <c:v>34.686714536114593</c:v>
                </c:pt>
                <c:pt idx="1829">
                  <c:v>34.630983849791178</c:v>
                </c:pt>
                <c:pt idx="1830">
                  <c:v>34.575217544886875</c:v>
                </c:pt>
                <c:pt idx="1831">
                  <c:v>34.519415880961617</c:v>
                </c:pt>
                <c:pt idx="1832">
                  <c:v>34.463579118474811</c:v>
                </c:pt>
                <c:pt idx="1833">
                  <c:v>34.40770751877443</c:v>
                </c:pt>
                <c:pt idx="1834">
                  <c:v>34.351801344086518</c:v>
                </c:pt>
                <c:pt idx="1835">
                  <c:v>34.295860857504309</c:v>
                </c:pt>
                <c:pt idx="1836">
                  <c:v>34.23988632297808</c:v>
                </c:pt>
                <c:pt idx="1837">
                  <c:v>34.183878005304024</c:v>
                </c:pt>
                <c:pt idx="1838">
                  <c:v>34.127836170114264</c:v>
                </c:pt>
                <c:pt idx="1839">
                  <c:v>34.071761083866349</c:v>
                </c:pt>
                <c:pt idx="1840">
                  <c:v>34.015653013832868</c:v>
                </c:pt>
                <c:pt idx="1841">
                  <c:v>33.959512228091093</c:v>
                </c:pt>
                <c:pt idx="1842">
                  <c:v>33.903338995512797</c:v>
                </c:pt>
                <c:pt idx="1843">
                  <c:v>33.847133585754406</c:v>
                </c:pt>
                <c:pt idx="1844">
                  <c:v>33.790896269246289</c:v>
                </c:pt>
                <c:pt idx="1845">
                  <c:v>33.73462731718341</c:v>
                </c:pt>
                <c:pt idx="1846">
                  <c:v>33.678327001514965</c:v>
                </c:pt>
                <c:pt idx="1847">
                  <c:v>33.621995594934717</c:v>
                </c:pt>
                <c:pt idx="1848">
                  <c:v>33.565633370870735</c:v>
                </c:pt>
                <c:pt idx="1849">
                  <c:v>33.509240603476542</c:v>
                </c:pt>
                <c:pt idx="1850">
                  <c:v>33.452817567620386</c:v>
                </c:pt>
                <c:pt idx="1851">
                  <c:v>33.396364538876618</c:v>
                </c:pt>
                <c:pt idx="1852">
                  <c:v>33.339881793515261</c:v>
                </c:pt>
                <c:pt idx="1853">
                  <c:v>33.283369608493246</c:v>
                </c:pt>
                <c:pt idx="1854">
                  <c:v>33.226828261444801</c:v>
                </c:pt>
                <c:pt idx="1855">
                  <c:v>33.170258030671874</c:v>
                </c:pt>
                <c:pt idx="1856">
                  <c:v>33.113659195135476</c:v>
                </c:pt>
                <c:pt idx="1857">
                  <c:v>33.057032034445768</c:v>
                </c:pt>
                <c:pt idx="1858">
                  <c:v>33.000376828853824</c:v>
                </c:pt>
                <c:pt idx="1859">
                  <c:v>32.94369385924179</c:v>
                </c:pt>
                <c:pt idx="1860">
                  <c:v>32.886983407114542</c:v>
                </c:pt>
                <c:pt idx="1861">
                  <c:v>32.830245754590678</c:v>
                </c:pt>
                <c:pt idx="1862">
                  <c:v>32.773481184393574</c:v>
                </c:pt>
                <c:pt idx="1863">
                  <c:v>32.716689979842791</c:v>
                </c:pt>
                <c:pt idx="1864">
                  <c:v>32.659872424845489</c:v>
                </c:pt>
                <c:pt idx="1865">
                  <c:v>32.603028803887774</c:v>
                </c:pt>
                <c:pt idx="1866">
                  <c:v>32.546159402026447</c:v>
                </c:pt>
                <c:pt idx="1867">
                  <c:v>32.489264504880296</c:v>
                </c:pt>
                <c:pt idx="1868">
                  <c:v>32.432344398621936</c:v>
                </c:pt>
                <c:pt idx="1869">
                  <c:v>32.375399369969557</c:v>
                </c:pt>
                <c:pt idx="1870">
                  <c:v>32.318429706178947</c:v>
                </c:pt>
                <c:pt idx="1871">
                  <c:v>32.261435695035132</c:v>
                </c:pt>
                <c:pt idx="1872">
                  <c:v>32.204417624844424</c:v>
                </c:pt>
                <c:pt idx="1873">
                  <c:v>32.147375784426593</c:v>
                </c:pt>
                <c:pt idx="1874">
                  <c:v>32.090310463106945</c:v>
                </c:pt>
                <c:pt idx="1875">
                  <c:v>32.033221950708651</c:v>
                </c:pt>
                <c:pt idx="1876">
                  <c:v>31.9761105375451</c:v>
                </c:pt>
                <c:pt idx="1877">
                  <c:v>31.918976514412016</c:v>
                </c:pt>
                <c:pt idx="1878">
                  <c:v>31.86182017258011</c:v>
                </c:pt>
                <c:pt idx="1879">
                  <c:v>31.804641803787746</c:v>
                </c:pt>
                <c:pt idx="1880">
                  <c:v>31.747441700233132</c:v>
                </c:pt>
                <c:pt idx="1881">
                  <c:v>31.690220154567758</c:v>
                </c:pt>
                <c:pt idx="1882">
                  <c:v>31.632977459888302</c:v>
                </c:pt>
                <c:pt idx="1883">
                  <c:v>31.575713909730219</c:v>
                </c:pt>
                <c:pt idx="1884">
                  <c:v>31.518429798060161</c:v>
                </c:pt>
                <c:pt idx="1885">
                  <c:v>31.461125419269308</c:v>
                </c:pt>
                <c:pt idx="1886">
                  <c:v>31.403801068166342</c:v>
                </c:pt>
                <c:pt idx="1887">
                  <c:v>31.346457039970428</c:v>
                </c:pt>
                <c:pt idx="1888">
                  <c:v>31.289093630304777</c:v>
                </c:pt>
                <c:pt idx="1889">
                  <c:v>31.231711135189823</c:v>
                </c:pt>
                <c:pt idx="1890">
                  <c:v>31.174309851036405</c:v>
                </c:pt>
                <c:pt idx="1891">
                  <c:v>31.116890074639379</c:v>
                </c:pt>
                <c:pt idx="1892">
                  <c:v>31.059452103171306</c:v>
                </c:pt>
                <c:pt idx="1893">
                  <c:v>31.001996234175792</c:v>
                </c:pt>
                <c:pt idx="1894">
                  <c:v>30.944522765561505</c:v>
                </c:pt>
                <c:pt idx="1895">
                  <c:v>30.887031995595425</c:v>
                </c:pt>
                <c:pt idx="1896">
                  <c:v>30.829524222896971</c:v>
                </c:pt>
                <c:pt idx="1897">
                  <c:v>30.771999746431806</c:v>
                </c:pt>
                <c:pt idx="1898">
                  <c:v>30.714458865505982</c:v>
                </c:pt>
                <c:pt idx="1899">
                  <c:v>30.656901879759879</c:v>
                </c:pt>
                <c:pt idx="1900">
                  <c:v>30.599329089161884</c:v>
                </c:pt>
                <c:pt idx="1901">
                  <c:v>30.541740794003193</c:v>
                </c:pt>
                <c:pt idx="1902">
                  <c:v>30.48413729489182</c:v>
                </c:pt>
                <c:pt idx="1903">
                  <c:v>30.426518892746337</c:v>
                </c:pt>
                <c:pt idx="1904">
                  <c:v>30.368885888791375</c:v>
                </c:pt>
                <c:pt idx="1905">
                  <c:v>30.311238584550921</c:v>
                </c:pt>
                <c:pt idx="1906">
                  <c:v>30.25357728184354</c:v>
                </c:pt>
                <c:pt idx="1907">
                  <c:v>30.195902282776427</c:v>
                </c:pt>
                <c:pt idx="1908">
                  <c:v>30.138213889740534</c:v>
                </c:pt>
                <c:pt idx="1909">
                  <c:v>30.080512405404697</c:v>
                </c:pt>
                <c:pt idx="1910">
                  <c:v>30.022798132710879</c:v>
                </c:pt>
                <c:pt idx="1911">
                  <c:v>29.965071374868586</c:v>
                </c:pt>
                <c:pt idx="1912">
                  <c:v>29.907332435349975</c:v>
                </c:pt>
                <c:pt idx="1913">
                  <c:v>29.849581617884532</c:v>
                </c:pt>
                <c:pt idx="1914">
                  <c:v>29.791819226454294</c:v>
                </c:pt>
                <c:pt idx="1915">
                  <c:v>29.734045565288664</c:v>
                </c:pt>
                <c:pt idx="1916">
                  <c:v>29.676260938859642</c:v>
                </c:pt>
                <c:pt idx="1917">
                  <c:v>29.618465651876754</c:v>
                </c:pt>
                <c:pt idx="1918">
                  <c:v>29.560660009282458</c:v>
                </c:pt>
                <c:pt idx="1919">
                  <c:v>29.502844316247202</c:v>
                </c:pt>
                <c:pt idx="1920">
                  <c:v>29.445018878165186</c:v>
                </c:pt>
                <c:pt idx="1921">
                  <c:v>29.387184000648624</c:v>
                </c:pt>
                <c:pt idx="1922">
                  <c:v>29.329339989524442</c:v>
                </c:pt>
                <c:pt idx="1923">
                  <c:v>29.271487150828719</c:v>
                </c:pt>
                <c:pt idx="1924">
                  <c:v>29.213625790802801</c:v>
                </c:pt>
                <c:pt idx="1925">
                  <c:v>29.155756215888211</c:v>
                </c:pt>
                <c:pt idx="1926">
                  <c:v>29.097878732723071</c:v>
                </c:pt>
                <c:pt idx="1927">
                  <c:v>29.039993648136566</c:v>
                </c:pt>
                <c:pt idx="1928">
                  <c:v>28.982101269145765</c:v>
                </c:pt>
                <c:pt idx="1929">
                  <c:v>28.924201902950522</c:v>
                </c:pt>
                <c:pt idx="1930">
                  <c:v>28.866295856929774</c:v>
                </c:pt>
                <c:pt idx="1931">
                  <c:v>28.808383438636419</c:v>
                </c:pt>
                <c:pt idx="1932">
                  <c:v>28.750464955794332</c:v>
                </c:pt>
                <c:pt idx="1933">
                  <c:v>28.692540716293454</c:v>
                </c:pt>
                <c:pt idx="1934">
                  <c:v>28.634611028185422</c:v>
                </c:pt>
                <c:pt idx="1935">
                  <c:v>28.576676199680435</c:v>
                </c:pt>
                <c:pt idx="1936">
                  <c:v>28.518736539142282</c:v>
                </c:pt>
                <c:pt idx="1937">
                  <c:v>28.460792355084674</c:v>
                </c:pt>
                <c:pt idx="1938">
                  <c:v>28.402843956167523</c:v>
                </c:pt>
                <c:pt idx="1939">
                  <c:v>28.344891651192402</c:v>
                </c:pt>
                <c:pt idx="1940">
                  <c:v>28.286935749098991</c:v>
                </c:pt>
                <c:pt idx="1941">
                  <c:v>28.228976558961229</c:v>
                </c:pt>
                <c:pt idx="1942">
                  <c:v>28.171014389983068</c:v>
                </c:pt>
                <c:pt idx="1943">
                  <c:v>28.113049551495042</c:v>
                </c:pt>
                <c:pt idx="1944">
                  <c:v>28.055082352949935</c:v>
                </c:pt>
                <c:pt idx="1945">
                  <c:v>27.997113103919592</c:v>
                </c:pt>
                <c:pt idx="1946">
                  <c:v>27.939142114090316</c:v>
                </c:pt>
                <c:pt idx="1947">
                  <c:v>27.881169693259924</c:v>
                </c:pt>
                <c:pt idx="1948">
                  <c:v>27.823196151333246</c:v>
                </c:pt>
                <c:pt idx="1949">
                  <c:v>27.765221798318951</c:v>
                </c:pt>
                <c:pt idx="1950">
                  <c:v>27.707246944325547</c:v>
                </c:pt>
                <c:pt idx="1951">
                  <c:v>27.64927189955759</c:v>
                </c:pt>
                <c:pt idx="1952">
                  <c:v>27.59129697431203</c:v>
                </c:pt>
                <c:pt idx="1953">
                  <c:v>27.533322478974704</c:v>
                </c:pt>
                <c:pt idx="1954">
                  <c:v>27.475348724016328</c:v>
                </c:pt>
                <c:pt idx="1955">
                  <c:v>27.417376019989234</c:v>
                </c:pt>
                <c:pt idx="1956">
                  <c:v>27.359404677522924</c:v>
                </c:pt>
                <c:pt idx="1957">
                  <c:v>27.301435007321476</c:v>
                </c:pt>
                <c:pt idx="1958">
                  <c:v>27.243467320159041</c:v>
                </c:pt>
                <c:pt idx="1959">
                  <c:v>27.185501926876356</c:v>
                </c:pt>
                <c:pt idx="1960">
                  <c:v>27.12753913837745</c:v>
                </c:pt>
                <c:pt idx="1961">
                  <c:v>27.069579265625443</c:v>
                </c:pt>
                <c:pt idx="1962">
                  <c:v>27.011622619639194</c:v>
                </c:pt>
                <c:pt idx="1963">
                  <c:v>26.9536695114897</c:v>
                </c:pt>
                <c:pt idx="1964">
                  <c:v>26.895720252296336</c:v>
                </c:pt>
                <c:pt idx="1965">
                  <c:v>26.837775153222655</c:v>
                </c:pt>
                <c:pt idx="1966">
                  <c:v>26.779834525473976</c:v>
                </c:pt>
                <c:pt idx="1967">
                  <c:v>26.721898680292412</c:v>
                </c:pt>
                <c:pt idx="1968">
                  <c:v>26.663967928953902</c:v>
                </c:pt>
                <c:pt idx="1969">
                  <c:v>26.606042582763969</c:v>
                </c:pt>
                <c:pt idx="1970">
                  <c:v>26.548122953054659</c:v>
                </c:pt>
                <c:pt idx="1971">
                  <c:v>26.490209351180148</c:v>
                </c:pt>
                <c:pt idx="1972">
                  <c:v>26.432302088513616</c:v>
                </c:pt>
                <c:pt idx="1973">
                  <c:v>26.374401476442788</c:v>
                </c:pt>
                <c:pt idx="1974">
                  <c:v>26.316507826366987</c:v>
                </c:pt>
                <c:pt idx="1975">
                  <c:v>26.258621449692594</c:v>
                </c:pt>
                <c:pt idx="1976">
                  <c:v>26.200742657829412</c:v>
                </c:pt>
                <c:pt idx="1977">
                  <c:v>26.142871762187056</c:v>
                </c:pt>
                <c:pt idx="1978">
                  <c:v>26.085009074171055</c:v>
                </c:pt>
                <c:pt idx="1979">
                  <c:v>26.027154905178914</c:v>
                </c:pt>
                <c:pt idx="1980">
                  <c:v>25.969309566595896</c:v>
                </c:pt>
                <c:pt idx="1981">
                  <c:v>25.911473369791494</c:v>
                </c:pt>
                <c:pt idx="1982">
                  <c:v>25.853646626115555</c:v>
                </c:pt>
                <c:pt idx="1983">
                  <c:v>25.79582964689363</c:v>
                </c:pt>
                <c:pt idx="1984">
                  <c:v>25.738022743424001</c:v>
                </c:pt>
                <c:pt idx="1985">
                  <c:v>25.680226226972493</c:v>
                </c:pt>
                <c:pt idx="1986">
                  <c:v>25.622440408769172</c:v>
                </c:pt>
                <c:pt idx="1987">
                  <c:v>25.564665600004147</c:v>
                </c:pt>
                <c:pt idx="1988">
                  <c:v>25.506902111822875</c:v>
                </c:pt>
                <c:pt idx="1989">
                  <c:v>25.449150255322902</c:v>
                </c:pt>
                <c:pt idx="1990">
                  <c:v>25.391410341548855</c:v>
                </c:pt>
                <c:pt idx="1991">
                  <c:v>25.333682681488348</c:v>
                </c:pt>
                <c:pt idx="1992">
                  <c:v>25.275967586068052</c:v>
                </c:pt>
                <c:pt idx="1993">
                  <c:v>25.218265366149129</c:v>
                </c:pt>
                <c:pt idx="1994">
                  <c:v>25.160576332522758</c:v>
                </c:pt>
                <c:pt idx="1995">
                  <c:v>25.102900795905882</c:v>
                </c:pt>
                <c:pt idx="1996">
                  <c:v>25.045239066936578</c:v>
                </c:pt>
                <c:pt idx="1997">
                  <c:v>24.987591456169959</c:v>
                </c:pt>
                <c:pt idx="1998">
                  <c:v>24.929958274073186</c:v>
                </c:pt>
                <c:pt idx="1999">
                  <c:v>24.872339831021058</c:v>
                </c:pt>
                <c:pt idx="2000">
                  <c:v>24.814736437291391</c:v>
                </c:pt>
                <c:pt idx="2001">
                  <c:v>24.75714840306037</c:v>
                </c:pt>
                <c:pt idx="2002">
                  <c:v>24.699576038397741</c:v>
                </c:pt>
                <c:pt idx="2003">
                  <c:v>24.642019653262224</c:v>
                </c:pt>
                <c:pt idx="2004">
                  <c:v>24.584479557496238</c:v>
                </c:pt>
                <c:pt idx="2005">
                  <c:v>24.526956060821703</c:v>
                </c:pt>
                <c:pt idx="2006">
                  <c:v>24.469449472834416</c:v>
                </c:pt>
                <c:pt idx="2007">
                  <c:v>24.411960102999469</c:v>
                </c:pt>
                <c:pt idx="2008">
                  <c:v>24.354488260646299</c:v>
                </c:pt>
                <c:pt idx="2009">
                  <c:v>24.297034254963137</c:v>
                </c:pt>
                <c:pt idx="2010">
                  <c:v>24.239598394992605</c:v>
                </c:pt>
                <c:pt idx="2011">
                  <c:v>24.182180989625603</c:v>
                </c:pt>
                <c:pt idx="2012">
                  <c:v>24.124782347596636</c:v>
                </c:pt>
                <c:pt idx="2013">
                  <c:v>24.067402777478645</c:v>
                </c:pt>
                <c:pt idx="2014">
                  <c:v>24.01004258767701</c:v>
                </c:pt>
                <c:pt idx="2015">
                  <c:v>23.952702086424743</c:v>
                </c:pt>
                <c:pt idx="2016">
                  <c:v>23.895381581776697</c:v>
                </c:pt>
                <c:pt idx="2017">
                  <c:v>23.838081381603718</c:v>
                </c:pt>
                <c:pt idx="2018">
                  <c:v>23.780801793587912</c:v>
                </c:pt>
                <c:pt idx="2019">
                  <c:v>23.723543125216146</c:v>
                </c:pt>
                <c:pt idx="2020">
                  <c:v>23.666305683774471</c:v>
                </c:pt>
                <c:pt idx="2021">
                  <c:v>23.609089776342636</c:v>
                </c:pt>
                <c:pt idx="2022">
                  <c:v>23.551895709788099</c:v>
                </c:pt>
                <c:pt idx="2023">
                  <c:v>23.494723790759661</c:v>
                </c:pt>
                <c:pt idx="2024">
                  <c:v>23.437574325682373</c:v>
                </c:pt>
                <c:pt idx="2025">
                  <c:v>23.380447620750743</c:v>
                </c:pt>
                <c:pt idx="2026">
                  <c:v>23.323343981922669</c:v>
                </c:pt>
                <c:pt idx="2027">
                  <c:v>23.266263714913702</c:v>
                </c:pt>
                <c:pt idx="2028">
                  <c:v>23.209207125190421</c:v>
                </c:pt>
                <c:pt idx="2029">
                  <c:v>23.152174517964113</c:v>
                </c:pt>
                <c:pt idx="2030">
                  <c:v>23.095166198184973</c:v>
                </c:pt>
                <c:pt idx="2031">
                  <c:v>23.038182470534402</c:v>
                </c:pt>
                <c:pt idx="2032">
                  <c:v>22.981223639419927</c:v>
                </c:pt>
                <c:pt idx="2033">
                  <c:v>22.924290008967692</c:v>
                </c:pt>
                <c:pt idx="2034">
                  <c:v>22.867381883016222</c:v>
                </c:pt>
                <c:pt idx="2035">
                  <c:v>22.810499565109584</c:v>
                </c:pt>
                <c:pt idx="2036">
                  <c:v>22.753643358490262</c:v>
                </c:pt>
                <c:pt idx="2037">
                  <c:v>22.696813566093084</c:v>
                </c:pt>
                <c:pt idx="2038">
                  <c:v>22.640010490537477</c:v>
                </c:pt>
                <c:pt idx="2039">
                  <c:v>22.583234434121042</c:v>
                </c:pt>
                <c:pt idx="2040">
                  <c:v>22.52648569881228</c:v>
                </c:pt>
                <c:pt idx="2041">
                  <c:v>22.46976458624351</c:v>
                </c:pt>
                <c:pt idx="2042">
                  <c:v>22.413071397703476</c:v>
                </c:pt>
                <c:pt idx="2043">
                  <c:v>22.356406434130388</c:v>
                </c:pt>
                <c:pt idx="2044">
                  <c:v>22.299769996104434</c:v>
                </c:pt>
                <c:pt idx="2045">
                  <c:v>22.243162383840392</c:v>
                </c:pt>
                <c:pt idx="2046">
                  <c:v>22.186583897180306</c:v>
                </c:pt>
                <c:pt idx="2047">
                  <c:v>22.130034835585519</c:v>
                </c:pt>
                <c:pt idx="2048">
                  <c:v>22.073515498129552</c:v>
                </c:pt>
                <c:pt idx="2049">
                  <c:v>22.017026183490344</c:v>
                </c:pt>
                <c:pt idx="2050">
                  <c:v>21.960567189942179</c:v>
                </c:pt>
                <c:pt idx="2051">
                  <c:v>21.904138815348318</c:v>
                </c:pt>
                <c:pt idx="2052">
                  <c:v>21.84774135715276</c:v>
                </c:pt>
                <c:pt idx="2053">
                  <c:v>21.791375112372641</c:v>
                </c:pt>
                <c:pt idx="2054">
                  <c:v>21.735040377589737</c:v>
                </c:pt>
                <c:pt idx="2055">
                  <c:v>21.678737448943256</c:v>
                </c:pt>
                <c:pt idx="2056">
                  <c:v>21.622466622120612</c:v>
                </c:pt>
                <c:pt idx="2057">
                  <c:v>21.566228192349996</c:v>
                </c:pt>
                <c:pt idx="2058">
                  <c:v>21.51002245439194</c:v>
                </c:pt>
                <c:pt idx="2059">
                  <c:v>21.453849702530864</c:v>
                </c:pt>
                <c:pt idx="2060">
                  <c:v>21.397710230566652</c:v>
                </c:pt>
                <c:pt idx="2061">
                  <c:v>21.341604331806458</c:v>
                </c:pt>
                <c:pt idx="2062">
                  <c:v>21.285532299056015</c:v>
                </c:pt>
                <c:pt idx="2063">
                  <c:v>21.229494424610941</c:v>
                </c:pt>
                <c:pt idx="2064">
                  <c:v>21.17349100024834</c:v>
                </c:pt>
                <c:pt idx="2065">
                  <c:v>21.117522317217919</c:v>
                </c:pt>
                <c:pt idx="2066">
                  <c:v>21.061588666233355</c:v>
                </c:pt>
                <c:pt idx="2067">
                  <c:v>21.005690337463321</c:v>
                </c:pt>
                <c:pt idx="2068">
                  <c:v>20.94982762052302</c:v>
                </c:pt>
                <c:pt idx="2069">
                  <c:v>20.894000804464667</c:v>
                </c:pt>
                <c:pt idx="2070">
                  <c:v>20.838210177768758</c:v>
                </c:pt>
                <c:pt idx="2071">
                  <c:v>20.782456028335407</c:v>
                </c:pt>
                <c:pt idx="2072">
                  <c:v>20.726738643474448</c:v>
                </c:pt>
                <c:pt idx="2073">
                  <c:v>20.671058309897074</c:v>
                </c:pt>
                <c:pt idx="2074">
                  <c:v>20.615415313706222</c:v>
                </c:pt>
                <c:pt idx="2075">
                  <c:v>20.559809940387353</c:v>
                </c:pt>
                <c:pt idx="2076">
                  <c:v>20.504242474799259</c:v>
                </c:pt>
                <c:pt idx="2077">
                  <c:v>20.448713201164765</c:v>
                </c:pt>
                <c:pt idx="2078">
                  <c:v>20.393222403061127</c:v>
                </c:pt>
                <c:pt idx="2079">
                  <c:v>20.337770363410446</c:v>
                </c:pt>
                <c:pt idx="2080">
                  <c:v>20.282357364471125</c:v>
                </c:pt>
                <c:pt idx="2081">
                  <c:v>20.226983687826852</c:v>
                </c:pt>
                <c:pt idx="2082">
                  <c:v>20.171649614378381</c:v>
                </c:pt>
                <c:pt idx="2083">
                  <c:v>20.116355424333147</c:v>
                </c:pt>
                <c:pt idx="2084">
                  <c:v>20.061101397195742</c:v>
                </c:pt>
                <c:pt idx="2085">
                  <c:v>20.005887811758534</c:v>
                </c:pt>
                <c:pt idx="2086">
                  <c:v>19.950714946091583</c:v>
                </c:pt>
                <c:pt idx="2087">
                  <c:v>19.895583077532891</c:v>
                </c:pt>
                <c:pt idx="2088">
                  <c:v>19.840492482678961</c:v>
                </c:pt>
                <c:pt idx="2089">
                  <c:v>19.785443437374475</c:v>
                </c:pt>
                <c:pt idx="2090">
                  <c:v>19.730436216702834</c:v>
                </c:pt>
                <c:pt idx="2091">
                  <c:v>19.675471094976068</c:v>
                </c:pt>
                <c:pt idx="2092">
                  <c:v>19.620548345724991</c:v>
                </c:pt>
                <c:pt idx="2093">
                  <c:v>19.565668241689124</c:v>
                </c:pt>
                <c:pt idx="2094">
                  <c:v>19.510831054807035</c:v>
                </c:pt>
                <c:pt idx="2095">
                  <c:v>19.456037056205915</c:v>
                </c:pt>
                <c:pt idx="2096">
                  <c:v>19.401286516191838</c:v>
                </c:pt>
                <c:pt idx="2097">
                  <c:v>19.346579704239655</c:v>
                </c:pt>
                <c:pt idx="2098">
                  <c:v>19.291916888983188</c:v>
                </c:pt>
                <c:pt idx="2099">
                  <c:v>19.237298338204656</c:v>
                </c:pt>
                <c:pt idx="2100">
                  <c:v>19.182724318825056</c:v>
                </c:pt>
                <c:pt idx="2101">
                  <c:v>19.128195096893712</c:v>
                </c:pt>
                <c:pt idx="2102">
                  <c:v>19.073710937578831</c:v>
                </c:pt>
                <c:pt idx="2103">
                  <c:v>19.019272105156258</c:v>
                </c:pt>
                <c:pt idx="2104">
                  <c:v>18.964878863000617</c:v>
                </c:pt>
                <c:pt idx="2105">
                  <c:v>18.910531473574128</c:v>
                </c:pt>
                <c:pt idx="2106">
                  <c:v>18.856230198417389</c:v>
                </c:pt>
                <c:pt idx="2107">
                  <c:v>18.801975298138561</c:v>
                </c:pt>
                <c:pt idx="2108">
                  <c:v>18.747767032403427</c:v>
                </c:pt>
                <c:pt idx="2109">
                  <c:v>18.693605659925691</c:v>
                </c:pt>
                <c:pt idx="2110">
                  <c:v>18.639491438456425</c:v>
                </c:pt>
                <c:pt idx="2111">
                  <c:v>18.58542462477379</c:v>
                </c:pt>
                <c:pt idx="2112">
                  <c:v>18.531405474673655</c:v>
                </c:pt>
                <c:pt idx="2113">
                  <c:v>18.477434242958914</c:v>
                </c:pt>
                <c:pt idx="2114">
                  <c:v>18.423511183429532</c:v>
                </c:pt>
                <c:pt idx="2115">
                  <c:v>18.369636548872879</c:v>
                </c:pt>
                <c:pt idx="2116">
                  <c:v>18.315810591053022</c:v>
                </c:pt>
                <c:pt idx="2117">
                  <c:v>18.262033560701447</c:v>
                </c:pt>
                <c:pt idx="2118">
                  <c:v>18.208305707506661</c:v>
                </c:pt>
                <c:pt idx="2119">
                  <c:v>18.154627280104087</c:v>
                </c:pt>
                <c:pt idx="2120">
                  <c:v>18.100998526066704</c:v>
                </c:pt>
                <c:pt idx="2121">
                  <c:v>18.047419691894508</c:v>
                </c:pt>
                <c:pt idx="2122">
                  <c:v>17.993891023005204</c:v>
                </c:pt>
                <c:pt idx="2123">
                  <c:v>17.940412763724247</c:v>
                </c:pt>
                <c:pt idx="2124">
                  <c:v>17.886985157274509</c:v>
                </c:pt>
                <c:pt idx="2125">
                  <c:v>17.833608445767322</c:v>
                </c:pt>
                <c:pt idx="2126">
                  <c:v>17.780282870192284</c:v>
                </c:pt>
                <c:pt idx="2127">
                  <c:v>17.727008670407962</c:v>
                </c:pt>
                <c:pt idx="2128">
                  <c:v>17.673786085131823</c:v>
                </c:pt>
                <c:pt idx="2129">
                  <c:v>17.620615351930866</c:v>
                </c:pt>
                <c:pt idx="2130">
                  <c:v>17.567496707212428</c:v>
                </c:pt>
                <c:pt idx="2131">
                  <c:v>17.514430386214283</c:v>
                </c:pt>
                <c:pt idx="2132">
                  <c:v>17.461416622995465</c:v>
                </c:pt>
                <c:pt idx="2133">
                  <c:v>17.408455650427147</c:v>
                </c:pt>
                <c:pt idx="2134">
                  <c:v>17.355547700182619</c:v>
                </c:pt>
                <c:pt idx="2135">
                  <c:v>17.302693002729015</c:v>
                </c:pt>
                <c:pt idx="2136">
                  <c:v>17.249891787317615</c:v>
                </c:pt>
                <c:pt idx="2137">
                  <c:v>17.197144281975039</c:v>
                </c:pt>
                <c:pt idx="2138">
                  <c:v>17.14445071349374</c:v>
                </c:pt>
                <c:pt idx="2139">
                  <c:v>17.091811307424049</c:v>
                </c:pt>
                <c:pt idx="2140">
                  <c:v>17.039226288064391</c:v>
                </c:pt>
                <c:pt idx="2141">
                  <c:v>16.986695878452942</c:v>
                </c:pt>
                <c:pt idx="2142">
                  <c:v>16.934220300359062</c:v>
                </c:pt>
                <c:pt idx="2143">
                  <c:v>16.881799774274484</c:v>
                </c:pt>
                <c:pt idx="2144">
                  <c:v>16.829434519404725</c:v>
                </c:pt>
                <c:pt idx="2145">
                  <c:v>16.777124753661074</c:v>
                </c:pt>
                <c:pt idx="2146">
                  <c:v>16.724870693651997</c:v>
                </c:pt>
                <c:pt idx="2147">
                  <c:v>16.67267255467474</c:v>
                </c:pt>
                <c:pt idx="2148">
                  <c:v>16.620530550707798</c:v>
                </c:pt>
                <c:pt idx="2149">
                  <c:v>16.568444894402251</c:v>
                </c:pt>
                <c:pt idx="2150">
                  <c:v>16.516415797074092</c:v>
                </c:pt>
                <c:pt idx="2151">
                  <c:v>16.464443468696754</c:v>
                </c:pt>
                <c:pt idx="2152">
                  <c:v>16.412528117892641</c:v>
                </c:pt>
                <c:pt idx="2153">
                  <c:v>16.360669951926585</c:v>
                </c:pt>
                <c:pt idx="2154">
                  <c:v>16.308869176697268</c:v>
                </c:pt>
                <c:pt idx="2155">
                  <c:v>16.25712599673064</c:v>
                </c:pt>
                <c:pt idx="2156">
                  <c:v>16.205440615172201</c:v>
                </c:pt>
                <c:pt idx="2157">
                  <c:v>16.153813233780532</c:v>
                </c:pt>
                <c:pt idx="2158">
                  <c:v>16.102244052919584</c:v>
                </c:pt>
                <c:pt idx="2159">
                  <c:v>16.05073327155187</c:v>
                </c:pt>
                <c:pt idx="2160">
                  <c:v>15.999281087232614</c:v>
                </c:pt>
                <c:pt idx="2161">
                  <c:v>15.947887696101805</c:v>
                </c:pt>
                <c:pt idx="2162">
                  <c:v>15.896553292878796</c:v>
                </c:pt>
                <c:pt idx="2163">
                  <c:v>15.845278070855606</c:v>
                </c:pt>
                <c:pt idx="2164">
                  <c:v>15.794062221890625</c:v>
                </c:pt>
                <c:pt idx="2165">
                  <c:v>15.742905936402325</c:v>
                </c:pt>
                <c:pt idx="2166">
                  <c:v>15.691809403364381</c:v>
                </c:pt>
                <c:pt idx="2167">
                  <c:v>15.640772810298518</c:v>
                </c:pt>
                <c:pt idx="2168">
                  <c:v>15.589796343269906</c:v>
                </c:pt>
                <c:pt idx="2169">
                  <c:v>15.538880186881176</c:v>
                </c:pt>
                <c:pt idx="2170">
                  <c:v>15.488024524267276</c:v>
                </c:pt>
                <c:pt idx="2171">
                  <c:v>15.437229537090662</c:v>
                </c:pt>
                <c:pt idx="2172">
                  <c:v>15.386495405535467</c:v>
                </c:pt>
                <c:pt idx="2173">
                  <c:v>15.335822308303575</c:v>
                </c:pt>
                <c:pt idx="2174">
                  <c:v>15.285210422609094</c:v>
                </c:pt>
                <c:pt idx="2175">
                  <c:v>15.234659924174645</c:v>
                </c:pt>
                <c:pt idx="2176">
                  <c:v>15.184170987226548</c:v>
                </c:pt>
                <c:pt idx="2177">
                  <c:v>15.133743784490472</c:v>
                </c:pt>
                <c:pt idx="2178">
                  <c:v>15.083378487187977</c:v>
                </c:pt>
                <c:pt idx="2179">
                  <c:v>15.033075265032171</c:v>
                </c:pt>
                <c:pt idx="2180">
                  <c:v>14.98283428622444</c:v>
                </c:pt>
                <c:pt idx="2181">
                  <c:v>14.932655717450645</c:v>
                </c:pt>
                <c:pt idx="2182">
                  <c:v>14.882539723877986</c:v>
                </c:pt>
                <c:pt idx="2183">
                  <c:v>14.832486469151887</c:v>
                </c:pt>
                <c:pt idx="2184">
                  <c:v>14.782496115392931</c:v>
                </c:pt>
                <c:pt idx="2185">
                  <c:v>14.732568823194256</c:v>
                </c:pt>
                <c:pt idx="2186">
                  <c:v>14.682704751618779</c:v>
                </c:pt>
                <c:pt idx="2187">
                  <c:v>14.632904058197159</c:v>
                </c:pt>
                <c:pt idx="2188">
                  <c:v>14.583166898925075</c:v>
                </c:pt>
                <c:pt idx="2189">
                  <c:v>14.533493428261618</c:v>
                </c:pt>
                <c:pt idx="2190">
                  <c:v>14.483883799127691</c:v>
                </c:pt>
                <c:pt idx="2191">
                  <c:v>14.434338162903614</c:v>
                </c:pt>
                <c:pt idx="2192">
                  <c:v>14.384856669428345</c:v>
                </c:pt>
                <c:pt idx="2193">
                  <c:v>14.335439466998354</c:v>
                </c:pt>
                <c:pt idx="2194">
                  <c:v>14.286086702366013</c:v>
                </c:pt>
                <c:pt idx="2195">
                  <c:v>14.236798520739137</c:v>
                </c:pt>
                <c:pt idx="2196">
                  <c:v>14.187575065780571</c:v>
                </c:pt>
                <c:pt idx="2197">
                  <c:v>14.138416479607155</c:v>
                </c:pt>
                <c:pt idx="2198">
                  <c:v>14.089322902790224</c:v>
                </c:pt>
                <c:pt idx="2199">
                  <c:v>14.040294474355154</c:v>
                </c:pt>
                <c:pt idx="2200">
                  <c:v>13.991331331781549</c:v>
                </c:pt>
                <c:pt idx="2201">
                  <c:v>13.94243361100399</c:v>
                </c:pt>
                <c:pt idx="2202">
                  <c:v>13.893601446412614</c:v>
                </c:pt>
                <c:pt idx="2203">
                  <c:v>13.844834970853299</c:v>
                </c:pt>
                <c:pt idx="2204">
                  <c:v>13.796134315629722</c:v>
                </c:pt>
                <c:pt idx="2205">
                  <c:v>13.747499610503812</c:v>
                </c:pt>
                <c:pt idx="2206">
                  <c:v>13.698930983697696</c:v>
                </c:pt>
                <c:pt idx="2207">
                  <c:v>13.650428561895227</c:v>
                </c:pt>
                <c:pt idx="2208">
                  <c:v>13.60199247024368</c:v>
                </c:pt>
                <c:pt idx="2209">
                  <c:v>13.553622832356432</c:v>
                </c:pt>
                <c:pt idx="2210">
                  <c:v>13.505319770314713</c:v>
                </c:pt>
                <c:pt idx="2211">
                  <c:v>13.457083404670726</c:v>
                </c:pt>
                <c:pt idx="2212">
                  <c:v>13.408913854449851</c:v>
                </c:pt>
                <c:pt idx="2213">
                  <c:v>13.360811237154058</c:v>
                </c:pt>
                <c:pt idx="2214">
                  <c:v>13.312775668765095</c:v>
                </c:pt>
                <c:pt idx="2215">
                  <c:v>13.264807263747983</c:v>
                </c:pt>
                <c:pt idx="2216">
                  <c:v>13.216906135054012</c:v>
                </c:pt>
                <c:pt idx="2217">
                  <c:v>13.169072394126083</c:v>
                </c:pt>
                <c:pt idx="2218">
                  <c:v>13.121306150901153</c:v>
                </c:pt>
                <c:pt idx="2219">
                  <c:v>13.073607513815775</c:v>
                </c:pt>
                <c:pt idx="2220">
                  <c:v>13.025976589810197</c:v>
                </c:pt>
                <c:pt idx="2221">
                  <c:v>12.978413484333194</c:v>
                </c:pt>
                <c:pt idx="2222">
                  <c:v>12.930918301347162</c:v>
                </c:pt>
                <c:pt idx="2223">
                  <c:v>12.883491143333163</c:v>
                </c:pt>
                <c:pt idx="2224">
                  <c:v>12.836132111296781</c:v>
                </c:pt>
                <c:pt idx="2225">
                  <c:v>12.78884130477336</c:v>
                </c:pt>
                <c:pt idx="2226">
                  <c:v>12.741618821834155</c:v>
                </c:pt>
                <c:pt idx="2227">
                  <c:v>12.694464759092634</c:v>
                </c:pt>
                <c:pt idx="2228">
                  <c:v>12.647379211710494</c:v>
                </c:pt>
                <c:pt idx="2229">
                  <c:v>12.600362273404397</c:v>
                </c:pt>
                <c:pt idx="2230">
                  <c:v>12.553414036452965</c:v>
                </c:pt>
                <c:pt idx="2231">
                  <c:v>12.506534591703563</c:v>
                </c:pt>
                <c:pt idx="2232">
                  <c:v>12.459724028579826</c:v>
                </c:pt>
                <c:pt idx="2233">
                  <c:v>12.412982435088789</c:v>
                </c:pt>
                <c:pt idx="2234">
                  <c:v>12.366309897828929</c:v>
                </c:pt>
                <c:pt idx="2235">
                  <c:v>12.319706501997976</c:v>
                </c:pt>
                <c:pt idx="2236">
                  <c:v>12.273172331401314</c:v>
                </c:pt>
                <c:pt idx="2237">
                  <c:v>12.22670746845961</c:v>
                </c:pt>
                <c:pt idx="2238">
                  <c:v>12.180311994218552</c:v>
                </c:pt>
                <c:pt idx="2239">
                  <c:v>12.133985988356685</c:v>
                </c:pt>
                <c:pt idx="2240">
                  <c:v>12.087729529195064</c:v>
                </c:pt>
                <c:pt idx="2241">
                  <c:v>12.04154269370612</c:v>
                </c:pt>
                <c:pt idx="2242">
                  <c:v>11.995425557523731</c:v>
                </c:pt>
                <c:pt idx="2243">
                  <c:v>11.949378194951981</c:v>
                </c:pt>
                <c:pt idx="2244">
                  <c:v>11.903400678976162</c:v>
                </c:pt>
                <c:pt idx="2245">
                  <c:v>11.857493081272217</c:v>
                </c:pt>
                <c:pt idx="2246">
                  <c:v>11.811655472217112</c:v>
                </c:pt>
                <c:pt idx="2247">
                  <c:v>11.765887920899923</c:v>
                </c:pt>
                <c:pt idx="2248">
                  <c:v>11.720190495131966</c:v>
                </c:pt>
                <c:pt idx="2249">
                  <c:v>11.674563261458317</c:v>
                </c:pt>
                <c:pt idx="2250">
                  <c:v>11.629006285168927</c:v>
                </c:pt>
                <c:pt idx="2251">
                  <c:v>11.583519630309652</c:v>
                </c:pt>
                <c:pt idx="2252">
                  <c:v>11.538103359694375</c:v>
                </c:pt>
                <c:pt idx="2253">
                  <c:v>11.492757534916677</c:v>
                </c:pt>
                <c:pt idx="2254">
                  <c:v>11.447482216361687</c:v>
                </c:pt>
                <c:pt idx="2255">
                  <c:v>11.402277463218745</c:v>
                </c:pt>
                <c:pt idx="2256">
                  <c:v>11.357143333493465</c:v>
                </c:pt>
                <c:pt idx="2257">
                  <c:v>11.312079884020754</c:v>
                </c:pt>
                <c:pt idx="2258">
                  <c:v>11.267087170477232</c:v>
                </c:pt>
                <c:pt idx="2259">
                  <c:v>11.22216524739483</c:v>
                </c:pt>
                <c:pt idx="2260">
                  <c:v>11.177314168173476</c:v>
                </c:pt>
                <c:pt idx="2261">
                  <c:v>11.132533985095272</c:v>
                </c:pt>
                <c:pt idx="2262">
                  <c:v>11.087824749337223</c:v>
                </c:pt>
                <c:pt idx="2263">
                  <c:v>11.043186510986246</c:v>
                </c:pt>
                <c:pt idx="2264">
                  <c:v>10.998619319051953</c:v>
                </c:pt>
                <c:pt idx="2265">
                  <c:v>10.954123221481971</c:v>
                </c:pt>
                <c:pt idx="2266">
                  <c:v>10.909698265175491</c:v>
                </c:pt>
                <c:pt idx="2267">
                  <c:v>10.865344495998798</c:v>
                </c:pt>
                <c:pt idx="2268">
                  <c:v>10.821061958799065</c:v>
                </c:pt>
                <c:pt idx="2269">
                  <c:v>10.776850697420157</c:v>
                </c:pt>
                <c:pt idx="2270">
                  <c:v>10.732710754717367</c:v>
                </c:pt>
                <c:pt idx="2271">
                  <c:v>10.688642172572859</c:v>
                </c:pt>
                <c:pt idx="2272">
                  <c:v>10.644644991911218</c:v>
                </c:pt>
                <c:pt idx="2273">
                  <c:v>10.600719252715084</c:v>
                </c:pt>
                <c:pt idx="2274">
                  <c:v>10.556864994041071</c:v>
                </c:pt>
                <c:pt idx="2275">
                  <c:v>10.51308225403568</c:v>
                </c:pt>
                <c:pt idx="2276">
                  <c:v>10.469371069951936</c:v>
                </c:pt>
                <c:pt idx="2277">
                  <c:v>10.425731478165188</c:v>
                </c:pt>
                <c:pt idx="2278">
                  <c:v>10.382163514190086</c:v>
                </c:pt>
                <c:pt idx="2279">
                  <c:v>10.338667212696999</c:v>
                </c:pt>
                <c:pt idx="2280">
                  <c:v>10.295242607529197</c:v>
                </c:pt>
                <c:pt idx="2281">
                  <c:v>10.251889731719626</c:v>
                </c:pt>
                <c:pt idx="2282">
                  <c:v>10.208608617508201</c:v>
                </c:pt>
                <c:pt idx="2283">
                  <c:v>10.165399296359048</c:v>
                </c:pt>
                <c:pt idx="2284">
                  <c:v>10.122261798978343</c:v>
                </c:pt>
                <c:pt idx="2285">
                  <c:v>10.079196155331498</c:v>
                </c:pt>
                <c:pt idx="2286">
                  <c:v>10.036202394661291</c:v>
                </c:pt>
                <c:pt idx="2287">
                  <c:v>9.9932805455057565</c:v>
                </c:pt>
                <c:pt idx="2288">
                  <c:v>9.9504306357160281</c:v>
                </c:pt>
                <c:pt idx="2289">
                  <c:v>9.9076526924748372</c:v>
                </c:pt>
                <c:pt idx="2290">
                  <c:v>9.8649467423150554</c:v>
                </c:pt>
                <c:pt idx="2291">
                  <c:v>9.822312811137655</c:v>
                </c:pt>
                <c:pt idx="2292">
                  <c:v>9.7797509242307594</c:v>
                </c:pt>
                <c:pt idx="2293">
                  <c:v>9.7372611062883685</c:v>
                </c:pt>
                <c:pt idx="2294">
                  <c:v>9.6948433814291306</c:v>
                </c:pt>
                <c:pt idx="2295">
                  <c:v>9.6524977732154866</c:v>
                </c:pt>
                <c:pt idx="2296">
                  <c:v>9.610224304672931</c:v>
                </c:pt>
                <c:pt idx="2297">
                  <c:v>9.5680229983090825</c:v>
                </c:pt>
                <c:pt idx="2298">
                  <c:v>9.5258938761330807</c:v>
                </c:pt>
                <c:pt idx="2299">
                  <c:v>9.4838369596753687</c:v>
                </c:pt>
                <c:pt idx="2300">
                  <c:v>9.4418522700070238</c:v>
                </c:pt>
                <c:pt idx="2301">
                  <c:v>9.3999398277597663</c:v>
                </c:pt>
                <c:pt idx="2302">
                  <c:v>9.3580996531455796</c:v>
                </c:pt>
                <c:pt idx="2303">
                  <c:v>9.3163317659769618</c:v>
                </c:pt>
                <c:pt idx="2304">
                  <c:v>9.2746361856866919</c:v>
                </c:pt>
                <c:pt idx="2305">
                  <c:v>9.2330129313482896</c:v>
                </c:pt>
                <c:pt idx="2306">
                  <c:v>9.1914620216961325</c:v>
                </c:pt>
                <c:pt idx="2307">
                  <c:v>9.1499834751457847</c:v>
                </c:pt>
                <c:pt idx="2308">
                  <c:v>9.1085773098145797</c:v>
                </c:pt>
                <c:pt idx="2309">
                  <c:v>9.0672435435424337</c:v>
                </c:pt>
                <c:pt idx="2310">
                  <c:v>9.0259821939117764</c:v>
                </c:pt>
                <c:pt idx="2311">
                  <c:v>8.9847932782691924</c:v>
                </c:pt>
                <c:pt idx="2312">
                  <c:v>8.9436768137456362</c:v>
                </c:pt>
                <c:pt idx="2313">
                  <c:v>8.9026328172774338</c:v>
                </c:pt>
                <c:pt idx="2314">
                  <c:v>8.8616613056276332</c:v>
                </c:pt>
                <c:pt idx="2315">
                  <c:v>8.8207622954069151</c:v>
                </c:pt>
                <c:pt idx="2316">
                  <c:v>8.7799358030942383</c:v>
                </c:pt>
                <c:pt idx="2317">
                  <c:v>8.7391818450587735</c:v>
                </c:pt>
                <c:pt idx="2318">
                  <c:v>8.6985004375810586</c:v>
                </c:pt>
                <c:pt idx="2319">
                  <c:v>8.6578915968740748</c:v>
                </c:pt>
                <c:pt idx="2320">
                  <c:v>8.6173553391049911</c:v>
                </c:pt>
                <c:pt idx="2321">
                  <c:v>8.5768916804164537</c:v>
                </c:pt>
                <c:pt idx="2322">
                  <c:v>8.5365006369483503</c:v>
                </c:pt>
                <c:pt idx="2323">
                  <c:v>8.4961822248590337</c:v>
                </c:pt>
                <c:pt idx="2324">
                  <c:v>8.4559364603475213</c:v>
                </c:pt>
                <c:pt idx="2325">
                  <c:v>8.4157633596749513</c:v>
                </c:pt>
                <c:pt idx="2326">
                  <c:v>8.375662939186304</c:v>
                </c:pt>
                <c:pt idx="2327">
                  <c:v>8.3356352153324362</c:v>
                </c:pt>
                <c:pt idx="2328">
                  <c:v>8.2956802046919407</c:v>
                </c:pt>
                <c:pt idx="2329">
                  <c:v>8.2557979239929136</c:v>
                </c:pt>
                <c:pt idx="2330">
                  <c:v>8.2159883901349922</c:v>
                </c:pt>
                <c:pt idx="2331">
                  <c:v>8.176251620211282</c:v>
                </c:pt>
                <c:pt idx="2332">
                  <c:v>8.13658763153067</c:v>
                </c:pt>
                <c:pt idx="2333">
                  <c:v>8.0969964416399023</c:v>
                </c:pt>
                <c:pt idx="2334">
                  <c:v>8.0574780683451888</c:v>
                </c:pt>
                <c:pt idx="2335">
                  <c:v>8.0180325297349775</c:v>
                </c:pt>
                <c:pt idx="2336">
                  <c:v>7.97865984420178</c:v>
                </c:pt>
                <c:pt idx="2337">
                  <c:v>7.9393600304644032</c:v>
                </c:pt>
                <c:pt idx="2338">
                  <c:v>7.9001331075905181</c:v>
                </c:pt>
                <c:pt idx="2339">
                  <c:v>7.8609790950182283</c:v>
                </c:pt>
                <c:pt idx="2340">
                  <c:v>7.8218980125791244</c:v>
                </c:pt>
                <c:pt idx="2341">
                  <c:v>7.7828898805199263</c:v>
                </c:pt>
                <c:pt idx="2342">
                  <c:v>7.7439547195251848</c:v>
                </c:pt>
                <c:pt idx="2343">
                  <c:v>7.7050925507395318</c:v>
                </c:pt>
                <c:pt idx="2344">
                  <c:v>7.6663033957899103</c:v>
                </c:pt>
                <c:pt idx="2345">
                  <c:v>7.6275872768078088</c:v>
                </c:pt>
                <c:pt idx="2346">
                  <c:v>7.5889442164519032</c:v>
                </c:pt>
                <c:pt idx="2347">
                  <c:v>7.5503742379303054</c:v>
                </c:pt>
                <c:pt idx="2348">
                  <c:v>7.5118773650226913</c:v>
                </c:pt>
                <c:pt idx="2349">
                  <c:v>7.4734536221030208</c:v>
                </c:pt>
                <c:pt idx="2350">
                  <c:v>7.4351030341614575</c:v>
                </c:pt>
                <c:pt idx="2351">
                  <c:v>7.3968256268272068</c:v>
                </c:pt>
                <c:pt idx="2352">
                  <c:v>7.3586214263903669</c:v>
                </c:pt>
                <c:pt idx="2353">
                  <c:v>7.3204904598247023</c:v>
                </c:pt>
                <c:pt idx="2354">
                  <c:v>7.2824327548095882</c:v>
                </c:pt>
                <c:pt idx="2355">
                  <c:v>7.2444483397527755</c:v>
                </c:pt>
                <c:pt idx="2356">
                  <c:v>7.2065372438119901</c:v>
                </c:pt>
                <c:pt idx="2357">
                  <c:v>7.1686994969180207</c:v>
                </c:pt>
                <c:pt idx="2358">
                  <c:v>7.130935129796371</c:v>
                </c:pt>
                <c:pt idx="2359">
                  <c:v>7.0932441739900396</c:v>
                </c:pt>
                <c:pt idx="2360">
                  <c:v>7.0556266618809707</c:v>
                </c:pt>
                <c:pt idx="2361">
                  <c:v>7.0180826267131931</c:v>
                </c:pt>
                <c:pt idx="2362">
                  <c:v>6.9806121026142431</c:v>
                </c:pt>
                <c:pt idx="2363">
                  <c:v>6.9432151246178</c:v>
                </c:pt>
                <c:pt idx="2364">
                  <c:v>6.9058917286854404</c:v>
                </c:pt>
                <c:pt idx="2365">
                  <c:v>6.8686419517289661</c:v>
                </c:pt>
                <c:pt idx="2366">
                  <c:v>6.8314658316325065</c:v>
                </c:pt>
                <c:pt idx="2367">
                  <c:v>6.7943634072743206</c:v>
                </c:pt>
                <c:pt idx="2368">
                  <c:v>6.7573347185488162</c:v>
                </c:pt>
                <c:pt idx="2369">
                  <c:v>6.7203798063888058</c:v>
                </c:pt>
                <c:pt idx="2370">
                  <c:v>6.6834987127873386</c:v>
                </c:pt>
                <c:pt idx="2371">
                  <c:v>6.6466914808185695</c:v>
                </c:pt>
                <c:pt idx="2372">
                  <c:v>6.6099581546615562</c:v>
                </c:pt>
                <c:pt idx="2373">
                  <c:v>6.5732987796200382</c:v>
                </c:pt>
                <c:pt idx="2374">
                  <c:v>6.5367134021457982</c:v>
                </c:pt>
                <c:pt idx="2375">
                  <c:v>6.5002020698590339</c:v>
                </c:pt>
                <c:pt idx="2376">
                  <c:v>6.4637648315707477</c:v>
                </c:pt>
                <c:pt idx="2377">
                  <c:v>6.4274017373041792</c:v>
                </c:pt>
                <c:pt idx="2378">
                  <c:v>6.3911128383163813</c:v>
                </c:pt>
                <c:pt idx="2379">
                  <c:v>6.354898187119657</c:v>
                </c:pt>
                <c:pt idx="2380">
                  <c:v>6.3187578375026101</c:v>
                </c:pt>
                <c:pt idx="2381">
                  <c:v>6.2826918445523354</c:v>
                </c:pt>
                <c:pt idx="2382">
                  <c:v>6.2467002646749155</c:v>
                </c:pt>
                <c:pt idx="2383">
                  <c:v>6.210783155617098</c:v>
                </c:pt>
                <c:pt idx="2384">
                  <c:v>6.1749405764872547</c:v>
                </c:pt>
                <c:pt idx="2385">
                  <c:v>6.1391725877767067</c:v>
                </c:pt>
                <c:pt idx="2386">
                  <c:v>6.1034792513807288</c:v>
                </c:pt>
                <c:pt idx="2387">
                  <c:v>6.0678606306193448</c:v>
                </c:pt>
                <c:pt idx="2388">
                  <c:v>6.0323167902584443</c:v>
                </c:pt>
                <c:pt idx="2389">
                  <c:v>5.9968477965304077</c:v>
                </c:pt>
                <c:pt idx="2390">
                  <c:v>5.9614537171552069</c:v>
                </c:pt>
                <c:pt idx="2391">
                  <c:v>5.9261346213608217</c:v>
                </c:pt>
                <c:pt idx="2392">
                  <c:v>5.8908905799036546</c:v>
                </c:pt>
                <c:pt idx="2393">
                  <c:v>5.8557216650900425</c:v>
                </c:pt>
                <c:pt idx="2394">
                  <c:v>5.8206279507953331</c:v>
                </c:pt>
                <c:pt idx="2395">
                  <c:v>5.7856095124853724</c:v>
                </c:pt>
                <c:pt idx="2396">
                  <c:v>5.7506664272362409</c:v>
                </c:pt>
                <c:pt idx="2397">
                  <c:v>5.7157987737547247</c:v>
                </c:pt>
                <c:pt idx="2398">
                  <c:v>5.6810066323981987</c:v>
                </c:pt>
                <c:pt idx="2399">
                  <c:v>5.6462900851951145</c:v>
                </c:pt>
                <c:pt idx="2400">
                  <c:v>5.6116492158643663</c:v>
                </c:pt>
                <c:pt idx="2401">
                  <c:v>5.57708410983569</c:v>
                </c:pt>
                <c:pt idx="2402">
                  <c:v>5.5425948542690984</c:v>
                </c:pt>
                <c:pt idx="2403">
                  <c:v>5.5081815380746963</c:v>
                </c:pt>
                <c:pt idx="2404">
                  <c:v>5.4738442519322899</c:v>
                </c:pt>
                <c:pt idx="2405">
                  <c:v>5.4395830883108758</c:v>
                </c:pt>
                <c:pt idx="2406">
                  <c:v>5.4053981414879315</c:v>
                </c:pt>
                <c:pt idx="2407">
                  <c:v>5.3712895075689291</c:v>
                </c:pt>
                <c:pt idx="2408">
                  <c:v>5.3372572845061992</c:v>
                </c:pt>
                <c:pt idx="2409">
                  <c:v>5.3033015721184009</c:v>
                </c:pt>
                <c:pt idx="2410">
                  <c:v>5.2694224721092233</c:v>
                </c:pt>
                <c:pt idx="2411">
                  <c:v>5.2356200880863764</c:v>
                </c:pt>
                <c:pt idx="2412">
                  <c:v>5.201894525580439</c:v>
                </c:pt>
                <c:pt idx="2413">
                  <c:v>5.1682458920632222</c:v>
                </c:pt>
                <c:pt idx="2414">
                  <c:v>5.1346742969669981</c:v>
                </c:pt>
                <c:pt idx="2415">
                  <c:v>5.1011798517019553</c:v>
                </c:pt>
                <c:pt idx="2416">
                  <c:v>5.0677626696753908</c:v>
                </c:pt>
                <c:pt idx="2417">
                  <c:v>5.0344228663095913</c:v>
                </c:pt>
                <c:pt idx="2418">
                  <c:v>5.0011605590596631</c:v>
                </c:pt>
                <c:pt idx="2419">
                  <c:v>4.967975867432032</c:v>
                </c:pt>
                <c:pt idx="2420">
                  <c:v>4.9348689130018357</c:v>
                </c:pt>
                <c:pt idx="2421">
                  <c:v>4.9018398194309958</c:v>
                </c:pt>
                <c:pt idx="2422">
                  <c:v>4.8688887124854867</c:v>
                </c:pt>
                <c:pt idx="2423">
                  <c:v>4.8360157200530551</c:v>
                </c:pt>
                <c:pt idx="2424">
                  <c:v>4.8032209721602994</c:v>
                </c:pt>
                <c:pt idx="2425">
                  <c:v>4.7705046009904644</c:v>
                </c:pt>
                <c:pt idx="2426">
                  <c:v>4.7378667408995048</c:v>
                </c:pt>
                <c:pt idx="2427">
                  <c:v>4.7053075284339769</c:v>
                </c:pt>
                <c:pt idx="2428">
                  <c:v>4.6728271023473029</c:v>
                </c:pt>
                <c:pt idx="2429">
                  <c:v>4.6404256036167304</c:v>
                </c:pt>
                <c:pt idx="2430">
                  <c:v>4.6081031754596111</c:v>
                </c:pt>
                <c:pt idx="2431">
                  <c:v>4.5758599633497949</c:v>
                </c:pt>
                <c:pt idx="2432">
                  <c:v>4.543696115033903</c:v>
                </c:pt>
                <c:pt idx="2433">
                  <c:v>4.5116117805474962</c:v>
                </c:pt>
                <c:pt idx="2434">
                  <c:v>4.4796071122305134</c:v>
                </c:pt>
                <c:pt idx="2435">
                  <c:v>4.4476822647438778</c:v>
                </c:pt>
                <c:pt idx="2436">
                  <c:v>4.4158373950842131</c:v>
                </c:pt>
                <c:pt idx="2437">
                  <c:v>4.3840726625998609</c:v>
                </c:pt>
                <c:pt idx="2438">
                  <c:v>4.3523882290058822</c:v>
                </c:pt>
                <c:pt idx="2439">
                  <c:v>4.3207842583990335</c:v>
                </c:pt>
                <c:pt idx="2440">
                  <c:v>4.2892609172733263</c:v>
                </c:pt>
                <c:pt idx="2441">
                  <c:v>4.2578183745338825</c:v>
                </c:pt>
                <c:pt idx="2442">
                  <c:v>4.2264568015123318</c:v>
                </c:pt>
                <c:pt idx="2443">
                  <c:v>4.1951763719806232</c:v>
                </c:pt>
                <c:pt idx="2444">
                  <c:v>4.1639772621656839</c:v>
                </c:pt>
                <c:pt idx="2445">
                  <c:v>4.1328596507629829</c:v>
                </c:pt>
                <c:pt idx="2446">
                  <c:v>4.1018237189509534</c:v>
                </c:pt>
                <c:pt idx="2447">
                  <c:v>4.0708696504043074</c:v>
                </c:pt>
                <c:pt idx="2448">
                  <c:v>4.0399976313071972</c:v>
                </c:pt>
                <c:pt idx="2449">
                  <c:v>4.0092078503672512</c:v>
                </c:pt>
                <c:pt idx="2450">
                  <c:v>3.9785004988279322</c:v>
                </c:pt>
                <c:pt idx="2451">
                  <c:v>3.9478757704817031</c:v>
                </c:pt>
                <c:pt idx="2452">
                  <c:v>3.9173338616825104</c:v>
                </c:pt>
                <c:pt idx="2453">
                  <c:v>3.8868749713583215</c:v>
                </c:pt>
                <c:pt idx="2454">
                  <c:v>3.856499301023435</c:v>
                </c:pt>
                <c:pt idx="2455">
                  <c:v>3.8262070547900513</c:v>
                </c:pt>
                <c:pt idx="2456">
                  <c:v>3.7959984393803792</c:v>
                </c:pt>
                <c:pt idx="2457">
                  <c:v>3.765873664138045</c:v>
                </c:pt>
                <c:pt idx="2458">
                  <c:v>3.7358329410394364</c:v>
                </c:pt>
                <c:pt idx="2459">
                  <c:v>3.7058764847045866</c:v>
                </c:pt>
                <c:pt idx="2460">
                  <c:v>3.6760045124079763</c:v>
                </c:pt>
                <c:pt idx="2461">
                  <c:v>3.6462172440891005</c:v>
                </c:pt>
                <c:pt idx="2462">
                  <c:v>3.6165149023629262</c:v>
                </c:pt>
                <c:pt idx="2463">
                  <c:v>3.5868977125296042</c:v>
                </c:pt>
                <c:pt idx="2464">
                  <c:v>3.557365902584241</c:v>
                </c:pt>
                <c:pt idx="2465">
                  <c:v>3.5279197032268383</c:v>
                </c:pt>
                <c:pt idx="2466">
                  <c:v>3.498559347870505</c:v>
                </c:pt>
                <c:pt idx="2467">
                  <c:v>3.4692850726515685</c:v>
                </c:pt>
                <c:pt idx="2468">
                  <c:v>3.4400971164369682</c:v>
                </c:pt>
                <c:pt idx="2469">
                  <c:v>3.4109957208336223</c:v>
                </c:pt>
                <c:pt idx="2470">
                  <c:v>3.3819811301957481</c:v>
                </c:pt>
                <c:pt idx="2471">
                  <c:v>3.3530535916328557</c:v>
                </c:pt>
                <c:pt idx="2472">
                  <c:v>3.3242133550167279</c:v>
                </c:pt>
                <c:pt idx="2473">
                  <c:v>3.2954606729893321</c:v>
                </c:pt>
                <c:pt idx="2474">
                  <c:v>3.2667958009682647</c:v>
                </c:pt>
                <c:pt idx="2475">
                  <c:v>3.238218997154239</c:v>
                </c:pt>
                <c:pt idx="2476">
                  <c:v>3.2097305225364852</c:v>
                </c:pt>
                <c:pt idx="2477">
                  <c:v>3.1813306408986399</c:v>
                </c:pt>
                <c:pt idx="2478">
                  <c:v>3.1530196188238668</c:v>
                </c:pt>
                <c:pt idx="2479">
                  <c:v>3.124797725700168</c:v>
                </c:pt>
                <c:pt idx="2480">
                  <c:v>3.0966652337242708</c:v>
                </c:pt>
                <c:pt idx="2481">
                  <c:v>3.0686224179065253</c:v>
                </c:pt>
                <c:pt idx="2482">
                  <c:v>3.0406695560737225</c:v>
                </c:pt>
                <c:pt idx="2483">
                  <c:v>3.0128069288735926</c:v>
                </c:pt>
                <c:pt idx="2484">
                  <c:v>2.9850348197765237</c:v>
                </c:pt>
                <c:pt idx="2485">
                  <c:v>2.9573535150789394</c:v>
                </c:pt>
                <c:pt idx="2486">
                  <c:v>2.9297633039049487</c:v>
                </c:pt>
                <c:pt idx="2487">
                  <c:v>2.9022644782077256</c:v>
                </c:pt>
                <c:pt idx="2488">
                  <c:v>2.8748573327715037</c:v>
                </c:pt>
                <c:pt idx="2489">
                  <c:v>2.8475421652108612</c:v>
                </c:pt>
                <c:pt idx="2490">
                  <c:v>2.820319275972242</c:v>
                </c:pt>
                <c:pt idx="2491">
                  <c:v>2.7931889683327134</c:v>
                </c:pt>
                <c:pt idx="2492">
                  <c:v>2.7661515483994852</c:v>
                </c:pt>
                <c:pt idx="2493">
                  <c:v>2.7392073251087239</c:v>
                </c:pt>
                <c:pt idx="2494">
                  <c:v>2.7123566102230345</c:v>
                </c:pt>
                <c:pt idx="2495">
                  <c:v>2.6855997183297782</c:v>
                </c:pt>
                <c:pt idx="2496">
                  <c:v>2.6589369668375422</c:v>
                </c:pt>
                <c:pt idx="2497">
                  <c:v>2.6323686759729545</c:v>
                </c:pt>
                <c:pt idx="2498">
                  <c:v>2.6058951687756835</c:v>
                </c:pt>
                <c:pt idx="2499">
                  <c:v>2.5795167710950033</c:v>
                </c:pt>
                <c:pt idx="2500">
                  <c:v>2.5532338115830537</c:v>
                </c:pt>
                <c:pt idx="2501">
                  <c:v>2.5270466216897809</c:v>
                </c:pt>
                <c:pt idx="2502">
                  <c:v>2.5009555356556747</c:v>
                </c:pt>
                <c:pt idx="2503">
                  <c:v>2.4749608905045184</c:v>
                </c:pt>
                <c:pt idx="2504">
                  <c:v>2.4490630260354704</c:v>
                </c:pt>
                <c:pt idx="2505">
                  <c:v>2.4232622848142906</c:v>
                </c:pt>
                <c:pt idx="2506">
                  <c:v>2.397559012163931</c:v>
                </c:pt>
                <c:pt idx="2507">
                  <c:v>2.371953556153966</c:v>
                </c:pt>
                <c:pt idx="2508">
                  <c:v>2.34644626758991</c:v>
                </c:pt>
                <c:pt idx="2509">
                  <c:v>2.3210375000016814</c:v>
                </c:pt>
                <c:pt idx="2510">
                  <c:v>2.2957276096304908</c:v>
                </c:pt>
                <c:pt idx="2511">
                  <c:v>2.2705169554156761</c:v>
                </c:pt>
                <c:pt idx="2512">
                  <c:v>2.2454058989809824</c:v>
                </c:pt>
                <c:pt idx="2513">
                  <c:v>2.2203948046183579</c:v>
                </c:pt>
                <c:pt idx="2514">
                  <c:v>2.1954840392730346</c:v>
                </c:pt>
                <c:pt idx="2515">
                  <c:v>2.1706739725262203</c:v>
                </c:pt>
                <c:pt idx="2516">
                  <c:v>2.1459649765773827</c:v>
                </c:pt>
                <c:pt idx="2517">
                  <c:v>2.1213574262249306</c:v>
                </c:pt>
                <c:pt idx="2518">
                  <c:v>2.0968516988473076</c:v>
                </c:pt>
                <c:pt idx="2519">
                  <c:v>2.0724481743813192</c:v>
                </c:pt>
                <c:pt idx="2520">
                  <c:v>2.0481472353013048</c:v>
                </c:pt>
                <c:pt idx="2521">
                  <c:v>2.023949266594935</c:v>
                </c:pt>
                <c:pt idx="2522">
                  <c:v>1.9998546557405943</c:v>
                </c:pt>
                <c:pt idx="2523">
                  <c:v>1.9758637926811604</c:v>
                </c:pt>
                <c:pt idx="2524">
                  <c:v>1.9519770697982828</c:v>
                </c:pt>
                <c:pt idx="2525">
                  <c:v>1.9281948818850267</c:v>
                </c:pt>
                <c:pt idx="2526">
                  <c:v>1.9045176261164243</c:v>
                </c:pt>
                <c:pt idx="2527">
                  <c:v>1.8809457020204938</c:v>
                </c:pt>
                <c:pt idx="2528">
                  <c:v>1.857479511446458</c:v>
                </c:pt>
                <c:pt idx="2529">
                  <c:v>1.8341194585321718</c:v>
                </c:pt>
                <c:pt idx="2530">
                  <c:v>1.8108659496705122</c:v>
                </c:pt>
                <c:pt idx="2531">
                  <c:v>1.7877193934737721</c:v>
                </c:pt>
                <c:pt idx="2532">
                  <c:v>1.7646802007372986</c:v>
                </c:pt>
                <c:pt idx="2533">
                  <c:v>1.7417487844008741</c:v>
                </c:pt>
                <c:pt idx="2534">
                  <c:v>1.718925559509259</c:v>
                </c:pt>
                <c:pt idx="2535">
                  <c:v>1.6962109431706043</c:v>
                </c:pt>
                <c:pt idx="2536">
                  <c:v>1.6736053545144349</c:v>
                </c:pt>
                <c:pt idx="2537">
                  <c:v>1.6511092146459052</c:v>
                </c:pt>
                <c:pt idx="2538">
                  <c:v>1.6287229466007001</c:v>
                </c:pt>
                <c:pt idx="2539">
                  <c:v>1.606446975296455</c:v>
                </c:pt>
                <c:pt idx="2540">
                  <c:v>1.5842817274835346</c:v>
                </c:pt>
                <c:pt idx="2541">
                  <c:v>1.5622276316928825</c:v>
                </c:pt>
                <c:pt idx="2542">
                  <c:v>1.5402851181837232</c:v>
                </c:pt>
                <c:pt idx="2543">
                  <c:v>1.5184546188867998</c:v>
                </c:pt>
                <c:pt idx="2544">
                  <c:v>1.496736567348276</c:v>
                </c:pt>
                <c:pt idx="2545">
                  <c:v>1.4751313986700001</c:v>
                </c:pt>
                <c:pt idx="2546">
                  <c:v>1.4536395494479784</c:v>
                </c:pt>
                <c:pt idx="2547">
                  <c:v>1.4322614577086692</c:v>
                </c:pt>
                <c:pt idx="2548">
                  <c:v>1.410997562843803</c:v>
                </c:pt>
                <c:pt idx="2549">
                  <c:v>1.3898483055416866</c:v>
                </c:pt>
                <c:pt idx="2550">
                  <c:v>1.3688141277171684</c:v>
                </c:pt>
                <c:pt idx="2551">
                  <c:v>1.347895472438928</c:v>
                </c:pt>
                <c:pt idx="2552">
                  <c:v>1.3270927838538495</c:v>
                </c:pt>
                <c:pt idx="2553">
                  <c:v>1.3064065071097741</c:v>
                </c:pt>
                <c:pt idx="2554">
                  <c:v>1.2858370882747892</c:v>
                </c:pt>
                <c:pt idx="2555">
                  <c:v>1.2653849742543821</c:v>
                </c:pt>
                <c:pt idx="2556">
                  <c:v>1.245050612705124</c:v>
                </c:pt>
                <c:pt idx="2557">
                  <c:v>1.2248344519472463</c:v>
                </c:pt>
                <c:pt idx="2558">
                  <c:v>1.2047369408718598</c:v>
                </c:pt>
                <c:pt idx="2559">
                  <c:v>1.1847585288470925</c:v>
                </c:pt>
                <c:pt idx="2560">
                  <c:v>1.1648996656207153</c:v>
                </c:pt>
                <c:pt idx="2561">
                  <c:v>1.1451608012190129</c:v>
                </c:pt>
                <c:pt idx="2562">
                  <c:v>1.125542385842885</c:v>
                </c:pt>
                <c:pt idx="2563">
                  <c:v>1.1060448697610992</c:v>
                </c:pt>
                <c:pt idx="2564">
                  <c:v>1.0866687031990063</c:v>
                </c:pt>
                <c:pt idx="2565">
                  <c:v>1.0674143362247803</c:v>
                </c:pt>
                <c:pt idx="2566">
                  <c:v>1.0482822186311989</c:v>
                </c:pt>
                <c:pt idx="2567">
                  <c:v>1.0292727998145716</c:v>
                </c:pt>
                <c:pt idx="2568">
                  <c:v>1.0103865286494444</c:v>
                </c:pt>
                <c:pt idx="2569">
                  <c:v>0.9916238533585966</c:v>
                </c:pt>
                <c:pt idx="2570">
                  <c:v>0.97298522138110788</c:v>
                </c:pt>
                <c:pt idx="2571">
                  <c:v>0.95447107923331209</c:v>
                </c:pt>
                <c:pt idx="2572">
                  <c:v>0.93608187236891882</c:v>
                </c:pt>
                <c:pt idx="2573">
                  <c:v>0.91781804503148368</c:v>
                </c:pt>
                <c:pt idx="2574">
                  <c:v>0.89968004010449887</c:v>
                </c:pt>
                <c:pt idx="2575">
                  <c:v>0.88166829895657095</c:v>
                </c:pt>
                <c:pt idx="2576">
                  <c:v>0.86378326128106142</c:v>
                </c:pt>
                <c:pt idx="2577">
                  <c:v>0.8460253649314522</c:v>
                </c:pt>
                <c:pt idx="2578">
                  <c:v>0.82839504575147682</c:v>
                </c:pt>
                <c:pt idx="2579">
                  <c:v>0.81089273740081436</c:v>
                </c:pt>
                <c:pt idx="2580">
                  <c:v>0.7935188711737523</c:v>
                </c:pt>
                <c:pt idx="2581">
                  <c:v>0.77627387581482465</c:v>
                </c:pt>
                <c:pt idx="2582">
                  <c:v>0.75915817732641788</c:v>
                </c:pt>
                <c:pt idx="2583">
                  <c:v>0.74217219877282137</c:v>
                </c:pt>
                <c:pt idx="2584">
                  <c:v>0.72531636007639655</c:v>
                </c:pt>
                <c:pt idx="2585">
                  <c:v>0.70859107780945307</c:v>
                </c:pt>
                <c:pt idx="2586">
                  <c:v>0.69199676497861318</c:v>
                </c:pt>
                <c:pt idx="2587">
                  <c:v>0.67553383080348928</c:v>
                </c:pt>
                <c:pt idx="2588">
                  <c:v>0.65920268048841857</c:v>
                </c:pt>
                <c:pt idx="2589">
                  <c:v>0.64300371498771058</c:v>
                </c:pt>
                <c:pt idx="2590">
                  <c:v>0.62693733076357705</c:v>
                </c:pt>
                <c:pt idx="2591">
                  <c:v>0.61100391953778044</c:v>
                </c:pt>
                <c:pt idx="2592">
                  <c:v>0.59520386803452763</c:v>
                </c:pt>
                <c:pt idx="2593">
                  <c:v>0.57953755771732229</c:v>
                </c:pt>
                <c:pt idx="2594">
                  <c:v>0.56400536451731242</c:v>
                </c:pt>
                <c:pt idx="2595">
                  <c:v>0.54860765855393334</c:v>
                </c:pt>
                <c:pt idx="2596">
                  <c:v>0.53334480384711513</c:v>
                </c:pt>
                <c:pt idx="2597">
                  <c:v>0.51821715802131463</c:v>
                </c:pt>
                <c:pt idx="2598">
                  <c:v>0.50322507200139277</c:v>
                </c:pt>
                <c:pt idx="2599">
                  <c:v>0.48836888969895376</c:v>
                </c:pt>
                <c:pt idx="2600">
                  <c:v>0.47364894768998855</c:v>
                </c:pt>
                <c:pt idx="2601">
                  <c:v>0.45906557488292732</c:v>
                </c:pt>
                <c:pt idx="2602">
                  <c:v>0.44461909217801182</c:v>
                </c:pt>
                <c:pt idx="2603">
                  <c:v>0.43030981211558123</c:v>
                </c:pt>
                <c:pt idx="2604">
                  <c:v>0.41613803851552106</c:v>
                </c:pt>
                <c:pt idx="2605">
                  <c:v>0.40210406610528499</c:v>
                </c:pt>
                <c:pt idx="2606">
                  <c:v>0.38820818013834335</c:v>
                </c:pt>
                <c:pt idx="2607">
                  <c:v>0.37445065600088251</c:v>
                </c:pt>
                <c:pt idx="2608">
                  <c:v>0.36083175880796503</c:v>
                </c:pt>
                <c:pt idx="2609">
                  <c:v>0.34735174298808402</c:v>
                </c:pt>
                <c:pt idx="2610">
                  <c:v>0.33401085185577578</c:v>
                </c:pt>
                <c:pt idx="2611">
                  <c:v>0.32080931717225586</c:v>
                </c:pt>
                <c:pt idx="2612">
                  <c:v>0.3077473586937724</c:v>
                </c:pt>
                <c:pt idx="2613">
                  <c:v>0.29482518370727184</c:v>
                </c:pt>
                <c:pt idx="2614">
                  <c:v>0.28204298655341015</c:v>
                </c:pt>
                <c:pt idx="2615">
                  <c:v>0.26940094813518811</c:v>
                </c:pt>
                <c:pt idx="2616">
                  <c:v>0.25689923541389487</c:v>
                </c:pt>
                <c:pt idx="2617">
                  <c:v>0.24453800089129279</c:v>
                </c:pt>
                <c:pt idx="2618">
                  <c:v>0.23231738207613056</c:v>
                </c:pt>
                <c:pt idx="2619">
                  <c:v>0.22023750093675129</c:v>
                </c:pt>
                <c:pt idx="2620">
                  <c:v>0.20829846333928914</c:v>
                </c:pt>
                <c:pt idx="2621">
                  <c:v>0.19650035846932726</c:v>
                </c:pt>
                <c:pt idx="2622">
                  <c:v>0.18484325823753267</c:v>
                </c:pt>
                <c:pt idx="2623">
                  <c:v>0.17332721667088855</c:v>
                </c:pt>
                <c:pt idx="2624">
                  <c:v>0.16195226928484116</c:v>
                </c:pt>
                <c:pt idx="2625">
                  <c:v>0.15071843244103131</c:v>
                </c:pt>
                <c:pt idx="2626">
                  <c:v>0.13962570268489796</c:v>
                </c:pt>
                <c:pt idx="2627">
                  <c:v>0.12867405606810819</c:v>
                </c:pt>
                <c:pt idx="2628">
                  <c:v>0.11786344745124042</c:v>
                </c:pt>
                <c:pt idx="2629">
                  <c:v>0.10719380978775844</c:v>
                </c:pt>
                <c:pt idx="2630">
                  <c:v>9.6665053390145111E-2</c:v>
                </c:pt>
                <c:pt idx="2631">
                  <c:v>8.6277065175059189E-2</c:v>
                </c:pt>
                <c:pt idx="2632">
                  <c:v>7.6029707889784248E-2</c:v>
                </c:pt>
                <c:pt idx="2633">
                  <c:v>6.5922819317462078E-2</c:v>
                </c:pt>
                <c:pt idx="2634">
                  <c:v>5.595621146248092E-2</c:v>
                </c:pt>
                <c:pt idx="2635">
                  <c:v>4.6129669713351536E-2</c:v>
                </c:pt>
                <c:pt idx="2636">
                  <c:v>3.6442951985264233E-2</c:v>
                </c:pt>
                <c:pt idx="2637">
                  <c:v>2.6895787839617109E-2</c:v>
                </c:pt>
                <c:pt idx="2638">
                  <c:v>1.7487877580976398E-2</c:v>
                </c:pt>
                <c:pt idx="2639">
                  <c:v>8.2188913314519413E-3</c:v>
                </c:pt>
                <c:pt idx="2640">
                  <c:v>-9.1153191849086576E-4</c:v>
                </c:pt>
                <c:pt idx="2641">
                  <c:v>-9.9037852837088637E-3</c:v>
                </c:pt>
                <c:pt idx="2642">
                  <c:v>-1.8758294981681373E-2</c:v>
                </c:pt>
                <c:pt idx="2643">
                  <c:v>-2.7475521355601468E-2</c:v>
                </c:pt>
                <c:pt idx="2644">
                  <c:v>-3.6055959921570999E-2</c:v>
                </c:pt>
                <c:pt idx="2645">
                  <c:v>-4.4500142442977494E-2</c:v>
                </c:pt>
                <c:pt idx="2646">
                  <c:v>-5.2808638029701482E-2</c:v>
                </c:pt>
                <c:pt idx="2647">
                  <c:v>-6.0982054265057768E-2</c:v>
                </c:pt>
                <c:pt idx="2648">
                  <c:v>-6.9021038358997755E-2</c:v>
                </c:pt>
                <c:pt idx="2649">
                  <c:v>-7.6926278329620748E-2</c:v>
                </c:pt>
                <c:pt idx="2650">
                  <c:v>-8.4698504211529635E-2</c:v>
                </c:pt>
                <c:pt idx="2651">
                  <c:v>-9.2338489293748008E-2</c:v>
                </c:pt>
                <c:pt idx="2652">
                  <c:v>-9.9847051385286781E-2</c:v>
                </c:pt>
                <c:pt idx="2653">
                  <c:v>-0.10722505411053401</c:v>
                </c:pt>
                <c:pt idx="2654">
                  <c:v>-0.11447340823331904</c:v>
                </c:pt>
                <c:pt idx="2655">
                  <c:v>-0.12159307301196437</c:v>
                </c:pt>
                <c:pt idx="2656">
                  <c:v>-0.1285850575832036</c:v>
                </c:pt>
                <c:pt idx="2657">
                  <c:v>-0.13545042237703267</c:v>
                </c:pt>
                <c:pt idx="2658">
                  <c:v>-0.14219028056288466</c:v>
                </c:pt>
                <c:pt idx="2659">
                  <c:v>-0.14880579952562262</c:v>
                </c:pt>
                <c:pt idx="2660">
                  <c:v>-0.15529820237327957</c:v>
                </c:pt>
                <c:pt idx="2661">
                  <c:v>-0.16166876947678241</c:v>
                </c:pt>
                <c:pt idx="2662">
                  <c:v>-0.1679188400397752</c:v>
                </c:pt>
                <c:pt idx="2663">
                  <c:v>-0.17404981370188716</c:v>
                </c:pt>
                <c:pt idx="2664">
                  <c:v>-0.18006315217206667</c:v>
                </c:pt>
                <c:pt idx="2665">
                  <c:v>-0.18596038089476413</c:v>
                </c:pt>
                <c:pt idx="2666">
                  <c:v>-0.19174309074735674</c:v>
                </c:pt>
                <c:pt idx="2667">
                  <c:v>-0.19741293977002616</c:v>
                </c:pt>
                <c:pt idx="2668">
                  <c:v>-0.20297165492623756</c:v>
                </c:pt>
                <c:pt idx="2669">
                  <c:v>-0.20842103389508329</c:v>
                </c:pt>
                <c:pt idx="2670">
                  <c:v>-0.21376294689509076</c:v>
                </c:pt>
                <c:pt idx="2671">
                  <c:v>-0.2189993385387487</c:v>
                </c:pt>
                <c:pt idx="2672">
                  <c:v>-0.2241322297169894</c:v>
                </c:pt>
                <c:pt idx="2673">
                  <c:v>-0.22916371951475456</c:v>
                </c:pt>
                <c:pt idx="2674">
                  <c:v>-0.23409598715508764</c:v>
                </c:pt>
                <c:pt idx="2675">
                  <c:v>-0.23893129397258989</c:v>
                </c:pt>
                <c:pt idx="2676">
                  <c:v>-0.24367198541525176</c:v>
                </c:pt>
                <c:pt idx="2677">
                  <c:v>-0.24832049307279574</c:v>
                </c:pt>
                <c:pt idx="2678">
                  <c:v>-0.25287933673264884</c:v>
                </c:pt>
                <c:pt idx="2679">
                  <c:v>-0.2573511264599968</c:v>
                </c:pt>
                <c:pt idx="2680">
                  <c:v>-0.26173856470328777</c:v>
                </c:pt>
                <c:pt idx="2681">
                  <c:v>-0.26604444842153796</c:v>
                </c:pt>
                <c:pt idx="2682">
                  <c:v>-0.27027167123439066</c:v>
                </c:pt>
                <c:pt idx="2683">
                  <c:v>-0.27442322559083465</c:v>
                </c:pt>
                <c:pt idx="2684">
                  <c:v>-0.27850220495765565</c:v>
                </c:pt>
                <c:pt idx="2685">
                  <c:v>-0.28251180602309556</c:v>
                </c:pt>
                <c:pt idx="2686">
                  <c:v>-0.2864553309157053</c:v>
                </c:pt>
                <c:pt idx="2687">
                  <c:v>-0.29033618943519957</c:v>
                </c:pt>
                <c:pt idx="2688">
                  <c:v>-0.29415790129353048</c:v>
                </c:pt>
                <c:pt idx="2689">
                  <c:v>-0.29792409836292955</c:v>
                </c:pt>
                <c:pt idx="2690">
                  <c:v>-0.30163852692863891</c:v>
                </c:pt>
                <c:pt idx="2691">
                  <c:v>-0.30530504994404473</c:v>
                </c:pt>
                <c:pt idx="2692">
                  <c:v>-0.30892764928354505</c:v>
                </c:pt>
                <c:pt idx="2693">
                  <c:v>-0.31251042799145834</c:v>
                </c:pt>
                <c:pt idx="2694">
                  <c:v>-0.31605761252153541</c:v>
                </c:pt>
                <c:pt idx="2695">
                  <c:v>-0.31957355496560447</c:v>
                </c:pt>
                <c:pt idx="2696">
                  <c:v>-0.32306273526518725</c:v>
                </c:pt>
                <c:pt idx="2697">
                  <c:v>-0.32652976340274703</c:v>
                </c:pt>
                <c:pt idx="2698">
                  <c:v>-0.32997938156824363</c:v>
                </c:pt>
                <c:pt idx="2699">
                  <c:v>-0.33341646629503924</c:v>
                </c:pt>
                <c:pt idx="2700">
                  <c:v>-0.33684603056169277</c:v>
                </c:pt>
                <c:pt idx="2701">
                  <c:v>-0.34027322585304731</c:v>
                </c:pt>
                <c:pt idx="2702">
                  <c:v>-0.34370334417484555</c:v>
                </c:pt>
                <c:pt idx="2703">
                  <c:v>-0.34714182001696986</c:v>
                </c:pt>
                <c:pt idx="2704">
                  <c:v>-0.3505942322583816</c:v>
                </c:pt>
                <c:pt idx="2705">
                  <c:v>-0.35406630600688516</c:v>
                </c:pt>
                <c:pt idx="2706">
                  <c:v>-0.35756391436783319</c:v>
                </c:pt>
                <c:pt idx="2707">
                  <c:v>-0.3610930801335126</c:v>
                </c:pt>
                <c:pt idx="2708">
                  <c:v>-0.36465997738639822</c:v>
                </c:pt>
                <c:pt idx="2709">
                  <c:v>-0.36827093300888342</c:v>
                </c:pt>
                <c:pt idx="2710">
                  <c:v>-0.3719324280900117</c:v>
                </c:pt>
                <c:pt idx="2711">
                  <c:v>-0.37565109922243911</c:v>
                </c:pt>
                <c:pt idx="2712">
                  <c:v>-0.37943373967949001</c:v>
                </c:pt>
                <c:pt idx="2713">
                  <c:v>-0.38328730046491621</c:v>
                </c:pt>
                <c:pt idx="2714">
                  <c:v>-0.38721889122386011</c:v>
                </c:pt>
                <c:pt idx="2715">
                  <c:v>-0.39123578100831397</c:v>
                </c:pt>
                <c:pt idx="2716">
                  <c:v>-0.39534539888355924</c:v>
                </c:pt>
                <c:pt idx="2717">
                  <c:v>-0.39955533437005303</c:v>
                </c:pt>
                <c:pt idx="2718">
                  <c:v>-0.40387333770547951</c:v>
                </c:pt>
                <c:pt idx="2719">
                  <c:v>-0.4083073199204218</c:v>
                </c:pt>
                <c:pt idx="2720">
                  <c:v>-0.4128653527143773</c:v>
                </c:pt>
                <c:pt idx="2721">
                  <c:v>-0.41755566812245393</c:v>
                </c:pt>
                <c:pt idx="2722">
                  <c:v>-0.42238665796072195</c:v>
                </c:pt>
                <c:pt idx="2723">
                  <c:v>-0.42736687303985144</c:v>
                </c:pt>
                <c:pt idx="2724">
                  <c:v>-0.43250502213401842</c:v>
                </c:pt>
                <c:pt idx="2725">
                  <c:v>-0.43780997069639349</c:v>
                </c:pt>
                <c:pt idx="2726">
                  <c:v>-0.44329073930677149</c:v>
                </c:pt>
                <c:pt idx="2727">
                  <c:v>-0.44895650184138519</c:v>
                </c:pt>
                <c:pt idx="2728">
                  <c:v>-0.45481658335372643</c:v>
                </c:pt>
                <c:pt idx="2729">
                  <c:v>-0.46088045765408647</c:v>
                </c:pt>
                <c:pt idx="2730">
                  <c:v>-0.46715774457767567</c:v>
                </c:pt>
                <c:pt idx="2731">
                  <c:v>-0.47365820692905192</c:v>
                </c:pt>
                <c:pt idx="2732">
                  <c:v>-0.48039174709378468</c:v>
                </c:pt>
                <c:pt idx="2733">
                  <c:v>-0.48736840330543568</c:v>
                </c:pt>
                <c:pt idx="2734">
                  <c:v>-0.49459834555932192</c:v>
                </c:pt>
                <c:pt idx="2735">
                  <c:v>-0.50209187116234821</c:v>
                </c:pt>
                <c:pt idx="2736">
                  <c:v>-0.50985939990996942</c:v>
                </c:pt>
                <c:pt idx="2737">
                  <c:v>-0.51791146888339046</c:v>
                </c:pt>
                <c:pt idx="2738">
                  <c:v>-0.5262587268574771</c:v>
                </c:pt>
                <c:pt idx="2739">
                  <c:v>-0.53491192831312551</c:v>
                </c:pt>
                <c:pt idx="2740">
                  <c:v>-0.54388192704863658</c:v>
                </c:pt>
                <c:pt idx="2741">
                  <c:v>-0.55317966938340601</c:v>
                </c:pt>
                <c:pt idx="2742">
                  <c:v>-0.56281618695157809</c:v>
                </c:pt>
                <c:pt idx="2743">
                  <c:v>-0.57280258908075177</c:v>
                </c:pt>
                <c:pt idx="2744">
                  <c:v>-0.58315005475547144</c:v>
                </c:pt>
                <c:pt idx="2745">
                  <c:v>-0.59386982416313194</c:v>
                </c:pt>
                <c:pt idx="2746">
                  <c:v>-0.60497318982432646</c:v>
                </c:pt>
                <c:pt idx="2747">
                  <c:v>-0.61647148730918566</c:v>
                </c:pt>
                <c:pt idx="2748">
                  <c:v>-0.62837608554309743</c:v>
                </c:pt>
                <c:pt idx="2749">
                  <c:v>-0.64069837670672691</c:v>
                </c:pt>
                <c:pt idx="2750">
                  <c:v>-0.65344976573819369</c:v>
                </c:pt>
                <c:pt idx="2751">
                  <c:v>-0.66664165944419795</c:v>
                </c:pt>
                <c:pt idx="2752">
                  <c:v>-0.6802854552316302</c:v>
                </c:pt>
                <c:pt idx="2753">
                  <c:v>-0.6943925294709421</c:v>
                </c:pt>
                <c:pt idx="2754">
                  <c:v>-0.70897422550572053</c:v>
                </c:pt>
                <c:pt idx="2755">
                  <c:v>-0.72404184132328908</c:v>
                </c:pt>
                <c:pt idx="2756">
                  <c:v>-0.73960661690552021</c:v>
                </c:pt>
                <c:pt idx="2757">
                  <c:v>-0.75567972127713323</c:v>
                </c:pt>
                <c:pt idx="2758">
                  <c:v>-0.7722722392764525</c:v>
                </c:pt>
                <c:pt idx="2759">
                  <c:v>-0.78939515806800076</c:v>
                </c:pt>
                <c:pt idx="2760">
                  <c:v>-0.80705935342622559</c:v>
                </c:pt>
                <c:pt idx="2761">
                  <c:v>-0.82527557581509847</c:v>
                </c:pt>
                <c:pt idx="2762">
                  <c:v>-0.84405443629393817</c:v>
                </c:pt>
                <c:pt idx="2763">
                  <c:v>-0.86340639227990956</c:v>
                </c:pt>
                <c:pt idx="2764">
                  <c:v>-0.88334173320069453</c:v>
                </c:pt>
                <c:pt idx="2765">
                  <c:v>-0.90387056607045657</c:v>
                </c:pt>
                <c:pt idx="2766">
                  <c:v>-0.92500280102633181</c:v>
                </c:pt>
                <c:pt idx="2767">
                  <c:v>-0.9467481368618168</c:v>
                </c:pt>
                <c:pt idx="2768">
                  <c:v>-0.96911604659582951</c:v>
                </c:pt>
                <c:pt idx="2769">
                  <c:v>-0.99211576311831662</c:v>
                </c:pt>
                <c:pt idx="2770">
                  <c:v>-1.0157562649505671</c:v>
                </c:pt>
                <c:pt idx="2771">
                  <c:v>-1.0400462621656212</c:v>
                </c:pt>
                <c:pt idx="2772">
                  <c:v>-1.0649941825073783</c:v>
                </c:pt>
                <c:pt idx="2773">
                  <c:v>-1.0906081577534377</c:v>
                </c:pt>
                <c:pt idx="2774">
                  <c:v>-1.1168960103638901</c:v>
                </c:pt>
                <c:pt idx="2775">
                  <c:v>-1.1438652404589429</c:v>
                </c:pt>
                <c:pt idx="2776">
                  <c:v>-1.1715230131684196</c:v>
                </c:pt>
                <c:pt idx="2777">
                  <c:v>-1.199876146395745</c:v>
                </c:pt>
                <c:pt idx="2778">
                  <c:v>-1.2289310990377125</c:v>
                </c:pt>
                <c:pt idx="2779">
                  <c:v>-1.2586939597015367</c:v>
                </c:pt>
                <c:pt idx="2780">
                  <c:v>-1.2891704359582825</c:v>
                </c:pt>
                <c:pt idx="2781">
                  <c:v>-1.3203658441720869</c:v>
                </c:pt>
                <c:pt idx="2782">
                  <c:v>-1.352285099941519</c:v>
                </c:pt>
                <c:pt idx="2783">
                  <c:v>-1.3849327091878911</c:v>
                </c:pt>
                <c:pt idx="2784">
                  <c:v>-1.41831275992504</c:v>
                </c:pt>
                <c:pt idx="2785">
                  <c:v>-1.4524289147395359</c:v>
                </c:pt>
                <c:pt idx="2786">
                  <c:v>-1.4872844040115378</c:v>
                </c:pt>
                <c:pt idx="2787">
                  <c:v>-1.5228820199015534</c:v>
                </c:pt>
                <c:pt idx="2788">
                  <c:v>-1.5592241111263632</c:v>
                </c:pt>
                <c:pt idx="2789">
                  <c:v>-1.5963125785438588</c:v>
                </c:pt>
                <c:pt idx="2790">
                  <c:v>-1.6341488715655237</c:v>
                </c:pt>
                <c:pt idx="2791">
                  <c:v>-1.6727339854086687</c:v>
                </c:pt>
                <c:pt idx="2792">
                  <c:v>-1.7120684592009909</c:v>
                </c:pt>
                <c:pt idx="2793">
                  <c:v>-1.7521523749439913</c:v>
                </c:pt>
                <c:pt idx="2794">
                  <c:v>-1.7929853573390855</c:v>
                </c:pt>
                <c:pt idx="2795">
                  <c:v>-1.8345665744790187</c:v>
                </c:pt>
                <c:pt idx="2796">
                  <c:v>-1.8768947393992703</c:v>
                </c:pt>
                <c:pt idx="2797">
                  <c:v>-1.9199681124850498</c:v>
                </c:pt>
                <c:pt idx="2798">
                  <c:v>-1.9637845047246818</c:v>
                </c:pt>
                <c:pt idx="2799">
                  <c:v>-2.0083412817956816</c:v>
                </c:pt>
                <c:pt idx="2800">
                  <c:v>-2.053635368967762</c:v>
                </c:pt>
                <c:pt idx="2801">
                  <c:v>-2.0996632568051465</c:v>
                </c:pt>
                <c:pt idx="2802">
                  <c:v>-2.1464210076438457</c:v>
                </c:pt>
                <c:pt idx="2803">
                  <c:v>-2.1939042628219081</c:v>
                </c:pt>
                <c:pt idx="2804">
                  <c:v>-2.2421082506325227</c:v>
                </c:pt>
                <c:pt idx="2805">
                  <c:v>-2.2910277949719928</c:v>
                </c:pt>
                <c:pt idx="2806">
                  <c:v>-2.3406573246498676</c:v>
                </c:pt>
                <c:pt idx="2807">
                  <c:v>-2.3909908833257147</c:v>
                </c:pt>
                <c:pt idx="2808">
                  <c:v>-2.4420221400386914</c:v>
                </c:pt>
                <c:pt idx="2809">
                  <c:v>-2.4937444002898634</c:v>
                </c:pt>
                <c:pt idx="2810">
                  <c:v>-2.5461506176387876</c:v>
                </c:pt>
                <c:pt idx="2811">
                  <c:v>-2.5992334057744539</c:v>
                </c:pt>
                <c:pt idx="2812">
                  <c:v>-2.6529850510186441</c:v>
                </c:pt>
                <c:pt idx="2813">
                  <c:v>-2.7073975252186111</c:v>
                </c:pt>
                <c:pt idx="2814">
                  <c:v>-2.7624624989885618</c:v>
                </c:pt>
                <c:pt idx="2815">
                  <c:v>-2.8181713552544889</c:v>
                </c:pt>
                <c:pt idx="2816">
                  <c:v>-2.8745152030614562</c:v>
                </c:pt>
                <c:pt idx="2817">
                  <c:v>-2.9314848915989082</c:v>
                </c:pt>
                <c:pt idx="2818">
                  <c:v>-2.989071024402743</c:v>
                </c:pt>
                <c:pt idx="2819">
                  <c:v>-3.047263973690884</c:v>
                </c:pt>
                <c:pt idx="2820">
                  <c:v>-3.1060538947928023</c:v>
                </c:pt>
                <c:pt idx="2821">
                  <c:v>-3.1654307406313005</c:v>
                </c:pt>
                <c:pt idx="2822">
                  <c:v>-3.2253842762180094</c:v>
                </c:pt>
                <c:pt idx="2823">
                  <c:v>-3.2859040931249091</c:v>
                </c:pt>
                <c:pt idx="2824">
                  <c:v>-3.3469796238952472</c:v>
                </c:pt>
                <c:pt idx="2825">
                  <c:v>-3.4086001563580117</c:v>
                </c:pt>
                <c:pt idx="2826">
                  <c:v>-3.4707548478140677</c:v>
                </c:pt>
                <c:pt idx="2827">
                  <c:v>-3.5334327390601987</c:v>
                </c:pt>
                <c:pt idx="2828">
                  <c:v>-3.5966227682235985</c:v>
                </c:pt>
                <c:pt idx="2829">
                  <c:v>-3.6603137843758731</c:v>
                </c:pt>
                <c:pt idx="2830">
                  <c:v>-3.7244945609025795</c:v>
                </c:pt>
                <c:pt idx="2831">
                  <c:v>-3.7891538086031278</c:v>
                </c:pt>
                <c:pt idx="2832">
                  <c:v>-3.8542801884973423</c:v>
                </c:pt>
                <c:pt idx="2833">
                  <c:v>-3.9198623243210378</c:v>
                </c:pt>
                <c:pt idx="2834">
                  <c:v>-3.9858888146898108</c:v>
                </c:pt>
                <c:pt idx="2835">
                  <c:v>-4.0523482449146577</c:v>
                </c:pt>
                <c:pt idx="2836">
                  <c:v>-4.1192291984557938</c:v>
                </c:pt>
                <c:pt idx="2837">
                  <c:v>-4.1865202680011881</c:v>
                </c:pt>
                <c:pt idx="2838">
                  <c:v>-4.2542100661592457</c:v>
                </c:pt>
                <c:pt idx="2839">
                  <c:v>-4.3222872357549784</c:v>
                </c:pt>
                <c:pt idx="2840">
                  <c:v>-4.3907404597249684</c:v>
                </c:pt>
                <c:pt idx="2841">
                  <c:v>-4.4595584706024392</c:v>
                </c:pt>
                <c:pt idx="2842">
                  <c:v>-4.5287300595898898</c:v>
                </c:pt>
                <c:pt idx="2843">
                  <c:v>-4.5982440852162405</c:v>
                </c:pt>
                <c:pt idx="2844">
                  <c:v>-4.6680894815775877</c:v>
                </c:pt>
                <c:pt idx="2845">
                  <c:v>-4.7382552661601132</c:v>
                </c:pt>
                <c:pt idx="2846">
                  <c:v>-4.8087305472488859</c:v>
                </c:pt>
                <c:pt idx="2847">
                  <c:v>-4.8795045309236471</c:v>
                </c:pt>
                <c:pt idx="2848">
                  <c:v>-4.9505665276452167</c:v>
                </c:pt>
                <c:pt idx="2849">
                  <c:v>-5.0219059584388628</c:v>
                </c:pt>
                <c:pt idx="2850">
                  <c:v>-5.0935123606777042</c:v>
                </c:pt>
                <c:pt idx="2851">
                  <c:v>-5.1653753934754745</c:v>
                </c:pt>
                <c:pt idx="2852">
                  <c:v>-5.2374848426944496</c:v>
                </c:pt>
                <c:pt idx="2853">
                  <c:v>-5.309830625577165</c:v>
                </c:pt>
                <c:pt idx="2854">
                  <c:v>-5.3824027950093747</c:v>
                </c:pt>
                <c:pt idx="2855">
                  <c:v>-5.4551915434270795</c:v>
                </c:pt>
                <c:pt idx="2856">
                  <c:v>-5.5281872063727082</c:v>
                </c:pt>
                <c:pt idx="2857">
                  <c:v>-5.6013802657138321</c:v>
                </c:pt>
                <c:pt idx="2858">
                  <c:v>-5.6747613525343112</c:v>
                </c:pt>
                <c:pt idx="2859">
                  <c:v>-5.7483212497081402</c:v>
                </c:pt>
                <c:pt idx="2860">
                  <c:v>-5.8220508941677291</c:v>
                </c:pt>
                <c:pt idx="2861">
                  <c:v>-5.8959413788770973</c:v>
                </c:pt>
                <c:pt idx="2862">
                  <c:v>-5.9699839545227498</c:v>
                </c:pt>
                <c:pt idx="2863">
                  <c:v>-6.0441700309316149</c:v>
                </c:pt>
                <c:pt idx="2864">
                  <c:v>-6.1184911782297426</c:v>
                </c:pt>
                <c:pt idx="2865">
                  <c:v>-6.1929391277516919</c:v>
                </c:pt>
                <c:pt idx="2866">
                  <c:v>-6.2675057727124557</c:v>
                </c:pt>
                <c:pt idx="2867">
                  <c:v>-6.3421831686537811</c:v>
                </c:pt>
                <c:pt idx="2868">
                  <c:v>-6.4169635336751005</c:v>
                </c:pt>
                <c:pt idx="2869">
                  <c:v>-6.4918392484607788</c:v>
                </c:pt>
                <c:pt idx="2870">
                  <c:v>-6.5668028561154568</c:v>
                </c:pt>
                <c:pt idx="2871">
                  <c:v>-6.6418470618152234</c:v>
                </c:pt>
                <c:pt idx="2872">
                  <c:v>-6.7169647322887593</c:v>
                </c:pt>
                <c:pt idx="2873">
                  <c:v>-6.7921488951361741</c:v>
                </c:pt>
                <c:pt idx="2874">
                  <c:v>-6.8673927379964361</c:v>
                </c:pt>
                <c:pt idx="2875">
                  <c:v>-6.9426896075725653</c:v>
                </c:pt>
                <c:pt idx="2876">
                  <c:v>-7.0180330085251308</c:v>
                </c:pt>
                <c:pt idx="2877">
                  <c:v>-7.0934166022415575</c:v>
                </c:pt>
                <c:pt idx="2878">
                  <c:v>-7.1688342054916916</c:v>
                </c:pt>
                <c:pt idx="2879">
                  <c:v>-7.2442797889764678</c:v>
                </c:pt>
                <c:pt idx="2880">
                  <c:v>-7.3197474757798577</c:v>
                </c:pt>
                <c:pt idx="2881">
                  <c:v>-7.3952315397302097</c:v>
                </c:pt>
                <c:pt idx="2882">
                  <c:v>-7.4707264036795795</c:v>
                </c:pt>
                <c:pt idx="2883">
                  <c:v>-7.546226637708231</c:v>
                </c:pt>
                <c:pt idx="2884">
                  <c:v>-7.6217269572609991</c:v>
                </c:pt>
                <c:pt idx="2885">
                  <c:v>-7.6972222212224759</c:v>
                </c:pt>
                <c:pt idx="2886">
                  <c:v>-7.7727074299369896</c:v>
                </c:pt>
                <c:pt idx="2887">
                  <c:v>-7.8481777231806351</c:v>
                </c:pt>
                <c:pt idx="2888">
                  <c:v>-7.9236283780888881</c:v>
                </c:pt>
                <c:pt idx="2889">
                  <c:v>-7.9990548070480063</c:v>
                </c:pt>
                <c:pt idx="2890">
                  <c:v>-8.074452555552865</c:v>
                </c:pt>
                <c:pt idx="2891">
                  <c:v>-8.1498173000389045</c:v>
                </c:pt>
                <c:pt idx="2892">
                  <c:v>-8.2251448456895186</c:v>
                </c:pt>
                <c:pt idx="2893">
                  <c:v>-8.3004311242268862</c:v>
                </c:pt>
                <c:pt idx="2894">
                  <c:v>-8.3756721916877943</c:v>
                </c:pt>
                <c:pt idx="2895">
                  <c:v>-8.4508642261889282</c:v>
                </c:pt>
                <c:pt idx="2896">
                  <c:v>-8.5260035256864146</c:v>
                </c:pt>
                <c:pt idx="2897">
                  <c:v>-8.6010865057319137</c:v>
                </c:pt>
                <c:pt idx="2898">
                  <c:v>-8.6761096972283074</c:v>
                </c:pt>
                <c:pt idx="2899">
                  <c:v>-8.7510697441897154</c:v>
                </c:pt>
                <c:pt idx="2900">
                  <c:v>-8.8259634015063924</c:v>
                </c:pt>
                <c:pt idx="2901">
                  <c:v>-8.900787532718601</c:v>
                </c:pt>
                <c:pt idx="2902">
                  <c:v>-8.9755391078017119</c:v>
                </c:pt>
                <c:pt idx="2903">
                  <c:v>-9.0502152009641001</c:v>
                </c:pt>
                <c:pt idx="2904">
                  <c:v>-9.1248129884608922</c:v>
                </c:pt>
                <c:pt idx="2905">
                  <c:v>-9.1993297464244552</c:v>
                </c:pt>
                <c:pt idx="2906">
                  <c:v>-9.2737628487139965</c:v>
                </c:pt>
                <c:pt idx="2907">
                  <c:v>-9.3481097647864804</c:v>
                </c:pt>
                <c:pt idx="2908">
                  <c:v>-9.4223680575882103</c:v>
                </c:pt>
                <c:pt idx="2909">
                  <c:v>-9.4965353814716629</c:v>
                </c:pt>
                <c:pt idx="2910">
                  <c:v>-9.5706094801348112</c:v>
                </c:pt>
                <c:pt idx="2911">
                  <c:v>-9.6445881845882742</c:v>
                </c:pt>
                <c:pt idx="2912">
                  <c:v>-9.7184694111477139</c:v>
                </c:pt>
                <c:pt idx="2913">
                  <c:v>-9.792251159453965</c:v>
                </c:pt>
                <c:pt idx="2914">
                  <c:v>-9.865931510522234</c:v>
                </c:pt>
                <c:pt idx="2915">
                  <c:v>-9.9395086248193305</c:v>
                </c:pt>
                <c:pt idx="2916">
                  <c:v>-10.012980740371081</c:v>
                </c:pt>
                <c:pt idx="2917">
                  <c:v>-10.086346170899498</c:v>
                </c:pt>
                <c:pt idx="2918">
                  <c:v>-10.159603303990288</c:v>
                </c:pt>
                <c:pt idx="2919">
                  <c:v>-10.23275059929183</c:v>
                </c:pt>
                <c:pt idx="2920">
                  <c:v>-10.305786586743579</c:v>
                </c:pt>
                <c:pt idx="2921">
                  <c:v>-10.378709864838271</c:v>
                </c:pt>
                <c:pt idx="2922">
                  <c:v>-10.451519098912732</c:v>
                </c:pt>
                <c:pt idx="2923">
                  <c:v>-10.524213019472398</c:v>
                </c:pt>
                <c:pt idx="2924">
                  <c:v>-10.596790420545922</c:v>
                </c:pt>
                <c:pt idx="2925">
                  <c:v>-10.669250158072039</c:v>
                </c:pt>
                <c:pt idx="2926">
                  <c:v>-10.741591148317461</c:v>
                </c:pt>
                <c:pt idx="2927">
                  <c:v>-10.813812366326301</c:v>
                </c:pt>
                <c:pt idx="2928">
                  <c:v>-10.885912844400941</c:v>
                </c:pt>
                <c:pt idx="2929">
                  <c:v>-10.957891670612776</c:v>
                </c:pt>
                <c:pt idx="2930">
                  <c:v>-11.029747987345171</c:v>
                </c:pt>
                <c:pt idx="2931">
                  <c:v>-11.101480989866392</c:v>
                </c:pt>
                <c:pt idx="2932">
                  <c:v>-11.173089924932327</c:v>
                </c:pt>
                <c:pt idx="2933">
                  <c:v>-11.244574089420095</c:v>
                </c:pt>
                <c:pt idx="2934">
                  <c:v>-11.315932828990345</c:v>
                </c:pt>
                <c:pt idx="2935">
                  <c:v>-11.387165536779829</c:v>
                </c:pt>
                <c:pt idx="2936">
                  <c:v>-11.4582716521225</c:v>
                </c:pt>
                <c:pt idx="2937">
                  <c:v>-11.529250659298686</c:v>
                </c:pt>
                <c:pt idx="2938">
                  <c:v>-11.600102086314163</c:v>
                </c:pt>
                <c:pt idx="2939">
                  <c:v>-11.670825503704435</c:v>
                </c:pt>
                <c:pt idx="2940">
                  <c:v>-11.74142052336922</c:v>
                </c:pt>
                <c:pt idx="2941">
                  <c:v>-11.811886797431974</c:v>
                </c:pt>
                <c:pt idx="2942">
                  <c:v>-11.882224017126916</c:v>
                </c:pt>
                <c:pt idx="2943">
                  <c:v>-11.952431911711439</c:v>
                </c:pt>
                <c:pt idx="2944">
                  <c:v>-12.022510247405299</c:v>
                </c:pt>
                <c:pt idx="2945">
                  <c:v>-12.092458826354157</c:v>
                </c:pt>
                <c:pt idx="2946">
                  <c:v>-12.162277485617787</c:v>
                </c:pt>
                <c:pt idx="2947">
                  <c:v>-12.231966096183797</c:v>
                </c:pt>
                <c:pt idx="2948">
                  <c:v>-12.301524562003856</c:v>
                </c:pt>
                <c:pt idx="2949">
                  <c:v>-12.370952819054251</c:v>
                </c:pt>
                <c:pt idx="2950">
                  <c:v>-12.440250834419155</c:v>
                </c:pt>
                <c:pt idx="2951">
                  <c:v>-12.509418605396336</c:v>
                </c:pt>
                <c:pt idx="2952">
                  <c:v>-12.578456158624894</c:v>
                </c:pt>
                <c:pt idx="2953">
                  <c:v>-12.647363549235068</c:v>
                </c:pt>
                <c:pt idx="2954">
                  <c:v>-12.716140860018715</c:v>
                </c:pt>
                <c:pt idx="2955">
                  <c:v>-12.784788200621048</c:v>
                </c:pt>
                <c:pt idx="2956">
                  <c:v>-12.853305706751728</c:v>
                </c:pt>
                <c:pt idx="2957">
                  <c:v>-12.921693539416776</c:v>
                </c:pt>
                <c:pt idx="2958">
                  <c:v>-12.989951884169908</c:v>
                </c:pt>
                <c:pt idx="2959">
                  <c:v>-13.058080950381745</c:v>
                </c:pt>
                <c:pt idx="2960">
                  <c:v>-13.126080970529113</c:v>
                </c:pt>
                <c:pt idx="2961">
                  <c:v>-13.19395219950149</c:v>
                </c:pt>
                <c:pt idx="2962">
                  <c:v>-13.261694913924803</c:v>
                </c:pt>
                <c:pt idx="2963">
                  <c:v>-13.329309411504459</c:v>
                </c:pt>
                <c:pt idx="2964">
                  <c:v>-13.396796010382984</c:v>
                </c:pt>
                <c:pt idx="2965">
                  <c:v>-13.464155048515813</c:v>
                </c:pt>
                <c:pt idx="2966">
                  <c:v>-13.531386883062229</c:v>
                </c:pt>
                <c:pt idx="2967">
                  <c:v>-13.598491889792799</c:v>
                </c:pt>
                <c:pt idx="2968">
                  <c:v>-13.665470462511912</c:v>
                </c:pt>
                <c:pt idx="2969">
                  <c:v>-13.732323012495499</c:v>
                </c:pt>
                <c:pt idx="2970">
                  <c:v>-13.799049967942221</c:v>
                </c:pt>
                <c:pt idx="2971">
                  <c:v>-13.865651773441241</c:v>
                </c:pt>
                <c:pt idx="2972">
                  <c:v>-13.932128889451596</c:v>
                </c:pt>
                <c:pt idx="2973">
                  <c:v>-13.998481791796989</c:v>
                </c:pt>
                <c:pt idx="2974">
                  <c:v>-14.064710971172374</c:v>
                </c:pt>
                <c:pt idx="2975">
                  <c:v>-14.130816932664638</c:v>
                </c:pt>
                <c:pt idx="2976">
                  <c:v>-14.19680019528499</c:v>
                </c:pt>
                <c:pt idx="2977">
                  <c:v>-14.262661291514263</c:v>
                </c:pt>
                <c:pt idx="2978">
                  <c:v>-14.328400766860094</c:v>
                </c:pt>
                <c:pt idx="2979">
                  <c:v>-14.394019179424951</c:v>
                </c:pt>
                <c:pt idx="2980">
                  <c:v>-14.459517099487275</c:v>
                </c:pt>
                <c:pt idx="2981">
                  <c:v>-14.524895109091524</c:v>
                </c:pt>
                <c:pt idx="2982">
                  <c:v>-14.59015380165139</c:v>
                </c:pt>
                <c:pt idx="2983">
                  <c:v>-14.655293781560792</c:v>
                </c:pt>
                <c:pt idx="2984">
                  <c:v>-14.72031566381769</c:v>
                </c:pt>
                <c:pt idx="2985">
                  <c:v>-14.785220073656669</c:v>
                </c:pt>
                <c:pt idx="2986">
                  <c:v>-14.850007646190599</c:v>
                </c:pt>
                <c:pt idx="2987">
                  <c:v>-14.914679026063329</c:v>
                </c:pt>
                <c:pt idx="2988">
                  <c:v>-14.979234867110394</c:v>
                </c:pt>
                <c:pt idx="2989">
                  <c:v>-15.043675832029347</c:v>
                </c:pt>
                <c:pt idx="2990">
                  <c:v>-15.108002592057744</c:v>
                </c:pt>
                <c:pt idx="2991">
                  <c:v>-15.172215826661638</c:v>
                </c:pt>
                <c:pt idx="2992">
                  <c:v>-15.236316223230169</c:v>
                </c:pt>
                <c:pt idx="2993">
                  <c:v>-15.300304476779809</c:v>
                </c:pt>
                <c:pt idx="2994">
                  <c:v>-15.364181289665266</c:v>
                </c:pt>
                <c:pt idx="2995">
                  <c:v>-15.427947371299148</c:v>
                </c:pt>
                <c:pt idx="2996">
                  <c:v>-15.491603437878275</c:v>
                </c:pt>
                <c:pt idx="2997">
                  <c:v>-15.555150212117113</c:v>
                </c:pt>
                <c:pt idx="2998">
                  <c:v>-15.618588422988996</c:v>
                </c:pt>
                <c:pt idx="2999">
                  <c:v>-15.681918805474023</c:v>
                </c:pt>
                <c:pt idx="3000">
                  <c:v>-15.745142100312407</c:v>
                </c:pt>
                <c:pt idx="3001">
                  <c:v>-15.808259053766236</c:v>
                </c:pt>
                <c:pt idx="3002">
                  <c:v>-15.871270417386281</c:v>
                </c:pt>
                <c:pt idx="3003">
                  <c:v>-15.934176947784771</c:v>
                </c:pt>
                <c:pt idx="3004">
                  <c:v>-15.9969794064152</c:v>
                </c:pt>
                <c:pt idx="3005">
                  <c:v>-16.059678559357337</c:v>
                </c:pt>
                <c:pt idx="3006">
                  <c:v>-16.122275177107383</c:v>
                </c:pt>
                <c:pt idx="3007">
                  <c:v>-16.18477003437448</c:v>
                </c:pt>
                <c:pt idx="3008">
                  <c:v>-16.247163909882417</c:v>
                </c:pt>
                <c:pt idx="3009">
                  <c:v>-16.309457586176052</c:v>
                </c:pt>
                <c:pt idx="3010">
                  <c:v>-16.37165184943289</c:v>
                </c:pt>
                <c:pt idx="3011">
                  <c:v>-16.433747489280538</c:v>
                </c:pt>
                <c:pt idx="3012">
                  <c:v>-16.495745298617347</c:v>
                </c:pt>
                <c:pt idx="3013">
                  <c:v>-16.557646073439098</c:v>
                </c:pt>
                <c:pt idx="3014">
                  <c:v>-16.619450612669599</c:v>
                </c:pt>
                <c:pt idx="3015">
                  <c:v>-16.681159717995421</c:v>
                </c:pt>
                <c:pt idx="3016">
                  <c:v>-16.742774193705991</c:v>
                </c:pt>
                <c:pt idx="3017">
                  <c:v>-16.804294846536258</c:v>
                </c:pt>
                <c:pt idx="3018">
                  <c:v>-16.865722485515043</c:v>
                </c:pt>
                <c:pt idx="3019">
                  <c:v>-16.92705792181598</c:v>
                </c:pt>
                <c:pt idx="3020">
                  <c:v>-16.988301968613339</c:v>
                </c:pt>
                <c:pt idx="3021">
                  <c:v>-17.049455440941045</c:v>
                </c:pt>
                <c:pt idx="3022">
                  <c:v>-17.110519155555046</c:v>
                </c:pt>
                <c:pt idx="3023">
                  <c:v>-17.1714939308001</c:v>
                </c:pt>
                <c:pt idx="3024">
                  <c:v>-17.232380586478996</c:v>
                </c:pt>
                <c:pt idx="3025">
                  <c:v>-17.293179943726056</c:v>
                </c:pt>
                <c:pt idx="3026">
                  <c:v>-17.353892824883104</c:v>
                </c:pt>
                <c:pt idx="3027">
                  <c:v>-17.414520053378904</c:v>
                </c:pt>
                <c:pt idx="3028">
                  <c:v>-17.475062453611802</c:v>
                </c:pt>
                <c:pt idx="3029">
                  <c:v>-17.535520850834878</c:v>
                </c:pt>
                <c:pt idx="3030">
                  <c:v>-17.595896071045111</c:v>
                </c:pt>
                <c:pt idx="3031">
                  <c:v>-17.65618894087385</c:v>
                </c:pt>
                <c:pt idx="3032">
                  <c:v>-17.716400287480759</c:v>
                </c:pt>
                <c:pt idx="3033">
                  <c:v>-17.776530938451391</c:v>
                </c:pt>
                <c:pt idx="3034">
                  <c:v>-17.836581721695154</c:v>
                </c:pt>
                <c:pt idx="3035">
                  <c:v>-17.896553465348298</c:v>
                </c:pt>
                <c:pt idx="3036">
                  <c:v>-17.956446997677126</c:v>
                </c:pt>
                <c:pt idx="3037">
                  <c:v>-18.016263146985445</c:v>
                </c:pt>
                <c:pt idx="3038">
                  <c:v>-18.076002741523002</c:v>
                </c:pt>
                <c:pt idx="3039">
                  <c:v>-18.135666609396672</c:v>
                </c:pt>
                <c:pt idx="3040">
                  <c:v>-18.195255578484698</c:v>
                </c:pt>
                <c:pt idx="3041">
                  <c:v>-18.254770476351073</c:v>
                </c:pt>
                <c:pt idx="3042">
                  <c:v>-18.314212130163984</c:v>
                </c:pt>
                <c:pt idx="3043">
                  <c:v>-18.37358136661528</c:v>
                </c:pt>
                <c:pt idx="3044">
                  <c:v>-18.432879011842196</c:v>
                </c:pt>
                <c:pt idx="3045">
                  <c:v>-18.49210589135091</c:v>
                </c:pt>
                <c:pt idx="3046">
                  <c:v>-18.551262829941717</c:v>
                </c:pt>
                <c:pt idx="3047">
                  <c:v>-18.610350651636988</c:v>
                </c:pt>
                <c:pt idx="3048">
                  <c:v>-18.669370179609071</c:v>
                </c:pt>
                <c:pt idx="3049">
                  <c:v>-18.728322236112589</c:v>
                </c:pt>
                <c:pt idx="3050">
                  <c:v>-18.787207642415495</c:v>
                </c:pt>
                <c:pt idx="3051">
                  <c:v>-18.846027218733575</c:v>
                </c:pt>
                <c:pt idx="3052">
                  <c:v>-18.904781784166655</c:v>
                </c:pt>
                <c:pt idx="3053">
                  <c:v>-18.963472156634996</c:v>
                </c:pt>
                <c:pt idx="3054">
                  <c:v>-19.02209915281842</c:v>
                </c:pt>
                <c:pt idx="3055">
                  <c:v>-19.080663588096456</c:v>
                </c:pt>
                <c:pt idx="3056">
                  <c:v>-19.139166276489689</c:v>
                </c:pt>
                <c:pt idx="3057">
                  <c:v>-19.19760803060321</c:v>
                </c:pt>
                <c:pt idx="3058">
                  <c:v>-19.255989661570606</c:v>
                </c:pt>
                <c:pt idx="3059">
                  <c:v>-19.314311978999463</c:v>
                </c:pt>
                <c:pt idx="3060">
                  <c:v>-19.372575790918546</c:v>
                </c:pt>
                <c:pt idx="3061">
                  <c:v>-19.430781903726309</c:v>
                </c:pt>
                <c:pt idx="3062">
                  <c:v>-19.488931122139281</c:v>
                </c:pt>
                <c:pt idx="3063">
                  <c:v>-19.547024249143796</c:v>
                </c:pt>
                <c:pt idx="3064">
                  <c:v>-19.605062085947132</c:v>
                </c:pt>
                <c:pt idx="3065">
                  <c:v>-19.663045431930048</c:v>
                </c:pt>
                <c:pt idx="3066">
                  <c:v>-19.720975084601516</c:v>
                </c:pt>
                <c:pt idx="3067">
                  <c:v>-19.77885183955334</c:v>
                </c:pt>
                <c:pt idx="3068">
                  <c:v>-19.836676490415886</c:v>
                </c:pt>
                <c:pt idx="3069">
                  <c:v>-19.894449828815802</c:v>
                </c:pt>
                <c:pt idx="3070">
                  <c:v>-19.952172644333647</c:v>
                </c:pt>
                <c:pt idx="3071">
                  <c:v>-20.009845724463013</c:v>
                </c:pt>
                <c:pt idx="3072">
                  <c:v>-20.067469854570525</c:v>
                </c:pt>
                <c:pt idx="3073">
                  <c:v>-20.125045817856652</c:v>
                </c:pt>
                <c:pt idx="3074">
                  <c:v>-20.182574395317406</c:v>
                </c:pt>
                <c:pt idx="3075">
                  <c:v>-20.240056365707289</c:v>
                </c:pt>
                <c:pt idx="3076">
                  <c:v>-20.297492505502511</c:v>
                </c:pt>
                <c:pt idx="3077">
                  <c:v>-20.354883588865388</c:v>
                </c:pt>
                <c:pt idx="3078">
                  <c:v>-20.412230387609437</c:v>
                </c:pt>
                <c:pt idx="3079">
                  <c:v>-20.469533671165205</c:v>
                </c:pt>
                <c:pt idx="3080">
                  <c:v>-20.526794206547223</c:v>
                </c:pt>
                <c:pt idx="3081">
                  <c:v>-20.5840127583213</c:v>
                </c:pt>
                <c:pt idx="3082">
                  <c:v>-20.641190088572735</c:v>
                </c:pt>
                <c:pt idx="3083">
                  <c:v>-20.698326956875071</c:v>
                </c:pt>
                <c:pt idx="3084">
                  <c:v>-20.755424120259782</c:v>
                </c:pt>
                <c:pt idx="3085">
                  <c:v>-20.812482333186722</c:v>
                </c:pt>
                <c:pt idx="3086">
                  <c:v>-20.869502347514576</c:v>
                </c:pt>
                <c:pt idx="3087">
                  <c:v>-20.926484912473413</c:v>
                </c:pt>
                <c:pt idx="3088">
                  <c:v>-20.983430774635629</c:v>
                </c:pt>
                <c:pt idx="3089">
                  <c:v>-21.040340677890306</c:v>
                </c:pt>
                <c:pt idx="3090">
                  <c:v>-21.097215363415035</c:v>
                </c:pt>
                <c:pt idx="3091">
                  <c:v>-21.154055569651554</c:v>
                </c:pt>
                <c:pt idx="3092">
                  <c:v>-21.210862032279291</c:v>
                </c:pt>
                <c:pt idx="3093">
                  <c:v>-21.267635484191452</c:v>
                </c:pt>
                <c:pt idx="3094">
                  <c:v>-21.324376655470022</c:v>
                </c:pt>
                <c:pt idx="3095">
                  <c:v>-21.381086273362811</c:v>
                </c:pt>
                <c:pt idx="3096">
                  <c:v>-21.437765062259601</c:v>
                </c:pt>
                <c:pt idx="3097">
                  <c:v>-21.494413743670641</c:v>
                </c:pt>
                <c:pt idx="3098">
                  <c:v>-21.551033036203165</c:v>
                </c:pt>
                <c:pt idx="3099">
                  <c:v>-21.607623655541296</c:v>
                </c:pt>
                <c:pt idx="3100">
                  <c:v>-21.664186314423635</c:v>
                </c:pt>
                <c:pt idx="3101">
                  <c:v>-21.720721722623885</c:v>
                </c:pt>
                <c:pt idx="3102">
                  <c:v>-21.7772305869299</c:v>
                </c:pt>
                <c:pt idx="3103">
                  <c:v>-21.833713611124146</c:v>
                </c:pt>
                <c:pt idx="3104">
                  <c:v>-21.890171495965003</c:v>
                </c:pt>
                <c:pt idx="3105">
                  <c:v>-21.946604939167671</c:v>
                </c:pt>
                <c:pt idx="3106">
                  <c:v>-22.003014635386005</c:v>
                </c:pt>
                <c:pt idx="3107">
                  <c:v>-22.059401276194418</c:v>
                </c:pt>
                <c:pt idx="3108">
                  <c:v>-22.115765550070865</c:v>
                </c:pt>
                <c:pt idx="3109">
                  <c:v>-22.172108142379471</c:v>
                </c:pt>
                <c:pt idx="3110">
                  <c:v>-22.228429735354286</c:v>
                </c:pt>
                <c:pt idx="3111">
                  <c:v>-22.284731008082925</c:v>
                </c:pt>
                <c:pt idx="3112">
                  <c:v>-22.341012636490774</c:v>
                </c:pt>
                <c:pt idx="3113">
                  <c:v>-22.397275293325599</c:v>
                </c:pt>
                <c:pt idx="3114">
                  <c:v>-22.453519648142528</c:v>
                </c:pt>
                <c:pt idx="3115">
                  <c:v>-22.509746367289829</c:v>
                </c:pt>
                <c:pt idx="3116">
                  <c:v>-22.565956113893915</c:v>
                </c:pt>
                <c:pt idx="3117">
                  <c:v>-22.622149547846092</c:v>
                </c:pt>
                <c:pt idx="3118">
                  <c:v>-22.678327325788988</c:v>
                </c:pt>
                <c:pt idx="3119">
                  <c:v>-22.734490101103006</c:v>
                </c:pt>
                <c:pt idx="3120">
                  <c:v>-22.790638523894053</c:v>
                </c:pt>
                <c:pt idx="3121">
                  <c:v>-22.84677324098076</c:v>
                </c:pt>
                <c:pt idx="3122">
                  <c:v>-22.902894895882469</c:v>
                </c:pt>
                <c:pt idx="3123">
                  <c:v>-22.959004128807557</c:v>
                </c:pt>
                <c:pt idx="3124">
                  <c:v>-23.015101576641896</c:v>
                </c:pt>
                <c:pt idx="3125">
                  <c:v>-23.071187872938093</c:v>
                </c:pt>
                <c:pt idx="3126">
                  <c:v>-23.127263647904073</c:v>
                </c:pt>
                <c:pt idx="3127">
                  <c:v>-23.183329528393365</c:v>
                </c:pt>
                <c:pt idx="3128">
                  <c:v>-23.239386137894748</c:v>
                </c:pt>
                <c:pt idx="3129">
                  <c:v>-23.295434096522133</c:v>
                </c:pt>
                <c:pt idx="3130">
                  <c:v>-23.351474021005711</c:v>
                </c:pt>
                <c:pt idx="3131">
                  <c:v>-23.407506524682301</c:v>
                </c:pt>
                <c:pt idx="3132">
                  <c:v>-23.463532217486755</c:v>
                </c:pt>
                <c:pt idx="3133">
                  <c:v>-23.519551705942927</c:v>
                </c:pt>
                <c:pt idx="3134">
                  <c:v>-23.575565593156544</c:v>
                </c:pt>
                <c:pt idx="3135">
                  <c:v>-23.63157447880581</c:v>
                </c:pt>
                <c:pt idx="3136">
                  <c:v>-23.687578959135102</c:v>
                </c:pt>
                <c:pt idx="3137">
                  <c:v>-23.743579626946541</c:v>
                </c:pt>
                <c:pt idx="3138">
                  <c:v>-23.799577071593667</c:v>
                </c:pt>
                <c:pt idx="3139">
                  <c:v>-23.855571878974278</c:v>
                </c:pt>
                <c:pt idx="3140">
                  <c:v>-23.911564631524197</c:v>
                </c:pt>
                <c:pt idx="3141">
                  <c:v>-23.967555908210784</c:v>
                </c:pt>
                <c:pt idx="3142">
                  <c:v>-24.023546284527363</c:v>
                </c:pt>
                <c:pt idx="3143">
                  <c:v>-24.079536332487265</c:v>
                </c:pt>
                <c:pt idx="3144">
                  <c:v>-24.135526620618815</c:v>
                </c:pt>
                <c:pt idx="3145">
                  <c:v>-24.191517713959875</c:v>
                </c:pt>
                <c:pt idx="3146">
                  <c:v>-24.247510174053343</c:v>
                </c:pt>
                <c:pt idx="3147">
                  <c:v>-24.303504558942478</c:v>
                </c:pt>
                <c:pt idx="3148">
                  <c:v>-24.359501423166741</c:v>
                </c:pt>
                <c:pt idx="3149">
                  <c:v>-24.415501317757684</c:v>
                </c:pt>
                <c:pt idx="3150">
                  <c:v>-24.471504790235429</c:v>
                </c:pt>
                <c:pt idx="3151">
                  <c:v>-24.527512384604968</c:v>
                </c:pt>
                <c:pt idx="3152">
                  <c:v>-24.583524641353229</c:v>
                </c:pt>
                <c:pt idx="3153">
                  <c:v>-24.639542097445954</c:v>
                </c:pt>
                <c:pt idx="3154">
                  <c:v>-24.695565286325166</c:v>
                </c:pt>
                <c:pt idx="3155">
                  <c:v>-24.751594737906753</c:v>
                </c:pt>
                <c:pt idx="3156">
                  <c:v>-24.807630978578416</c:v>
                </c:pt>
                <c:pt idx="3157">
                  <c:v>-24.863674531197471</c:v>
                </c:pt>
                <c:pt idx="3158">
                  <c:v>-24.919725915089778</c:v>
                </c:pt>
                <c:pt idx="3159">
                  <c:v>-24.975785646047896</c:v>
                </c:pt>
                <c:pt idx="3160">
                  <c:v>-25.031854236329991</c:v>
                </c:pt>
                <c:pt idx="3161">
                  <c:v>-25.087932194659636</c:v>
                </c:pt>
                <c:pt idx="3162">
                  <c:v>-25.144020026224485</c:v>
                </c:pt>
                <c:pt idx="3163">
                  <c:v>-25.200118232676179</c:v>
                </c:pt>
                <c:pt idx="3164">
                  <c:v>-25.256227312130243</c:v>
                </c:pt>
                <c:pt idx="3165">
                  <c:v>-25.312347759166304</c:v>
                </c:pt>
                <c:pt idx="3166">
                  <c:v>-25.368480064828375</c:v>
                </c:pt>
                <c:pt idx="3167">
                  <c:v>-25.42462471662607</c:v>
                </c:pt>
                <c:pt idx="3168">
                  <c:v>-25.480782198534605</c:v>
                </c:pt>
                <c:pt idx="3169">
                  <c:v>-25.53695299099649</c:v>
                </c:pt>
                <c:pt idx="3170">
                  <c:v>-25.593137570922924</c:v>
                </c:pt>
                <c:pt idx="3171">
                  <c:v>-25.649336411695405</c:v>
                </c:pt>
                <c:pt idx="3172">
                  <c:v>-25.705549983167405</c:v>
                </c:pt>
                <c:pt idx="3173">
                  <c:v>-25.761778751666917</c:v>
                </c:pt>
                <c:pt idx="3174">
                  <c:v>-25.818023179998413</c:v>
                </c:pt>
                <c:pt idx="3175">
                  <c:v>-25.874283727445544</c:v>
                </c:pt>
                <c:pt idx="3176">
                  <c:v>-25.930560849774476</c:v>
                </c:pt>
                <c:pt idx="3177">
                  <c:v>-25.98685499923636</c:v>
                </c:pt>
                <c:pt idx="3178">
                  <c:v>-26.043166624570674</c:v>
                </c:pt>
                <c:pt idx="3179">
                  <c:v>-26.099496171009335</c:v>
                </c:pt>
                <c:pt idx="3180">
                  <c:v>-26.155844080280218</c:v>
                </c:pt>
                <c:pt idx="3181">
                  <c:v>-26.212210790610865</c:v>
                </c:pt>
                <c:pt idx="3182">
                  <c:v>-26.268596736733642</c:v>
                </c:pt>
                <c:pt idx="3183">
                  <c:v>-26.325002349889004</c:v>
                </c:pt>
                <c:pt idx="3184">
                  <c:v>-26.381428057831332</c:v>
                </c:pt>
                <c:pt idx="3185">
                  <c:v>-26.437874284833779</c:v>
                </c:pt>
                <c:pt idx="3186">
                  <c:v>-26.494341451692272</c:v>
                </c:pt>
                <c:pt idx="3187">
                  <c:v>-26.550829975732849</c:v>
                </c:pt>
                <c:pt idx="3188">
                  <c:v>-26.607340270815993</c:v>
                </c:pt>
                <c:pt idx="3189">
                  <c:v>-26.663872747342698</c:v>
                </c:pt>
                <c:pt idx="3190">
                  <c:v>-26.720427812260866</c:v>
                </c:pt>
                <c:pt idx="3191">
                  <c:v>-26.777005869072195</c:v>
                </c:pt>
                <c:pt idx="3192">
                  <c:v>-26.83360731783694</c:v>
                </c:pt>
                <c:pt idx="3193">
                  <c:v>-26.890232555183058</c:v>
                </c:pt>
                <c:pt idx="3194">
                  <c:v>-26.946881974311246</c:v>
                </c:pt>
                <c:pt idx="3195">
                  <c:v>-27.00355596500366</c:v>
                </c:pt>
                <c:pt idx="3196">
                  <c:v>-27.060254913630128</c:v>
                </c:pt>
                <c:pt idx="3197">
                  <c:v>-27.11697920315666</c:v>
                </c:pt>
                <c:pt idx="3198">
                  <c:v>-27.173729213153386</c:v>
                </c:pt>
                <c:pt idx="3199">
                  <c:v>-27.230505319801711</c:v>
                </c:pt>
                <c:pt idx="3200">
                  <c:v>-27.287307895904156</c:v>
                </c:pt>
                <c:pt idx="3201">
                  <c:v>-27.344137310891313</c:v>
                </c:pt>
                <c:pt idx="3202">
                  <c:v>-27.400993930831746</c:v>
                </c:pt>
                <c:pt idx="3203">
                  <c:v>-27.457878118440302</c:v>
                </c:pt>
                <c:pt idx="3204">
                  <c:v>-27.514790233087908</c:v>
                </c:pt>
                <c:pt idx="3205">
                  <c:v>-27.571730630810286</c:v>
                </c:pt>
                <c:pt idx="3206">
                  <c:v>-27.628699664317761</c:v>
                </c:pt>
                <c:pt idx="3207">
                  <c:v>-27.685697683005372</c:v>
                </c:pt>
                <c:pt idx="3208">
                  <c:v>-27.742725032962557</c:v>
                </c:pt>
                <c:pt idx="3209">
                  <c:v>-27.799782056983432</c:v>
                </c:pt>
                <c:pt idx="3210">
                  <c:v>-27.856869094577007</c:v>
                </c:pt>
                <c:pt idx="3211">
                  <c:v>-27.913986481978405</c:v>
                </c:pt>
                <c:pt idx="3212">
                  <c:v>-27.971134552158517</c:v>
                </c:pt>
                <c:pt idx="3213">
                  <c:v>-28.028313634836522</c:v>
                </c:pt>
                <c:pt idx="3214">
                  <c:v>-28.085524056489625</c:v>
                </c:pt>
                <c:pt idx="3215">
                  <c:v>-28.142766140365527</c:v>
                </c:pt>
                <c:pt idx="3216">
                  <c:v>-28.200040206492972</c:v>
                </c:pt>
                <c:pt idx="3217">
                  <c:v>-28.257346571694658</c:v>
                </c:pt>
                <c:pt idx="3218">
                  <c:v>-28.31468554959843</c:v>
                </c:pt>
                <c:pt idx="3219">
                  <c:v>-28.372057450649272</c:v>
                </c:pt>
                <c:pt idx="3220">
                  <c:v>-28.42946258212227</c:v>
                </c:pt>
                <c:pt idx="3221">
                  <c:v>-28.486901248134796</c:v>
                </c:pt>
                <c:pt idx="3222">
                  <c:v>-28.544373749658742</c:v>
                </c:pt>
                <c:pt idx="3223">
                  <c:v>-28.601880384534418</c:v>
                </c:pt>
                <c:pt idx="3224">
                  <c:v>-28.65942144748238</c:v>
                </c:pt>
                <c:pt idx="3225">
                  <c:v>-28.716997230117627</c:v>
                </c:pt>
                <c:pt idx="3226">
                  <c:v>-28.774608020962127</c:v>
                </c:pt>
                <c:pt idx="3227">
                  <c:v>-28.832254105459448</c:v>
                </c:pt>
                <c:pt idx="3228">
                  <c:v>-28.889935765986987</c:v>
                </c:pt>
                <c:pt idx="3229">
                  <c:v>-28.947653281871467</c:v>
                </c:pt>
                <c:pt idx="3230">
                  <c:v>-29.005406929401495</c:v>
                </c:pt>
                <c:pt idx="3231">
                  <c:v>-29.063196981842971</c:v>
                </c:pt>
                <c:pt idx="3232">
                  <c:v>-29.1210237094527</c:v>
                </c:pt>
                <c:pt idx="3233">
                  <c:v>-29.178887379492831</c:v>
                </c:pt>
                <c:pt idx="3234">
                  <c:v>-29.236788256246456</c:v>
                </c:pt>
                <c:pt idx="3235">
                  <c:v>-29.294726601031236</c:v>
                </c:pt>
                <c:pt idx="3236">
                  <c:v>-29.352702672215052</c:v>
                </c:pt>
                <c:pt idx="3237">
                  <c:v>-29.410716725231254</c:v>
                </c:pt>
                <c:pt idx="3238">
                  <c:v>-29.468769012593281</c:v>
                </c:pt>
                <c:pt idx="3239">
                  <c:v>-29.526859783910588</c:v>
                </c:pt>
                <c:pt idx="3240">
                  <c:v>-29.584989285904072</c:v>
                </c:pt>
                <c:pt idx="3241">
                  <c:v>-29.643157762421453</c:v>
                </c:pt>
                <c:pt idx="3242">
                  <c:v>-29.701365454453597</c:v>
                </c:pt>
                <c:pt idx="3243">
                  <c:v>-29.759612600150042</c:v>
                </c:pt>
                <c:pt idx="3244">
                  <c:v>-29.817899434835248</c:v>
                </c:pt>
                <c:pt idx="3245">
                  <c:v>-29.876226191024735</c:v>
                </c:pt>
                <c:pt idx="3246">
                  <c:v>-29.934593098441226</c:v>
                </c:pt>
                <c:pt idx="3247">
                  <c:v>-29.993000384031557</c:v>
                </c:pt>
                <c:pt idx="3248">
                  <c:v>-30.051448271982739</c:v>
                </c:pt>
                <c:pt idx="3249">
                  <c:v>-30.109936983739019</c:v>
                </c:pt>
                <c:pt idx="3250">
                  <c:v>-30.168466738018267</c:v>
                </c:pt>
                <c:pt idx="3251">
                  <c:v>-30.227037750829059</c:v>
                </c:pt>
                <c:pt idx="3252">
                  <c:v>-30.285650235488063</c:v>
                </c:pt>
                <c:pt idx="3253">
                  <c:v>-30.344304402636393</c:v>
                </c:pt>
                <c:pt idx="3254">
                  <c:v>-30.403000460257374</c:v>
                </c:pt>
                <c:pt idx="3255">
                  <c:v>-30.461738613693573</c:v>
                </c:pt>
                <c:pt idx="3256">
                  <c:v>-30.520519065664537</c:v>
                </c:pt>
                <c:pt idx="3257">
                  <c:v>-30.579342016283782</c:v>
                </c:pt>
                <c:pt idx="3258">
                  <c:v>-30.638207663076763</c:v>
                </c:pt>
                <c:pt idx="3259">
                  <c:v>-30.697116200998444</c:v>
                </c:pt>
                <c:pt idx="3260">
                  <c:v>-30.75606782245119</c:v>
                </c:pt>
                <c:pt idx="3261">
                  <c:v>-30.815062717302148</c:v>
                </c:pt>
                <c:pt idx="3262">
                  <c:v>-30.87410107290173</c:v>
                </c:pt>
                <c:pt idx="3263">
                  <c:v>-30.933183074101262</c:v>
                </c:pt>
                <c:pt idx="3264">
                  <c:v>-30.992308903270917</c:v>
                </c:pt>
                <c:pt idx="3265">
                  <c:v>-31.051478740318718</c:v>
                </c:pt>
                <c:pt idx="3266">
                  <c:v>-31.110692762707387</c:v>
                </c:pt>
                <c:pt idx="3267">
                  <c:v>-31.169951145473643</c:v>
                </c:pt>
                <c:pt idx="3268">
                  <c:v>-31.229254061246195</c:v>
                </c:pt>
                <c:pt idx="3269">
                  <c:v>-31.288601680263845</c:v>
                </c:pt>
                <c:pt idx="3270">
                  <c:v>-31.347994170394667</c:v>
                </c:pt>
                <c:pt idx="3271">
                  <c:v>-31.407431697153967</c:v>
                </c:pt>
                <c:pt idx="3272">
                  <c:v>-31.466914423722329</c:v>
                </c:pt>
                <c:pt idx="3273">
                  <c:v>-31.526442510965399</c:v>
                </c:pt>
                <c:pt idx="3274">
                  <c:v>-31.586016117451532</c:v>
                </c:pt>
                <c:pt idx="3275">
                  <c:v>-31.645635399470947</c:v>
                </c:pt>
                <c:pt idx="3276">
                  <c:v>-31.705300511054144</c:v>
                </c:pt>
                <c:pt idx="3277">
                  <c:v>-31.765011603990846</c:v>
                </c:pt>
                <c:pt idx="3278">
                  <c:v>-31.824768827848899</c:v>
                </c:pt>
                <c:pt idx="3279">
                  <c:v>-31.884572329992253</c:v>
                </c:pt>
                <c:pt idx="3280">
                  <c:v>-31.944422255601136</c:v>
                </c:pt>
                <c:pt idx="3281">
                  <c:v>-32.004318747689588</c:v>
                </c:pt>
                <c:pt idx="3282">
                  <c:v>-32.064261947125104</c:v>
                </c:pt>
                <c:pt idx="3283">
                  <c:v>-32.124251992647217</c:v>
                </c:pt>
                <c:pt idx="3284">
                  <c:v>-32.184289020886524</c:v>
                </c:pt>
                <c:pt idx="3285">
                  <c:v>-32.244373166383419</c:v>
                </c:pt>
                <c:pt idx="3286">
                  <c:v>-32.304504561606898</c:v>
                </c:pt>
                <c:pt idx="3287">
                  <c:v>-32.364683336974075</c:v>
                </c:pt>
                <c:pt idx="3288">
                  <c:v>-32.424909620868242</c:v>
                </c:pt>
                <c:pt idx="3289">
                  <c:v>-32.485183539658507</c:v>
                </c:pt>
                <c:pt idx="3290">
                  <c:v>-32.545505217718016</c:v>
                </c:pt>
                <c:pt idx="3291">
                  <c:v>-32.605874777443489</c:v>
                </c:pt>
                <c:pt idx="3292">
                  <c:v>-32.666292339273568</c:v>
                </c:pt>
                <c:pt idx="3293">
                  <c:v>-32.726758021708264</c:v>
                </c:pt>
                <c:pt idx="3294">
                  <c:v>-32.787271941327077</c:v>
                </c:pt>
                <c:pt idx="3295">
                  <c:v>-32.847834212808358</c:v>
                </c:pt>
                <c:pt idx="3296">
                  <c:v>-32.908444948948009</c:v>
                </c:pt>
                <c:pt idx="3297">
                  <c:v>-32.96910426067808</c:v>
                </c:pt>
                <c:pt idx="3298">
                  <c:v>-33.029812257085837</c:v>
                </c:pt>
                <c:pt idx="3299">
                  <c:v>-33.090569045432105</c:v>
                </c:pt>
                <c:pt idx="3300">
                  <c:v>-33.151374731170215</c:v>
                </c:pt>
                <c:pt idx="3301">
                  <c:v>-33.212229417964643</c:v>
                </c:pt>
                <c:pt idx="3302">
                  <c:v>-33.273133207709499</c:v>
                </c:pt>
                <c:pt idx="3303">
                  <c:v>-33.334086200547091</c:v>
                </c:pt>
                <c:pt idx="3304">
                  <c:v>-33.395088494886537</c:v>
                </c:pt>
                <c:pt idx="3305">
                  <c:v>-33.456140187422349</c:v>
                </c:pt>
                <c:pt idx="3306">
                  <c:v>-33.517241373152579</c:v>
                </c:pt>
                <c:pt idx="3307">
                  <c:v>-33.578392145397366</c:v>
                </c:pt>
                <c:pt idx="3308">
                  <c:v>-33.639592595817113</c:v>
                </c:pt>
                <c:pt idx="3309">
                  <c:v>-33.700842814431098</c:v>
                </c:pt>
                <c:pt idx="3310">
                  <c:v>-33.762142889635093</c:v>
                </c:pt>
                <c:pt idx="3311">
                  <c:v>-33.82349290822016</c:v>
                </c:pt>
                <c:pt idx="3312">
                  <c:v>-33.88489295539015</c:v>
                </c:pt>
                <c:pt idx="3313">
                  <c:v>-33.94634311478007</c:v>
                </c:pt>
                <c:pt idx="3314">
                  <c:v>-34.007843468473659</c:v>
                </c:pt>
                <c:pt idx="3315">
                  <c:v>-34.06939409702187</c:v>
                </c:pt>
                <c:pt idx="3316">
                  <c:v>-34.13099507945973</c:v>
                </c:pt>
                <c:pt idx="3317">
                  <c:v>-34.19264649332505</c:v>
                </c:pt>
                <c:pt idx="3318">
                  <c:v>-34.254348414675363</c:v>
                </c:pt>
                <c:pt idx="3319">
                  <c:v>-34.316100918105498</c:v>
                </c:pt>
                <c:pt idx="3320">
                  <c:v>-34.377904076765553</c:v>
                </c:pt>
                <c:pt idx="3321">
                  <c:v>-34.439757962377563</c:v>
                </c:pt>
                <c:pt idx="3322">
                  <c:v>-34.501662645253376</c:v>
                </c:pt>
                <c:pt idx="3323">
                  <c:v>-34.563618194311559</c:v>
                </c:pt>
                <c:pt idx="3324">
                  <c:v>-34.625624677094493</c:v>
                </c:pt>
                <c:pt idx="3325">
                  <c:v>-34.687682159785382</c:v>
                </c:pt>
                <c:pt idx="3326">
                  <c:v>-34.749790707225443</c:v>
                </c:pt>
                <c:pt idx="3327">
                  <c:v>-34.811950382930014</c:v>
                </c:pt>
                <c:pt idx="3328">
                  <c:v>-34.874161249106322</c:v>
                </c:pt>
                <c:pt idx="3329">
                  <c:v>-34.936423366668933</c:v>
                </c:pt>
                <c:pt idx="3330">
                  <c:v>-34.99873679525696</c:v>
                </c:pt>
                <c:pt idx="3331">
                  <c:v>-35.061101593250655</c:v>
                </c:pt>
                <c:pt idx="3332">
                  <c:v>-35.12351781778662</c:v>
                </c:pt>
                <c:pt idx="3333">
                  <c:v>-35.18598552477544</c:v>
                </c:pt>
                <c:pt idx="3334">
                  <c:v>-35.248504768916327</c:v>
                </c:pt>
                <c:pt idx="3335">
                  <c:v>-35.311075603714116</c:v>
                </c:pt>
                <c:pt idx="3336">
                  <c:v>-35.373698081494688</c:v>
                </c:pt>
                <c:pt idx="3337">
                  <c:v>-35.436372253420515</c:v>
                </c:pt>
                <c:pt idx="3338">
                  <c:v>-35.49909816950646</c:v>
                </c:pt>
                <c:pt idx="3339">
                  <c:v>-35.561875878635568</c:v>
                </c:pt>
                <c:pt idx="3340">
                  <c:v>-35.624705428573506</c:v>
                </c:pt>
                <c:pt idx="3341">
                  <c:v>-35.687586865984869</c:v>
                </c:pt>
                <c:pt idx="3342">
                  <c:v>-35.750520236447521</c:v>
                </c:pt>
                <c:pt idx="3343">
                  <c:v>-35.813505584467848</c:v>
                </c:pt>
                <c:pt idx="3344">
                  <c:v>-35.876542953495694</c:v>
                </c:pt>
                <c:pt idx="3345">
                  <c:v>-35.939632385938843</c:v>
                </c:pt>
                <c:pt idx="3346">
                  <c:v>-36.002773923178047</c:v>
                </c:pt>
                <c:pt idx="3347">
                  <c:v>-36.065967605580845</c:v>
                </c:pt>
                <c:pt idx="3348">
                  <c:v>-36.12921347251639</c:v>
                </c:pt>
                <c:pt idx="3349">
                  <c:v>-36.192511562369731</c:v>
                </c:pt>
                <c:pt idx="3350">
                  <c:v>-36.255861912555432</c:v>
                </c:pt>
                <c:pt idx="3351">
                  <c:v>-36.319264559531341</c:v>
                </c:pt>
                <c:pt idx="3352">
                  <c:v>-36.382719538813646</c:v>
                </c:pt>
                <c:pt idx="3353">
                  <c:v>-36.446226884989002</c:v>
                </c:pt>
                <c:pt idx="3354">
                  <c:v>-36.509786631728836</c:v>
                </c:pt>
                <c:pt idx="3355">
                  <c:v>-36.57339881180264</c:v>
                </c:pt>
                <c:pt idx="3356">
                  <c:v>-36.637063457091415</c:v>
                </c:pt>
                <c:pt idx="3357">
                  <c:v>-36.700780598600112</c:v>
                </c:pt>
                <c:pt idx="3358">
                  <c:v>-36.764550266470913</c:v>
                </c:pt>
                <c:pt idx="3359">
                  <c:v>-36.828372489996738</c:v>
                </c:pt>
                <c:pt idx="3360">
                  <c:v>-36.892247297632849</c:v>
                </c:pt>
                <c:pt idx="3361">
                  <c:v>-36.956174717010121</c:v>
                </c:pt>
                <c:pt idx="3362">
                  <c:v>-37.02015477494696</c:v>
                </c:pt>
                <c:pt idx="3363">
                  <c:v>-37.084187497461812</c:v>
                </c:pt>
                <c:pt idx="3364">
                  <c:v>-37.148272909785398</c:v>
                </c:pt>
                <c:pt idx="3365">
                  <c:v>-37.212411036372231</c:v>
                </c:pt>
                <c:pt idx="3366">
                  <c:v>-37.276601900913192</c:v>
                </c:pt>
                <c:pt idx="3367">
                  <c:v>-37.340845526345781</c:v>
                </c:pt>
                <c:pt idx="3368">
                  <c:v>-37.405141934867707</c:v>
                </c:pt>
                <c:pt idx="3369">
                  <c:v>-37.469491147946471</c:v>
                </c:pt>
                <c:pt idx="3370">
                  <c:v>-37.533893186331142</c:v>
                </c:pt>
                <c:pt idx="3371">
                  <c:v>-37.598348070064119</c:v>
                </c:pt>
                <c:pt idx="3372">
                  <c:v>-37.662855818491082</c:v>
                </c:pt>
                <c:pt idx="3373">
                  <c:v>-37.72741645027255</c:v>
                </c:pt>
                <c:pt idx="3374">
                  <c:v>-37.792029983393711</c:v>
                </c:pt>
                <c:pt idx="3375">
                  <c:v>-37.856696435176261</c:v>
                </c:pt>
                <c:pt idx="3376">
                  <c:v>-37.921415822287408</c:v>
                </c:pt>
                <c:pt idx="3377">
                  <c:v>-37.986188160750558</c:v>
                </c:pt>
                <c:pt idx="3378">
                  <c:v>-38.051013465955783</c:v>
                </c:pt>
                <c:pt idx="3379">
                  <c:v>-38.115891752669164</c:v>
                </c:pt>
                <c:pt idx="3380">
                  <c:v>-38.180823035043403</c:v>
                </c:pt>
                <c:pt idx="3381">
                  <c:v>-38.245807326626093</c:v>
                </c:pt>
                <c:pt idx="3382">
                  <c:v>-38.310844640370732</c:v>
                </c:pt>
                <c:pt idx="3383">
                  <c:v>-38.375934988645056</c:v>
                </c:pt>
                <c:pt idx="3384">
                  <c:v>-38.441078383240729</c:v>
                </c:pt>
                <c:pt idx="3385">
                  <c:v>-38.506274835382129</c:v>
                </c:pt>
                <c:pt idx="3386">
                  <c:v>-38.571524355735541</c:v>
                </c:pt>
                <c:pt idx="3387">
                  <c:v>-38.636826954417891</c:v>
                </c:pt>
                <c:pt idx="3388">
                  <c:v>-38.702182641005294</c:v>
                </c:pt>
                <c:pt idx="3389">
                  <c:v>-38.767591424541379</c:v>
                </c:pt>
                <c:pt idx="3390">
                  <c:v>-38.833053313546408</c:v>
                </c:pt>
                <c:pt idx="3391">
                  <c:v>-38.898568316024438</c:v>
                </c:pt>
                <c:pt idx="3392">
                  <c:v>-38.964136439472313</c:v>
                </c:pt>
                <c:pt idx="3393">
                  <c:v>-39.029757690887422</c:v>
                </c:pt>
                <c:pt idx="3394">
                  <c:v>-39.095432076775076</c:v>
                </c:pt>
                <c:pt idx="3395">
                  <c:v>-39.16115960315669</c:v>
                </c:pt>
                <c:pt idx="3396">
                  <c:v>-39.226940275577164</c:v>
                </c:pt>
                <c:pt idx="3397">
                  <c:v>-39.292774099112208</c:v>
                </c:pt>
                <c:pt idx="3398">
                  <c:v>-39.358661078376194</c:v>
                </c:pt>
                <c:pt idx="3399">
                  <c:v>-39.42460121752837</c:v>
                </c:pt>
                <c:pt idx="3400">
                  <c:v>-39.490594520280752</c:v>
                </c:pt>
                <c:pt idx="3401">
                  <c:v>-39.556640989904579</c:v>
                </c:pt>
                <c:pt idx="3402">
                  <c:v>-39.622740629237249</c:v>
                </c:pt>
                <c:pt idx="3403">
                  <c:v>-39.688893440689036</c:v>
                </c:pt>
                <c:pt idx="3404">
                  <c:v>-39.755099426249373</c:v>
                </c:pt>
                <c:pt idx="3405">
                  <c:v>-39.821358587493734</c:v>
                </c:pt>
                <c:pt idx="3406">
                  <c:v>-39.887670925589333</c:v>
                </c:pt>
                <c:pt idx="3407">
                  <c:v>-39.95403644130166</c:v>
                </c:pt>
                <c:pt idx="3408">
                  <c:v>-40.020455135000617</c:v>
                </c:pt>
                <c:pt idx="3409">
                  <c:v>-40.086927006666329</c:v>
                </c:pt>
                <c:pt idx="3410">
                  <c:v>-40.153452055894839</c:v>
                </c:pt>
                <c:pt idx="3411">
                  <c:v>-40.220030281903661</c:v>
                </c:pt>
                <c:pt idx="3412">
                  <c:v>-40.286661683538213</c:v>
                </c:pt>
                <c:pt idx="3413">
                  <c:v>-40.353346259276393</c:v>
                </c:pt>
                <c:pt idx="3414">
                  <c:v>-40.420084007234237</c:v>
                </c:pt>
                <c:pt idx="3415">
                  <c:v>-40.486874925171385</c:v>
                </c:pt>
                <c:pt idx="3416">
                  <c:v>-40.553719010496138</c:v>
                </c:pt>
                <c:pt idx="3417">
                  <c:v>-40.620616260270182</c:v>
                </c:pt>
                <c:pt idx="3418">
                  <c:v>-40.687566671214356</c:v>
                </c:pt>
                <c:pt idx="3419">
                  <c:v>-40.7545702397124</c:v>
                </c:pt>
                <c:pt idx="3420">
                  <c:v>-40.821626961816833</c:v>
                </c:pt>
                <c:pt idx="3421">
                  <c:v>-40.888736833252672</c:v>
                </c:pt>
                <c:pt idx="3422">
                  <c:v>-40.955899849422565</c:v>
                </c:pt>
                <c:pt idx="3423">
                  <c:v>-41.023116005411012</c:v>
                </c:pt>
                <c:pt idx="3424">
                  <c:v>-41.090385295989051</c:v>
                </c:pt>
                <c:pt idx="3425">
                  <c:v>-41.157707715618159</c:v>
                </c:pt>
                <c:pt idx="3426">
                  <c:v>-41.225083258454575</c:v>
                </c:pt>
                <c:pt idx="3427">
                  <c:v>-41.292511918353263</c:v>
                </c:pt>
                <c:pt idx="3428">
                  <c:v>-41.359993688872684</c:v>
                </c:pt>
                <c:pt idx="3429">
                  <c:v>-41.42752856327747</c:v>
                </c:pt>
                <c:pt idx="3430">
                  <c:v>-41.495116534543769</c:v>
                </c:pt>
                <c:pt idx="3431">
                  <c:v>-41.562757595361603</c:v>
                </c:pt>
                <c:pt idx="3432">
                  <c:v>-41.630451738139669</c:v>
                </c:pt>
                <c:pt idx="3433">
                  <c:v>-41.698198955008181</c:v>
                </c:pt>
                <c:pt idx="3434">
                  <c:v>-41.76599923782301</c:v>
                </c:pt>
                <c:pt idx="3435">
                  <c:v>-41.833852578169171</c:v>
                </c:pt>
                <c:pt idx="3436">
                  <c:v>-41.901758967363833</c:v>
                </c:pt>
                <c:pt idx="3437">
                  <c:v>-41.969718396459676</c:v>
                </c:pt>
                <c:pt idx="3438">
                  <c:v>-42.037730856248679</c:v>
                </c:pt>
                <c:pt idx="3439">
                  <c:v>-42.10579633726519</c:v>
                </c:pt>
                <c:pt idx="3440">
                  <c:v>-42.173914829788757</c:v>
                </c:pt>
                <c:pt idx="3441">
                  <c:v>-42.242086323847595</c:v>
                </c:pt>
                <c:pt idx="3442">
                  <c:v>-42.310310809221306</c:v>
                </c:pt>
                <c:pt idx="3443">
                  <c:v>-42.378588275444507</c:v>
                </c:pt>
                <c:pt idx="3444">
                  <c:v>-42.446918711808941</c:v>
                </c:pt>
                <c:pt idx="3445">
                  <c:v>-42.515302107367262</c:v>
                </c:pt>
                <c:pt idx="3446">
                  <c:v>-42.583738450935073</c:v>
                </c:pt>
                <c:pt idx="3447">
                  <c:v>-42.652227731094555</c:v>
                </c:pt>
                <c:pt idx="3448">
                  <c:v>-42.720769936196426</c:v>
                </c:pt>
                <c:pt idx="3449">
                  <c:v>-42.78936505436306</c:v>
                </c:pt>
                <c:pt idx="3450">
                  <c:v>-42.85801307349147</c:v>
                </c:pt>
                <c:pt idx="3451">
                  <c:v>-42.926713981255517</c:v>
                </c:pt>
                <c:pt idx="3452">
                  <c:v>-42.995467765108522</c:v>
                </c:pt>
                <c:pt idx="3453">
                  <c:v>-43.064274412286366</c:v>
                </c:pt>
                <c:pt idx="3454">
                  <c:v>-43.133133909809224</c:v>
                </c:pt>
                <c:pt idx="3455">
                  <c:v>-43.20204624448489</c:v>
                </c:pt>
                <c:pt idx="3456">
                  <c:v>-43.271011402911</c:v>
                </c:pt>
                <c:pt idx="3457">
                  <c:v>-43.340029371477328</c:v>
                </c:pt>
                <c:pt idx="3458">
                  <c:v>-43.409100136368217</c:v>
                </c:pt>
                <c:pt idx="3459">
                  <c:v>-43.478223683565574</c:v>
                </c:pt>
                <c:pt idx="3460">
                  <c:v>-43.547399998850452</c:v>
                </c:pt>
                <c:pt idx="3461">
                  <c:v>-43.616629067806194</c:v>
                </c:pt>
                <c:pt idx="3462">
                  <c:v>-43.685910875820454</c:v>
                </c:pt>
                <c:pt idx="3463">
                  <c:v>-43.755245408087632</c:v>
                </c:pt>
                <c:pt idx="3464">
                  <c:v>-43.824632649611303</c:v>
                </c:pt>
                <c:pt idx="3465">
                  <c:v>-43.894072585206416</c:v>
                </c:pt>
                <c:pt idx="3466">
                  <c:v>-43.963565199501787</c:v>
                </c:pt>
                <c:pt idx="3467">
                  <c:v>-44.033110476942447</c:v>
                </c:pt>
                <c:pt idx="3468">
                  <c:v>-44.102708401792093</c:v>
                </c:pt>
                <c:pt idx="3469">
                  <c:v>-44.172358958134971</c:v>
                </c:pt>
                <c:pt idx="3470">
                  <c:v>-44.242062129879152</c:v>
                </c:pt>
                <c:pt idx="3471">
                  <c:v>-44.311817900757703</c:v>
                </c:pt>
                <c:pt idx="3472">
                  <c:v>-44.381626254331898</c:v>
                </c:pt>
                <c:pt idx="3473">
                  <c:v>-44.451487173993385</c:v>
                </c:pt>
                <c:pt idx="3474">
                  <c:v>-44.52140064296642</c:v>
                </c:pt>
                <c:pt idx="3475">
                  <c:v>-44.591366644310504</c:v>
                </c:pt>
                <c:pt idx="3476">
                  <c:v>-44.661385160922443</c:v>
                </c:pt>
                <c:pt idx="3477">
                  <c:v>-44.731456175539151</c:v>
                </c:pt>
                <c:pt idx="3478">
                  <c:v>-44.801579670739635</c:v>
                </c:pt>
                <c:pt idx="3479">
                  <c:v>-44.871755628947703</c:v>
                </c:pt>
                <c:pt idx="3480">
                  <c:v>-44.941984032434839</c:v>
                </c:pt>
                <c:pt idx="3481">
                  <c:v>-45.01226486332186</c:v>
                </c:pt>
                <c:pt idx="3482">
                  <c:v>-45.082598103581759</c:v>
                </c:pt>
                <c:pt idx="3483">
                  <c:v>-45.15298373504266</c:v>
                </c:pt>
                <c:pt idx="3484">
                  <c:v>-45.223421739390055</c:v>
                </c:pt>
                <c:pt idx="3485">
                  <c:v>-45.293912098169088</c:v>
                </c:pt>
                <c:pt idx="3486">
                  <c:v>-45.36445479278764</c:v>
                </c:pt>
                <c:pt idx="3487">
                  <c:v>-45.435049804518776</c:v>
                </c:pt>
                <c:pt idx="3488">
                  <c:v>-45.50569711450342</c:v>
                </c:pt>
                <c:pt idx="3489">
                  <c:v>-45.576396703753453</c:v>
                </c:pt>
                <c:pt idx="3490">
                  <c:v>-45.647148553153407</c:v>
                </c:pt>
                <c:pt idx="3491">
                  <c:v>-45.717952643464706</c:v>
                </c:pt>
                <c:pt idx="3492">
                  <c:v>-45.788808955327113</c:v>
                </c:pt>
                <c:pt idx="3493">
                  <c:v>-45.859717469262471</c:v>
                </c:pt>
                <c:pt idx="3494">
                  <c:v>-45.930678165677357</c:v>
                </c:pt>
                <c:pt idx="3495">
                  <c:v>-46.001691024865892</c:v>
                </c:pt>
                <c:pt idx="3496">
                  <c:v>-46.072756027013</c:v>
                </c:pt>
                <c:pt idx="3497">
                  <c:v>-46.143873152196747</c:v>
                </c:pt>
                <c:pt idx="3498">
                  <c:v>-46.215042380392191</c:v>
                </c:pt>
                <c:pt idx="3499">
                  <c:v>-46.286263691474396</c:v>
                </c:pt>
                <c:pt idx="3500">
                  <c:v>-46.357537065220811</c:v>
                </c:pt>
                <c:pt idx="3501">
                  <c:v>-46.428862481315313</c:v>
                </c:pt>
                <c:pt idx="3502">
                  <c:v>-46.500239919351159</c:v>
                </c:pt>
                <c:pt idx="3503">
                  <c:v>-46.571669358833923</c:v>
                </c:pt>
                <c:pt idx="3504">
                  <c:v>-46.643150779185532</c:v>
                </c:pt>
                <c:pt idx="3505">
                  <c:v>-46.71468415974698</c:v>
                </c:pt>
                <c:pt idx="3506">
                  <c:v>-46.78626947978195</c:v>
                </c:pt>
                <c:pt idx="3507">
                  <c:v>-46.8579067184805</c:v>
                </c:pt>
                <c:pt idx="3508">
                  <c:v>-46.929595854962528</c:v>
                </c:pt>
                <c:pt idx="3509">
                  <c:v>-47.001336868280731</c:v>
                </c:pt>
                <c:pt idx="3510">
                  <c:v>-47.073129737425596</c:v>
                </c:pt>
                <c:pt idx="3511">
                  <c:v>-47.144974441327214</c:v>
                </c:pt>
                <c:pt idx="3512">
                  <c:v>-47.216870958860895</c:v>
                </c:pt>
                <c:pt idx="3513">
                  <c:v>-47.288819268849579</c:v>
                </c:pt>
                <c:pt idx="3514">
                  <c:v>-47.360819350067956</c:v>
                </c:pt>
                <c:pt idx="3515">
                  <c:v>-47.432871181246924</c:v>
                </c:pt>
                <c:pt idx="3516">
                  <c:v>-47.504974741076765</c:v>
                </c:pt>
                <c:pt idx="3517">
                  <c:v>-47.577130008211725</c:v>
                </c:pt>
                <c:pt idx="3518">
                  <c:v>-47.649336961273541</c:v>
                </c:pt>
                <c:pt idx="3519">
                  <c:v>-47.721595578855727</c:v>
                </c:pt>
                <c:pt idx="3520">
                  <c:v>-47.793905839527888</c:v>
                </c:pt>
                <c:pt idx="3521">
                  <c:v>-47.866267721839549</c:v>
                </c:pt>
                <c:pt idx="3522">
                  <c:v>-47.938681204324538</c:v>
                </c:pt>
                <c:pt idx="3523">
                  <c:v>-48.011146265505253</c:v>
                </c:pt>
                <c:pt idx="3524">
                  <c:v>-48.083662883897127</c:v>
                </c:pt>
                <c:pt idx="3525">
                  <c:v>-48.156231038012635</c:v>
                </c:pt>
                <c:pt idx="3526">
                  <c:v>-48.22885070636606</c:v>
                </c:pt>
                <c:pt idx="3527">
                  <c:v>-48.301521867477874</c:v>
                </c:pt>
                <c:pt idx="3528">
                  <c:v>-48.374244499878969</c:v>
                </c:pt>
                <c:pt idx="3529">
                  <c:v>-48.447018582115824</c:v>
                </c:pt>
                <c:pt idx="3530">
                  <c:v>-48.519844092754319</c:v>
                </c:pt>
                <c:pt idx="3531">
                  <c:v>-48.592721010385034</c:v>
                </c:pt>
                <c:pt idx="3532">
                  <c:v>-48.665649313627661</c:v>
                </c:pt>
                <c:pt idx="3533">
                  <c:v>-48.73862898113557</c:v>
                </c:pt>
                <c:pt idx="3534">
                  <c:v>-48.811659991600948</c:v>
                </c:pt>
                <c:pt idx="3535">
                  <c:v>-48.88474232375944</c:v>
                </c:pt>
                <c:pt idx="3536">
                  <c:v>-48.957875956395014</c:v>
                </c:pt>
                <c:pt idx="3537">
                  <c:v>-49.031060868344476</c:v>
                </c:pt>
                <c:pt idx="3538">
                  <c:v>-49.104297038503155</c:v>
                </c:pt>
                <c:pt idx="3539">
                  <c:v>-49.177584445829361</c:v>
                </c:pt>
                <c:pt idx="3540">
                  <c:v>-49.250923069349241</c:v>
                </c:pt>
                <c:pt idx="3541">
                  <c:v>-49.324312888162218</c:v>
                </c:pt>
                <c:pt idx="3542">
                  <c:v>-49.397753881445837</c:v>
                </c:pt>
                <c:pt idx="3543">
                  <c:v>-49.471246028460911</c:v>
                </c:pt>
                <c:pt idx="3544">
                  <c:v>-49.544789308556325</c:v>
                </c:pt>
                <c:pt idx="3545">
                  <c:v>-49.618383701174849</c:v>
                </c:pt>
                <c:pt idx="3546">
                  <c:v>-49.692029185857649</c:v>
                </c:pt>
                <c:pt idx="3547">
                  <c:v>-49.765725742249707</c:v>
                </c:pt>
                <c:pt idx="3548">
                  <c:v>-49.839473350105294</c:v>
                </c:pt>
                <c:pt idx="3549">
                  <c:v>-49.913271989292774</c:v>
                </c:pt>
                <c:pt idx="3550">
                  <c:v>-49.98712163979998</c:v>
                </c:pt>
                <c:pt idx="3551">
                  <c:v>-50.061022281739852</c:v>
                </c:pt>
                <c:pt idx="3552">
                  <c:v>-50.134973895355074</c:v>
                </c:pt>
                <c:pt idx="3553">
                  <c:v>-50.208976461023987</c:v>
                </c:pt>
                <c:pt idx="3554">
                  <c:v>-50.283029959265434</c:v>
                </c:pt>
                <c:pt idx="3555">
                  <c:v>-50.357134370744241</c:v>
                </c:pt>
                <c:pt idx="3556">
                  <c:v>-50.431289676276769</c:v>
                </c:pt>
                <c:pt idx="3557">
                  <c:v>-50.505495856835871</c:v>
                </c:pt>
                <c:pt idx="3558">
                  <c:v>-50.579752893556048</c:v>
                </c:pt>
                <c:pt idx="3559">
                  <c:v>-50.654060767739672</c:v>
                </c:pt>
                <c:pt idx="3560">
                  <c:v>-50.728419460861417</c:v>
                </c:pt>
                <c:pt idx="3561">
                  <c:v>-50.802828954573712</c:v>
                </c:pt>
                <c:pt idx="3562">
                  <c:v>-50.877289230712712</c:v>
                </c:pt>
                <c:pt idx="3563">
                  <c:v>-50.951800271302616</c:v>
                </c:pt>
                <c:pt idx="3564">
                  <c:v>-51.02636205856161</c:v>
                </c:pt>
                <c:pt idx="3565">
                  <c:v>-51.10097457490717</c:v>
                </c:pt>
                <c:pt idx="3566">
                  <c:v>-51.175637802961006</c:v>
                </c:pt>
                <c:pt idx="3567">
                  <c:v>-51.250351725554218</c:v>
                </c:pt>
                <c:pt idx="3568">
                  <c:v>-51.325116325733156</c:v>
                </c:pt>
                <c:pt idx="3569">
                  <c:v>-51.399931586763884</c:v>
                </c:pt>
                <c:pt idx="3570">
                  <c:v>-51.474797492137697</c:v>
                </c:pt>
                <c:pt idx="3571">
                  <c:v>-51.549714025576392</c:v>
                </c:pt>
                <c:pt idx="3572">
                  <c:v>-51.624681171037146</c:v>
                </c:pt>
                <c:pt idx="3573">
                  <c:v>-51.699698912717473</c:v>
                </c:pt>
                <c:pt idx="3574">
                  <c:v>-51.774767235060509</c:v>
                </c:pt>
                <c:pt idx="3575">
                  <c:v>-51.849886122760289</c:v>
                </c:pt>
                <c:pt idx="3576">
                  <c:v>-51.925055560766033</c:v>
                </c:pt>
                <c:pt idx="3577">
                  <c:v>-52.00027553428729</c:v>
                </c:pt>
                <c:pt idx="3578">
                  <c:v>-52.075546028799224</c:v>
                </c:pt>
                <c:pt idx="3579">
                  <c:v>-52.150867030046903</c:v>
                </c:pt>
                <c:pt idx="3580">
                  <c:v>-52.226238524050515</c:v>
                </c:pt>
                <c:pt idx="3581">
                  <c:v>-52.301660497109424</c:v>
                </c:pt>
                <c:pt idx="3582">
                  <c:v>-52.377132935807602</c:v>
                </c:pt>
                <c:pt idx="3583">
                  <c:v>-52.4526558270178</c:v>
                </c:pt>
                <c:pt idx="3584">
                  <c:v>-52.528229157905848</c:v>
                </c:pt>
                <c:pt idx="3585">
                  <c:v>-52.603852915935732</c:v>
                </c:pt>
                <c:pt idx="3586">
                  <c:v>-52.679527088873463</c:v>
                </c:pt>
                <c:pt idx="3587">
                  <c:v>-52.755251664791658</c:v>
                </c:pt>
                <c:pt idx="3588">
                  <c:v>-52.831026632073673</c:v>
                </c:pt>
                <c:pt idx="3589">
                  <c:v>-52.906851979417731</c:v>
                </c:pt>
                <c:pt idx="3590">
                  <c:v>-52.982727695841376</c:v>
                </c:pt>
                <c:pt idx="3591">
                  <c:v>-53.058653770684721</c:v>
                </c:pt>
                <c:pt idx="3592">
                  <c:v>-53.134630193615322</c:v>
                </c:pt>
                <c:pt idx="3593">
                  <c:v>-53.210656954631247</c:v>
                </c:pt>
                <c:pt idx="3594">
                  <c:v>-53.286734044065078</c:v>
                </c:pt>
                <c:pt idx="3595">
                  <c:v>-53.362861452587829</c:v>
                </c:pt>
                <c:pt idx="3596">
                  <c:v>-53.439039171211924</c:v>
                </c:pt>
                <c:pt idx="3597">
                  <c:v>-53.515267191295443</c:v>
                </c:pt>
                <c:pt idx="3598">
                  <c:v>-53.591545504544584</c:v>
                </c:pt>
                <c:pt idx="3599">
                  <c:v>-53.667874103017503</c:v>
                </c:pt>
                <c:pt idx="3600">
                  <c:v>-53.744252979127467</c:v>
                </c:pt>
                <c:pt idx="3601">
                  <c:v>-53.820682125645547</c:v>
                </c:pt>
                <c:pt idx="3602">
                  <c:v>-53.897161535703802</c:v>
                </c:pt>
                <c:pt idx="3603">
                  <c:v>-53.973691202798044</c:v>
                </c:pt>
                <c:pt idx="3604">
                  <c:v>-54.050271120790434</c:v>
                </c:pt>
                <c:pt idx="3605">
                  <c:v>-54.126901283912183</c:v>
                </c:pt>
                <c:pt idx="3606">
                  <c:v>-54.203581686766064</c:v>
                </c:pt>
                <c:pt idx="3607">
                  <c:v>-54.280312324328534</c:v>
                </c:pt>
                <c:pt idx="3608">
                  <c:v>-54.357093191951904</c:v>
                </c:pt>
                <c:pt idx="3609">
                  <c:v>-54.43392428536697</c:v>
                </c:pt>
                <c:pt idx="3610">
                  <c:v>-54.510805600684186</c:v>
                </c:pt>
                <c:pt idx="3611">
                  <c:v>-54.587737134396093</c:v>
                </c:pt>
                <c:pt idx="3612">
                  <c:v>-54.664718883378789</c:v>
                </c:pt>
                <c:pt idx="3613">
                  <c:v>-54.741750844892934</c:v>
                </c:pt>
                <c:pt idx="3614">
                  <c:v>-54.818833016586467</c:v>
                </c:pt>
                <c:pt idx="3615">
                  <c:v>-54.895965396494653</c:v>
                </c:pt>
                <c:pt idx="3616">
                  <c:v>-54.973147983041535</c:v>
                </c:pt>
                <c:pt idx="3617">
                  <c:v>-55.050380775041305</c:v>
                </c:pt>
                <c:pt idx="3618">
                  <c:v>-55.127663771698565</c:v>
                </c:pt>
                <c:pt idx="3619">
                  <c:v>-55.204996972609372</c:v>
                </c:pt>
                <c:pt idx="3620">
                  <c:v>-55.282380377761925</c:v>
                </c:pt>
                <c:pt idx="3621">
                  <c:v>-55.35981398753642</c:v>
                </c:pt>
                <c:pt idx="3622">
                  <c:v>-55.437297802705501</c:v>
                </c:pt>
                <c:pt idx="3623">
                  <c:v>-55.514831824434935</c:v>
                </c:pt>
                <c:pt idx="3624">
                  <c:v>-55.592416054282197</c:v>
                </c:pt>
                <c:pt idx="3625">
                  <c:v>-55.670050494197703</c:v>
                </c:pt>
                <c:pt idx="3626">
                  <c:v>-55.747735146523276</c:v>
                </c:pt>
                <c:pt idx="3627">
                  <c:v>-55.825470013992195</c:v>
                </c:pt>
                <c:pt idx="3628">
                  <c:v>-55.903255099728277</c:v>
                </c:pt>
                <c:pt idx="3629">
                  <c:v>-55.981090407245127</c:v>
                </c:pt>
                <c:pt idx="3630">
                  <c:v>-56.058975940444427</c:v>
                </c:pt>
                <c:pt idx="3631">
                  <c:v>-56.136911703616185</c:v>
                </c:pt>
                <c:pt idx="3632">
                  <c:v>-56.214897701435405</c:v>
                </c:pt>
                <c:pt idx="3633">
                  <c:v>-56.292933938962108</c:v>
                </c:pt>
                <c:pt idx="3634">
                  <c:v>-56.371020421638718</c:v>
                </c:pt>
                <c:pt idx="3635">
                  <c:v>-56.449157155288638</c:v>
                </c:pt>
                <c:pt idx="3636">
                  <c:v>-56.527344146113933</c:v>
                </c:pt>
                <c:pt idx="3637">
                  <c:v>-56.605581400692998</c:v>
                </c:pt>
                <c:pt idx="3638">
                  <c:v>-56.683868925978445</c:v>
                </c:pt>
                <c:pt idx="3639">
                  <c:v>-56.762206729294263</c:v>
                </c:pt>
                <c:pt idx="3640">
                  <c:v>-56.840594818333216</c:v>
                </c:pt>
                <c:pt idx="3641">
                  <c:v>-56.919033201153653</c:v>
                </c:pt>
                <c:pt idx="3642">
                  <c:v>-56.997521886176862</c:v>
                </c:pt>
                <c:pt idx="3643">
                  <c:v>-57.076060882182901</c:v>
                </c:pt>
                <c:pt idx="3644">
                  <c:v>-57.154650198308545</c:v>
                </c:pt>
                <c:pt idx="3645">
                  <c:v>-57.233289844041984</c:v>
                </c:pt>
                <c:pt idx="3646">
                  <c:v>-57.31197982922032</c:v>
                </c:pt>
                <c:pt idx="3647">
                  <c:v>-57.390720164024998</c:v>
                </c:pt>
                <c:pt idx="3648">
                  <c:v>-57.469510858977557</c:v>
                </c:pt>
                <c:pt idx="3649">
                  <c:v>-57.548351924935631</c:v>
                </c:pt>
                <c:pt idx="3650">
                  <c:v>-57.627243373088184</c:v>
                </c:pt>
                <c:pt idx="3651">
                  <c:v>-57.706185214950835</c:v>
                </c:pt>
                <c:pt idx="3652">
                  <c:v>-57.785177462361197</c:v>
                </c:pt>
                <c:pt idx="3653">
                  <c:v>-57.864220127473274</c:v>
                </c:pt>
                <c:pt idx="3654">
                  <c:v>-57.94331322275297</c:v>
                </c:pt>
                <c:pt idx="3655">
                  <c:v>-58.022456760972318</c:v>
                </c:pt>
                <c:pt idx="3656">
                  <c:v>-58.101650755203877</c:v>
                </c:pt>
                <c:pt idx="3657">
                  <c:v>-58.18089521881511</c:v>
                </c:pt>
                <c:pt idx="3658">
                  <c:v>-58.260190165462433</c:v>
                </c:pt>
                <c:pt idx="3659">
                  <c:v>-58.33953560908494</c:v>
                </c:pt>
                <c:pt idx="3660">
                  <c:v>-58.418931563898688</c:v>
                </c:pt>
                <c:pt idx="3661">
                  <c:v>-58.498378044389753</c:v>
                </c:pt>
                <c:pt idx="3662">
                  <c:v>-58.577875065307751</c:v>
                </c:pt>
                <c:pt idx="3663">
                  <c:v>-58.657422641659373</c:v>
                </c:pt>
                <c:pt idx="3664">
                  <c:v>-58.737020788701116</c:v>
                </c:pt>
                <c:pt idx="3665">
                  <c:v>-58.816669521932539</c:v>
                </c:pt>
                <c:pt idx="3666">
                  <c:v>-58.89636885708849</c:v>
                </c:pt>
                <c:pt idx="3667">
                  <c:v>-58.976118810132263</c:v>
                </c:pt>
                <c:pt idx="3668">
                  <c:v>-59.055919397247848</c:v>
                </c:pt>
                <c:pt idx="3669">
                  <c:v>-59.135770634832205</c:v>
                </c:pt>
                <c:pt idx="3670">
                  <c:v>-59.21567253948723</c:v>
                </c:pt>
                <c:pt idx="3671">
                  <c:v>-59.2956251280118</c:v>
                </c:pt>
                <c:pt idx="3672">
                  <c:v>-59.375628417394012</c:v>
                </c:pt>
                <c:pt idx="3673">
                  <c:v>-59.455682424802092</c:v>
                </c:pt>
                <c:pt idx="3674">
                  <c:v>-59.535787167576345</c:v>
                </c:pt>
                <c:pt idx="3675">
                  <c:v>-59.615942663220864</c:v>
                </c:pt>
                <c:pt idx="3676">
                  <c:v>-59.696148929393793</c:v>
                </c:pt>
                <c:pt idx="3677">
                  <c:v>-59.776405983899707</c:v>
                </c:pt>
                <c:pt idx="3678">
                  <c:v>-59.856713844679248</c:v>
                </c:pt>
                <c:pt idx="3679">
                  <c:v>-59.937072529800673</c:v>
                </c:pt>
                <c:pt idx="3680">
                  <c:v>-60.0174820574506</c:v>
                </c:pt>
                <c:pt idx="3681">
                  <c:v>-60.097942445924204</c:v>
                </c:pt>
                <c:pt idx="3682">
                  <c:v>-60.178453713615752</c:v>
                </c:pt>
                <c:pt idx="3683">
                  <c:v>-60.259015879008835</c:v>
                </c:pt>
                <c:pt idx="3684">
                  <c:v>-60.33962896066668</c:v>
                </c:pt>
                <c:pt idx="3685">
                  <c:v>-60.420292977221891</c:v>
                </c:pt>
                <c:pt idx="3686">
                  <c:v>-60.501007947366887</c:v>
                </c:pt>
                <c:pt idx="3687">
                  <c:v>-60.581773889842893</c:v>
                </c:pt>
                <c:pt idx="3688">
                  <c:v>-60.662590823430413</c:v>
                </c:pt>
                <c:pt idx="3689">
                  <c:v>-60.743458766938502</c:v>
                </c:pt>
                <c:pt idx="3690">
                  <c:v>-60.824377739193885</c:v>
                </c:pt>
                <c:pt idx="3691">
                  <c:v>-60.905347759031045</c:v>
                </c:pt>
                <c:pt idx="3692">
                  <c:v>-60.986368845280452</c:v>
                </c:pt>
                <c:pt idx="3693">
                  <c:v>-61.06744101675887</c:v>
                </c:pt>
                <c:pt idx="3694">
                  <c:v>-61.148564292257667</c:v>
                </c:pt>
                <c:pt idx="3695">
                  <c:v>-61.229738690531825</c:v>
                </c:pt>
                <c:pt idx="3696">
                  <c:v>-61.310964230289223</c:v>
                </c:pt>
                <c:pt idx="3697">
                  <c:v>-61.392240930178701</c:v>
                </c:pt>
                <c:pt idx="3698">
                  <c:v>-61.473568808779618</c:v>
                </c:pt>
                <c:pt idx="3699">
                  <c:v>-61.554947884590035</c:v>
                </c:pt>
                <c:pt idx="3700">
                  <c:v>-61.636378176014944</c:v>
                </c:pt>
                <c:pt idx="3701">
                  <c:v>-61.717859701355636</c:v>
                </c:pt>
                <c:pt idx="3702">
                  <c:v>-61.799392478797031</c:v>
                </c:pt>
                <c:pt idx="3703">
                  <c:v>-61.880976526396701</c:v>
                </c:pt>
                <c:pt idx="3704">
                  <c:v>-61.962611862073082</c:v>
                </c:pt>
                <c:pt idx="3705">
                  <c:v>-62.044298503593673</c:v>
                </c:pt>
                <c:pt idx="3706">
                  <c:v>-62.126036468562596</c:v>
                </c:pt>
                <c:pt idx="3707">
                  <c:v>-62.207825774409756</c:v>
                </c:pt>
                <c:pt idx="3708">
                  <c:v>-62.289666438378092</c:v>
                </c:pt>
                <c:pt idx="3709">
                  <c:v>-62.371558477511783</c:v>
                </c:pt>
                <c:pt idx="3710">
                  <c:v>-62.453501908644427</c:v>
                </c:pt>
                <c:pt idx="3711">
                  <c:v>-62.535496748386628</c:v>
                </c:pt>
                <c:pt idx="3712">
                  <c:v>-62.617543013114371</c:v>
                </c:pt>
                <c:pt idx="3713">
                  <c:v>-62.699640718956253</c:v>
                </c:pt>
                <c:pt idx="3714">
                  <c:v>-62.781789881781911</c:v>
                </c:pt>
                <c:pt idx="3715">
                  <c:v>-62.863990517189556</c:v>
                </c:pt>
                <c:pt idx="3716">
                  <c:v>-62.946242640493551</c:v>
                </c:pt>
                <c:pt idx="3717">
                  <c:v>-63.028546266713043</c:v>
                </c:pt>
                <c:pt idx="3718">
                  <c:v>-63.110901410558462</c:v>
                </c:pt>
                <c:pt idx="3719">
                  <c:v>-63.193308086420359</c:v>
                </c:pt>
                <c:pt idx="3720">
                  <c:v>-63.275766308356658</c:v>
                </c:pt>
                <c:pt idx="3721">
                  <c:v>-63.358276090080892</c:v>
                </c:pt>
                <c:pt idx="3722">
                  <c:v>-63.44083744494894</c:v>
                </c:pt>
                <c:pt idx="3723">
                  <c:v>-63.523450385948053</c:v>
                </c:pt>
                <c:pt idx="3724">
                  <c:v>-63.606114925683663</c:v>
                </c:pt>
                <c:pt idx="3725">
                  <c:v>-63.68883107636772</c:v>
                </c:pt>
                <c:pt idx="3726">
                  <c:v>-63.771598849806573</c:v>
                </c:pt>
                <c:pt idx="3727">
                  <c:v>-63.854418257388048</c:v>
                </c:pt>
                <c:pt idx="3728">
                  <c:v>-63.937289310070319</c:v>
                </c:pt>
                <c:pt idx="3729">
                  <c:v>-64.020212018369193</c:v>
                </c:pt>
                <c:pt idx="3730">
                  <c:v>-64.103186392346146</c:v>
                </c:pt>
                <c:pt idx="3731">
                  <c:v>-64.186212441596311</c:v>
                </c:pt>
                <c:pt idx="3732">
                  <c:v>-64.269290175236662</c:v>
                </c:pt>
                <c:pt idx="3733">
                  <c:v>-64.352419601893473</c:v>
                </c:pt>
                <c:pt idx="3734">
                  <c:v>-64.435600729691473</c:v>
                </c:pt>
                <c:pt idx="3735">
                  <c:v>-64.518833566240801</c:v>
                </c:pt>
                <c:pt idx="3736">
                  <c:v>-64.602118118625981</c:v>
                </c:pt>
                <c:pt idx="3737">
                  <c:v>-64.685454393394295</c:v>
                </c:pt>
                <c:pt idx="3738">
                  <c:v>-64.768842396543263</c:v>
                </c:pt>
                <c:pt idx="3739">
                  <c:v>-64.852282133509902</c:v>
                </c:pt>
                <c:pt idx="3740">
                  <c:v>-64.935773609158872</c:v>
                </c:pt>
                <c:pt idx="3741">
                  <c:v>-65.019316827770893</c:v>
                </c:pt>
                <c:pt idx="3742">
                  <c:v>-65.102911793031637</c:v>
                </c:pt>
                <c:pt idx="3743">
                  <c:v>-65.186558508020141</c:v>
                </c:pt>
                <c:pt idx="3744">
                  <c:v>-65.270256975198023</c:v>
                </c:pt>
                <c:pt idx="3745">
                  <c:v>-65.354007196397617</c:v>
                </c:pt>
                <c:pt idx="3746">
                  <c:v>-65.437809172811725</c:v>
                </c:pt>
                <c:pt idx="3747">
                  <c:v>-65.521662904982179</c:v>
                </c:pt>
                <c:pt idx="3748">
                  <c:v>-65.605568392789195</c:v>
                </c:pt>
                <c:pt idx="3749">
                  <c:v>-65.689525635440376</c:v>
                </c:pt>
                <c:pt idx="3750">
                  <c:v>-65.773534631460663</c:v>
                </c:pt>
                <c:pt idx="3751">
                  <c:v>-65.857595378680884</c:v>
                </c:pt>
                <c:pt idx="3752">
                  <c:v>-65.941707874228271</c:v>
                </c:pt>
                <c:pt idx="3753">
                  <c:v>-66.025872114515508</c:v>
                </c:pt>
                <c:pt idx="3754">
                  <c:v>-66.110088095230722</c:v>
                </c:pt>
                <c:pt idx="3755">
                  <c:v>-66.194355811327597</c:v>
                </c:pt>
                <c:pt idx="3756">
                  <c:v>-66.278675257015109</c:v>
                </c:pt>
                <c:pt idx="3757">
                  <c:v>-66.363046425747584</c:v>
                </c:pt>
                <c:pt idx="3758">
                  <c:v>-66.447469310215808</c:v>
                </c:pt>
                <c:pt idx="3759">
                  <c:v>-66.531943902336238</c:v>
                </c:pt>
                <c:pt idx="3760">
                  <c:v>-66.616470193242733</c:v>
                </c:pt>
                <c:pt idx="3761">
                  <c:v>-66.70104817327632</c:v>
                </c:pt>
                <c:pt idx="3762">
                  <c:v>-66.78567783197667</c:v>
                </c:pt>
                <c:pt idx="3763">
                  <c:v>-66.870359158072745</c:v>
                </c:pt>
                <c:pt idx="3764">
                  <c:v>-66.955092139473919</c:v>
                </c:pt>
                <c:pt idx="3765">
                  <c:v>-67.039876763261418</c:v>
                </c:pt>
                <c:pt idx="3766">
                  <c:v>-67.124713015679433</c:v>
                </c:pt>
                <c:pt idx="3767">
                  <c:v>-67.209600882127177</c:v>
                </c:pt>
                <c:pt idx="3768">
                  <c:v>-67.294540347149962</c:v>
                </c:pt>
                <c:pt idx="3769">
                  <c:v>-67.379531394431581</c:v>
                </c:pt>
                <c:pt idx="3770">
                  <c:v>-67.464574006786094</c:v>
                </c:pt>
                <c:pt idx="3771">
                  <c:v>-67.54966816615017</c:v>
                </c:pt>
                <c:pt idx="3772">
                  <c:v>-67.634813853575039</c:v>
                </c:pt>
                <c:pt idx="3773">
                  <c:v>-67.720011049219778</c:v>
                </c:pt>
                <c:pt idx="3774">
                  <c:v>-67.805259732342861</c:v>
                </c:pt>
                <c:pt idx="3775">
                  <c:v>-67.890559881296085</c:v>
                </c:pt>
                <c:pt idx="3776">
                  <c:v>-67.975911473516845</c:v>
                </c:pt>
                <c:pt idx="3777">
                  <c:v>-68.061314485522061</c:v>
                </c:pt>
                <c:pt idx="3778">
                  <c:v>-68.146768892900411</c:v>
                </c:pt>
                <c:pt idx="3779">
                  <c:v>-68.232274670306893</c:v>
                </c:pt>
                <c:pt idx="3780">
                  <c:v>-68.317831791456101</c:v>
                </c:pt>
                <c:pt idx="3781">
                  <c:v>-68.403440229116072</c:v>
                </c:pt>
                <c:pt idx="3782">
                  <c:v>-68.489099955102247</c:v>
                </c:pt>
                <c:pt idx="3783">
                  <c:v>-68.574810940272229</c:v>
                </c:pt>
                <c:pt idx="3784">
                  <c:v>-68.660573154519284</c:v>
                </c:pt>
                <c:pt idx="3785">
                  <c:v>-68.746386566768095</c:v>
                </c:pt>
                <c:pt idx="3786">
                  <c:v>-68.832251144968467</c:v>
                </c:pt>
                <c:pt idx="3787">
                  <c:v>-68.918166856090821</c:v>
                </c:pt>
                <c:pt idx="3788">
                  <c:v>-69.004133666121092</c:v>
                </c:pt>
                <c:pt idx="3789">
                  <c:v>-69.090151540056723</c:v>
                </c:pt>
                <c:pt idx="3790">
                  <c:v>-69.176220441901123</c:v>
                </c:pt>
                <c:pt idx="3791">
                  <c:v>-69.262340334660294</c:v>
                </c:pt>
                <c:pt idx="3792">
                  <c:v>-69.348511180338207</c:v>
                </c:pt>
                <c:pt idx="3793">
                  <c:v>-69.434732939932999</c:v>
                </c:pt>
                <c:pt idx="3794">
                  <c:v>-69.521005573433158</c:v>
                </c:pt>
                <c:pt idx="3795">
                  <c:v>-69.607329039814388</c:v>
                </c:pt>
                <c:pt idx="3796">
                  <c:v>-69.693703297035853</c:v>
                </c:pt>
                <c:pt idx="3797">
                  <c:v>-69.780128302036928</c:v>
                </c:pt>
                <c:pt idx="3798">
                  <c:v>-69.866604010734733</c:v>
                </c:pt>
                <c:pt idx="3799">
                  <c:v>-69.953130378021001</c:v>
                </c:pt>
                <c:pt idx="3800">
                  <c:v>-70.039707357759212</c:v>
                </c:pt>
                <c:pt idx="3801">
                  <c:v>-70.126334902782943</c:v>
                </c:pt>
              </c:numCache>
            </c:numRef>
          </c:yVal>
          <c:smooth val="0"/>
          <c:extLst>
            <c:ext xmlns:c16="http://schemas.microsoft.com/office/drawing/2014/chart" uri="{C3380CC4-5D6E-409C-BE32-E72D297353CC}">
              <c16:uniqueId val="{00000000-B2BE-4928-B0A7-1198FF25ACA4}"/>
            </c:ext>
          </c:extLst>
        </c:ser>
        <c:dLbls>
          <c:showLegendKey val="0"/>
          <c:showVal val="0"/>
          <c:showCatName val="0"/>
          <c:showSerName val="0"/>
          <c:showPercent val="0"/>
          <c:showBubbleSize val="0"/>
        </c:dLbls>
        <c:axId val="175933312"/>
        <c:axId val="175947776"/>
      </c:scatterChart>
      <c:scatterChart>
        <c:scatterStyle val="lineMarker"/>
        <c:varyColors val="0"/>
        <c:ser>
          <c:idx val="1"/>
          <c:order val="1"/>
          <c:tx>
            <c:v>Total Phase</c:v>
          </c:tx>
          <c:marker>
            <c:symbol val="none"/>
          </c:marker>
          <c:xVal>
            <c:numRef>
              <c:f>'Bode Plot'!$B$44:$B$3845</c:f>
              <c:numCache>
                <c:formatCode>General</c:formatCode>
                <c:ptCount val="3802"/>
                <c:pt idx="0">
                  <c:v>1</c:v>
                </c:pt>
                <c:pt idx="1">
                  <c:v>1.0038</c:v>
                </c:pt>
                <c:pt idx="2">
                  <c:v>1.00761444</c:v>
                </c:pt>
                <c:pt idx="3">
                  <c:v>1.011443374872</c:v>
                </c:pt>
                <c:pt idx="4">
                  <c:v>1.0152868596965137</c:v>
                </c:pt>
                <c:pt idx="5">
                  <c:v>1.0191449497633605</c:v>
                </c:pt>
                <c:pt idx="6">
                  <c:v>1.0230177005724612</c:v>
                </c:pt>
                <c:pt idx="7">
                  <c:v>1.0269051678346366</c:v>
                </c:pt>
                <c:pt idx="8">
                  <c:v>1.0308074074724083</c:v>
                </c:pt>
                <c:pt idx="9">
                  <c:v>1.0347244756208034</c:v>
                </c:pt>
                <c:pt idx="10">
                  <c:v>1.0386564286281625</c:v>
                </c:pt>
                <c:pt idx="11">
                  <c:v>1.0426033230569496</c:v>
                </c:pt>
                <c:pt idx="12">
                  <c:v>1.046565215684566</c:v>
                </c:pt>
                <c:pt idx="13">
                  <c:v>1.0505421635041674</c:v>
                </c:pt>
                <c:pt idx="14">
                  <c:v>1.0545342237254833</c:v>
                </c:pt>
                <c:pt idx="15">
                  <c:v>1.0585414537756401</c:v>
                </c:pt>
                <c:pt idx="16">
                  <c:v>1.0625639112999876</c:v>
                </c:pt>
                <c:pt idx="17">
                  <c:v>1.0666016541629275</c:v>
                </c:pt>
                <c:pt idx="18">
                  <c:v>1.0706547404487468</c:v>
                </c:pt>
                <c:pt idx="19">
                  <c:v>1.0747232284624519</c:v>
                </c:pt>
                <c:pt idx="20">
                  <c:v>1.0788071767306093</c:v>
                </c:pt>
                <c:pt idx="21">
                  <c:v>1.0829066440021857</c:v>
                </c:pt>
                <c:pt idx="22">
                  <c:v>1.087021689249394</c:v>
                </c:pt>
                <c:pt idx="23">
                  <c:v>1.0911523716685418</c:v>
                </c:pt>
                <c:pt idx="24">
                  <c:v>1.0952987506808822</c:v>
                </c:pt>
                <c:pt idx="25">
                  <c:v>1.0994608859334696</c:v>
                </c:pt>
                <c:pt idx="26">
                  <c:v>1.1036388373000168</c:v>
                </c:pt>
                <c:pt idx="27">
                  <c:v>1.1078326648817569</c:v>
                </c:pt>
                <c:pt idx="28">
                  <c:v>1.1120424290083075</c:v>
                </c:pt>
                <c:pt idx="29">
                  <c:v>1.1162681902385392</c:v>
                </c:pt>
                <c:pt idx="30">
                  <c:v>1.1205100093614457</c:v>
                </c:pt>
                <c:pt idx="31">
                  <c:v>1.1247679473970194</c:v>
                </c:pt>
                <c:pt idx="32">
                  <c:v>1.1290420655971281</c:v>
                </c:pt>
                <c:pt idx="33">
                  <c:v>1.1333324254463972</c:v>
                </c:pt>
                <c:pt idx="34">
                  <c:v>1.1376390886630936</c:v>
                </c:pt>
                <c:pt idx="35">
                  <c:v>1.1419621172000134</c:v>
                </c:pt>
                <c:pt idx="36">
                  <c:v>1.1463015732453734</c:v>
                </c:pt>
                <c:pt idx="37">
                  <c:v>1.1506575192237058</c:v>
                </c:pt>
                <c:pt idx="38">
                  <c:v>1.1550300177967561</c:v>
                </c:pt>
                <c:pt idx="39">
                  <c:v>1.1594191318643838</c:v>
                </c:pt>
                <c:pt idx="40">
                  <c:v>1.1638249245654686</c:v>
                </c:pt>
                <c:pt idx="41">
                  <c:v>1.1682474592788175</c:v>
                </c:pt>
                <c:pt idx="42">
                  <c:v>1.1726867996240771</c:v>
                </c:pt>
                <c:pt idx="43">
                  <c:v>1.1771430094626485</c:v>
                </c:pt>
                <c:pt idx="44">
                  <c:v>1.1816161528986067</c:v>
                </c:pt>
                <c:pt idx="45">
                  <c:v>1.1861062942796214</c:v>
                </c:pt>
                <c:pt idx="46">
                  <c:v>1.190613498197884</c:v>
                </c:pt>
                <c:pt idx="47">
                  <c:v>1.195137829491036</c:v>
                </c:pt>
                <c:pt idx="48">
                  <c:v>1.199679353243102</c:v>
                </c:pt>
                <c:pt idx="49">
                  <c:v>1.2042381347854259</c:v>
                </c:pt>
                <c:pt idx="50">
                  <c:v>1.2088142396976105</c:v>
                </c:pt>
                <c:pt idx="51">
                  <c:v>1.2134077338084615</c:v>
                </c:pt>
                <c:pt idx="52">
                  <c:v>1.2180186831969337</c:v>
                </c:pt>
                <c:pt idx="53">
                  <c:v>1.2226471541930821</c:v>
                </c:pt>
                <c:pt idx="54">
                  <c:v>1.2272932133790158</c:v>
                </c:pt>
                <c:pt idx="55">
                  <c:v>1.2319569275898561</c:v>
                </c:pt>
                <c:pt idx="56">
                  <c:v>1.2366383639146976</c:v>
                </c:pt>
                <c:pt idx="57">
                  <c:v>1.2413375896975736</c:v>
                </c:pt>
                <c:pt idx="58">
                  <c:v>1.2460546725384243</c:v>
                </c:pt>
                <c:pt idx="59">
                  <c:v>1.2507896802940703</c:v>
                </c:pt>
                <c:pt idx="60">
                  <c:v>1.2555426810791879</c:v>
                </c:pt>
                <c:pt idx="61">
                  <c:v>1.2603137432672888</c:v>
                </c:pt>
                <c:pt idx="62">
                  <c:v>1.2651029354917045</c:v>
                </c:pt>
                <c:pt idx="63">
                  <c:v>1.269910326646573</c:v>
                </c:pt>
                <c:pt idx="64">
                  <c:v>1.27473598588783</c:v>
                </c:pt>
                <c:pt idx="65">
                  <c:v>1.2795799826342038</c:v>
                </c:pt>
                <c:pt idx="66">
                  <c:v>1.2844423865682137</c:v>
                </c:pt>
                <c:pt idx="67">
                  <c:v>1.2893232676371731</c:v>
                </c:pt>
                <c:pt idx="68">
                  <c:v>1.2942226960541945</c:v>
                </c:pt>
                <c:pt idx="69">
                  <c:v>1.2991407422992005</c:v>
                </c:pt>
                <c:pt idx="70">
                  <c:v>1.3040774771199375</c:v>
                </c:pt>
                <c:pt idx="71">
                  <c:v>1.3090329715329934</c:v>
                </c:pt>
                <c:pt idx="72">
                  <c:v>1.3140072968248189</c:v>
                </c:pt>
                <c:pt idx="73">
                  <c:v>1.3190005245527532</c:v>
                </c:pt>
                <c:pt idx="74">
                  <c:v>1.3240127265460537</c:v>
                </c:pt>
                <c:pt idx="75">
                  <c:v>1.3290439749069287</c:v>
                </c:pt>
                <c:pt idx="76">
                  <c:v>1.3340943420115752</c:v>
                </c:pt>
                <c:pt idx="77">
                  <c:v>1.3391639005112193</c:v>
                </c:pt>
                <c:pt idx="78">
                  <c:v>1.3442527233331618</c:v>
                </c:pt>
                <c:pt idx="79">
                  <c:v>1.3493608836818278</c:v>
                </c:pt>
                <c:pt idx="80">
                  <c:v>1.3544884550398189</c:v>
                </c:pt>
                <c:pt idx="81">
                  <c:v>1.3596355111689702</c:v>
                </c:pt>
                <c:pt idx="82">
                  <c:v>1.3648021261114123</c:v>
                </c:pt>
                <c:pt idx="83">
                  <c:v>1.3699883741906356</c:v>
                </c:pt>
                <c:pt idx="84">
                  <c:v>1.37519433001256</c:v>
                </c:pt>
                <c:pt idx="85">
                  <c:v>1.3804200684666077</c:v>
                </c:pt>
                <c:pt idx="86">
                  <c:v>1.3856656647267809</c:v>
                </c:pt>
                <c:pt idx="87">
                  <c:v>1.3909311942527427</c:v>
                </c:pt>
                <c:pt idx="88">
                  <c:v>1.3962167327909032</c:v>
                </c:pt>
                <c:pt idx="89">
                  <c:v>1.4015223563755086</c:v>
                </c:pt>
                <c:pt idx="90">
                  <c:v>1.4068481413297356</c:v>
                </c:pt>
                <c:pt idx="91">
                  <c:v>1.4121941642667886</c:v>
                </c:pt>
                <c:pt idx="92">
                  <c:v>1.4175605020910025</c:v>
                </c:pt>
                <c:pt idx="93">
                  <c:v>1.4229472319989482</c:v>
                </c:pt>
                <c:pt idx="94">
                  <c:v>1.4283544314805443</c:v>
                </c:pt>
                <c:pt idx="95">
                  <c:v>1.4337821783201705</c:v>
                </c:pt>
                <c:pt idx="96">
                  <c:v>1.4392305505977872</c:v>
                </c:pt>
                <c:pt idx="97">
                  <c:v>1.4446996266900587</c:v>
                </c:pt>
                <c:pt idx="98">
                  <c:v>1.4501894852714809</c:v>
                </c:pt>
                <c:pt idx="99">
                  <c:v>1.4557002053155126</c:v>
                </c:pt>
                <c:pt idx="100">
                  <c:v>1.4612318660957115</c:v>
                </c:pt>
                <c:pt idx="101">
                  <c:v>1.4667845471868752</c:v>
                </c:pt>
                <c:pt idx="102">
                  <c:v>1.4723583284661854</c:v>
                </c:pt>
                <c:pt idx="103">
                  <c:v>1.4779532901143571</c:v>
                </c:pt>
                <c:pt idx="104">
                  <c:v>1.4835695126167916</c:v>
                </c:pt>
                <c:pt idx="105">
                  <c:v>1.4892070767647354</c:v>
                </c:pt>
                <c:pt idx="106">
                  <c:v>1.4948660636564415</c:v>
                </c:pt>
                <c:pt idx="107">
                  <c:v>1.5005465546983361</c:v>
                </c:pt>
                <c:pt idx="108">
                  <c:v>1.5062486316061898</c:v>
                </c:pt>
                <c:pt idx="109">
                  <c:v>1.5119723764062933</c:v>
                </c:pt>
                <c:pt idx="110">
                  <c:v>1.5177178714366373</c:v>
                </c:pt>
                <c:pt idx="111">
                  <c:v>1.5234851993480965</c:v>
                </c:pt>
                <c:pt idx="112">
                  <c:v>1.5292744431056193</c:v>
                </c:pt>
                <c:pt idx="113">
                  <c:v>1.5350856859894206</c:v>
                </c:pt>
                <c:pt idx="114">
                  <c:v>1.5409190115961804</c:v>
                </c:pt>
                <c:pt idx="115">
                  <c:v>1.5467745038402458</c:v>
                </c:pt>
                <c:pt idx="116">
                  <c:v>1.5526522469548387</c:v>
                </c:pt>
                <c:pt idx="117">
                  <c:v>1.5585523254932672</c:v>
                </c:pt>
                <c:pt idx="118">
                  <c:v>1.5644748243301416</c:v>
                </c:pt>
                <c:pt idx="119">
                  <c:v>1.5704198286625961</c:v>
                </c:pt>
                <c:pt idx="120">
                  <c:v>1.5763874240115141</c:v>
                </c:pt>
                <c:pt idx="121">
                  <c:v>1.5823776962227578</c:v>
                </c:pt>
                <c:pt idx="122">
                  <c:v>1.5883907314684043</c:v>
                </c:pt>
                <c:pt idx="123">
                  <c:v>1.5944266162479843</c:v>
                </c:pt>
                <c:pt idx="124">
                  <c:v>1.6004854373897266</c:v>
                </c:pt>
                <c:pt idx="125">
                  <c:v>1.6065672820518075</c:v>
                </c:pt>
                <c:pt idx="126">
                  <c:v>1.6126722377236045</c:v>
                </c:pt>
                <c:pt idx="127">
                  <c:v>1.6188003922269543</c:v>
                </c:pt>
                <c:pt idx="128">
                  <c:v>1.6249518337174167</c:v>
                </c:pt>
                <c:pt idx="129">
                  <c:v>1.6311266506855429</c:v>
                </c:pt>
                <c:pt idx="130">
                  <c:v>1.637324931958148</c:v>
                </c:pt>
                <c:pt idx="131">
                  <c:v>1.6435467666995891</c:v>
                </c:pt>
                <c:pt idx="132">
                  <c:v>1.6497922444130475</c:v>
                </c:pt>
                <c:pt idx="133">
                  <c:v>1.6560614549418171</c:v>
                </c:pt>
                <c:pt idx="134">
                  <c:v>1.6623544884705961</c:v>
                </c:pt>
                <c:pt idx="135">
                  <c:v>1.6686714355267844</c:v>
                </c:pt>
                <c:pt idx="136">
                  <c:v>1.6750123869817863</c:v>
                </c:pt>
                <c:pt idx="137">
                  <c:v>1.6813774340523171</c:v>
                </c:pt>
                <c:pt idx="138">
                  <c:v>1.6877666683017158</c:v>
                </c:pt>
                <c:pt idx="139">
                  <c:v>1.6941801816412625</c:v>
                </c:pt>
                <c:pt idx="140">
                  <c:v>1.7006180663314994</c:v>
                </c:pt>
                <c:pt idx="141">
                  <c:v>1.707080414983559</c:v>
                </c:pt>
                <c:pt idx="142">
                  <c:v>1.7135673205604967</c:v>
                </c:pt>
                <c:pt idx="143">
                  <c:v>1.7200788763786266</c:v>
                </c:pt>
                <c:pt idx="144">
                  <c:v>1.7266151761088653</c:v>
                </c:pt>
                <c:pt idx="145">
                  <c:v>1.7331763137780789</c:v>
                </c:pt>
                <c:pt idx="146">
                  <c:v>1.7397623837704357</c:v>
                </c:pt>
                <c:pt idx="147">
                  <c:v>1.7463734808287634</c:v>
                </c:pt>
                <c:pt idx="148">
                  <c:v>1.7530097000559128</c:v>
                </c:pt>
                <c:pt idx="149">
                  <c:v>1.7596711369161253</c:v>
                </c:pt>
                <c:pt idx="150">
                  <c:v>1.7663578872364067</c:v>
                </c:pt>
                <c:pt idx="151">
                  <c:v>1.7730700472079051</c:v>
                </c:pt>
                <c:pt idx="152">
                  <c:v>1.7798077133872952</c:v>
                </c:pt>
                <c:pt idx="153">
                  <c:v>1.7865709826981668</c:v>
                </c:pt>
                <c:pt idx="154">
                  <c:v>1.79335995243242</c:v>
                </c:pt>
                <c:pt idx="155">
                  <c:v>1.8001747202516631</c:v>
                </c:pt>
                <c:pt idx="156">
                  <c:v>1.8070153841886194</c:v>
                </c:pt>
                <c:pt idx="157">
                  <c:v>1.8138820426485363</c:v>
                </c:pt>
                <c:pt idx="158">
                  <c:v>1.8207747944106007</c:v>
                </c:pt>
                <c:pt idx="159">
                  <c:v>1.827693738629361</c:v>
                </c:pt>
                <c:pt idx="160">
                  <c:v>1.8346389748361527</c:v>
                </c:pt>
                <c:pt idx="161">
                  <c:v>1.8416106029405301</c:v>
                </c:pt>
                <c:pt idx="162">
                  <c:v>1.8486087232317041</c:v>
                </c:pt>
                <c:pt idx="163">
                  <c:v>1.8556334363799847</c:v>
                </c:pt>
                <c:pt idx="164">
                  <c:v>1.8626848434382286</c:v>
                </c:pt>
                <c:pt idx="165">
                  <c:v>1.8697630458432939</c:v>
                </c:pt>
                <c:pt idx="166">
                  <c:v>1.8768681454174985</c:v>
                </c:pt>
                <c:pt idx="167">
                  <c:v>1.884000244370085</c:v>
                </c:pt>
                <c:pt idx="168">
                  <c:v>1.8911594452986913</c:v>
                </c:pt>
                <c:pt idx="169">
                  <c:v>1.8983458511908264</c:v>
                </c:pt>
                <c:pt idx="170">
                  <c:v>1.9055595654253517</c:v>
                </c:pt>
                <c:pt idx="171">
                  <c:v>1.9128006917739679</c:v>
                </c:pt>
                <c:pt idx="172">
                  <c:v>1.9200693344027091</c:v>
                </c:pt>
                <c:pt idx="173">
                  <c:v>1.9273655978734394</c:v>
                </c:pt>
                <c:pt idx="174">
                  <c:v>1.9346895871453584</c:v>
                </c:pt>
                <c:pt idx="175">
                  <c:v>1.9420414075765109</c:v>
                </c:pt>
                <c:pt idx="176">
                  <c:v>1.9494211649253017</c:v>
                </c:pt>
                <c:pt idx="177">
                  <c:v>1.9568289653520179</c:v>
                </c:pt>
                <c:pt idx="178">
                  <c:v>1.9642649154203555</c:v>
                </c:pt>
                <c:pt idx="179">
                  <c:v>1.971729122098953</c:v>
                </c:pt>
                <c:pt idx="180">
                  <c:v>1.9792216927629291</c:v>
                </c:pt>
                <c:pt idx="181">
                  <c:v>1.9867427351954283</c:v>
                </c:pt>
                <c:pt idx="182">
                  <c:v>1.9942923575891709</c:v>
                </c:pt>
                <c:pt idx="183">
                  <c:v>2.0018706685480097</c:v>
                </c:pt>
                <c:pt idx="184">
                  <c:v>2.0094777770884922</c:v>
                </c:pt>
                <c:pt idx="185">
                  <c:v>2.0171137926414286</c:v>
                </c:pt>
                <c:pt idx="186">
                  <c:v>2.024778825053466</c:v>
                </c:pt>
                <c:pt idx="187">
                  <c:v>2.0324729845886691</c:v>
                </c:pt>
                <c:pt idx="188">
                  <c:v>2.0401963819301061</c:v>
                </c:pt>
                <c:pt idx="189">
                  <c:v>2.0479491281814406</c:v>
                </c:pt>
                <c:pt idx="190">
                  <c:v>2.05573133486853</c:v>
                </c:pt>
                <c:pt idx="191">
                  <c:v>2.0635431139410305</c:v>
                </c:pt>
                <c:pt idx="192">
                  <c:v>2.0713845777740065</c:v>
                </c:pt>
                <c:pt idx="193">
                  <c:v>2.0792558391695479</c:v>
                </c:pt>
                <c:pt idx="194">
                  <c:v>2.0871570113583924</c:v>
                </c:pt>
                <c:pt idx="195">
                  <c:v>2.0950882080015543</c:v>
                </c:pt>
                <c:pt idx="196">
                  <c:v>2.1030495431919602</c:v>
                </c:pt>
                <c:pt idx="197">
                  <c:v>2.1110411314560897</c:v>
                </c:pt>
                <c:pt idx="198">
                  <c:v>2.1190630877556229</c:v>
                </c:pt>
                <c:pt idx="199">
                  <c:v>2.1271155274890945</c:v>
                </c:pt>
                <c:pt idx="200">
                  <c:v>2.1351985664935529</c:v>
                </c:pt>
                <c:pt idx="201">
                  <c:v>2.1433123210462286</c:v>
                </c:pt>
                <c:pt idx="202">
                  <c:v>2.1514569078662045</c:v>
                </c:pt>
                <c:pt idx="203">
                  <c:v>2.1596324441160961</c:v>
                </c:pt>
                <c:pt idx="204">
                  <c:v>2.1678390474037372</c:v>
                </c:pt>
                <c:pt idx="205">
                  <c:v>2.1760768357838716</c:v>
                </c:pt>
                <c:pt idx="206">
                  <c:v>2.1843459277598503</c:v>
                </c:pt>
                <c:pt idx="207">
                  <c:v>2.1926464422853376</c:v>
                </c:pt>
                <c:pt idx="208">
                  <c:v>2.2009784987660219</c:v>
                </c:pt>
                <c:pt idx="209">
                  <c:v>2.2093422170613328</c:v>
                </c:pt>
                <c:pt idx="210">
                  <c:v>2.2177377174861661</c:v>
                </c:pt>
                <c:pt idx="211">
                  <c:v>2.2261651208126136</c:v>
                </c:pt>
                <c:pt idx="212">
                  <c:v>2.2346245482717015</c:v>
                </c:pt>
                <c:pt idx="213">
                  <c:v>2.2431161215551341</c:v>
                </c:pt>
                <c:pt idx="214">
                  <c:v>2.2516399628170438</c:v>
                </c:pt>
                <c:pt idx="215">
                  <c:v>2.2601961946757485</c:v>
                </c:pt>
                <c:pt idx="216">
                  <c:v>2.2687849402155162</c:v>
                </c:pt>
                <c:pt idx="217">
                  <c:v>2.2774063229883352</c:v>
                </c:pt>
                <c:pt idx="218">
                  <c:v>2.286060467015691</c:v>
                </c:pt>
                <c:pt idx="219">
                  <c:v>2.2947474967903507</c:v>
                </c:pt>
                <c:pt idx="220">
                  <c:v>2.3034675372781539</c:v>
                </c:pt>
                <c:pt idx="221">
                  <c:v>2.3122207139198108</c:v>
                </c:pt>
                <c:pt idx="222">
                  <c:v>2.3210071526327063</c:v>
                </c:pt>
                <c:pt idx="223">
                  <c:v>2.3298269798127107</c:v>
                </c:pt>
                <c:pt idx="224">
                  <c:v>2.3386803223359989</c:v>
                </c:pt>
                <c:pt idx="225">
                  <c:v>2.3475673075608756</c:v>
                </c:pt>
                <c:pt idx="226">
                  <c:v>2.356488063329607</c:v>
                </c:pt>
                <c:pt idx="227">
                  <c:v>2.3654427179702595</c:v>
                </c:pt>
                <c:pt idx="228">
                  <c:v>2.3744314002985467</c:v>
                </c:pt>
                <c:pt idx="229">
                  <c:v>2.3834542396196814</c:v>
                </c:pt>
                <c:pt idx="230">
                  <c:v>2.3925113657302362</c:v>
                </c:pt>
                <c:pt idx="231">
                  <c:v>2.4016029089200113</c:v>
                </c:pt>
                <c:pt idx="232">
                  <c:v>2.4107289999739074</c:v>
                </c:pt>
                <c:pt idx="233">
                  <c:v>2.4198897701738082</c:v>
                </c:pt>
                <c:pt idx="234">
                  <c:v>2.4290853513004689</c:v>
                </c:pt>
                <c:pt idx="235">
                  <c:v>2.4383158756354106</c:v>
                </c:pt>
                <c:pt idx="236">
                  <c:v>2.4475814759628252</c:v>
                </c:pt>
                <c:pt idx="237">
                  <c:v>2.456882285571484</c:v>
                </c:pt>
                <c:pt idx="238">
                  <c:v>2.4662184382566559</c:v>
                </c:pt>
                <c:pt idx="239">
                  <c:v>2.4755900683220311</c:v>
                </c:pt>
                <c:pt idx="240">
                  <c:v>2.484997310581655</c:v>
                </c:pt>
                <c:pt idx="241">
                  <c:v>2.4944403003618651</c:v>
                </c:pt>
                <c:pt idx="242">
                  <c:v>2.5039191735032404</c:v>
                </c:pt>
                <c:pt idx="243">
                  <c:v>2.513434066362553</c:v>
                </c:pt>
                <c:pt idx="244">
                  <c:v>2.5229851158147305</c:v>
                </c:pt>
                <c:pt idx="245">
                  <c:v>2.5325724592548267</c:v>
                </c:pt>
                <c:pt idx="246">
                  <c:v>2.5421962345999951</c:v>
                </c:pt>
                <c:pt idx="247">
                  <c:v>2.5518565802914752</c:v>
                </c:pt>
                <c:pt idx="248">
                  <c:v>2.5615536352965829</c:v>
                </c:pt>
                <c:pt idx="249">
                  <c:v>2.5712875391107097</c:v>
                </c:pt>
                <c:pt idx="250">
                  <c:v>2.5810584317593306</c:v>
                </c:pt>
                <c:pt idx="251">
                  <c:v>2.5908664538000159</c:v>
                </c:pt>
                <c:pt idx="252">
                  <c:v>2.600711746324456</c:v>
                </c:pt>
                <c:pt idx="253">
                  <c:v>2.6105944509604888</c:v>
                </c:pt>
                <c:pt idx="254">
                  <c:v>2.6205147098741386</c:v>
                </c:pt>
                <c:pt idx="255">
                  <c:v>2.6304726657716602</c:v>
                </c:pt>
                <c:pt idx="256">
                  <c:v>2.6404684619015923</c:v>
                </c:pt>
                <c:pt idx="257">
                  <c:v>2.6505022420568185</c:v>
                </c:pt>
                <c:pt idx="258">
                  <c:v>2.6605741505766343</c:v>
                </c:pt>
                <c:pt idx="259">
                  <c:v>2.6706843323488254</c:v>
                </c:pt>
                <c:pt idx="260">
                  <c:v>2.6808329328117511</c:v>
                </c:pt>
                <c:pt idx="261">
                  <c:v>2.6910200979564358</c:v>
                </c:pt>
                <c:pt idx="262">
                  <c:v>2.7012459743286703</c:v>
                </c:pt>
                <c:pt idx="263">
                  <c:v>2.7115107090311192</c:v>
                </c:pt>
                <c:pt idx="264">
                  <c:v>2.7218144497254375</c:v>
                </c:pt>
                <c:pt idx="265">
                  <c:v>2.7321573446343943</c:v>
                </c:pt>
                <c:pt idx="266">
                  <c:v>2.7425395425440051</c:v>
                </c:pt>
                <c:pt idx="267">
                  <c:v>2.7529611928056723</c:v>
                </c:pt>
                <c:pt idx="268">
                  <c:v>2.763422445338334</c:v>
                </c:pt>
                <c:pt idx="269">
                  <c:v>2.7739234506306198</c:v>
                </c:pt>
                <c:pt idx="270">
                  <c:v>2.7844643597430161</c:v>
                </c:pt>
                <c:pt idx="271">
                  <c:v>2.7950453243100397</c:v>
                </c:pt>
                <c:pt idx="272">
                  <c:v>2.8056664965424178</c:v>
                </c:pt>
                <c:pt idx="273">
                  <c:v>2.8163280292292789</c:v>
                </c:pt>
                <c:pt idx="274">
                  <c:v>2.8270300757403501</c:v>
                </c:pt>
                <c:pt idx="275">
                  <c:v>2.8377727900281635</c:v>
                </c:pt>
                <c:pt idx="276">
                  <c:v>2.8485563266302707</c:v>
                </c:pt>
                <c:pt idx="277">
                  <c:v>2.8593808406714656</c:v>
                </c:pt>
                <c:pt idx="278">
                  <c:v>2.8702464878660172</c:v>
                </c:pt>
                <c:pt idx="279">
                  <c:v>2.881153424519908</c:v>
                </c:pt>
                <c:pt idx="280">
                  <c:v>2.8921018075330838</c:v>
                </c:pt>
                <c:pt idx="281">
                  <c:v>2.9030917944017096</c:v>
                </c:pt>
                <c:pt idx="282">
                  <c:v>2.9141235432204362</c:v>
                </c:pt>
                <c:pt idx="283">
                  <c:v>2.9251972126846741</c:v>
                </c:pt>
                <c:pt idx="284">
                  <c:v>2.9363129620928761</c:v>
                </c:pt>
                <c:pt idx="285">
                  <c:v>2.9474709513488291</c:v>
                </c:pt>
                <c:pt idx="286">
                  <c:v>2.9586713409639547</c:v>
                </c:pt>
                <c:pt idx="287">
                  <c:v>2.969914292059618</c:v>
                </c:pt>
                <c:pt idx="288">
                  <c:v>2.9811999663694446</c:v>
                </c:pt>
                <c:pt idx="289">
                  <c:v>2.9925285262416486</c:v>
                </c:pt>
                <c:pt idx="290">
                  <c:v>3.0039001346413667</c:v>
                </c:pt>
                <c:pt idx="291">
                  <c:v>3.0153149551530039</c:v>
                </c:pt>
                <c:pt idx="292">
                  <c:v>3.0267731519825856</c:v>
                </c:pt>
                <c:pt idx="293">
                  <c:v>3.0382748899601193</c:v>
                </c:pt>
                <c:pt idx="294">
                  <c:v>3.0498203345419679</c:v>
                </c:pt>
                <c:pt idx="295">
                  <c:v>3.0614096518132272</c:v>
                </c:pt>
                <c:pt idx="296">
                  <c:v>3.0730430084901177</c:v>
                </c:pt>
                <c:pt idx="297">
                  <c:v>3.08472057192238</c:v>
                </c:pt>
                <c:pt idx="298">
                  <c:v>3.0964425100956849</c:v>
                </c:pt>
                <c:pt idx="299">
                  <c:v>3.1082089916340485</c:v>
                </c:pt>
                <c:pt idx="300">
                  <c:v>3.1200201858022578</c:v>
                </c:pt>
                <c:pt idx="301">
                  <c:v>3.1318762625083063</c:v>
                </c:pt>
                <c:pt idx="302">
                  <c:v>3.1437773923058381</c:v>
                </c:pt>
                <c:pt idx="303">
                  <c:v>3.1557237463966001</c:v>
                </c:pt>
                <c:pt idx="304">
                  <c:v>3.1677154966329071</c:v>
                </c:pt>
                <c:pt idx="305">
                  <c:v>3.179752815520112</c:v>
                </c:pt>
                <c:pt idx="306">
                  <c:v>3.1918358762190886</c:v>
                </c:pt>
                <c:pt idx="307">
                  <c:v>3.2039648525487214</c:v>
                </c:pt>
                <c:pt idx="308">
                  <c:v>3.2161399189884068</c:v>
                </c:pt>
                <c:pt idx="309">
                  <c:v>3.228361250680563</c:v>
                </c:pt>
                <c:pt idx="310">
                  <c:v>3.2406290234331494</c:v>
                </c:pt>
                <c:pt idx="311">
                  <c:v>3.2529434137221953</c:v>
                </c:pt>
                <c:pt idx="312">
                  <c:v>3.2653045986943399</c:v>
                </c:pt>
                <c:pt idx="313">
                  <c:v>3.2777127561693784</c:v>
                </c:pt>
                <c:pt idx="314">
                  <c:v>3.2901680646428222</c:v>
                </c:pt>
                <c:pt idx="315">
                  <c:v>3.3026707032884648</c:v>
                </c:pt>
                <c:pt idx="316">
                  <c:v>3.3152208519609609</c:v>
                </c:pt>
                <c:pt idx="317">
                  <c:v>3.3278186911984129</c:v>
                </c:pt>
                <c:pt idx="318">
                  <c:v>3.340464402224967</c:v>
                </c:pt>
                <c:pt idx="319">
                  <c:v>3.3531581669534218</c:v>
                </c:pt>
                <c:pt idx="320">
                  <c:v>3.3659001679878449</c:v>
                </c:pt>
                <c:pt idx="321">
                  <c:v>3.3786905886261986</c:v>
                </c:pt>
                <c:pt idx="322">
                  <c:v>3.3915296128629784</c:v>
                </c:pt>
                <c:pt idx="323">
                  <c:v>3.4044174253918578</c:v>
                </c:pt>
                <c:pt idx="324">
                  <c:v>3.4173542116083468</c:v>
                </c:pt>
                <c:pt idx="325">
                  <c:v>3.4303401576124588</c:v>
                </c:pt>
                <c:pt idx="326">
                  <c:v>3.443375450211386</c:v>
                </c:pt>
                <c:pt idx="327">
                  <c:v>3.4564602769221895</c:v>
                </c:pt>
                <c:pt idx="328">
                  <c:v>3.469594825974494</c:v>
                </c:pt>
                <c:pt idx="329">
                  <c:v>3.482779286313197</c:v>
                </c:pt>
                <c:pt idx="330">
                  <c:v>3.4960138476011871</c:v>
                </c:pt>
                <c:pt idx="331">
                  <c:v>3.5092987002220717</c:v>
                </c:pt>
                <c:pt idx="332">
                  <c:v>3.5226340352829157</c:v>
                </c:pt>
                <c:pt idx="333">
                  <c:v>3.5360200446169907</c:v>
                </c:pt>
                <c:pt idx="334">
                  <c:v>3.5494569207865352</c:v>
                </c:pt>
                <c:pt idx="335">
                  <c:v>3.5629448570855242</c:v>
                </c:pt>
                <c:pt idx="336">
                  <c:v>3.5764840475424493</c:v>
                </c:pt>
                <c:pt idx="337">
                  <c:v>3.5900746869231108</c:v>
                </c:pt>
                <c:pt idx="338">
                  <c:v>3.6037169707334189</c:v>
                </c:pt>
                <c:pt idx="339">
                  <c:v>3.6174110952222058</c:v>
                </c:pt>
                <c:pt idx="340">
                  <c:v>3.6311572573840505</c:v>
                </c:pt>
                <c:pt idx="341">
                  <c:v>3.6449556549621098</c:v>
                </c:pt>
                <c:pt idx="342">
                  <c:v>3.658806486450966</c:v>
                </c:pt>
                <c:pt idx="343">
                  <c:v>3.6727099510994798</c:v>
                </c:pt>
                <c:pt idx="344">
                  <c:v>3.6866662489136579</c:v>
                </c:pt>
                <c:pt idx="345">
                  <c:v>3.7006755806595297</c:v>
                </c:pt>
                <c:pt idx="346">
                  <c:v>3.714738147866036</c:v>
                </c:pt>
                <c:pt idx="347">
                  <c:v>3.7288541528279269</c:v>
                </c:pt>
                <c:pt idx="348">
                  <c:v>3.743023798608673</c:v>
                </c:pt>
                <c:pt idx="349">
                  <c:v>3.7572472890433861</c:v>
                </c:pt>
                <c:pt idx="350">
                  <c:v>3.7715248287417511</c:v>
                </c:pt>
                <c:pt idx="351">
                  <c:v>3.7858566230909698</c:v>
                </c:pt>
                <c:pt idx="352">
                  <c:v>3.8002428782587154</c:v>
                </c:pt>
                <c:pt idx="353">
                  <c:v>3.8146838011960988</c:v>
                </c:pt>
                <c:pt idx="354">
                  <c:v>3.8291795996406441</c:v>
                </c:pt>
                <c:pt idx="355">
                  <c:v>3.8437304821192786</c:v>
                </c:pt>
                <c:pt idx="356">
                  <c:v>3.8583366579513321</c:v>
                </c:pt>
                <c:pt idx="357">
                  <c:v>3.8729983372515471</c:v>
                </c:pt>
                <c:pt idx="358">
                  <c:v>3.887715730933103</c:v>
                </c:pt>
                <c:pt idx="359">
                  <c:v>3.9024890507106487</c:v>
                </c:pt>
                <c:pt idx="360">
                  <c:v>3.9173185091033491</c:v>
                </c:pt>
                <c:pt idx="361">
                  <c:v>3.9322043194379419</c:v>
                </c:pt>
                <c:pt idx="362">
                  <c:v>3.947146695851806</c:v>
                </c:pt>
                <c:pt idx="363">
                  <c:v>3.9621458532960427</c:v>
                </c:pt>
                <c:pt idx="364">
                  <c:v>3.9772020075385677</c:v>
                </c:pt>
                <c:pt idx="365">
                  <c:v>3.9923153751672142</c:v>
                </c:pt>
                <c:pt idx="366">
                  <c:v>4.0074861735928495</c:v>
                </c:pt>
                <c:pt idx="367">
                  <c:v>4.0227146210525024</c:v>
                </c:pt>
                <c:pt idx="368">
                  <c:v>4.0380009366125025</c:v>
                </c:pt>
                <c:pt idx="369">
                  <c:v>4.0533453401716297</c:v>
                </c:pt>
                <c:pt idx="370">
                  <c:v>4.0687480524642821</c:v>
                </c:pt>
                <c:pt idx="371">
                  <c:v>4.0842092950636468</c:v>
                </c:pt>
                <c:pt idx="372">
                  <c:v>4.0997292903848885</c:v>
                </c:pt>
                <c:pt idx="373">
                  <c:v>4.1153082616883516</c:v>
                </c:pt>
                <c:pt idx="374">
                  <c:v>4.1309464330827677</c:v>
                </c:pt>
                <c:pt idx="375">
                  <c:v>4.1466440295284821</c:v>
                </c:pt>
                <c:pt idx="376">
                  <c:v>4.1624012768406908</c:v>
                </c:pt>
                <c:pt idx="377">
                  <c:v>4.1782184016926855</c:v>
                </c:pt>
                <c:pt idx="378">
                  <c:v>4.1940956316191178</c:v>
                </c:pt>
                <c:pt idx="379">
                  <c:v>4.2100331950192702</c:v>
                </c:pt>
                <c:pt idx="380">
                  <c:v>4.2260313211603435</c:v>
                </c:pt>
                <c:pt idx="381">
                  <c:v>4.2420902401807528</c:v>
                </c:pt>
                <c:pt idx="382">
                  <c:v>4.25821018309344</c:v>
                </c:pt>
                <c:pt idx="383">
                  <c:v>4.2743913817891954</c:v>
                </c:pt>
                <c:pt idx="384">
                  <c:v>4.2906340690399949</c:v>
                </c:pt>
                <c:pt idx="385">
                  <c:v>4.3069384785023468</c:v>
                </c:pt>
                <c:pt idx="386">
                  <c:v>4.3233048447206555</c:v>
                </c:pt>
                <c:pt idx="387">
                  <c:v>4.3397334031305936</c:v>
                </c:pt>
                <c:pt idx="388">
                  <c:v>4.35622439006249</c:v>
                </c:pt>
                <c:pt idx="389">
                  <c:v>4.3727780427447271</c:v>
                </c:pt>
                <c:pt idx="390">
                  <c:v>4.389394599307157</c:v>
                </c:pt>
                <c:pt idx="391">
                  <c:v>4.4060742987845245</c:v>
                </c:pt>
                <c:pt idx="392">
                  <c:v>4.4228173811199056</c:v>
                </c:pt>
                <c:pt idx="393">
                  <c:v>4.4396240871681618</c:v>
                </c:pt>
                <c:pt idx="394">
                  <c:v>4.456494658699401</c:v>
                </c:pt>
                <c:pt idx="395">
                  <c:v>4.4734293384024584</c:v>
                </c:pt>
                <c:pt idx="396">
                  <c:v>4.490428369888388</c:v>
                </c:pt>
                <c:pt idx="397">
                  <c:v>4.5074919976939638</c:v>
                </c:pt>
                <c:pt idx="398">
                  <c:v>4.5246204672852013</c:v>
                </c:pt>
                <c:pt idx="399">
                  <c:v>4.5418140250608854</c:v>
                </c:pt>
                <c:pt idx="400">
                  <c:v>4.5590729183561169</c:v>
                </c:pt>
                <c:pt idx="401">
                  <c:v>4.5763973954458699</c:v>
                </c:pt>
                <c:pt idx="402">
                  <c:v>4.5937877055485643</c:v>
                </c:pt>
                <c:pt idx="403">
                  <c:v>4.6112440988296486</c:v>
                </c:pt>
                <c:pt idx="404">
                  <c:v>4.6287668264052018</c:v>
                </c:pt>
                <c:pt idx="405">
                  <c:v>4.6463561403455413</c:v>
                </c:pt>
                <c:pt idx="406">
                  <c:v>4.6640122936788542</c:v>
                </c:pt>
                <c:pt idx="407">
                  <c:v>4.6817355403948335</c:v>
                </c:pt>
                <c:pt idx="408">
                  <c:v>4.699526135448334</c:v>
                </c:pt>
                <c:pt idx="409">
                  <c:v>4.7173843347630378</c:v>
                </c:pt>
                <c:pt idx="410">
                  <c:v>4.7353103952351372</c:v>
                </c:pt>
                <c:pt idx="411">
                  <c:v>4.7533045747370313</c:v>
                </c:pt>
                <c:pt idx="412">
                  <c:v>4.771367132121032</c:v>
                </c:pt>
                <c:pt idx="413">
                  <c:v>4.7894983272230922</c:v>
                </c:pt>
                <c:pt idx="414">
                  <c:v>4.8076984208665401</c:v>
                </c:pt>
                <c:pt idx="415">
                  <c:v>4.8259676748658329</c:v>
                </c:pt>
                <c:pt idx="416">
                  <c:v>4.8443063520303236</c:v>
                </c:pt>
                <c:pt idx="417">
                  <c:v>4.8627147161680391</c:v>
                </c:pt>
                <c:pt idx="418">
                  <c:v>4.8811930320894774</c:v>
                </c:pt>
                <c:pt idx="419">
                  <c:v>4.8997415656114178</c:v>
                </c:pt>
                <c:pt idx="420">
                  <c:v>4.9183605835607409</c:v>
                </c:pt>
                <c:pt idx="421">
                  <c:v>4.9370503537782717</c:v>
                </c:pt>
                <c:pt idx="422">
                  <c:v>4.9558111451226292</c:v>
                </c:pt>
                <c:pt idx="423">
                  <c:v>4.974643227474095</c:v>
                </c:pt>
                <c:pt idx="424">
                  <c:v>4.9935468717384968</c:v>
                </c:pt>
                <c:pt idx="425">
                  <c:v>5.0125223498511033</c:v>
                </c:pt>
                <c:pt idx="426">
                  <c:v>5.0315699347805376</c:v>
                </c:pt>
                <c:pt idx="427">
                  <c:v>5.0506899005327037</c:v>
                </c:pt>
                <c:pt idx="428">
                  <c:v>5.0698825221547281</c:v>
                </c:pt>
                <c:pt idx="429">
                  <c:v>5.0891480757389163</c:v>
                </c:pt>
                <c:pt idx="430">
                  <c:v>5.1084868384267246</c:v>
                </c:pt>
                <c:pt idx="431">
                  <c:v>5.1278990884127467</c:v>
                </c:pt>
                <c:pt idx="432">
                  <c:v>5.1473851049487154</c:v>
                </c:pt>
                <c:pt idx="433">
                  <c:v>5.1669451683475209</c:v>
                </c:pt>
                <c:pt idx="434">
                  <c:v>5.1865795599872415</c:v>
                </c:pt>
                <c:pt idx="435">
                  <c:v>5.2062885623151933</c:v>
                </c:pt>
                <c:pt idx="436">
                  <c:v>5.2260724588519913</c:v>
                </c:pt>
                <c:pt idx="437">
                  <c:v>5.2459315341956287</c:v>
                </c:pt>
                <c:pt idx="438">
                  <c:v>5.2658660740255723</c:v>
                </c:pt>
                <c:pt idx="439">
                  <c:v>5.2858763651068692</c:v>
                </c:pt>
                <c:pt idx="440">
                  <c:v>5.3059626952942756</c:v>
                </c:pt>
                <c:pt idx="441">
                  <c:v>5.3261253535363942</c:v>
                </c:pt>
                <c:pt idx="442">
                  <c:v>5.3463646298798322</c:v>
                </c:pt>
                <c:pt idx="443">
                  <c:v>5.3666808154733756</c:v>
                </c:pt>
                <c:pt idx="444">
                  <c:v>5.3870742025721743</c:v>
                </c:pt>
                <c:pt idx="445">
                  <c:v>5.4075450845419484</c:v>
                </c:pt>
                <c:pt idx="446">
                  <c:v>5.4280937558632081</c:v>
                </c:pt>
                <c:pt idx="447">
                  <c:v>5.4487205121354885</c:v>
                </c:pt>
                <c:pt idx="448">
                  <c:v>5.4694256500816039</c:v>
                </c:pt>
                <c:pt idx="449">
                  <c:v>5.4902094675519137</c:v>
                </c:pt>
                <c:pt idx="450">
                  <c:v>5.5110722635286109</c:v>
                </c:pt>
                <c:pt idx="451">
                  <c:v>5.5320143381300202</c:v>
                </c:pt>
                <c:pt idx="452">
                  <c:v>5.5530359926149142</c:v>
                </c:pt>
                <c:pt idx="453">
                  <c:v>5.5741375293868511</c:v>
                </c:pt>
                <c:pt idx="454">
                  <c:v>5.5953192519985215</c:v>
                </c:pt>
                <c:pt idx="455">
                  <c:v>5.6165814651561163</c:v>
                </c:pt>
                <c:pt idx="456">
                  <c:v>5.6379244747237101</c:v>
                </c:pt>
                <c:pt idx="457">
                  <c:v>5.6593485877276599</c:v>
                </c:pt>
                <c:pt idx="458">
                  <c:v>5.6808541123610254</c:v>
                </c:pt>
                <c:pt idx="459">
                  <c:v>5.7024413579879978</c:v>
                </c:pt>
                <c:pt idx="460">
                  <c:v>5.7241106351483522</c:v>
                </c:pt>
                <c:pt idx="461">
                  <c:v>5.7458622555619163</c:v>
                </c:pt>
                <c:pt idx="462">
                  <c:v>5.7676965321330513</c:v>
                </c:pt>
                <c:pt idx="463">
                  <c:v>5.7896137789551574</c:v>
                </c:pt>
                <c:pt idx="464">
                  <c:v>5.8116143113151875</c:v>
                </c:pt>
                <c:pt idx="465">
                  <c:v>5.8336984456981851</c:v>
                </c:pt>
                <c:pt idx="466">
                  <c:v>5.8558664997918379</c:v>
                </c:pt>
                <c:pt idx="467">
                  <c:v>5.8781187924910467</c:v>
                </c:pt>
                <c:pt idx="468">
                  <c:v>5.9004556439025126</c:v>
                </c:pt>
                <c:pt idx="469">
                  <c:v>5.9228773753493424</c:v>
                </c:pt>
                <c:pt idx="470">
                  <c:v>5.9453843093756698</c:v>
                </c:pt>
                <c:pt idx="471">
                  <c:v>5.9679767697512975</c:v>
                </c:pt>
                <c:pt idx="472">
                  <c:v>5.9906550814763531</c:v>
                </c:pt>
                <c:pt idx="473">
                  <c:v>6.0134195707859632</c:v>
                </c:pt>
                <c:pt idx="474">
                  <c:v>6.0362705651549504</c:v>
                </c:pt>
                <c:pt idx="475">
                  <c:v>6.0592083933025398</c:v>
                </c:pt>
                <c:pt idx="476">
                  <c:v>6.0822333851970898</c:v>
                </c:pt>
                <c:pt idx="477">
                  <c:v>6.1053458720608385</c:v>
                </c:pt>
                <c:pt idx="478">
                  <c:v>6.1285461863746695</c:v>
                </c:pt>
                <c:pt idx="479">
                  <c:v>6.1518346618828934</c:v>
                </c:pt>
                <c:pt idx="480">
                  <c:v>6.1752116335980487</c:v>
                </c:pt>
                <c:pt idx="481">
                  <c:v>6.1986774378057214</c:v>
                </c:pt>
                <c:pt idx="482">
                  <c:v>6.222232412069383</c:v>
                </c:pt>
                <c:pt idx="483">
                  <c:v>6.2458768952352468</c:v>
                </c:pt>
                <c:pt idx="484">
                  <c:v>6.2696112274371405</c:v>
                </c:pt>
                <c:pt idx="485">
                  <c:v>6.293435750101402</c:v>
                </c:pt>
                <c:pt idx="486">
                  <c:v>6.3173508059517873</c:v>
                </c:pt>
                <c:pt idx="487">
                  <c:v>6.3413567390144046</c:v>
                </c:pt>
                <c:pt idx="488">
                  <c:v>6.3654538946226591</c:v>
                </c:pt>
                <c:pt idx="489">
                  <c:v>6.3896426194222258</c:v>
                </c:pt>
                <c:pt idx="490">
                  <c:v>6.4139232613760306</c:v>
                </c:pt>
                <c:pt idx="491">
                  <c:v>6.4382961697692593</c:v>
                </c:pt>
                <c:pt idx="492">
                  <c:v>6.4627616952143825</c:v>
                </c:pt>
                <c:pt idx="493">
                  <c:v>6.4873201896561969</c:v>
                </c:pt>
                <c:pt idx="494">
                  <c:v>6.5119720063768902</c:v>
                </c:pt>
                <c:pt idx="495">
                  <c:v>6.5367175000011226</c:v>
                </c:pt>
                <c:pt idx="496">
                  <c:v>6.5615570265011272</c:v>
                </c:pt>
                <c:pt idx="497">
                  <c:v>6.5864909432018317</c:v>
                </c:pt>
                <c:pt idx="498">
                  <c:v>6.6115196087859989</c:v>
                </c:pt>
                <c:pt idx="499">
                  <c:v>6.6366433832993854</c:v>
                </c:pt>
                <c:pt idx="500">
                  <c:v>6.661862628155923</c:v>
                </c:pt>
                <c:pt idx="501">
                  <c:v>6.6871777061429158</c:v>
                </c:pt>
                <c:pt idx="502">
                  <c:v>6.7125889814262587</c:v>
                </c:pt>
                <c:pt idx="503">
                  <c:v>6.738096819555679</c:v>
                </c:pt>
                <c:pt idx="504">
                  <c:v>6.7637015874699911</c:v>
                </c:pt>
                <c:pt idx="505">
                  <c:v>6.7894036535023776</c:v>
                </c:pt>
                <c:pt idx="506">
                  <c:v>6.8152033873856865</c:v>
                </c:pt>
                <c:pt idx="507">
                  <c:v>6.8411011602577521</c:v>
                </c:pt>
                <c:pt idx="508">
                  <c:v>6.8670973446667318</c:v>
                </c:pt>
                <c:pt idx="509">
                  <c:v>6.8931923145764653</c:v>
                </c:pt>
                <c:pt idx="510">
                  <c:v>6.9193864453718561</c:v>
                </c:pt>
                <c:pt idx="511">
                  <c:v>6.9456801138642694</c:v>
                </c:pt>
                <c:pt idx="512">
                  <c:v>6.9720736982969536</c:v>
                </c:pt>
                <c:pt idx="513">
                  <c:v>6.9985675783504826</c:v>
                </c:pt>
                <c:pt idx="514">
                  <c:v>7.0251621351482143</c:v>
                </c:pt>
                <c:pt idx="515">
                  <c:v>7.0518577512617773</c:v>
                </c:pt>
                <c:pt idx="516">
                  <c:v>7.0786548107165723</c:v>
                </c:pt>
                <c:pt idx="517">
                  <c:v>7.1055536989972952</c:v>
                </c:pt>
                <c:pt idx="518">
                  <c:v>7.1325548030534849</c:v>
                </c:pt>
                <c:pt idx="519">
                  <c:v>7.1596585113050883</c:v>
                </c:pt>
                <c:pt idx="520">
                  <c:v>7.1868652136480478</c:v>
                </c:pt>
                <c:pt idx="521">
                  <c:v>7.2141753014599104</c:v>
                </c:pt>
                <c:pt idx="522">
                  <c:v>7.2415891676054578</c:v>
                </c:pt>
                <c:pt idx="523">
                  <c:v>7.2691072064423583</c:v>
                </c:pt>
                <c:pt idx="524">
                  <c:v>7.2967298138268397</c:v>
                </c:pt>
                <c:pt idx="525">
                  <c:v>7.3244573871193817</c:v>
                </c:pt>
                <c:pt idx="526">
                  <c:v>7.3522903251904355</c:v>
                </c:pt>
                <c:pt idx="527">
                  <c:v>7.3802290284261591</c:v>
                </c:pt>
                <c:pt idx="528">
                  <c:v>7.408273898734179</c:v>
                </c:pt>
                <c:pt idx="529">
                  <c:v>7.4364253395493689</c:v>
                </c:pt>
                <c:pt idx="530">
                  <c:v>7.4646837558396566</c:v>
                </c:pt>
                <c:pt idx="531">
                  <c:v>7.4930495541118471</c:v>
                </c:pt>
                <c:pt idx="532">
                  <c:v>7.5215231424174727</c:v>
                </c:pt>
                <c:pt idx="533">
                  <c:v>7.5501049303586596</c:v>
                </c:pt>
                <c:pt idx="534">
                  <c:v>7.5787953290940226</c:v>
                </c:pt>
                <c:pt idx="535">
                  <c:v>7.6075947513445801</c:v>
                </c:pt>
                <c:pt idx="536">
                  <c:v>7.6365036113996894</c:v>
                </c:pt>
                <c:pt idx="537">
                  <c:v>7.6655223251230087</c:v>
                </c:pt>
                <c:pt idx="538">
                  <c:v>7.6946513099584761</c:v>
                </c:pt>
                <c:pt idx="539">
                  <c:v>7.7238909849363182</c:v>
                </c:pt>
                <c:pt idx="540">
                  <c:v>7.7532417706790762</c:v>
                </c:pt>
                <c:pt idx="541">
                  <c:v>7.7827040894076571</c:v>
                </c:pt>
                <c:pt idx="542">
                  <c:v>7.8122783649474066</c:v>
                </c:pt>
                <c:pt idx="543">
                  <c:v>7.8419650227342066</c:v>
                </c:pt>
                <c:pt idx="544">
                  <c:v>7.8717644898205972</c:v>
                </c:pt>
                <c:pt idx="545">
                  <c:v>7.9016771948819153</c:v>
                </c:pt>
                <c:pt idx="546">
                  <c:v>7.931703568222467</c:v>
                </c:pt>
                <c:pt idx="547">
                  <c:v>7.9618440417817125</c:v>
                </c:pt>
                <c:pt idx="548">
                  <c:v>7.9920990491404833</c:v>
                </c:pt>
                <c:pt idx="549">
                  <c:v>8.0224690255272169</c:v>
                </c:pt>
                <c:pt idx="550">
                  <c:v>8.0529544078242203</c:v>
                </c:pt>
                <c:pt idx="551">
                  <c:v>8.083555634573953</c:v>
                </c:pt>
                <c:pt idx="552">
                  <c:v>8.1142731459853348</c:v>
                </c:pt>
                <c:pt idx="553">
                  <c:v>8.1451073839400792</c:v>
                </c:pt>
                <c:pt idx="554">
                  <c:v>8.1760587919990524</c:v>
                </c:pt>
                <c:pt idx="555">
                  <c:v>8.2071278154086489</c:v>
                </c:pt>
                <c:pt idx="556">
                  <c:v>8.2383149011072021</c:v>
                </c:pt>
                <c:pt idx="557">
                  <c:v>8.2696204977314096</c:v>
                </c:pt>
                <c:pt idx="558">
                  <c:v>8.3010450556227884</c:v>
                </c:pt>
                <c:pt idx="559">
                  <c:v>8.3325890268341549</c:v>
                </c:pt>
                <c:pt idx="560">
                  <c:v>8.364252865136125</c:v>
                </c:pt>
                <c:pt idx="561">
                  <c:v>8.3960370260236417</c:v>
                </c:pt>
                <c:pt idx="562">
                  <c:v>8.4279419667225319</c:v>
                </c:pt>
                <c:pt idx="563">
                  <c:v>8.4599681461960774</c:v>
                </c:pt>
                <c:pt idx="564">
                  <c:v>8.4921160251516223</c:v>
                </c:pt>
                <c:pt idx="565">
                  <c:v>8.5243860660471995</c:v>
                </c:pt>
                <c:pt idx="566">
                  <c:v>8.556778733098179</c:v>
                </c:pt>
                <c:pt idx="567">
                  <c:v>8.5892944922839529</c:v>
                </c:pt>
                <c:pt idx="568">
                  <c:v>8.6219338113546318</c:v>
                </c:pt>
                <c:pt idx="569">
                  <c:v>8.6546971598377791</c:v>
                </c:pt>
                <c:pt idx="570">
                  <c:v>8.6875850090451632</c:v>
                </c:pt>
                <c:pt idx="571">
                  <c:v>8.7205978320795356</c:v>
                </c:pt>
                <c:pt idx="572">
                  <c:v>8.7537361038414385</c:v>
                </c:pt>
                <c:pt idx="573">
                  <c:v>8.787000301036036</c:v>
                </c:pt>
                <c:pt idx="574">
                  <c:v>8.8203909021799731</c:v>
                </c:pt>
                <c:pt idx="575">
                  <c:v>8.8539083876082572</c:v>
                </c:pt>
                <c:pt idx="576">
                  <c:v>8.8875532394811696</c:v>
                </c:pt>
                <c:pt idx="577">
                  <c:v>8.9213259417911974</c:v>
                </c:pt>
                <c:pt idx="578">
                  <c:v>8.9552269803700035</c:v>
                </c:pt>
                <c:pt idx="579">
                  <c:v>8.9892568428954096</c:v>
                </c:pt>
                <c:pt idx="580">
                  <c:v>9.0234160188984127</c:v>
                </c:pt>
                <c:pt idx="581">
                  <c:v>9.0577049997702268</c:v>
                </c:pt>
                <c:pt idx="582">
                  <c:v>9.0921242787693544</c:v>
                </c:pt>
                <c:pt idx="583">
                  <c:v>9.1266743510286776</c:v>
                </c:pt>
                <c:pt idx="584">
                  <c:v>9.1613557135625872</c:v>
                </c:pt>
                <c:pt idx="585">
                  <c:v>9.1961688652741245</c:v>
                </c:pt>
                <c:pt idx="586">
                  <c:v>9.2311143069621657</c:v>
                </c:pt>
                <c:pt idx="587">
                  <c:v>9.266192541328623</c:v>
                </c:pt>
                <c:pt idx="588">
                  <c:v>9.3014040729856724</c:v>
                </c:pt>
                <c:pt idx="589">
                  <c:v>9.3367494084630174</c:v>
                </c:pt>
                <c:pt idx="590">
                  <c:v>9.3722290562151773</c:v>
                </c:pt>
                <c:pt idx="591">
                  <c:v>9.4078435266287954</c:v>
                </c:pt>
                <c:pt idx="592">
                  <c:v>9.4435933320299856</c:v>
                </c:pt>
                <c:pt idx="593">
                  <c:v>9.4794789866916993</c:v>
                </c:pt>
                <c:pt idx="594">
                  <c:v>9.5155010068411272</c:v>
                </c:pt>
                <c:pt idx="595">
                  <c:v>9.5516599106671229</c:v>
                </c:pt>
                <c:pt idx="596">
                  <c:v>9.5879562183276583</c:v>
                </c:pt>
                <c:pt idx="597">
                  <c:v>9.6243904519573036</c:v>
                </c:pt>
                <c:pt idx="598">
                  <c:v>9.6609631356747414</c:v>
                </c:pt>
                <c:pt idx="599">
                  <c:v>9.6976747955903058</c:v>
                </c:pt>
                <c:pt idx="600">
                  <c:v>9.7345259598135492</c:v>
                </c:pt>
                <c:pt idx="601">
                  <c:v>9.7715171584608402</c:v>
                </c:pt>
                <c:pt idx="602">
                  <c:v>9.8086489236629912</c:v>
                </c:pt>
                <c:pt idx="603">
                  <c:v>9.8459217895729108</c:v>
                </c:pt>
                <c:pt idx="604">
                  <c:v>9.8833362923732881</c:v>
                </c:pt>
                <c:pt idx="605">
                  <c:v>9.9208929702843065</c:v>
                </c:pt>
                <c:pt idx="606">
                  <c:v>9.9585923635713876</c:v>
                </c:pt>
                <c:pt idx="607">
                  <c:v>9.9964350145529597</c:v>
                </c:pt>
                <c:pt idx="608">
                  <c:v>10.034421467608261</c:v>
                </c:pt>
                <c:pt idx="609">
                  <c:v>10.072552269185174</c:v>
                </c:pt>
                <c:pt idx="610">
                  <c:v>10.110827967808078</c:v>
                </c:pt>
                <c:pt idx="611">
                  <c:v>10.149249114085748</c:v>
                </c:pt>
                <c:pt idx="612">
                  <c:v>10.187816260719273</c:v>
                </c:pt>
                <c:pt idx="613">
                  <c:v>10.226529962510007</c:v>
                </c:pt>
                <c:pt idx="614">
                  <c:v>10.265390776367544</c:v>
                </c:pt>
                <c:pt idx="615">
                  <c:v>10.304399261317741</c:v>
                </c:pt>
                <c:pt idx="616">
                  <c:v>10.343555978510748</c:v>
                </c:pt>
                <c:pt idx="617">
                  <c:v>10.38286149122909</c:v>
                </c:pt>
                <c:pt idx="618">
                  <c:v>10.42231636489576</c:v>
                </c:pt>
                <c:pt idx="619">
                  <c:v>10.461921167082364</c:v>
                </c:pt>
                <c:pt idx="620">
                  <c:v>10.501676467517278</c:v>
                </c:pt>
                <c:pt idx="621">
                  <c:v>10.541582838093843</c:v>
                </c:pt>
                <c:pt idx="622">
                  <c:v>10.5816408528786</c:v>
                </c:pt>
                <c:pt idx="623">
                  <c:v>10.62185108811954</c:v>
                </c:pt>
                <c:pt idx="624">
                  <c:v>10.662214122254394</c:v>
                </c:pt>
                <c:pt idx="625">
                  <c:v>10.702730535918962</c:v>
                </c:pt>
                <c:pt idx="626">
                  <c:v>10.743400911955455</c:v>
                </c:pt>
                <c:pt idx="627">
                  <c:v>10.784225835420886</c:v>
                </c:pt>
                <c:pt idx="628">
                  <c:v>10.825205893595486</c:v>
                </c:pt>
                <c:pt idx="629">
                  <c:v>10.86634167599115</c:v>
                </c:pt>
                <c:pt idx="630">
                  <c:v>10.907633774359915</c:v>
                </c:pt>
                <c:pt idx="631">
                  <c:v>10.949082782702483</c:v>
                </c:pt>
                <c:pt idx="632">
                  <c:v>10.990689297276752</c:v>
                </c:pt>
                <c:pt idx="633">
                  <c:v>11.032453916606404</c:v>
                </c:pt>
                <c:pt idx="634">
                  <c:v>11.074377241489508</c:v>
                </c:pt>
                <c:pt idx="635">
                  <c:v>11.116459875007168</c:v>
                </c:pt>
                <c:pt idx="636">
                  <c:v>11.158702422532196</c:v>
                </c:pt>
                <c:pt idx="637">
                  <c:v>11.201105491737819</c:v>
                </c:pt>
                <c:pt idx="638">
                  <c:v>11.243669692606423</c:v>
                </c:pt>
                <c:pt idx="639">
                  <c:v>11.286395637438327</c:v>
                </c:pt>
                <c:pt idx="640">
                  <c:v>11.329283940860593</c:v>
                </c:pt>
                <c:pt idx="641">
                  <c:v>11.372335219835863</c:v>
                </c:pt>
                <c:pt idx="642">
                  <c:v>11.415550093671239</c:v>
                </c:pt>
                <c:pt idx="643">
                  <c:v>11.458929184027191</c:v>
                </c:pt>
                <c:pt idx="644">
                  <c:v>11.502473114926495</c:v>
                </c:pt>
                <c:pt idx="645">
                  <c:v>11.546182512763217</c:v>
                </c:pt>
                <c:pt idx="646">
                  <c:v>11.590058006311716</c:v>
                </c:pt>
                <c:pt idx="647">
                  <c:v>11.634100226735701</c:v>
                </c:pt>
                <c:pt idx="648">
                  <c:v>11.678309807597296</c:v>
                </c:pt>
                <c:pt idx="649">
                  <c:v>11.722687384866166</c:v>
                </c:pt>
                <c:pt idx="650">
                  <c:v>11.767233596928659</c:v>
                </c:pt>
                <c:pt idx="651">
                  <c:v>11.811949084596987</c:v>
                </c:pt>
                <c:pt idx="652">
                  <c:v>11.856834491118457</c:v>
                </c:pt>
                <c:pt idx="653">
                  <c:v>11.901890462184708</c:v>
                </c:pt>
                <c:pt idx="654">
                  <c:v>11.94711764594101</c:v>
                </c:pt>
                <c:pt idx="655">
                  <c:v>11.992516692995586</c:v>
                </c:pt>
                <c:pt idx="656">
                  <c:v>12.038088256428971</c:v>
                </c:pt>
                <c:pt idx="657">
                  <c:v>12.083832991803401</c:v>
                </c:pt>
                <c:pt idx="658">
                  <c:v>12.129751557172254</c:v>
                </c:pt>
                <c:pt idx="659">
                  <c:v>12.175844613089509</c:v>
                </c:pt>
                <c:pt idx="660">
                  <c:v>12.22211282261925</c:v>
                </c:pt>
                <c:pt idx="661">
                  <c:v>12.268556851345204</c:v>
                </c:pt>
                <c:pt idx="662">
                  <c:v>12.315177367380317</c:v>
                </c:pt>
                <c:pt idx="663">
                  <c:v>12.361975041376363</c:v>
                </c:pt>
                <c:pt idx="664">
                  <c:v>12.408950546533594</c:v>
                </c:pt>
                <c:pt idx="665">
                  <c:v>12.456104558610422</c:v>
                </c:pt>
                <c:pt idx="666">
                  <c:v>12.503437755933142</c:v>
                </c:pt>
                <c:pt idx="667">
                  <c:v>12.550950819405688</c:v>
                </c:pt>
                <c:pt idx="668">
                  <c:v>12.59864443251943</c:v>
                </c:pt>
                <c:pt idx="669">
                  <c:v>12.646519281363004</c:v>
                </c:pt>
                <c:pt idx="670">
                  <c:v>12.694576054632183</c:v>
                </c:pt>
                <c:pt idx="671">
                  <c:v>12.742815443639785</c:v>
                </c:pt>
                <c:pt idx="672">
                  <c:v>12.791238142325616</c:v>
                </c:pt>
                <c:pt idx="673">
                  <c:v>12.839844847266454</c:v>
                </c:pt>
                <c:pt idx="674">
                  <c:v>12.888636257686066</c:v>
                </c:pt>
                <c:pt idx="675">
                  <c:v>12.937613075465274</c:v>
                </c:pt>
                <c:pt idx="676">
                  <c:v>12.986776005152041</c:v>
                </c:pt>
                <c:pt idx="677">
                  <c:v>13.03612575397162</c:v>
                </c:pt>
                <c:pt idx="678">
                  <c:v>13.085663031836711</c:v>
                </c:pt>
                <c:pt idx="679">
                  <c:v>13.135388551357691</c:v>
                </c:pt>
                <c:pt idx="680">
                  <c:v>13.18530302785285</c:v>
                </c:pt>
                <c:pt idx="681">
                  <c:v>13.235407179358692</c:v>
                </c:pt>
                <c:pt idx="682">
                  <c:v>13.285701726640255</c:v>
                </c:pt>
                <c:pt idx="683">
                  <c:v>13.336187393201488</c:v>
                </c:pt>
                <c:pt idx="684">
                  <c:v>13.386864905295655</c:v>
                </c:pt>
                <c:pt idx="685">
                  <c:v>13.437734991935779</c:v>
                </c:pt>
                <c:pt idx="686">
                  <c:v>13.488798384905134</c:v>
                </c:pt>
                <c:pt idx="687">
                  <c:v>13.540055818767774</c:v>
                </c:pt>
                <c:pt idx="688">
                  <c:v>13.591508030879092</c:v>
                </c:pt>
                <c:pt idx="689">
                  <c:v>13.643155761396434</c:v>
                </c:pt>
                <c:pt idx="690">
                  <c:v>13.694999753289741</c:v>
                </c:pt>
                <c:pt idx="691">
                  <c:v>13.747040752352243</c:v>
                </c:pt>
                <c:pt idx="692">
                  <c:v>13.799279507211182</c:v>
                </c:pt>
                <c:pt idx="693">
                  <c:v>13.851716769338585</c:v>
                </c:pt>
                <c:pt idx="694">
                  <c:v>13.904353293062073</c:v>
                </c:pt>
                <c:pt idx="695">
                  <c:v>13.95718983557571</c:v>
                </c:pt>
                <c:pt idx="696">
                  <c:v>14.010227156950897</c:v>
                </c:pt>
                <c:pt idx="697">
                  <c:v>14.063466020147311</c:v>
                </c:pt>
                <c:pt idx="698">
                  <c:v>14.116907191023872</c:v>
                </c:pt>
                <c:pt idx="699">
                  <c:v>14.170551438349763</c:v>
                </c:pt>
                <c:pt idx="700">
                  <c:v>14.224399533815493</c:v>
                </c:pt>
                <c:pt idx="701">
                  <c:v>14.278452252043992</c:v>
                </c:pt>
                <c:pt idx="702">
                  <c:v>14.33271037060176</c:v>
                </c:pt>
                <c:pt idx="703">
                  <c:v>14.387174670010047</c:v>
                </c:pt>
                <c:pt idx="704">
                  <c:v>14.441845933756086</c:v>
                </c:pt>
                <c:pt idx="705">
                  <c:v>14.49672494830436</c:v>
                </c:pt>
                <c:pt idx="706">
                  <c:v>14.551812503107916</c:v>
                </c:pt>
                <c:pt idx="707">
                  <c:v>14.607109390619726</c:v>
                </c:pt>
                <c:pt idx="708">
                  <c:v>14.662616406304082</c:v>
                </c:pt>
                <c:pt idx="709">
                  <c:v>14.718334348648037</c:v>
                </c:pt>
                <c:pt idx="710">
                  <c:v>14.7742640191729</c:v>
                </c:pt>
                <c:pt idx="711">
                  <c:v>14.830406222445758</c:v>
                </c:pt>
                <c:pt idx="712">
                  <c:v>14.886761766091052</c:v>
                </c:pt>
                <c:pt idx="713">
                  <c:v>14.943331460802199</c:v>
                </c:pt>
                <c:pt idx="714">
                  <c:v>15.000116120353248</c:v>
                </c:pt>
                <c:pt idx="715">
                  <c:v>15.05711656161059</c:v>
                </c:pt>
                <c:pt idx="716">
                  <c:v>15.11433360454471</c:v>
                </c:pt>
                <c:pt idx="717">
                  <c:v>15.17176807224198</c:v>
                </c:pt>
                <c:pt idx="718">
                  <c:v>15.2294207909165</c:v>
                </c:pt>
                <c:pt idx="719">
                  <c:v>15.287292589921982</c:v>
                </c:pt>
                <c:pt idx="720">
                  <c:v>15.345384301763687</c:v>
                </c:pt>
                <c:pt idx="721">
                  <c:v>15.403696762110389</c:v>
                </c:pt>
                <c:pt idx="722">
                  <c:v>15.462230809806409</c:v>
                </c:pt>
                <c:pt idx="723">
                  <c:v>15.520987286883674</c:v>
                </c:pt>
                <c:pt idx="724">
                  <c:v>15.579967038573832</c:v>
                </c:pt>
                <c:pt idx="725">
                  <c:v>15.639170913320413</c:v>
                </c:pt>
                <c:pt idx="726">
                  <c:v>15.698599762791032</c:v>
                </c:pt>
                <c:pt idx="727">
                  <c:v>15.758254441889639</c:v>
                </c:pt>
                <c:pt idx="728">
                  <c:v>15.818135808768819</c:v>
                </c:pt>
                <c:pt idx="729">
                  <c:v>15.878244724842141</c:v>
                </c:pt>
                <c:pt idx="730">
                  <c:v>15.938582054796541</c:v>
                </c:pt>
                <c:pt idx="731">
                  <c:v>15.999148666604768</c:v>
                </c:pt>
                <c:pt idx="732">
                  <c:v>16.059945431537866</c:v>
                </c:pt>
                <c:pt idx="733">
                  <c:v>16.12097322417771</c:v>
                </c:pt>
                <c:pt idx="734">
                  <c:v>16.182232922429588</c:v>
                </c:pt>
                <c:pt idx="735">
                  <c:v>16.243725407534821</c:v>
                </c:pt>
                <c:pt idx="736">
                  <c:v>16.305451564083455</c:v>
                </c:pt>
                <c:pt idx="737">
                  <c:v>16.367412280026972</c:v>
                </c:pt>
                <c:pt idx="738">
                  <c:v>16.429608446691073</c:v>
                </c:pt>
                <c:pt idx="739">
                  <c:v>16.4920409587885</c:v>
                </c:pt>
                <c:pt idx="740">
                  <c:v>16.554710714431899</c:v>
                </c:pt>
                <c:pt idx="741">
                  <c:v>16.617618615146739</c:v>
                </c:pt>
                <c:pt idx="742">
                  <c:v>16.680765565884297</c:v>
                </c:pt>
                <c:pt idx="743">
                  <c:v>16.744152475034657</c:v>
                </c:pt>
                <c:pt idx="744">
                  <c:v>16.807780254439788</c:v>
                </c:pt>
                <c:pt idx="745">
                  <c:v>16.87164981940666</c:v>
                </c:pt>
                <c:pt idx="746">
                  <c:v>16.935762088720406</c:v>
                </c:pt>
                <c:pt idx="747">
                  <c:v>17.000117984657543</c:v>
                </c:pt>
                <c:pt idx="748">
                  <c:v>17.064718432999243</c:v>
                </c:pt>
                <c:pt idx="749">
                  <c:v>17.12956436304464</c:v>
                </c:pt>
                <c:pt idx="750">
                  <c:v>17.194656707624208</c:v>
                </c:pt>
                <c:pt idx="751">
                  <c:v>17.259996403113181</c:v>
                </c:pt>
                <c:pt idx="752">
                  <c:v>17.325584389445012</c:v>
                </c:pt>
                <c:pt idx="753">
                  <c:v>17.391421610124905</c:v>
                </c:pt>
                <c:pt idx="754">
                  <c:v>17.457509012243381</c:v>
                </c:pt>
                <c:pt idx="755">
                  <c:v>17.523847546489908</c:v>
                </c:pt>
                <c:pt idx="756">
                  <c:v>17.590438167166571</c:v>
                </c:pt>
                <c:pt idx="757">
                  <c:v>17.657281832201804</c:v>
                </c:pt>
                <c:pt idx="758">
                  <c:v>17.724379503164172</c:v>
                </c:pt>
                <c:pt idx="759">
                  <c:v>17.791732145276196</c:v>
                </c:pt>
                <c:pt idx="760">
                  <c:v>17.859340727428247</c:v>
                </c:pt>
                <c:pt idx="761">
                  <c:v>17.927206222192474</c:v>
                </c:pt>
                <c:pt idx="762">
                  <c:v>17.995329605836805</c:v>
                </c:pt>
                <c:pt idx="763">
                  <c:v>18.063711858338984</c:v>
                </c:pt>
                <c:pt idx="764">
                  <c:v>18.132353963400671</c:v>
                </c:pt>
                <c:pt idx="765">
                  <c:v>18.201256908461595</c:v>
                </c:pt>
                <c:pt idx="766">
                  <c:v>18.270421684713749</c:v>
                </c:pt>
                <c:pt idx="767">
                  <c:v>18.339849287115662</c:v>
                </c:pt>
                <c:pt idx="768">
                  <c:v>18.409540714406702</c:v>
                </c:pt>
                <c:pt idx="769">
                  <c:v>18.479496969121449</c:v>
                </c:pt>
                <c:pt idx="770">
                  <c:v>18.549719057604111</c:v>
                </c:pt>
                <c:pt idx="771">
                  <c:v>18.620207990023008</c:v>
                </c:pt>
                <c:pt idx="772">
                  <c:v>18.690964780385094</c:v>
                </c:pt>
                <c:pt idx="773">
                  <c:v>18.761990446550559</c:v>
                </c:pt>
                <c:pt idx="774">
                  <c:v>18.833286010247452</c:v>
                </c:pt>
                <c:pt idx="775">
                  <c:v>18.904852497086392</c:v>
                </c:pt>
                <c:pt idx="776">
                  <c:v>18.97669093657532</c:v>
                </c:pt>
                <c:pt idx="777">
                  <c:v>19.048802362134307</c:v>
                </c:pt>
                <c:pt idx="778">
                  <c:v>19.121187811110417</c:v>
                </c:pt>
                <c:pt idx="779">
                  <c:v>19.193848324792636</c:v>
                </c:pt>
                <c:pt idx="780">
                  <c:v>19.266784948426849</c:v>
                </c:pt>
                <c:pt idx="781">
                  <c:v>19.339998731230871</c:v>
                </c:pt>
                <c:pt idx="782">
                  <c:v>19.413490726409549</c:v>
                </c:pt>
                <c:pt idx="783">
                  <c:v>19.487261991169905</c:v>
                </c:pt>
                <c:pt idx="784">
                  <c:v>19.56131358673635</c:v>
                </c:pt>
                <c:pt idx="785">
                  <c:v>19.63564657836595</c:v>
                </c:pt>
                <c:pt idx="786">
                  <c:v>19.710262035363741</c:v>
                </c:pt>
                <c:pt idx="787">
                  <c:v>19.785161031098124</c:v>
                </c:pt>
                <c:pt idx="788">
                  <c:v>19.860344643016298</c:v>
                </c:pt>
                <c:pt idx="789">
                  <c:v>19.93581395265976</c:v>
                </c:pt>
                <c:pt idx="790">
                  <c:v>20.011570045679868</c:v>
                </c:pt>
                <c:pt idx="791">
                  <c:v>20.08761401185345</c:v>
                </c:pt>
                <c:pt idx="792">
                  <c:v>20.163946945098495</c:v>
                </c:pt>
                <c:pt idx="793">
                  <c:v>20.24056994348987</c:v>
                </c:pt>
                <c:pt idx="794">
                  <c:v>20.317484109275131</c:v>
                </c:pt>
                <c:pt idx="795">
                  <c:v>20.394690548890377</c:v>
                </c:pt>
                <c:pt idx="796">
                  <c:v>20.472190372976161</c:v>
                </c:pt>
                <c:pt idx="797">
                  <c:v>20.549984696393473</c:v>
                </c:pt>
                <c:pt idx="798">
                  <c:v>20.62807463823977</c:v>
                </c:pt>
                <c:pt idx="799">
                  <c:v>20.706461321865081</c:v>
                </c:pt>
                <c:pt idx="800">
                  <c:v>20.785145874888169</c:v>
                </c:pt>
                <c:pt idx="801">
                  <c:v>20.864129429212745</c:v>
                </c:pt>
                <c:pt idx="802">
                  <c:v>20.943413121043754</c:v>
                </c:pt>
                <c:pt idx="803">
                  <c:v>21.02299809090372</c:v>
                </c:pt>
                <c:pt idx="804">
                  <c:v>21.102885483649153</c:v>
                </c:pt>
                <c:pt idx="805">
                  <c:v>21.183076448487022</c:v>
                </c:pt>
                <c:pt idx="806">
                  <c:v>21.263572138991272</c:v>
                </c:pt>
                <c:pt idx="807">
                  <c:v>21.344373713119438</c:v>
                </c:pt>
                <c:pt idx="808">
                  <c:v>21.425482333229294</c:v>
                </c:pt>
                <c:pt idx="809">
                  <c:v>21.506899166095565</c:v>
                </c:pt>
                <c:pt idx="810">
                  <c:v>21.588625382926729</c:v>
                </c:pt>
                <c:pt idx="811">
                  <c:v>21.670662159381852</c:v>
                </c:pt>
                <c:pt idx="812">
                  <c:v>21.753010675587504</c:v>
                </c:pt>
                <c:pt idx="813">
                  <c:v>21.835672116154736</c:v>
                </c:pt>
                <c:pt idx="814">
                  <c:v>21.918647670196126</c:v>
                </c:pt>
                <c:pt idx="815">
                  <c:v>22.001938531342873</c:v>
                </c:pt>
                <c:pt idx="816">
                  <c:v>22.085545897761975</c:v>
                </c:pt>
                <c:pt idx="817">
                  <c:v>22.169470972173471</c:v>
                </c:pt>
                <c:pt idx="818">
                  <c:v>22.253714961867733</c:v>
                </c:pt>
                <c:pt idx="819">
                  <c:v>22.338279078722831</c:v>
                </c:pt>
                <c:pt idx="820">
                  <c:v>22.423164539221979</c:v>
                </c:pt>
                <c:pt idx="821">
                  <c:v>22.508372564471024</c:v>
                </c:pt>
                <c:pt idx="822">
                  <c:v>22.593904380216014</c:v>
                </c:pt>
                <c:pt idx="823">
                  <c:v>22.679761216860836</c:v>
                </c:pt>
                <c:pt idx="824">
                  <c:v>22.765944309484908</c:v>
                </c:pt>
                <c:pt idx="825">
                  <c:v>22.852454897860952</c:v>
                </c:pt>
                <c:pt idx="826">
                  <c:v>22.939294226472825</c:v>
                </c:pt>
                <c:pt idx="827">
                  <c:v>23.026463544533421</c:v>
                </c:pt>
                <c:pt idx="828">
                  <c:v>23.113964106002648</c:v>
                </c:pt>
                <c:pt idx="829">
                  <c:v>23.201797169605459</c:v>
                </c:pt>
                <c:pt idx="830">
                  <c:v>23.289963998849959</c:v>
                </c:pt>
                <c:pt idx="831">
                  <c:v>23.378465862045591</c:v>
                </c:pt>
                <c:pt idx="832">
                  <c:v>23.467304032321366</c:v>
                </c:pt>
                <c:pt idx="833">
                  <c:v>23.556479787644186</c:v>
                </c:pt>
                <c:pt idx="834">
                  <c:v>23.645994410837233</c:v>
                </c:pt>
                <c:pt idx="835">
                  <c:v>23.735849189598415</c:v>
                </c:pt>
                <c:pt idx="836">
                  <c:v>23.826045416518891</c:v>
                </c:pt>
                <c:pt idx="837">
                  <c:v>23.916584389101665</c:v>
                </c:pt>
                <c:pt idx="838">
                  <c:v>24.007467409780251</c:v>
                </c:pt>
                <c:pt idx="839">
                  <c:v>24.098695785937416</c:v>
                </c:pt>
                <c:pt idx="840">
                  <c:v>24.190270829923978</c:v>
                </c:pt>
                <c:pt idx="841">
                  <c:v>24.28219385907769</c:v>
                </c:pt>
                <c:pt idx="842">
                  <c:v>24.374466195742187</c:v>
                </c:pt>
                <c:pt idx="843">
                  <c:v>24.467089167286009</c:v>
                </c:pt>
                <c:pt idx="844">
                  <c:v>24.560064106121697</c:v>
                </c:pt>
                <c:pt idx="845">
                  <c:v>24.65339234972496</c:v>
                </c:pt>
                <c:pt idx="846">
                  <c:v>24.747075240653917</c:v>
                </c:pt>
                <c:pt idx="847">
                  <c:v>24.841114126568403</c:v>
                </c:pt>
                <c:pt idx="848">
                  <c:v>24.935510360249364</c:v>
                </c:pt>
                <c:pt idx="849">
                  <c:v>25.030265299618311</c:v>
                </c:pt>
                <c:pt idx="850">
                  <c:v>25.12538030775686</c:v>
                </c:pt>
                <c:pt idx="851">
                  <c:v>25.220856752926338</c:v>
                </c:pt>
                <c:pt idx="852">
                  <c:v>25.31669600858746</c:v>
                </c:pt>
                <c:pt idx="853">
                  <c:v>25.412899453420092</c:v>
                </c:pt>
                <c:pt idx="854">
                  <c:v>25.509468471343091</c:v>
                </c:pt>
                <c:pt idx="855">
                  <c:v>25.606404451534196</c:v>
                </c:pt>
                <c:pt idx="856">
                  <c:v>25.703708788450026</c:v>
                </c:pt>
                <c:pt idx="857">
                  <c:v>25.801382881846138</c:v>
                </c:pt>
                <c:pt idx="858">
                  <c:v>25.899428136797155</c:v>
                </c:pt>
                <c:pt idx="859">
                  <c:v>25.997845963716983</c:v>
                </c:pt>
                <c:pt idx="860">
                  <c:v>26.096637778379108</c:v>
                </c:pt>
                <c:pt idx="861">
                  <c:v>26.19580500193695</c:v>
                </c:pt>
                <c:pt idx="862">
                  <c:v>26.295349060944311</c:v>
                </c:pt>
                <c:pt idx="863">
                  <c:v>26.3952713873759</c:v>
                </c:pt>
                <c:pt idx="864">
                  <c:v>26.495573418647929</c:v>
                </c:pt>
                <c:pt idx="865">
                  <c:v>26.596256597638792</c:v>
                </c:pt>
                <c:pt idx="866">
                  <c:v>26.69732237270982</c:v>
                </c:pt>
                <c:pt idx="867">
                  <c:v>26.79877219772612</c:v>
                </c:pt>
                <c:pt idx="868">
                  <c:v>26.90060753207748</c:v>
                </c:pt>
                <c:pt idx="869">
                  <c:v>27.002829840699373</c:v>
                </c:pt>
                <c:pt idx="870">
                  <c:v>27.105440594094031</c:v>
                </c:pt>
                <c:pt idx="871">
                  <c:v>27.208441268351589</c:v>
                </c:pt>
                <c:pt idx="872">
                  <c:v>27.311833345171326</c:v>
                </c:pt>
                <c:pt idx="873">
                  <c:v>27.415618311882977</c:v>
                </c:pt>
                <c:pt idx="874">
                  <c:v>27.519797661468132</c:v>
                </c:pt>
                <c:pt idx="875">
                  <c:v>27.624372892581711</c:v>
                </c:pt>
                <c:pt idx="876">
                  <c:v>27.729345509573523</c:v>
                </c:pt>
                <c:pt idx="877">
                  <c:v>27.834717022509903</c:v>
                </c:pt>
                <c:pt idx="878">
                  <c:v>27.940488947195441</c:v>
                </c:pt>
                <c:pt idx="879">
                  <c:v>28.046662805194785</c:v>
                </c:pt>
                <c:pt idx="880">
                  <c:v>28.153240123854527</c:v>
                </c:pt>
                <c:pt idx="881">
                  <c:v>28.260222436325176</c:v>
                </c:pt>
                <c:pt idx="882">
                  <c:v>28.367611281583212</c:v>
                </c:pt>
                <c:pt idx="883">
                  <c:v>28.475408204453228</c:v>
                </c:pt>
                <c:pt idx="884">
                  <c:v>28.583614755630151</c:v>
                </c:pt>
                <c:pt idx="885">
                  <c:v>28.692232491701546</c:v>
                </c:pt>
                <c:pt idx="886">
                  <c:v>28.801262975170012</c:v>
                </c:pt>
                <c:pt idx="887">
                  <c:v>28.910707774475657</c:v>
                </c:pt>
                <c:pt idx="888">
                  <c:v>29.020568464018666</c:v>
                </c:pt>
                <c:pt idx="889">
                  <c:v>29.130846624181938</c:v>
                </c:pt>
                <c:pt idx="890">
                  <c:v>29.241543841353831</c:v>
                </c:pt>
                <c:pt idx="891">
                  <c:v>29.352661707950976</c:v>
                </c:pt>
                <c:pt idx="892">
                  <c:v>29.46420182244119</c:v>
                </c:pt>
                <c:pt idx="893">
                  <c:v>29.576165789366467</c:v>
                </c:pt>
                <c:pt idx="894">
                  <c:v>29.688555219366059</c:v>
                </c:pt>
                <c:pt idx="895">
                  <c:v>29.801371729199651</c:v>
                </c:pt>
                <c:pt idx="896">
                  <c:v>29.91461694177061</c:v>
                </c:pt>
                <c:pt idx="897">
                  <c:v>30.02829248614934</c:v>
                </c:pt>
                <c:pt idx="898">
                  <c:v>30.142399997596709</c:v>
                </c:pt>
                <c:pt idx="899">
                  <c:v>30.256941117587576</c:v>
                </c:pt>
                <c:pt idx="900">
                  <c:v>30.37191749383441</c:v>
                </c:pt>
                <c:pt idx="901">
                  <c:v>30.48733078031098</c:v>
                </c:pt>
                <c:pt idx="902">
                  <c:v>30.603182637276163</c:v>
                </c:pt>
                <c:pt idx="903">
                  <c:v>30.719474731297812</c:v>
                </c:pt>
                <c:pt idx="904">
                  <c:v>30.836208735276745</c:v>
                </c:pt>
                <c:pt idx="905">
                  <c:v>30.953386328470799</c:v>
                </c:pt>
                <c:pt idx="906">
                  <c:v>31.07100919651899</c:v>
                </c:pt>
                <c:pt idx="907">
                  <c:v>31.189079031465763</c:v>
                </c:pt>
                <c:pt idx="908">
                  <c:v>31.307597531785333</c:v>
                </c:pt>
                <c:pt idx="909">
                  <c:v>31.42656640240612</c:v>
                </c:pt>
                <c:pt idx="910">
                  <c:v>31.545987354735264</c:v>
                </c:pt>
                <c:pt idx="911">
                  <c:v>31.66586210668326</c:v>
                </c:pt>
                <c:pt idx="912">
                  <c:v>31.786192382688657</c:v>
                </c:pt>
                <c:pt idx="913">
                  <c:v>31.906979913742877</c:v>
                </c:pt>
                <c:pt idx="914">
                  <c:v>32.0282264374151</c:v>
                </c:pt>
                <c:pt idx="915">
                  <c:v>32.14993369787728</c:v>
                </c:pt>
                <c:pt idx="916">
                  <c:v>32.272103445929211</c:v>
                </c:pt>
                <c:pt idx="917">
                  <c:v>32.394737439023743</c:v>
                </c:pt>
                <c:pt idx="918">
                  <c:v>32.517837441292031</c:v>
                </c:pt>
                <c:pt idx="919">
                  <c:v>32.641405223568938</c:v>
                </c:pt>
                <c:pt idx="920">
                  <c:v>32.765442563418503</c:v>
                </c:pt>
                <c:pt idx="921">
                  <c:v>32.889951245159494</c:v>
                </c:pt>
                <c:pt idx="922">
                  <c:v>33.014933059891099</c:v>
                </c:pt>
                <c:pt idx="923">
                  <c:v>33.140389805518687</c:v>
                </c:pt>
                <c:pt idx="924">
                  <c:v>33.266323286779659</c:v>
                </c:pt>
                <c:pt idx="925">
                  <c:v>33.39273531526942</c:v>
                </c:pt>
                <c:pt idx="926">
                  <c:v>33.519627709467443</c:v>
                </c:pt>
                <c:pt idx="927">
                  <c:v>33.647002294763418</c:v>
                </c:pt>
                <c:pt idx="928">
                  <c:v>33.774860903483521</c:v>
                </c:pt>
                <c:pt idx="929">
                  <c:v>33.903205374916759</c:v>
                </c:pt>
                <c:pt idx="930">
                  <c:v>34.032037555341446</c:v>
                </c:pt>
                <c:pt idx="931">
                  <c:v>34.161359298051742</c:v>
                </c:pt>
                <c:pt idx="932">
                  <c:v>34.291172463384342</c:v>
                </c:pt>
                <c:pt idx="933">
                  <c:v>34.421478918745201</c:v>
                </c:pt>
                <c:pt idx="934">
                  <c:v>34.552280538636431</c:v>
                </c:pt>
                <c:pt idx="935">
                  <c:v>34.683579204683248</c:v>
                </c:pt>
                <c:pt idx="936">
                  <c:v>34.815376805661046</c:v>
                </c:pt>
                <c:pt idx="937">
                  <c:v>34.94767523752256</c:v>
                </c:pt>
                <c:pt idx="938">
                  <c:v>35.080476403425145</c:v>
                </c:pt>
                <c:pt idx="939">
                  <c:v>35.213782213758158</c:v>
                </c:pt>
                <c:pt idx="940">
                  <c:v>35.347594586170437</c:v>
                </c:pt>
                <c:pt idx="941">
                  <c:v>35.481915445597885</c:v>
                </c:pt>
                <c:pt idx="942">
                  <c:v>35.616746724291154</c:v>
                </c:pt>
                <c:pt idx="943">
                  <c:v>35.752090361843464</c:v>
                </c:pt>
                <c:pt idx="944">
                  <c:v>35.887948305218472</c:v>
                </c:pt>
                <c:pt idx="945">
                  <c:v>36.024322508778305</c:v>
                </c:pt>
                <c:pt idx="946">
                  <c:v>36.161214934311666</c:v>
                </c:pt>
                <c:pt idx="947">
                  <c:v>36.298627551062047</c:v>
                </c:pt>
                <c:pt idx="948">
                  <c:v>36.436562335756086</c:v>
                </c:pt>
                <c:pt idx="949">
                  <c:v>36.575021272631957</c:v>
                </c:pt>
                <c:pt idx="950">
                  <c:v>36.714006353467958</c:v>
                </c:pt>
                <c:pt idx="951">
                  <c:v>36.853519577611138</c:v>
                </c:pt>
                <c:pt idx="952">
                  <c:v>36.993562952006059</c:v>
                </c:pt>
                <c:pt idx="953">
                  <c:v>37.13413849122368</c:v>
                </c:pt>
                <c:pt idx="954">
                  <c:v>37.275248217490329</c:v>
                </c:pt>
                <c:pt idx="955">
                  <c:v>37.416894160716794</c:v>
                </c:pt>
                <c:pt idx="956">
                  <c:v>37.559078358527522</c:v>
                </c:pt>
                <c:pt idx="957">
                  <c:v>37.70180285628993</c:v>
                </c:pt>
                <c:pt idx="958">
                  <c:v>37.845069707143836</c:v>
                </c:pt>
                <c:pt idx="959">
                  <c:v>37.988880972030984</c:v>
                </c:pt>
                <c:pt idx="960">
                  <c:v>38.133238719724702</c:v>
                </c:pt>
                <c:pt idx="961">
                  <c:v>38.278145026859654</c:v>
                </c:pt>
                <c:pt idx="962">
                  <c:v>38.423601977961724</c:v>
                </c:pt>
                <c:pt idx="963">
                  <c:v>38.569611665477979</c:v>
                </c:pt>
                <c:pt idx="964">
                  <c:v>38.716176189806795</c:v>
                </c:pt>
                <c:pt idx="965">
                  <c:v>38.863297659328062</c:v>
                </c:pt>
                <c:pt idx="966">
                  <c:v>39.010978190433512</c:v>
                </c:pt>
                <c:pt idx="967">
                  <c:v>39.159219907557159</c:v>
                </c:pt>
                <c:pt idx="968">
                  <c:v>39.308024943205879</c:v>
                </c:pt>
                <c:pt idx="969">
                  <c:v>39.457395437990066</c:v>
                </c:pt>
                <c:pt idx="970">
                  <c:v>39.60733354065443</c:v>
                </c:pt>
                <c:pt idx="971">
                  <c:v>39.757841408108916</c:v>
                </c:pt>
                <c:pt idx="972">
                  <c:v>39.908921205459734</c:v>
                </c:pt>
                <c:pt idx="973">
                  <c:v>40.060575106040481</c:v>
                </c:pt>
                <c:pt idx="974">
                  <c:v>40.212805291443438</c:v>
                </c:pt>
                <c:pt idx="975">
                  <c:v>40.365613951550927</c:v>
                </c:pt>
                <c:pt idx="976">
                  <c:v>40.519003284566821</c:v>
                </c:pt>
                <c:pt idx="977">
                  <c:v>40.672975497048178</c:v>
                </c:pt>
                <c:pt idx="978">
                  <c:v>40.827532803936961</c:v>
                </c:pt>
                <c:pt idx="979">
                  <c:v>40.98267742859192</c:v>
                </c:pt>
                <c:pt idx="980">
                  <c:v>41.138411602820568</c:v>
                </c:pt>
                <c:pt idx="981">
                  <c:v>41.294737566911287</c:v>
                </c:pt>
                <c:pt idx="982">
                  <c:v>41.451657569665549</c:v>
                </c:pt>
                <c:pt idx="983">
                  <c:v>41.609173868430283</c:v>
                </c:pt>
                <c:pt idx="984">
                  <c:v>41.767288729130321</c:v>
                </c:pt>
                <c:pt idx="985">
                  <c:v>41.92600442630102</c:v>
                </c:pt>
                <c:pt idx="986">
                  <c:v>42.085323243120968</c:v>
                </c:pt>
                <c:pt idx="987">
                  <c:v>42.245247471444827</c:v>
                </c:pt>
                <c:pt idx="988">
                  <c:v>42.40577941183632</c:v>
                </c:pt>
                <c:pt idx="989">
                  <c:v>42.566921373601296</c:v>
                </c:pt>
                <c:pt idx="990">
                  <c:v>42.728675674820984</c:v>
                </c:pt>
                <c:pt idx="991">
                  <c:v>42.891044642385303</c:v>
                </c:pt>
                <c:pt idx="992">
                  <c:v>43.054030612026366</c:v>
                </c:pt>
                <c:pt idx="993">
                  <c:v>43.217635928352067</c:v>
                </c:pt>
                <c:pt idx="994">
                  <c:v>43.381862944879806</c:v>
                </c:pt>
                <c:pt idx="995">
                  <c:v>43.546714024070347</c:v>
                </c:pt>
                <c:pt idx="996">
                  <c:v>43.712191537361818</c:v>
                </c:pt>
                <c:pt idx="997">
                  <c:v>43.878297865203791</c:v>
                </c:pt>
                <c:pt idx="998">
                  <c:v>44.045035397091567</c:v>
                </c:pt>
                <c:pt idx="999">
                  <c:v>44.212406531600514</c:v>
                </c:pt>
                <c:pt idx="1000">
                  <c:v>44.380413676420595</c:v>
                </c:pt>
                <c:pt idx="1001">
                  <c:v>44.549059248390996</c:v>
                </c:pt>
                <c:pt idx="1002">
                  <c:v>44.718345673534884</c:v>
                </c:pt>
                <c:pt idx="1003">
                  <c:v>44.888275387094318</c:v>
                </c:pt>
                <c:pt idx="1004">
                  <c:v>45.05885083356528</c:v>
                </c:pt>
                <c:pt idx="1005">
                  <c:v>45.23007446673283</c:v>
                </c:pt>
                <c:pt idx="1006">
                  <c:v>45.401948749706413</c:v>
                </c:pt>
                <c:pt idx="1007">
                  <c:v>45.574476154955299</c:v>
                </c:pt>
                <c:pt idx="1008">
                  <c:v>45.747659164344128</c:v>
                </c:pt>
                <c:pt idx="1009">
                  <c:v>45.921500269168639</c:v>
                </c:pt>
                <c:pt idx="1010">
                  <c:v>46.09600197019148</c:v>
                </c:pt>
                <c:pt idx="1011">
                  <c:v>46.271166777678211</c:v>
                </c:pt>
                <c:pt idx="1012">
                  <c:v>46.446997211433391</c:v>
                </c:pt>
                <c:pt idx="1013">
                  <c:v>46.623495800836842</c:v>
                </c:pt>
                <c:pt idx="1014">
                  <c:v>46.800665084880023</c:v>
                </c:pt>
                <c:pt idx="1015">
                  <c:v>46.97850761220257</c:v>
                </c:pt>
                <c:pt idx="1016">
                  <c:v>47.157025941128943</c:v>
                </c:pt>
                <c:pt idx="1017">
                  <c:v>47.336222639705234</c:v>
                </c:pt>
                <c:pt idx="1018">
                  <c:v>47.516100285736115</c:v>
                </c:pt>
                <c:pt idx="1019">
                  <c:v>47.696661466821915</c:v>
                </c:pt>
                <c:pt idx="1020">
                  <c:v>47.877908780395842</c:v>
                </c:pt>
                <c:pt idx="1021">
                  <c:v>48.059844833761346</c:v>
                </c:pt>
                <c:pt idx="1022">
                  <c:v>48.242472244129644</c:v>
                </c:pt>
                <c:pt idx="1023">
                  <c:v>48.425793638657339</c:v>
                </c:pt>
                <c:pt idx="1024">
                  <c:v>48.60981165448424</c:v>
                </c:pt>
                <c:pt idx="1025">
                  <c:v>48.794528938771279</c:v>
                </c:pt>
                <c:pt idx="1026">
                  <c:v>48.979948148738615</c:v>
                </c:pt>
                <c:pt idx="1027">
                  <c:v>49.16607195170382</c:v>
                </c:pt>
                <c:pt idx="1028">
                  <c:v>49.352903025120298</c:v>
                </c:pt>
                <c:pt idx="1029">
                  <c:v>49.540444056615755</c:v>
                </c:pt>
                <c:pt idx="1030">
                  <c:v>49.728697744030896</c:v>
                </c:pt>
                <c:pt idx="1031">
                  <c:v>49.917666795458217</c:v>
                </c:pt>
                <c:pt idx="1032">
                  <c:v>50.107353929280961</c:v>
                </c:pt>
                <c:pt idx="1033">
                  <c:v>50.297761874212227</c:v>
                </c:pt>
                <c:pt idx="1034">
                  <c:v>50.488893369334235</c:v>
                </c:pt>
                <c:pt idx="1035">
                  <c:v>50.680751164137703</c:v>
                </c:pt>
                <c:pt idx="1036">
                  <c:v>50.873338018561427</c:v>
                </c:pt>
                <c:pt idx="1037">
                  <c:v>51.06665670303196</c:v>
                </c:pt>
                <c:pt idx="1038">
                  <c:v>51.260709998503479</c:v>
                </c:pt>
                <c:pt idx="1039">
                  <c:v>51.455500696497793</c:v>
                </c:pt>
                <c:pt idx="1040">
                  <c:v>51.651031599144488</c:v>
                </c:pt>
                <c:pt idx="1041">
                  <c:v>51.847305519221237</c:v>
                </c:pt>
                <c:pt idx="1042">
                  <c:v>52.044325280194279</c:v>
                </c:pt>
                <c:pt idx="1043">
                  <c:v>52.242093716259021</c:v>
                </c:pt>
                <c:pt idx="1044">
                  <c:v>52.440613672380806</c:v>
                </c:pt>
                <c:pt idx="1045">
                  <c:v>52.639888004335852</c:v>
                </c:pt>
                <c:pt idx="1046">
                  <c:v>52.83991957875233</c:v>
                </c:pt>
                <c:pt idx="1047">
                  <c:v>53.040711273151587</c:v>
                </c:pt>
                <c:pt idx="1048">
                  <c:v>53.242265975989561</c:v>
                </c:pt>
                <c:pt idx="1049">
                  <c:v>53.444586586698321</c:v>
                </c:pt>
                <c:pt idx="1050">
                  <c:v>53.647676015727775</c:v>
                </c:pt>
                <c:pt idx="1051">
                  <c:v>53.851537184587542</c:v>
                </c:pt>
                <c:pt idx="1052">
                  <c:v>54.056173025888974</c:v>
                </c:pt>
                <c:pt idx="1053">
                  <c:v>54.261586483387354</c:v>
                </c:pt>
                <c:pt idx="1054">
                  <c:v>54.467780512024227</c:v>
                </c:pt>
                <c:pt idx="1055">
                  <c:v>54.674758077969919</c:v>
                </c:pt>
                <c:pt idx="1056">
                  <c:v>54.882522158666205</c:v>
                </c:pt>
                <c:pt idx="1057">
                  <c:v>55.091075742869137</c:v>
                </c:pt>
                <c:pt idx="1058">
                  <c:v>55.300421830692038</c:v>
                </c:pt>
                <c:pt idx="1059">
                  <c:v>55.51056343364867</c:v>
                </c:pt>
                <c:pt idx="1060">
                  <c:v>55.721503574696534</c:v>
                </c:pt>
                <c:pt idx="1061">
                  <c:v>55.933245288280382</c:v>
                </c:pt>
                <c:pt idx="1062">
                  <c:v>56.145791620375846</c:v>
                </c:pt>
                <c:pt idx="1063">
                  <c:v>56.359145628533277</c:v>
                </c:pt>
                <c:pt idx="1064">
                  <c:v>56.573310381921708</c:v>
                </c:pt>
                <c:pt idx="1065">
                  <c:v>56.788288961373013</c:v>
                </c:pt>
                <c:pt idx="1066">
                  <c:v>57.004084459426231</c:v>
                </c:pt>
                <c:pt idx="1067">
                  <c:v>57.220699980372054</c:v>
                </c:pt>
                <c:pt idx="1068">
                  <c:v>57.438138640297467</c:v>
                </c:pt>
                <c:pt idx="1069">
                  <c:v>57.656403567130596</c:v>
                </c:pt>
                <c:pt idx="1070">
                  <c:v>57.875497900685694</c:v>
                </c:pt>
                <c:pt idx="1071">
                  <c:v>58.0954247927083</c:v>
                </c:pt>
                <c:pt idx="1072">
                  <c:v>58.316187406920591</c:v>
                </c:pt>
                <c:pt idx="1073">
                  <c:v>58.537788919066891</c:v>
                </c:pt>
                <c:pt idx="1074">
                  <c:v>58.760232516959348</c:v>
                </c:pt>
                <c:pt idx="1075">
                  <c:v>58.983521400523799</c:v>
                </c:pt>
                <c:pt idx="1076">
                  <c:v>59.207658781845794</c:v>
                </c:pt>
                <c:pt idx="1077">
                  <c:v>59.432647885216809</c:v>
                </c:pt>
                <c:pt idx="1078">
                  <c:v>59.658491947180636</c:v>
                </c:pt>
                <c:pt idx="1079">
                  <c:v>59.885194216579926</c:v>
                </c:pt>
                <c:pt idx="1080">
                  <c:v>60.112757954602934</c:v>
                </c:pt>
                <c:pt idx="1081">
                  <c:v>60.341186434830426</c:v>
                </c:pt>
                <c:pt idx="1082">
                  <c:v>60.570482943282784</c:v>
                </c:pt>
                <c:pt idx="1083">
                  <c:v>60.800650778467258</c:v>
                </c:pt>
                <c:pt idx="1084">
                  <c:v>61.031693251425438</c:v>
                </c:pt>
                <c:pt idx="1085">
                  <c:v>61.263613685780854</c:v>
                </c:pt>
                <c:pt idx="1086">
                  <c:v>61.496415417786821</c:v>
                </c:pt>
                <c:pt idx="1087">
                  <c:v>61.730101796374413</c:v>
                </c:pt>
                <c:pt idx="1088">
                  <c:v>61.964676183200638</c:v>
                </c:pt>
                <c:pt idx="1089">
                  <c:v>62.200141952696804</c:v>
                </c:pt>
                <c:pt idx="1090">
                  <c:v>62.43650249211705</c:v>
                </c:pt>
                <c:pt idx="1091">
                  <c:v>62.673761201587098</c:v>
                </c:pt>
                <c:pt idx="1092">
                  <c:v>62.911921494153134</c:v>
                </c:pt>
                <c:pt idx="1093">
                  <c:v>63.150986795830917</c:v>
                </c:pt>
                <c:pt idx="1094">
                  <c:v>63.390960545655076</c:v>
                </c:pt>
                <c:pt idx="1095">
                  <c:v>63.631846195728571</c:v>
                </c:pt>
                <c:pt idx="1096">
                  <c:v>63.873647211272342</c:v>
                </c:pt>
                <c:pt idx="1097">
                  <c:v>64.116367070675182</c:v>
                </c:pt>
                <c:pt idx="1098">
                  <c:v>64.360009265543752</c:v>
                </c:pt>
                <c:pt idx="1099">
                  <c:v>64.604577300752823</c:v>
                </c:pt>
                <c:pt idx="1100">
                  <c:v>64.850074694495689</c:v>
                </c:pt>
                <c:pt idx="1101">
                  <c:v>65.096504978334778</c:v>
                </c:pt>
                <c:pt idx="1102">
                  <c:v>65.343871697252453</c:v>
                </c:pt>
                <c:pt idx="1103">
                  <c:v>65.592178409702015</c:v>
                </c:pt>
                <c:pt idx="1104">
                  <c:v>65.84142868765889</c:v>
                </c:pt>
                <c:pt idx="1105">
                  <c:v>66.091626116671989</c:v>
                </c:pt>
                <c:pt idx="1106">
                  <c:v>66.342774295915348</c:v>
                </c:pt>
                <c:pt idx="1107">
                  <c:v>66.594876838239827</c:v>
                </c:pt>
                <c:pt idx="1108">
                  <c:v>66.847937370225139</c:v>
                </c:pt>
                <c:pt idx="1109">
                  <c:v>67.101959532232001</c:v>
                </c:pt>
                <c:pt idx="1110">
                  <c:v>67.356946978454488</c:v>
                </c:pt>
                <c:pt idx="1111">
                  <c:v>67.612903376972611</c:v>
                </c:pt>
                <c:pt idx="1112">
                  <c:v>67.869832409805113</c:v>
                </c:pt>
                <c:pt idx="1113">
                  <c:v>68.127737772962377</c:v>
                </c:pt>
                <c:pt idx="1114">
                  <c:v>68.38662317649964</c:v>
                </c:pt>
                <c:pt idx="1115">
                  <c:v>68.646492344570333</c:v>
                </c:pt>
                <c:pt idx="1116">
                  <c:v>68.907349015479696</c:v>
                </c:pt>
                <c:pt idx="1117">
                  <c:v>69.16919694173852</c:v>
                </c:pt>
                <c:pt idx="1118">
                  <c:v>69.432039890117125</c:v>
                </c:pt>
                <c:pt idx="1119">
                  <c:v>69.695881641699572</c:v>
                </c:pt>
                <c:pt idx="1120">
                  <c:v>69.960725991938034</c:v>
                </c:pt>
                <c:pt idx="1121">
                  <c:v>70.226576750707395</c:v>
                </c:pt>
                <c:pt idx="1122">
                  <c:v>70.493437742360086</c:v>
                </c:pt>
                <c:pt idx="1123">
                  <c:v>70.76131280578106</c:v>
                </c:pt>
                <c:pt idx="1124">
                  <c:v>71.030205794443035</c:v>
                </c:pt>
                <c:pt idx="1125">
                  <c:v>71.300120576461921</c:v>
                </c:pt>
                <c:pt idx="1126">
                  <c:v>71.571061034652473</c:v>
                </c:pt>
                <c:pt idx="1127">
                  <c:v>71.84303106658416</c:v>
                </c:pt>
                <c:pt idx="1128">
                  <c:v>72.116034584637177</c:v>
                </c:pt>
                <c:pt idx="1129">
                  <c:v>72.390075516058801</c:v>
                </c:pt>
                <c:pt idx="1130">
                  <c:v>72.665157803019824</c:v>
                </c:pt>
                <c:pt idx="1131">
                  <c:v>72.941285402671298</c:v>
                </c:pt>
                <c:pt idx="1132">
                  <c:v>73.218462287201447</c:v>
                </c:pt>
                <c:pt idx="1133">
                  <c:v>73.496692443892812</c:v>
                </c:pt>
                <c:pt idx="1134">
                  <c:v>73.775979875179601</c:v>
                </c:pt>
                <c:pt idx="1135">
                  <c:v>74.056328598705292</c:v>
                </c:pt>
                <c:pt idx="1136">
                  <c:v>74.337742647380381</c:v>
                </c:pt>
                <c:pt idx="1137">
                  <c:v>74.620226069440434</c:v>
                </c:pt>
                <c:pt idx="1138">
                  <c:v>74.903782928504313</c:v>
                </c:pt>
                <c:pt idx="1139">
                  <c:v>75.188417303632633</c:v>
                </c:pt>
                <c:pt idx="1140">
                  <c:v>75.474133289386444</c:v>
                </c:pt>
                <c:pt idx="1141">
                  <c:v>75.760934995886117</c:v>
                </c:pt>
                <c:pt idx="1142">
                  <c:v>76.04882654887048</c:v>
                </c:pt>
                <c:pt idx="1143">
                  <c:v>76.337812089756184</c:v>
                </c:pt>
                <c:pt idx="1144">
                  <c:v>76.627895775697255</c:v>
                </c:pt>
                <c:pt idx="1145">
                  <c:v>76.919081779644912</c:v>
                </c:pt>
                <c:pt idx="1146">
                  <c:v>77.211374290407562</c:v>
                </c:pt>
                <c:pt idx="1147">
                  <c:v>77.504777512711115</c:v>
                </c:pt>
                <c:pt idx="1148">
                  <c:v>77.799295667259415</c:v>
                </c:pt>
                <c:pt idx="1149">
                  <c:v>78.094932990795002</c:v>
                </c:pt>
                <c:pt idx="1150">
                  <c:v>78.391693736160022</c:v>
                </c:pt>
                <c:pt idx="1151">
                  <c:v>78.689582172357433</c:v>
                </c:pt>
                <c:pt idx="1152">
                  <c:v>78.988602584612394</c:v>
                </c:pt>
                <c:pt idx="1153">
                  <c:v>79.288759274433929</c:v>
                </c:pt>
                <c:pt idx="1154">
                  <c:v>79.590056559676782</c:v>
                </c:pt>
                <c:pt idx="1155">
                  <c:v>79.892498774603553</c:v>
                </c:pt>
                <c:pt idx="1156">
                  <c:v>80.196090269947049</c:v>
                </c:pt>
                <c:pt idx="1157">
                  <c:v>80.500835412972847</c:v>
                </c:pt>
                <c:pt idx="1158">
                  <c:v>80.806738587542142</c:v>
                </c:pt>
                <c:pt idx="1159">
                  <c:v>81.113804194174804</c:v>
                </c:pt>
                <c:pt idx="1160">
                  <c:v>81.422036650112673</c:v>
                </c:pt>
                <c:pt idx="1161">
                  <c:v>81.73144038938311</c:v>
                </c:pt>
                <c:pt idx="1162">
                  <c:v>82.042019862862773</c:v>
                </c:pt>
                <c:pt idx="1163">
                  <c:v>82.353779538341655</c:v>
                </c:pt>
                <c:pt idx="1164">
                  <c:v>82.666723900587357</c:v>
                </c:pt>
                <c:pt idx="1165">
                  <c:v>82.980857451409591</c:v>
                </c:pt>
                <c:pt idx="1166">
                  <c:v>83.296184709724955</c:v>
                </c:pt>
                <c:pt idx="1167">
                  <c:v>83.612710211621916</c:v>
                </c:pt>
                <c:pt idx="1168">
                  <c:v>83.930438510426086</c:v>
                </c:pt>
                <c:pt idx="1169">
                  <c:v>84.249374176765713</c:v>
                </c:pt>
                <c:pt idx="1170">
                  <c:v>84.569521798637425</c:v>
                </c:pt>
                <c:pt idx="1171">
                  <c:v>84.890885981472252</c:v>
                </c:pt>
                <c:pt idx="1172">
                  <c:v>85.21347134820185</c:v>
                </c:pt>
                <c:pt idx="1173">
                  <c:v>85.53728253932502</c:v>
                </c:pt>
                <c:pt idx="1174">
                  <c:v>85.862324212974457</c:v>
                </c:pt>
                <c:pt idx="1175">
                  <c:v>86.188601044983756</c:v>
                </c:pt>
                <c:pt idx="1176">
                  <c:v>86.516117728954697</c:v>
                </c:pt>
                <c:pt idx="1177">
                  <c:v>86.844878976324722</c:v>
                </c:pt>
                <c:pt idx="1178">
                  <c:v>87.17488951643476</c:v>
                </c:pt>
                <c:pt idx="1179">
                  <c:v>87.506154096597214</c:v>
                </c:pt>
                <c:pt idx="1180">
                  <c:v>87.838677482164286</c:v>
                </c:pt>
                <c:pt idx="1181">
                  <c:v>88.172464456596515</c:v>
                </c:pt>
                <c:pt idx="1182">
                  <c:v>88.507519821531588</c:v>
                </c:pt>
                <c:pt idx="1183">
                  <c:v>88.843848396853417</c:v>
                </c:pt>
                <c:pt idx="1184">
                  <c:v>89.181455020761462</c:v>
                </c:pt>
                <c:pt idx="1185">
                  <c:v>89.52034454984036</c:v>
                </c:pt>
                <c:pt idx="1186">
                  <c:v>89.860521859129761</c:v>
                </c:pt>
                <c:pt idx="1187">
                  <c:v>90.20199184219446</c:v>
                </c:pt>
                <c:pt idx="1188">
                  <c:v>90.544759411194804</c:v>
                </c:pt>
                <c:pt idx="1189">
                  <c:v>90.888829496957342</c:v>
                </c:pt>
                <c:pt idx="1190">
                  <c:v>91.234207049045779</c:v>
                </c:pt>
                <c:pt idx="1191">
                  <c:v>91.580897035832152</c:v>
                </c:pt>
                <c:pt idx="1192">
                  <c:v>91.928904444568317</c:v>
                </c:pt>
                <c:pt idx="1193">
                  <c:v>92.278234281457685</c:v>
                </c:pt>
                <c:pt idx="1194">
                  <c:v>92.628891571727223</c:v>
                </c:pt>
                <c:pt idx="1195">
                  <c:v>92.980881359699794</c:v>
                </c:pt>
                <c:pt idx="1196">
                  <c:v>93.334208708866655</c:v>
                </c:pt>
                <c:pt idx="1197">
                  <c:v>93.688878701960348</c:v>
                </c:pt>
                <c:pt idx="1198">
                  <c:v>94.044896441027802</c:v>
                </c:pt>
                <c:pt idx="1199">
                  <c:v>94.402267047503713</c:v>
                </c:pt>
                <c:pt idx="1200">
                  <c:v>94.76099566228423</c:v>
                </c:pt>
                <c:pt idx="1201">
                  <c:v>95.12108744580091</c:v>
                </c:pt>
                <c:pt idx="1202">
                  <c:v>95.482547578094952</c:v>
                </c:pt>
                <c:pt idx="1203">
                  <c:v>95.84538125889172</c:v>
                </c:pt>
                <c:pt idx="1204">
                  <c:v>96.209593707675509</c:v>
                </c:pt>
                <c:pt idx="1205">
                  <c:v>96.575190163764674</c:v>
                </c:pt>
                <c:pt idx="1206">
                  <c:v>96.942175886386977</c:v>
                </c:pt>
                <c:pt idx="1207">
                  <c:v>97.310556154755247</c:v>
                </c:pt>
                <c:pt idx="1208">
                  <c:v>97.680336268143321</c:v>
                </c:pt>
                <c:pt idx="1209">
                  <c:v>98.051521545962274</c:v>
                </c:pt>
                <c:pt idx="1210">
                  <c:v>98.424117327836939</c:v>
                </c:pt>
                <c:pt idx="1211">
                  <c:v>98.798128973682722</c:v>
                </c:pt>
                <c:pt idx="1212">
                  <c:v>99.173561863782723</c:v>
                </c:pt>
                <c:pt idx="1213">
                  <c:v>99.550421398865097</c:v>
                </c:pt>
                <c:pt idx="1214">
                  <c:v>99.928713000180792</c:v>
                </c:pt>
                <c:pt idx="1215">
                  <c:v>100.30844210958148</c:v>
                </c:pt>
                <c:pt idx="1216">
                  <c:v>100.68961418959789</c:v>
                </c:pt>
                <c:pt idx="1217">
                  <c:v>101.07223472351836</c:v>
                </c:pt>
                <c:pt idx="1218">
                  <c:v>101.45630921546774</c:v>
                </c:pt>
                <c:pt idx="1219">
                  <c:v>101.84184319048651</c:v>
                </c:pt>
                <c:pt idx="1220">
                  <c:v>102.22884219461037</c:v>
                </c:pt>
                <c:pt idx="1221">
                  <c:v>102.61731179494988</c:v>
                </c:pt>
                <c:pt idx="1222">
                  <c:v>103.00725757977069</c:v>
                </c:pt>
                <c:pt idx="1223">
                  <c:v>103.39868515857383</c:v>
                </c:pt>
                <c:pt idx="1224">
                  <c:v>103.79160016217641</c:v>
                </c:pt>
                <c:pt idx="1225">
                  <c:v>104.18600824279268</c:v>
                </c:pt>
                <c:pt idx="1226">
                  <c:v>104.5819150741153</c:v>
                </c:pt>
                <c:pt idx="1227">
                  <c:v>104.97932635139694</c:v>
                </c:pt>
                <c:pt idx="1228">
                  <c:v>105.37824779153225</c:v>
                </c:pt>
                <c:pt idx="1229">
                  <c:v>105.77868513314007</c:v>
                </c:pt>
                <c:pt idx="1230">
                  <c:v>106.18064413664601</c:v>
                </c:pt>
                <c:pt idx="1231">
                  <c:v>106.58413058436527</c:v>
                </c:pt>
                <c:pt idx="1232">
                  <c:v>106.98915028058586</c:v>
                </c:pt>
                <c:pt idx="1233">
                  <c:v>107.39570905165209</c:v>
                </c:pt>
                <c:pt idx="1234">
                  <c:v>107.80381274604837</c:v>
                </c:pt>
                <c:pt idx="1235">
                  <c:v>108.21346723448335</c:v>
                </c:pt>
                <c:pt idx="1236">
                  <c:v>108.62467840997438</c:v>
                </c:pt>
                <c:pt idx="1237">
                  <c:v>109.03745218793229</c:v>
                </c:pt>
                <c:pt idx="1238">
                  <c:v>109.45179450624643</c:v>
                </c:pt>
                <c:pt idx="1239">
                  <c:v>109.86771132537017</c:v>
                </c:pt>
                <c:pt idx="1240">
                  <c:v>110.28520862840658</c:v>
                </c:pt>
                <c:pt idx="1241">
                  <c:v>110.70429242119452</c:v>
                </c:pt>
                <c:pt idx="1242">
                  <c:v>111.12496873239506</c:v>
                </c:pt>
                <c:pt idx="1243">
                  <c:v>111.54724361357816</c:v>
                </c:pt>
                <c:pt idx="1244">
                  <c:v>111.97112313930975</c:v>
                </c:pt>
                <c:pt idx="1245">
                  <c:v>112.39661340723913</c:v>
                </c:pt>
                <c:pt idx="1246">
                  <c:v>112.82372053818663</c:v>
                </c:pt>
                <c:pt idx="1247">
                  <c:v>113.25245067623175</c:v>
                </c:pt>
                <c:pt idx="1248">
                  <c:v>113.68280998880142</c:v>
                </c:pt>
                <c:pt idx="1249">
                  <c:v>114.11480466675887</c:v>
                </c:pt>
                <c:pt idx="1250">
                  <c:v>114.54844092449255</c:v>
                </c:pt>
                <c:pt idx="1251">
                  <c:v>114.98372500000563</c:v>
                </c:pt>
                <c:pt idx="1252">
                  <c:v>115.42066315500566</c:v>
                </c:pt>
                <c:pt idx="1253">
                  <c:v>115.85926167499468</c:v>
                </c:pt>
                <c:pt idx="1254">
                  <c:v>116.29952686935967</c:v>
                </c:pt>
                <c:pt idx="1255">
                  <c:v>116.74146507146324</c:v>
                </c:pt>
                <c:pt idx="1256">
                  <c:v>117.1850826387348</c:v>
                </c:pt>
                <c:pt idx="1257">
                  <c:v>117.630385952762</c:v>
                </c:pt>
                <c:pt idx="1258">
                  <c:v>118.07738141938249</c:v>
                </c:pt>
                <c:pt idx="1259">
                  <c:v>118.52607546877614</c:v>
                </c:pt>
                <c:pt idx="1260">
                  <c:v>118.97647455555749</c:v>
                </c:pt>
                <c:pt idx="1261">
                  <c:v>119.42858515886861</c:v>
                </c:pt>
                <c:pt idx="1262">
                  <c:v>119.88241378247231</c:v>
                </c:pt>
                <c:pt idx="1263">
                  <c:v>120.33796695484571</c:v>
                </c:pt>
                <c:pt idx="1264">
                  <c:v>120.79525122927413</c:v>
                </c:pt>
                <c:pt idx="1265">
                  <c:v>121.25427318394537</c:v>
                </c:pt>
                <c:pt idx="1266">
                  <c:v>121.71503942204437</c:v>
                </c:pt>
                <c:pt idx="1267">
                  <c:v>122.17755657184814</c:v>
                </c:pt>
                <c:pt idx="1268">
                  <c:v>122.64183128682117</c:v>
                </c:pt>
                <c:pt idx="1269">
                  <c:v>123.1078702457111</c:v>
                </c:pt>
                <c:pt idx="1270">
                  <c:v>123.57568015264481</c:v>
                </c:pt>
                <c:pt idx="1271">
                  <c:v>124.04526773722486</c:v>
                </c:pt>
                <c:pt idx="1272">
                  <c:v>124.51663975462633</c:v>
                </c:pt>
                <c:pt idx="1273">
                  <c:v>124.98980298569391</c:v>
                </c:pt>
                <c:pt idx="1274">
                  <c:v>125.46476423703956</c:v>
                </c:pt>
                <c:pt idx="1275">
                  <c:v>125.94153034114031</c:v>
                </c:pt>
                <c:pt idx="1276">
                  <c:v>126.42010815643664</c:v>
                </c:pt>
                <c:pt idx="1277">
                  <c:v>126.9005045674311</c:v>
                </c:pt>
                <c:pt idx="1278">
                  <c:v>127.38272648478734</c:v>
                </c:pt>
                <c:pt idx="1279">
                  <c:v>127.86678084542953</c:v>
                </c:pt>
                <c:pt idx="1280">
                  <c:v>128.35267461264218</c:v>
                </c:pt>
                <c:pt idx="1281">
                  <c:v>128.84041477617021</c:v>
                </c:pt>
                <c:pt idx="1282">
                  <c:v>129.33000835231965</c:v>
                </c:pt>
                <c:pt idx="1283">
                  <c:v>129.82146238405846</c:v>
                </c:pt>
                <c:pt idx="1284">
                  <c:v>130.31478394111789</c:v>
                </c:pt>
                <c:pt idx="1285">
                  <c:v>130.80998012009414</c:v>
                </c:pt>
                <c:pt idx="1286">
                  <c:v>131.3070580445505</c:v>
                </c:pt>
                <c:pt idx="1287">
                  <c:v>131.80602486511981</c:v>
                </c:pt>
                <c:pt idx="1288">
                  <c:v>132.30688775960726</c:v>
                </c:pt>
                <c:pt idx="1289">
                  <c:v>132.80965393309378</c:v>
                </c:pt>
                <c:pt idx="1290">
                  <c:v>133.31433061803955</c:v>
                </c:pt>
                <c:pt idx="1291">
                  <c:v>133.8209250743881</c:v>
                </c:pt>
                <c:pt idx="1292">
                  <c:v>134.32944458967077</c:v>
                </c:pt>
                <c:pt idx="1293">
                  <c:v>134.83989647911153</c:v>
                </c:pt>
                <c:pt idx="1294">
                  <c:v>135.35228808573217</c:v>
                </c:pt>
                <c:pt idx="1295">
                  <c:v>135.86662678045795</c:v>
                </c:pt>
                <c:pt idx="1296">
                  <c:v>136.3829199622237</c:v>
                </c:pt>
                <c:pt idx="1297">
                  <c:v>136.90117505808016</c:v>
                </c:pt>
                <c:pt idx="1298">
                  <c:v>137.42139952330086</c:v>
                </c:pt>
                <c:pt idx="1299">
                  <c:v>137.9436008414894</c:v>
                </c:pt>
                <c:pt idx="1300">
                  <c:v>138.46778652468706</c:v>
                </c:pt>
                <c:pt idx="1301">
                  <c:v>138.99396411348087</c:v>
                </c:pt>
                <c:pt idx="1302">
                  <c:v>139.5221411771121</c:v>
                </c:pt>
                <c:pt idx="1303">
                  <c:v>140.05232531358513</c:v>
                </c:pt>
                <c:pt idx="1304">
                  <c:v>140.58452414977677</c:v>
                </c:pt>
                <c:pt idx="1305">
                  <c:v>141.11874534154592</c:v>
                </c:pt>
                <c:pt idx="1306">
                  <c:v>141.65499657384379</c:v>
                </c:pt>
                <c:pt idx="1307">
                  <c:v>142.19328556082439</c:v>
                </c:pt>
                <c:pt idx="1308">
                  <c:v>142.73362004595552</c:v>
                </c:pt>
                <c:pt idx="1309">
                  <c:v>143.27600780213015</c:v>
                </c:pt>
                <c:pt idx="1310">
                  <c:v>143.82045663177826</c:v>
                </c:pt>
                <c:pt idx="1311">
                  <c:v>144.36697436697901</c:v>
                </c:pt>
                <c:pt idx="1312">
                  <c:v>144.91556886957352</c:v>
                </c:pt>
                <c:pt idx="1313">
                  <c:v>145.4662480312779</c:v>
                </c:pt>
                <c:pt idx="1314">
                  <c:v>146.01901977379677</c:v>
                </c:pt>
                <c:pt idx="1315">
                  <c:v>146.57389204893721</c:v>
                </c:pt>
                <c:pt idx="1316">
                  <c:v>147.13087283872318</c:v>
                </c:pt>
                <c:pt idx="1317">
                  <c:v>147.68997015551034</c:v>
                </c:pt>
                <c:pt idx="1318">
                  <c:v>148.25119204210128</c:v>
                </c:pt>
                <c:pt idx="1319">
                  <c:v>148.81454657186126</c:v>
                </c:pt>
                <c:pt idx="1320">
                  <c:v>149.38004184883434</c:v>
                </c:pt>
                <c:pt idx="1321">
                  <c:v>149.94768600785991</c:v>
                </c:pt>
                <c:pt idx="1322">
                  <c:v>150.51748721468979</c:v>
                </c:pt>
                <c:pt idx="1323">
                  <c:v>151.08945366610561</c:v>
                </c:pt>
                <c:pt idx="1324">
                  <c:v>151.66359359003681</c:v>
                </c:pt>
                <c:pt idx="1325">
                  <c:v>152.23991524567896</c:v>
                </c:pt>
                <c:pt idx="1326">
                  <c:v>152.81842692361255</c:v>
                </c:pt>
                <c:pt idx="1327">
                  <c:v>153.39913694592229</c:v>
                </c:pt>
                <c:pt idx="1328">
                  <c:v>153.9820536663168</c:v>
                </c:pt>
                <c:pt idx="1329">
                  <c:v>154.5671854702488</c:v>
                </c:pt>
                <c:pt idx="1330">
                  <c:v>155.15454077503574</c:v>
                </c:pt>
                <c:pt idx="1331">
                  <c:v>155.74412802998089</c:v>
                </c:pt>
                <c:pt idx="1332">
                  <c:v>156.33595571649482</c:v>
                </c:pt>
                <c:pt idx="1333">
                  <c:v>156.93003234821751</c:v>
                </c:pt>
                <c:pt idx="1334">
                  <c:v>157.52636647114073</c:v>
                </c:pt>
                <c:pt idx="1335">
                  <c:v>158.12496666373107</c:v>
                </c:pt>
                <c:pt idx="1336">
                  <c:v>158.72584153705324</c:v>
                </c:pt>
                <c:pt idx="1337">
                  <c:v>159.32899973489404</c:v>
                </c:pt>
                <c:pt idx="1338">
                  <c:v>159.93444993388664</c:v>
                </c:pt>
                <c:pt idx="1339">
                  <c:v>160.54220084363541</c:v>
                </c:pt>
                <c:pt idx="1340">
                  <c:v>161.15226120684125</c:v>
                </c:pt>
                <c:pt idx="1341">
                  <c:v>161.76463979942724</c:v>
                </c:pt>
                <c:pt idx="1342">
                  <c:v>162.37934543066507</c:v>
                </c:pt>
                <c:pt idx="1343">
                  <c:v>162.99638694330159</c:v>
                </c:pt>
                <c:pt idx="1344">
                  <c:v>163.61577321368614</c:v>
                </c:pt>
                <c:pt idx="1345">
                  <c:v>164.23751315189816</c:v>
                </c:pt>
                <c:pt idx="1346">
                  <c:v>164.86161570187537</c:v>
                </c:pt>
                <c:pt idx="1347">
                  <c:v>165.48808984154249</c:v>
                </c:pt>
                <c:pt idx="1348">
                  <c:v>166.11694458294036</c:v>
                </c:pt>
                <c:pt idx="1349">
                  <c:v>166.74818897235554</c:v>
                </c:pt>
                <c:pt idx="1350">
                  <c:v>167.3818320904505</c:v>
                </c:pt>
                <c:pt idx="1351">
                  <c:v>168.01788305239421</c:v>
                </c:pt>
                <c:pt idx="1352">
                  <c:v>168.65635100799332</c:v>
                </c:pt>
                <c:pt idx="1353">
                  <c:v>169.29724514182371</c:v>
                </c:pt>
                <c:pt idx="1354">
                  <c:v>169.94057467336265</c:v>
                </c:pt>
                <c:pt idx="1355">
                  <c:v>170.58634885712144</c:v>
                </c:pt>
                <c:pt idx="1356">
                  <c:v>171.23457698277849</c:v>
                </c:pt>
                <c:pt idx="1357">
                  <c:v>171.88526837531305</c:v>
                </c:pt>
                <c:pt idx="1358">
                  <c:v>172.53843239513924</c:v>
                </c:pt>
                <c:pt idx="1359">
                  <c:v>173.19407843824078</c:v>
                </c:pt>
                <c:pt idx="1360">
                  <c:v>173.8522159363061</c:v>
                </c:pt>
                <c:pt idx="1361">
                  <c:v>174.51285435686407</c:v>
                </c:pt>
                <c:pt idx="1362">
                  <c:v>175.17600320342015</c:v>
                </c:pt>
                <c:pt idx="1363">
                  <c:v>175.84167201559316</c:v>
                </c:pt>
                <c:pt idx="1364">
                  <c:v>176.50987036925241</c:v>
                </c:pt>
                <c:pt idx="1365">
                  <c:v>177.18060787665559</c:v>
                </c:pt>
                <c:pt idx="1366">
                  <c:v>177.85389418658687</c:v>
                </c:pt>
                <c:pt idx="1367">
                  <c:v>178.52973898449591</c:v>
                </c:pt>
                <c:pt idx="1368">
                  <c:v>179.208151992637</c:v>
                </c:pt>
                <c:pt idx="1369">
                  <c:v>179.88914297020904</c:v>
                </c:pt>
                <c:pt idx="1370">
                  <c:v>180.57272171349584</c:v>
                </c:pt>
                <c:pt idx="1371">
                  <c:v>181.25889805600713</c:v>
                </c:pt>
                <c:pt idx="1372">
                  <c:v>181.94768186861995</c:v>
                </c:pt>
                <c:pt idx="1373">
                  <c:v>182.63908305972072</c:v>
                </c:pt>
                <c:pt idx="1374">
                  <c:v>183.33311157534766</c:v>
                </c:pt>
                <c:pt idx="1375">
                  <c:v>184.02977739933399</c:v>
                </c:pt>
                <c:pt idx="1376">
                  <c:v>184.72909055345147</c:v>
                </c:pt>
                <c:pt idx="1377">
                  <c:v>185.43106109755459</c:v>
                </c:pt>
                <c:pt idx="1378">
                  <c:v>186.13569912972531</c:v>
                </c:pt>
                <c:pt idx="1379">
                  <c:v>186.84301478641828</c:v>
                </c:pt>
                <c:pt idx="1380">
                  <c:v>187.55301824260667</c:v>
                </c:pt>
                <c:pt idx="1381">
                  <c:v>188.26571971192857</c:v>
                </c:pt>
                <c:pt idx="1382">
                  <c:v>188.9811294468339</c:v>
                </c:pt>
                <c:pt idx="1383">
                  <c:v>189.69925773873189</c:v>
                </c:pt>
                <c:pt idx="1384">
                  <c:v>190.42011491813906</c:v>
                </c:pt>
                <c:pt idx="1385">
                  <c:v>191.14371135482799</c:v>
                </c:pt>
                <c:pt idx="1386">
                  <c:v>191.87005745797634</c:v>
                </c:pt>
                <c:pt idx="1387">
                  <c:v>192.59916367631666</c:v>
                </c:pt>
                <c:pt idx="1388">
                  <c:v>193.33104049828668</c:v>
                </c:pt>
                <c:pt idx="1389">
                  <c:v>194.06569845218019</c:v>
                </c:pt>
                <c:pt idx="1390">
                  <c:v>194.80314810629847</c:v>
                </c:pt>
                <c:pt idx="1391">
                  <c:v>195.5434000691024</c:v>
                </c:pt>
                <c:pt idx="1392">
                  <c:v>196.28646498936499</c:v>
                </c:pt>
                <c:pt idx="1393">
                  <c:v>197.03235355632458</c:v>
                </c:pt>
                <c:pt idx="1394">
                  <c:v>197.7810764998386</c:v>
                </c:pt>
                <c:pt idx="1395">
                  <c:v>198.53264459053798</c:v>
                </c:pt>
                <c:pt idx="1396">
                  <c:v>199.28706863998204</c:v>
                </c:pt>
                <c:pt idx="1397">
                  <c:v>200.04435950081398</c:v>
                </c:pt>
                <c:pt idx="1398">
                  <c:v>200.80452806691707</c:v>
                </c:pt>
                <c:pt idx="1399">
                  <c:v>201.56758527357135</c:v>
                </c:pt>
                <c:pt idx="1400">
                  <c:v>202.33354209761092</c:v>
                </c:pt>
                <c:pt idx="1401">
                  <c:v>203.10240955758184</c:v>
                </c:pt>
                <c:pt idx="1402">
                  <c:v>203.87419871390065</c:v>
                </c:pt>
                <c:pt idx="1403">
                  <c:v>204.64892066901348</c:v>
                </c:pt>
                <c:pt idx="1404">
                  <c:v>205.42658656755574</c:v>
                </c:pt>
                <c:pt idx="1405">
                  <c:v>206.20720759651246</c:v>
                </c:pt>
                <c:pt idx="1406">
                  <c:v>206.99079498537921</c:v>
                </c:pt>
                <c:pt idx="1407">
                  <c:v>207.77736000632365</c:v>
                </c:pt>
                <c:pt idx="1408">
                  <c:v>208.56691397434767</c:v>
                </c:pt>
                <c:pt idx="1409">
                  <c:v>209.3594682474502</c:v>
                </c:pt>
                <c:pt idx="1410">
                  <c:v>210.15503422679052</c:v>
                </c:pt>
                <c:pt idx="1411">
                  <c:v>210.95362335685232</c:v>
                </c:pt>
                <c:pt idx="1412">
                  <c:v>211.75524712560835</c:v>
                </c:pt>
                <c:pt idx="1413">
                  <c:v>212.55991706468566</c:v>
                </c:pt>
                <c:pt idx="1414">
                  <c:v>213.36764474953148</c:v>
                </c:pt>
                <c:pt idx="1415">
                  <c:v>214.1784417995797</c:v>
                </c:pt>
                <c:pt idx="1416">
                  <c:v>214.9923198784181</c:v>
                </c:pt>
                <c:pt idx="1417">
                  <c:v>215.80929069395609</c:v>
                </c:pt>
                <c:pt idx="1418">
                  <c:v>216.62936599859313</c:v>
                </c:pt>
                <c:pt idx="1419">
                  <c:v>217.45255758938779</c:v>
                </c:pt>
                <c:pt idx="1420">
                  <c:v>218.27887730822746</c:v>
                </c:pt>
                <c:pt idx="1421">
                  <c:v>219.10833704199874</c:v>
                </c:pt>
                <c:pt idx="1422">
                  <c:v>219.94094872275835</c:v>
                </c:pt>
                <c:pt idx="1423">
                  <c:v>220.77672432790484</c:v>
                </c:pt>
                <c:pt idx="1424">
                  <c:v>221.61567588035089</c:v>
                </c:pt>
                <c:pt idx="1425">
                  <c:v>222.45781544869624</c:v>
                </c:pt>
                <c:pt idx="1426">
                  <c:v>223.3031551474013</c:v>
                </c:pt>
                <c:pt idx="1427">
                  <c:v>224.15170713696142</c:v>
                </c:pt>
                <c:pt idx="1428">
                  <c:v>225.00348362408187</c:v>
                </c:pt>
                <c:pt idx="1429">
                  <c:v>225.85849686185338</c:v>
                </c:pt>
                <c:pt idx="1430">
                  <c:v>226.71675914992844</c:v>
                </c:pt>
                <c:pt idx="1431">
                  <c:v>227.57828283469817</c:v>
                </c:pt>
                <c:pt idx="1432">
                  <c:v>228.44308030947002</c:v>
                </c:pt>
                <c:pt idx="1433">
                  <c:v>229.31116401464601</c:v>
                </c:pt>
                <c:pt idx="1434">
                  <c:v>230.18254643790166</c:v>
                </c:pt>
                <c:pt idx="1435">
                  <c:v>231.0572401143657</c:v>
                </c:pt>
                <c:pt idx="1436">
                  <c:v>231.93525762680028</c:v>
                </c:pt>
                <c:pt idx="1437">
                  <c:v>232.81661160578213</c:v>
                </c:pt>
                <c:pt idx="1438">
                  <c:v>233.7013147298841</c:v>
                </c:pt>
                <c:pt idx="1439">
                  <c:v>234.58937972585767</c:v>
                </c:pt>
                <c:pt idx="1440">
                  <c:v>235.48081936881593</c:v>
                </c:pt>
                <c:pt idx="1441">
                  <c:v>236.37564648241744</c:v>
                </c:pt>
                <c:pt idx="1442">
                  <c:v>237.27387393905062</c:v>
                </c:pt>
                <c:pt idx="1443">
                  <c:v>238.17551466001902</c:v>
                </c:pt>
                <c:pt idx="1444">
                  <c:v>239.08058161572708</c:v>
                </c:pt>
                <c:pt idx="1445">
                  <c:v>239.98908782586685</c:v>
                </c:pt>
                <c:pt idx="1446">
                  <c:v>240.90104635960515</c:v>
                </c:pt>
                <c:pt idx="1447">
                  <c:v>241.81647033577164</c:v>
                </c:pt>
                <c:pt idx="1448">
                  <c:v>242.73537292304758</c:v>
                </c:pt>
                <c:pt idx="1449">
                  <c:v>243.65776734015517</c:v>
                </c:pt>
                <c:pt idx="1450">
                  <c:v>244.58366685604778</c:v>
                </c:pt>
                <c:pt idx="1451">
                  <c:v>245.51308479010078</c:v>
                </c:pt>
                <c:pt idx="1452">
                  <c:v>246.44603451230316</c:v>
                </c:pt>
                <c:pt idx="1453">
                  <c:v>247.38252944344993</c:v>
                </c:pt>
                <c:pt idx="1454">
                  <c:v>248.32258305533503</c:v>
                </c:pt>
                <c:pt idx="1455">
                  <c:v>249.26620887094532</c:v>
                </c:pt>
                <c:pt idx="1456">
                  <c:v>250.21342046465492</c:v>
                </c:pt>
                <c:pt idx="1457">
                  <c:v>251.16423146242062</c:v>
                </c:pt>
                <c:pt idx="1458">
                  <c:v>252.11865554197783</c:v>
                </c:pt>
                <c:pt idx="1459">
                  <c:v>253.07670643303734</c:v>
                </c:pt>
                <c:pt idx="1460">
                  <c:v>254.03839791748288</c:v>
                </c:pt>
                <c:pt idx="1461">
                  <c:v>255.00374382956932</c:v>
                </c:pt>
                <c:pt idx="1462">
                  <c:v>255.97275805612168</c:v>
                </c:pt>
                <c:pt idx="1463">
                  <c:v>256.94545453673493</c:v>
                </c:pt>
                <c:pt idx="1464">
                  <c:v>257.92184726397454</c:v>
                </c:pt>
                <c:pt idx="1465">
                  <c:v>258.90195028357766</c:v>
                </c:pt>
                <c:pt idx="1466">
                  <c:v>259.88577769465525</c:v>
                </c:pt>
                <c:pt idx="1467">
                  <c:v>260.87334364989493</c:v>
                </c:pt>
                <c:pt idx="1468">
                  <c:v>261.86466235576455</c:v>
                </c:pt>
                <c:pt idx="1469">
                  <c:v>262.85974807271646</c:v>
                </c:pt>
                <c:pt idx="1470">
                  <c:v>263.85861511539281</c:v>
                </c:pt>
                <c:pt idx="1471">
                  <c:v>264.86127785283134</c:v>
                </c:pt>
                <c:pt idx="1472">
                  <c:v>265.86775070867208</c:v>
                </c:pt>
                <c:pt idx="1473">
                  <c:v>266.87804816136503</c:v>
                </c:pt>
                <c:pt idx="1474">
                  <c:v>267.8921847443782</c:v>
                </c:pt>
                <c:pt idx="1475">
                  <c:v>268.91017504640683</c:v>
                </c:pt>
                <c:pt idx="1476">
                  <c:v>269.93203371158319</c:v>
                </c:pt>
                <c:pt idx="1477">
                  <c:v>270.95777543968723</c:v>
                </c:pt>
                <c:pt idx="1478">
                  <c:v>271.98741498635803</c:v>
                </c:pt>
                <c:pt idx="1479">
                  <c:v>273.02096716330618</c:v>
                </c:pt>
                <c:pt idx="1480">
                  <c:v>274.05844683852678</c:v>
                </c:pt>
                <c:pt idx="1481">
                  <c:v>275.09986893651319</c:v>
                </c:pt>
                <c:pt idx="1482">
                  <c:v>276.14524843847192</c:v>
                </c:pt>
                <c:pt idx="1483">
                  <c:v>277.19460038253811</c:v>
                </c:pt>
                <c:pt idx="1484">
                  <c:v>278.24793986399175</c:v>
                </c:pt>
                <c:pt idx="1485">
                  <c:v>279.30528203547493</c:v>
                </c:pt>
                <c:pt idx="1486">
                  <c:v>280.36664210720977</c:v>
                </c:pt>
                <c:pt idx="1487">
                  <c:v>281.43203534721715</c:v>
                </c:pt>
                <c:pt idx="1488">
                  <c:v>282.50147708153656</c:v>
                </c:pt>
                <c:pt idx="1489">
                  <c:v>283.57498269444642</c:v>
                </c:pt>
                <c:pt idx="1490">
                  <c:v>284.65256762868535</c:v>
                </c:pt>
                <c:pt idx="1491">
                  <c:v>285.73424738567434</c:v>
                </c:pt>
                <c:pt idx="1492">
                  <c:v>286.82003752573991</c:v>
                </c:pt>
                <c:pt idx="1493">
                  <c:v>287.90995366833772</c:v>
                </c:pt>
                <c:pt idx="1494">
                  <c:v>289.00401149227741</c:v>
                </c:pt>
                <c:pt idx="1495">
                  <c:v>290.10222673594808</c:v>
                </c:pt>
                <c:pt idx="1496">
                  <c:v>291.20461519754468</c:v>
                </c:pt>
                <c:pt idx="1497">
                  <c:v>292.31119273529538</c:v>
                </c:pt>
                <c:pt idx="1498">
                  <c:v>293.4219752676895</c:v>
                </c:pt>
                <c:pt idx="1499">
                  <c:v>294.53697877370672</c:v>
                </c:pt>
                <c:pt idx="1500">
                  <c:v>295.65621929304683</c:v>
                </c:pt>
                <c:pt idx="1501">
                  <c:v>296.77971292636039</c:v>
                </c:pt>
                <c:pt idx="1502">
                  <c:v>297.90747583548057</c:v>
                </c:pt>
                <c:pt idx="1503">
                  <c:v>299.03952424365542</c:v>
                </c:pt>
                <c:pt idx="1504">
                  <c:v>300.17587443578134</c:v>
                </c:pt>
                <c:pt idx="1505">
                  <c:v>301.3165427586373</c:v>
                </c:pt>
                <c:pt idx="1506">
                  <c:v>302.46154562112014</c:v>
                </c:pt>
                <c:pt idx="1507">
                  <c:v>303.61089949448041</c:v>
                </c:pt>
                <c:pt idx="1508">
                  <c:v>304.76462091255945</c:v>
                </c:pt>
                <c:pt idx="1509">
                  <c:v>305.92272647202719</c:v>
                </c:pt>
                <c:pt idx="1510">
                  <c:v>307.08523283262093</c:v>
                </c:pt>
                <c:pt idx="1511">
                  <c:v>308.25215671738488</c:v>
                </c:pt>
                <c:pt idx="1512">
                  <c:v>309.42351491291095</c:v>
                </c:pt>
                <c:pt idx="1513">
                  <c:v>310.59932426957999</c:v>
                </c:pt>
                <c:pt idx="1514">
                  <c:v>311.77960170180438</c:v>
                </c:pt>
                <c:pt idx="1515">
                  <c:v>312.96436418827125</c:v>
                </c:pt>
                <c:pt idx="1516">
                  <c:v>314.15362877218666</c:v>
                </c:pt>
                <c:pt idx="1517">
                  <c:v>315.34741256152097</c:v>
                </c:pt>
                <c:pt idx="1518">
                  <c:v>316.54573272925478</c:v>
                </c:pt>
                <c:pt idx="1519">
                  <c:v>317.74860651362593</c:v>
                </c:pt>
                <c:pt idx="1520">
                  <c:v>318.9560512183777</c:v>
                </c:pt>
                <c:pt idx="1521">
                  <c:v>320.16808421300755</c:v>
                </c:pt>
                <c:pt idx="1522">
                  <c:v>321.38472293301697</c:v>
                </c:pt>
                <c:pt idx="1523">
                  <c:v>322.60598488016245</c:v>
                </c:pt>
                <c:pt idx="1524">
                  <c:v>323.83188762270709</c:v>
                </c:pt>
                <c:pt idx="1525">
                  <c:v>325.06244879567339</c:v>
                </c:pt>
                <c:pt idx="1526">
                  <c:v>326.29768610109699</c:v>
                </c:pt>
                <c:pt idx="1527">
                  <c:v>327.53761730828114</c:v>
                </c:pt>
                <c:pt idx="1528">
                  <c:v>328.78226025405263</c:v>
                </c:pt>
                <c:pt idx="1529">
                  <c:v>330.03163284301803</c:v>
                </c:pt>
                <c:pt idx="1530">
                  <c:v>331.28575304782152</c:v>
                </c:pt>
                <c:pt idx="1531">
                  <c:v>332.54463890940326</c:v>
                </c:pt>
                <c:pt idx="1532">
                  <c:v>333.80830853725899</c:v>
                </c:pt>
                <c:pt idx="1533">
                  <c:v>335.07678010970056</c:v>
                </c:pt>
                <c:pt idx="1534">
                  <c:v>336.35007187411742</c:v>
                </c:pt>
                <c:pt idx="1535">
                  <c:v>337.62820214723905</c:v>
                </c:pt>
                <c:pt idx="1536">
                  <c:v>338.91118931539859</c:v>
                </c:pt>
                <c:pt idx="1537">
                  <c:v>340.1990518347971</c:v>
                </c:pt>
                <c:pt idx="1538">
                  <c:v>341.49180823176937</c:v>
                </c:pt>
                <c:pt idx="1539">
                  <c:v>342.7894771030501</c:v>
                </c:pt>
                <c:pt idx="1540">
                  <c:v>344.09207711604171</c:v>
                </c:pt>
                <c:pt idx="1541">
                  <c:v>345.39962700908268</c:v>
                </c:pt>
                <c:pt idx="1542">
                  <c:v>346.71214559171722</c:v>
                </c:pt>
                <c:pt idx="1543">
                  <c:v>348.02965174496575</c:v>
                </c:pt>
                <c:pt idx="1544">
                  <c:v>349.35216442159663</c:v>
                </c:pt>
                <c:pt idx="1545">
                  <c:v>350.67970264639871</c:v>
                </c:pt>
                <c:pt idx="1546">
                  <c:v>352.01228551645505</c:v>
                </c:pt>
                <c:pt idx="1547">
                  <c:v>353.34993220141757</c:v>
                </c:pt>
                <c:pt idx="1548">
                  <c:v>354.69266194378298</c:v>
                </c:pt>
                <c:pt idx="1549">
                  <c:v>356.04049405916936</c:v>
                </c:pt>
                <c:pt idx="1550">
                  <c:v>357.39344793659421</c:v>
                </c:pt>
                <c:pt idx="1551">
                  <c:v>358.75154303875325</c:v>
                </c:pt>
                <c:pt idx="1552">
                  <c:v>360.11479890230055</c:v>
                </c:pt>
                <c:pt idx="1553">
                  <c:v>361.48323513812932</c:v>
                </c:pt>
                <c:pt idx="1554">
                  <c:v>362.85687143165421</c:v>
                </c:pt>
                <c:pt idx="1555">
                  <c:v>364.23572754309453</c:v>
                </c:pt>
                <c:pt idx="1556">
                  <c:v>365.61982330775828</c:v>
                </c:pt>
                <c:pt idx="1557">
                  <c:v>367.00917863632776</c:v>
                </c:pt>
                <c:pt idx="1558">
                  <c:v>368.40381351514583</c:v>
                </c:pt>
                <c:pt idx="1559">
                  <c:v>369.80374800650338</c:v>
                </c:pt>
                <c:pt idx="1560">
                  <c:v>371.20900224892813</c:v>
                </c:pt>
                <c:pt idx="1561">
                  <c:v>372.61959645747407</c:v>
                </c:pt>
                <c:pt idx="1562">
                  <c:v>374.03555092401251</c:v>
                </c:pt>
                <c:pt idx="1563">
                  <c:v>375.45688601752374</c:v>
                </c:pt>
                <c:pt idx="1564">
                  <c:v>376.88362218439033</c:v>
                </c:pt>
                <c:pt idx="1565">
                  <c:v>378.31577994869104</c:v>
                </c:pt>
                <c:pt idx="1566">
                  <c:v>379.75337991249609</c:v>
                </c:pt>
                <c:pt idx="1567">
                  <c:v>381.19644275616361</c:v>
                </c:pt>
                <c:pt idx="1568">
                  <c:v>382.64498923863704</c:v>
                </c:pt>
                <c:pt idx="1569">
                  <c:v>384.09904019774388</c:v>
                </c:pt>
                <c:pt idx="1570">
                  <c:v>385.55861655049529</c:v>
                </c:pt>
                <c:pt idx="1571">
                  <c:v>387.02373929338717</c:v>
                </c:pt>
                <c:pt idx="1572">
                  <c:v>388.49442950270202</c:v>
                </c:pt>
                <c:pt idx="1573">
                  <c:v>389.97070833481229</c:v>
                </c:pt>
                <c:pt idx="1574">
                  <c:v>391.45259702648457</c:v>
                </c:pt>
                <c:pt idx="1575">
                  <c:v>392.94011689518521</c:v>
                </c:pt>
                <c:pt idx="1576">
                  <c:v>394.43328933938693</c:v>
                </c:pt>
                <c:pt idx="1577">
                  <c:v>395.9321358388766</c:v>
                </c:pt>
                <c:pt idx="1578">
                  <c:v>397.43667795506434</c:v>
                </c:pt>
                <c:pt idx="1579">
                  <c:v>398.94693733129361</c:v>
                </c:pt>
                <c:pt idx="1580">
                  <c:v>400.46293569315253</c:v>
                </c:pt>
                <c:pt idx="1581">
                  <c:v>401.98469484878655</c:v>
                </c:pt>
                <c:pt idx="1582">
                  <c:v>403.51223668921193</c:v>
                </c:pt>
                <c:pt idx="1583">
                  <c:v>405.04558318863093</c:v>
                </c:pt>
                <c:pt idx="1584">
                  <c:v>406.58475640474774</c:v>
                </c:pt>
                <c:pt idx="1585">
                  <c:v>408.12977847908581</c:v>
                </c:pt>
                <c:pt idx="1586">
                  <c:v>409.68067163730638</c:v>
                </c:pt>
                <c:pt idx="1587">
                  <c:v>411.23745818952813</c:v>
                </c:pt>
                <c:pt idx="1588">
                  <c:v>412.80016053064833</c:v>
                </c:pt>
                <c:pt idx="1589">
                  <c:v>414.3688011406648</c:v>
                </c:pt>
                <c:pt idx="1590">
                  <c:v>415.94340258499932</c:v>
                </c:pt>
                <c:pt idx="1591">
                  <c:v>417.52398751482235</c:v>
                </c:pt>
                <c:pt idx="1592">
                  <c:v>419.11057866737866</c:v>
                </c:pt>
                <c:pt idx="1593">
                  <c:v>420.70319886631472</c:v>
                </c:pt>
                <c:pt idx="1594">
                  <c:v>422.30187102200671</c:v>
                </c:pt>
                <c:pt idx="1595">
                  <c:v>423.90661813189035</c:v>
                </c:pt>
                <c:pt idx="1596">
                  <c:v>425.51746328079156</c:v>
                </c:pt>
                <c:pt idx="1597">
                  <c:v>427.13442964125858</c:v>
                </c:pt>
                <c:pt idx="1598">
                  <c:v>428.75754047389535</c:v>
                </c:pt>
                <c:pt idx="1599">
                  <c:v>430.38681912769619</c:v>
                </c:pt>
                <c:pt idx="1600">
                  <c:v>432.02228904038145</c:v>
                </c:pt>
                <c:pt idx="1601">
                  <c:v>433.66397373873491</c:v>
                </c:pt>
                <c:pt idx="1602">
                  <c:v>435.31189683894212</c:v>
                </c:pt>
                <c:pt idx="1603">
                  <c:v>436.96608204693013</c:v>
                </c:pt>
                <c:pt idx="1604">
                  <c:v>438.62655315870848</c:v>
                </c:pt>
                <c:pt idx="1605">
                  <c:v>440.29333406071157</c:v>
                </c:pt>
                <c:pt idx="1606">
                  <c:v>441.9664487301423</c:v>
                </c:pt>
                <c:pt idx="1607">
                  <c:v>443.64592123531685</c:v>
                </c:pt>
                <c:pt idx="1608">
                  <c:v>445.33177573601108</c:v>
                </c:pt>
                <c:pt idx="1609">
                  <c:v>447.02403648380795</c:v>
                </c:pt>
                <c:pt idx="1610">
                  <c:v>448.72272782244642</c:v>
                </c:pt>
                <c:pt idx="1611">
                  <c:v>450.4278741881717</c:v>
                </c:pt>
                <c:pt idx="1612">
                  <c:v>452.13950011008677</c:v>
                </c:pt>
                <c:pt idx="1613">
                  <c:v>453.85763021050514</c:v>
                </c:pt>
                <c:pt idx="1614">
                  <c:v>455.58228920530507</c:v>
                </c:pt>
                <c:pt idx="1615">
                  <c:v>457.31350190428526</c:v>
                </c:pt>
                <c:pt idx="1616">
                  <c:v>459.05129321152157</c:v>
                </c:pt>
                <c:pt idx="1617">
                  <c:v>460.79568812572535</c:v>
                </c:pt>
                <c:pt idx="1618">
                  <c:v>462.54671174060314</c:v>
                </c:pt>
                <c:pt idx="1619">
                  <c:v>464.30438924521746</c:v>
                </c:pt>
                <c:pt idx="1620">
                  <c:v>466.06874592434929</c:v>
                </c:pt>
                <c:pt idx="1621">
                  <c:v>467.83980715886184</c:v>
                </c:pt>
                <c:pt idx="1622">
                  <c:v>469.61759842606551</c:v>
                </c:pt>
                <c:pt idx="1623">
                  <c:v>471.40214530008456</c:v>
                </c:pt>
                <c:pt idx="1624">
                  <c:v>473.19347345222491</c:v>
                </c:pt>
                <c:pt idx="1625">
                  <c:v>474.99160865134337</c:v>
                </c:pt>
                <c:pt idx="1626">
                  <c:v>476.79657676421851</c:v>
                </c:pt>
                <c:pt idx="1627">
                  <c:v>478.60840375592255</c:v>
                </c:pt>
                <c:pt idx="1628">
                  <c:v>480.42711569019508</c:v>
                </c:pt>
                <c:pt idx="1629">
                  <c:v>482.25273872981785</c:v>
                </c:pt>
                <c:pt idx="1630">
                  <c:v>484.08529913699118</c:v>
                </c:pt>
                <c:pt idx="1631">
                  <c:v>485.92482327371175</c:v>
                </c:pt>
                <c:pt idx="1632">
                  <c:v>487.77133760215185</c:v>
                </c:pt>
                <c:pt idx="1633">
                  <c:v>489.62486868504004</c:v>
                </c:pt>
                <c:pt idx="1634">
                  <c:v>491.4854431860432</c:v>
                </c:pt>
                <c:pt idx="1635">
                  <c:v>493.35308787015015</c:v>
                </c:pt>
                <c:pt idx="1636">
                  <c:v>495.22782960405675</c:v>
                </c:pt>
                <c:pt idx="1637">
                  <c:v>497.10969535655215</c:v>
                </c:pt>
                <c:pt idx="1638">
                  <c:v>498.99871219890707</c:v>
                </c:pt>
                <c:pt idx="1639">
                  <c:v>500.8949073052629</c:v>
                </c:pt>
                <c:pt idx="1640">
                  <c:v>502.79830795302291</c:v>
                </c:pt>
                <c:pt idx="1641">
                  <c:v>504.70894152324439</c:v>
                </c:pt>
                <c:pt idx="1642">
                  <c:v>506.62683550103276</c:v>
                </c:pt>
                <c:pt idx="1643">
                  <c:v>508.55201747593668</c:v>
                </c:pt>
                <c:pt idx="1644">
                  <c:v>510.48451514234523</c:v>
                </c:pt>
                <c:pt idx="1645">
                  <c:v>512.4243562998862</c:v>
                </c:pt>
                <c:pt idx="1646">
                  <c:v>514.37156885382581</c:v>
                </c:pt>
                <c:pt idx="1647">
                  <c:v>516.32618081547037</c:v>
                </c:pt>
                <c:pt idx="1648">
                  <c:v>518.28822030256913</c:v>
                </c:pt>
                <c:pt idx="1649">
                  <c:v>520.2577155397189</c:v>
                </c:pt>
                <c:pt idx="1650">
                  <c:v>522.2346948587699</c:v>
                </c:pt>
                <c:pt idx="1651">
                  <c:v>524.21918669923321</c:v>
                </c:pt>
                <c:pt idx="1652">
                  <c:v>526.21121960869027</c:v>
                </c:pt>
                <c:pt idx="1653">
                  <c:v>528.21082224320332</c:v>
                </c:pt>
                <c:pt idx="1654">
                  <c:v>530.21802336772748</c:v>
                </c:pt>
                <c:pt idx="1655">
                  <c:v>532.23285185652492</c:v>
                </c:pt>
                <c:pt idx="1656">
                  <c:v>534.25533669357969</c:v>
                </c:pt>
                <c:pt idx="1657">
                  <c:v>536.28550697301534</c:v>
                </c:pt>
                <c:pt idx="1658">
                  <c:v>538.32339189951279</c:v>
                </c:pt>
                <c:pt idx="1659">
                  <c:v>540.36902078873095</c:v>
                </c:pt>
                <c:pt idx="1660">
                  <c:v>542.42242306772812</c:v>
                </c:pt>
                <c:pt idx="1661">
                  <c:v>544.48362827538551</c:v>
                </c:pt>
                <c:pt idx="1662">
                  <c:v>546.55266606283203</c:v>
                </c:pt>
                <c:pt idx="1663">
                  <c:v>548.6295661938708</c:v>
                </c:pt>
                <c:pt idx="1664">
                  <c:v>550.71435854540755</c:v>
                </c:pt>
                <c:pt idx="1665">
                  <c:v>552.80707310788011</c:v>
                </c:pt>
                <c:pt idx="1666">
                  <c:v>554.90773998569011</c:v>
                </c:pt>
                <c:pt idx="1667">
                  <c:v>557.01638939763575</c:v>
                </c:pt>
                <c:pt idx="1668">
                  <c:v>559.13305167734677</c:v>
                </c:pt>
                <c:pt idx="1669">
                  <c:v>561.2577572737207</c:v>
                </c:pt>
                <c:pt idx="1670">
                  <c:v>563.39053675136086</c:v>
                </c:pt>
                <c:pt idx="1671">
                  <c:v>565.53142079101599</c:v>
                </c:pt>
                <c:pt idx="1672">
                  <c:v>567.68044019002184</c:v>
                </c:pt>
                <c:pt idx="1673">
                  <c:v>569.83762586274395</c:v>
                </c:pt>
                <c:pt idx="1674">
                  <c:v>572.00300884102239</c:v>
                </c:pt>
                <c:pt idx="1675">
                  <c:v>574.17662027461824</c:v>
                </c:pt>
                <c:pt idx="1676">
                  <c:v>576.35849143166183</c:v>
                </c:pt>
                <c:pt idx="1677">
                  <c:v>578.54865369910215</c:v>
                </c:pt>
                <c:pt idx="1678">
                  <c:v>580.74713858315874</c:v>
                </c:pt>
                <c:pt idx="1679">
                  <c:v>582.95397770977479</c:v>
                </c:pt>
                <c:pt idx="1680">
                  <c:v>585.16920282507192</c:v>
                </c:pt>
                <c:pt idx="1681">
                  <c:v>587.39284579580726</c:v>
                </c:pt>
                <c:pt idx="1682">
                  <c:v>589.62493860983136</c:v>
                </c:pt>
                <c:pt idx="1683">
                  <c:v>591.86551337654873</c:v>
                </c:pt>
                <c:pt idx="1684">
                  <c:v>594.11460232737966</c:v>
                </c:pt>
                <c:pt idx="1685">
                  <c:v>596.37223781622367</c:v>
                </c:pt>
                <c:pt idx="1686">
                  <c:v>598.63845231992536</c:v>
                </c:pt>
                <c:pt idx="1687">
                  <c:v>600.91327843874114</c:v>
                </c:pt>
                <c:pt idx="1688">
                  <c:v>603.19674889680834</c:v>
                </c:pt>
                <c:pt idx="1689">
                  <c:v>605.4888965426162</c:v>
                </c:pt>
                <c:pt idx="1690">
                  <c:v>607.78975434947813</c:v>
                </c:pt>
                <c:pt idx="1691">
                  <c:v>610.09935541600612</c:v>
                </c:pt>
                <c:pt idx="1692">
                  <c:v>612.41773296658698</c:v>
                </c:pt>
                <c:pt idx="1693">
                  <c:v>614.74492035186006</c:v>
                </c:pt>
                <c:pt idx="1694">
                  <c:v>617.0809510491971</c:v>
                </c:pt>
                <c:pt idx="1695">
                  <c:v>619.42585866318404</c:v>
                </c:pt>
                <c:pt idx="1696">
                  <c:v>621.77967692610412</c:v>
                </c:pt>
                <c:pt idx="1697">
                  <c:v>624.14243969842335</c:v>
                </c:pt>
                <c:pt idx="1698">
                  <c:v>626.51418096927739</c:v>
                </c:pt>
                <c:pt idx="1699">
                  <c:v>628.89493485696062</c:v>
                </c:pt>
                <c:pt idx="1700">
                  <c:v>631.28473560941711</c:v>
                </c:pt>
                <c:pt idx="1701">
                  <c:v>633.68361760473294</c:v>
                </c:pt>
                <c:pt idx="1702">
                  <c:v>636.09161535163094</c:v>
                </c:pt>
                <c:pt idx="1703">
                  <c:v>638.50876348996712</c:v>
                </c:pt>
                <c:pt idx="1704">
                  <c:v>640.93509679122906</c:v>
                </c:pt>
                <c:pt idx="1705">
                  <c:v>643.37065015903579</c:v>
                </c:pt>
                <c:pt idx="1706">
                  <c:v>645.81545862964015</c:v>
                </c:pt>
                <c:pt idx="1707">
                  <c:v>648.26955737243281</c:v>
                </c:pt>
                <c:pt idx="1708">
                  <c:v>650.73298169044813</c:v>
                </c:pt>
                <c:pt idx="1709">
                  <c:v>653.2057670208718</c:v>
                </c:pt>
                <c:pt idx="1710">
                  <c:v>655.68794893555116</c:v>
                </c:pt>
                <c:pt idx="1711">
                  <c:v>658.17956314150626</c:v>
                </c:pt>
                <c:pt idx="1712">
                  <c:v>660.680645481444</c:v>
                </c:pt>
                <c:pt idx="1713">
                  <c:v>663.19123193427356</c:v>
                </c:pt>
                <c:pt idx="1714">
                  <c:v>665.71135861562379</c:v>
                </c:pt>
                <c:pt idx="1715">
                  <c:v>668.24106177836313</c:v>
                </c:pt>
                <c:pt idx="1716">
                  <c:v>670.78037781312094</c:v>
                </c:pt>
                <c:pt idx="1717">
                  <c:v>673.3293432488108</c:v>
                </c:pt>
                <c:pt idx="1718">
                  <c:v>675.88799475315625</c:v>
                </c:pt>
                <c:pt idx="1719">
                  <c:v>678.45636913321823</c:v>
                </c:pt>
                <c:pt idx="1720">
                  <c:v>681.03450333592446</c:v>
                </c:pt>
                <c:pt idx="1721">
                  <c:v>683.62243444860098</c:v>
                </c:pt>
                <c:pt idx="1722">
                  <c:v>686.22019969950566</c:v>
                </c:pt>
                <c:pt idx="1723">
                  <c:v>688.82783645836378</c:v>
                </c:pt>
                <c:pt idx="1724">
                  <c:v>691.44538223690563</c:v>
                </c:pt>
                <c:pt idx="1725">
                  <c:v>694.07287468940592</c:v>
                </c:pt>
                <c:pt idx="1726">
                  <c:v>696.71035161322573</c:v>
                </c:pt>
                <c:pt idx="1727">
                  <c:v>699.35785094935602</c:v>
                </c:pt>
                <c:pt idx="1728">
                  <c:v>702.01541078296361</c:v>
                </c:pt>
                <c:pt idx="1729">
                  <c:v>704.68306934393888</c:v>
                </c:pt>
                <c:pt idx="1730">
                  <c:v>707.36086500744591</c:v>
                </c:pt>
                <c:pt idx="1731">
                  <c:v>710.0488362944742</c:v>
                </c:pt>
                <c:pt idx="1732">
                  <c:v>712.74702187239325</c:v>
                </c:pt>
                <c:pt idx="1733">
                  <c:v>715.45546055550835</c:v>
                </c:pt>
                <c:pt idx="1734">
                  <c:v>718.17419130561927</c:v>
                </c:pt>
                <c:pt idx="1735">
                  <c:v>720.9032532325806</c:v>
                </c:pt>
                <c:pt idx="1736">
                  <c:v>723.64268559486447</c:v>
                </c:pt>
                <c:pt idx="1737">
                  <c:v>726.39252780012498</c:v>
                </c:pt>
                <c:pt idx="1738">
                  <c:v>729.15281940576551</c:v>
                </c:pt>
                <c:pt idx="1739">
                  <c:v>731.92360011950746</c:v>
                </c:pt>
                <c:pt idx="1740">
                  <c:v>734.70490979996157</c:v>
                </c:pt>
                <c:pt idx="1741">
                  <c:v>737.49678845720143</c:v>
                </c:pt>
                <c:pt idx="1742">
                  <c:v>740.2992762533388</c:v>
                </c:pt>
                <c:pt idx="1743">
                  <c:v>743.11241350310149</c:v>
                </c:pt>
                <c:pt idx="1744">
                  <c:v>745.93624067441328</c:v>
                </c:pt>
                <c:pt idx="1745">
                  <c:v>748.77079838897612</c:v>
                </c:pt>
                <c:pt idx="1746">
                  <c:v>751.61612742285422</c:v>
                </c:pt>
                <c:pt idx="1747">
                  <c:v>754.47226870706106</c:v>
                </c:pt>
                <c:pt idx="1748">
                  <c:v>757.33926332814792</c:v>
                </c:pt>
                <c:pt idx="1749">
                  <c:v>760.21715252879494</c:v>
                </c:pt>
                <c:pt idx="1750">
                  <c:v>763.10597770840434</c:v>
                </c:pt>
                <c:pt idx="1751">
                  <c:v>766.00578042369625</c:v>
                </c:pt>
                <c:pt idx="1752">
                  <c:v>768.91660238930626</c:v>
                </c:pt>
                <c:pt idx="1753">
                  <c:v>771.83848547838568</c:v>
                </c:pt>
                <c:pt idx="1754">
                  <c:v>774.7714717232036</c:v>
                </c:pt>
                <c:pt idx="1755">
                  <c:v>777.71560331575176</c:v>
                </c:pt>
                <c:pt idx="1756">
                  <c:v>780.67092260835159</c:v>
                </c:pt>
                <c:pt idx="1757">
                  <c:v>783.63747211426335</c:v>
                </c:pt>
                <c:pt idx="1758">
                  <c:v>786.61529450829755</c:v>
                </c:pt>
                <c:pt idx="1759">
                  <c:v>789.60443262742911</c:v>
                </c:pt>
                <c:pt idx="1760">
                  <c:v>792.60492947141336</c:v>
                </c:pt>
                <c:pt idx="1761">
                  <c:v>795.61682820340479</c:v>
                </c:pt>
                <c:pt idx="1762">
                  <c:v>798.64017215057777</c:v>
                </c:pt>
                <c:pt idx="1763">
                  <c:v>801.67500480474996</c:v>
                </c:pt>
                <c:pt idx="1764">
                  <c:v>804.72136982300799</c:v>
                </c:pt>
                <c:pt idx="1765">
                  <c:v>807.77931102833543</c:v>
                </c:pt>
                <c:pt idx="1766">
                  <c:v>810.84887241024308</c:v>
                </c:pt>
                <c:pt idx="1767">
                  <c:v>813.93009812540197</c:v>
                </c:pt>
                <c:pt idx="1768">
                  <c:v>817.02303249827855</c:v>
                </c:pt>
                <c:pt idx="1769">
                  <c:v>820.12772002177201</c:v>
                </c:pt>
                <c:pt idx="1770">
                  <c:v>823.24420535785475</c:v>
                </c:pt>
                <c:pt idx="1771">
                  <c:v>826.37253333821457</c:v>
                </c:pt>
                <c:pt idx="1772">
                  <c:v>829.51274896489986</c:v>
                </c:pt>
                <c:pt idx="1773">
                  <c:v>832.66489741096655</c:v>
                </c:pt>
                <c:pt idx="1774">
                  <c:v>835.82902402112825</c:v>
                </c:pt>
                <c:pt idx="1775">
                  <c:v>839.0051743124086</c:v>
                </c:pt>
                <c:pt idx="1776">
                  <c:v>842.19339397479575</c:v>
                </c:pt>
                <c:pt idx="1777">
                  <c:v>845.39372887189995</c:v>
                </c:pt>
                <c:pt idx="1778">
                  <c:v>848.60622504161324</c:v>
                </c:pt>
                <c:pt idx="1779">
                  <c:v>851.83092869677137</c:v>
                </c:pt>
                <c:pt idx="1780">
                  <c:v>855.06788622581917</c:v>
                </c:pt>
                <c:pt idx="1781">
                  <c:v>858.31714419347725</c:v>
                </c:pt>
                <c:pt idx="1782">
                  <c:v>861.5787493414125</c:v>
                </c:pt>
                <c:pt idx="1783">
                  <c:v>864.85274858890989</c:v>
                </c:pt>
                <c:pt idx="1784">
                  <c:v>868.13918903354772</c:v>
                </c:pt>
                <c:pt idx="1785">
                  <c:v>871.43811795187526</c:v>
                </c:pt>
                <c:pt idx="1786">
                  <c:v>874.74958280009241</c:v>
                </c:pt>
                <c:pt idx="1787">
                  <c:v>878.07363121473281</c:v>
                </c:pt>
                <c:pt idx="1788">
                  <c:v>881.41031101334886</c:v>
                </c:pt>
                <c:pt idx="1789">
                  <c:v>884.75967019519965</c:v>
                </c:pt>
                <c:pt idx="1790">
                  <c:v>888.12175694194138</c:v>
                </c:pt>
                <c:pt idx="1791">
                  <c:v>891.49661961832078</c:v>
                </c:pt>
                <c:pt idx="1792">
                  <c:v>894.88430677287045</c:v>
                </c:pt>
                <c:pt idx="1793">
                  <c:v>898.28486713860741</c:v>
                </c:pt>
                <c:pt idx="1794">
                  <c:v>901.6983496337341</c:v>
                </c:pt>
                <c:pt idx="1795">
                  <c:v>905.12480336234228</c:v>
                </c:pt>
                <c:pt idx="1796">
                  <c:v>908.56427761511918</c:v>
                </c:pt>
                <c:pt idx="1797">
                  <c:v>912.01682187005667</c:v>
                </c:pt>
                <c:pt idx="1798">
                  <c:v>915.48248579316294</c:v>
                </c:pt>
                <c:pt idx="1799">
                  <c:v>918.96131923917699</c:v>
                </c:pt>
                <c:pt idx="1800">
                  <c:v>922.45337225228593</c:v>
                </c:pt>
                <c:pt idx="1801">
                  <c:v>925.9586950668446</c:v>
                </c:pt>
                <c:pt idx="1802">
                  <c:v>929.47733810809859</c:v>
                </c:pt>
                <c:pt idx="1803">
                  <c:v>933.00935199290939</c:v>
                </c:pt>
                <c:pt idx="1804">
                  <c:v>936.55478753048249</c:v>
                </c:pt>
                <c:pt idx="1805">
                  <c:v>940.11369572309832</c:v>
                </c:pt>
                <c:pt idx="1806">
                  <c:v>943.68612776684608</c:v>
                </c:pt>
                <c:pt idx="1807">
                  <c:v>947.27213505236011</c:v>
                </c:pt>
                <c:pt idx="1808">
                  <c:v>950.87176916555916</c:v>
                </c:pt>
                <c:pt idx="1809">
                  <c:v>954.48508188838832</c:v>
                </c:pt>
                <c:pt idx="1810">
                  <c:v>958.11212519956428</c:v>
                </c:pt>
                <c:pt idx="1811">
                  <c:v>961.75295127532263</c:v>
                </c:pt>
                <c:pt idx="1812">
                  <c:v>965.40761249016884</c:v>
                </c:pt>
                <c:pt idx="1813">
                  <c:v>969.07616141763151</c:v>
                </c:pt>
                <c:pt idx="1814">
                  <c:v>972.75865083101849</c:v>
                </c:pt>
                <c:pt idx="1815">
                  <c:v>976.45513370417643</c:v>
                </c:pt>
                <c:pt idx="1816">
                  <c:v>980.1656632122523</c:v>
                </c:pt>
                <c:pt idx="1817">
                  <c:v>983.89029273245887</c:v>
                </c:pt>
                <c:pt idx="1818">
                  <c:v>987.62907584484219</c:v>
                </c:pt>
                <c:pt idx="1819">
                  <c:v>991.38206633305265</c:v>
                </c:pt>
                <c:pt idx="1820">
                  <c:v>995.14931818511832</c:v>
                </c:pt>
                <c:pt idx="1821">
                  <c:v>998.93088559422176</c:v>
                </c:pt>
                <c:pt idx="1822">
                  <c:v>1002.7268229594798</c:v>
                </c:pt>
                <c:pt idx="1823">
                  <c:v>1006.5371848867259</c:v>
                </c:pt>
                <c:pt idx="1824">
                  <c:v>1010.3620261892954</c:v>
                </c:pt>
                <c:pt idx="1825">
                  <c:v>1014.2014018888148</c:v>
                </c:pt>
                <c:pt idx="1826">
                  <c:v>1018.0553672159923</c:v>
                </c:pt>
                <c:pt idx="1827">
                  <c:v>1021.9239776114131</c:v>
                </c:pt>
                <c:pt idx="1828">
                  <c:v>1025.8072887263365</c:v>
                </c:pt>
                <c:pt idx="1829">
                  <c:v>1029.7053564234966</c:v>
                </c:pt>
                <c:pt idx="1830">
                  <c:v>1033.6182367779058</c:v>
                </c:pt>
                <c:pt idx="1831">
                  <c:v>1037.5459860776618</c:v>
                </c:pt>
                <c:pt idx="1832">
                  <c:v>1041.4886608247571</c:v>
                </c:pt>
                <c:pt idx="1833">
                  <c:v>1045.4463177358912</c:v>
                </c:pt>
                <c:pt idx="1834">
                  <c:v>1049.4190137432877</c:v>
                </c:pt>
                <c:pt idx="1835">
                  <c:v>1053.4068059955123</c:v>
                </c:pt>
                <c:pt idx="1836">
                  <c:v>1057.4097518582953</c:v>
                </c:pt>
                <c:pt idx="1837">
                  <c:v>1061.4279089153567</c:v>
                </c:pt>
                <c:pt idx="1838">
                  <c:v>1065.4613349692352</c:v>
                </c:pt>
                <c:pt idx="1839">
                  <c:v>1069.5100880421182</c:v>
                </c:pt>
                <c:pt idx="1840">
                  <c:v>1073.5742263766783</c:v>
                </c:pt>
                <c:pt idx="1841">
                  <c:v>1077.6538084369097</c:v>
                </c:pt>
                <c:pt idx="1842">
                  <c:v>1081.74889290897</c:v>
                </c:pt>
                <c:pt idx="1843">
                  <c:v>1085.8595387020241</c:v>
                </c:pt>
                <c:pt idx="1844">
                  <c:v>1089.9858049490917</c:v>
                </c:pt>
                <c:pt idx="1845">
                  <c:v>1094.1277510078983</c:v>
                </c:pt>
                <c:pt idx="1846">
                  <c:v>1098.2854364617283</c:v>
                </c:pt>
                <c:pt idx="1847">
                  <c:v>1102.4589211202829</c:v>
                </c:pt>
                <c:pt idx="1848">
                  <c:v>1106.6482650205401</c:v>
                </c:pt>
                <c:pt idx="1849">
                  <c:v>1110.8535284276181</c:v>
                </c:pt>
                <c:pt idx="1850">
                  <c:v>1115.0747718356431</c:v>
                </c:pt>
                <c:pt idx="1851">
                  <c:v>1119.3120559686186</c:v>
                </c:pt>
                <c:pt idx="1852">
                  <c:v>1123.5654417812993</c:v>
                </c:pt>
                <c:pt idx="1853">
                  <c:v>1127.8349904600684</c:v>
                </c:pt>
                <c:pt idx="1854">
                  <c:v>1132.1207634238167</c:v>
                </c:pt>
                <c:pt idx="1855">
                  <c:v>1136.4228223248272</c:v>
                </c:pt>
                <c:pt idx="1856">
                  <c:v>1140.7412290496616</c:v>
                </c:pt>
                <c:pt idx="1857">
                  <c:v>1145.0760457200504</c:v>
                </c:pt>
                <c:pt idx="1858">
                  <c:v>1149.4273346937866</c:v>
                </c:pt>
                <c:pt idx="1859">
                  <c:v>1153.7951585656231</c:v>
                </c:pt>
                <c:pt idx="1860">
                  <c:v>1158.1795801681724</c:v>
                </c:pt>
                <c:pt idx="1861">
                  <c:v>1162.5806625728114</c:v>
                </c:pt>
                <c:pt idx="1862">
                  <c:v>1166.9984690905881</c:v>
                </c:pt>
                <c:pt idx="1863">
                  <c:v>1171.4330632731323</c:v>
                </c:pt>
                <c:pt idx="1864">
                  <c:v>1175.8845089135702</c:v>
                </c:pt>
                <c:pt idx="1865">
                  <c:v>1180.3528700474419</c:v>
                </c:pt>
                <c:pt idx="1866">
                  <c:v>1184.8382109536221</c:v>
                </c:pt>
                <c:pt idx="1867">
                  <c:v>1189.340596155246</c:v>
                </c:pt>
                <c:pt idx="1868">
                  <c:v>1193.860090420636</c:v>
                </c:pt>
                <c:pt idx="1869">
                  <c:v>1198.3967587642344</c:v>
                </c:pt>
                <c:pt idx="1870">
                  <c:v>1202.9506664475384</c:v>
                </c:pt>
                <c:pt idx="1871">
                  <c:v>1207.521878980039</c:v>
                </c:pt>
                <c:pt idx="1872">
                  <c:v>1212.1104621201632</c:v>
                </c:pt>
                <c:pt idx="1873">
                  <c:v>1216.7164818762199</c:v>
                </c:pt>
                <c:pt idx="1874">
                  <c:v>1221.3400045073495</c:v>
                </c:pt>
                <c:pt idx="1875">
                  <c:v>1225.9810965244774</c:v>
                </c:pt>
                <c:pt idx="1876">
                  <c:v>1230.6398246912704</c:v>
                </c:pt>
                <c:pt idx="1877">
                  <c:v>1235.3162560250973</c:v>
                </c:pt>
                <c:pt idx="1878">
                  <c:v>1240.0104577979928</c:v>
                </c:pt>
                <c:pt idx="1879">
                  <c:v>1244.7224975376253</c:v>
                </c:pt>
                <c:pt idx="1880">
                  <c:v>1249.4524430282684</c:v>
                </c:pt>
                <c:pt idx="1881">
                  <c:v>1254.2003623117757</c:v>
                </c:pt>
                <c:pt idx="1882">
                  <c:v>1258.9663236885606</c:v>
                </c:pt>
                <c:pt idx="1883">
                  <c:v>1263.7503957185772</c:v>
                </c:pt>
                <c:pt idx="1884">
                  <c:v>1268.5526472223078</c:v>
                </c:pt>
                <c:pt idx="1885">
                  <c:v>1273.3731472817526</c:v>
                </c:pt>
                <c:pt idx="1886">
                  <c:v>1278.2119652414233</c:v>
                </c:pt>
                <c:pt idx="1887">
                  <c:v>1283.0691707093408</c:v>
                </c:pt>
                <c:pt idx="1888">
                  <c:v>1287.9448335580364</c:v>
                </c:pt>
                <c:pt idx="1889">
                  <c:v>1292.8390239255571</c:v>
                </c:pt>
                <c:pt idx="1890">
                  <c:v>1297.7518122164743</c:v>
                </c:pt>
                <c:pt idx="1891">
                  <c:v>1302.6832691028969</c:v>
                </c:pt>
                <c:pt idx="1892">
                  <c:v>1307.633465525488</c:v>
                </c:pt>
                <c:pt idx="1893">
                  <c:v>1312.602472694485</c:v>
                </c:pt>
                <c:pt idx="1894">
                  <c:v>1317.5903620907241</c:v>
                </c:pt>
                <c:pt idx="1895">
                  <c:v>1322.5972054666688</c:v>
                </c:pt>
                <c:pt idx="1896">
                  <c:v>1327.6230748474422</c:v>
                </c:pt>
                <c:pt idx="1897">
                  <c:v>1332.6680425318625</c:v>
                </c:pt>
                <c:pt idx="1898">
                  <c:v>1337.7321810934836</c:v>
                </c:pt>
                <c:pt idx="1899">
                  <c:v>1342.8155633816389</c:v>
                </c:pt>
                <c:pt idx="1900">
                  <c:v>1347.9182625224892</c:v>
                </c:pt>
                <c:pt idx="1901">
                  <c:v>1353.0403519200747</c:v>
                </c:pt>
                <c:pt idx="1902">
                  <c:v>1358.181905257371</c:v>
                </c:pt>
                <c:pt idx="1903">
                  <c:v>1363.3429964973491</c:v>
                </c:pt>
                <c:pt idx="1904">
                  <c:v>1368.5236998840389</c:v>
                </c:pt>
                <c:pt idx="1905">
                  <c:v>1373.7240899435983</c:v>
                </c:pt>
                <c:pt idx="1906">
                  <c:v>1378.9442414853841</c:v>
                </c:pt>
                <c:pt idx="1907">
                  <c:v>1384.1842296030286</c:v>
                </c:pt>
                <c:pt idx="1908">
                  <c:v>1389.4441296755201</c:v>
                </c:pt>
                <c:pt idx="1909">
                  <c:v>1394.7240173682872</c:v>
                </c:pt>
                <c:pt idx="1910">
                  <c:v>1400.0239686342866</c:v>
                </c:pt>
                <c:pt idx="1911">
                  <c:v>1405.3440597150968</c:v>
                </c:pt>
                <c:pt idx="1912">
                  <c:v>1410.6843671420143</c:v>
                </c:pt>
                <c:pt idx="1913">
                  <c:v>1416.0449677371539</c:v>
                </c:pt>
                <c:pt idx="1914">
                  <c:v>1421.4259386145552</c:v>
                </c:pt>
                <c:pt idx="1915">
                  <c:v>1426.8273571812906</c:v>
                </c:pt>
                <c:pt idx="1916">
                  <c:v>1432.2493011385795</c:v>
                </c:pt>
                <c:pt idx="1917">
                  <c:v>1437.6918484829062</c:v>
                </c:pt>
                <c:pt idx="1918">
                  <c:v>1443.1550775071412</c:v>
                </c:pt>
                <c:pt idx="1919">
                  <c:v>1448.6390668016684</c:v>
                </c:pt>
                <c:pt idx="1920">
                  <c:v>1454.1438952555147</c:v>
                </c:pt>
                <c:pt idx="1921">
                  <c:v>1459.6696420574858</c:v>
                </c:pt>
                <c:pt idx="1922">
                  <c:v>1465.2163866973042</c:v>
                </c:pt>
                <c:pt idx="1923">
                  <c:v>1470.784208966754</c:v>
                </c:pt>
                <c:pt idx="1924">
                  <c:v>1476.3731889608277</c:v>
                </c:pt>
                <c:pt idx="1925">
                  <c:v>1481.9834070788788</c:v>
                </c:pt>
                <c:pt idx="1926">
                  <c:v>1487.6149440257786</c:v>
                </c:pt>
                <c:pt idx="1927">
                  <c:v>1493.2678808130765</c:v>
                </c:pt>
                <c:pt idx="1928">
                  <c:v>1498.9422987601663</c:v>
                </c:pt>
                <c:pt idx="1929">
                  <c:v>1504.638279495455</c:v>
                </c:pt>
                <c:pt idx="1930">
                  <c:v>1510.3559049575379</c:v>
                </c:pt>
                <c:pt idx="1931">
                  <c:v>1516.0952573963766</c:v>
                </c:pt>
                <c:pt idx="1932">
                  <c:v>1521.8564193744828</c:v>
                </c:pt>
                <c:pt idx="1933">
                  <c:v>1527.639473768106</c:v>
                </c:pt>
                <c:pt idx="1934">
                  <c:v>1533.4445037684247</c:v>
                </c:pt>
                <c:pt idx="1935">
                  <c:v>1539.2715928827447</c:v>
                </c:pt>
                <c:pt idx="1936">
                  <c:v>1545.1208249356991</c:v>
                </c:pt>
                <c:pt idx="1937">
                  <c:v>1550.9922840704548</c:v>
                </c:pt>
                <c:pt idx="1938">
                  <c:v>1556.8860547499226</c:v>
                </c:pt>
                <c:pt idx="1939">
                  <c:v>1562.8022217579723</c:v>
                </c:pt>
                <c:pt idx="1940">
                  <c:v>1568.7408702006526</c:v>
                </c:pt>
                <c:pt idx="1941">
                  <c:v>1574.7020855074152</c:v>
                </c:pt>
                <c:pt idx="1942">
                  <c:v>1580.6859534323435</c:v>
                </c:pt>
                <c:pt idx="1943">
                  <c:v>1586.6925600553864</c:v>
                </c:pt>
                <c:pt idx="1944">
                  <c:v>1592.7219917835969</c:v>
                </c:pt>
                <c:pt idx="1945">
                  <c:v>1598.7743353523747</c:v>
                </c:pt>
                <c:pt idx="1946">
                  <c:v>1604.8496778267138</c:v>
                </c:pt>
                <c:pt idx="1947">
                  <c:v>1610.9481066024553</c:v>
                </c:pt>
                <c:pt idx="1948">
                  <c:v>1617.0697094075447</c:v>
                </c:pt>
                <c:pt idx="1949">
                  <c:v>1623.2145743032934</c:v>
                </c:pt>
                <c:pt idx="1950">
                  <c:v>1629.382789685646</c:v>
                </c:pt>
                <c:pt idx="1951">
                  <c:v>1635.5744442864516</c:v>
                </c:pt>
                <c:pt idx="1952">
                  <c:v>1641.7896271747402</c:v>
                </c:pt>
                <c:pt idx="1953">
                  <c:v>1648.0284277580042</c:v>
                </c:pt>
                <c:pt idx="1954">
                  <c:v>1654.2909357834847</c:v>
                </c:pt>
                <c:pt idx="1955">
                  <c:v>1660.577241339462</c:v>
                </c:pt>
                <c:pt idx="1956">
                  <c:v>1666.8874348565521</c:v>
                </c:pt>
                <c:pt idx="1957">
                  <c:v>1673.221607109007</c:v>
                </c:pt>
                <c:pt idx="1958">
                  <c:v>1679.5798492160213</c:v>
                </c:pt>
                <c:pt idx="1959">
                  <c:v>1685.9622526430423</c:v>
                </c:pt>
                <c:pt idx="1960">
                  <c:v>1692.3689092030859</c:v>
                </c:pt>
                <c:pt idx="1961">
                  <c:v>1698.7999110580577</c:v>
                </c:pt>
                <c:pt idx="1962">
                  <c:v>1705.2553507200782</c:v>
                </c:pt>
                <c:pt idx="1963">
                  <c:v>1711.7353210528145</c:v>
                </c:pt>
                <c:pt idx="1964">
                  <c:v>1718.2399152728151</c:v>
                </c:pt>
                <c:pt idx="1965">
                  <c:v>1724.7692269508518</c:v>
                </c:pt>
                <c:pt idx="1966">
                  <c:v>1731.3233500132651</c:v>
                </c:pt>
                <c:pt idx="1967">
                  <c:v>1737.9023787433155</c:v>
                </c:pt>
                <c:pt idx="1968">
                  <c:v>1744.50640778254</c:v>
                </c:pt>
                <c:pt idx="1969">
                  <c:v>1751.1355321321137</c:v>
                </c:pt>
                <c:pt idx="1970">
                  <c:v>1757.7898471542157</c:v>
                </c:pt>
                <c:pt idx="1971">
                  <c:v>1764.4694485734019</c:v>
                </c:pt>
                <c:pt idx="1972">
                  <c:v>1771.1744324779809</c:v>
                </c:pt>
                <c:pt idx="1973">
                  <c:v>1777.9048953213971</c:v>
                </c:pt>
                <c:pt idx="1974">
                  <c:v>1784.6609339236186</c:v>
                </c:pt>
                <c:pt idx="1975">
                  <c:v>1791.4426454725283</c:v>
                </c:pt>
                <c:pt idx="1976">
                  <c:v>1798.2501275253239</c:v>
                </c:pt>
                <c:pt idx="1977">
                  <c:v>1805.0834780099201</c:v>
                </c:pt>
                <c:pt idx="1978">
                  <c:v>1811.9427952263579</c:v>
                </c:pt>
                <c:pt idx="1979">
                  <c:v>1818.828177848218</c:v>
                </c:pt>
                <c:pt idx="1980">
                  <c:v>1825.7397249240414</c:v>
                </c:pt>
                <c:pt idx="1981">
                  <c:v>1832.6775358787529</c:v>
                </c:pt>
                <c:pt idx="1982">
                  <c:v>1839.6417105150922</c:v>
                </c:pt>
                <c:pt idx="1983">
                  <c:v>1846.6323490150496</c:v>
                </c:pt>
                <c:pt idx="1984">
                  <c:v>1853.6495519413068</c:v>
                </c:pt>
                <c:pt idx="1985">
                  <c:v>1860.6934202386838</c:v>
                </c:pt>
                <c:pt idx="1986">
                  <c:v>1867.7640552355908</c:v>
                </c:pt>
                <c:pt idx="1987">
                  <c:v>1874.8615586454862</c:v>
                </c:pt>
                <c:pt idx="1988">
                  <c:v>1881.9860325683392</c:v>
                </c:pt>
                <c:pt idx="1989">
                  <c:v>1889.1375794920989</c:v>
                </c:pt>
                <c:pt idx="1990">
                  <c:v>1896.316302294169</c:v>
                </c:pt>
                <c:pt idx="1991">
                  <c:v>1903.5223042428868</c:v>
                </c:pt>
                <c:pt idx="1992">
                  <c:v>1910.7556889990099</c:v>
                </c:pt>
                <c:pt idx="1993">
                  <c:v>1918.0165606172061</c:v>
                </c:pt>
                <c:pt idx="1994">
                  <c:v>1925.3050235475516</c:v>
                </c:pt>
                <c:pt idx="1995">
                  <c:v>1932.6211826370325</c:v>
                </c:pt>
                <c:pt idx="1996">
                  <c:v>1939.9651431310533</c:v>
                </c:pt>
                <c:pt idx="1997">
                  <c:v>1947.3370106749514</c:v>
                </c:pt>
                <c:pt idx="1998">
                  <c:v>1954.7368913155162</c:v>
                </c:pt>
                <c:pt idx="1999">
                  <c:v>1962.1648915025153</c:v>
                </c:pt>
                <c:pt idx="2000">
                  <c:v>1969.6211180902249</c:v>
                </c:pt>
                <c:pt idx="2001">
                  <c:v>1977.1056783389677</c:v>
                </c:pt>
                <c:pt idx="2002">
                  <c:v>1984.6186799166558</c:v>
                </c:pt>
                <c:pt idx="2003">
                  <c:v>1992.160230900339</c:v>
                </c:pt>
                <c:pt idx="2004">
                  <c:v>1999.7304397777602</c:v>
                </c:pt>
                <c:pt idx="2005">
                  <c:v>2007.3294154489158</c:v>
                </c:pt>
                <c:pt idx="2006">
                  <c:v>2014.9572672276217</c:v>
                </c:pt>
                <c:pt idx="2007">
                  <c:v>2022.6141048430868</c:v>
                </c:pt>
                <c:pt idx="2008">
                  <c:v>2030.3000384414906</c:v>
                </c:pt>
                <c:pt idx="2009">
                  <c:v>2038.0151785875685</c:v>
                </c:pt>
                <c:pt idx="2010">
                  <c:v>2045.7596362662014</c:v>
                </c:pt>
                <c:pt idx="2011">
                  <c:v>2053.5335228840131</c:v>
                </c:pt>
                <c:pt idx="2012">
                  <c:v>2061.3369502709725</c:v>
                </c:pt>
                <c:pt idx="2013">
                  <c:v>2069.1700306820021</c:v>
                </c:pt>
                <c:pt idx="2014">
                  <c:v>2077.0328767985939</c:v>
                </c:pt>
                <c:pt idx="2015">
                  <c:v>2084.9256017304288</c:v>
                </c:pt>
                <c:pt idx="2016">
                  <c:v>2092.8483190170045</c:v>
                </c:pt>
                <c:pt idx="2017">
                  <c:v>2100.8011426292692</c:v>
                </c:pt>
                <c:pt idx="2018">
                  <c:v>2108.7841869712606</c:v>
                </c:pt>
                <c:pt idx="2019">
                  <c:v>2116.7975668817517</c:v>
                </c:pt>
                <c:pt idx="2020">
                  <c:v>2124.8413976359025</c:v>
                </c:pt>
                <c:pt idx="2021">
                  <c:v>2132.915794946919</c:v>
                </c:pt>
                <c:pt idx="2022">
                  <c:v>2141.0208749677172</c:v>
                </c:pt>
                <c:pt idx="2023">
                  <c:v>2149.1567542925945</c:v>
                </c:pt>
                <c:pt idx="2024">
                  <c:v>2157.3235499589064</c:v>
                </c:pt>
                <c:pt idx="2025">
                  <c:v>2165.5213794487504</c:v>
                </c:pt>
                <c:pt idx="2026">
                  <c:v>2173.7503606906557</c:v>
                </c:pt>
                <c:pt idx="2027">
                  <c:v>2182.0106120612804</c:v>
                </c:pt>
                <c:pt idx="2028">
                  <c:v>2190.3022523871132</c:v>
                </c:pt>
                <c:pt idx="2029">
                  <c:v>2198.6254009461841</c:v>
                </c:pt>
                <c:pt idx="2030">
                  <c:v>2206.9801774697798</c:v>
                </c:pt>
                <c:pt idx="2031">
                  <c:v>2215.3667021441652</c:v>
                </c:pt>
                <c:pt idx="2032">
                  <c:v>2223.7850956123129</c:v>
                </c:pt>
                <c:pt idx="2033">
                  <c:v>2232.2354789756396</c:v>
                </c:pt>
                <c:pt idx="2034">
                  <c:v>2240.7179737957472</c:v>
                </c:pt>
                <c:pt idx="2035">
                  <c:v>2249.2327020961711</c:v>
                </c:pt>
                <c:pt idx="2036">
                  <c:v>2257.7797863641367</c:v>
                </c:pt>
                <c:pt idx="2037">
                  <c:v>2266.3593495523205</c:v>
                </c:pt>
                <c:pt idx="2038">
                  <c:v>2274.9715150806196</c:v>
                </c:pt>
                <c:pt idx="2039">
                  <c:v>2283.6164068379262</c:v>
                </c:pt>
                <c:pt idx="2040">
                  <c:v>2292.2941491839106</c:v>
                </c:pt>
                <c:pt idx="2041">
                  <c:v>2301.0048669508096</c:v>
                </c:pt>
                <c:pt idx="2042">
                  <c:v>2309.7486854452227</c:v>
                </c:pt>
                <c:pt idx="2043">
                  <c:v>2318.5257304499146</c:v>
                </c:pt>
                <c:pt idx="2044">
                  <c:v>2327.3361282256242</c:v>
                </c:pt>
                <c:pt idx="2045">
                  <c:v>2336.1800055128815</c:v>
                </c:pt>
                <c:pt idx="2046">
                  <c:v>2345.0574895338304</c:v>
                </c:pt>
                <c:pt idx="2047">
                  <c:v>2353.9687079940591</c:v>
                </c:pt>
                <c:pt idx="2048">
                  <c:v>2362.9137890844368</c:v>
                </c:pt>
                <c:pt idx="2049">
                  <c:v>2371.8928614829579</c:v>
                </c:pt>
                <c:pt idx="2050">
                  <c:v>2380.9060543565934</c:v>
                </c:pt>
                <c:pt idx="2051">
                  <c:v>2389.9534973631485</c:v>
                </c:pt>
                <c:pt idx="2052">
                  <c:v>2399.0353206531286</c:v>
                </c:pt>
                <c:pt idx="2053">
                  <c:v>2408.1516548716104</c:v>
                </c:pt>
                <c:pt idx="2054">
                  <c:v>2417.3026311601225</c:v>
                </c:pt>
                <c:pt idx="2055">
                  <c:v>2426.488381158531</c:v>
                </c:pt>
                <c:pt idx="2056">
                  <c:v>2435.7090370069336</c:v>
                </c:pt>
                <c:pt idx="2057">
                  <c:v>2444.9647313475602</c:v>
                </c:pt>
                <c:pt idx="2058">
                  <c:v>2454.2555973266813</c:v>
                </c:pt>
                <c:pt idx="2059">
                  <c:v>2463.5817685965226</c:v>
                </c:pt>
                <c:pt idx="2060">
                  <c:v>2472.9433793171893</c:v>
                </c:pt>
                <c:pt idx="2061">
                  <c:v>2482.3405641585946</c:v>
                </c:pt>
                <c:pt idx="2062">
                  <c:v>2491.7734583023971</c:v>
                </c:pt>
                <c:pt idx="2063">
                  <c:v>2501.2421974439462</c:v>
                </c:pt>
                <c:pt idx="2064">
                  <c:v>2510.7469177942335</c:v>
                </c:pt>
                <c:pt idx="2065">
                  <c:v>2520.2877560818515</c:v>
                </c:pt>
                <c:pt idx="2066">
                  <c:v>2529.8648495549628</c:v>
                </c:pt>
                <c:pt idx="2067">
                  <c:v>2539.4783359832718</c:v>
                </c:pt>
                <c:pt idx="2068">
                  <c:v>2549.1283536600081</c:v>
                </c:pt>
                <c:pt idx="2069">
                  <c:v>2558.815041403916</c:v>
                </c:pt>
                <c:pt idx="2070">
                  <c:v>2568.5385385612508</c:v>
                </c:pt>
                <c:pt idx="2071">
                  <c:v>2578.2989850077838</c:v>
                </c:pt>
                <c:pt idx="2072">
                  <c:v>2588.0965211508133</c:v>
                </c:pt>
                <c:pt idx="2073">
                  <c:v>2597.9312879311865</c:v>
                </c:pt>
                <c:pt idx="2074">
                  <c:v>2607.803426825325</c:v>
                </c:pt>
                <c:pt idx="2075">
                  <c:v>2617.7130798472613</c:v>
                </c:pt>
                <c:pt idx="2076">
                  <c:v>2627.660389550681</c:v>
                </c:pt>
                <c:pt idx="2077">
                  <c:v>2637.6454990309735</c:v>
                </c:pt>
                <c:pt idx="2078">
                  <c:v>2647.6685519272914</c:v>
                </c:pt>
                <c:pt idx="2079">
                  <c:v>2657.7296924246152</c:v>
                </c:pt>
                <c:pt idx="2080">
                  <c:v>2667.8290652558289</c:v>
                </c:pt>
                <c:pt idx="2081">
                  <c:v>2677.9668157038013</c:v>
                </c:pt>
                <c:pt idx="2082">
                  <c:v>2688.1430896034758</c:v>
                </c:pt>
                <c:pt idx="2083">
                  <c:v>2698.3580333439691</c:v>
                </c:pt>
                <c:pt idx="2084">
                  <c:v>2708.6117938706761</c:v>
                </c:pt>
                <c:pt idx="2085">
                  <c:v>2718.9045186873846</c:v>
                </c:pt>
                <c:pt idx="2086">
                  <c:v>2729.2363558583966</c:v>
                </c:pt>
                <c:pt idx="2087">
                  <c:v>2739.6074540106583</c:v>
                </c:pt>
                <c:pt idx="2088">
                  <c:v>2750.017962335899</c:v>
                </c:pt>
                <c:pt idx="2089">
                  <c:v>2760.4680305927754</c:v>
                </c:pt>
                <c:pt idx="2090">
                  <c:v>2770.9578091090279</c:v>
                </c:pt>
                <c:pt idx="2091">
                  <c:v>2781.4874487836423</c:v>
                </c:pt>
                <c:pt idx="2092">
                  <c:v>2792.0571010890203</c:v>
                </c:pt>
                <c:pt idx="2093">
                  <c:v>2802.6669180731587</c:v>
                </c:pt>
                <c:pt idx="2094">
                  <c:v>2813.3170523618369</c:v>
                </c:pt>
                <c:pt idx="2095">
                  <c:v>2824.007657160812</c:v>
                </c:pt>
                <c:pt idx="2096">
                  <c:v>2834.7388862580233</c:v>
                </c:pt>
                <c:pt idx="2097">
                  <c:v>2845.5108940258037</c:v>
                </c:pt>
                <c:pt idx="2098">
                  <c:v>2856.3238354231021</c:v>
                </c:pt>
                <c:pt idx="2099">
                  <c:v>2867.1778659977099</c:v>
                </c:pt>
                <c:pt idx="2100">
                  <c:v>2878.0731418885011</c:v>
                </c:pt>
                <c:pt idx="2101">
                  <c:v>2889.0098198276773</c:v>
                </c:pt>
                <c:pt idx="2102">
                  <c:v>2899.9880571430226</c:v>
                </c:pt>
                <c:pt idx="2103">
                  <c:v>2911.008011760166</c:v>
                </c:pt>
                <c:pt idx="2104">
                  <c:v>2922.0698422048549</c:v>
                </c:pt>
                <c:pt idx="2105">
                  <c:v>2933.1737076052336</c:v>
                </c:pt>
                <c:pt idx="2106">
                  <c:v>2944.3197676941336</c:v>
                </c:pt>
                <c:pt idx="2107">
                  <c:v>2955.5081828113712</c:v>
                </c:pt>
                <c:pt idx="2108">
                  <c:v>2966.7391139060546</c:v>
                </c:pt>
                <c:pt idx="2109">
                  <c:v>2978.0127225388978</c:v>
                </c:pt>
                <c:pt idx="2110">
                  <c:v>2989.3291708845459</c:v>
                </c:pt>
                <c:pt idx="2111">
                  <c:v>3000.6886217339074</c:v>
                </c:pt>
                <c:pt idx="2112">
                  <c:v>3012.0912384964963</c:v>
                </c:pt>
                <c:pt idx="2113">
                  <c:v>3023.5371852027829</c:v>
                </c:pt>
                <c:pt idx="2114">
                  <c:v>3035.0266265065534</c:v>
                </c:pt>
                <c:pt idx="2115">
                  <c:v>3046.5597276872782</c:v>
                </c:pt>
                <c:pt idx="2116">
                  <c:v>3058.1366546524901</c:v>
                </c:pt>
                <c:pt idx="2117">
                  <c:v>3069.7575739401696</c:v>
                </c:pt>
                <c:pt idx="2118">
                  <c:v>3081.4226527211422</c:v>
                </c:pt>
                <c:pt idx="2119">
                  <c:v>3093.1320588014828</c:v>
                </c:pt>
                <c:pt idx="2120">
                  <c:v>3104.8859606249284</c:v>
                </c:pt>
                <c:pt idx="2121">
                  <c:v>3116.684527275303</c:v>
                </c:pt>
                <c:pt idx="2122">
                  <c:v>3128.5279284789494</c:v>
                </c:pt>
                <c:pt idx="2123">
                  <c:v>3140.4163346071696</c:v>
                </c:pt>
                <c:pt idx="2124">
                  <c:v>3152.3499166786769</c:v>
                </c:pt>
                <c:pt idx="2125">
                  <c:v>3164.3288463620561</c:v>
                </c:pt>
                <c:pt idx="2126">
                  <c:v>3176.3532959782319</c:v>
                </c:pt>
                <c:pt idx="2127">
                  <c:v>3188.4234385029495</c:v>
                </c:pt>
                <c:pt idx="2128">
                  <c:v>3200.5394475692606</c:v>
                </c:pt>
                <c:pt idx="2129">
                  <c:v>3212.7014974700237</c:v>
                </c:pt>
                <c:pt idx="2130">
                  <c:v>3224.90976316041</c:v>
                </c:pt>
                <c:pt idx="2131">
                  <c:v>3237.1644202604198</c:v>
                </c:pt>
                <c:pt idx="2132">
                  <c:v>3249.4656450574093</c:v>
                </c:pt>
                <c:pt idx="2133">
                  <c:v>3261.8136145086278</c:v>
                </c:pt>
                <c:pt idx="2134">
                  <c:v>3274.2085062437604</c:v>
                </c:pt>
                <c:pt idx="2135">
                  <c:v>3286.6504985674869</c:v>
                </c:pt>
                <c:pt idx="2136">
                  <c:v>3299.1397704620435</c:v>
                </c:pt>
                <c:pt idx="2137">
                  <c:v>3311.6765015897995</c:v>
                </c:pt>
                <c:pt idx="2138">
                  <c:v>3324.2608722958407</c:v>
                </c:pt>
                <c:pt idx="2139">
                  <c:v>3336.8930636105652</c:v>
                </c:pt>
                <c:pt idx="2140">
                  <c:v>3349.5732572522852</c:v>
                </c:pt>
                <c:pt idx="2141">
                  <c:v>3362.301635629844</c:v>
                </c:pt>
                <c:pt idx="2142">
                  <c:v>3375.0783818452373</c:v>
                </c:pt>
                <c:pt idx="2143">
                  <c:v>3387.9036796962491</c:v>
                </c:pt>
                <c:pt idx="2144">
                  <c:v>3400.7777136790951</c:v>
                </c:pt>
                <c:pt idx="2145">
                  <c:v>3413.7006689910759</c:v>
                </c:pt>
                <c:pt idx="2146">
                  <c:v>3426.6727315332419</c:v>
                </c:pt>
                <c:pt idx="2147">
                  <c:v>3439.6940879130684</c:v>
                </c:pt>
                <c:pt idx="2148">
                  <c:v>3452.764925447138</c:v>
                </c:pt>
                <c:pt idx="2149">
                  <c:v>3465.8854321638373</c:v>
                </c:pt>
                <c:pt idx="2150">
                  <c:v>3479.0557968060598</c:v>
                </c:pt>
                <c:pt idx="2151">
                  <c:v>3492.2762088339227</c:v>
                </c:pt>
                <c:pt idx="2152">
                  <c:v>3505.5468584274918</c:v>
                </c:pt>
                <c:pt idx="2153">
                  <c:v>3518.8679364895165</c:v>
                </c:pt>
                <c:pt idx="2154">
                  <c:v>3532.2396346481769</c:v>
                </c:pt>
                <c:pt idx="2155">
                  <c:v>3545.6621452598401</c:v>
                </c:pt>
                <c:pt idx="2156">
                  <c:v>3559.1356614118276</c:v>
                </c:pt>
                <c:pt idx="2157">
                  <c:v>3572.6603769251928</c:v>
                </c:pt>
                <c:pt idx="2158">
                  <c:v>3586.2364863575085</c:v>
                </c:pt>
                <c:pt idx="2159">
                  <c:v>3599.864185005667</c:v>
                </c:pt>
                <c:pt idx="2160">
                  <c:v>3613.5436689086887</c:v>
                </c:pt>
                <c:pt idx="2161">
                  <c:v>3627.2751348505417</c:v>
                </c:pt>
                <c:pt idx="2162">
                  <c:v>3641.0587803629737</c:v>
                </c:pt>
                <c:pt idx="2163">
                  <c:v>3654.8948037283531</c:v>
                </c:pt>
                <c:pt idx="2164">
                  <c:v>3668.7834039825207</c:v>
                </c:pt>
                <c:pt idx="2165">
                  <c:v>3682.7247809176542</c:v>
                </c:pt>
                <c:pt idx="2166">
                  <c:v>3696.7191350851413</c:v>
                </c:pt>
                <c:pt idx="2167">
                  <c:v>3710.7666677984648</c:v>
                </c:pt>
                <c:pt idx="2168">
                  <c:v>3724.867581136099</c:v>
                </c:pt>
                <c:pt idx="2169">
                  <c:v>3739.0220779444162</c:v>
                </c:pt>
                <c:pt idx="2170">
                  <c:v>3753.2303618406049</c:v>
                </c:pt>
                <c:pt idx="2171">
                  <c:v>3767.4926372155992</c:v>
                </c:pt>
                <c:pt idx="2172">
                  <c:v>3781.8091092370187</c:v>
                </c:pt>
                <c:pt idx="2173">
                  <c:v>3796.1799838521192</c:v>
                </c:pt>
                <c:pt idx="2174">
                  <c:v>3810.6054677907573</c:v>
                </c:pt>
                <c:pt idx="2175">
                  <c:v>3825.0857685683623</c:v>
                </c:pt>
                <c:pt idx="2176">
                  <c:v>3839.6210944889222</c:v>
                </c:pt>
                <c:pt idx="2177">
                  <c:v>3854.2116546479801</c:v>
                </c:pt>
                <c:pt idx="2178">
                  <c:v>3868.8576589356426</c:v>
                </c:pt>
                <c:pt idx="2179">
                  <c:v>3883.5593180395981</c:v>
                </c:pt>
                <c:pt idx="2180">
                  <c:v>3898.3168434481486</c:v>
                </c:pt>
                <c:pt idx="2181">
                  <c:v>3913.1304474532517</c:v>
                </c:pt>
                <c:pt idx="2182">
                  <c:v>3928.0003431535742</c:v>
                </c:pt>
                <c:pt idx="2183">
                  <c:v>3942.926744457558</c:v>
                </c:pt>
                <c:pt idx="2184">
                  <c:v>3957.909866086497</c:v>
                </c:pt>
                <c:pt idx="2185">
                  <c:v>3972.9499235776257</c:v>
                </c:pt>
                <c:pt idx="2186">
                  <c:v>3988.0471332872207</c:v>
                </c:pt>
                <c:pt idx="2187">
                  <c:v>4003.2017123937121</c:v>
                </c:pt>
                <c:pt idx="2188">
                  <c:v>4018.4138789008084</c:v>
                </c:pt>
                <c:pt idx="2189">
                  <c:v>4033.6838516406315</c:v>
                </c:pt>
                <c:pt idx="2190">
                  <c:v>4049.011850276866</c:v>
                </c:pt>
                <c:pt idx="2191">
                  <c:v>4064.3980953079181</c:v>
                </c:pt>
                <c:pt idx="2192">
                  <c:v>4079.8428080700883</c:v>
                </c:pt>
                <c:pt idx="2193">
                  <c:v>4095.3462107407545</c:v>
                </c:pt>
                <c:pt idx="2194">
                  <c:v>4110.9085263415691</c:v>
                </c:pt>
                <c:pt idx="2195">
                  <c:v>4126.529978741667</c:v>
                </c:pt>
                <c:pt idx="2196">
                  <c:v>4142.2107926608851</c:v>
                </c:pt>
                <c:pt idx="2197">
                  <c:v>4157.9511936729969</c:v>
                </c:pt>
                <c:pt idx="2198">
                  <c:v>4173.7514082089547</c:v>
                </c:pt>
                <c:pt idx="2199">
                  <c:v>4189.6116635601484</c:v>
                </c:pt>
                <c:pt idx="2200">
                  <c:v>4205.5321878816767</c:v>
                </c:pt>
                <c:pt idx="2201">
                  <c:v>4221.5132101956269</c:v>
                </c:pt>
                <c:pt idx="2202">
                  <c:v>4237.55496039437</c:v>
                </c:pt>
                <c:pt idx="2203">
                  <c:v>4253.6576692438684</c:v>
                </c:pt>
                <c:pt idx="2204">
                  <c:v>4269.8215683869948</c:v>
                </c:pt>
                <c:pt idx="2205">
                  <c:v>4286.0468903468654</c:v>
                </c:pt>
                <c:pt idx="2206">
                  <c:v>4302.3338685301833</c:v>
                </c:pt>
                <c:pt idx="2207">
                  <c:v>4318.6827372305979</c:v>
                </c:pt>
                <c:pt idx="2208">
                  <c:v>4335.0937316320742</c:v>
                </c:pt>
                <c:pt idx="2209">
                  <c:v>4351.5670878122764</c:v>
                </c:pt>
                <c:pt idx="2210">
                  <c:v>4368.1030427459636</c:v>
                </c:pt>
                <c:pt idx="2211">
                  <c:v>4384.7018343083982</c:v>
                </c:pt>
                <c:pt idx="2212">
                  <c:v>4401.3637012787703</c:v>
                </c:pt>
                <c:pt idx="2213">
                  <c:v>4418.0888833436302</c:v>
                </c:pt>
                <c:pt idx="2214">
                  <c:v>4434.877621100336</c:v>
                </c:pt>
                <c:pt idx="2215">
                  <c:v>4451.7301560605174</c:v>
                </c:pt>
                <c:pt idx="2216">
                  <c:v>4468.6467306535478</c:v>
                </c:pt>
                <c:pt idx="2217">
                  <c:v>4485.6275882300315</c:v>
                </c:pt>
                <c:pt idx="2218">
                  <c:v>4502.672973065306</c:v>
                </c:pt>
                <c:pt idx="2219">
                  <c:v>4519.7831303629546</c:v>
                </c:pt>
                <c:pt idx="2220">
                  <c:v>4536.9583062583342</c:v>
                </c:pt>
                <c:pt idx="2221">
                  <c:v>4554.1987478221163</c:v>
                </c:pt>
                <c:pt idx="2222">
                  <c:v>4571.5047030638407</c:v>
                </c:pt>
                <c:pt idx="2223">
                  <c:v>4588.8764209354831</c:v>
                </c:pt>
                <c:pt idx="2224">
                  <c:v>4606.3141513350383</c:v>
                </c:pt>
                <c:pt idx="2225">
                  <c:v>4623.8181451101118</c:v>
                </c:pt>
                <c:pt idx="2226">
                  <c:v>4641.3886540615304</c:v>
                </c:pt>
                <c:pt idx="2227">
                  <c:v>4659.0259309469639</c:v>
                </c:pt>
                <c:pt idx="2228">
                  <c:v>4676.7302294845622</c:v>
                </c:pt>
                <c:pt idx="2229">
                  <c:v>4694.5018043566033</c:v>
                </c:pt>
                <c:pt idx="2230">
                  <c:v>4712.3409112131585</c:v>
                </c:pt>
                <c:pt idx="2231">
                  <c:v>4730.2478066757685</c:v>
                </c:pt>
                <c:pt idx="2232">
                  <c:v>4748.2227483411361</c:v>
                </c:pt>
                <c:pt idx="2233">
                  <c:v>4766.2659947848324</c:v>
                </c:pt>
                <c:pt idx="2234">
                  <c:v>4784.3778055650146</c:v>
                </c:pt>
                <c:pt idx="2235">
                  <c:v>4802.5584412261614</c:v>
                </c:pt>
                <c:pt idx="2236">
                  <c:v>4820.8081633028214</c:v>
                </c:pt>
                <c:pt idx="2237">
                  <c:v>4839.1272343233722</c:v>
                </c:pt>
                <c:pt idx="2238">
                  <c:v>4857.515917813801</c:v>
                </c:pt>
                <c:pt idx="2239">
                  <c:v>4875.9744783014939</c:v>
                </c:pt>
                <c:pt idx="2240">
                  <c:v>4894.5031813190399</c:v>
                </c:pt>
                <c:pt idx="2241">
                  <c:v>4913.102293408052</c:v>
                </c:pt>
                <c:pt idx="2242">
                  <c:v>4931.7720821230023</c:v>
                </c:pt>
                <c:pt idx="2243">
                  <c:v>4950.5128160350696</c:v>
                </c:pt>
                <c:pt idx="2244">
                  <c:v>4969.3247647360031</c:v>
                </c:pt>
                <c:pt idx="2245">
                  <c:v>4988.2081988420005</c:v>
                </c:pt>
                <c:pt idx="2246">
                  <c:v>5007.1633899976005</c:v>
                </c:pt>
                <c:pt idx="2247">
                  <c:v>5026.1906108795911</c:v>
                </c:pt>
                <c:pt idx="2248">
                  <c:v>5045.2901352009339</c:v>
                </c:pt>
                <c:pt idx="2249">
                  <c:v>5064.4622377146979</c:v>
                </c:pt>
                <c:pt idx="2250">
                  <c:v>5083.7071942180137</c:v>
                </c:pt>
                <c:pt idx="2251">
                  <c:v>5103.0252815560425</c:v>
                </c:pt>
                <c:pt idx="2252">
                  <c:v>5122.4167776259555</c:v>
                </c:pt>
                <c:pt idx="2253">
                  <c:v>5141.8819613809346</c:v>
                </c:pt>
                <c:pt idx="2254">
                  <c:v>5161.4211128341822</c:v>
                </c:pt>
                <c:pt idx="2255">
                  <c:v>5181.0345130629521</c:v>
                </c:pt>
                <c:pt idx="2256">
                  <c:v>5200.7224442125917</c:v>
                </c:pt>
                <c:pt idx="2257">
                  <c:v>5220.4851895005995</c:v>
                </c:pt>
                <c:pt idx="2258">
                  <c:v>5240.3230332207022</c:v>
                </c:pt>
                <c:pt idx="2259">
                  <c:v>5260.2362607469413</c:v>
                </c:pt>
                <c:pt idx="2260">
                  <c:v>5280.2251585377799</c:v>
                </c:pt>
                <c:pt idx="2261">
                  <c:v>5300.2900141402233</c:v>
                </c:pt>
                <c:pt idx="2262">
                  <c:v>5320.4311161939559</c:v>
                </c:pt>
                <c:pt idx="2263">
                  <c:v>5340.6487544354932</c:v>
                </c:pt>
                <c:pt idx="2264">
                  <c:v>5360.943219702348</c:v>
                </c:pt>
                <c:pt idx="2265">
                  <c:v>5381.3148039372172</c:v>
                </c:pt>
                <c:pt idx="2266">
                  <c:v>5401.7638001921787</c:v>
                </c:pt>
                <c:pt idx="2267">
                  <c:v>5422.290502632909</c:v>
                </c:pt>
                <c:pt idx="2268">
                  <c:v>5442.8952065429139</c:v>
                </c:pt>
                <c:pt idx="2269">
                  <c:v>5463.5782083277772</c:v>
                </c:pt>
                <c:pt idx="2270">
                  <c:v>5484.339805519423</c:v>
                </c:pt>
                <c:pt idx="2271">
                  <c:v>5505.1802967803969</c:v>
                </c:pt>
                <c:pt idx="2272">
                  <c:v>5526.0999819081626</c:v>
                </c:pt>
                <c:pt idx="2273">
                  <c:v>5547.0991618394137</c:v>
                </c:pt>
                <c:pt idx="2274">
                  <c:v>5568.1781386544035</c:v>
                </c:pt>
                <c:pt idx="2275">
                  <c:v>5589.3372155812904</c:v>
                </c:pt>
                <c:pt idx="2276">
                  <c:v>5610.5766970004997</c:v>
                </c:pt>
                <c:pt idx="2277">
                  <c:v>5631.8968884491014</c:v>
                </c:pt>
                <c:pt idx="2278">
                  <c:v>5653.298096625208</c:v>
                </c:pt>
                <c:pt idx="2279">
                  <c:v>5674.7806293923841</c:v>
                </c:pt>
                <c:pt idx="2280">
                  <c:v>5696.3447957840754</c:v>
                </c:pt>
                <c:pt idx="2281">
                  <c:v>5717.9909060080554</c:v>
                </c:pt>
                <c:pt idx="2282">
                  <c:v>5739.7192714508865</c:v>
                </c:pt>
                <c:pt idx="2283">
                  <c:v>5761.5302046823999</c:v>
                </c:pt>
                <c:pt idx="2284">
                  <c:v>5783.4240194601934</c:v>
                </c:pt>
                <c:pt idx="2285">
                  <c:v>5805.4010307341423</c:v>
                </c:pt>
                <c:pt idx="2286">
                  <c:v>5827.4615546509322</c:v>
                </c:pt>
                <c:pt idx="2287">
                  <c:v>5849.6059085586057</c:v>
                </c:pt>
                <c:pt idx="2288">
                  <c:v>5871.8344110111284</c:v>
                </c:pt>
                <c:pt idx="2289">
                  <c:v>5894.1473817729711</c:v>
                </c:pt>
                <c:pt idx="2290">
                  <c:v>5916.5451418237089</c:v>
                </c:pt>
                <c:pt idx="2291">
                  <c:v>5939.0280133626393</c:v>
                </c:pt>
                <c:pt idx="2292">
                  <c:v>5961.5963198134177</c:v>
                </c:pt>
                <c:pt idx="2293">
                  <c:v>5984.2503858287091</c:v>
                </c:pt>
                <c:pt idx="2294">
                  <c:v>6006.9905372948588</c:v>
                </c:pt>
                <c:pt idx="2295">
                  <c:v>6029.8171013365791</c:v>
                </c:pt>
                <c:pt idx="2296">
                  <c:v>6052.7304063216579</c:v>
                </c:pt>
                <c:pt idx="2297">
                  <c:v>6075.73078186568</c:v>
                </c:pt>
                <c:pt idx="2298">
                  <c:v>6098.8185588367696</c:v>
                </c:pt>
                <c:pt idx="2299">
                  <c:v>6121.9940693603494</c:v>
                </c:pt>
                <c:pt idx="2300">
                  <c:v>6145.2576468239185</c:v>
                </c:pt>
                <c:pt idx="2301">
                  <c:v>6168.6096258818498</c:v>
                </c:pt>
                <c:pt idx="2302">
                  <c:v>6192.0503424602011</c:v>
                </c:pt>
                <c:pt idx="2303">
                  <c:v>6215.5801337615503</c:v>
                </c:pt>
                <c:pt idx="2304">
                  <c:v>6239.1993382698447</c:v>
                </c:pt>
                <c:pt idx="2305">
                  <c:v>6262.90829575527</c:v>
                </c:pt>
                <c:pt idx="2306">
                  <c:v>6286.7073472791399</c:v>
                </c:pt>
                <c:pt idx="2307">
                  <c:v>6310.5968351988004</c:v>
                </c:pt>
                <c:pt idx="2308">
                  <c:v>6334.5771031725562</c:v>
                </c:pt>
                <c:pt idx="2309">
                  <c:v>6358.648496164612</c:v>
                </c:pt>
                <c:pt idx="2310">
                  <c:v>6382.8113604500377</c:v>
                </c:pt>
                <c:pt idx="2311">
                  <c:v>6407.0660436197477</c:v>
                </c:pt>
                <c:pt idx="2312">
                  <c:v>6431.4128945855027</c:v>
                </c:pt>
                <c:pt idx="2313">
                  <c:v>6455.8522635849276</c:v>
                </c:pt>
                <c:pt idx="2314">
                  <c:v>6480.3845021865509</c:v>
                </c:pt>
                <c:pt idx="2315">
                  <c:v>6505.0099632948595</c:v>
                </c:pt>
                <c:pt idx="2316">
                  <c:v>6529.7290011553805</c:v>
                </c:pt>
                <c:pt idx="2317">
                  <c:v>6554.5419713597712</c:v>
                </c:pt>
                <c:pt idx="2318">
                  <c:v>6579.4492308509389</c:v>
                </c:pt>
                <c:pt idx="2319">
                  <c:v>6604.451137928173</c:v>
                </c:pt>
                <c:pt idx="2320">
                  <c:v>6629.5480522523003</c:v>
                </c:pt>
                <c:pt idx="2321">
                  <c:v>6654.7403348508597</c:v>
                </c:pt>
                <c:pt idx="2322">
                  <c:v>6680.0283481232927</c:v>
                </c:pt>
                <c:pt idx="2323">
                  <c:v>6705.4124558461617</c:v>
                </c:pt>
                <c:pt idx="2324">
                  <c:v>6730.893023178377</c:v>
                </c:pt>
                <c:pt idx="2325">
                  <c:v>6756.4704166664551</c:v>
                </c:pt>
                <c:pt idx="2326">
                  <c:v>6782.1450042497881</c:v>
                </c:pt>
                <c:pt idx="2327">
                  <c:v>6807.9171552659373</c:v>
                </c:pt>
                <c:pt idx="2328">
                  <c:v>6833.7872404559475</c:v>
                </c:pt>
                <c:pt idx="2329">
                  <c:v>6859.7556319696805</c:v>
                </c:pt>
                <c:pt idx="2330">
                  <c:v>6885.8227033711655</c:v>
                </c:pt>
                <c:pt idx="2331">
                  <c:v>6911.9888296439758</c:v>
                </c:pt>
                <c:pt idx="2332">
                  <c:v>6938.2543871966227</c:v>
                </c:pt>
                <c:pt idx="2333">
                  <c:v>6964.6197538679698</c:v>
                </c:pt>
                <c:pt idx="2334">
                  <c:v>6991.0853089326683</c:v>
                </c:pt>
                <c:pt idx="2335">
                  <c:v>7017.6514331066128</c:v>
                </c:pt>
                <c:pt idx="2336">
                  <c:v>7044.3185085524183</c:v>
                </c:pt>
                <c:pt idx="2337">
                  <c:v>7071.0869188849174</c:v>
                </c:pt>
                <c:pt idx="2338">
                  <c:v>7097.9570491766799</c:v>
                </c:pt>
                <c:pt idx="2339">
                  <c:v>7124.9292859635516</c:v>
                </c:pt>
                <c:pt idx="2340">
                  <c:v>7152.0040172502131</c:v>
                </c:pt>
                <c:pt idx="2341">
                  <c:v>7179.1816325157642</c:v>
                </c:pt>
                <c:pt idx="2342">
                  <c:v>7206.4625227193246</c:v>
                </c:pt>
                <c:pt idx="2343">
                  <c:v>7233.847080305658</c:v>
                </c:pt>
                <c:pt idx="2344">
                  <c:v>7261.3356992108193</c:v>
                </c:pt>
                <c:pt idx="2345">
                  <c:v>7288.9287748678207</c:v>
                </c:pt>
                <c:pt idx="2346">
                  <c:v>7316.6267042123191</c:v>
                </c:pt>
                <c:pt idx="2347">
                  <c:v>7344.4298856883261</c:v>
                </c:pt>
                <c:pt idx="2348">
                  <c:v>7372.3387192539421</c:v>
                </c:pt>
                <c:pt idx="2349">
                  <c:v>7400.353606387107</c:v>
                </c:pt>
                <c:pt idx="2350">
                  <c:v>7428.4749500913786</c:v>
                </c:pt>
                <c:pt idx="2351">
                  <c:v>7456.7031549017256</c:v>
                </c:pt>
                <c:pt idx="2352">
                  <c:v>7485.0386268903521</c:v>
                </c:pt>
                <c:pt idx="2353">
                  <c:v>7513.4817736725354</c:v>
                </c:pt>
                <c:pt idx="2354">
                  <c:v>7542.0330044124912</c:v>
                </c:pt>
                <c:pt idx="2355">
                  <c:v>7570.6927298292585</c:v>
                </c:pt>
                <c:pt idx="2356">
                  <c:v>7599.46136220261</c:v>
                </c:pt>
                <c:pt idx="2357">
                  <c:v>7628.3393153789802</c:v>
                </c:pt>
                <c:pt idx="2358">
                  <c:v>7657.3270047774204</c:v>
                </c:pt>
                <c:pt idx="2359">
                  <c:v>7686.4248473955749</c:v>
                </c:pt>
                <c:pt idx="2360">
                  <c:v>7715.6332618156785</c:v>
                </c:pt>
                <c:pt idx="2361">
                  <c:v>7744.9526682105779</c:v>
                </c:pt>
                <c:pt idx="2362">
                  <c:v>7774.3834883497784</c:v>
                </c:pt>
                <c:pt idx="2363">
                  <c:v>7803.9261456055074</c:v>
                </c:pt>
                <c:pt idx="2364">
                  <c:v>7833.5810649588084</c:v>
                </c:pt>
                <c:pt idx="2365">
                  <c:v>7863.348673005652</c:v>
                </c:pt>
                <c:pt idx="2366">
                  <c:v>7893.229397963074</c:v>
                </c:pt>
                <c:pt idx="2367">
                  <c:v>7923.2236696753334</c:v>
                </c:pt>
                <c:pt idx="2368">
                  <c:v>7953.3319196201001</c:v>
                </c:pt>
                <c:pt idx="2369">
                  <c:v>7983.554580914657</c:v>
                </c:pt>
                <c:pt idx="2370">
                  <c:v>8013.8920883221326</c:v>
                </c:pt>
                <c:pt idx="2371">
                  <c:v>8044.344878257757</c:v>
                </c:pt>
                <c:pt idx="2372">
                  <c:v>8074.9133887951366</c:v>
                </c:pt>
                <c:pt idx="2373">
                  <c:v>8105.5980596725585</c:v>
                </c:pt>
                <c:pt idx="2374">
                  <c:v>8136.3993322993147</c:v>
                </c:pt>
                <c:pt idx="2375">
                  <c:v>8167.3176497620525</c:v>
                </c:pt>
                <c:pt idx="2376">
                  <c:v>8198.3534568311479</c:v>
                </c:pt>
                <c:pt idx="2377">
                  <c:v>8229.5071999671072</c:v>
                </c:pt>
                <c:pt idx="2378">
                  <c:v>8260.7793273269817</c:v>
                </c:pt>
                <c:pt idx="2379">
                  <c:v>8292.1702887708252</c:v>
                </c:pt>
                <c:pt idx="2380">
                  <c:v>8323.680535868154</c:v>
                </c:pt>
                <c:pt idx="2381">
                  <c:v>8355.3105219044537</c:v>
                </c:pt>
                <c:pt idx="2382">
                  <c:v>8387.0607018876908</c:v>
                </c:pt>
                <c:pt idx="2383">
                  <c:v>8418.931532554865</c:v>
                </c:pt>
                <c:pt idx="2384">
                  <c:v>8450.9234723785739</c:v>
                </c:pt>
                <c:pt idx="2385">
                  <c:v>8483.0369815736121</c:v>
                </c:pt>
                <c:pt idx="2386">
                  <c:v>8515.2725221035926</c:v>
                </c:pt>
                <c:pt idx="2387">
                  <c:v>8547.6305576875857</c:v>
                </c:pt>
                <c:pt idx="2388">
                  <c:v>8580.1115538067988</c:v>
                </c:pt>
                <c:pt idx="2389">
                  <c:v>8612.7159777112647</c:v>
                </c:pt>
                <c:pt idx="2390">
                  <c:v>8645.4442984265679</c:v>
                </c:pt>
                <c:pt idx="2391">
                  <c:v>8678.2969867605898</c:v>
                </c:pt>
                <c:pt idx="2392">
                  <c:v>8711.2745153102805</c:v>
                </c:pt>
                <c:pt idx="2393">
                  <c:v>8744.3773584684604</c:v>
                </c:pt>
                <c:pt idx="2394">
                  <c:v>8777.605992430641</c:v>
                </c:pt>
                <c:pt idx="2395">
                  <c:v>8810.9608952018771</c:v>
                </c:pt>
                <c:pt idx="2396">
                  <c:v>8844.4425466036446</c:v>
                </c:pt>
                <c:pt idx="2397">
                  <c:v>8878.051428280738</c:v>
                </c:pt>
                <c:pt idx="2398">
                  <c:v>8911.7880237082045</c:v>
                </c:pt>
                <c:pt idx="2399">
                  <c:v>8945.6528181982958</c:v>
                </c:pt>
                <c:pt idx="2400">
                  <c:v>8979.6462989074498</c:v>
                </c:pt>
                <c:pt idx="2401">
                  <c:v>9013.7689548432991</c:v>
                </c:pt>
                <c:pt idx="2402">
                  <c:v>9048.0212768717047</c:v>
                </c:pt>
                <c:pt idx="2403">
                  <c:v>9082.4037577238178</c:v>
                </c:pt>
                <c:pt idx="2404">
                  <c:v>9116.916892003168</c:v>
                </c:pt>
                <c:pt idx="2405">
                  <c:v>9151.5611761927794</c:v>
                </c:pt>
                <c:pt idx="2406">
                  <c:v>9186.3371086623119</c:v>
                </c:pt>
                <c:pt idx="2407">
                  <c:v>9221.2451896752282</c:v>
                </c:pt>
                <c:pt idx="2408">
                  <c:v>9256.2859213959946</c:v>
                </c:pt>
                <c:pt idx="2409">
                  <c:v>9291.4598078972995</c:v>
                </c:pt>
                <c:pt idx="2410">
                  <c:v>9326.7673551673088</c:v>
                </c:pt>
                <c:pt idx="2411">
                  <c:v>9362.209071116944</c:v>
                </c:pt>
                <c:pt idx="2412">
                  <c:v>9397.7854655871888</c:v>
                </c:pt>
                <c:pt idx="2413">
                  <c:v>9433.49705035642</c:v>
                </c:pt>
                <c:pt idx="2414">
                  <c:v>9469.344339147774</c:v>
                </c:pt>
                <c:pt idx="2415">
                  <c:v>9505.3278476365358</c:v>
                </c:pt>
                <c:pt idx="2416">
                  <c:v>9541.4480934575549</c:v>
                </c:pt>
                <c:pt idx="2417">
                  <c:v>9577.7055962126942</c:v>
                </c:pt>
                <c:pt idx="2418">
                  <c:v>9614.1008774783022</c:v>
                </c:pt>
                <c:pt idx="2419">
                  <c:v>9650.6344608127201</c:v>
                </c:pt>
                <c:pt idx="2420">
                  <c:v>9687.3068717638089</c:v>
                </c:pt>
                <c:pt idx="2421">
                  <c:v>9724.1186378765124</c:v>
                </c:pt>
                <c:pt idx="2422">
                  <c:v>9761.0702887004427</c:v>
                </c:pt>
                <c:pt idx="2423">
                  <c:v>9798.1623557975054</c:v>
                </c:pt>
                <c:pt idx="2424">
                  <c:v>9835.3953727495355</c:v>
                </c:pt>
                <c:pt idx="2425">
                  <c:v>9872.7698751659846</c:v>
                </c:pt>
                <c:pt idx="2426">
                  <c:v>9910.2864006916152</c:v>
                </c:pt>
                <c:pt idx="2427">
                  <c:v>9947.9454890142442</c:v>
                </c:pt>
                <c:pt idx="2428">
                  <c:v>9985.747681872499</c:v>
                </c:pt>
                <c:pt idx="2429">
                  <c:v>10023.693523063615</c:v>
                </c:pt>
                <c:pt idx="2430">
                  <c:v>10061.783558451258</c:v>
                </c:pt>
                <c:pt idx="2431">
                  <c:v>10100.018335973373</c:v>
                </c:pt>
                <c:pt idx="2432">
                  <c:v>10138.398405650072</c:v>
                </c:pt>
                <c:pt idx="2433">
                  <c:v>10176.924319591542</c:v>
                </c:pt>
                <c:pt idx="2434">
                  <c:v>10215.596632005991</c:v>
                </c:pt>
                <c:pt idx="2435">
                  <c:v>10254.415899207614</c:v>
                </c:pt>
                <c:pt idx="2436">
                  <c:v>10293.382679624603</c:v>
                </c:pt>
                <c:pt idx="2437">
                  <c:v>10332.497533807176</c:v>
                </c:pt>
                <c:pt idx="2438">
                  <c:v>10371.761024435644</c:v>
                </c:pt>
                <c:pt idx="2439">
                  <c:v>10411.1737163285</c:v>
                </c:pt>
                <c:pt idx="2440">
                  <c:v>10450.736176450548</c:v>
                </c:pt>
                <c:pt idx="2441">
                  <c:v>10490.44897392106</c:v>
                </c:pt>
                <c:pt idx="2442">
                  <c:v>10530.31268002196</c:v>
                </c:pt>
                <c:pt idx="2443">
                  <c:v>10570.327868206043</c:v>
                </c:pt>
                <c:pt idx="2444">
                  <c:v>10610.495114105226</c:v>
                </c:pt>
                <c:pt idx="2445">
                  <c:v>10650.814995538825</c:v>
                </c:pt>
                <c:pt idx="2446">
                  <c:v>10691.288092521872</c:v>
                </c:pt>
                <c:pt idx="2447">
                  <c:v>10731.914987273456</c:v>
                </c:pt>
                <c:pt idx="2448">
                  <c:v>10772.696264225095</c:v>
                </c:pt>
                <c:pt idx="2449">
                  <c:v>10813.632510029151</c:v>
                </c:pt>
                <c:pt idx="2450">
                  <c:v>10854.724313567262</c:v>
                </c:pt>
                <c:pt idx="2451">
                  <c:v>10895.972265958817</c:v>
                </c:pt>
                <c:pt idx="2452">
                  <c:v>10937.376960569462</c:v>
                </c:pt>
                <c:pt idx="2453">
                  <c:v>10978.938993019627</c:v>
                </c:pt>
                <c:pt idx="2454">
                  <c:v>11020.658961193101</c:v>
                </c:pt>
                <c:pt idx="2455">
                  <c:v>11062.537465245636</c:v>
                </c:pt>
                <c:pt idx="2456">
                  <c:v>11104.575107613569</c:v>
                </c:pt>
                <c:pt idx="2457">
                  <c:v>11146.772493022501</c:v>
                </c:pt>
                <c:pt idx="2458">
                  <c:v>11189.130228495987</c:v>
                </c:pt>
                <c:pt idx="2459">
                  <c:v>11231.648923364273</c:v>
                </c:pt>
                <c:pt idx="2460">
                  <c:v>11274.329189273058</c:v>
                </c:pt>
                <c:pt idx="2461">
                  <c:v>11317.171640192295</c:v>
                </c:pt>
                <c:pt idx="2462">
                  <c:v>11360.176892425026</c:v>
                </c:pt>
                <c:pt idx="2463">
                  <c:v>11403.345564616242</c:v>
                </c:pt>
                <c:pt idx="2464">
                  <c:v>11446.678277761785</c:v>
                </c:pt>
                <c:pt idx="2465">
                  <c:v>11490.175655217279</c:v>
                </c:pt>
                <c:pt idx="2466">
                  <c:v>11533.838322707104</c:v>
                </c:pt>
                <c:pt idx="2467">
                  <c:v>11577.666908333391</c:v>
                </c:pt>
                <c:pt idx="2468">
                  <c:v>11621.662042585058</c:v>
                </c:pt>
                <c:pt idx="2469">
                  <c:v>11665.824358346881</c:v>
                </c:pt>
                <c:pt idx="2470">
                  <c:v>11710.154490908599</c:v>
                </c:pt>
                <c:pt idx="2471">
                  <c:v>11754.653077974051</c:v>
                </c:pt>
                <c:pt idx="2472">
                  <c:v>11799.320759670352</c:v>
                </c:pt>
                <c:pt idx="2473">
                  <c:v>11844.1581785571</c:v>
                </c:pt>
                <c:pt idx="2474">
                  <c:v>11889.165979635616</c:v>
                </c:pt>
                <c:pt idx="2475">
                  <c:v>11934.344810358232</c:v>
                </c:pt>
                <c:pt idx="2476">
                  <c:v>11979.695320637595</c:v>
                </c:pt>
                <c:pt idx="2477">
                  <c:v>12025.218162856017</c:v>
                </c:pt>
                <c:pt idx="2478">
                  <c:v>12070.913991874871</c:v>
                </c:pt>
                <c:pt idx="2479">
                  <c:v>12116.783465043996</c:v>
                </c:pt>
                <c:pt idx="2480">
                  <c:v>12162.827242211164</c:v>
                </c:pt>
                <c:pt idx="2481">
                  <c:v>12209.045985731567</c:v>
                </c:pt>
                <c:pt idx="2482">
                  <c:v>12255.440360477347</c:v>
                </c:pt>
                <c:pt idx="2483">
                  <c:v>12302.01103384716</c:v>
                </c:pt>
                <c:pt idx="2484">
                  <c:v>12348.75867577578</c:v>
                </c:pt>
                <c:pt idx="2485">
                  <c:v>12395.683958743728</c:v>
                </c:pt>
                <c:pt idx="2486">
                  <c:v>12442.787557786954</c:v>
                </c:pt>
                <c:pt idx="2487">
                  <c:v>12490.070150506544</c:v>
                </c:pt>
                <c:pt idx="2488">
                  <c:v>12537.53241707847</c:v>
                </c:pt>
                <c:pt idx="2489">
                  <c:v>12585.175040263368</c:v>
                </c:pt>
                <c:pt idx="2490">
                  <c:v>12632.998705416368</c:v>
                </c:pt>
                <c:pt idx="2491">
                  <c:v>12681.004100496952</c:v>
                </c:pt>
                <c:pt idx="2492">
                  <c:v>12729.19191607884</c:v>
                </c:pt>
                <c:pt idx="2493">
                  <c:v>12777.56284535994</c:v>
                </c:pt>
                <c:pt idx="2494">
                  <c:v>12826.117584172309</c:v>
                </c:pt>
                <c:pt idx="2495">
                  <c:v>12874.856830992165</c:v>
                </c:pt>
                <c:pt idx="2496">
                  <c:v>12923.781286949936</c:v>
                </c:pt>
                <c:pt idx="2497">
                  <c:v>12972.891655840345</c:v>
                </c:pt>
                <c:pt idx="2498">
                  <c:v>13022.188644132539</c:v>
                </c:pt>
                <c:pt idx="2499">
                  <c:v>13071.672960980242</c:v>
                </c:pt>
                <c:pt idx="2500">
                  <c:v>13121.345318231968</c:v>
                </c:pt>
                <c:pt idx="2501">
                  <c:v>13171.206430441251</c:v>
                </c:pt>
                <c:pt idx="2502">
                  <c:v>13221.257014876928</c:v>
                </c:pt>
                <c:pt idx="2503">
                  <c:v>13271.49779153346</c:v>
                </c:pt>
                <c:pt idx="2504">
                  <c:v>13321.929483141288</c:v>
                </c:pt>
                <c:pt idx="2505">
                  <c:v>13372.552815177225</c:v>
                </c:pt>
                <c:pt idx="2506">
                  <c:v>13423.368515874899</c:v>
                </c:pt>
                <c:pt idx="2507">
                  <c:v>13474.377316235224</c:v>
                </c:pt>
                <c:pt idx="2508">
                  <c:v>13525.579950036919</c:v>
                </c:pt>
                <c:pt idx="2509">
                  <c:v>13576.97715384706</c:v>
                </c:pt>
                <c:pt idx="2510">
                  <c:v>13628.569667031679</c:v>
                </c:pt>
                <c:pt idx="2511">
                  <c:v>13680.3582317664</c:v>
                </c:pt>
                <c:pt idx="2512">
                  <c:v>13732.343593047113</c:v>
                </c:pt>
                <c:pt idx="2513">
                  <c:v>13784.526498700692</c:v>
                </c:pt>
                <c:pt idx="2514">
                  <c:v>13836.907699395755</c:v>
                </c:pt>
                <c:pt idx="2515">
                  <c:v>13889.487948653459</c:v>
                </c:pt>
                <c:pt idx="2516">
                  <c:v>13942.268002858342</c:v>
                </c:pt>
                <c:pt idx="2517">
                  <c:v>13995.248621269204</c:v>
                </c:pt>
                <c:pt idx="2518">
                  <c:v>14048.430566030027</c:v>
                </c:pt>
                <c:pt idx="2519">
                  <c:v>14101.814602180941</c:v>
                </c:pt>
                <c:pt idx="2520">
                  <c:v>14155.401497669229</c:v>
                </c:pt>
                <c:pt idx="2521">
                  <c:v>14209.192023360372</c:v>
                </c:pt>
                <c:pt idx="2522">
                  <c:v>14263.186953049142</c:v>
                </c:pt>
                <c:pt idx="2523">
                  <c:v>14317.387063470729</c:v>
                </c:pt>
                <c:pt idx="2524">
                  <c:v>14371.793134311918</c:v>
                </c:pt>
                <c:pt idx="2525">
                  <c:v>14426.405948222304</c:v>
                </c:pt>
                <c:pt idx="2526">
                  <c:v>14481.226290825549</c:v>
                </c:pt>
                <c:pt idx="2527">
                  <c:v>14536.254950730687</c:v>
                </c:pt>
                <c:pt idx="2528">
                  <c:v>14591.492719543463</c:v>
                </c:pt>
                <c:pt idx="2529">
                  <c:v>14646.940391877728</c:v>
                </c:pt>
                <c:pt idx="2530">
                  <c:v>14702.598765366864</c:v>
                </c:pt>
                <c:pt idx="2531">
                  <c:v>14758.468640675257</c:v>
                </c:pt>
                <c:pt idx="2532">
                  <c:v>14814.550821509823</c:v>
                </c:pt>
                <c:pt idx="2533">
                  <c:v>14870.84611463156</c:v>
                </c:pt>
                <c:pt idx="2534">
                  <c:v>14927.355329867161</c:v>
                </c:pt>
                <c:pt idx="2535">
                  <c:v>14984.079280120657</c:v>
                </c:pt>
                <c:pt idx="2536">
                  <c:v>15041.018781385115</c:v>
                </c:pt>
                <c:pt idx="2537">
                  <c:v>15098.174652754378</c:v>
                </c:pt>
                <c:pt idx="2538">
                  <c:v>15155.547716434845</c:v>
                </c:pt>
                <c:pt idx="2539">
                  <c:v>15213.138797757298</c:v>
                </c:pt>
                <c:pt idx="2540">
                  <c:v>15270.948725188775</c:v>
                </c:pt>
                <c:pt idx="2541">
                  <c:v>15328.978330344493</c:v>
                </c:pt>
                <c:pt idx="2542">
                  <c:v>15387.228447999802</c:v>
                </c:pt>
                <c:pt idx="2543">
                  <c:v>15445.699916102201</c:v>
                </c:pt>
                <c:pt idx="2544">
                  <c:v>15504.39357578339</c:v>
                </c:pt>
                <c:pt idx="2545">
                  <c:v>15563.310271371367</c:v>
                </c:pt>
                <c:pt idx="2546">
                  <c:v>15622.450850402578</c:v>
                </c:pt>
                <c:pt idx="2547">
                  <c:v>15681.816163634108</c:v>
                </c:pt>
                <c:pt idx="2548">
                  <c:v>15741.407065055919</c:v>
                </c:pt>
                <c:pt idx="2549">
                  <c:v>15801.224411903131</c:v>
                </c:pt>
                <c:pt idx="2550">
                  <c:v>15861.269064668364</c:v>
                </c:pt>
                <c:pt idx="2551">
                  <c:v>15921.541887114105</c:v>
                </c:pt>
                <c:pt idx="2552">
                  <c:v>15982.043746285139</c:v>
                </c:pt>
                <c:pt idx="2553">
                  <c:v>16042.775512521022</c:v>
                </c:pt>
                <c:pt idx="2554">
                  <c:v>16103.738059468602</c:v>
                </c:pt>
                <c:pt idx="2555">
                  <c:v>16164.932264094583</c:v>
                </c:pt>
                <c:pt idx="2556">
                  <c:v>16226.359006698143</c:v>
                </c:pt>
                <c:pt idx="2557">
                  <c:v>16288.019170923597</c:v>
                </c:pt>
                <c:pt idx="2558">
                  <c:v>16349.913643773107</c:v>
                </c:pt>
                <c:pt idx="2559">
                  <c:v>16412.043315619445</c:v>
                </c:pt>
                <c:pt idx="2560">
                  <c:v>16474.4090802188</c:v>
                </c:pt>
                <c:pt idx="2561">
                  <c:v>16537.011834723631</c:v>
                </c:pt>
                <c:pt idx="2562">
                  <c:v>16599.852479695583</c:v>
                </c:pt>
                <c:pt idx="2563">
                  <c:v>16662.931919118426</c:v>
                </c:pt>
                <c:pt idx="2564">
                  <c:v>16726.251060411076</c:v>
                </c:pt>
                <c:pt idx="2565">
                  <c:v>16789.81081444064</c:v>
                </c:pt>
                <c:pt idx="2566">
                  <c:v>16853.612095535515</c:v>
                </c:pt>
                <c:pt idx="2567">
                  <c:v>16917.655821498549</c:v>
                </c:pt>
                <c:pt idx="2568">
                  <c:v>16981.942913620245</c:v>
                </c:pt>
                <c:pt idx="2569">
                  <c:v>17046.474296692002</c:v>
                </c:pt>
                <c:pt idx="2570">
                  <c:v>17111.250899019433</c:v>
                </c:pt>
                <c:pt idx="2571">
                  <c:v>17176.273652435706</c:v>
                </c:pt>
                <c:pt idx="2572">
                  <c:v>17241.543492314962</c:v>
                </c:pt>
                <c:pt idx="2573">
                  <c:v>17307.061357585761</c:v>
                </c:pt>
                <c:pt idx="2574">
                  <c:v>17372.828190744585</c:v>
                </c:pt>
                <c:pt idx="2575">
                  <c:v>17438.844937869417</c:v>
                </c:pt>
                <c:pt idx="2576">
                  <c:v>17505.112548633322</c:v>
                </c:pt>
                <c:pt idx="2577">
                  <c:v>17571.631976318131</c:v>
                </c:pt>
                <c:pt idx="2578">
                  <c:v>17638.404177828139</c:v>
                </c:pt>
                <c:pt idx="2579">
                  <c:v>17705.430113703886</c:v>
                </c:pt>
                <c:pt idx="2580">
                  <c:v>17772.71074813596</c:v>
                </c:pt>
                <c:pt idx="2581">
                  <c:v>17840.247048978876</c:v>
                </c:pt>
                <c:pt idx="2582">
                  <c:v>17908.039987764994</c:v>
                </c:pt>
                <c:pt idx="2583">
                  <c:v>17976.090539718502</c:v>
                </c:pt>
                <c:pt idx="2584">
                  <c:v>18044.399683769432</c:v>
                </c:pt>
                <c:pt idx="2585">
                  <c:v>18112.968402567756</c:v>
                </c:pt>
                <c:pt idx="2586">
                  <c:v>18181.797682497516</c:v>
                </c:pt>
                <c:pt idx="2587">
                  <c:v>18250.888513691007</c:v>
                </c:pt>
                <c:pt idx="2588">
                  <c:v>18320.241890043031</c:v>
                </c:pt>
                <c:pt idx="2589">
                  <c:v>18389.858809225196</c:v>
                </c:pt>
                <c:pt idx="2590">
                  <c:v>18459.740272700252</c:v>
                </c:pt>
                <c:pt idx="2591">
                  <c:v>18529.887285736513</c:v>
                </c:pt>
                <c:pt idx="2592">
                  <c:v>18600.300857422313</c:v>
                </c:pt>
                <c:pt idx="2593">
                  <c:v>18670.982000680517</c:v>
                </c:pt>
                <c:pt idx="2594">
                  <c:v>18741.931732283105</c:v>
                </c:pt>
                <c:pt idx="2595">
                  <c:v>18813.151072865781</c:v>
                </c:pt>
                <c:pt idx="2596">
                  <c:v>18884.64104694267</c:v>
                </c:pt>
                <c:pt idx="2597">
                  <c:v>18956.402682921052</c:v>
                </c:pt>
                <c:pt idx="2598">
                  <c:v>19028.437013116152</c:v>
                </c:pt>
                <c:pt idx="2599">
                  <c:v>19100.745073765993</c:v>
                </c:pt>
                <c:pt idx="2600">
                  <c:v>19173.327905046302</c:v>
                </c:pt>
                <c:pt idx="2601">
                  <c:v>19246.18655108548</c:v>
                </c:pt>
                <c:pt idx="2602">
                  <c:v>19319.322059979604</c:v>
                </c:pt>
                <c:pt idx="2603">
                  <c:v>19392.735483807526</c:v>
                </c:pt>
                <c:pt idx="2604">
                  <c:v>19466.427878645994</c:v>
                </c:pt>
                <c:pt idx="2605">
                  <c:v>19540.400304584851</c:v>
                </c:pt>
                <c:pt idx="2606">
                  <c:v>19614.653825742273</c:v>
                </c:pt>
                <c:pt idx="2607">
                  <c:v>19689.189510280095</c:v>
                </c:pt>
                <c:pt idx="2608">
                  <c:v>19764.008430419159</c:v>
                </c:pt>
                <c:pt idx="2609">
                  <c:v>19839.11166245475</c:v>
                </c:pt>
                <c:pt idx="2610">
                  <c:v>19914.50028677208</c:v>
                </c:pt>
                <c:pt idx="2611">
                  <c:v>19990.175387861815</c:v>
                </c:pt>
                <c:pt idx="2612">
                  <c:v>20066.13805433569</c:v>
                </c:pt>
                <c:pt idx="2613">
                  <c:v>20142.389378942167</c:v>
                </c:pt>
                <c:pt idx="2614">
                  <c:v>20218.930458582148</c:v>
                </c:pt>
                <c:pt idx="2615">
                  <c:v>20295.76239432476</c:v>
                </c:pt>
                <c:pt idx="2616">
                  <c:v>20372.886291423194</c:v>
                </c:pt>
                <c:pt idx="2617">
                  <c:v>20450.303259330602</c:v>
                </c:pt>
                <c:pt idx="2618">
                  <c:v>20528.01441171606</c:v>
                </c:pt>
                <c:pt idx="2619">
                  <c:v>20606.020866480583</c:v>
                </c:pt>
                <c:pt idx="2620">
                  <c:v>20684.32374577321</c:v>
                </c:pt>
                <c:pt idx="2621">
                  <c:v>20762.924176007149</c:v>
                </c:pt>
                <c:pt idx="2622">
                  <c:v>20841.823287875977</c:v>
                </c:pt>
                <c:pt idx="2623">
                  <c:v>20921.022216369907</c:v>
                </c:pt>
                <c:pt idx="2624">
                  <c:v>21000.522100792114</c:v>
                </c:pt>
                <c:pt idx="2625">
                  <c:v>21080.324084775126</c:v>
                </c:pt>
                <c:pt idx="2626">
                  <c:v>21160.429316297272</c:v>
                </c:pt>
                <c:pt idx="2627">
                  <c:v>21240.838947699202</c:v>
                </c:pt>
                <c:pt idx="2628">
                  <c:v>21321.554135700459</c:v>
                </c:pt>
                <c:pt idx="2629">
                  <c:v>21402.57604141612</c:v>
                </c:pt>
                <c:pt idx="2630">
                  <c:v>21483.9058303735</c:v>
                </c:pt>
                <c:pt idx="2631">
                  <c:v>21565.544672528918</c:v>
                </c:pt>
                <c:pt idx="2632">
                  <c:v>21647.493742284529</c:v>
                </c:pt>
                <c:pt idx="2633">
                  <c:v>21729.754218505212</c:v>
                </c:pt>
                <c:pt idx="2634">
                  <c:v>21812.327284535531</c:v>
                </c:pt>
                <c:pt idx="2635">
                  <c:v>21895.214128216769</c:v>
                </c:pt>
                <c:pt idx="2636">
                  <c:v>21978.415941903993</c:v>
                </c:pt>
                <c:pt idx="2637">
                  <c:v>22061.933922483229</c:v>
                </c:pt>
                <c:pt idx="2638">
                  <c:v>22145.769271388664</c:v>
                </c:pt>
                <c:pt idx="2639">
                  <c:v>22229.923194619943</c:v>
                </c:pt>
                <c:pt idx="2640">
                  <c:v>22314.396902759501</c:v>
                </c:pt>
                <c:pt idx="2641">
                  <c:v>22399.191610989987</c:v>
                </c:pt>
                <c:pt idx="2642">
                  <c:v>22484.308539111749</c:v>
                </c:pt>
                <c:pt idx="2643">
                  <c:v>22569.748911560375</c:v>
                </c:pt>
                <c:pt idx="2644">
                  <c:v>22655.513957424304</c:v>
                </c:pt>
                <c:pt idx="2645">
                  <c:v>22741.604910462516</c:v>
                </c:pt>
                <c:pt idx="2646">
                  <c:v>22828.023009122273</c:v>
                </c:pt>
                <c:pt idx="2647">
                  <c:v>22914.769496556939</c:v>
                </c:pt>
                <c:pt idx="2648">
                  <c:v>23001.845620643857</c:v>
                </c:pt>
                <c:pt idx="2649">
                  <c:v>23089.252634002303</c:v>
                </c:pt>
                <c:pt idx="2650">
                  <c:v>23176.991794011512</c:v>
                </c:pt>
                <c:pt idx="2651">
                  <c:v>23265.064362828758</c:v>
                </c:pt>
                <c:pt idx="2652">
                  <c:v>23353.471607407508</c:v>
                </c:pt>
                <c:pt idx="2653">
                  <c:v>23442.214799515656</c:v>
                </c:pt>
                <c:pt idx="2654">
                  <c:v>23531.295215753817</c:v>
                </c:pt>
                <c:pt idx="2655">
                  <c:v>23620.714137573683</c:v>
                </c:pt>
                <c:pt idx="2656">
                  <c:v>23710.472851296465</c:v>
                </c:pt>
                <c:pt idx="2657">
                  <c:v>23800.57264813139</c:v>
                </c:pt>
                <c:pt idx="2658">
                  <c:v>23891.014824194292</c:v>
                </c:pt>
                <c:pt idx="2659">
                  <c:v>23981.80068052623</c:v>
                </c:pt>
                <c:pt idx="2660">
                  <c:v>24072.931523112231</c:v>
                </c:pt>
                <c:pt idx="2661">
                  <c:v>24164.408662900059</c:v>
                </c:pt>
                <c:pt idx="2662">
                  <c:v>24256.233415819079</c:v>
                </c:pt>
                <c:pt idx="2663">
                  <c:v>24348.407102799192</c:v>
                </c:pt>
                <c:pt idx="2664">
                  <c:v>24440.93104978983</c:v>
                </c:pt>
                <c:pt idx="2665">
                  <c:v>24533.806587779032</c:v>
                </c:pt>
                <c:pt idx="2666">
                  <c:v>24627.035052812593</c:v>
                </c:pt>
                <c:pt idx="2667">
                  <c:v>24720.617786013281</c:v>
                </c:pt>
                <c:pt idx="2668">
                  <c:v>24814.556133600134</c:v>
                </c:pt>
                <c:pt idx="2669">
                  <c:v>24908.851446907815</c:v>
                </c:pt>
                <c:pt idx="2670">
                  <c:v>25003.505082406064</c:v>
                </c:pt>
                <c:pt idx="2671">
                  <c:v>25098.518401719208</c:v>
                </c:pt>
                <c:pt idx="2672">
                  <c:v>25193.89277164574</c:v>
                </c:pt>
                <c:pt idx="2673">
                  <c:v>25289.629564177994</c:v>
                </c:pt>
                <c:pt idx="2674">
                  <c:v>25385.730156521873</c:v>
                </c:pt>
                <c:pt idx="2675">
                  <c:v>25482.195931116657</c:v>
                </c:pt>
                <c:pt idx="2676">
                  <c:v>25579.028275654902</c:v>
                </c:pt>
                <c:pt idx="2677">
                  <c:v>25676.228583102391</c:v>
                </c:pt>
                <c:pt idx="2678">
                  <c:v>25773.798251718181</c:v>
                </c:pt>
                <c:pt idx="2679">
                  <c:v>25871.73868507471</c:v>
                </c:pt>
                <c:pt idx="2680">
                  <c:v>25970.051292077995</c:v>
                </c:pt>
                <c:pt idx="2681">
                  <c:v>26068.737486987891</c:v>
                </c:pt>
                <c:pt idx="2682">
                  <c:v>26167.798689438445</c:v>
                </c:pt>
                <c:pt idx="2683">
                  <c:v>26267.23632445831</c:v>
                </c:pt>
                <c:pt idx="2684">
                  <c:v>26367.051822491252</c:v>
                </c:pt>
                <c:pt idx="2685">
                  <c:v>26467.246619416721</c:v>
                </c:pt>
                <c:pt idx="2686">
                  <c:v>26567.822156570506</c:v>
                </c:pt>
                <c:pt idx="2687">
                  <c:v>26668.779880765476</c:v>
                </c:pt>
                <c:pt idx="2688">
                  <c:v>26770.121244312384</c:v>
                </c:pt>
                <c:pt idx="2689">
                  <c:v>26871.847705040771</c:v>
                </c:pt>
                <c:pt idx="2690">
                  <c:v>26973.960726319925</c:v>
                </c:pt>
                <c:pt idx="2691">
                  <c:v>27076.461777079941</c:v>
                </c:pt>
                <c:pt idx="2692">
                  <c:v>27179.352331832844</c:v>
                </c:pt>
                <c:pt idx="2693">
                  <c:v>27282.633870693811</c:v>
                </c:pt>
                <c:pt idx="2694">
                  <c:v>27386.307879402448</c:v>
                </c:pt>
                <c:pt idx="2695">
                  <c:v>27490.375849344178</c:v>
                </c:pt>
                <c:pt idx="2696">
                  <c:v>27594.839277571686</c:v>
                </c:pt>
                <c:pt idx="2697">
                  <c:v>27699.699666826458</c:v>
                </c:pt>
                <c:pt idx="2698">
                  <c:v>27804.9585255604</c:v>
                </c:pt>
                <c:pt idx="2699">
                  <c:v>27910.617367957529</c:v>
                </c:pt>
                <c:pt idx="2700">
                  <c:v>28016.677713955767</c:v>
                </c:pt>
                <c:pt idx="2701">
                  <c:v>28123.1410892688</c:v>
                </c:pt>
                <c:pt idx="2702">
                  <c:v>28230.009025408021</c:v>
                </c:pt>
                <c:pt idx="2703">
                  <c:v>28337.283059704572</c:v>
                </c:pt>
                <c:pt idx="2704">
                  <c:v>28444.96473533145</c:v>
                </c:pt>
                <c:pt idx="2705">
                  <c:v>28553.055601325712</c:v>
                </c:pt>
                <c:pt idx="2706">
                  <c:v>28661.557212610751</c:v>
                </c:pt>
                <c:pt idx="2707">
                  <c:v>28770.471130018672</c:v>
                </c:pt>
                <c:pt idx="2708">
                  <c:v>28879.798920312744</c:v>
                </c:pt>
                <c:pt idx="2709">
                  <c:v>28989.542156209933</c:v>
                </c:pt>
                <c:pt idx="2710">
                  <c:v>29099.702416403532</c:v>
                </c:pt>
                <c:pt idx="2711">
                  <c:v>29210.281285585865</c:v>
                </c:pt>
                <c:pt idx="2712">
                  <c:v>29321.280354471091</c:v>
                </c:pt>
                <c:pt idx="2713">
                  <c:v>29432.701219818082</c:v>
                </c:pt>
                <c:pt idx="2714">
                  <c:v>29544.545484453392</c:v>
                </c:pt>
                <c:pt idx="2715">
                  <c:v>29656.814757294316</c:v>
                </c:pt>
                <c:pt idx="2716">
                  <c:v>29769.510653372035</c:v>
                </c:pt>
                <c:pt idx="2717">
                  <c:v>29882.63479385485</c:v>
                </c:pt>
                <c:pt idx="2718">
                  <c:v>29996.188806071499</c:v>
                </c:pt>
                <c:pt idx="2719">
                  <c:v>30110.174323534571</c:v>
                </c:pt>
                <c:pt idx="2720">
                  <c:v>30224.592985964002</c:v>
                </c:pt>
                <c:pt idx="2721">
                  <c:v>30339.446439310665</c:v>
                </c:pt>
                <c:pt idx="2722">
                  <c:v>30454.736335780046</c:v>
                </c:pt>
                <c:pt idx="2723">
                  <c:v>30570.464333856013</c:v>
                </c:pt>
                <c:pt idx="2724">
                  <c:v>30686.632098324666</c:v>
                </c:pt>
                <c:pt idx="2725">
                  <c:v>30803.241300298301</c:v>
                </c:pt>
                <c:pt idx="2726">
                  <c:v>30920.293617239437</c:v>
                </c:pt>
                <c:pt idx="2727">
                  <c:v>31037.790732984948</c:v>
                </c:pt>
                <c:pt idx="2728">
                  <c:v>31155.734337770293</c:v>
                </c:pt>
                <c:pt idx="2729">
                  <c:v>31274.126128253822</c:v>
                </c:pt>
                <c:pt idx="2730">
                  <c:v>31392.967807541187</c:v>
                </c:pt>
                <c:pt idx="2731">
                  <c:v>31512.261085209844</c:v>
                </c:pt>
                <c:pt idx="2732">
                  <c:v>31632.007677333644</c:v>
                </c:pt>
                <c:pt idx="2733">
                  <c:v>31752.209306507513</c:v>
                </c:pt>
                <c:pt idx="2734">
                  <c:v>31872.867701872241</c:v>
                </c:pt>
                <c:pt idx="2735">
                  <c:v>31993.984599139356</c:v>
                </c:pt>
                <c:pt idx="2736">
                  <c:v>32115.561740616085</c:v>
                </c:pt>
                <c:pt idx="2737">
                  <c:v>32237.600875230426</c:v>
                </c:pt>
                <c:pt idx="2738">
                  <c:v>32360.103758556303</c:v>
                </c:pt>
                <c:pt idx="2739">
                  <c:v>32483.072152838817</c:v>
                </c:pt>
                <c:pt idx="2740">
                  <c:v>32606.507827019606</c:v>
                </c:pt>
                <c:pt idx="2741">
                  <c:v>32730.412556762283</c:v>
                </c:pt>
                <c:pt idx="2742">
                  <c:v>32854.788124477978</c:v>
                </c:pt>
                <c:pt idx="2743">
                  <c:v>32979.636319350997</c:v>
                </c:pt>
                <c:pt idx="2744">
                  <c:v>33104.958937364529</c:v>
                </c:pt>
                <c:pt idx="2745">
                  <c:v>33230.757781326516</c:v>
                </c:pt>
                <c:pt idx="2746">
                  <c:v>33357.034660895559</c:v>
                </c:pt>
                <c:pt idx="2747">
                  <c:v>33483.79139260696</c:v>
                </c:pt>
                <c:pt idx="2748">
                  <c:v>33611.029799898868</c:v>
                </c:pt>
                <c:pt idx="2749">
                  <c:v>33738.751713138481</c:v>
                </c:pt>
                <c:pt idx="2750">
                  <c:v>33866.958969648411</c:v>
                </c:pt>
                <c:pt idx="2751">
                  <c:v>33995.653413733075</c:v>
                </c:pt>
                <c:pt idx="2752">
                  <c:v>34124.836896705259</c:v>
                </c:pt>
                <c:pt idx="2753">
                  <c:v>34254.511276912737</c:v>
                </c:pt>
                <c:pt idx="2754">
                  <c:v>34384.678419765005</c:v>
                </c:pt>
                <c:pt idx="2755">
                  <c:v>34515.34019776011</c:v>
                </c:pt>
                <c:pt idx="2756">
                  <c:v>34646.4984905116</c:v>
                </c:pt>
                <c:pt idx="2757">
                  <c:v>34778.155184775547</c:v>
                </c:pt>
                <c:pt idx="2758">
                  <c:v>34910.312174477694</c:v>
                </c:pt>
                <c:pt idx="2759">
                  <c:v>35042.97136074071</c:v>
                </c:pt>
                <c:pt idx="2760">
                  <c:v>35176.134651911525</c:v>
                </c:pt>
                <c:pt idx="2761">
                  <c:v>35309.803963588791</c:v>
                </c:pt>
                <c:pt idx="2762">
                  <c:v>35443.981218650428</c:v>
                </c:pt>
                <c:pt idx="2763">
                  <c:v>35578.668347281302</c:v>
                </c:pt>
                <c:pt idx="2764">
                  <c:v>35713.867287000969</c:v>
                </c:pt>
                <c:pt idx="2765">
                  <c:v>35849.579982691575</c:v>
                </c:pt>
                <c:pt idx="2766">
                  <c:v>35985.808386625802</c:v>
                </c:pt>
                <c:pt idx="2767">
                  <c:v>36122.554458494982</c:v>
                </c:pt>
                <c:pt idx="2768">
                  <c:v>36259.820165437261</c:v>
                </c:pt>
                <c:pt idx="2769">
                  <c:v>36397.60748206592</c:v>
                </c:pt>
                <c:pt idx="2770">
                  <c:v>36535.918390497769</c:v>
                </c:pt>
                <c:pt idx="2771">
                  <c:v>36674.754880381661</c:v>
                </c:pt>
                <c:pt idx="2772">
                  <c:v>36814.118948927113</c:v>
                </c:pt>
                <c:pt idx="2773">
                  <c:v>36954.012600933034</c:v>
                </c:pt>
                <c:pt idx="2774">
                  <c:v>37094.437848816582</c:v>
                </c:pt>
                <c:pt idx="2775">
                  <c:v>37235.396712642083</c:v>
                </c:pt>
                <c:pt idx="2776">
                  <c:v>37376.891220150123</c:v>
                </c:pt>
                <c:pt idx="2777">
                  <c:v>37518.923406786693</c:v>
                </c:pt>
                <c:pt idx="2778">
                  <c:v>37661.495315732485</c:v>
                </c:pt>
                <c:pt idx="2779">
                  <c:v>37804.608997932271</c:v>
                </c:pt>
                <c:pt idx="2780">
                  <c:v>37948.266512124414</c:v>
                </c:pt>
                <c:pt idx="2781">
                  <c:v>38092.469924870486</c:v>
                </c:pt>
                <c:pt idx="2782">
                  <c:v>38237.221310584995</c:v>
                </c:pt>
                <c:pt idx="2783">
                  <c:v>38382.522751565222</c:v>
                </c:pt>
                <c:pt idx="2784">
                  <c:v>38528.376338021168</c:v>
                </c:pt>
                <c:pt idx="2785">
                  <c:v>38674.784168105652</c:v>
                </c:pt>
                <c:pt idx="2786">
                  <c:v>38821.748347944456</c:v>
                </c:pt>
                <c:pt idx="2787">
                  <c:v>38969.270991666643</c:v>
                </c:pt>
                <c:pt idx="2788">
                  <c:v>39117.35422143498</c:v>
                </c:pt>
                <c:pt idx="2789">
                  <c:v>39266.000167476435</c:v>
                </c:pt>
                <c:pt idx="2790">
                  <c:v>39415.21096811285</c:v>
                </c:pt>
                <c:pt idx="2791">
                  <c:v>39564.988769791678</c:v>
                </c:pt>
                <c:pt idx="2792">
                  <c:v>39715.335727116886</c:v>
                </c:pt>
                <c:pt idx="2793">
                  <c:v>39866.254002879934</c:v>
                </c:pt>
                <c:pt idx="2794">
                  <c:v>40017.745768090877</c:v>
                </c:pt>
                <c:pt idx="2795">
                  <c:v>40169.813202009624</c:v>
                </c:pt>
                <c:pt idx="2796">
                  <c:v>40322.458492177262</c:v>
                </c:pt>
                <c:pt idx="2797">
                  <c:v>40475.68383444754</c:v>
                </c:pt>
                <c:pt idx="2798">
                  <c:v>40629.49143301844</c:v>
                </c:pt>
                <c:pt idx="2799">
                  <c:v>40783.883500463911</c:v>
                </c:pt>
                <c:pt idx="2800">
                  <c:v>40938.862257765679</c:v>
                </c:pt>
                <c:pt idx="2801">
                  <c:v>41094.429934345193</c:v>
                </c:pt>
                <c:pt idx="2802">
                  <c:v>41250.588768095709</c:v>
                </c:pt>
                <c:pt idx="2803">
                  <c:v>41407.341005414477</c:v>
                </c:pt>
                <c:pt idx="2804">
                  <c:v>41564.688901235051</c:v>
                </c:pt>
                <c:pt idx="2805">
                  <c:v>41722.634719059744</c:v>
                </c:pt>
                <c:pt idx="2806">
                  <c:v>41881.180730992171</c:v>
                </c:pt>
                <c:pt idx="2807">
                  <c:v>42040.32921776994</c:v>
                </c:pt>
                <c:pt idx="2808">
                  <c:v>42200.082468797467</c:v>
                </c:pt>
                <c:pt idx="2809">
                  <c:v>42360.4427821789</c:v>
                </c:pt>
                <c:pt idx="2810">
                  <c:v>42521.412464751178</c:v>
                </c:pt>
                <c:pt idx="2811">
                  <c:v>42682.99383211723</c:v>
                </c:pt>
                <c:pt idx="2812">
                  <c:v>42845.18920867928</c:v>
                </c:pt>
                <c:pt idx="2813">
                  <c:v>43008.000927672263</c:v>
                </c:pt>
                <c:pt idx="2814">
                  <c:v>43171.431331197418</c:v>
                </c:pt>
                <c:pt idx="2815">
                  <c:v>43335.482770255971</c:v>
                </c:pt>
                <c:pt idx="2816">
                  <c:v>43500.157604782944</c:v>
                </c:pt>
                <c:pt idx="2817">
                  <c:v>43665.458203681119</c:v>
                </c:pt>
                <c:pt idx="2818">
                  <c:v>43831.386944855105</c:v>
                </c:pt>
                <c:pt idx="2819">
                  <c:v>43997.946215245553</c:v>
                </c:pt>
                <c:pt idx="2820">
                  <c:v>44165.138410863488</c:v>
                </c:pt>
                <c:pt idx="2821">
                  <c:v>44332.965936824774</c:v>
                </c:pt>
                <c:pt idx="2822">
                  <c:v>44501.43120738471</c:v>
                </c:pt>
                <c:pt idx="2823">
                  <c:v>44670.536645972774</c:v>
                </c:pt>
                <c:pt idx="2824">
                  <c:v>44840.284685227474</c:v>
                </c:pt>
                <c:pt idx="2825">
                  <c:v>45010.677767031339</c:v>
                </c:pt>
                <c:pt idx="2826">
                  <c:v>45181.718342546061</c:v>
                </c:pt>
                <c:pt idx="2827">
                  <c:v>45353.408872247739</c:v>
                </c:pt>
                <c:pt idx="2828">
                  <c:v>45525.751825962281</c:v>
                </c:pt>
                <c:pt idx="2829">
                  <c:v>45698.74968290094</c:v>
                </c:pt>
                <c:pt idx="2830">
                  <c:v>45872.404931695964</c:v>
                </c:pt>
                <c:pt idx="2831">
                  <c:v>46046.720070436408</c:v>
                </c:pt>
                <c:pt idx="2832">
                  <c:v>46221.697606704067</c:v>
                </c:pt>
                <c:pt idx="2833">
                  <c:v>46397.340057609545</c:v>
                </c:pt>
                <c:pt idx="2834">
                  <c:v>46573.649949828461</c:v>
                </c:pt>
                <c:pt idx="2835">
                  <c:v>46750.629819637812</c:v>
                </c:pt>
                <c:pt idx="2836">
                  <c:v>46928.282212952436</c:v>
                </c:pt>
                <c:pt idx="2837">
                  <c:v>47106.609685361655</c:v>
                </c:pt>
                <c:pt idx="2838">
                  <c:v>47285.614802166026</c:v>
                </c:pt>
                <c:pt idx="2839">
                  <c:v>47465.300138414255</c:v>
                </c:pt>
                <c:pt idx="2840">
                  <c:v>47645.668278940233</c:v>
                </c:pt>
                <c:pt idx="2841">
                  <c:v>47826.721818400205</c:v>
                </c:pt>
                <c:pt idx="2842">
                  <c:v>48008.463361310125</c:v>
                </c:pt>
                <c:pt idx="2843">
                  <c:v>48190.895522083105</c:v>
                </c:pt>
                <c:pt idx="2844">
                  <c:v>48374.020925067023</c:v>
                </c:pt>
                <c:pt idx="2845">
                  <c:v>48557.842204582281</c:v>
                </c:pt>
                <c:pt idx="2846">
                  <c:v>48742.362004959694</c:v>
                </c:pt>
                <c:pt idx="2847">
                  <c:v>48927.58298057854</c:v>
                </c:pt>
                <c:pt idx="2848">
                  <c:v>49113.507795904741</c:v>
                </c:pt>
                <c:pt idx="2849">
                  <c:v>49300.139125529182</c:v>
                </c:pt>
                <c:pt idx="2850">
                  <c:v>49487.479654206196</c:v>
                </c:pt>
                <c:pt idx="2851">
                  <c:v>49675.532076892181</c:v>
                </c:pt>
                <c:pt idx="2852">
                  <c:v>49864.299098784373</c:v>
                </c:pt>
                <c:pt idx="2853">
                  <c:v>50053.783435359757</c:v>
                </c:pt>
                <c:pt idx="2854">
                  <c:v>50243.987812414125</c:v>
                </c:pt>
                <c:pt idx="2855">
                  <c:v>50434.9149661013</c:v>
                </c:pt>
                <c:pt idx="2856">
                  <c:v>50626.567642972484</c:v>
                </c:pt>
                <c:pt idx="2857">
                  <c:v>50818.948600015778</c:v>
                </c:pt>
                <c:pt idx="2858">
                  <c:v>51012.060604695842</c:v>
                </c:pt>
                <c:pt idx="2859">
                  <c:v>51205.906434993689</c:v>
                </c:pt>
                <c:pt idx="2860">
                  <c:v>51400.488879446668</c:v>
                </c:pt>
                <c:pt idx="2861">
                  <c:v>51595.810737188564</c:v>
                </c:pt>
                <c:pt idx="2862">
                  <c:v>51791.874817989883</c:v>
                </c:pt>
                <c:pt idx="2863">
                  <c:v>51988.683942298245</c:v>
                </c:pt>
                <c:pt idx="2864">
                  <c:v>52186.240941278978</c:v>
                </c:pt>
                <c:pt idx="2865">
                  <c:v>52384.548656855841</c:v>
                </c:pt>
                <c:pt idx="2866">
                  <c:v>52583.609941751893</c:v>
                </c:pt>
                <c:pt idx="2867">
                  <c:v>52783.427659530549</c:v>
                </c:pt>
                <c:pt idx="2868">
                  <c:v>52984.00468463677</c:v>
                </c:pt>
                <c:pt idx="2869">
                  <c:v>53185.343902438392</c:v>
                </c:pt>
                <c:pt idx="2870">
                  <c:v>53387.448209267655</c:v>
                </c:pt>
                <c:pt idx="2871">
                  <c:v>53590.320512462873</c:v>
                </c:pt>
                <c:pt idx="2872">
                  <c:v>53793.963730410236</c:v>
                </c:pt>
                <c:pt idx="2873">
                  <c:v>53998.380792585798</c:v>
                </c:pt>
                <c:pt idx="2874">
                  <c:v>54203.574639597624</c:v>
                </c:pt>
                <c:pt idx="2875">
                  <c:v>54409.548223228099</c:v>
                </c:pt>
                <c:pt idx="2876">
                  <c:v>54616.304506476365</c:v>
                </c:pt>
                <c:pt idx="2877">
                  <c:v>54823.846463600974</c:v>
                </c:pt>
                <c:pt idx="2878">
                  <c:v>55032.177080162663</c:v>
                </c:pt>
                <c:pt idx="2879">
                  <c:v>55241.299353067283</c:v>
                </c:pt>
                <c:pt idx="2880">
                  <c:v>55451.216290608943</c:v>
                </c:pt>
                <c:pt idx="2881">
                  <c:v>55661.930912513257</c:v>
                </c:pt>
                <c:pt idx="2882">
                  <c:v>55873.446249980807</c:v>
                </c:pt>
                <c:pt idx="2883">
                  <c:v>56085.765345730739</c:v>
                </c:pt>
                <c:pt idx="2884">
                  <c:v>56298.891254044516</c:v>
                </c:pt>
                <c:pt idx="2885">
                  <c:v>56512.827040809883</c:v>
                </c:pt>
                <c:pt idx="2886">
                  <c:v>56727.575783564964</c:v>
                </c:pt>
                <c:pt idx="2887">
                  <c:v>56943.140571542513</c:v>
                </c:pt>
                <c:pt idx="2888">
                  <c:v>57159.524505714377</c:v>
                </c:pt>
                <c:pt idx="2889">
                  <c:v>57376.730698836094</c:v>
                </c:pt>
                <c:pt idx="2890">
                  <c:v>57594.762275491674</c:v>
                </c:pt>
                <c:pt idx="2891">
                  <c:v>57813.622372138547</c:v>
                </c:pt>
                <c:pt idx="2892">
                  <c:v>58033.314137152673</c:v>
                </c:pt>
                <c:pt idx="2893">
                  <c:v>58253.840730873853</c:v>
                </c:pt>
                <c:pt idx="2894">
                  <c:v>58475.205325651179</c:v>
                </c:pt>
                <c:pt idx="2895">
                  <c:v>58697.411105888656</c:v>
                </c:pt>
                <c:pt idx="2896">
                  <c:v>58920.461268091036</c:v>
                </c:pt>
                <c:pt idx="2897">
                  <c:v>59144.359020909782</c:v>
                </c:pt>
                <c:pt idx="2898">
                  <c:v>59369.107585189238</c:v>
                </c:pt>
                <c:pt idx="2899">
                  <c:v>59594.710194012958</c:v>
                </c:pt>
                <c:pt idx="2900">
                  <c:v>59821.17009275021</c:v>
                </c:pt>
                <c:pt idx="2901">
                  <c:v>60048.490539102662</c:v>
                </c:pt>
                <c:pt idx="2902">
                  <c:v>60276.674803151254</c:v>
                </c:pt>
                <c:pt idx="2903">
                  <c:v>60505.726167403227</c:v>
                </c:pt>
                <c:pt idx="2904">
                  <c:v>60735.64792683936</c:v>
                </c:pt>
                <c:pt idx="2905">
                  <c:v>60966.44338896135</c:v>
                </c:pt>
                <c:pt idx="2906">
                  <c:v>61198.115873839408</c:v>
                </c:pt>
                <c:pt idx="2907">
                  <c:v>61430.668714159998</c:v>
                </c:pt>
                <c:pt idx="2908">
                  <c:v>61664.105255273804</c:v>
                </c:pt>
                <c:pt idx="2909">
                  <c:v>61898.428855243845</c:v>
                </c:pt>
                <c:pt idx="2910">
                  <c:v>62133.642884893772</c:v>
                </c:pt>
                <c:pt idx="2911">
                  <c:v>62369.750727856372</c:v>
                </c:pt>
                <c:pt idx="2912">
                  <c:v>62606.755780622225</c:v>
                </c:pt>
                <c:pt idx="2913">
                  <c:v>62844.661452588589</c:v>
                </c:pt>
                <c:pt idx="2914">
                  <c:v>63083.471166108429</c:v>
                </c:pt>
                <c:pt idx="2915">
                  <c:v>63323.188356539642</c:v>
                </c:pt>
                <c:pt idx="2916">
                  <c:v>63563.816472294493</c:v>
                </c:pt>
                <c:pt idx="2917">
                  <c:v>63805.358974889212</c:v>
                </c:pt>
                <c:pt idx="2918">
                  <c:v>64047.819338993795</c:v>
                </c:pt>
                <c:pt idx="2919">
                  <c:v>64291.201052481971</c:v>
                </c:pt>
                <c:pt idx="2920">
                  <c:v>64535.507616481402</c:v>
                </c:pt>
                <c:pt idx="2921">
                  <c:v>64780.742545424029</c:v>
                </c:pt>
                <c:pt idx="2922">
                  <c:v>65026.909367096639</c:v>
                </c:pt>
                <c:pt idx="2923">
                  <c:v>65274.011622691607</c:v>
                </c:pt>
                <c:pt idx="2924">
                  <c:v>65522.052866857834</c:v>
                </c:pt>
                <c:pt idx="2925">
                  <c:v>65771.03666775189</c:v>
                </c:pt>
                <c:pt idx="2926">
                  <c:v>66020.966607089344</c:v>
                </c:pt>
                <c:pt idx="2927">
                  <c:v>66271.846280196289</c:v>
                </c:pt>
                <c:pt idx="2928">
                  <c:v>66523.679296061033</c:v>
                </c:pt>
                <c:pt idx="2929">
                  <c:v>66776.469277386073</c:v>
                </c:pt>
                <c:pt idx="2930">
                  <c:v>67030.219860640136</c:v>
                </c:pt>
                <c:pt idx="2931">
                  <c:v>67284.934696110577</c:v>
                </c:pt>
                <c:pt idx="2932">
                  <c:v>67540.617447955796</c:v>
                </c:pt>
                <c:pt idx="2933">
                  <c:v>67797.271794258035</c:v>
                </c:pt>
                <c:pt idx="2934">
                  <c:v>68054.901427076213</c:v>
                </c:pt>
                <c:pt idx="2935">
                  <c:v>68313.510052499099</c:v>
                </c:pt>
                <c:pt idx="2936">
                  <c:v>68573.101390698605</c:v>
                </c:pt>
                <c:pt idx="2937">
                  <c:v>68833.679175983256</c:v>
                </c:pt>
                <c:pt idx="2938">
                  <c:v>69095.247156851998</c:v>
                </c:pt>
                <c:pt idx="2939">
                  <c:v>69357.809096048033</c:v>
                </c:pt>
                <c:pt idx="2940">
                  <c:v>69621.368770613015</c:v>
                </c:pt>
                <c:pt idx="2941">
                  <c:v>69885.929971941339</c:v>
                </c:pt>
                <c:pt idx="2942">
                  <c:v>70151.496505834715</c:v>
                </c:pt>
                <c:pt idx="2943">
                  <c:v>70418.072192556894</c:v>
                </c:pt>
                <c:pt idx="2944">
                  <c:v>70685.660866888618</c:v>
                </c:pt>
                <c:pt idx="2945">
                  <c:v>70954.266378182801</c:v>
                </c:pt>
                <c:pt idx="2946">
                  <c:v>71223.892590419899</c:v>
                </c:pt>
                <c:pt idx="2947">
                  <c:v>71494.543382263495</c:v>
                </c:pt>
                <c:pt idx="2948">
                  <c:v>71766.222647116098</c:v>
                </c:pt>
                <c:pt idx="2949">
                  <c:v>72038.934293175145</c:v>
                </c:pt>
                <c:pt idx="2950">
                  <c:v>72312.682243489209</c:v>
                </c:pt>
                <c:pt idx="2951">
                  <c:v>72587.470436014468</c:v>
                </c:pt>
                <c:pt idx="2952">
                  <c:v>72863.302823671329</c:v>
                </c:pt>
                <c:pt idx="2953">
                  <c:v>73140.183374401284</c:v>
                </c:pt>
                <c:pt idx="2954">
                  <c:v>73418.116071224009</c:v>
                </c:pt>
                <c:pt idx="2955">
                  <c:v>73697.104912294657</c:v>
                </c:pt>
                <c:pt idx="2956">
                  <c:v>73977.15391096138</c:v>
                </c:pt>
                <c:pt idx="2957">
                  <c:v>74258.26709582303</c:v>
                </c:pt>
                <c:pt idx="2958">
                  <c:v>74540.448510787159</c:v>
                </c:pt>
                <c:pt idx="2959">
                  <c:v>74823.702215128156</c:v>
                </c:pt>
                <c:pt idx="2960">
                  <c:v>75108.032283545646</c:v>
                </c:pt>
                <c:pt idx="2961">
                  <c:v>75393.442806223116</c:v>
                </c:pt>
                <c:pt idx="2962">
                  <c:v>75679.937888886765</c:v>
                </c:pt>
                <c:pt idx="2963">
                  <c:v>75967.52165286454</c:v>
                </c:pt>
                <c:pt idx="2964">
                  <c:v>76256.198235145421</c:v>
                </c:pt>
                <c:pt idx="2965">
                  <c:v>76545.971788438968</c:v>
                </c:pt>
                <c:pt idx="2966">
                  <c:v>76836.846481235043</c:v>
                </c:pt>
                <c:pt idx="2967">
                  <c:v>77128.826497863745</c:v>
                </c:pt>
                <c:pt idx="2968">
                  <c:v>77421.916038555632</c:v>
                </c:pt>
                <c:pt idx="2969">
                  <c:v>77716.119319502148</c:v>
                </c:pt>
                <c:pt idx="2970">
                  <c:v>78011.440572916254</c:v>
                </c:pt>
                <c:pt idx="2971">
                  <c:v>78307.884047093336</c:v>
                </c:pt>
                <c:pt idx="2972">
                  <c:v>78605.454006472297</c:v>
                </c:pt>
                <c:pt idx="2973">
                  <c:v>78904.154731696894</c:v>
                </c:pt>
                <c:pt idx="2974">
                  <c:v>79203.990519677347</c:v>
                </c:pt>
                <c:pt idx="2975">
                  <c:v>79504.965683652117</c:v>
                </c:pt>
                <c:pt idx="2976">
                  <c:v>79807.084553249995</c:v>
                </c:pt>
                <c:pt idx="2977">
                  <c:v>80110.351474552343</c:v>
                </c:pt>
                <c:pt idx="2978">
                  <c:v>80414.770810155649</c:v>
                </c:pt>
                <c:pt idx="2979">
                  <c:v>80720.346939234238</c:v>
                </c:pt>
                <c:pt idx="2980">
                  <c:v>81027.084257603332</c:v>
                </c:pt>
                <c:pt idx="2981">
                  <c:v>81334.987177782226</c:v>
                </c:pt>
                <c:pt idx="2982">
                  <c:v>81644.060129057805</c:v>
                </c:pt>
                <c:pt idx="2983">
                  <c:v>81954.307557548222</c:v>
                </c:pt>
                <c:pt idx="2984">
                  <c:v>82265.733926266912</c:v>
                </c:pt>
                <c:pt idx="2985">
                  <c:v>82578.343715186726</c:v>
                </c:pt>
                <c:pt idx="2986">
                  <c:v>82892.141421304434</c:v>
                </c:pt>
                <c:pt idx="2987">
                  <c:v>83207.131558705398</c:v>
                </c:pt>
                <c:pt idx="2988">
                  <c:v>83523.318658628486</c:v>
                </c:pt>
                <c:pt idx="2989">
                  <c:v>83840.707269531282</c:v>
                </c:pt>
                <c:pt idx="2990">
                  <c:v>84159.301957155505</c:v>
                </c:pt>
                <c:pt idx="2991">
                  <c:v>84479.107304592704</c:v>
                </c:pt>
                <c:pt idx="2992">
                  <c:v>84800.127912350159</c:v>
                </c:pt>
                <c:pt idx="2993">
                  <c:v>85122.368398417093</c:v>
                </c:pt>
                <c:pt idx="2994">
                  <c:v>85445.833398331073</c:v>
                </c:pt>
                <c:pt idx="2995">
                  <c:v>85770.527565244731</c:v>
                </c:pt>
                <c:pt idx="2996">
                  <c:v>86096.455569992657</c:v>
                </c:pt>
                <c:pt idx="2997">
                  <c:v>86423.622101158631</c:v>
                </c:pt>
                <c:pt idx="2998">
                  <c:v>86752.031865143043</c:v>
                </c:pt>
                <c:pt idx="2999">
                  <c:v>87081.689586230583</c:v>
                </c:pt>
                <c:pt idx="3000">
                  <c:v>87412.600006658264</c:v>
                </c:pt>
                <c:pt idx="3001">
                  <c:v>87744.767886683563</c:v>
                </c:pt>
                <c:pt idx="3002">
                  <c:v>88078.198004652964</c:v>
                </c:pt>
                <c:pt idx="3003">
                  <c:v>88412.895157070641</c:v>
                </c:pt>
                <c:pt idx="3004">
                  <c:v>88748.864158667508</c:v>
                </c:pt>
                <c:pt idx="3005">
                  <c:v>89086.10984247044</c:v>
                </c:pt>
                <c:pt idx="3006">
                  <c:v>89424.637059871835</c:v>
                </c:pt>
                <c:pt idx="3007">
                  <c:v>89764.450680699345</c:v>
                </c:pt>
                <c:pt idx="3008">
                  <c:v>90105.555593286001</c:v>
                </c:pt>
                <c:pt idx="3009">
                  <c:v>90447.956704540484</c:v>
                </c:pt>
                <c:pt idx="3010">
                  <c:v>90791.658940017733</c:v>
                </c:pt>
                <c:pt idx="3011">
                  <c:v>91136.667243989796</c:v>
                </c:pt>
                <c:pt idx="3012">
                  <c:v>91482.986579516961</c:v>
                </c:pt>
                <c:pt idx="3013">
                  <c:v>91830.621928519133</c:v>
                </c:pt>
                <c:pt idx="3014">
                  <c:v>92179.578291847502</c:v>
                </c:pt>
                <c:pt idx="3015">
                  <c:v>92529.86068935653</c:v>
                </c:pt>
                <c:pt idx="3016">
                  <c:v>92881.474159976089</c:v>
                </c:pt>
                <c:pt idx="3017">
                  <c:v>93234.423761783997</c:v>
                </c:pt>
                <c:pt idx="3018">
                  <c:v>93588.714572078781</c:v>
                </c:pt>
                <c:pt idx="3019">
                  <c:v>93944.351687452683</c:v>
                </c:pt>
                <c:pt idx="3020">
                  <c:v>94301.340223865001</c:v>
                </c:pt>
                <c:pt idx="3021">
                  <c:v>94659.685316715695</c:v>
                </c:pt>
                <c:pt idx="3022">
                  <c:v>95019.392120919219</c:v>
                </c:pt>
                <c:pt idx="3023">
                  <c:v>95380.465810978712</c:v>
                </c:pt>
                <c:pt idx="3024">
                  <c:v>95742.911581060427</c:v>
                </c:pt>
                <c:pt idx="3025">
                  <c:v>96106.734645068456</c:v>
                </c:pt>
                <c:pt idx="3026">
                  <c:v>96471.940236719718</c:v>
                </c:pt>
                <c:pt idx="3027">
                  <c:v>96838.533609619262</c:v>
                </c:pt>
                <c:pt idx="3028">
                  <c:v>97206.520037335824</c:v>
                </c:pt>
                <c:pt idx="3029">
                  <c:v>97575.904813477697</c:v>
                </c:pt>
                <c:pt idx="3030">
                  <c:v>97946.693251768913</c:v>
                </c:pt>
                <c:pt idx="3031">
                  <c:v>98318.89068612564</c:v>
                </c:pt>
                <c:pt idx="3032">
                  <c:v>98692.502470732914</c:v>
                </c:pt>
                <c:pt idx="3033">
                  <c:v>99067.533980121705</c:v>
                </c:pt>
                <c:pt idx="3034">
                  <c:v>99443.990609246175</c:v>
                </c:pt>
                <c:pt idx="3035">
                  <c:v>99821.877773561311</c:v>
                </c:pt>
                <c:pt idx="3036">
                  <c:v>100201.20090910085</c:v>
                </c:pt>
                <c:pt idx="3037">
                  <c:v>100581.96547255544</c:v>
                </c:pt>
                <c:pt idx="3038">
                  <c:v>100964.17694135115</c:v>
                </c:pt>
                <c:pt idx="3039">
                  <c:v>101347.84081372828</c:v>
                </c:pt>
                <c:pt idx="3040">
                  <c:v>101732.96260882045</c:v>
                </c:pt>
                <c:pt idx="3041">
                  <c:v>102119.54786673398</c:v>
                </c:pt>
                <c:pt idx="3042">
                  <c:v>102507.60214862757</c:v>
                </c:pt>
                <c:pt idx="3043">
                  <c:v>102897.13103679236</c:v>
                </c:pt>
                <c:pt idx="3044">
                  <c:v>103288.14013473217</c:v>
                </c:pt>
                <c:pt idx="3045">
                  <c:v>103680.63506724415</c:v>
                </c:pt>
                <c:pt idx="3046">
                  <c:v>104074.62148049969</c:v>
                </c:pt>
                <c:pt idx="3047">
                  <c:v>104470.10504212559</c:v>
                </c:pt>
                <c:pt idx="3048">
                  <c:v>104867.09144128568</c:v>
                </c:pt>
                <c:pt idx="3049">
                  <c:v>105265.58638876257</c:v>
                </c:pt>
                <c:pt idx="3050">
                  <c:v>105665.59561703987</c:v>
                </c:pt>
                <c:pt idx="3051">
                  <c:v>106067.12488038462</c:v>
                </c:pt>
                <c:pt idx="3052">
                  <c:v>106470.17995493009</c:v>
                </c:pt>
                <c:pt idx="3053">
                  <c:v>106874.76663875883</c:v>
                </c:pt>
                <c:pt idx="3054">
                  <c:v>107280.89075198611</c:v>
                </c:pt>
                <c:pt idx="3055">
                  <c:v>107688.55813684365</c:v>
                </c:pt>
                <c:pt idx="3056">
                  <c:v>108097.77465776366</c:v>
                </c:pt>
                <c:pt idx="3057">
                  <c:v>108508.54620146316</c:v>
                </c:pt>
                <c:pt idx="3058">
                  <c:v>108920.87867702873</c:v>
                </c:pt>
                <c:pt idx="3059">
                  <c:v>109334.77801600144</c:v>
                </c:pt>
                <c:pt idx="3060">
                  <c:v>109750.25017246224</c:v>
                </c:pt>
                <c:pt idx="3061">
                  <c:v>110167.30112311761</c:v>
                </c:pt>
                <c:pt idx="3062">
                  <c:v>110585.93686738546</c:v>
                </c:pt>
                <c:pt idx="3063">
                  <c:v>111006.16342748153</c:v>
                </c:pt>
                <c:pt idx="3064">
                  <c:v>111427.98684850596</c:v>
                </c:pt>
                <c:pt idx="3065">
                  <c:v>111851.41319853028</c:v>
                </c:pt>
                <c:pt idx="3066">
                  <c:v>112276.4485686847</c:v>
                </c:pt>
                <c:pt idx="3067">
                  <c:v>112703.09907324571</c:v>
                </c:pt>
                <c:pt idx="3068">
                  <c:v>113131.37084972404</c:v>
                </c:pt>
                <c:pt idx="3069">
                  <c:v>113561.270058953</c:v>
                </c:pt>
                <c:pt idx="3070">
                  <c:v>113992.80288517702</c:v>
                </c:pt>
                <c:pt idx="3071">
                  <c:v>114425.9755361407</c:v>
                </c:pt>
                <c:pt idx="3072">
                  <c:v>114860.79424317804</c:v>
                </c:pt>
                <c:pt idx="3073">
                  <c:v>115297.26526130212</c:v>
                </c:pt>
                <c:pt idx="3074">
                  <c:v>115735.39486929507</c:v>
                </c:pt>
                <c:pt idx="3075">
                  <c:v>116175.18936979839</c:v>
                </c:pt>
                <c:pt idx="3076">
                  <c:v>116616.65508940363</c:v>
                </c:pt>
                <c:pt idx="3077">
                  <c:v>117059.79837874338</c:v>
                </c:pt>
                <c:pt idx="3078">
                  <c:v>117504.6256125826</c:v>
                </c:pt>
                <c:pt idx="3079">
                  <c:v>117951.14318991042</c:v>
                </c:pt>
                <c:pt idx="3080">
                  <c:v>118399.35753403208</c:v>
                </c:pt>
                <c:pt idx="3081">
                  <c:v>118849.27509266141</c:v>
                </c:pt>
                <c:pt idx="3082">
                  <c:v>119300.90233801353</c:v>
                </c:pt>
                <c:pt idx="3083">
                  <c:v>119754.24576689799</c:v>
                </c:pt>
                <c:pt idx="3084">
                  <c:v>120209.3119008122</c:v>
                </c:pt>
                <c:pt idx="3085">
                  <c:v>120666.10728603529</c:v>
                </c:pt>
                <c:pt idx="3086">
                  <c:v>121124.63849372222</c:v>
                </c:pt>
                <c:pt idx="3087">
                  <c:v>121584.91211999836</c:v>
                </c:pt>
                <c:pt idx="3088">
                  <c:v>122046.93478605436</c:v>
                </c:pt>
                <c:pt idx="3089">
                  <c:v>122510.71313824138</c:v>
                </c:pt>
                <c:pt idx="3090">
                  <c:v>122976.2538481667</c:v>
                </c:pt>
                <c:pt idx="3091">
                  <c:v>123443.56361278973</c:v>
                </c:pt>
                <c:pt idx="3092">
                  <c:v>123912.64915451834</c:v>
                </c:pt>
                <c:pt idx="3093">
                  <c:v>124383.5172213055</c:v>
                </c:pt>
                <c:pt idx="3094">
                  <c:v>124856.17458674646</c:v>
                </c:pt>
                <c:pt idx="3095">
                  <c:v>125330.62805017611</c:v>
                </c:pt>
                <c:pt idx="3096">
                  <c:v>125806.88443676678</c:v>
                </c:pt>
                <c:pt idx="3097">
                  <c:v>126284.95059762649</c:v>
                </c:pt>
                <c:pt idx="3098">
                  <c:v>126764.83340989747</c:v>
                </c:pt>
                <c:pt idx="3099">
                  <c:v>127246.53977685509</c:v>
                </c:pt>
                <c:pt idx="3100">
                  <c:v>127730.07662800714</c:v>
                </c:pt>
                <c:pt idx="3101">
                  <c:v>128215.45091919356</c:v>
                </c:pt>
                <c:pt idx="3102">
                  <c:v>128702.66963268651</c:v>
                </c:pt>
                <c:pt idx="3103">
                  <c:v>129191.73977729071</c:v>
                </c:pt>
                <c:pt idx="3104">
                  <c:v>129682.66838844442</c:v>
                </c:pt>
                <c:pt idx="3105">
                  <c:v>130175.46252832051</c:v>
                </c:pt>
                <c:pt idx="3106">
                  <c:v>130670.12928592812</c:v>
                </c:pt>
                <c:pt idx="3107">
                  <c:v>131166.67577721467</c:v>
                </c:pt>
                <c:pt idx="3108">
                  <c:v>131665.1091451681</c:v>
                </c:pt>
                <c:pt idx="3109">
                  <c:v>132165.43655991973</c:v>
                </c:pt>
                <c:pt idx="3110">
                  <c:v>132667.66521884743</c:v>
                </c:pt>
                <c:pt idx="3111">
                  <c:v>133171.80234667906</c:v>
                </c:pt>
                <c:pt idx="3112">
                  <c:v>133677.85519559644</c:v>
                </c:pt>
                <c:pt idx="3113">
                  <c:v>134185.8310453397</c:v>
                </c:pt>
                <c:pt idx="3114">
                  <c:v>134695.73720331199</c:v>
                </c:pt>
                <c:pt idx="3115">
                  <c:v>135207.58100468459</c:v>
                </c:pt>
                <c:pt idx="3116">
                  <c:v>135721.36981250238</c:v>
                </c:pt>
                <c:pt idx="3117">
                  <c:v>136237.1110177899</c:v>
                </c:pt>
                <c:pt idx="3118">
                  <c:v>136754.8120396575</c:v>
                </c:pt>
                <c:pt idx="3119">
                  <c:v>137274.48032540819</c:v>
                </c:pt>
                <c:pt idx="3120">
                  <c:v>137796.12335064475</c:v>
                </c:pt>
                <c:pt idx="3121">
                  <c:v>138319.74861937721</c:v>
                </c:pt>
                <c:pt idx="3122">
                  <c:v>138845.36366413085</c:v>
                </c:pt>
                <c:pt idx="3123">
                  <c:v>139372.97604605457</c:v>
                </c:pt>
                <c:pt idx="3124">
                  <c:v>139902.59335502959</c:v>
                </c:pt>
                <c:pt idx="3125">
                  <c:v>140434.22320977869</c:v>
                </c:pt>
                <c:pt idx="3126">
                  <c:v>140967.87325797585</c:v>
                </c:pt>
                <c:pt idx="3127">
                  <c:v>141503.55117635615</c:v>
                </c:pt>
                <c:pt idx="3128">
                  <c:v>142041.26467082632</c:v>
                </c:pt>
                <c:pt idx="3129">
                  <c:v>142581.02147657546</c:v>
                </c:pt>
                <c:pt idx="3130">
                  <c:v>143122.82935818646</c:v>
                </c:pt>
                <c:pt idx="3131">
                  <c:v>143666.69610974757</c:v>
                </c:pt>
                <c:pt idx="3132">
                  <c:v>144212.62955496463</c:v>
                </c:pt>
                <c:pt idx="3133">
                  <c:v>144760.63754727351</c:v>
                </c:pt>
                <c:pt idx="3134">
                  <c:v>145310.72796995315</c:v>
                </c:pt>
                <c:pt idx="3135">
                  <c:v>145862.90873623898</c:v>
                </c:pt>
                <c:pt idx="3136">
                  <c:v>146417.18778943669</c:v>
                </c:pt>
                <c:pt idx="3137">
                  <c:v>146973.57310303656</c:v>
                </c:pt>
                <c:pt idx="3138">
                  <c:v>147532.0726808281</c:v>
                </c:pt>
                <c:pt idx="3139">
                  <c:v>148092.69455701526</c:v>
                </c:pt>
                <c:pt idx="3140">
                  <c:v>148655.44679633193</c:v>
                </c:pt>
                <c:pt idx="3141">
                  <c:v>149220.33749415801</c:v>
                </c:pt>
                <c:pt idx="3142">
                  <c:v>149787.37477663581</c:v>
                </c:pt>
                <c:pt idx="3143">
                  <c:v>150356.56680078703</c:v>
                </c:pt>
                <c:pt idx="3144">
                  <c:v>150927.92175463002</c:v>
                </c:pt>
                <c:pt idx="3145">
                  <c:v>151501.44785729761</c:v>
                </c:pt>
                <c:pt idx="3146">
                  <c:v>152077.15335915535</c:v>
                </c:pt>
                <c:pt idx="3147">
                  <c:v>152655.04654192014</c:v>
                </c:pt>
                <c:pt idx="3148">
                  <c:v>153235.13571877943</c:v>
                </c:pt>
                <c:pt idx="3149">
                  <c:v>153817.42923451081</c:v>
                </c:pt>
                <c:pt idx="3150">
                  <c:v>154401.93546560194</c:v>
                </c:pt>
                <c:pt idx="3151">
                  <c:v>154988.66282037125</c:v>
                </c:pt>
                <c:pt idx="3152">
                  <c:v>155577.61973908867</c:v>
                </c:pt>
                <c:pt idx="3153">
                  <c:v>156168.81469409721</c:v>
                </c:pt>
                <c:pt idx="3154">
                  <c:v>156762.25618993479</c:v>
                </c:pt>
                <c:pt idx="3155">
                  <c:v>157357.95276345656</c:v>
                </c:pt>
                <c:pt idx="3156">
                  <c:v>157955.91298395771</c:v>
                </c:pt>
                <c:pt idx="3157">
                  <c:v>158556.14545329675</c:v>
                </c:pt>
                <c:pt idx="3158">
                  <c:v>159158.65880601929</c:v>
                </c:pt>
                <c:pt idx="3159">
                  <c:v>159763.46170948216</c:v>
                </c:pt>
                <c:pt idx="3160">
                  <c:v>160370.56286397821</c:v>
                </c:pt>
                <c:pt idx="3161">
                  <c:v>160979.97100286133</c:v>
                </c:pt>
                <c:pt idx="3162">
                  <c:v>161591.69489267221</c:v>
                </c:pt>
                <c:pt idx="3163">
                  <c:v>162205.74333326437</c:v>
                </c:pt>
                <c:pt idx="3164">
                  <c:v>162822.12515793077</c:v>
                </c:pt>
                <c:pt idx="3165">
                  <c:v>163440.84923353093</c:v>
                </c:pt>
                <c:pt idx="3166">
                  <c:v>164061.92446061835</c:v>
                </c:pt>
                <c:pt idx="3167">
                  <c:v>164685.35977356869</c:v>
                </c:pt>
                <c:pt idx="3168">
                  <c:v>165311.16414070825</c:v>
                </c:pt>
                <c:pt idx="3169">
                  <c:v>165939.34656444294</c:v>
                </c:pt>
                <c:pt idx="3170">
                  <c:v>166569.91608138781</c:v>
                </c:pt>
                <c:pt idx="3171">
                  <c:v>167202.8817624971</c:v>
                </c:pt>
                <c:pt idx="3172">
                  <c:v>167838.25271319458</c:v>
                </c:pt>
                <c:pt idx="3173">
                  <c:v>168476.03807350472</c:v>
                </c:pt>
                <c:pt idx="3174">
                  <c:v>169116.24701818405</c:v>
                </c:pt>
                <c:pt idx="3175">
                  <c:v>169758.88875685315</c:v>
                </c:pt>
                <c:pt idx="3176">
                  <c:v>170403.97253412919</c:v>
                </c:pt>
                <c:pt idx="3177">
                  <c:v>171051.50762975888</c:v>
                </c:pt>
                <c:pt idx="3178">
                  <c:v>171701.50335875197</c:v>
                </c:pt>
                <c:pt idx="3179">
                  <c:v>172353.96907151522</c:v>
                </c:pt>
                <c:pt idx="3180">
                  <c:v>173008.91415398699</c:v>
                </c:pt>
                <c:pt idx="3181">
                  <c:v>173666.34802777215</c:v>
                </c:pt>
                <c:pt idx="3182">
                  <c:v>174326.28015027769</c:v>
                </c:pt>
                <c:pt idx="3183">
                  <c:v>174988.72001484875</c:v>
                </c:pt>
                <c:pt idx="3184">
                  <c:v>175653.67715090519</c:v>
                </c:pt>
                <c:pt idx="3185">
                  <c:v>176321.16112407864</c:v>
                </c:pt>
                <c:pt idx="3186">
                  <c:v>176991.18153635014</c:v>
                </c:pt>
                <c:pt idx="3187">
                  <c:v>177663.74802618826</c:v>
                </c:pt>
                <c:pt idx="3188">
                  <c:v>178338.87026868778</c:v>
                </c:pt>
                <c:pt idx="3189">
                  <c:v>179016.5579757088</c:v>
                </c:pt>
                <c:pt idx="3190">
                  <c:v>179696.82089601649</c:v>
                </c:pt>
                <c:pt idx="3191">
                  <c:v>180379.66881542135</c:v>
                </c:pt>
                <c:pt idx="3192">
                  <c:v>181065.11155691996</c:v>
                </c:pt>
                <c:pt idx="3193">
                  <c:v>181753.15898083625</c:v>
                </c:pt>
                <c:pt idx="3194">
                  <c:v>182443.82098496344</c:v>
                </c:pt>
                <c:pt idx="3195">
                  <c:v>183137.10750470631</c:v>
                </c:pt>
                <c:pt idx="3196">
                  <c:v>183833.02851322418</c:v>
                </c:pt>
                <c:pt idx="3197">
                  <c:v>184531.59402157445</c:v>
                </c:pt>
                <c:pt idx="3198">
                  <c:v>185232.81407885643</c:v>
                </c:pt>
                <c:pt idx="3199">
                  <c:v>185936.69877235609</c:v>
                </c:pt>
                <c:pt idx="3200">
                  <c:v>186643.25822769105</c:v>
                </c:pt>
                <c:pt idx="3201">
                  <c:v>187352.50260895627</c:v>
                </c:pt>
                <c:pt idx="3202">
                  <c:v>188064.44211887033</c:v>
                </c:pt>
                <c:pt idx="3203">
                  <c:v>188779.08699892205</c:v>
                </c:pt>
                <c:pt idx="3204">
                  <c:v>189496.44752951796</c:v>
                </c:pt>
                <c:pt idx="3205">
                  <c:v>190216.53403013013</c:v>
                </c:pt>
                <c:pt idx="3206">
                  <c:v>190939.35685944464</c:v>
                </c:pt>
                <c:pt idx="3207">
                  <c:v>191664.92641551053</c:v>
                </c:pt>
                <c:pt idx="3208">
                  <c:v>192393.25313588948</c:v>
                </c:pt>
                <c:pt idx="3209">
                  <c:v>193124.34749780587</c:v>
                </c:pt>
                <c:pt idx="3210">
                  <c:v>193858.22001829752</c:v>
                </c:pt>
                <c:pt idx="3211">
                  <c:v>194594.88125436706</c:v>
                </c:pt>
                <c:pt idx="3212">
                  <c:v>195334.34180313366</c:v>
                </c:pt>
                <c:pt idx="3213">
                  <c:v>196076.61230198559</c:v>
                </c:pt>
                <c:pt idx="3214">
                  <c:v>196821.70342873313</c:v>
                </c:pt>
                <c:pt idx="3215">
                  <c:v>197569.62590176234</c:v>
                </c:pt>
                <c:pt idx="3216">
                  <c:v>198320.39048018903</c:v>
                </c:pt>
                <c:pt idx="3217">
                  <c:v>199074.00796401376</c:v>
                </c:pt>
                <c:pt idx="3218">
                  <c:v>199830.489194277</c:v>
                </c:pt>
                <c:pt idx="3219">
                  <c:v>200589.84505321525</c:v>
                </c:pt>
                <c:pt idx="3220">
                  <c:v>201352.08646441746</c:v>
                </c:pt>
                <c:pt idx="3221">
                  <c:v>202117.22439298226</c:v>
                </c:pt>
                <c:pt idx="3222">
                  <c:v>202885.26984567559</c:v>
                </c:pt>
                <c:pt idx="3223">
                  <c:v>203656.23387108915</c:v>
                </c:pt>
                <c:pt idx="3224">
                  <c:v>204430.12755979929</c:v>
                </c:pt>
                <c:pt idx="3225">
                  <c:v>205206.96204452653</c:v>
                </c:pt>
                <c:pt idx="3226">
                  <c:v>205986.74850029574</c:v>
                </c:pt>
                <c:pt idx="3227">
                  <c:v>206769.49814459687</c:v>
                </c:pt>
                <c:pt idx="3228">
                  <c:v>207555.22223754635</c:v>
                </c:pt>
                <c:pt idx="3229">
                  <c:v>208343.93208204902</c:v>
                </c:pt>
                <c:pt idx="3230">
                  <c:v>209135.63902396083</c:v>
                </c:pt>
                <c:pt idx="3231">
                  <c:v>209930.35445225189</c:v>
                </c:pt>
                <c:pt idx="3232">
                  <c:v>210728.08979917047</c:v>
                </c:pt>
                <c:pt idx="3233">
                  <c:v>211528.85654040732</c:v>
                </c:pt>
                <c:pt idx="3234">
                  <c:v>212332.66619526086</c:v>
                </c:pt>
                <c:pt idx="3235">
                  <c:v>213139.53032680287</c:v>
                </c:pt>
                <c:pt idx="3236">
                  <c:v>213949.46054204472</c:v>
                </c:pt>
                <c:pt idx="3237">
                  <c:v>214762.4684921045</c:v>
                </c:pt>
                <c:pt idx="3238">
                  <c:v>215578.56587237449</c:v>
                </c:pt>
                <c:pt idx="3239">
                  <c:v>216397.76442268951</c:v>
                </c:pt>
                <c:pt idx="3240">
                  <c:v>217220.07592749572</c:v>
                </c:pt>
                <c:pt idx="3241">
                  <c:v>218045.5122160202</c:v>
                </c:pt>
                <c:pt idx="3242">
                  <c:v>218874.08516244107</c:v>
                </c:pt>
                <c:pt idx="3243">
                  <c:v>219705.80668605835</c:v>
                </c:pt>
                <c:pt idx="3244">
                  <c:v>220540.68875146538</c:v>
                </c:pt>
                <c:pt idx="3245">
                  <c:v>221378.74336872096</c:v>
                </c:pt>
                <c:pt idx="3246">
                  <c:v>222219.98259352209</c:v>
                </c:pt>
                <c:pt idx="3247">
                  <c:v>223064.41852737748</c:v>
                </c:pt>
                <c:pt idx="3248">
                  <c:v>223912.06331778152</c:v>
                </c:pt>
                <c:pt idx="3249">
                  <c:v>224762.9291583891</c:v>
                </c:pt>
                <c:pt idx="3250">
                  <c:v>225617.02828919099</c:v>
                </c:pt>
                <c:pt idx="3251">
                  <c:v>226474.37299668993</c:v>
                </c:pt>
                <c:pt idx="3252">
                  <c:v>227334.97561407735</c:v>
                </c:pt>
                <c:pt idx="3253">
                  <c:v>228198.84852141087</c:v>
                </c:pt>
                <c:pt idx="3254">
                  <c:v>229066.00414579222</c:v>
                </c:pt>
                <c:pt idx="3255">
                  <c:v>229936.45496154623</c:v>
                </c:pt>
                <c:pt idx="3256">
                  <c:v>230810.21349040011</c:v>
                </c:pt>
                <c:pt idx="3257">
                  <c:v>231687.29230166363</c:v>
                </c:pt>
                <c:pt idx="3258">
                  <c:v>232567.70401240996</c:v>
                </c:pt>
                <c:pt idx="3259">
                  <c:v>233451.46128765712</c:v>
                </c:pt>
                <c:pt idx="3260">
                  <c:v>234338.57684055023</c:v>
                </c:pt>
                <c:pt idx="3261">
                  <c:v>235229.06343254432</c:v>
                </c:pt>
                <c:pt idx="3262">
                  <c:v>236122.93387358799</c:v>
                </c:pt>
                <c:pt idx="3263">
                  <c:v>237020.20102230762</c:v>
                </c:pt>
                <c:pt idx="3264">
                  <c:v>237920.8777861924</c:v>
                </c:pt>
                <c:pt idx="3265">
                  <c:v>238824.97712177993</c:v>
                </c:pt>
                <c:pt idx="3266">
                  <c:v>239732.51203484269</c:v>
                </c:pt>
                <c:pt idx="3267">
                  <c:v>240643.49558057511</c:v>
                </c:pt>
                <c:pt idx="3268">
                  <c:v>241557.94086378129</c:v>
                </c:pt>
                <c:pt idx="3269">
                  <c:v>242475.86103906366</c:v>
                </c:pt>
                <c:pt idx="3270">
                  <c:v>243397.26931101212</c:v>
                </c:pt>
                <c:pt idx="3271">
                  <c:v>244322.17893439397</c:v>
                </c:pt>
                <c:pt idx="3272">
                  <c:v>245250.60321434468</c:v>
                </c:pt>
                <c:pt idx="3273">
                  <c:v>246182.55550655921</c:v>
                </c:pt>
                <c:pt idx="3274">
                  <c:v>247118.04921748413</c:v>
                </c:pt>
                <c:pt idx="3275">
                  <c:v>248057.09780451059</c:v>
                </c:pt>
                <c:pt idx="3276">
                  <c:v>248999.71477616773</c:v>
                </c:pt>
                <c:pt idx="3277">
                  <c:v>249945.91369231718</c:v>
                </c:pt>
                <c:pt idx="3278">
                  <c:v>250895.70816434798</c:v>
                </c:pt>
                <c:pt idx="3279">
                  <c:v>251849.1118553725</c:v>
                </c:pt>
                <c:pt idx="3280">
                  <c:v>252806.13848042293</c:v>
                </c:pt>
                <c:pt idx="3281">
                  <c:v>253766.80180664855</c:v>
                </c:pt>
                <c:pt idx="3282">
                  <c:v>254731.11565351381</c:v>
                </c:pt>
                <c:pt idx="3283">
                  <c:v>255699.09389299716</c:v>
                </c:pt>
                <c:pt idx="3284">
                  <c:v>256670.75044979056</c:v>
                </c:pt>
                <c:pt idx="3285">
                  <c:v>257646.09930149978</c:v>
                </c:pt>
                <c:pt idx="3286">
                  <c:v>258625.15447884548</c:v>
                </c:pt>
                <c:pt idx="3287">
                  <c:v>259607.9300658651</c:v>
                </c:pt>
                <c:pt idx="3288">
                  <c:v>260594.44020011541</c:v>
                </c:pt>
                <c:pt idx="3289">
                  <c:v>261584.69907287584</c:v>
                </c:pt>
                <c:pt idx="3290">
                  <c:v>262578.7209293528</c:v>
                </c:pt>
                <c:pt idx="3291">
                  <c:v>263576.52006888436</c:v>
                </c:pt>
                <c:pt idx="3292">
                  <c:v>264578.11084514612</c:v>
                </c:pt>
                <c:pt idx="3293">
                  <c:v>265583.50766635768</c:v>
                </c:pt>
                <c:pt idx="3294">
                  <c:v>266592.72499548981</c:v>
                </c:pt>
                <c:pt idx="3295">
                  <c:v>267605.77735047269</c:v>
                </c:pt>
                <c:pt idx="3296">
                  <c:v>268622.67930440448</c:v>
                </c:pt>
                <c:pt idx="3297">
                  <c:v>269643.44548576121</c:v>
                </c:pt>
                <c:pt idx="3298">
                  <c:v>270668.09057860711</c:v>
                </c:pt>
                <c:pt idx="3299">
                  <c:v>271696.62932280585</c:v>
                </c:pt>
                <c:pt idx="3300">
                  <c:v>272729.0765142325</c:v>
                </c:pt>
                <c:pt idx="3301">
                  <c:v>273765.44700498658</c:v>
                </c:pt>
                <c:pt idx="3302">
                  <c:v>274805.75570360554</c:v>
                </c:pt>
                <c:pt idx="3303">
                  <c:v>275850.01757527923</c:v>
                </c:pt>
                <c:pt idx="3304">
                  <c:v>276898.24764206528</c:v>
                </c:pt>
                <c:pt idx="3305">
                  <c:v>277950.46098310512</c:v>
                </c:pt>
                <c:pt idx="3306">
                  <c:v>279006.67273484095</c:v>
                </c:pt>
                <c:pt idx="3307">
                  <c:v>280066.89809123334</c:v>
                </c:pt>
                <c:pt idx="3308">
                  <c:v>281131.15230398002</c:v>
                </c:pt>
                <c:pt idx="3309">
                  <c:v>282199.45068273513</c:v>
                </c:pt>
                <c:pt idx="3310">
                  <c:v>283271.80859532952</c:v>
                </c:pt>
                <c:pt idx="3311">
                  <c:v>284348.24146799179</c:v>
                </c:pt>
                <c:pt idx="3312">
                  <c:v>285428.76478557015</c:v>
                </c:pt>
                <c:pt idx="3313">
                  <c:v>286513.39409175533</c:v>
                </c:pt>
                <c:pt idx="3314">
                  <c:v>287602.14498930401</c:v>
                </c:pt>
                <c:pt idx="3315">
                  <c:v>288695.03314026335</c:v>
                </c:pt>
                <c:pt idx="3316">
                  <c:v>289792.07426619634</c:v>
                </c:pt>
                <c:pt idx="3317">
                  <c:v>290893.28414840793</c:v>
                </c:pt>
                <c:pt idx="3318">
                  <c:v>291998.67862817191</c:v>
                </c:pt>
                <c:pt idx="3319">
                  <c:v>293108.27360695897</c:v>
                </c:pt>
                <c:pt idx="3320">
                  <c:v>294222.08504666545</c:v>
                </c:pt>
                <c:pt idx="3321">
                  <c:v>295340.1289698428</c:v>
                </c:pt>
                <c:pt idx="3322">
                  <c:v>296462.42145992821</c:v>
                </c:pt>
                <c:pt idx="3323">
                  <c:v>297588.97866147594</c:v>
                </c:pt>
                <c:pt idx="3324">
                  <c:v>298719.81678038958</c:v>
                </c:pt>
                <c:pt idx="3325">
                  <c:v>299854.95208415505</c:v>
                </c:pt>
                <c:pt idx="3326">
                  <c:v>300994.40090207488</c:v>
                </c:pt>
                <c:pt idx="3327">
                  <c:v>302138.17962550279</c:v>
                </c:pt>
                <c:pt idx="3328">
                  <c:v>303286.30470807973</c:v>
                </c:pt>
                <c:pt idx="3329">
                  <c:v>304438.79266597045</c:v>
                </c:pt>
                <c:pt idx="3330">
                  <c:v>305595.66007810115</c:v>
                </c:pt>
                <c:pt idx="3331">
                  <c:v>306756.92358639796</c:v>
                </c:pt>
                <c:pt idx="3332">
                  <c:v>307922.59989602625</c:v>
                </c:pt>
                <c:pt idx="3333">
                  <c:v>309092.70577563118</c:v>
                </c:pt>
                <c:pt idx="3334">
                  <c:v>310267.25805757858</c:v>
                </c:pt>
                <c:pt idx="3335">
                  <c:v>311446.2736381974</c:v>
                </c:pt>
                <c:pt idx="3336">
                  <c:v>312629.76947802253</c:v>
                </c:pt>
                <c:pt idx="3337">
                  <c:v>313817.76260203903</c:v>
                </c:pt>
                <c:pt idx="3338">
                  <c:v>315010.2700999268</c:v>
                </c:pt>
                <c:pt idx="3339">
                  <c:v>316207.3091263065</c:v>
                </c:pt>
                <c:pt idx="3340">
                  <c:v>317408.8969009865</c:v>
                </c:pt>
                <c:pt idx="3341">
                  <c:v>318615.05070921028</c:v>
                </c:pt>
                <c:pt idx="3342">
                  <c:v>319825.78790190531</c:v>
                </c:pt>
                <c:pt idx="3343">
                  <c:v>321041.12589593255</c:v>
                </c:pt>
                <c:pt idx="3344">
                  <c:v>322261.08217433712</c:v>
                </c:pt>
                <c:pt idx="3345">
                  <c:v>323485.67428659962</c:v>
                </c:pt>
                <c:pt idx="3346">
                  <c:v>324714.91984888871</c:v>
                </c:pt>
                <c:pt idx="3347">
                  <c:v>325948.83654431452</c:v>
                </c:pt>
                <c:pt idx="3348">
                  <c:v>327187.44212318293</c:v>
                </c:pt>
                <c:pt idx="3349">
                  <c:v>328430.75440325105</c:v>
                </c:pt>
                <c:pt idx="3350">
                  <c:v>329678.7912699834</c:v>
                </c:pt>
                <c:pt idx="3351">
                  <c:v>330931.57067680935</c:v>
                </c:pt>
                <c:pt idx="3352">
                  <c:v>332189.11064538121</c:v>
                </c:pt>
                <c:pt idx="3353">
                  <c:v>333451.42926583369</c:v>
                </c:pt>
                <c:pt idx="3354">
                  <c:v>334718.54469704389</c:v>
                </c:pt>
                <c:pt idx="3355">
                  <c:v>335990.47516689269</c:v>
                </c:pt>
                <c:pt idx="3356">
                  <c:v>337267.23897252692</c:v>
                </c:pt>
                <c:pt idx="3357">
                  <c:v>338548.85448062251</c:v>
                </c:pt>
                <c:pt idx="3358">
                  <c:v>339835.3401276489</c:v>
                </c:pt>
                <c:pt idx="3359">
                  <c:v>341126.71442013397</c:v>
                </c:pt>
                <c:pt idx="3360">
                  <c:v>342422.99593493051</c:v>
                </c:pt>
                <c:pt idx="3361">
                  <c:v>343724.20331948326</c:v>
                </c:pt>
                <c:pt idx="3362">
                  <c:v>345030.35529209732</c:v>
                </c:pt>
                <c:pt idx="3363">
                  <c:v>346341.47064220731</c:v>
                </c:pt>
                <c:pt idx="3364">
                  <c:v>347657.56823064771</c:v>
                </c:pt>
                <c:pt idx="3365">
                  <c:v>348978.66698992415</c:v>
                </c:pt>
                <c:pt idx="3366">
                  <c:v>350304.78592448588</c:v>
                </c:pt>
                <c:pt idx="3367">
                  <c:v>351635.94411099894</c:v>
                </c:pt>
                <c:pt idx="3368">
                  <c:v>352972.16069862072</c:v>
                </c:pt>
                <c:pt idx="3369">
                  <c:v>354313.45490927546</c:v>
                </c:pt>
                <c:pt idx="3370">
                  <c:v>355659.84603793069</c:v>
                </c:pt>
                <c:pt idx="3371">
                  <c:v>357011.35345287481</c:v>
                </c:pt>
                <c:pt idx="3372">
                  <c:v>358367.99659599573</c:v>
                </c:pt>
                <c:pt idx="3373">
                  <c:v>359729.79498306051</c:v>
                </c:pt>
                <c:pt idx="3374">
                  <c:v>361096.76820399612</c:v>
                </c:pt>
                <c:pt idx="3375">
                  <c:v>362468.93592317129</c:v>
                </c:pt>
                <c:pt idx="3376">
                  <c:v>363846.31787967932</c:v>
                </c:pt>
                <c:pt idx="3377">
                  <c:v>365228.93388762209</c:v>
                </c:pt>
                <c:pt idx="3378">
                  <c:v>366616.80383639503</c:v>
                </c:pt>
                <c:pt idx="3379">
                  <c:v>368009.94769097335</c:v>
                </c:pt>
                <c:pt idx="3380">
                  <c:v>369408.38549219904</c:v>
                </c:pt>
                <c:pt idx="3381">
                  <c:v>370812.13735706941</c:v>
                </c:pt>
                <c:pt idx="3382">
                  <c:v>372221.22347902629</c:v>
                </c:pt>
                <c:pt idx="3383">
                  <c:v>373635.6641282466</c:v>
                </c:pt>
                <c:pt idx="3384">
                  <c:v>375055.47965193394</c:v>
                </c:pt>
                <c:pt idx="3385">
                  <c:v>376480.6904746113</c:v>
                </c:pt>
                <c:pt idx="3386">
                  <c:v>377911.31709841482</c:v>
                </c:pt>
                <c:pt idx="3387">
                  <c:v>379347.3801033888</c:v>
                </c:pt>
                <c:pt idx="3388">
                  <c:v>380788.90014778171</c:v>
                </c:pt>
                <c:pt idx="3389">
                  <c:v>382235.89796834328</c:v>
                </c:pt>
                <c:pt idx="3390">
                  <c:v>383688.39438062301</c:v>
                </c:pt>
                <c:pt idx="3391">
                  <c:v>385146.41027926939</c:v>
                </c:pt>
                <c:pt idx="3392">
                  <c:v>386609.9666383306</c:v>
                </c:pt>
                <c:pt idx="3393">
                  <c:v>388079.08451155626</c:v>
                </c:pt>
                <c:pt idx="3394">
                  <c:v>389553.78503270017</c:v>
                </c:pt>
                <c:pt idx="3395">
                  <c:v>391034.08941582445</c:v>
                </c:pt>
                <c:pt idx="3396">
                  <c:v>392520.01895560458</c:v>
                </c:pt>
                <c:pt idx="3397">
                  <c:v>394011.59502763586</c:v>
                </c:pt>
                <c:pt idx="3398">
                  <c:v>395508.83908874088</c:v>
                </c:pt>
                <c:pt idx="3399">
                  <c:v>397011.77267727809</c:v>
                </c:pt>
                <c:pt idx="3400">
                  <c:v>398520.41741345177</c:v>
                </c:pt>
                <c:pt idx="3401">
                  <c:v>400034.79499962291</c:v>
                </c:pt>
                <c:pt idx="3402">
                  <c:v>401554.9272206215</c:v>
                </c:pt>
                <c:pt idx="3403">
                  <c:v>403080.83594405989</c:v>
                </c:pt>
                <c:pt idx="3404">
                  <c:v>404612.54312064731</c:v>
                </c:pt>
                <c:pt idx="3405">
                  <c:v>406150.07078450581</c:v>
                </c:pt>
                <c:pt idx="3406">
                  <c:v>407693.44105348695</c:v>
                </c:pt>
                <c:pt idx="3407">
                  <c:v>409242.6761294902</c:v>
                </c:pt>
                <c:pt idx="3408">
                  <c:v>410797.79829878226</c:v>
                </c:pt>
                <c:pt idx="3409">
                  <c:v>412358.82993231766</c:v>
                </c:pt>
                <c:pt idx="3410">
                  <c:v>413925.79348606046</c:v>
                </c:pt>
                <c:pt idx="3411">
                  <c:v>415498.71150130749</c:v>
                </c:pt>
                <c:pt idx="3412">
                  <c:v>417077.60660501249</c:v>
                </c:pt>
                <c:pt idx="3413">
                  <c:v>418662.50151011156</c:v>
                </c:pt>
                <c:pt idx="3414">
                  <c:v>420253.41901585</c:v>
                </c:pt>
                <c:pt idx="3415">
                  <c:v>421850.38200811023</c:v>
                </c:pt>
                <c:pt idx="3416">
                  <c:v>423453.41345974104</c:v>
                </c:pt>
                <c:pt idx="3417">
                  <c:v>425062.53643088805</c:v>
                </c:pt>
                <c:pt idx="3418">
                  <c:v>426677.77406932542</c:v>
                </c:pt>
                <c:pt idx="3419">
                  <c:v>428299.14961078885</c:v>
                </c:pt>
                <c:pt idx="3420">
                  <c:v>429926.68637930986</c:v>
                </c:pt>
                <c:pt idx="3421">
                  <c:v>431560.40778755123</c:v>
                </c:pt>
                <c:pt idx="3422">
                  <c:v>433200.33733714395</c:v>
                </c:pt>
                <c:pt idx="3423">
                  <c:v>434846.49861902511</c:v>
                </c:pt>
                <c:pt idx="3424">
                  <c:v>436498.9153137774</c:v>
                </c:pt>
                <c:pt idx="3425">
                  <c:v>438157.61119196977</c:v>
                </c:pt>
                <c:pt idx="3426">
                  <c:v>439822.61011449929</c:v>
                </c:pt>
                <c:pt idx="3427">
                  <c:v>441493.93603293441</c:v>
                </c:pt>
                <c:pt idx="3428">
                  <c:v>443171.61298985954</c:v>
                </c:pt>
                <c:pt idx="3429">
                  <c:v>444855.66511922103</c:v>
                </c:pt>
                <c:pt idx="3430">
                  <c:v>446546.11664667405</c:v>
                </c:pt>
                <c:pt idx="3431">
                  <c:v>448242.99188993144</c:v>
                </c:pt>
                <c:pt idx="3432">
                  <c:v>449946.31525911321</c:v>
                </c:pt>
                <c:pt idx="3433">
                  <c:v>451656.11125709786</c:v>
                </c:pt>
                <c:pt idx="3434">
                  <c:v>453372.40447987482</c:v>
                </c:pt>
                <c:pt idx="3435">
                  <c:v>455095.21961689834</c:v>
                </c:pt>
                <c:pt idx="3436">
                  <c:v>456824.58145144256</c:v>
                </c:pt>
                <c:pt idx="3437">
                  <c:v>458560.51486095804</c:v>
                </c:pt>
                <c:pt idx="3438">
                  <c:v>460303.04481742968</c:v>
                </c:pt>
                <c:pt idx="3439">
                  <c:v>462052.19638773589</c:v>
                </c:pt>
                <c:pt idx="3440">
                  <c:v>463807.99473400932</c:v>
                </c:pt>
                <c:pt idx="3441">
                  <c:v>465570.46511399857</c:v>
                </c:pt>
                <c:pt idx="3442">
                  <c:v>467339.63288143178</c:v>
                </c:pt>
                <c:pt idx="3443">
                  <c:v>469115.52348638122</c:v>
                </c:pt>
                <c:pt idx="3444">
                  <c:v>470898.16247562948</c:v>
                </c:pt>
                <c:pt idx="3445">
                  <c:v>472687.57549303689</c:v>
                </c:pt>
                <c:pt idx="3446">
                  <c:v>474483.78827991046</c:v>
                </c:pt>
                <c:pt idx="3447">
                  <c:v>476286.82667537412</c:v>
                </c:pt>
                <c:pt idx="3448">
                  <c:v>478096.71661674057</c:v>
                </c:pt>
                <c:pt idx="3449">
                  <c:v>479913.48413988418</c:v>
                </c:pt>
                <c:pt idx="3450">
                  <c:v>481737.15537961578</c:v>
                </c:pt>
                <c:pt idx="3451">
                  <c:v>483567.75657005835</c:v>
                </c:pt>
                <c:pt idx="3452">
                  <c:v>485405.31404502457</c:v>
                </c:pt>
                <c:pt idx="3453">
                  <c:v>487249.8542383957</c:v>
                </c:pt>
                <c:pt idx="3454">
                  <c:v>489101.40368450159</c:v>
                </c:pt>
                <c:pt idx="3455">
                  <c:v>490959.9890185027</c:v>
                </c:pt>
                <c:pt idx="3456">
                  <c:v>492825.63697677304</c:v>
                </c:pt>
                <c:pt idx="3457">
                  <c:v>494698.37439728476</c:v>
                </c:pt>
                <c:pt idx="3458">
                  <c:v>496578.22821999446</c:v>
                </c:pt>
                <c:pt idx="3459">
                  <c:v>498465.22548723046</c:v>
                </c:pt>
                <c:pt idx="3460">
                  <c:v>500359.39334408194</c:v>
                </c:pt>
                <c:pt idx="3461">
                  <c:v>502260.75903878949</c:v>
                </c:pt>
                <c:pt idx="3462">
                  <c:v>504169.34992313688</c:v>
                </c:pt>
                <c:pt idx="3463">
                  <c:v>506085.1934528448</c:v>
                </c:pt>
                <c:pt idx="3464">
                  <c:v>508008.31718796561</c:v>
                </c:pt>
                <c:pt idx="3465">
                  <c:v>509938.74879327987</c:v>
                </c:pt>
                <c:pt idx="3466">
                  <c:v>511876.51603869436</c:v>
                </c:pt>
                <c:pt idx="3467">
                  <c:v>513821.64679964143</c:v>
                </c:pt>
                <c:pt idx="3468">
                  <c:v>515774.16905748006</c:v>
                </c:pt>
                <c:pt idx="3469">
                  <c:v>517734.11089989851</c:v>
                </c:pt>
                <c:pt idx="3470">
                  <c:v>519701.50052131811</c:v>
                </c:pt>
                <c:pt idx="3471">
                  <c:v>521676.36622329912</c:v>
                </c:pt>
                <c:pt idx="3472">
                  <c:v>523658.73641494766</c:v>
                </c:pt>
                <c:pt idx="3473">
                  <c:v>525648.63961332443</c:v>
                </c:pt>
                <c:pt idx="3474">
                  <c:v>527646.10444385512</c:v>
                </c:pt>
                <c:pt idx="3475">
                  <c:v>529651.15964074177</c:v>
                </c:pt>
                <c:pt idx="3476">
                  <c:v>531663.83404737664</c:v>
                </c:pt>
                <c:pt idx="3477">
                  <c:v>533684.15661675669</c:v>
                </c:pt>
                <c:pt idx="3478">
                  <c:v>535712.15641190042</c:v>
                </c:pt>
                <c:pt idx="3479">
                  <c:v>537747.8626062657</c:v>
                </c:pt>
                <c:pt idx="3480">
                  <c:v>539791.30448416946</c:v>
                </c:pt>
                <c:pt idx="3481">
                  <c:v>541842.51144120935</c:v>
                </c:pt>
                <c:pt idx="3482">
                  <c:v>543901.51298468595</c:v>
                </c:pt>
                <c:pt idx="3483">
                  <c:v>545968.33873402781</c:v>
                </c:pt>
                <c:pt idx="3484">
                  <c:v>548043.0184212171</c:v>
                </c:pt>
                <c:pt idx="3485">
                  <c:v>550125.58189121773</c:v>
                </c:pt>
                <c:pt idx="3486">
                  <c:v>552216.0591024044</c:v>
                </c:pt>
                <c:pt idx="3487">
                  <c:v>554314.4801269935</c:v>
                </c:pt>
                <c:pt idx="3488">
                  <c:v>556420.87515147612</c:v>
                </c:pt>
                <c:pt idx="3489">
                  <c:v>558535.2744770518</c:v>
                </c:pt>
                <c:pt idx="3490">
                  <c:v>560657.7085200646</c:v>
                </c:pt>
                <c:pt idx="3491">
                  <c:v>562788.20781244081</c:v>
                </c:pt>
                <c:pt idx="3492">
                  <c:v>564926.80300212814</c:v>
                </c:pt>
                <c:pt idx="3493">
                  <c:v>567073.52485353628</c:v>
                </c:pt>
                <c:pt idx="3494">
                  <c:v>569228.40424797975</c:v>
                </c:pt>
                <c:pt idx="3495">
                  <c:v>571391.47218412207</c:v>
                </c:pt>
                <c:pt idx="3496">
                  <c:v>573562.75977842172</c:v>
                </c:pt>
                <c:pt idx="3497">
                  <c:v>575742.29826557974</c:v>
                </c:pt>
                <c:pt idx="3498">
                  <c:v>577930.118998989</c:v>
                </c:pt>
                <c:pt idx="3499">
                  <c:v>580126.25345118518</c:v>
                </c:pt>
                <c:pt idx="3500">
                  <c:v>582330.73321429966</c:v>
                </c:pt>
                <c:pt idx="3501">
                  <c:v>584543.59000051406</c:v>
                </c:pt>
                <c:pt idx="3502">
                  <c:v>586764.85564251605</c:v>
                </c:pt>
                <c:pt idx="3503">
                  <c:v>588994.56209395768</c:v>
                </c:pt>
                <c:pt idx="3504">
                  <c:v>591232.74142991472</c:v>
                </c:pt>
                <c:pt idx="3505">
                  <c:v>593479.42584734841</c:v>
                </c:pt>
                <c:pt idx="3506">
                  <c:v>595734.64766556839</c:v>
                </c:pt>
                <c:pt idx="3507">
                  <c:v>597998.43932669761</c:v>
                </c:pt>
                <c:pt idx="3508">
                  <c:v>600270.83339613909</c:v>
                </c:pt>
                <c:pt idx="3509">
                  <c:v>602551.86256304441</c:v>
                </c:pt>
                <c:pt idx="3510">
                  <c:v>604841.55964078405</c:v>
                </c:pt>
                <c:pt idx="3511">
                  <c:v>607139.95756741904</c:v>
                </c:pt>
                <c:pt idx="3512">
                  <c:v>609447.08940617531</c:v>
                </c:pt>
                <c:pt idx="3513">
                  <c:v>611762.98834591883</c:v>
                </c:pt>
                <c:pt idx="3514">
                  <c:v>614087.68770163332</c:v>
                </c:pt>
                <c:pt idx="3515">
                  <c:v>616421.22091489949</c:v>
                </c:pt>
                <c:pt idx="3516">
                  <c:v>618763.62155437609</c:v>
                </c:pt>
                <c:pt idx="3517">
                  <c:v>621114.92331628269</c:v>
                </c:pt>
                <c:pt idx="3518">
                  <c:v>623475.16002488462</c:v>
                </c:pt>
                <c:pt idx="3519">
                  <c:v>625844.3656329792</c:v>
                </c:pt>
                <c:pt idx="3520">
                  <c:v>628222.57422238449</c:v>
                </c:pt>
                <c:pt idx="3521">
                  <c:v>630609.82000442955</c:v>
                </c:pt>
                <c:pt idx="3522">
                  <c:v>633006.13732044643</c:v>
                </c:pt>
                <c:pt idx="3523">
                  <c:v>635411.5606422642</c:v>
                </c:pt>
                <c:pt idx="3524">
                  <c:v>637826.12457270478</c:v>
                </c:pt>
                <c:pt idx="3525">
                  <c:v>640249.86384608108</c:v>
                </c:pt>
                <c:pt idx="3526">
                  <c:v>642682.81332869618</c:v>
                </c:pt>
                <c:pt idx="3527">
                  <c:v>645125.00801934523</c:v>
                </c:pt>
                <c:pt idx="3528">
                  <c:v>647576.48304981878</c:v>
                </c:pt>
                <c:pt idx="3529">
                  <c:v>650037.27368540806</c:v>
                </c:pt>
                <c:pt idx="3530">
                  <c:v>652507.41532541264</c:v>
                </c:pt>
                <c:pt idx="3531">
                  <c:v>654986.94350364921</c:v>
                </c:pt>
                <c:pt idx="3532">
                  <c:v>657475.89388896304</c:v>
                </c:pt>
                <c:pt idx="3533">
                  <c:v>659974.30228574108</c:v>
                </c:pt>
                <c:pt idx="3534">
                  <c:v>662482.20463442686</c:v>
                </c:pt>
                <c:pt idx="3535">
                  <c:v>664999.63701203768</c:v>
                </c:pt>
                <c:pt idx="3536">
                  <c:v>667526.63563268341</c:v>
                </c:pt>
                <c:pt idx="3537">
                  <c:v>670063.23684808763</c:v>
                </c:pt>
                <c:pt idx="3538">
                  <c:v>672609.4771481104</c:v>
                </c:pt>
                <c:pt idx="3539">
                  <c:v>675165.39316127321</c:v>
                </c:pt>
                <c:pt idx="3540">
                  <c:v>677731.02165528608</c:v>
                </c:pt>
                <c:pt idx="3541">
                  <c:v>680306.39953757613</c:v>
                </c:pt>
                <c:pt idx="3542">
                  <c:v>682891.56385581894</c:v>
                </c:pt>
                <c:pt idx="3543">
                  <c:v>685486.55179847102</c:v>
                </c:pt>
                <c:pt idx="3544">
                  <c:v>688091.4006953052</c:v>
                </c:pt>
                <c:pt idx="3545">
                  <c:v>690706.14801794733</c:v>
                </c:pt>
                <c:pt idx="3546">
                  <c:v>693330.83138041559</c:v>
                </c:pt>
                <c:pt idx="3547">
                  <c:v>695965.48853966116</c:v>
                </c:pt>
                <c:pt idx="3548">
                  <c:v>698610.15739611187</c:v>
                </c:pt>
                <c:pt idx="3549">
                  <c:v>701264.87599421712</c:v>
                </c:pt>
                <c:pt idx="3550">
                  <c:v>703929.68252299516</c:v>
                </c:pt>
                <c:pt idx="3551">
                  <c:v>706604.61531658261</c:v>
                </c:pt>
                <c:pt idx="3552">
                  <c:v>709289.71285478561</c:v>
                </c:pt>
                <c:pt idx="3553">
                  <c:v>711985.01376363379</c:v>
                </c:pt>
                <c:pt idx="3554">
                  <c:v>714690.55681593565</c:v>
                </c:pt>
                <c:pt idx="3555">
                  <c:v>717406.3809318362</c:v>
                </c:pt>
                <c:pt idx="3556">
                  <c:v>720132.52517937717</c:v>
                </c:pt>
                <c:pt idx="3557">
                  <c:v>722869.0287750588</c:v>
                </c:pt>
                <c:pt idx="3558">
                  <c:v>725615.931084404</c:v>
                </c:pt>
                <c:pt idx="3559">
                  <c:v>728373.27162252471</c:v>
                </c:pt>
                <c:pt idx="3560">
                  <c:v>731141.09005469037</c:v>
                </c:pt>
                <c:pt idx="3561">
                  <c:v>733919.42619689822</c:v>
                </c:pt>
                <c:pt idx="3562">
                  <c:v>736708.32001644641</c:v>
                </c:pt>
                <c:pt idx="3563">
                  <c:v>739507.81163250888</c:v>
                </c:pt>
                <c:pt idx="3564">
                  <c:v>742317.94131671241</c:v>
                </c:pt>
                <c:pt idx="3565">
                  <c:v>745138.74949371594</c:v>
                </c:pt>
                <c:pt idx="3566">
                  <c:v>747970.2767417921</c:v>
                </c:pt>
                <c:pt idx="3567">
                  <c:v>750812.5637934109</c:v>
                </c:pt>
                <c:pt idx="3568">
                  <c:v>753665.65153582592</c:v>
                </c:pt>
                <c:pt idx="3569">
                  <c:v>756529.58101166203</c:v>
                </c:pt>
                <c:pt idx="3570">
                  <c:v>759404.39341950638</c:v>
                </c:pt>
                <c:pt idx="3571">
                  <c:v>762290.13011450053</c:v>
                </c:pt>
                <c:pt idx="3572">
                  <c:v>765186.83260893566</c:v>
                </c:pt>
                <c:pt idx="3573">
                  <c:v>768094.54257284966</c:v>
                </c:pt>
                <c:pt idx="3574">
                  <c:v>771013.30183462647</c:v>
                </c:pt>
                <c:pt idx="3575">
                  <c:v>773943.15238159802</c:v>
                </c:pt>
                <c:pt idx="3576">
                  <c:v>776884.13636064809</c:v>
                </c:pt>
                <c:pt idx="3577">
                  <c:v>779836.29607881862</c:v>
                </c:pt>
                <c:pt idx="3578">
                  <c:v>782799.67400391819</c:v>
                </c:pt>
                <c:pt idx="3579">
                  <c:v>785774.3127651331</c:v>
                </c:pt>
                <c:pt idx="3580">
                  <c:v>788760.25515364064</c:v>
                </c:pt>
                <c:pt idx="3581">
                  <c:v>791757.54412322445</c:v>
                </c:pt>
                <c:pt idx="3582">
                  <c:v>794766.2227908927</c:v>
                </c:pt>
                <c:pt idx="3583">
                  <c:v>797786.33443749812</c:v>
                </c:pt>
                <c:pt idx="3584">
                  <c:v>800817.92250836059</c:v>
                </c:pt>
                <c:pt idx="3585">
                  <c:v>803861.03061389236</c:v>
                </c:pt>
                <c:pt idx="3586">
                  <c:v>806915.70253022516</c:v>
                </c:pt>
                <c:pt idx="3587">
                  <c:v>809981.98219984001</c:v>
                </c:pt>
                <c:pt idx="3588">
                  <c:v>813059.91373219946</c:v>
                </c:pt>
                <c:pt idx="3589">
                  <c:v>816149.54140438186</c:v>
                </c:pt>
                <c:pt idx="3590">
                  <c:v>819250.90966171853</c:v>
                </c:pt>
                <c:pt idx="3591">
                  <c:v>822364.06311843311</c:v>
                </c:pt>
                <c:pt idx="3592">
                  <c:v>825489.04655828315</c:v>
                </c:pt>
                <c:pt idx="3593">
                  <c:v>828625.90493520466</c:v>
                </c:pt>
                <c:pt idx="3594">
                  <c:v>831774.68337395845</c:v>
                </c:pt>
                <c:pt idx="3595">
                  <c:v>834935.42717077956</c:v>
                </c:pt>
                <c:pt idx="3596">
                  <c:v>838108.1817940285</c:v>
                </c:pt>
                <c:pt idx="3597">
                  <c:v>841292.99288484582</c:v>
                </c:pt>
                <c:pt idx="3598">
                  <c:v>844489.90625780821</c:v>
                </c:pt>
                <c:pt idx="3599">
                  <c:v>847698.96790158795</c:v>
                </c:pt>
                <c:pt idx="3600">
                  <c:v>850920.22397961398</c:v>
                </c:pt>
                <c:pt idx="3601">
                  <c:v>854153.72083073657</c:v>
                </c:pt>
                <c:pt idx="3602">
                  <c:v>857399.50496989337</c:v>
                </c:pt>
                <c:pt idx="3603">
                  <c:v>860657.62308877904</c:v>
                </c:pt>
                <c:pt idx="3604">
                  <c:v>863928.12205651647</c:v>
                </c:pt>
                <c:pt idx="3605">
                  <c:v>867211.04892033129</c:v>
                </c:pt>
                <c:pt idx="3606">
                  <c:v>870506.45090622862</c:v>
                </c:pt>
                <c:pt idx="3607">
                  <c:v>873814.37541967235</c:v>
                </c:pt>
                <c:pt idx="3608">
                  <c:v>877134.87004626717</c:v>
                </c:pt>
                <c:pt idx="3609">
                  <c:v>880467.98255244305</c:v>
                </c:pt>
                <c:pt idx="3610">
                  <c:v>883813.76088614238</c:v>
                </c:pt>
                <c:pt idx="3611">
                  <c:v>887172.25317750976</c:v>
                </c:pt>
                <c:pt idx="3612">
                  <c:v>890543.50773958431</c:v>
                </c:pt>
                <c:pt idx="3613">
                  <c:v>893927.5730689948</c:v>
                </c:pt>
                <c:pt idx="3614">
                  <c:v>897324.49784665694</c:v>
                </c:pt>
                <c:pt idx="3615">
                  <c:v>900734.33093847428</c:v>
                </c:pt>
                <c:pt idx="3616">
                  <c:v>904157.12139604054</c:v>
                </c:pt>
                <c:pt idx="3617">
                  <c:v>907592.91845734557</c:v>
                </c:pt>
                <c:pt idx="3618">
                  <c:v>911041.77154748351</c:v>
                </c:pt>
                <c:pt idx="3619">
                  <c:v>914503.73027936392</c:v>
                </c:pt>
                <c:pt idx="3620">
                  <c:v>917978.8444544255</c:v>
                </c:pt>
                <c:pt idx="3621">
                  <c:v>921467.16406335239</c:v>
                </c:pt>
                <c:pt idx="3622">
                  <c:v>924968.73928679316</c:v>
                </c:pt>
                <c:pt idx="3623">
                  <c:v>928483.62049608305</c:v>
                </c:pt>
                <c:pt idx="3624">
                  <c:v>932011.85825396818</c:v>
                </c:pt>
                <c:pt idx="3625">
                  <c:v>935553.50331533328</c:v>
                </c:pt>
                <c:pt idx="3626">
                  <c:v>939108.60662793159</c:v>
                </c:pt>
                <c:pt idx="3627">
                  <c:v>942677.21933311771</c:v>
                </c:pt>
                <c:pt idx="3628">
                  <c:v>946259.39276658359</c:v>
                </c:pt>
                <c:pt idx="3629">
                  <c:v>949855.17845909658</c:v>
                </c:pt>
                <c:pt idx="3630">
                  <c:v>953464.62813724112</c:v>
                </c:pt>
                <c:pt idx="3631">
                  <c:v>957087.79372416262</c:v>
                </c:pt>
                <c:pt idx="3632">
                  <c:v>960724.72734031442</c:v>
                </c:pt>
                <c:pt idx="3633">
                  <c:v>964375.48130420758</c:v>
                </c:pt>
                <c:pt idx="3634">
                  <c:v>968040.10813316365</c:v>
                </c:pt>
                <c:pt idx="3635">
                  <c:v>971718.66054406972</c:v>
                </c:pt>
                <c:pt idx="3636">
                  <c:v>975411.19145413721</c:v>
                </c:pt>
                <c:pt idx="3637">
                  <c:v>979117.75398166291</c:v>
                </c:pt>
                <c:pt idx="3638">
                  <c:v>982838.40144679323</c:v>
                </c:pt>
                <c:pt idx="3639">
                  <c:v>986573.18737229111</c:v>
                </c:pt>
                <c:pt idx="3640">
                  <c:v>990322.16548430582</c:v>
                </c:pt>
                <c:pt idx="3641">
                  <c:v>994085.38971314626</c:v>
                </c:pt>
                <c:pt idx="3642">
                  <c:v>997862.91419405618</c:v>
                </c:pt>
                <c:pt idx="3643">
                  <c:v>1001654.7932679936</c:v>
                </c:pt>
                <c:pt idx="3644">
                  <c:v>1005461.0814824121</c:v>
                </c:pt>
                <c:pt idx="3645">
                  <c:v>1009281.8335920452</c:v>
                </c:pt>
                <c:pt idx="3646">
                  <c:v>1013117.104559695</c:v>
                </c:pt>
                <c:pt idx="3647">
                  <c:v>1016966.9495570218</c:v>
                </c:pt>
                <c:pt idx="3648">
                  <c:v>1020831.4239653385</c:v>
                </c:pt>
                <c:pt idx="3649">
                  <c:v>1024710.5833764068</c:v>
                </c:pt>
                <c:pt idx="3650">
                  <c:v>1028604.4835932372</c:v>
                </c:pt>
                <c:pt idx="3651">
                  <c:v>1032513.1806308916</c:v>
                </c:pt>
                <c:pt idx="3652">
                  <c:v>1036436.730717289</c:v>
                </c:pt>
                <c:pt idx="3653">
                  <c:v>1040375.1902940148</c:v>
                </c:pt>
                <c:pt idx="3654">
                  <c:v>1044328.6160171321</c:v>
                </c:pt>
                <c:pt idx="3655">
                  <c:v>1048297.0647579972</c:v>
                </c:pt>
                <c:pt idx="3656">
                  <c:v>1052280.5936040776</c:v>
                </c:pt>
                <c:pt idx="3657">
                  <c:v>1056279.2598597731</c:v>
                </c:pt>
                <c:pt idx="3658">
                  <c:v>1060293.1210472402</c:v>
                </c:pt>
                <c:pt idx="3659">
                  <c:v>1064322.2349072197</c:v>
                </c:pt>
                <c:pt idx="3660">
                  <c:v>1068366.6593998671</c:v>
                </c:pt>
                <c:pt idx="3661">
                  <c:v>1072426.4527055866</c:v>
                </c:pt>
                <c:pt idx="3662">
                  <c:v>1076501.6732258678</c:v>
                </c:pt>
                <c:pt idx="3663">
                  <c:v>1080592.3795841262</c:v>
                </c:pt>
                <c:pt idx="3664">
                  <c:v>1084698.630626546</c:v>
                </c:pt>
                <c:pt idx="3665">
                  <c:v>1088820.485422927</c:v>
                </c:pt>
                <c:pt idx="3666">
                  <c:v>1092958.0032675341</c:v>
                </c:pt>
                <c:pt idx="3667">
                  <c:v>1097111.2436799507</c:v>
                </c:pt>
                <c:pt idx="3668">
                  <c:v>1101280.2664059345</c:v>
                </c:pt>
                <c:pt idx="3669">
                  <c:v>1105465.131418277</c:v>
                </c:pt>
                <c:pt idx="3670">
                  <c:v>1109665.8989176666</c:v>
                </c:pt>
                <c:pt idx="3671">
                  <c:v>1113882.6293335538</c:v>
                </c:pt>
                <c:pt idx="3672">
                  <c:v>1118115.3833250215</c:v>
                </c:pt>
                <c:pt idx="3673">
                  <c:v>1122364.2217816566</c:v>
                </c:pt>
                <c:pt idx="3674">
                  <c:v>1126629.2058244268</c:v>
                </c:pt>
                <c:pt idx="3675">
                  <c:v>1130910.3968065598</c:v>
                </c:pt>
                <c:pt idx="3676">
                  <c:v>1135207.8563144247</c:v>
                </c:pt>
                <c:pt idx="3677">
                  <c:v>1139521.6461684194</c:v>
                </c:pt>
                <c:pt idx="3678">
                  <c:v>1143851.8284238593</c:v>
                </c:pt>
                <c:pt idx="3679">
                  <c:v>1148198.46537187</c:v>
                </c:pt>
                <c:pt idx="3680">
                  <c:v>1152561.619540283</c:v>
                </c:pt>
                <c:pt idx="3681">
                  <c:v>1156941.353694536</c:v>
                </c:pt>
                <c:pt idx="3682">
                  <c:v>1161337.7308385754</c:v>
                </c:pt>
                <c:pt idx="3683">
                  <c:v>1165750.8142157621</c:v>
                </c:pt>
                <c:pt idx="3684">
                  <c:v>1170180.667309782</c:v>
                </c:pt>
                <c:pt idx="3685">
                  <c:v>1174627.3538455593</c:v>
                </c:pt>
                <c:pt idx="3686">
                  <c:v>1179090.9377901724</c:v>
                </c:pt>
                <c:pt idx="3687">
                  <c:v>1183571.483353775</c:v>
                </c:pt>
                <c:pt idx="3688">
                  <c:v>1188069.0549905193</c:v>
                </c:pt>
                <c:pt idx="3689">
                  <c:v>1192583.7173994833</c:v>
                </c:pt>
                <c:pt idx="3690">
                  <c:v>1197115.5355256014</c:v>
                </c:pt>
                <c:pt idx="3691">
                  <c:v>1201664.5745605987</c:v>
                </c:pt>
                <c:pt idx="3692">
                  <c:v>1206230.8999439289</c:v>
                </c:pt>
                <c:pt idx="3693">
                  <c:v>1210814.577363716</c:v>
                </c:pt>
                <c:pt idx="3694">
                  <c:v>1215415.6727576982</c:v>
                </c:pt>
                <c:pt idx="3695">
                  <c:v>1220034.2523141776</c:v>
                </c:pt>
                <c:pt idx="3696">
                  <c:v>1224670.3824729715</c:v>
                </c:pt>
                <c:pt idx="3697">
                  <c:v>1229324.1299263688</c:v>
                </c:pt>
                <c:pt idx="3698">
                  <c:v>1233995.561620089</c:v>
                </c:pt>
                <c:pt idx="3699">
                  <c:v>1238684.7447542453</c:v>
                </c:pt>
                <c:pt idx="3700">
                  <c:v>1243391.7467843115</c:v>
                </c:pt>
                <c:pt idx="3701">
                  <c:v>1248116.6354220919</c:v>
                </c:pt>
                <c:pt idx="3702">
                  <c:v>1252859.478636696</c:v>
                </c:pt>
                <c:pt idx="3703">
                  <c:v>1257620.3446555154</c:v>
                </c:pt>
                <c:pt idx="3704">
                  <c:v>1262399.3019652064</c:v>
                </c:pt>
                <c:pt idx="3705">
                  <c:v>1267196.4193126743</c:v>
                </c:pt>
                <c:pt idx="3706">
                  <c:v>1272011.7657060625</c:v>
                </c:pt>
                <c:pt idx="3707">
                  <c:v>1276845.4104157456</c:v>
                </c:pt>
                <c:pt idx="3708">
                  <c:v>1281697.4229753255</c:v>
                </c:pt>
                <c:pt idx="3709">
                  <c:v>1286567.8731826318</c:v>
                </c:pt>
                <c:pt idx="3710">
                  <c:v>1291456.8311007258</c:v>
                </c:pt>
                <c:pt idx="3711">
                  <c:v>1296364.3670589086</c:v>
                </c:pt>
                <c:pt idx="3712">
                  <c:v>1301290.5516537325</c:v>
                </c:pt>
                <c:pt idx="3713">
                  <c:v>1306235.4557500167</c:v>
                </c:pt>
                <c:pt idx="3714">
                  <c:v>1311199.1504818669</c:v>
                </c:pt>
                <c:pt idx="3715">
                  <c:v>1316181.707253698</c:v>
                </c:pt>
                <c:pt idx="3716">
                  <c:v>1321183.1977412621</c:v>
                </c:pt>
                <c:pt idx="3717">
                  <c:v>1326203.6938926789</c:v>
                </c:pt>
                <c:pt idx="3718">
                  <c:v>1331243.2679294711</c:v>
                </c:pt>
                <c:pt idx="3719">
                  <c:v>1336301.9923476032</c:v>
                </c:pt>
                <c:pt idx="3720">
                  <c:v>1341379.9399185241</c:v>
                </c:pt>
                <c:pt idx="3721">
                  <c:v>1346477.1836902145</c:v>
                </c:pt>
                <c:pt idx="3722">
                  <c:v>1351593.7969882374</c:v>
                </c:pt>
                <c:pt idx="3723">
                  <c:v>1356729.8534167928</c:v>
                </c:pt>
                <c:pt idx="3724">
                  <c:v>1361885.4268597767</c:v>
                </c:pt>
                <c:pt idx="3725">
                  <c:v>1367060.591481844</c:v>
                </c:pt>
                <c:pt idx="3726">
                  <c:v>1372255.421729475</c:v>
                </c:pt>
                <c:pt idx="3727">
                  <c:v>1377469.9923320471</c:v>
                </c:pt>
                <c:pt idx="3728">
                  <c:v>1382704.378302909</c:v>
                </c:pt>
                <c:pt idx="3729">
                  <c:v>1387958.6549404601</c:v>
                </c:pt>
                <c:pt idx="3730">
                  <c:v>1393232.8978292339</c:v>
                </c:pt>
                <c:pt idx="3731">
                  <c:v>1398527.182840985</c:v>
                </c:pt>
                <c:pt idx="3732">
                  <c:v>1403841.5861357809</c:v>
                </c:pt>
                <c:pt idx="3733">
                  <c:v>1409176.1841630968</c:v>
                </c:pt>
                <c:pt idx="3734">
                  <c:v>1414531.0536629166</c:v>
                </c:pt>
                <c:pt idx="3735">
                  <c:v>1419906.2716668358</c:v>
                </c:pt>
                <c:pt idx="3736">
                  <c:v>1425301.9154991698</c:v>
                </c:pt>
                <c:pt idx="3737">
                  <c:v>1430718.0627780666</c:v>
                </c:pt>
                <c:pt idx="3738">
                  <c:v>1436154.7914166234</c:v>
                </c:pt>
                <c:pt idx="3739">
                  <c:v>1441612.1796240066</c:v>
                </c:pt>
                <c:pt idx="3740">
                  <c:v>1447090.305906578</c:v>
                </c:pt>
                <c:pt idx="3741">
                  <c:v>1452589.2490690229</c:v>
                </c:pt>
                <c:pt idx="3742">
                  <c:v>1458109.0882154852</c:v>
                </c:pt>
                <c:pt idx="3743">
                  <c:v>1463649.9027507042</c:v>
                </c:pt>
                <c:pt idx="3744">
                  <c:v>1469211.7723811569</c:v>
                </c:pt>
                <c:pt idx="3745">
                  <c:v>1474794.7771162053</c:v>
                </c:pt>
                <c:pt idx="3746">
                  <c:v>1480398.997269247</c:v>
                </c:pt>
                <c:pt idx="3747">
                  <c:v>1486024.5134588701</c:v>
                </c:pt>
                <c:pt idx="3748">
                  <c:v>1491671.4066100139</c:v>
                </c:pt>
                <c:pt idx="3749">
                  <c:v>1497339.7579551321</c:v>
                </c:pt>
                <c:pt idx="3750">
                  <c:v>1503029.6490353616</c:v>
                </c:pt>
                <c:pt idx="3751">
                  <c:v>1508741.161701696</c:v>
                </c:pt>
                <c:pt idx="3752">
                  <c:v>1514474.3781161625</c:v>
                </c:pt>
                <c:pt idx="3753">
                  <c:v>1520229.380753004</c:v>
                </c:pt>
                <c:pt idx="3754">
                  <c:v>1526006.2523998655</c:v>
                </c:pt>
                <c:pt idx="3755">
                  <c:v>1531805.076158985</c:v>
                </c:pt>
                <c:pt idx="3756">
                  <c:v>1537625.9354483893</c:v>
                </c:pt>
                <c:pt idx="3757">
                  <c:v>1543468.9140030933</c:v>
                </c:pt>
                <c:pt idx="3758">
                  <c:v>1549334.0958763051</c:v>
                </c:pt>
                <c:pt idx="3759">
                  <c:v>1555221.5654406352</c:v>
                </c:pt>
                <c:pt idx="3760">
                  <c:v>1561131.4073893097</c:v>
                </c:pt>
                <c:pt idx="3761">
                  <c:v>1567063.7067373891</c:v>
                </c:pt>
                <c:pt idx="3762">
                  <c:v>1573018.5488229913</c:v>
                </c:pt>
                <c:pt idx="3763">
                  <c:v>1578996.0193085186</c:v>
                </c:pt>
                <c:pt idx="3764">
                  <c:v>1584996.2041818909</c:v>
                </c:pt>
                <c:pt idx="3765">
                  <c:v>1591019.1897577823</c:v>
                </c:pt>
                <c:pt idx="3766">
                  <c:v>1597065.0626788619</c:v>
                </c:pt>
                <c:pt idx="3767">
                  <c:v>1603133.9099170417</c:v>
                </c:pt>
                <c:pt idx="3768">
                  <c:v>1609225.8187747265</c:v>
                </c:pt>
                <c:pt idx="3769">
                  <c:v>1615340.8768860705</c:v>
                </c:pt>
                <c:pt idx="3770">
                  <c:v>1621479.1722182375</c:v>
                </c:pt>
                <c:pt idx="3771">
                  <c:v>1627640.793072667</c:v>
                </c:pt>
                <c:pt idx="3772">
                  <c:v>1633825.8280863431</c:v>
                </c:pt>
                <c:pt idx="3773">
                  <c:v>1640034.3662330713</c:v>
                </c:pt>
                <c:pt idx="3774">
                  <c:v>1646266.496824757</c:v>
                </c:pt>
                <c:pt idx="3775">
                  <c:v>1652522.3095126911</c:v>
                </c:pt>
                <c:pt idx="3776">
                  <c:v>1658801.8942888393</c:v>
                </c:pt>
                <c:pt idx="3777">
                  <c:v>1665105.3414871369</c:v>
                </c:pt>
                <c:pt idx="3778">
                  <c:v>1671432.741784788</c:v>
                </c:pt>
                <c:pt idx="3779">
                  <c:v>1677784.1862035701</c:v>
                </c:pt>
                <c:pt idx="3780">
                  <c:v>1684159.7661111436</c:v>
                </c:pt>
                <c:pt idx="3781">
                  <c:v>1690559.5732223659</c:v>
                </c:pt>
                <c:pt idx="3782">
                  <c:v>1696983.6996006109</c:v>
                </c:pt>
                <c:pt idx="3783">
                  <c:v>1703432.2376590932</c:v>
                </c:pt>
                <c:pt idx="3784">
                  <c:v>1709905.2801621978</c:v>
                </c:pt>
                <c:pt idx="3785">
                  <c:v>1716402.9202268142</c:v>
                </c:pt>
                <c:pt idx="3786">
                  <c:v>1722925.2513236762</c:v>
                </c:pt>
                <c:pt idx="3787">
                  <c:v>1729472.3672787063</c:v>
                </c:pt>
                <c:pt idx="3788">
                  <c:v>1736044.3622743655</c:v>
                </c:pt>
                <c:pt idx="3789">
                  <c:v>1742641.3308510082</c:v>
                </c:pt>
                <c:pt idx="3790">
                  <c:v>1749263.3679082422</c:v>
                </c:pt>
                <c:pt idx="3791">
                  <c:v>1755910.5687062936</c:v>
                </c:pt>
                <c:pt idx="3792">
                  <c:v>1762583.0288673777</c:v>
                </c:pt>
                <c:pt idx="3793">
                  <c:v>1769280.8443770737</c:v>
                </c:pt>
                <c:pt idx="3794">
                  <c:v>1776004.1115857067</c:v>
                </c:pt>
                <c:pt idx="3795">
                  <c:v>1782752.9272097324</c:v>
                </c:pt>
                <c:pt idx="3796">
                  <c:v>1789527.3883331295</c:v>
                </c:pt>
                <c:pt idx="3797">
                  <c:v>1796327.5924087954</c:v>
                </c:pt>
                <c:pt idx="3798">
                  <c:v>1803153.6372599488</c:v>
                </c:pt>
                <c:pt idx="3799">
                  <c:v>1810005.6210815366</c:v>
                </c:pt>
                <c:pt idx="3800">
                  <c:v>1816883.6424416464</c:v>
                </c:pt>
                <c:pt idx="3801">
                  <c:v>1823787.8002829247</c:v>
                </c:pt>
              </c:numCache>
            </c:numRef>
          </c:xVal>
          <c:yVal>
            <c:numRef>
              <c:f>'Bode Plot'!$R$44:$R$3845</c:f>
              <c:numCache>
                <c:formatCode>General</c:formatCode>
                <c:ptCount val="3802"/>
                <c:pt idx="0">
                  <c:v>89.919067476964813</c:v>
                </c:pt>
                <c:pt idx="1">
                  <c:v>89.918759934033062</c:v>
                </c:pt>
                <c:pt idx="2">
                  <c:v>89.918451222445697</c:v>
                </c:pt>
                <c:pt idx="3">
                  <c:v>89.918141337761853</c:v>
                </c:pt>
                <c:pt idx="4">
                  <c:v>89.917830275523926</c:v>
                </c:pt>
                <c:pt idx="5">
                  <c:v>89.917518031257231</c:v>
                </c:pt>
                <c:pt idx="6">
                  <c:v>89.917204600470185</c:v>
                </c:pt>
                <c:pt idx="7">
                  <c:v>89.916889978654098</c:v>
                </c:pt>
                <c:pt idx="8">
                  <c:v>89.916574161283137</c:v>
                </c:pt>
                <c:pt idx="9">
                  <c:v>89.916257143814292</c:v>
                </c:pt>
                <c:pt idx="10">
                  <c:v>89.9159389216873</c:v>
                </c:pt>
                <c:pt idx="11">
                  <c:v>89.915619490324531</c:v>
                </c:pt>
                <c:pt idx="12">
                  <c:v>89.915298845130991</c:v>
                </c:pt>
                <c:pt idx="13">
                  <c:v>89.914976981494206</c:v>
                </c:pt>
                <c:pt idx="14">
                  <c:v>89.914653894784223</c:v>
                </c:pt>
                <c:pt idx="15">
                  <c:v>89.914329580353424</c:v>
                </c:pt>
                <c:pt idx="16">
                  <c:v>89.914004033536614</c:v>
                </c:pt>
                <c:pt idx="17">
                  <c:v>89.913677249650789</c:v>
                </c:pt>
                <c:pt idx="18">
                  <c:v>89.913349223995198</c:v>
                </c:pt>
                <c:pt idx="19">
                  <c:v>89.913019951851211</c:v>
                </c:pt>
                <c:pt idx="20">
                  <c:v>89.912689428482295</c:v>
                </c:pt>
                <c:pt idx="21">
                  <c:v>89.912357649133909</c:v>
                </c:pt>
                <c:pt idx="22">
                  <c:v>89.912024609033409</c:v>
                </c:pt>
                <c:pt idx="23">
                  <c:v>89.911690303390046</c:v>
                </c:pt>
                <c:pt idx="24">
                  <c:v>89.911354727394894</c:v>
                </c:pt>
                <c:pt idx="25">
                  <c:v>89.911017876220711</c:v>
                </c:pt>
                <c:pt idx="26">
                  <c:v>89.910679745021909</c:v>
                </c:pt>
                <c:pt idx="27">
                  <c:v>89.910340328934538</c:v>
                </c:pt>
                <c:pt idx="28">
                  <c:v>89.909999623076118</c:v>
                </c:pt>
                <c:pt idx="29">
                  <c:v>89.909657622545652</c:v>
                </c:pt>
                <c:pt idx="30">
                  <c:v>89.909314322423484</c:v>
                </c:pt>
                <c:pt idx="31">
                  <c:v>89.908969717771271</c:v>
                </c:pt>
                <c:pt idx="32">
                  <c:v>89.908623803631954</c:v>
                </c:pt>
                <c:pt idx="33">
                  <c:v>89.908276575029589</c:v>
                </c:pt>
                <c:pt idx="34">
                  <c:v>89.90792802696933</c:v>
                </c:pt>
                <c:pt idx="35">
                  <c:v>89.90757815443736</c:v>
                </c:pt>
                <c:pt idx="36">
                  <c:v>89.907226952400833</c:v>
                </c:pt>
                <c:pt idx="37">
                  <c:v>89.906874415807721</c:v>
                </c:pt>
                <c:pt idx="38">
                  <c:v>89.906520539586879</c:v>
                </c:pt>
                <c:pt idx="39">
                  <c:v>89.906165318647808</c:v>
                </c:pt>
                <c:pt idx="40">
                  <c:v>89.905808747880755</c:v>
                </c:pt>
                <c:pt idx="41">
                  <c:v>89.905450822156467</c:v>
                </c:pt>
                <c:pt idx="42">
                  <c:v>89.905091536326282</c:v>
                </c:pt>
                <c:pt idx="43">
                  <c:v>89.904730885221895</c:v>
                </c:pt>
                <c:pt idx="44">
                  <c:v>89.904368863655407</c:v>
                </c:pt>
                <c:pt idx="45">
                  <c:v>89.904005466419221</c:v>
                </c:pt>
                <c:pt idx="46">
                  <c:v>89.903640688285904</c:v>
                </c:pt>
                <c:pt idx="47">
                  <c:v>89.903274524008182</c:v>
                </c:pt>
                <c:pt idx="48">
                  <c:v>89.902906968318902</c:v>
                </c:pt>
                <c:pt idx="49">
                  <c:v>89.902538015930801</c:v>
                </c:pt>
                <c:pt idx="50">
                  <c:v>89.902167661536609</c:v>
                </c:pt>
                <c:pt idx="51">
                  <c:v>89.901795899808789</c:v>
                </c:pt>
                <c:pt idx="52">
                  <c:v>89.901422725399669</c:v>
                </c:pt>
                <c:pt idx="53">
                  <c:v>89.901048132941199</c:v>
                </c:pt>
                <c:pt idx="54">
                  <c:v>89.900672117044948</c:v>
                </c:pt>
                <c:pt idx="55">
                  <c:v>89.900294672302024</c:v>
                </c:pt>
                <c:pt idx="56">
                  <c:v>89.899915793282929</c:v>
                </c:pt>
                <c:pt idx="57">
                  <c:v>89.899535474537601</c:v>
                </c:pt>
                <c:pt idx="58">
                  <c:v>89.899153710595243</c:v>
                </c:pt>
                <c:pt idx="59">
                  <c:v>89.898770495964229</c:v>
                </c:pt>
                <c:pt idx="60">
                  <c:v>89.898385825132152</c:v>
                </c:pt>
                <c:pt idx="61">
                  <c:v>89.89799969256562</c:v>
                </c:pt>
                <c:pt idx="62">
                  <c:v>89.897612092710162</c:v>
                </c:pt>
                <c:pt idx="63">
                  <c:v>89.897223019990278</c:v>
                </c:pt>
                <c:pt idx="64">
                  <c:v>89.896832468809251</c:v>
                </c:pt>
                <c:pt idx="65">
                  <c:v>89.896440433549117</c:v>
                </c:pt>
                <c:pt idx="66">
                  <c:v>89.896046908570554</c:v>
                </c:pt>
                <c:pt idx="67">
                  <c:v>89.895651888212754</c:v>
                </c:pt>
                <c:pt idx="68">
                  <c:v>89.895255366793521</c:v>
                </c:pt>
                <c:pt idx="69">
                  <c:v>89.894857338608972</c:v>
                </c:pt>
                <c:pt idx="70">
                  <c:v>89.894457797933583</c:v>
                </c:pt>
                <c:pt idx="71">
                  <c:v>89.894056739020087</c:v>
                </c:pt>
                <c:pt idx="72">
                  <c:v>89.893654156099387</c:v>
                </c:pt>
                <c:pt idx="73">
                  <c:v>89.893250043380391</c:v>
                </c:pt>
                <c:pt idx="74">
                  <c:v>89.892844395050105</c:v>
                </c:pt>
                <c:pt idx="75">
                  <c:v>89.892437205273367</c:v>
                </c:pt>
                <c:pt idx="76">
                  <c:v>89.892028468192919</c:v>
                </c:pt>
                <c:pt idx="77">
                  <c:v>89.891618177929161</c:v>
                </c:pt>
                <c:pt idx="78">
                  <c:v>89.891206328580239</c:v>
                </c:pt>
                <c:pt idx="79">
                  <c:v>89.890792914221805</c:v>
                </c:pt>
                <c:pt idx="80">
                  <c:v>89.890377928907043</c:v>
                </c:pt>
                <c:pt idx="81">
                  <c:v>89.889961366666498</c:v>
                </c:pt>
                <c:pt idx="82">
                  <c:v>89.889543221508106</c:v>
                </c:pt>
                <c:pt idx="83">
                  <c:v>89.889123487416981</c:v>
                </c:pt>
                <c:pt idx="84">
                  <c:v>89.888702158355386</c:v>
                </c:pt>
                <c:pt idx="85">
                  <c:v>89.888279228262618</c:v>
                </c:pt>
                <c:pt idx="86">
                  <c:v>89.887854691055054</c:v>
                </c:pt>
                <c:pt idx="87">
                  <c:v>89.88742854062582</c:v>
                </c:pt>
                <c:pt idx="88">
                  <c:v>89.887000770844949</c:v>
                </c:pt>
                <c:pt idx="89">
                  <c:v>89.886571375559086</c:v>
                </c:pt>
                <c:pt idx="90">
                  <c:v>89.886140348591553</c:v>
                </c:pt>
                <c:pt idx="91">
                  <c:v>89.885707683742211</c:v>
                </c:pt>
                <c:pt idx="92">
                  <c:v>89.885273374787346</c:v>
                </c:pt>
                <c:pt idx="93">
                  <c:v>89.884837415479581</c:v>
                </c:pt>
                <c:pt idx="94">
                  <c:v>89.884399799547793</c:v>
                </c:pt>
                <c:pt idx="95">
                  <c:v>89.883960520697144</c:v>
                </c:pt>
                <c:pt idx="96">
                  <c:v>89.883519572608677</c:v>
                </c:pt>
                <c:pt idx="97">
                  <c:v>89.883076948939632</c:v>
                </c:pt>
                <c:pt idx="98">
                  <c:v>89.882632643322992</c:v>
                </c:pt>
                <c:pt idx="99">
                  <c:v>89.882186649367654</c:v>
                </c:pt>
                <c:pt idx="100">
                  <c:v>89.881738960658168</c:v>
                </c:pt>
                <c:pt idx="101">
                  <c:v>89.881289570754717</c:v>
                </c:pt>
                <c:pt idx="102">
                  <c:v>89.880838473193066</c:v>
                </c:pt>
                <c:pt idx="103">
                  <c:v>89.880385661484354</c:v>
                </c:pt>
                <c:pt idx="104">
                  <c:v>89.879931129115121</c:v>
                </c:pt>
                <c:pt idx="105">
                  <c:v>89.879474869547096</c:v>
                </c:pt>
                <c:pt idx="106">
                  <c:v>89.879016876217207</c:v>
                </c:pt>
                <c:pt idx="107">
                  <c:v>89.87855714253746</c:v>
                </c:pt>
                <c:pt idx="108">
                  <c:v>89.878095661894804</c:v>
                </c:pt>
                <c:pt idx="109">
                  <c:v>89.877632427651037</c:v>
                </c:pt>
                <c:pt idx="110">
                  <c:v>89.877167433142816</c:v>
                </c:pt>
                <c:pt idx="111">
                  <c:v>89.876700671681377</c:v>
                </c:pt>
                <c:pt idx="112">
                  <c:v>89.876232136552645</c:v>
                </c:pt>
                <c:pt idx="113">
                  <c:v>89.875761821016937</c:v>
                </c:pt>
                <c:pt idx="114">
                  <c:v>89.875289718309048</c:v>
                </c:pt>
                <c:pt idx="115">
                  <c:v>89.874815821638009</c:v>
                </c:pt>
                <c:pt idx="116">
                  <c:v>89.874340124187071</c:v>
                </c:pt>
                <c:pt idx="117">
                  <c:v>89.873862619113609</c:v>
                </c:pt>
                <c:pt idx="118">
                  <c:v>89.873383299548948</c:v>
                </c:pt>
                <c:pt idx="119">
                  <c:v>89.87290215859835</c:v>
                </c:pt>
                <c:pt idx="120">
                  <c:v>89.87241918934086</c:v>
                </c:pt>
                <c:pt idx="121">
                  <c:v>89.871934384829274</c:v>
                </c:pt>
                <c:pt idx="122">
                  <c:v>89.871447738089955</c:v>
                </c:pt>
                <c:pt idx="123">
                  <c:v>89.870959242122737</c:v>
                </c:pt>
                <c:pt idx="124">
                  <c:v>89.870468889900934</c:v>
                </c:pt>
                <c:pt idx="125">
                  <c:v>89.869976674371074</c:v>
                </c:pt>
                <c:pt idx="126">
                  <c:v>89.869482588452996</c:v>
                </c:pt>
                <c:pt idx="127">
                  <c:v>89.86898662503954</c:v>
                </c:pt>
                <c:pt idx="128">
                  <c:v>89.868488776996571</c:v>
                </c:pt>
                <c:pt idx="129">
                  <c:v>89.8679890371629</c:v>
                </c:pt>
                <c:pt idx="130">
                  <c:v>89.867487398350036</c:v>
                </c:pt>
                <c:pt idx="131">
                  <c:v>89.866983853342262</c:v>
                </c:pt>
                <c:pt idx="132">
                  <c:v>89.86647839489639</c:v>
                </c:pt>
                <c:pt idx="133">
                  <c:v>89.865971015741763</c:v>
                </c:pt>
                <c:pt idx="134">
                  <c:v>89.865461708580014</c:v>
                </c:pt>
                <c:pt idx="135">
                  <c:v>89.864950466085162</c:v>
                </c:pt>
                <c:pt idx="136">
                  <c:v>89.864437280903275</c:v>
                </c:pt>
                <c:pt idx="137">
                  <c:v>89.86392214565258</c:v>
                </c:pt>
                <c:pt idx="138">
                  <c:v>89.863405052923213</c:v>
                </c:pt>
                <c:pt idx="139">
                  <c:v>89.862885995277111</c:v>
                </c:pt>
                <c:pt idx="140">
                  <c:v>89.862364965248062</c:v>
                </c:pt>
                <c:pt idx="141">
                  <c:v>89.86184195534139</c:v>
                </c:pt>
                <c:pt idx="142">
                  <c:v>89.861316958033981</c:v>
                </c:pt>
                <c:pt idx="143">
                  <c:v>89.860789965774103</c:v>
                </c:pt>
                <c:pt idx="144">
                  <c:v>89.860260970981429</c:v>
                </c:pt>
                <c:pt idx="145">
                  <c:v>89.859729966046729</c:v>
                </c:pt>
                <c:pt idx="146">
                  <c:v>89.859196943331909</c:v>
                </c:pt>
                <c:pt idx="147">
                  <c:v>89.858661895169831</c:v>
                </c:pt>
                <c:pt idx="148">
                  <c:v>89.858124813864251</c:v>
                </c:pt>
                <c:pt idx="149">
                  <c:v>89.857585691689692</c:v>
                </c:pt>
                <c:pt idx="150">
                  <c:v>89.857044520891307</c:v>
                </c:pt>
                <c:pt idx="151">
                  <c:v>89.856501293684744</c:v>
                </c:pt>
                <c:pt idx="152">
                  <c:v>89.855956002256178</c:v>
                </c:pt>
                <c:pt idx="153">
                  <c:v>89.855408638762</c:v>
                </c:pt>
                <c:pt idx="154">
                  <c:v>89.854859195328856</c:v>
                </c:pt>
                <c:pt idx="155">
                  <c:v>89.854307664053465</c:v>
                </c:pt>
                <c:pt idx="156">
                  <c:v>89.853754037002503</c:v>
                </c:pt>
                <c:pt idx="157">
                  <c:v>89.853198306212519</c:v>
                </c:pt>
                <c:pt idx="158">
                  <c:v>89.852640463689838</c:v>
                </c:pt>
                <c:pt idx="159">
                  <c:v>89.852080501410327</c:v>
                </c:pt>
                <c:pt idx="160">
                  <c:v>89.851518411319475</c:v>
                </c:pt>
                <c:pt idx="161">
                  <c:v>89.850954185332071</c:v>
                </c:pt>
                <c:pt idx="162">
                  <c:v>89.850387815332269</c:v>
                </c:pt>
                <c:pt idx="163">
                  <c:v>89.84981929317334</c:v>
                </c:pt>
                <c:pt idx="164">
                  <c:v>89.849248610677591</c:v>
                </c:pt>
                <c:pt idx="165">
                  <c:v>89.848675759636365</c:v>
                </c:pt>
                <c:pt idx="166">
                  <c:v>89.848100731809623</c:v>
                </c:pt>
                <c:pt idx="167">
                  <c:v>89.847523518926209</c:v>
                </c:pt>
                <c:pt idx="168">
                  <c:v>89.84694411268346</c:v>
                </c:pt>
                <c:pt idx="169">
                  <c:v>89.846362504747177</c:v>
                </c:pt>
                <c:pt idx="170">
                  <c:v>89.845778686751501</c:v>
                </c:pt>
                <c:pt idx="171">
                  <c:v>89.845192650298756</c:v>
                </c:pt>
                <c:pt idx="172">
                  <c:v>89.844604386959418</c:v>
                </c:pt>
                <c:pt idx="173">
                  <c:v>89.844013888271917</c:v>
                </c:pt>
                <c:pt idx="174">
                  <c:v>89.843421145742511</c:v>
                </c:pt>
                <c:pt idx="175">
                  <c:v>89.842826150845241</c:v>
                </c:pt>
                <c:pt idx="176">
                  <c:v>89.842228895021677</c:v>
                </c:pt>
                <c:pt idx="177">
                  <c:v>89.841629369680987</c:v>
                </c:pt>
                <c:pt idx="178">
                  <c:v>89.841027566199571</c:v>
                </c:pt>
                <c:pt idx="179">
                  <c:v>89.840423475921156</c:v>
                </c:pt>
                <c:pt idx="180">
                  <c:v>89.839817090156572</c:v>
                </c:pt>
                <c:pt idx="181">
                  <c:v>89.839208400183594</c:v>
                </c:pt>
                <c:pt idx="182">
                  <c:v>89.838597397246915</c:v>
                </c:pt>
                <c:pt idx="183">
                  <c:v>89.837984072557887</c:v>
                </c:pt>
                <c:pt idx="184">
                  <c:v>89.837368417294599</c:v>
                </c:pt>
                <c:pt idx="185">
                  <c:v>89.836750422601497</c:v>
                </c:pt>
                <c:pt idx="186">
                  <c:v>89.836130079589466</c:v>
                </c:pt>
                <c:pt idx="187">
                  <c:v>89.835507379335567</c:v>
                </c:pt>
                <c:pt idx="188">
                  <c:v>89.834882312883025</c:v>
                </c:pt>
                <c:pt idx="189">
                  <c:v>89.83425487124093</c:v>
                </c:pt>
                <c:pt idx="190">
                  <c:v>89.833625045384338</c:v>
                </c:pt>
                <c:pt idx="191">
                  <c:v>89.832992826253943</c:v>
                </c:pt>
                <c:pt idx="192">
                  <c:v>89.832358204756048</c:v>
                </c:pt>
                <c:pt idx="193">
                  <c:v>89.831721171762396</c:v>
                </c:pt>
                <c:pt idx="194">
                  <c:v>89.83108171811007</c:v>
                </c:pt>
                <c:pt idx="195">
                  <c:v>89.830439834601336</c:v>
                </c:pt>
                <c:pt idx="196">
                  <c:v>89.829795512003486</c:v>
                </c:pt>
                <c:pt idx="197">
                  <c:v>89.829148741048769</c:v>
                </c:pt>
                <c:pt idx="198">
                  <c:v>89.828499512434234</c:v>
                </c:pt>
                <c:pt idx="199">
                  <c:v>89.82784781682156</c:v>
                </c:pt>
                <c:pt idx="200">
                  <c:v>89.827193644836953</c:v>
                </c:pt>
                <c:pt idx="201">
                  <c:v>89.826536987071037</c:v>
                </c:pt>
                <c:pt idx="202">
                  <c:v>89.825877834078668</c:v>
                </c:pt>
                <c:pt idx="203">
                  <c:v>89.825216176378802</c:v>
                </c:pt>
                <c:pt idx="204">
                  <c:v>89.824552004454418</c:v>
                </c:pt>
                <c:pt idx="205">
                  <c:v>89.823885308752295</c:v>
                </c:pt>
                <c:pt idx="206">
                  <c:v>89.823216079682965</c:v>
                </c:pt>
                <c:pt idx="207">
                  <c:v>89.822544307620518</c:v>
                </c:pt>
                <c:pt idx="208">
                  <c:v>89.821869982902413</c:v>
                </c:pt>
                <c:pt idx="209">
                  <c:v>89.821193095829486</c:v>
                </c:pt>
                <c:pt idx="210">
                  <c:v>89.820513636665723</c:v>
                </c:pt>
                <c:pt idx="211">
                  <c:v>89.81983159563805</c:v>
                </c:pt>
                <c:pt idx="212">
                  <c:v>89.819146962936316</c:v>
                </c:pt>
                <c:pt idx="213">
                  <c:v>89.818459728713123</c:v>
                </c:pt>
                <c:pt idx="214">
                  <c:v>89.817769883083599</c:v>
                </c:pt>
                <c:pt idx="215">
                  <c:v>89.8170774161254</c:v>
                </c:pt>
                <c:pt idx="216">
                  <c:v>89.816382317878407</c:v>
                </c:pt>
                <c:pt idx="217">
                  <c:v>89.815684578344744</c:v>
                </c:pt>
                <c:pt idx="218">
                  <c:v>89.814984187488463</c:v>
                </c:pt>
                <c:pt idx="219">
                  <c:v>89.814281135235589</c:v>
                </c:pt>
                <c:pt idx="220">
                  <c:v>89.813575411473792</c:v>
                </c:pt>
                <c:pt idx="221">
                  <c:v>89.812867006052386</c:v>
                </c:pt>
                <c:pt idx="222">
                  <c:v>89.812155908782088</c:v>
                </c:pt>
                <c:pt idx="223">
                  <c:v>89.81144210943495</c:v>
                </c:pt>
                <c:pt idx="224">
                  <c:v>89.81072559774411</c:v>
                </c:pt>
                <c:pt idx="225">
                  <c:v>89.81000636340373</c:v>
                </c:pt>
                <c:pt idx="226">
                  <c:v>89.809284396068875</c:v>
                </c:pt>
                <c:pt idx="227">
                  <c:v>89.808559685355206</c:v>
                </c:pt>
                <c:pt idx="228">
                  <c:v>89.80783222083906</c:v>
                </c:pt>
                <c:pt idx="229">
                  <c:v>89.807101992057042</c:v>
                </c:pt>
                <c:pt idx="230">
                  <c:v>89.806368988506122</c:v>
                </c:pt>
                <c:pt idx="231">
                  <c:v>89.805633199643324</c:v>
                </c:pt>
                <c:pt idx="232">
                  <c:v>89.804894614885598</c:v>
                </c:pt>
                <c:pt idx="233">
                  <c:v>89.804153223609745</c:v>
                </c:pt>
                <c:pt idx="234">
                  <c:v>89.803409015152184</c:v>
                </c:pt>
                <c:pt idx="235">
                  <c:v>89.802661978808828</c:v>
                </c:pt>
                <c:pt idx="236">
                  <c:v>89.801912103834923</c:v>
                </c:pt>
                <c:pt idx="237">
                  <c:v>89.801159379444869</c:v>
                </c:pt>
                <c:pt idx="238">
                  <c:v>89.800403794812198</c:v>
                </c:pt>
                <c:pt idx="239">
                  <c:v>89.799645339069215</c:v>
                </c:pt>
                <c:pt idx="240">
                  <c:v>89.798884001306945</c:v>
                </c:pt>
                <c:pt idx="241">
                  <c:v>89.798119770575056</c:v>
                </c:pt>
                <c:pt idx="242">
                  <c:v>89.797352635881552</c:v>
                </c:pt>
                <c:pt idx="243">
                  <c:v>89.796582586192642</c:v>
                </c:pt>
                <c:pt idx="244">
                  <c:v>89.795809610432755</c:v>
                </c:pt>
                <c:pt idx="245">
                  <c:v>89.795033697484129</c:v>
                </c:pt>
                <c:pt idx="246">
                  <c:v>89.794254836186809</c:v>
                </c:pt>
                <c:pt idx="247">
                  <c:v>89.793473015338449</c:v>
                </c:pt>
                <c:pt idx="248">
                  <c:v>89.792688223694171</c:v>
                </c:pt>
                <c:pt idx="249">
                  <c:v>89.791900449966334</c:v>
                </c:pt>
                <c:pt idx="250">
                  <c:v>89.791109682824441</c:v>
                </c:pt>
                <c:pt idx="251">
                  <c:v>89.790315910895018</c:v>
                </c:pt>
                <c:pt idx="252">
                  <c:v>89.789519122761277</c:v>
                </c:pt>
                <c:pt idx="253">
                  <c:v>89.788719306963145</c:v>
                </c:pt>
                <c:pt idx="254">
                  <c:v>89.787916451996978</c:v>
                </c:pt>
                <c:pt idx="255">
                  <c:v>89.787110546315432</c:v>
                </c:pt>
                <c:pt idx="256">
                  <c:v>89.786301578327368</c:v>
                </c:pt>
                <c:pt idx="257">
                  <c:v>89.785489536397506</c:v>
                </c:pt>
                <c:pt idx="258">
                  <c:v>89.78467440884647</c:v>
                </c:pt>
                <c:pt idx="259">
                  <c:v>89.783856183950476</c:v>
                </c:pt>
                <c:pt idx="260">
                  <c:v>89.783034849941203</c:v>
                </c:pt>
                <c:pt idx="261">
                  <c:v>89.78221039500562</c:v>
                </c:pt>
                <c:pt idx="262">
                  <c:v>89.781382807285894</c:v>
                </c:pt>
                <c:pt idx="263">
                  <c:v>89.780552074879054</c:v>
                </c:pt>
                <c:pt idx="264">
                  <c:v>89.779718185836984</c:v>
                </c:pt>
                <c:pt idx="265">
                  <c:v>89.778881128166134</c:v>
                </c:pt>
                <c:pt idx="266">
                  <c:v>89.778040889827466</c:v>
                </c:pt>
                <c:pt idx="267">
                  <c:v>89.77719745873614</c:v>
                </c:pt>
                <c:pt idx="268">
                  <c:v>89.776350822761472</c:v>
                </c:pt>
                <c:pt idx="269">
                  <c:v>89.775500969726679</c:v>
                </c:pt>
                <c:pt idx="270">
                  <c:v>89.774647887408705</c:v>
                </c:pt>
                <c:pt idx="271">
                  <c:v>89.773791563538097</c:v>
                </c:pt>
                <c:pt idx="272">
                  <c:v>89.772931985798778</c:v>
                </c:pt>
                <c:pt idx="273">
                  <c:v>89.772069141827885</c:v>
                </c:pt>
                <c:pt idx="274">
                  <c:v>89.771203019215676</c:v>
                </c:pt>
                <c:pt idx="275">
                  <c:v>89.770333605505144</c:v>
                </c:pt>
                <c:pt idx="276">
                  <c:v>89.769460888192071</c:v>
                </c:pt>
                <c:pt idx="277">
                  <c:v>89.768584854724693</c:v>
                </c:pt>
                <c:pt idx="278">
                  <c:v>89.767705492503595</c:v>
                </c:pt>
                <c:pt idx="279">
                  <c:v>89.76682278888147</c:v>
                </c:pt>
                <c:pt idx="280">
                  <c:v>89.765936731163052</c:v>
                </c:pt>
                <c:pt idx="281">
                  <c:v>89.765047306604757</c:v>
                </c:pt>
                <c:pt idx="282">
                  <c:v>89.764154502414669</c:v>
                </c:pt>
                <c:pt idx="283">
                  <c:v>89.763258305752274</c:v>
                </c:pt>
                <c:pt idx="284">
                  <c:v>89.762358703728239</c:v>
                </c:pt>
                <c:pt idx="285">
                  <c:v>89.761455683404364</c:v>
                </c:pt>
                <c:pt idx="286">
                  <c:v>89.76054923179322</c:v>
                </c:pt>
                <c:pt idx="287">
                  <c:v>89.759639335858125</c:v>
                </c:pt>
                <c:pt idx="288">
                  <c:v>89.758725982512829</c:v>
                </c:pt>
                <c:pt idx="289">
                  <c:v>89.757809158621399</c:v>
                </c:pt>
                <c:pt idx="290">
                  <c:v>89.756888850997996</c:v>
                </c:pt>
                <c:pt idx="291">
                  <c:v>89.755965046406715</c:v>
                </c:pt>
                <c:pt idx="292">
                  <c:v>89.755037731561401</c:v>
                </c:pt>
                <c:pt idx="293">
                  <c:v>89.754106893125396</c:v>
                </c:pt>
                <c:pt idx="294">
                  <c:v>89.75317251771142</c:v>
                </c:pt>
                <c:pt idx="295">
                  <c:v>89.752234591881333</c:v>
                </c:pt>
                <c:pt idx="296">
                  <c:v>89.751293102145965</c:v>
                </c:pt>
                <c:pt idx="297">
                  <c:v>89.750348034964915</c:v>
                </c:pt>
                <c:pt idx="298">
                  <c:v>89.749399376746354</c:v>
                </c:pt>
                <c:pt idx="299">
                  <c:v>89.748447113846822</c:v>
                </c:pt>
                <c:pt idx="300">
                  <c:v>89.747491232571036</c:v>
                </c:pt>
                <c:pt idx="301">
                  <c:v>89.74653171917177</c:v>
                </c:pt>
                <c:pt idx="302">
                  <c:v>89.745568559849488</c:v>
                </c:pt>
                <c:pt idx="303">
                  <c:v>89.744601740752287</c:v>
                </c:pt>
                <c:pt idx="304">
                  <c:v>89.743631247975671</c:v>
                </c:pt>
                <c:pt idx="305">
                  <c:v>89.742657067562348</c:v>
                </c:pt>
                <c:pt idx="306">
                  <c:v>89.741679185501965</c:v>
                </c:pt>
                <c:pt idx="307">
                  <c:v>89.74069758773102</c:v>
                </c:pt>
                <c:pt idx="308">
                  <c:v>89.739712260132563</c:v>
                </c:pt>
                <c:pt idx="309">
                  <c:v>89.738723188536028</c:v>
                </c:pt>
                <c:pt idx="310">
                  <c:v>89.737730358717045</c:v>
                </c:pt>
                <c:pt idx="311">
                  <c:v>89.736733756397271</c:v>
                </c:pt>
                <c:pt idx="312">
                  <c:v>89.735733367244038</c:v>
                </c:pt>
                <c:pt idx="313">
                  <c:v>89.734729176870317</c:v>
                </c:pt>
                <c:pt idx="314">
                  <c:v>89.733721170834428</c:v>
                </c:pt>
                <c:pt idx="315">
                  <c:v>89.732709334639864</c:v>
                </c:pt>
                <c:pt idx="316">
                  <c:v>89.731693653735022</c:v>
                </c:pt>
                <c:pt idx="317">
                  <c:v>89.730674113513061</c:v>
                </c:pt>
                <c:pt idx="318">
                  <c:v>89.729650699311705</c:v>
                </c:pt>
                <c:pt idx="319">
                  <c:v>89.7286233964129</c:v>
                </c:pt>
                <c:pt idx="320">
                  <c:v>89.727592190042799</c:v>
                </c:pt>
                <c:pt idx="321">
                  <c:v>89.726557065371409</c:v>
                </c:pt>
                <c:pt idx="322">
                  <c:v>89.725518007512406</c:v>
                </c:pt>
                <c:pt idx="323">
                  <c:v>89.724475001522976</c:v>
                </c:pt>
                <c:pt idx="324">
                  <c:v>89.723428032403532</c:v>
                </c:pt>
                <c:pt idx="325">
                  <c:v>89.72237708509752</c:v>
                </c:pt>
                <c:pt idx="326">
                  <c:v>89.721322144491211</c:v>
                </c:pt>
                <c:pt idx="327">
                  <c:v>89.72026319541348</c:v>
                </c:pt>
                <c:pt idx="328">
                  <c:v>89.719200222635664</c:v>
                </c:pt>
                <c:pt idx="329">
                  <c:v>89.71813321087113</c:v>
                </c:pt>
                <c:pt idx="330">
                  <c:v>89.717062144775326</c:v>
                </c:pt>
                <c:pt idx="331">
                  <c:v>89.715987008945362</c:v>
                </c:pt>
                <c:pt idx="332">
                  <c:v>89.714907787919884</c:v>
                </c:pt>
                <c:pt idx="333">
                  <c:v>89.713824466178821</c:v>
                </c:pt>
                <c:pt idx="334">
                  <c:v>89.712737028143124</c:v>
                </c:pt>
                <c:pt idx="335">
                  <c:v>89.711645458174658</c:v>
                </c:pt>
                <c:pt idx="336">
                  <c:v>89.710549740575914</c:v>
                </c:pt>
                <c:pt idx="337">
                  <c:v>89.709449859589668</c:v>
                </c:pt>
                <c:pt idx="338">
                  <c:v>89.708345799398955</c:v>
                </c:pt>
                <c:pt idx="339">
                  <c:v>89.707237544126755</c:v>
                </c:pt>
                <c:pt idx="340">
                  <c:v>89.706125077835694</c:v>
                </c:pt>
                <c:pt idx="341">
                  <c:v>89.705008384527943</c:v>
                </c:pt>
                <c:pt idx="342">
                  <c:v>89.703887448144897</c:v>
                </c:pt>
                <c:pt idx="343">
                  <c:v>89.702762252566956</c:v>
                </c:pt>
                <c:pt idx="344">
                  <c:v>89.70163278161337</c:v>
                </c:pt>
                <c:pt idx="345">
                  <c:v>89.700499019041899</c:v>
                </c:pt>
                <c:pt idx="346">
                  <c:v>89.699360948548687</c:v>
                </c:pt>
                <c:pt idx="347">
                  <c:v>89.698218553767873</c:v>
                </c:pt>
                <c:pt idx="348">
                  <c:v>89.697071818271553</c:v>
                </c:pt>
                <c:pt idx="349">
                  <c:v>89.695920725569408</c:v>
                </c:pt>
                <c:pt idx="350">
                  <c:v>89.694765259108493</c:v>
                </c:pt>
                <c:pt idx="351">
                  <c:v>89.69360540227305</c:v>
                </c:pt>
                <c:pt idx="352">
                  <c:v>89.692441138384197</c:v>
                </c:pt>
                <c:pt idx="353">
                  <c:v>89.691272450699728</c:v>
                </c:pt>
                <c:pt idx="354">
                  <c:v>89.690099322413886</c:v>
                </c:pt>
                <c:pt idx="355">
                  <c:v>89.688921736657093</c:v>
                </c:pt>
                <c:pt idx="356">
                  <c:v>89.687739676495738</c:v>
                </c:pt>
                <c:pt idx="357">
                  <c:v>89.686553124931919</c:v>
                </c:pt>
                <c:pt idx="358">
                  <c:v>89.68536206490316</c:v>
                </c:pt>
                <c:pt idx="359">
                  <c:v>89.684166479282197</c:v>
                </c:pt>
                <c:pt idx="360">
                  <c:v>89.682966350876839</c:v>
                </c:pt>
                <c:pt idx="361">
                  <c:v>89.681761662429494</c:v>
                </c:pt>
                <c:pt idx="362">
                  <c:v>89.680552396617131</c:v>
                </c:pt>
                <c:pt idx="363">
                  <c:v>89.679338536050906</c:v>
                </c:pt>
                <c:pt idx="364">
                  <c:v>89.678120063275998</c:v>
                </c:pt>
                <c:pt idx="365">
                  <c:v>89.676896960771273</c:v>
                </c:pt>
                <c:pt idx="366">
                  <c:v>89.675669210949124</c:v>
                </c:pt>
                <c:pt idx="367">
                  <c:v>89.674436796155106</c:v>
                </c:pt>
                <c:pt idx="368">
                  <c:v>89.67319969866783</c:v>
                </c:pt>
                <c:pt idx="369">
                  <c:v>89.671957900698573</c:v>
                </c:pt>
                <c:pt idx="370">
                  <c:v>89.670711384391069</c:v>
                </c:pt>
                <c:pt idx="371">
                  <c:v>89.669460131821339</c:v>
                </c:pt>
                <c:pt idx="372">
                  <c:v>89.668204124997274</c:v>
                </c:pt>
                <c:pt idx="373">
                  <c:v>89.666943345858471</c:v>
                </c:pt>
                <c:pt idx="374">
                  <c:v>89.665677776276027</c:v>
                </c:pt>
                <c:pt idx="375">
                  <c:v>89.664407398052134</c:v>
                </c:pt>
                <c:pt idx="376">
                  <c:v>89.66313219291996</c:v>
                </c:pt>
                <c:pt idx="377">
                  <c:v>89.661852142543296</c:v>
                </c:pt>
                <c:pt idx="378">
                  <c:v>89.660567228516328</c:v>
                </c:pt>
                <c:pt idx="379">
                  <c:v>89.65927743236341</c:v>
                </c:pt>
                <c:pt idx="380">
                  <c:v>89.65798273553871</c:v>
                </c:pt>
                <c:pt idx="381">
                  <c:v>89.656683119425978</c:v>
                </c:pt>
                <c:pt idx="382">
                  <c:v>89.655378565338367</c:v>
                </c:pt>
                <c:pt idx="383">
                  <c:v>89.654069054518047</c:v>
                </c:pt>
                <c:pt idx="384">
                  <c:v>89.652754568135975</c:v>
                </c:pt>
                <c:pt idx="385">
                  <c:v>89.651435087291659</c:v>
                </c:pt>
                <c:pt idx="386">
                  <c:v>89.65011059301284</c:v>
                </c:pt>
                <c:pt idx="387">
                  <c:v>89.648781066255225</c:v>
                </c:pt>
                <c:pt idx="388">
                  <c:v>89.6474464879023</c:v>
                </c:pt>
                <c:pt idx="389">
                  <c:v>89.646106838764908</c:v>
                </c:pt>
                <c:pt idx="390">
                  <c:v>89.644762099581101</c:v>
                </c:pt>
                <c:pt idx="391">
                  <c:v>89.643412251015803</c:v>
                </c:pt>
                <c:pt idx="392">
                  <c:v>89.642057273660527</c:v>
                </c:pt>
                <c:pt idx="393">
                  <c:v>89.640697148033155</c:v>
                </c:pt>
                <c:pt idx="394">
                  <c:v>89.639331854577563</c:v>
                </c:pt>
                <c:pt idx="395">
                  <c:v>89.637961373663472</c:v>
                </c:pt>
                <c:pt idx="396">
                  <c:v>89.636585685586027</c:v>
                </c:pt>
                <c:pt idx="397">
                  <c:v>89.635204770565622</c:v>
                </c:pt>
                <c:pt idx="398">
                  <c:v>89.633818608747561</c:v>
                </c:pt>
                <c:pt idx="399">
                  <c:v>89.632427180201759</c:v>
                </c:pt>
                <c:pt idx="400">
                  <c:v>89.631030464922517</c:v>
                </c:pt>
                <c:pt idx="401">
                  <c:v>89.629628442828263</c:v>
                </c:pt>
                <c:pt idx="402">
                  <c:v>89.628221093761084</c:v>
                </c:pt>
                <c:pt idx="403">
                  <c:v>89.626808397486613</c:v>
                </c:pt>
                <c:pt idx="404">
                  <c:v>89.62539033369373</c:v>
                </c:pt>
                <c:pt idx="405">
                  <c:v>89.623966881994136</c:v>
                </c:pt>
                <c:pt idx="406">
                  <c:v>89.622538021922281</c:v>
                </c:pt>
                <c:pt idx="407">
                  <c:v>89.621103732934799</c:v>
                </c:pt>
                <c:pt idx="408">
                  <c:v>89.619663994410459</c:v>
                </c:pt>
                <c:pt idx="409">
                  <c:v>89.618218785649702</c:v>
                </c:pt>
                <c:pt idx="410">
                  <c:v>89.616768085874497</c:v>
                </c:pt>
                <c:pt idx="411">
                  <c:v>89.615311874227828</c:v>
                </c:pt>
                <c:pt idx="412">
                  <c:v>89.613850129773624</c:v>
                </c:pt>
                <c:pt idx="413">
                  <c:v>89.612382831496348</c:v>
                </c:pt>
                <c:pt idx="414">
                  <c:v>89.610909958300695</c:v>
                </c:pt>
                <c:pt idx="415">
                  <c:v>89.609431489011286</c:v>
                </c:pt>
                <c:pt idx="416">
                  <c:v>89.607947402372389</c:v>
                </c:pt>
                <c:pt idx="417">
                  <c:v>89.606457677047658</c:v>
                </c:pt>
                <c:pt idx="418">
                  <c:v>89.604962291619685</c:v>
                </c:pt>
                <c:pt idx="419">
                  <c:v>89.603461224589878</c:v>
                </c:pt>
                <c:pt idx="420">
                  <c:v>89.601954454377974</c:v>
                </c:pt>
                <c:pt idx="421">
                  <c:v>89.600441959321927</c:v>
                </c:pt>
                <c:pt idx="422">
                  <c:v>89.598923717677408</c:v>
                </c:pt>
                <c:pt idx="423">
                  <c:v>89.597399707617583</c:v>
                </c:pt>
                <c:pt idx="424">
                  <c:v>89.595869907232782</c:v>
                </c:pt>
                <c:pt idx="425">
                  <c:v>89.59433429453027</c:v>
                </c:pt>
                <c:pt idx="426">
                  <c:v>89.592792847433799</c:v>
                </c:pt>
                <c:pt idx="427">
                  <c:v>89.591245543783359</c:v>
                </c:pt>
                <c:pt idx="428">
                  <c:v>89.589692361334826</c:v>
                </c:pt>
                <c:pt idx="429">
                  <c:v>89.588133277759738</c:v>
                </c:pt>
                <c:pt idx="430">
                  <c:v>89.586568270644861</c:v>
                </c:pt>
                <c:pt idx="431">
                  <c:v>89.58499731749194</c:v>
                </c:pt>
                <c:pt idx="432">
                  <c:v>89.58342039571734</c:v>
                </c:pt>
                <c:pt idx="433">
                  <c:v>89.581837482651764</c:v>
                </c:pt>
                <c:pt idx="434">
                  <c:v>89.580248555539868</c:v>
                </c:pt>
                <c:pt idx="435">
                  <c:v>89.578653591539975</c:v>
                </c:pt>
                <c:pt idx="436">
                  <c:v>89.577052567723754</c:v>
                </c:pt>
                <c:pt idx="437">
                  <c:v>89.575445461075915</c:v>
                </c:pt>
                <c:pt idx="438">
                  <c:v>89.573832248493773</c:v>
                </c:pt>
                <c:pt idx="439">
                  <c:v>89.572212906787044</c:v>
                </c:pt>
                <c:pt idx="440">
                  <c:v>89.570587412677469</c:v>
                </c:pt>
                <c:pt idx="441">
                  <c:v>89.568955742798423</c:v>
                </c:pt>
                <c:pt idx="442">
                  <c:v>89.567317873694691</c:v>
                </c:pt>
                <c:pt idx="443">
                  <c:v>89.565673781822014</c:v>
                </c:pt>
                <c:pt idx="444">
                  <c:v>89.564023443546887</c:v>
                </c:pt>
                <c:pt idx="445">
                  <c:v>89.562366835146037</c:v>
                </c:pt>
                <c:pt idx="446">
                  <c:v>89.560703932806305</c:v>
                </c:pt>
                <c:pt idx="447">
                  <c:v>89.55903471262414</c:v>
                </c:pt>
                <c:pt idx="448">
                  <c:v>89.557359150605294</c:v>
                </c:pt>
                <c:pt idx="449">
                  <c:v>89.555677222664542</c:v>
                </c:pt>
                <c:pt idx="450">
                  <c:v>89.553988904625257</c:v>
                </c:pt>
                <c:pt idx="451">
                  <c:v>89.552294172219106</c:v>
                </c:pt>
                <c:pt idx="452">
                  <c:v>89.55059300108573</c:v>
                </c:pt>
                <c:pt idx="453">
                  <c:v>89.548885366772282</c:v>
                </c:pt>
                <c:pt idx="454">
                  <c:v>89.547171244733278</c:v>
                </c:pt>
                <c:pt idx="455">
                  <c:v>89.545450610329993</c:v>
                </c:pt>
                <c:pt idx="456">
                  <c:v>89.543723438830384</c:v>
                </c:pt>
                <c:pt idx="457">
                  <c:v>89.541989705408454</c:v>
                </c:pt>
                <c:pt idx="458">
                  <c:v>89.540249385144179</c:v>
                </c:pt>
                <c:pt idx="459">
                  <c:v>89.538502453022886</c:v>
                </c:pt>
                <c:pt idx="460">
                  <c:v>89.536748883935104</c:v>
                </c:pt>
                <c:pt idx="461">
                  <c:v>89.534988652676077</c:v>
                </c:pt>
                <c:pt idx="462">
                  <c:v>89.533221733945524</c:v>
                </c:pt>
                <c:pt idx="463">
                  <c:v>89.531448102347113</c:v>
                </c:pt>
                <c:pt idx="464">
                  <c:v>89.529667732388234</c:v>
                </c:pt>
                <c:pt idx="465">
                  <c:v>89.527880598479612</c:v>
                </c:pt>
                <c:pt idx="466">
                  <c:v>89.526086674934874</c:v>
                </c:pt>
                <c:pt idx="467">
                  <c:v>89.524285935970283</c:v>
                </c:pt>
                <c:pt idx="468">
                  <c:v>89.522478355704237</c:v>
                </c:pt>
                <c:pt idx="469">
                  <c:v>89.520663908157076</c:v>
                </c:pt>
                <c:pt idx="470">
                  <c:v>89.518842567250559</c:v>
                </c:pt>
                <c:pt idx="471">
                  <c:v>89.517014306807539</c:v>
                </c:pt>
                <c:pt idx="472">
                  <c:v>89.515179100551634</c:v>
                </c:pt>
                <c:pt idx="473">
                  <c:v>89.513336922106788</c:v>
                </c:pt>
                <c:pt idx="474">
                  <c:v>89.511487744996927</c:v>
                </c:pt>
                <c:pt idx="475">
                  <c:v>89.509631542645579</c:v>
                </c:pt>
                <c:pt idx="476">
                  <c:v>89.507768288375516</c:v>
                </c:pt>
                <c:pt idx="477">
                  <c:v>89.505897955408301</c:v>
                </c:pt>
                <c:pt idx="478">
                  <c:v>89.504020516863989</c:v>
                </c:pt>
                <c:pt idx="479">
                  <c:v>89.502135945760713</c:v>
                </c:pt>
                <c:pt idx="480">
                  <c:v>89.500244215014277</c:v>
                </c:pt>
                <c:pt idx="481">
                  <c:v>89.498345297437794</c:v>
                </c:pt>
                <c:pt idx="482">
                  <c:v>89.496439165741322</c:v>
                </c:pt>
                <c:pt idx="483">
                  <c:v>89.494525792531363</c:v>
                </c:pt>
                <c:pt idx="484">
                  <c:v>89.492605150310695</c:v>
                </c:pt>
                <c:pt idx="485">
                  <c:v>89.490677211477703</c:v>
                </c:pt>
                <c:pt idx="486">
                  <c:v>89.488741948326151</c:v>
                </c:pt>
                <c:pt idx="487">
                  <c:v>89.486799333044843</c:v>
                </c:pt>
                <c:pt idx="488">
                  <c:v>89.484849337717066</c:v>
                </c:pt>
                <c:pt idx="489">
                  <c:v>89.482891934320278</c:v>
                </c:pt>
                <c:pt idx="490">
                  <c:v>89.480927094725715</c:v>
                </c:pt>
                <c:pt idx="491">
                  <c:v>89.478954790697955</c:v>
                </c:pt>
                <c:pt idx="492">
                  <c:v>89.476974993894558</c:v>
                </c:pt>
                <c:pt idx="493">
                  <c:v>89.474987675865606</c:v>
                </c:pt>
                <c:pt idx="494">
                  <c:v>89.472992808053377</c:v>
                </c:pt>
                <c:pt idx="495">
                  <c:v>89.470990361791877</c:v>
                </c:pt>
                <c:pt idx="496">
                  <c:v>89.468980308306385</c:v>
                </c:pt>
                <c:pt idx="497">
                  <c:v>89.466962618713211</c:v>
                </c:pt>
                <c:pt idx="498">
                  <c:v>89.464937264019099</c:v>
                </c:pt>
                <c:pt idx="499">
                  <c:v>89.462904215120886</c:v>
                </c:pt>
                <c:pt idx="500">
                  <c:v>89.460863442805177</c:v>
                </c:pt>
                <c:pt idx="501">
                  <c:v>89.458814917747759</c:v>
                </c:pt>
                <c:pt idx="502">
                  <c:v>89.456758610513319</c:v>
                </c:pt>
                <c:pt idx="503">
                  <c:v>89.45469449155496</c:v>
                </c:pt>
                <c:pt idx="504">
                  <c:v>89.452622531213805</c:v>
                </c:pt>
                <c:pt idx="505">
                  <c:v>89.450542699718568</c:v>
                </c:pt>
                <c:pt idx="506">
                  <c:v>89.4484549671851</c:v>
                </c:pt>
                <c:pt idx="507">
                  <c:v>89.446359303616049</c:v>
                </c:pt>
                <c:pt idx="508">
                  <c:v>89.444255678900305</c:v>
                </c:pt>
                <c:pt idx="509">
                  <c:v>89.442144062812716</c:v>
                </c:pt>
                <c:pt idx="510">
                  <c:v>89.440024425013547</c:v>
                </c:pt>
                <c:pt idx="511">
                  <c:v>89.437896735048085</c:v>
                </c:pt>
                <c:pt idx="512">
                  <c:v>89.435760962346222</c:v>
                </c:pt>
                <c:pt idx="513">
                  <c:v>89.433617076221992</c:v>
                </c:pt>
                <c:pt idx="514">
                  <c:v>89.431465045873125</c:v>
                </c:pt>
                <c:pt idx="515">
                  <c:v>89.429304840380709</c:v>
                </c:pt>
                <c:pt idx="516">
                  <c:v>89.427136428708579</c:v>
                </c:pt>
                <c:pt idx="517">
                  <c:v>89.424959779703045</c:v>
                </c:pt>
                <c:pt idx="518">
                  <c:v>89.422774862092325</c:v>
                </c:pt>
                <c:pt idx="519">
                  <c:v>89.420581644486163</c:v>
                </c:pt>
                <c:pt idx="520">
                  <c:v>89.418380095375355</c:v>
                </c:pt>
                <c:pt idx="521">
                  <c:v>89.416170183131385</c:v>
                </c:pt>
                <c:pt idx="522">
                  <c:v>89.413951876005783</c:v>
                </c:pt>
                <c:pt idx="523">
                  <c:v>89.411725142129896</c:v>
                </c:pt>
                <c:pt idx="524">
                  <c:v>89.40948994951431</c:v>
                </c:pt>
                <c:pt idx="525">
                  <c:v>89.407246266048389</c:v>
                </c:pt>
                <c:pt idx="526">
                  <c:v>89.404994059499884</c:v>
                </c:pt>
                <c:pt idx="527">
                  <c:v>89.402733297514416</c:v>
                </c:pt>
                <c:pt idx="528">
                  <c:v>89.400463947615052</c:v>
                </c:pt>
                <c:pt idx="529">
                  <c:v>89.398185977201848</c:v>
                </c:pt>
                <c:pt idx="530">
                  <c:v>89.395899353551343</c:v>
                </c:pt>
                <c:pt idx="531">
                  <c:v>89.39360404381614</c:v>
                </c:pt>
                <c:pt idx="532">
                  <c:v>89.391300015024399</c:v>
                </c:pt>
                <c:pt idx="533">
                  <c:v>89.388987234079408</c:v>
                </c:pt>
                <c:pt idx="534">
                  <c:v>89.386665667759118</c:v>
                </c:pt>
                <c:pt idx="535">
                  <c:v>89.384335282715611</c:v>
                </c:pt>
                <c:pt idx="536">
                  <c:v>89.381996045474679</c:v>
                </c:pt>
                <c:pt idx="537">
                  <c:v>89.379647922435339</c:v>
                </c:pt>
                <c:pt idx="538">
                  <c:v>89.377290879869335</c:v>
                </c:pt>
                <c:pt idx="539">
                  <c:v>89.374924883920713</c:v>
                </c:pt>
                <c:pt idx="540">
                  <c:v>89.372549900605236</c:v>
                </c:pt>
                <c:pt idx="541">
                  <c:v>89.370165895810075</c:v>
                </c:pt>
                <c:pt idx="542">
                  <c:v>89.367772835293096</c:v>
                </c:pt>
                <c:pt idx="543">
                  <c:v>89.365370684682603</c:v>
                </c:pt>
                <c:pt idx="544">
                  <c:v>89.362959409476673</c:v>
                </c:pt>
                <c:pt idx="545">
                  <c:v>89.360538975042758</c:v>
                </c:pt>
                <c:pt idx="546">
                  <c:v>89.358109346617212</c:v>
                </c:pt>
                <c:pt idx="547">
                  <c:v>89.355670489304728</c:v>
                </c:pt>
                <c:pt idx="548">
                  <c:v>89.353222368077851</c:v>
                </c:pt>
                <c:pt idx="549">
                  <c:v>89.350764947776568</c:v>
                </c:pt>
                <c:pt idx="550">
                  <c:v>89.348298193107681</c:v>
                </c:pt>
                <c:pt idx="551">
                  <c:v>89.345822068644438</c:v>
                </c:pt>
                <c:pt idx="552">
                  <c:v>89.343336538825909</c:v>
                </c:pt>
                <c:pt idx="553">
                  <c:v>89.340841567956559</c:v>
                </c:pt>
                <c:pt idx="554">
                  <c:v>89.338337120205736</c:v>
                </c:pt>
                <c:pt idx="555">
                  <c:v>89.335823159607159</c:v>
                </c:pt>
                <c:pt idx="556">
                  <c:v>89.333299650058393</c:v>
                </c:pt>
                <c:pt idx="557">
                  <c:v>89.330766555320295</c:v>
                </c:pt>
                <c:pt idx="558">
                  <c:v>89.328223839016587</c:v>
                </c:pt>
                <c:pt idx="559">
                  <c:v>89.325671464633373</c:v>
                </c:pt>
                <c:pt idx="560">
                  <c:v>89.323109395518415</c:v>
                </c:pt>
                <c:pt idx="561">
                  <c:v>89.320537594880832</c:v>
                </c:pt>
                <c:pt idx="562">
                  <c:v>89.317956025790508</c:v>
                </c:pt>
                <c:pt idx="563">
                  <c:v>89.315364651177575</c:v>
                </c:pt>
                <c:pt idx="564">
                  <c:v>89.312763433831776</c:v>
                </c:pt>
                <c:pt idx="565">
                  <c:v>89.31015233640214</c:v>
                </c:pt>
                <c:pt idx="566">
                  <c:v>89.307531321396297</c:v>
                </c:pt>
                <c:pt idx="567">
                  <c:v>89.304900351179995</c:v>
                </c:pt>
                <c:pt idx="568">
                  <c:v>89.302259387976662</c:v>
                </c:pt>
                <c:pt idx="569">
                  <c:v>89.299608393866649</c:v>
                </c:pt>
                <c:pt idx="570">
                  <c:v>89.296947330786907</c:v>
                </c:pt>
                <c:pt idx="571">
                  <c:v>89.294276160530359</c:v>
                </c:pt>
                <c:pt idx="572">
                  <c:v>89.291594844745376</c:v>
                </c:pt>
                <c:pt idx="573">
                  <c:v>89.288903344935193</c:v>
                </c:pt>
                <c:pt idx="574">
                  <c:v>89.286201622457455</c:v>
                </c:pt>
                <c:pt idx="575">
                  <c:v>89.283489638523562</c:v>
                </c:pt>
                <c:pt idx="576">
                  <c:v>89.280767354198218</c:v>
                </c:pt>
                <c:pt idx="577">
                  <c:v>89.278034730398844</c:v>
                </c:pt>
                <c:pt idx="578">
                  <c:v>89.275291727894938</c:v>
                </c:pt>
                <c:pt idx="579">
                  <c:v>89.272538307307755</c:v>
                </c:pt>
                <c:pt idx="580">
                  <c:v>89.269774429109432</c:v>
                </c:pt>
                <c:pt idx="581">
                  <c:v>89.267000053622695</c:v>
                </c:pt>
                <c:pt idx="582">
                  <c:v>89.264215141020202</c:v>
                </c:pt>
                <c:pt idx="583">
                  <c:v>89.261419651323934</c:v>
                </c:pt>
                <c:pt idx="584">
                  <c:v>89.258613544404724</c:v>
                </c:pt>
                <c:pt idx="585">
                  <c:v>89.255796779981608</c:v>
                </c:pt>
                <c:pt idx="586">
                  <c:v>89.252969317621321</c:v>
                </c:pt>
                <c:pt idx="587">
                  <c:v>89.250131116737649</c:v>
                </c:pt>
                <c:pt idx="588">
                  <c:v>89.247282136590997</c:v>
                </c:pt>
                <c:pt idx="589">
                  <c:v>89.244422336287599</c:v>
                </c:pt>
                <c:pt idx="590">
                  <c:v>89.241551674779174</c:v>
                </c:pt>
                <c:pt idx="591">
                  <c:v>89.238670110862174</c:v>
                </c:pt>
                <c:pt idx="592">
                  <c:v>89.235777603177283</c:v>
                </c:pt>
                <c:pt idx="593">
                  <c:v>89.23287411020884</c:v>
                </c:pt>
                <c:pt idx="594">
                  <c:v>89.22995959028421</c:v>
                </c:pt>
                <c:pt idx="595">
                  <c:v>89.227034001573202</c:v>
                </c:pt>
                <c:pt idx="596">
                  <c:v>89.224097302087571</c:v>
                </c:pt>
                <c:pt idx="597">
                  <c:v>89.221149449680254</c:v>
                </c:pt>
                <c:pt idx="598">
                  <c:v>89.218190402044939</c:v>
                </c:pt>
                <c:pt idx="599">
                  <c:v>89.215220116715386</c:v>
                </c:pt>
                <c:pt idx="600">
                  <c:v>89.212238551064843</c:v>
                </c:pt>
                <c:pt idx="601">
                  <c:v>89.209245662305491</c:v>
                </c:pt>
                <c:pt idx="602">
                  <c:v>89.206241407487695</c:v>
                </c:pt>
                <c:pt idx="603">
                  <c:v>89.203225743499658</c:v>
                </c:pt>
                <c:pt idx="604">
                  <c:v>89.200198627066555</c:v>
                </c:pt>
                <c:pt idx="605">
                  <c:v>89.197160014750068</c:v>
                </c:pt>
                <c:pt idx="606">
                  <c:v>89.194109862947712</c:v>
                </c:pt>
                <c:pt idx="607">
                  <c:v>89.191048127892287</c:v>
                </c:pt>
                <c:pt idx="608">
                  <c:v>89.187974765651248</c:v>
                </c:pt>
                <c:pt idx="609">
                  <c:v>89.184889732125967</c:v>
                </c:pt>
                <c:pt idx="610">
                  <c:v>89.181792983051281</c:v>
                </c:pt>
                <c:pt idx="611">
                  <c:v>89.178684473994821</c:v>
                </c:pt>
                <c:pt idx="612">
                  <c:v>89.175564160356302</c:v>
                </c:pt>
                <c:pt idx="613">
                  <c:v>89.172431997366999</c:v>
                </c:pt>
                <c:pt idx="614">
                  <c:v>89.169287940089092</c:v>
                </c:pt>
                <c:pt idx="615">
                  <c:v>89.166131943414982</c:v>
                </c:pt>
                <c:pt idx="616">
                  <c:v>89.162963962066726</c:v>
                </c:pt>
                <c:pt idx="617">
                  <c:v>89.15978395059534</c:v>
                </c:pt>
                <c:pt idx="618">
                  <c:v>89.156591863380285</c:v>
                </c:pt>
                <c:pt idx="619">
                  <c:v>89.153387654628631</c:v>
                </c:pt>
                <c:pt idx="620">
                  <c:v>89.150171278374586</c:v>
                </c:pt>
                <c:pt idx="621">
                  <c:v>89.146942688478731</c:v>
                </c:pt>
                <c:pt idx="622">
                  <c:v>89.143701838627521</c:v>
                </c:pt>
                <c:pt idx="623">
                  <c:v>89.140448682332448</c:v>
                </c:pt>
                <c:pt idx="624">
                  <c:v>89.137183172929539</c:v>
                </c:pt>
                <c:pt idx="625">
                  <c:v>89.133905263578583</c:v>
                </c:pt>
                <c:pt idx="626">
                  <c:v>89.130614907262654</c:v>
                </c:pt>
                <c:pt idx="627">
                  <c:v>89.12731205678719</c:v>
                </c:pt>
                <c:pt idx="628">
                  <c:v>89.123996664779625</c:v>
                </c:pt>
                <c:pt idx="629">
                  <c:v>89.120668683688464</c:v>
                </c:pt>
                <c:pt idx="630">
                  <c:v>89.1173280657828</c:v>
                </c:pt>
                <c:pt idx="631">
                  <c:v>89.113974763151575</c:v>
                </c:pt>
                <c:pt idx="632">
                  <c:v>89.110608727702868</c:v>
                </c:pt>
                <c:pt idx="633">
                  <c:v>89.107229911163301</c:v>
                </c:pt>
                <c:pt idx="634">
                  <c:v>89.103838265077329</c:v>
                </c:pt>
                <c:pt idx="635">
                  <c:v>89.100433740806594</c:v>
                </c:pt>
                <c:pt idx="636">
                  <c:v>89.097016289529122</c:v>
                </c:pt>
                <c:pt idx="637">
                  <c:v>89.093585862238839</c:v>
                </c:pt>
                <c:pt idx="638">
                  <c:v>89.090142409744715</c:v>
                </c:pt>
                <c:pt idx="639">
                  <c:v>89.086685882670139</c:v>
                </c:pt>
                <c:pt idx="640">
                  <c:v>89.083216231452269</c:v>
                </c:pt>
                <c:pt idx="641">
                  <c:v>89.07973340634129</c:v>
                </c:pt>
                <c:pt idx="642">
                  <c:v>89.076237357399719</c:v>
                </c:pt>
                <c:pt idx="643">
                  <c:v>89.072728034501736</c:v>
                </c:pt>
                <c:pt idx="644">
                  <c:v>89.069205387332445</c:v>
                </c:pt>
                <c:pt idx="645">
                  <c:v>89.065669365387251</c:v>
                </c:pt>
                <c:pt idx="646">
                  <c:v>89.062119917971003</c:v>
                </c:pt>
                <c:pt idx="647">
                  <c:v>89.058556994197502</c:v>
                </c:pt>
                <c:pt idx="648">
                  <c:v>89.054980542988574</c:v>
                </c:pt>
                <c:pt idx="649">
                  <c:v>89.0513905130735</c:v>
                </c:pt>
                <c:pt idx="650">
                  <c:v>89.04778685298831</c:v>
                </c:pt>
                <c:pt idx="651">
                  <c:v>89.04416951107487</c:v>
                </c:pt>
                <c:pt idx="652">
                  <c:v>89.040538435480485</c:v>
                </c:pt>
                <c:pt idx="653">
                  <c:v>89.036893574156878</c:v>
                </c:pt>
                <c:pt idx="654">
                  <c:v>89.033234874859616</c:v>
                </c:pt>
                <c:pt idx="655">
                  <c:v>89.029562285147392</c:v>
                </c:pt>
                <c:pt idx="656">
                  <c:v>89.025875752381168</c:v>
                </c:pt>
                <c:pt idx="657">
                  <c:v>89.02217522372365</c:v>
                </c:pt>
                <c:pt idx="658">
                  <c:v>89.018460646138323</c:v>
                </c:pt>
                <c:pt idx="659">
                  <c:v>89.014731966388908</c:v>
                </c:pt>
                <c:pt idx="660">
                  <c:v>89.010989131038485</c:v>
                </c:pt>
                <c:pt idx="661">
                  <c:v>89.007232086448823</c:v>
                </c:pt>
                <c:pt idx="662">
                  <c:v>89.003460778779612</c:v>
                </c:pt>
                <c:pt idx="663">
                  <c:v>88.999675153987738</c:v>
                </c:pt>
                <c:pt idx="664">
                  <c:v>88.995875157826475</c:v>
                </c:pt>
                <c:pt idx="665">
                  <c:v>88.992060735844817</c:v>
                </c:pt>
                <c:pt idx="666">
                  <c:v>88.988231833386607</c:v>
                </c:pt>
                <c:pt idx="667">
                  <c:v>88.98438839558996</c:v>
                </c:pt>
                <c:pt idx="668">
                  <c:v>88.980530367386251</c:v>
                </c:pt>
                <c:pt idx="669">
                  <c:v>88.976657693499575</c:v>
                </c:pt>
                <c:pt idx="670">
                  <c:v>88.972770318445924</c:v>
                </c:pt>
                <c:pt idx="671">
                  <c:v>88.968868186532276</c:v>
                </c:pt>
                <c:pt idx="672">
                  <c:v>88.964951241856014</c:v>
                </c:pt>
                <c:pt idx="673">
                  <c:v>88.961019428304098</c:v>
                </c:pt>
                <c:pt idx="674">
                  <c:v>88.957072689552191</c:v>
                </c:pt>
                <c:pt idx="675">
                  <c:v>88.953110969064028</c:v>
                </c:pt>
                <c:pt idx="676">
                  <c:v>88.949134210090463</c:v>
                </c:pt>
                <c:pt idx="677">
                  <c:v>88.945142355668878</c:v>
                </c:pt>
                <c:pt idx="678">
                  <c:v>88.94113534862224</c:v>
                </c:pt>
                <c:pt idx="679">
                  <c:v>88.937113131558363</c:v>
                </c:pt>
                <c:pt idx="680">
                  <c:v>88.933075646869156</c:v>
                </c:pt>
                <c:pt idx="681">
                  <c:v>88.929022836729715</c:v>
                </c:pt>
                <c:pt idx="682">
                  <c:v>88.924954643097706</c:v>
                </c:pt>
                <c:pt idx="683">
                  <c:v>88.920871007712364</c:v>
                </c:pt>
                <c:pt idx="684">
                  <c:v>88.916771872093804</c:v>
                </c:pt>
                <c:pt idx="685">
                  <c:v>88.912657177542215</c:v>
                </c:pt>
                <c:pt idx="686">
                  <c:v>88.908526865137006</c:v>
                </c:pt>
                <c:pt idx="687">
                  <c:v>88.904380875736024</c:v>
                </c:pt>
                <c:pt idx="688">
                  <c:v>88.900219149974646</c:v>
                </c:pt>
                <c:pt idx="689">
                  <c:v>88.896041628265223</c:v>
                </c:pt>
                <c:pt idx="690">
                  <c:v>88.891848250795874</c:v>
                </c:pt>
                <c:pt idx="691">
                  <c:v>88.887638957530029</c:v>
                </c:pt>
                <c:pt idx="692">
                  <c:v>88.883413688205309</c:v>
                </c:pt>
                <c:pt idx="693">
                  <c:v>88.879172382332911</c:v>
                </c:pt>
                <c:pt idx="694">
                  <c:v>88.87491497919666</c:v>
                </c:pt>
                <c:pt idx="695">
                  <c:v>88.870641417852227</c:v>
                </c:pt>
                <c:pt idx="696">
                  <c:v>88.866351637126243</c:v>
                </c:pt>
                <c:pt idx="697">
                  <c:v>88.862045575615497</c:v>
                </c:pt>
                <c:pt idx="698">
                  <c:v>88.857723171686047</c:v>
                </c:pt>
                <c:pt idx="699">
                  <c:v>88.853384363472486</c:v>
                </c:pt>
                <c:pt idx="700">
                  <c:v>88.849029088876947</c:v>
                </c:pt>
                <c:pt idx="701">
                  <c:v>88.844657285568317</c:v>
                </c:pt>
                <c:pt idx="702">
                  <c:v>88.840268890981406</c:v>
                </c:pt>
                <c:pt idx="703">
                  <c:v>88.835863842316044</c:v>
                </c:pt>
                <c:pt idx="704">
                  <c:v>88.831442076536277</c:v>
                </c:pt>
                <c:pt idx="705">
                  <c:v>88.827003530369424</c:v>
                </c:pt>
                <c:pt idx="706">
                  <c:v>88.822548140305244</c:v>
                </c:pt>
                <c:pt idx="707">
                  <c:v>88.818075842595121</c:v>
                </c:pt>
                <c:pt idx="708">
                  <c:v>88.813586573251143</c:v>
                </c:pt>
                <c:pt idx="709">
                  <c:v>88.80908026804515</c:v>
                </c:pt>
                <c:pt idx="710">
                  <c:v>88.804556862508051</c:v>
                </c:pt>
                <c:pt idx="711">
                  <c:v>88.800016291928699</c:v>
                </c:pt>
                <c:pt idx="712">
                  <c:v>88.795458491353259</c:v>
                </c:pt>
                <c:pt idx="713">
                  <c:v>88.790883395584117</c:v>
                </c:pt>
                <c:pt idx="714">
                  <c:v>88.786290939179054</c:v>
                </c:pt>
                <c:pt idx="715">
                  <c:v>88.78168105645041</c:v>
                </c:pt>
                <c:pt idx="716">
                  <c:v>88.777053681464153</c:v>
                </c:pt>
                <c:pt idx="717">
                  <c:v>88.772408748038856</c:v>
                </c:pt>
                <c:pt idx="718">
                  <c:v>88.767746189745097</c:v>
                </c:pt>
                <c:pt idx="719">
                  <c:v>88.763065939904237</c:v>
                </c:pt>
                <c:pt idx="720">
                  <c:v>88.758367931587614</c:v>
                </c:pt>
                <c:pt idx="721">
                  <c:v>88.753652097615756</c:v>
                </c:pt>
                <c:pt idx="722">
                  <c:v>88.748918370557305</c:v>
                </c:pt>
                <c:pt idx="723">
                  <c:v>88.744166682728178</c:v>
                </c:pt>
                <c:pt idx="724">
                  <c:v>88.739396966190625</c:v>
                </c:pt>
                <c:pt idx="725">
                  <c:v>88.734609152752313</c:v>
                </c:pt>
                <c:pt idx="726">
                  <c:v>88.729803173965422</c:v>
                </c:pt>
                <c:pt idx="727">
                  <c:v>88.724978961125643</c:v>
                </c:pt>
                <c:pt idx="728">
                  <c:v>88.720136445271351</c:v>
                </c:pt>
                <c:pt idx="729">
                  <c:v>88.715275557182522</c:v>
                </c:pt>
                <c:pt idx="730">
                  <c:v>88.710396227380016</c:v>
                </c:pt>
                <c:pt idx="731">
                  <c:v>88.705498386124361</c:v>
                </c:pt>
                <c:pt idx="732">
                  <c:v>88.700581963415075</c:v>
                </c:pt>
                <c:pt idx="733">
                  <c:v>88.695646888989515</c:v>
                </c:pt>
                <c:pt idx="734">
                  <c:v>88.690693092322007</c:v>
                </c:pt>
                <c:pt idx="735">
                  <c:v>88.6857205026229</c:v>
                </c:pt>
                <c:pt idx="736">
                  <c:v>88.68072904883762</c:v>
                </c:pt>
                <c:pt idx="737">
                  <c:v>88.675718659645668</c:v>
                </c:pt>
                <c:pt idx="738">
                  <c:v>88.670689263459678</c:v>
                </c:pt>
                <c:pt idx="739">
                  <c:v>88.665640788424398</c:v>
                </c:pt>
                <c:pt idx="740">
                  <c:v>88.660573162415915</c:v>
                </c:pt>
                <c:pt idx="741">
                  <c:v>88.655486313040328</c:v>
                </c:pt>
                <c:pt idx="742">
                  <c:v>88.650380167633131</c:v>
                </c:pt>
                <c:pt idx="743">
                  <c:v>88.645254653258036</c:v>
                </c:pt>
                <c:pt idx="744">
                  <c:v>88.640109696706048</c:v>
                </c:pt>
                <c:pt idx="745">
                  <c:v>88.634945224494459</c:v>
                </c:pt>
                <c:pt idx="746">
                  <c:v>88.629761162865861</c:v>
                </c:pt>
                <c:pt idx="747">
                  <c:v>88.624557437787146</c:v>
                </c:pt>
                <c:pt idx="748">
                  <c:v>88.619333974948574</c:v>
                </c:pt>
                <c:pt idx="749">
                  <c:v>88.614090699762727</c:v>
                </c:pt>
                <c:pt idx="750">
                  <c:v>88.608827537363439</c:v>
                </c:pt>
                <c:pt idx="751">
                  <c:v>88.603544412604904</c:v>
                </c:pt>
                <c:pt idx="752">
                  <c:v>88.598241250060639</c:v>
                </c:pt>
                <c:pt idx="753">
                  <c:v>88.592917974022441</c:v>
                </c:pt>
                <c:pt idx="754">
                  <c:v>88.587574508499387</c:v>
                </c:pt>
                <c:pt idx="755">
                  <c:v>88.582210777216815</c:v>
                </c:pt>
                <c:pt idx="756">
                  <c:v>88.576826703615311</c:v>
                </c:pt>
                <c:pt idx="757">
                  <c:v>88.571422210849704</c:v>
                </c:pt>
                <c:pt idx="758">
                  <c:v>88.56599722178791</c:v>
                </c:pt>
                <c:pt idx="759">
                  <c:v>88.560551659010201</c:v>
                </c:pt>
                <c:pt idx="760">
                  <c:v>88.555085444807787</c:v>
                </c:pt>
                <c:pt idx="761">
                  <c:v>88.549598501182061</c:v>
                </c:pt>
                <c:pt idx="762">
                  <c:v>88.544090749843477</c:v>
                </c:pt>
                <c:pt idx="763">
                  <c:v>88.538562112210442</c:v>
                </c:pt>
                <c:pt idx="764">
                  <c:v>88.53301250940838</c:v>
                </c:pt>
                <c:pt idx="765">
                  <c:v>88.52744186226856</c:v>
                </c:pt>
                <c:pt idx="766">
                  <c:v>88.521850091327209</c:v>
                </c:pt>
                <c:pt idx="767">
                  <c:v>88.516237116824215</c:v>
                </c:pt>
                <c:pt idx="768">
                  <c:v>88.510602858702356</c:v>
                </c:pt>
                <c:pt idx="769">
                  <c:v>88.504947236605958</c:v>
                </c:pt>
                <c:pt idx="770">
                  <c:v>88.49927016988002</c:v>
                </c:pt>
                <c:pt idx="771">
                  <c:v>88.493571577569128</c:v>
                </c:pt>
                <c:pt idx="772">
                  <c:v>88.487851378416224</c:v>
                </c:pt>
                <c:pt idx="773">
                  <c:v>88.482109490861774</c:v>
                </c:pt>
                <c:pt idx="774">
                  <c:v>88.47634583304243</c:v>
                </c:pt>
                <c:pt idx="775">
                  <c:v>88.470560322790163</c:v>
                </c:pt>
                <c:pt idx="776">
                  <c:v>88.464752877631042</c:v>
                </c:pt>
                <c:pt idx="777">
                  <c:v>88.458923414784195</c:v>
                </c:pt>
                <c:pt idx="778">
                  <c:v>88.453071851160757</c:v>
                </c:pt>
                <c:pt idx="779">
                  <c:v>88.44719810336268</c:v>
                </c:pt>
                <c:pt idx="780">
                  <c:v>88.441302087681663</c:v>
                </c:pt>
                <c:pt idx="781">
                  <c:v>88.43538372009813</c:v>
                </c:pt>
                <c:pt idx="782">
                  <c:v>88.429442916280038</c:v>
                </c:pt>
                <c:pt idx="783">
                  <c:v>88.423479591581753</c:v>
                </c:pt>
                <c:pt idx="784">
                  <c:v>88.417493661043054</c:v>
                </c:pt>
                <c:pt idx="785">
                  <c:v>88.411485039387841</c:v>
                </c:pt>
                <c:pt idx="786">
                  <c:v>88.405453641023215</c:v>
                </c:pt>
                <c:pt idx="787">
                  <c:v>88.399399380038204</c:v>
                </c:pt>
                <c:pt idx="788">
                  <c:v>88.393322170202623</c:v>
                </c:pt>
                <c:pt idx="789">
                  <c:v>88.387221924966155</c:v>
                </c:pt>
                <c:pt idx="790">
                  <c:v>88.381098557456966</c:v>
                </c:pt>
                <c:pt idx="791">
                  <c:v>88.37495198048066</c:v>
                </c:pt>
                <c:pt idx="792">
                  <c:v>88.368782106519205</c:v>
                </c:pt>
                <c:pt idx="793">
                  <c:v>88.362588847729739</c:v>
                </c:pt>
                <c:pt idx="794">
                  <c:v>88.356372115943444</c:v>
                </c:pt>
                <c:pt idx="795">
                  <c:v>88.350131822664295</c:v>
                </c:pt>
                <c:pt idx="796">
                  <c:v>88.343867879068029</c:v>
                </c:pt>
                <c:pt idx="797">
                  <c:v>88.337580196001042</c:v>
                </c:pt>
                <c:pt idx="798">
                  <c:v>88.331268683978919</c:v>
                </c:pt>
                <c:pt idx="799">
                  <c:v>88.324933253185705</c:v>
                </c:pt>
                <c:pt idx="800">
                  <c:v>88.318573813472426</c:v>
                </c:pt>
                <c:pt idx="801">
                  <c:v>88.312190274356027</c:v>
                </c:pt>
                <c:pt idx="802">
                  <c:v>88.305782545018161</c:v>
                </c:pt>
                <c:pt idx="803">
                  <c:v>88.299350534304111</c:v>
                </c:pt>
                <c:pt idx="804">
                  <c:v>88.292894150721409</c:v>
                </c:pt>
                <c:pt idx="805">
                  <c:v>88.286413302438902</c:v>
                </c:pt>
                <c:pt idx="806">
                  <c:v>88.279907897285426</c:v>
                </c:pt>
                <c:pt idx="807">
                  <c:v>88.273377842748587</c:v>
                </c:pt>
                <c:pt idx="808">
                  <c:v>88.266823045973652</c:v>
                </c:pt>
                <c:pt idx="809">
                  <c:v>88.260243413762296</c:v>
                </c:pt>
                <c:pt idx="810">
                  <c:v>88.253638852571441</c:v>
                </c:pt>
                <c:pt idx="811">
                  <c:v>88.247009268512045</c:v>
                </c:pt>
                <c:pt idx="812">
                  <c:v>88.24035456734785</c:v>
                </c:pt>
                <c:pt idx="813">
                  <c:v>88.233674654494209</c:v>
                </c:pt>
                <c:pt idx="814">
                  <c:v>88.226969435016912</c:v>
                </c:pt>
                <c:pt idx="815">
                  <c:v>88.220238813630914</c:v>
                </c:pt>
                <c:pt idx="816">
                  <c:v>88.213482694699067</c:v>
                </c:pt>
                <c:pt idx="817">
                  <c:v>88.206700982231084</c:v>
                </c:pt>
                <c:pt idx="818">
                  <c:v>88.199893579881987</c:v>
                </c:pt>
                <c:pt idx="819">
                  <c:v>88.193060390951302</c:v>
                </c:pt>
                <c:pt idx="820">
                  <c:v>88.186201318381478</c:v>
                </c:pt>
                <c:pt idx="821">
                  <c:v>88.179316264756778</c:v>
                </c:pt>
                <c:pt idx="822">
                  <c:v>88.17240513230206</c:v>
                </c:pt>
                <c:pt idx="823">
                  <c:v>88.165467822881467</c:v>
                </c:pt>
                <c:pt idx="824">
                  <c:v>88.158504237997263</c:v>
                </c:pt>
                <c:pt idx="825">
                  <c:v>88.151514278788511</c:v>
                </c:pt>
                <c:pt idx="826">
                  <c:v>88.144497846029878</c:v>
                </c:pt>
                <c:pt idx="827">
                  <c:v>88.137454840130331</c:v>
                </c:pt>
                <c:pt idx="828">
                  <c:v>88.130385161131883</c:v>
                </c:pt>
                <c:pt idx="829">
                  <c:v>88.123288708708387</c:v>
                </c:pt>
                <c:pt idx="830">
                  <c:v>88.11616538216407</c:v>
                </c:pt>
                <c:pt idx="831">
                  <c:v>88.109015080432684</c:v>
                </c:pt>
                <c:pt idx="832">
                  <c:v>88.101837702075713</c:v>
                </c:pt>
                <c:pt idx="833">
                  <c:v>88.094633145281477</c:v>
                </c:pt>
                <c:pt idx="834">
                  <c:v>88.087401307863686</c:v>
                </c:pt>
                <c:pt idx="835">
                  <c:v>88.080142087260214</c:v>
                </c:pt>
                <c:pt idx="836">
                  <c:v>88.072855380531792</c:v>
                </c:pt>
                <c:pt idx="837">
                  <c:v>88.06554108436066</c:v>
                </c:pt>
                <c:pt idx="838">
                  <c:v>88.058199095049446</c:v>
                </c:pt>
                <c:pt idx="839">
                  <c:v>88.050829308519596</c:v>
                </c:pt>
                <c:pt idx="840">
                  <c:v>88.043431620310386</c:v>
                </c:pt>
                <c:pt idx="841">
                  <c:v>88.036005925577385</c:v>
                </c:pt>
                <c:pt idx="842">
                  <c:v>88.028552119091245</c:v>
                </c:pt>
                <c:pt idx="843">
                  <c:v>88.021070095236439</c:v>
                </c:pt>
                <c:pt idx="844">
                  <c:v>88.01355974800974</c:v>
                </c:pt>
                <c:pt idx="845">
                  <c:v>88.006020971019197</c:v>
                </c:pt>
                <c:pt idx="846">
                  <c:v>87.9984536574826</c:v>
                </c:pt>
                <c:pt idx="847">
                  <c:v>87.990857700226258</c:v>
                </c:pt>
                <c:pt idx="848">
                  <c:v>87.983232991683607</c:v>
                </c:pt>
                <c:pt idx="849">
                  <c:v>87.975579423893976</c:v>
                </c:pt>
                <c:pt idx="850">
                  <c:v>87.967896888501102</c:v>
                </c:pt>
                <c:pt idx="851">
                  <c:v>87.960185276752014</c:v>
                </c:pt>
                <c:pt idx="852">
                  <c:v>87.952444479495483</c:v>
                </c:pt>
                <c:pt idx="853">
                  <c:v>87.944674387180754</c:v>
                </c:pt>
                <c:pt idx="854">
                  <c:v>87.936874889856313</c:v>
                </c:pt>
                <c:pt idx="855">
                  <c:v>87.929045877168335</c:v>
                </c:pt>
                <c:pt idx="856">
                  <c:v>87.921187238359522</c:v>
                </c:pt>
                <c:pt idx="857">
                  <c:v>87.913298862267567</c:v>
                </c:pt>
                <c:pt idx="858">
                  <c:v>87.905380637324015</c:v>
                </c:pt>
                <c:pt idx="859">
                  <c:v>87.897432451552746</c:v>
                </c:pt>
                <c:pt idx="860">
                  <c:v>87.889454192568579</c:v>
                </c:pt>
                <c:pt idx="861">
                  <c:v>87.881445747576066</c:v>
                </c:pt>
                <c:pt idx="862">
                  <c:v>87.873407003367987</c:v>
                </c:pt>
                <c:pt idx="863">
                  <c:v>87.865337846323996</c:v>
                </c:pt>
                <c:pt idx="864">
                  <c:v>87.857238162409388</c:v>
                </c:pt>
                <c:pt idx="865">
                  <c:v>87.849107837173477</c:v>
                </c:pt>
                <c:pt idx="866">
                  <c:v>87.840946755748405</c:v>
                </c:pt>
                <c:pt idx="867">
                  <c:v>87.832754802847688</c:v>
                </c:pt>
                <c:pt idx="868">
                  <c:v>87.824531862764829</c:v>
                </c:pt>
                <c:pt idx="869">
                  <c:v>87.816277819371919</c:v>
                </c:pt>
                <c:pt idx="870">
                  <c:v>87.807992556118322</c:v>
                </c:pt>
                <c:pt idx="871">
                  <c:v>87.79967595602912</c:v>
                </c:pt>
                <c:pt idx="872">
                  <c:v>87.79132790170388</c:v>
                </c:pt>
                <c:pt idx="873">
                  <c:v>87.782948275315135</c:v>
                </c:pt>
                <c:pt idx="874">
                  <c:v>87.774536958607101</c:v>
                </c:pt>
                <c:pt idx="875">
                  <c:v>87.766093832894057</c:v>
                </c:pt>
                <c:pt idx="876">
                  <c:v>87.757618779059214</c:v>
                </c:pt>
                <c:pt idx="877">
                  <c:v>87.749111677553046</c:v>
                </c:pt>
                <c:pt idx="878">
                  <c:v>87.740572408392012</c:v>
                </c:pt>
                <c:pt idx="879">
                  <c:v>87.732000851157181</c:v>
                </c:pt>
                <c:pt idx="880">
                  <c:v>87.723396884992596</c:v>
                </c:pt>
                <c:pt idx="881">
                  <c:v>87.714760388604191</c:v>
                </c:pt>
                <c:pt idx="882">
                  <c:v>87.706091240257905</c:v>
                </c:pt>
                <c:pt idx="883">
                  <c:v>87.697389317778715</c:v>
                </c:pt>
                <c:pt idx="884">
                  <c:v>87.6886544985489</c:v>
                </c:pt>
                <c:pt idx="885">
                  <c:v>87.679886659506764</c:v>
                </c:pt>
                <c:pt idx="886">
                  <c:v>87.671085677144944</c:v>
                </c:pt>
                <c:pt idx="887">
                  <c:v>87.662251427509489</c:v>
                </c:pt>
                <c:pt idx="888">
                  <c:v>87.653383786197821</c:v>
                </c:pt>
                <c:pt idx="889">
                  <c:v>87.644482628357594</c:v>
                </c:pt>
                <c:pt idx="890">
                  <c:v>87.63554782868529</c:v>
                </c:pt>
                <c:pt idx="891">
                  <c:v>87.62657926142461</c:v>
                </c:pt>
                <c:pt idx="892">
                  <c:v>87.617576800365086</c:v>
                </c:pt>
                <c:pt idx="893">
                  <c:v>87.608540318840724</c:v>
                </c:pt>
                <c:pt idx="894">
                  <c:v>87.599469689728309</c:v>
                </c:pt>
                <c:pt idx="895">
                  <c:v>87.590364785446212</c:v>
                </c:pt>
                <c:pt idx="896">
                  <c:v>87.581225477952657</c:v>
                </c:pt>
                <c:pt idx="897">
                  <c:v>87.572051638744512</c:v>
                </c:pt>
                <c:pt idx="898">
                  <c:v>87.562843138855669</c:v>
                </c:pt>
                <c:pt idx="899">
                  <c:v>87.553599848855583</c:v>
                </c:pt>
                <c:pt idx="900">
                  <c:v>87.544321638847848</c:v>
                </c:pt>
                <c:pt idx="901">
                  <c:v>87.535008378468675</c:v>
                </c:pt>
                <c:pt idx="902">
                  <c:v>87.52565993688539</c:v>
                </c:pt>
                <c:pt idx="903">
                  <c:v>87.516276182795082</c:v>
                </c:pt>
                <c:pt idx="904">
                  <c:v>87.506856984422967</c:v>
                </c:pt>
                <c:pt idx="905">
                  <c:v>87.497402209521042</c:v>
                </c:pt>
                <c:pt idx="906">
                  <c:v>87.487911725366445</c:v>
                </c:pt>
                <c:pt idx="907">
                  <c:v>87.478385398759983</c:v>
                </c:pt>
                <c:pt idx="908">
                  <c:v>87.46882309602492</c:v>
                </c:pt>
                <c:pt idx="909">
                  <c:v>87.459224683005104</c:v>
                </c:pt>
                <c:pt idx="910">
                  <c:v>87.449590025063628</c:v>
                </c:pt>
                <c:pt idx="911">
                  <c:v>87.43991898708137</c:v>
                </c:pt>
                <c:pt idx="912">
                  <c:v>87.430211433455526</c:v>
                </c:pt>
                <c:pt idx="913">
                  <c:v>87.420467228097877</c:v>
                </c:pt>
                <c:pt idx="914">
                  <c:v>87.410686234433626</c:v>
                </c:pt>
                <c:pt idx="915">
                  <c:v>87.400868315399578</c:v>
                </c:pt>
                <c:pt idx="916">
                  <c:v>87.391013333442928</c:v>
                </c:pt>
                <c:pt idx="917">
                  <c:v>87.381121150519405</c:v>
                </c:pt>
                <c:pt idx="918">
                  <c:v>87.37119162809212</c:v>
                </c:pt>
                <c:pt idx="919">
                  <c:v>87.361224627129729</c:v>
                </c:pt>
                <c:pt idx="920">
                  <c:v>87.351220008105216</c:v>
                </c:pt>
                <c:pt idx="921">
                  <c:v>87.341177630994139</c:v>
                </c:pt>
                <c:pt idx="922">
                  <c:v>87.331097355273229</c:v>
                </c:pt>
                <c:pt idx="923">
                  <c:v>87.320979039918967</c:v>
                </c:pt>
                <c:pt idx="924">
                  <c:v>87.310822543405664</c:v>
                </c:pt>
                <c:pt idx="925">
                  <c:v>87.300627723704494</c:v>
                </c:pt>
                <c:pt idx="926">
                  <c:v>87.290394438281638</c:v>
                </c:pt>
                <c:pt idx="927">
                  <c:v>87.280122544096685</c:v>
                </c:pt>
                <c:pt idx="928">
                  <c:v>87.269811897601301</c:v>
                </c:pt>
                <c:pt idx="929">
                  <c:v>87.259462354737778</c:v>
                </c:pt>
                <c:pt idx="930">
                  <c:v>87.249073770937173</c:v>
                </c:pt>
                <c:pt idx="931">
                  <c:v>87.238646001118013</c:v>
                </c:pt>
                <c:pt idx="932">
                  <c:v>87.228178899684835</c:v>
                </c:pt>
                <c:pt idx="933">
                  <c:v>87.21767232052639</c:v>
                </c:pt>
                <c:pt idx="934">
                  <c:v>87.20712611701434</c:v>
                </c:pt>
                <c:pt idx="935">
                  <c:v>87.196540142001581</c:v>
                </c:pt>
                <c:pt idx="936">
                  <c:v>87.185914247820776</c:v>
                </c:pt>
                <c:pt idx="937">
                  <c:v>87.175248286282894</c:v>
                </c:pt>
                <c:pt idx="938">
                  <c:v>87.16454210867542</c:v>
                </c:pt>
                <c:pt idx="939">
                  <c:v>87.153795565761158</c:v>
                </c:pt>
                <c:pt idx="940">
                  <c:v>87.143008507776429</c:v>
                </c:pt>
                <c:pt idx="941">
                  <c:v>87.132180784429508</c:v>
                </c:pt>
                <c:pt idx="942">
                  <c:v>87.121312244899457</c:v>
                </c:pt>
                <c:pt idx="943">
                  <c:v>87.110402737834022</c:v>
                </c:pt>
                <c:pt idx="944">
                  <c:v>87.099452111348612</c:v>
                </c:pt>
                <c:pt idx="945">
                  <c:v>87.08846021302432</c:v>
                </c:pt>
                <c:pt idx="946">
                  <c:v>87.077426889906874</c:v>
                </c:pt>
                <c:pt idx="947">
                  <c:v>87.066351988504465</c:v>
                </c:pt>
                <c:pt idx="948">
                  <c:v>87.055235354786845</c:v>
                </c:pt>
                <c:pt idx="949">
                  <c:v>87.044076834183272</c:v>
                </c:pt>
                <c:pt idx="950">
                  <c:v>87.032876271581358</c:v>
                </c:pt>
                <c:pt idx="951">
                  <c:v>87.021633511325177</c:v>
                </c:pt>
                <c:pt idx="952">
                  <c:v>87.010348397213988</c:v>
                </c:pt>
                <c:pt idx="953">
                  <c:v>86.999020772500515</c:v>
                </c:pt>
                <c:pt idx="954">
                  <c:v>86.987650479889552</c:v>
                </c:pt>
                <c:pt idx="955">
                  <c:v>86.976237361536349</c:v>
                </c:pt>
                <c:pt idx="956">
                  <c:v>86.964781259044955</c:v>
                </c:pt>
                <c:pt idx="957">
                  <c:v>86.953282013466847</c:v>
                </c:pt>
                <c:pt idx="958">
                  <c:v>86.941739465299307</c:v>
                </c:pt>
                <c:pt idx="959">
                  <c:v>86.930153454483943</c:v>
                </c:pt>
                <c:pt idx="960">
                  <c:v>86.918523820404886</c:v>
                </c:pt>
                <c:pt idx="961">
                  <c:v>86.906850401887809</c:v>
                </c:pt>
                <c:pt idx="962">
                  <c:v>86.895133037197681</c:v>
                </c:pt>
                <c:pt idx="963">
                  <c:v>86.883371564037716</c:v>
                </c:pt>
                <c:pt idx="964">
                  <c:v>86.871565819547655</c:v>
                </c:pt>
                <c:pt idx="965">
                  <c:v>86.85971564030234</c:v>
                </c:pt>
                <c:pt idx="966">
                  <c:v>86.847820862309973</c:v>
                </c:pt>
                <c:pt idx="967">
                  <c:v>86.835881321010788</c:v>
                </c:pt>
                <c:pt idx="968">
                  <c:v>86.823896851275364</c:v>
                </c:pt>
                <c:pt idx="969">
                  <c:v>86.811867287403132</c:v>
                </c:pt>
                <c:pt idx="970">
                  <c:v>86.79979246312088</c:v>
                </c:pt>
                <c:pt idx="971">
                  <c:v>86.787672211581182</c:v>
                </c:pt>
                <c:pt idx="972">
                  <c:v>86.77550636536094</c:v>
                </c:pt>
                <c:pt idx="973">
                  <c:v>86.763294756459672</c:v>
                </c:pt>
                <c:pt idx="974">
                  <c:v>86.751037216298144</c:v>
                </c:pt>
                <c:pt idx="975">
                  <c:v>86.738733575716864</c:v>
                </c:pt>
                <c:pt idx="976">
                  <c:v>86.726383664974335</c:v>
                </c:pt>
                <c:pt idx="977">
                  <c:v>86.713987313745847</c:v>
                </c:pt>
                <c:pt idx="978">
                  <c:v>86.701544351121569</c:v>
                </c:pt>
                <c:pt idx="979">
                  <c:v>86.689054605605534</c:v>
                </c:pt>
                <c:pt idx="980">
                  <c:v>86.676517905113542</c:v>
                </c:pt>
                <c:pt idx="981">
                  <c:v>86.663934076972211</c:v>
                </c:pt>
                <c:pt idx="982">
                  <c:v>86.651302947916918</c:v>
                </c:pt>
                <c:pt idx="983">
                  <c:v>86.638624344090658</c:v>
                </c:pt>
                <c:pt idx="984">
                  <c:v>86.625898091042544</c:v>
                </c:pt>
                <c:pt idx="985">
                  <c:v>86.613124013726008</c:v>
                </c:pt>
                <c:pt idx="986">
                  <c:v>86.600301936497488</c:v>
                </c:pt>
                <c:pt idx="987">
                  <c:v>86.587431683115071</c:v>
                </c:pt>
                <c:pt idx="988">
                  <c:v>86.574513076736622</c:v>
                </c:pt>
                <c:pt idx="989">
                  <c:v>86.561545939918616</c:v>
                </c:pt>
                <c:pt idx="990">
                  <c:v>86.548530094614478</c:v>
                </c:pt>
                <c:pt idx="991">
                  <c:v>86.535465362173184</c:v>
                </c:pt>
                <c:pt idx="992">
                  <c:v>86.522351563337608</c:v>
                </c:pt>
                <c:pt idx="993">
                  <c:v>86.50918851824332</c:v>
                </c:pt>
                <c:pt idx="994">
                  <c:v>86.495976046416914</c:v>
                </c:pt>
                <c:pt idx="995">
                  <c:v>86.482713966774398</c:v>
                </c:pt>
                <c:pt idx="996">
                  <c:v>86.469402097620062</c:v>
                </c:pt>
                <c:pt idx="997">
                  <c:v>86.456040256644684</c:v>
                </c:pt>
                <c:pt idx="998">
                  <c:v>86.442628260924366</c:v>
                </c:pt>
                <c:pt idx="999">
                  <c:v>86.429165926918785</c:v>
                </c:pt>
                <c:pt idx="1000">
                  <c:v>86.415653070469844</c:v>
                </c:pt>
                <c:pt idx="1001">
                  <c:v>86.402089506800408</c:v>
                </c:pt>
                <c:pt idx="1002">
                  <c:v>86.388475050512483</c:v>
                </c:pt>
                <c:pt idx="1003">
                  <c:v>86.374809515586136</c:v>
                </c:pt>
                <c:pt idx="1004">
                  <c:v>86.361092715377751</c:v>
                </c:pt>
                <c:pt idx="1005">
                  <c:v>86.347324462618857</c:v>
                </c:pt>
                <c:pt idx="1006">
                  <c:v>86.333504569414586</c:v>
                </c:pt>
                <c:pt idx="1007">
                  <c:v>86.319632847242019</c:v>
                </c:pt>
                <c:pt idx="1008">
                  <c:v>86.305709106949223</c:v>
                </c:pt>
                <c:pt idx="1009">
                  <c:v>86.291733158753559</c:v>
                </c:pt>
                <c:pt idx="1010">
                  <c:v>86.277704812240202</c:v>
                </c:pt>
                <c:pt idx="1011">
                  <c:v>86.263623876360981</c:v>
                </c:pt>
                <c:pt idx="1012">
                  <c:v>86.249490159432639</c:v>
                </c:pt>
                <c:pt idx="1013">
                  <c:v>86.2353034691359</c:v>
                </c:pt>
                <c:pt idx="1014">
                  <c:v>86.221063612513674</c:v>
                </c:pt>
                <c:pt idx="1015">
                  <c:v>86.206770395969812</c:v>
                </c:pt>
                <c:pt idx="1016">
                  <c:v>86.192423625267921</c:v>
                </c:pt>
                <c:pt idx="1017">
                  <c:v>86.178023105529576</c:v>
                </c:pt>
                <c:pt idx="1018">
                  <c:v>86.163568641233468</c:v>
                </c:pt>
                <c:pt idx="1019">
                  <c:v>86.149060036213527</c:v>
                </c:pt>
                <c:pt idx="1020">
                  <c:v>86.134497093658041</c:v>
                </c:pt>
                <c:pt idx="1021">
                  <c:v>86.119879616108065</c:v>
                </c:pt>
                <c:pt idx="1022">
                  <c:v>86.105207405456056</c:v>
                </c:pt>
                <c:pt idx="1023">
                  <c:v>86.090480262944695</c:v>
                </c:pt>
                <c:pt idx="1024">
                  <c:v>86.075697989165491</c:v>
                </c:pt>
                <c:pt idx="1025">
                  <c:v>86.06086038405752</c:v>
                </c:pt>
                <c:pt idx="1026">
                  <c:v>86.045967246905846</c:v>
                </c:pt>
                <c:pt idx="1027">
                  <c:v>86.031018376340782</c:v>
                </c:pt>
                <c:pt idx="1028">
                  <c:v>86.016013570336057</c:v>
                </c:pt>
                <c:pt idx="1029">
                  <c:v>86.000952626207848</c:v>
                </c:pt>
                <c:pt idx="1030">
                  <c:v>85.985835340613363</c:v>
                </c:pt>
                <c:pt idx="1031">
                  <c:v>85.9706615095497</c:v>
                </c:pt>
                <c:pt idx="1032">
                  <c:v>85.955430928352484</c:v>
                </c:pt>
                <c:pt idx="1033">
                  <c:v>85.940143391694647</c:v>
                </c:pt>
                <c:pt idx="1034">
                  <c:v>85.924798693585302</c:v>
                </c:pt>
                <c:pt idx="1035">
                  <c:v>85.909396627368224</c:v>
                </c:pt>
                <c:pt idx="1036">
                  <c:v>85.893936985721126</c:v>
                </c:pt>
                <c:pt idx="1037">
                  <c:v>85.87841956065401</c:v>
                </c:pt>
                <c:pt idx="1038">
                  <c:v>85.862844143508013</c:v>
                </c:pt>
                <c:pt idx="1039">
                  <c:v>85.847210524954534</c:v>
                </c:pt>
                <c:pt idx="1040">
                  <c:v>85.831518494993773</c:v>
                </c:pt>
                <c:pt idx="1041">
                  <c:v>85.815767842953662</c:v>
                </c:pt>
                <c:pt idx="1042">
                  <c:v>85.799958357488606</c:v>
                </c:pt>
                <c:pt idx="1043">
                  <c:v>85.784089826578565</c:v>
                </c:pt>
                <c:pt idx="1044">
                  <c:v>85.768162037527745</c:v>
                </c:pt>
                <c:pt idx="1045">
                  <c:v>85.752174776963429</c:v>
                </c:pt>
                <c:pt idx="1046">
                  <c:v>85.736127830835059</c:v>
                </c:pt>
                <c:pt idx="1047">
                  <c:v>85.720020984413111</c:v>
                </c:pt>
                <c:pt idx="1048">
                  <c:v>85.703854022287601</c:v>
                </c:pt>
                <c:pt idx="1049">
                  <c:v>85.687626728367732</c:v>
                </c:pt>
                <c:pt idx="1050">
                  <c:v>85.671338885880218</c:v>
                </c:pt>
                <c:pt idx="1051">
                  <c:v>85.654990277368483</c:v>
                </c:pt>
                <c:pt idx="1052">
                  <c:v>85.638580684691718</c:v>
                </c:pt>
                <c:pt idx="1053">
                  <c:v>85.622109889023577</c:v>
                </c:pt>
                <c:pt idx="1054">
                  <c:v>85.605577670851346</c:v>
                </c:pt>
                <c:pt idx="1055">
                  <c:v>85.588983809975147</c:v>
                </c:pt>
                <c:pt idx="1056">
                  <c:v>85.572328085506399</c:v>
                </c:pt>
                <c:pt idx="1057">
                  <c:v>85.555610275867494</c:v>
                </c:pt>
                <c:pt idx="1058">
                  <c:v>85.53883015879039</c:v>
                </c:pt>
                <c:pt idx="1059">
                  <c:v>85.521987511315757</c:v>
                </c:pt>
                <c:pt idx="1060">
                  <c:v>85.505082109792255</c:v>
                </c:pt>
                <c:pt idx="1061">
                  <c:v>85.488113729875352</c:v>
                </c:pt>
                <c:pt idx="1062">
                  <c:v>85.471082146526641</c:v>
                </c:pt>
                <c:pt idx="1063">
                  <c:v>85.45398713401292</c:v>
                </c:pt>
                <c:pt idx="1064">
                  <c:v>85.436828465905094</c:v>
                </c:pt>
                <c:pt idx="1065">
                  <c:v>85.419605915077696</c:v>
                </c:pt>
                <c:pt idx="1066">
                  <c:v>85.402319253707759</c:v>
                </c:pt>
                <c:pt idx="1067">
                  <c:v>85.384968253274224</c:v>
                </c:pt>
                <c:pt idx="1068">
                  <c:v>85.367552684556898</c:v>
                </c:pt>
                <c:pt idx="1069">
                  <c:v>85.350072317635934</c:v>
                </c:pt>
                <c:pt idx="1070">
                  <c:v>85.332526921890874</c:v>
                </c:pt>
                <c:pt idx="1071">
                  <c:v>85.314916265999912</c:v>
                </c:pt>
                <c:pt idx="1072">
                  <c:v>85.297240117939324</c:v>
                </c:pt>
                <c:pt idx="1073">
                  <c:v>85.279498244982562</c:v>
                </c:pt>
                <c:pt idx="1074">
                  <c:v>85.261690413699711</c:v>
                </c:pt>
                <c:pt idx="1075">
                  <c:v>85.24381638995672</c:v>
                </c:pt>
                <c:pt idx="1076">
                  <c:v>85.225875938914868</c:v>
                </c:pt>
                <c:pt idx="1077">
                  <c:v>85.207868825029863</c:v>
                </c:pt>
                <c:pt idx="1078">
                  <c:v>85.189794812051403</c:v>
                </c:pt>
                <c:pt idx="1079">
                  <c:v>85.171653663022923</c:v>
                </c:pt>
                <c:pt idx="1080">
                  <c:v>85.153445140280212</c:v>
                </c:pt>
                <c:pt idx="1081">
                  <c:v>85.135169005451658</c:v>
                </c:pt>
                <c:pt idx="1082">
                  <c:v>85.116825019457153</c:v>
                </c:pt>
                <c:pt idx="1083">
                  <c:v>85.09841294250792</c:v>
                </c:pt>
                <c:pt idx="1084">
                  <c:v>85.079932534105865</c:v>
                </c:pt>
                <c:pt idx="1085">
                  <c:v>85.061383553043257</c:v>
                </c:pt>
                <c:pt idx="1086">
                  <c:v>85.042765757401838</c:v>
                </c:pt>
                <c:pt idx="1087">
                  <c:v>85.024078904553079</c:v>
                </c:pt>
                <c:pt idx="1088">
                  <c:v>85.005322751157195</c:v>
                </c:pt>
                <c:pt idx="1089">
                  <c:v>84.986497053163205</c:v>
                </c:pt>
                <c:pt idx="1090">
                  <c:v>84.967601565808053</c:v>
                </c:pt>
                <c:pt idx="1091">
                  <c:v>84.948636043616773</c:v>
                </c:pt>
                <c:pt idx="1092">
                  <c:v>84.929600240401982</c:v>
                </c:pt>
                <c:pt idx="1093">
                  <c:v>84.91049390926355</c:v>
                </c:pt>
                <c:pt idx="1094">
                  <c:v>84.891316802588449</c:v>
                </c:pt>
                <c:pt idx="1095">
                  <c:v>84.872068672050318</c:v>
                </c:pt>
                <c:pt idx="1096">
                  <c:v>84.852749268609543</c:v>
                </c:pt>
                <c:pt idx="1097">
                  <c:v>84.833358342512796</c:v>
                </c:pt>
                <c:pt idx="1098">
                  <c:v>84.813895643293122</c:v>
                </c:pt>
                <c:pt idx="1099">
                  <c:v>84.794360919769517</c:v>
                </c:pt>
                <c:pt idx="1100">
                  <c:v>84.77475392004726</c:v>
                </c:pt>
                <c:pt idx="1101">
                  <c:v>84.755074391517226</c:v>
                </c:pt>
                <c:pt idx="1102">
                  <c:v>84.735322080856506</c:v>
                </c:pt>
                <c:pt idx="1103">
                  <c:v>84.715496734027852</c:v>
                </c:pt>
                <c:pt idx="1104">
                  <c:v>84.695598096279852</c:v>
                </c:pt>
                <c:pt idx="1105">
                  <c:v>84.675625912147211</c:v>
                </c:pt>
                <c:pt idx="1106">
                  <c:v>84.655579925450525</c:v>
                </c:pt>
                <c:pt idx="1107">
                  <c:v>84.635459879296491</c:v>
                </c:pt>
                <c:pt idx="1108">
                  <c:v>84.615265516077798</c:v>
                </c:pt>
                <c:pt idx="1109">
                  <c:v>84.594996577473694</c:v>
                </c:pt>
                <c:pt idx="1110">
                  <c:v>84.574652804449912</c:v>
                </c:pt>
                <c:pt idx="1111">
                  <c:v>84.554233937259013</c:v>
                </c:pt>
                <c:pt idx="1112">
                  <c:v>84.533739715440404</c:v>
                </c:pt>
                <c:pt idx="1113">
                  <c:v>84.513169877820999</c:v>
                </c:pt>
                <c:pt idx="1114">
                  <c:v>84.492524162515011</c:v>
                </c:pt>
                <c:pt idx="1115">
                  <c:v>84.471802306924957</c:v>
                </c:pt>
                <c:pt idx="1116">
                  <c:v>84.45100404774135</c:v>
                </c:pt>
                <c:pt idx="1117">
                  <c:v>84.430129120943718</c:v>
                </c:pt>
                <c:pt idx="1118">
                  <c:v>84.409177261800636</c:v>
                </c:pt>
                <c:pt idx="1119">
                  <c:v>84.388148204870419</c:v>
                </c:pt>
                <c:pt idx="1120">
                  <c:v>84.367041684001478</c:v>
                </c:pt>
                <c:pt idx="1121">
                  <c:v>84.345857432333091</c:v>
                </c:pt>
                <c:pt idx="1122">
                  <c:v>84.324595182296008</c:v>
                </c:pt>
                <c:pt idx="1123">
                  <c:v>84.303254665612627</c:v>
                </c:pt>
                <c:pt idx="1124">
                  <c:v>84.281835613298185</c:v>
                </c:pt>
                <c:pt idx="1125">
                  <c:v>84.260337755661212</c:v>
                </c:pt>
                <c:pt idx="1126">
                  <c:v>84.2387608223043</c:v>
                </c:pt>
                <c:pt idx="1127">
                  <c:v>84.217104542125057</c:v>
                </c:pt>
                <c:pt idx="1128">
                  <c:v>84.195368643316513</c:v>
                </c:pt>
                <c:pt idx="1129">
                  <c:v>84.173552853368463</c:v>
                </c:pt>
                <c:pt idx="1130">
                  <c:v>84.151656899068072</c:v>
                </c:pt>
                <c:pt idx="1131">
                  <c:v>84.129680506500819</c:v>
                </c:pt>
                <c:pt idx="1132">
                  <c:v>84.107623401051555</c:v>
                </c:pt>
                <c:pt idx="1133">
                  <c:v>84.085485307405563</c:v>
                </c:pt>
                <c:pt idx="1134">
                  <c:v>84.063265949549503</c:v>
                </c:pt>
                <c:pt idx="1135">
                  <c:v>84.040965050772712</c:v>
                </c:pt>
                <c:pt idx="1136">
                  <c:v>84.018582333667993</c:v>
                </c:pt>
                <c:pt idx="1137">
                  <c:v>83.996117520133353</c:v>
                </c:pt>
                <c:pt idx="1138">
                  <c:v>83.973570331372684</c:v>
                </c:pt>
                <c:pt idx="1139">
                  <c:v>83.950940487897256</c:v>
                </c:pt>
                <c:pt idx="1140">
                  <c:v>83.92822770952732</c:v>
                </c:pt>
                <c:pt idx="1141">
                  <c:v>83.905431715393107</c:v>
                </c:pt>
                <c:pt idx="1142">
                  <c:v>83.882552223936344</c:v>
                </c:pt>
                <c:pt idx="1143">
                  <c:v>83.859588952911892</c:v>
                </c:pt>
                <c:pt idx="1144">
                  <c:v>83.836541619388939</c:v>
                </c:pt>
                <c:pt idx="1145">
                  <c:v>83.813409939752901</c:v>
                </c:pt>
                <c:pt idx="1146">
                  <c:v>83.790193629706891</c:v>
                </c:pt>
                <c:pt idx="1147">
                  <c:v>83.76689240427325</c:v>
                </c:pt>
                <c:pt idx="1148">
                  <c:v>83.74350597779565</c:v>
                </c:pt>
                <c:pt idx="1149">
                  <c:v>83.720034063940318</c:v>
                </c:pt>
                <c:pt idx="1150">
                  <c:v>83.696476375698211</c:v>
                </c:pt>
                <c:pt idx="1151">
                  <c:v>83.672832625386945</c:v>
                </c:pt>
                <c:pt idx="1152">
                  <c:v>83.649102524652392</c:v>
                </c:pt>
                <c:pt idx="1153">
                  <c:v>83.625285784470805</c:v>
                </c:pt>
                <c:pt idx="1154">
                  <c:v>83.601382115151125</c:v>
                </c:pt>
                <c:pt idx="1155">
                  <c:v>83.577391226336516</c:v>
                </c:pt>
                <c:pt idx="1156">
                  <c:v>83.553312827006948</c:v>
                </c:pt>
                <c:pt idx="1157">
                  <c:v>83.529146625481033</c:v>
                </c:pt>
                <c:pt idx="1158">
                  <c:v>83.504892329418823</c:v>
                </c:pt>
                <c:pt idx="1159">
                  <c:v>83.480549645823359</c:v>
                </c:pt>
                <c:pt idx="1160">
                  <c:v>83.456118281043615</c:v>
                </c:pt>
                <c:pt idx="1161">
                  <c:v>83.431597940776811</c:v>
                </c:pt>
                <c:pt idx="1162">
                  <c:v>83.406988330070519</c:v>
                </c:pt>
                <c:pt idx="1163">
                  <c:v>83.382289153325871</c:v>
                </c:pt>
                <c:pt idx="1164">
                  <c:v>83.357500114299427</c:v>
                </c:pt>
                <c:pt idx="1165">
                  <c:v>83.332620916106393</c:v>
                </c:pt>
                <c:pt idx="1166">
                  <c:v>83.307651261223029</c:v>
                </c:pt>
                <c:pt idx="1167">
                  <c:v>83.282590851489616</c:v>
                </c:pt>
                <c:pt idx="1168">
                  <c:v>83.257439388113198</c:v>
                </c:pt>
                <c:pt idx="1169">
                  <c:v>83.232196571670386</c:v>
                </c:pt>
                <c:pt idx="1170">
                  <c:v>83.206862102110662</c:v>
                </c:pt>
                <c:pt idx="1171">
                  <c:v>83.181435678759058</c:v>
                </c:pt>
                <c:pt idx="1172">
                  <c:v>83.155917000319519</c:v>
                </c:pt>
                <c:pt idx="1173">
                  <c:v>83.130305764877917</c:v>
                </c:pt>
                <c:pt idx="1174">
                  <c:v>83.104601669905406</c:v>
                </c:pt>
                <c:pt idx="1175">
                  <c:v>83.078804412261661</c:v>
                </c:pt>
                <c:pt idx="1176">
                  <c:v>83.052913688198075</c:v>
                </c:pt>
                <c:pt idx="1177">
                  <c:v>83.026929193361724</c:v>
                </c:pt>
                <c:pt idx="1178">
                  <c:v>83.000850622798396</c:v>
                </c:pt>
                <c:pt idx="1179">
                  <c:v>82.974677670956368</c:v>
                </c:pt>
                <c:pt idx="1180">
                  <c:v>82.948410031689946</c:v>
                </c:pt>
                <c:pt idx="1181">
                  <c:v>82.922047398263445</c:v>
                </c:pt>
                <c:pt idx="1182">
                  <c:v>82.895589463354725</c:v>
                </c:pt>
                <c:pt idx="1183">
                  <c:v>82.869035919059201</c:v>
                </c:pt>
                <c:pt idx="1184">
                  <c:v>82.842386456893934</c:v>
                </c:pt>
                <c:pt idx="1185">
                  <c:v>82.815640767801398</c:v>
                </c:pt>
                <c:pt idx="1186">
                  <c:v>82.788798542153572</c:v>
                </c:pt>
                <c:pt idx="1187">
                  <c:v>82.761859469756573</c:v>
                </c:pt>
                <c:pt idx="1188">
                  <c:v>82.734823239854364</c:v>
                </c:pt>
                <c:pt idx="1189">
                  <c:v>82.707689541133462</c:v>
                </c:pt>
                <c:pt idx="1190">
                  <c:v>82.680458061727293</c:v>
                </c:pt>
                <c:pt idx="1191">
                  <c:v>82.65312848922062</c:v>
                </c:pt>
                <c:pt idx="1192">
                  <c:v>82.625700510653914</c:v>
                </c:pt>
                <c:pt idx="1193">
                  <c:v>82.598173812528671</c:v>
                </c:pt>
                <c:pt idx="1194">
                  <c:v>82.570548080811633</c:v>
                </c:pt>
                <c:pt idx="1195">
                  <c:v>82.542823000939663</c:v>
                </c:pt>
                <c:pt idx="1196">
                  <c:v>82.514998257824828</c:v>
                </c:pt>
                <c:pt idx="1197">
                  <c:v>82.487073535859352</c:v>
                </c:pt>
                <c:pt idx="1198">
                  <c:v>82.459048518920753</c:v>
                </c:pt>
                <c:pt idx="1199">
                  <c:v>82.430922890376948</c:v>
                </c:pt>
                <c:pt idx="1200">
                  <c:v>82.402696333091711</c:v>
                </c:pt>
                <c:pt idx="1201">
                  <c:v>82.374368529429475</c:v>
                </c:pt>
                <c:pt idx="1202">
                  <c:v>82.345939161261668</c:v>
                </c:pt>
                <c:pt idx="1203">
                  <c:v>82.317407909971664</c:v>
                </c:pt>
                <c:pt idx="1204">
                  <c:v>82.288774456460317</c:v>
                </c:pt>
                <c:pt idx="1205">
                  <c:v>82.260038481152364</c:v>
                </c:pt>
                <c:pt idx="1206">
                  <c:v>82.23119966400148</c:v>
                </c:pt>
                <c:pt idx="1207">
                  <c:v>82.202257684496587</c:v>
                </c:pt>
                <c:pt idx="1208">
                  <c:v>82.17321222166774</c:v>
                </c:pt>
                <c:pt idx="1209">
                  <c:v>82.144062954092846</c:v>
                </c:pt>
                <c:pt idx="1210">
                  <c:v>82.114809559902639</c:v>
                </c:pt>
                <c:pt idx="1211">
                  <c:v>82.085451716788086</c:v>
                </c:pt>
                <c:pt idx="1212">
                  <c:v>82.055989102006663</c:v>
                </c:pt>
                <c:pt idx="1213">
                  <c:v>82.026421392388031</c:v>
                </c:pt>
                <c:pt idx="1214">
                  <c:v>81.996748264341832</c:v>
                </c:pt>
                <c:pt idx="1215">
                  <c:v>81.966969393863295</c:v>
                </c:pt>
                <c:pt idx="1216">
                  <c:v>81.937084456541371</c:v>
                </c:pt>
                <c:pt idx="1217">
                  <c:v>81.907093127564011</c:v>
                </c:pt>
                <c:pt idx="1218">
                  <c:v>81.87699508172669</c:v>
                </c:pt>
                <c:pt idx="1219">
                  <c:v>81.846789993438776</c:v>
                </c:pt>
                <c:pt idx="1220">
                  <c:v>81.816477536730829</c:v>
                </c:pt>
                <c:pt idx="1221">
                  <c:v>81.786057385262168</c:v>
                </c:pt>
                <c:pt idx="1222">
                  <c:v>81.755529212328284</c:v>
                </c:pt>
                <c:pt idx="1223">
                  <c:v>81.7248926908686</c:v>
                </c:pt>
                <c:pt idx="1224">
                  <c:v>81.694147493473466</c:v>
                </c:pt>
                <c:pt idx="1225">
                  <c:v>81.663293292392794</c:v>
                </c:pt>
                <c:pt idx="1226">
                  <c:v>81.632329759543779</c:v>
                </c:pt>
                <c:pt idx="1227">
                  <c:v>81.601256566518288</c:v>
                </c:pt>
                <c:pt idx="1228">
                  <c:v>81.570073384592092</c:v>
                </c:pt>
                <c:pt idx="1229">
                  <c:v>81.538779884732463</c:v>
                </c:pt>
                <c:pt idx="1230">
                  <c:v>81.507375737606353</c:v>
                </c:pt>
                <c:pt idx="1231">
                  <c:v>81.475860613589589</c:v>
                </c:pt>
                <c:pt idx="1232">
                  <c:v>81.444234182775006</c:v>
                </c:pt>
                <c:pt idx="1233">
                  <c:v>81.412496114981479</c:v>
                </c:pt>
                <c:pt idx="1234">
                  <c:v>81.380646079762386</c:v>
                </c:pt>
                <c:pt idx="1235">
                  <c:v>81.348683746415134</c:v>
                </c:pt>
                <c:pt idx="1236">
                  <c:v>81.316608783990176</c:v>
                </c:pt>
                <c:pt idx="1237">
                  <c:v>81.284420861299765</c:v>
                </c:pt>
                <c:pt idx="1238">
                  <c:v>81.252119646928065</c:v>
                </c:pt>
                <c:pt idx="1239">
                  <c:v>81.219704809240085</c:v>
                </c:pt>
                <c:pt idx="1240">
                  <c:v>81.187176016391561</c:v>
                </c:pt>
                <c:pt idx="1241">
                  <c:v>81.154532936338882</c:v>
                </c:pt>
                <c:pt idx="1242">
                  <c:v>81.121775236848805</c:v>
                </c:pt>
                <c:pt idx="1243">
                  <c:v>81.08890258550818</c:v>
                </c:pt>
                <c:pt idx="1244">
                  <c:v>81.055914649734746</c:v>
                </c:pt>
                <c:pt idx="1245">
                  <c:v>81.022811096787265</c:v>
                </c:pt>
                <c:pt idx="1246">
                  <c:v>80.989591593775572</c:v>
                </c:pt>
                <c:pt idx="1247">
                  <c:v>80.956255807671511</c:v>
                </c:pt>
                <c:pt idx="1248">
                  <c:v>80.922803405319684</c:v>
                </c:pt>
                <c:pt idx="1249">
                  <c:v>80.88923405344822</c:v>
                </c:pt>
                <c:pt idx="1250">
                  <c:v>80.855547418679549</c:v>
                </c:pt>
                <c:pt idx="1251">
                  <c:v>80.821743167542067</c:v>
                </c:pt>
                <c:pt idx="1252">
                  <c:v>80.787820966480908</c:v>
                </c:pt>
                <c:pt idx="1253">
                  <c:v>80.753780481869782</c:v>
                </c:pt>
                <c:pt idx="1254">
                  <c:v>80.719621380022275</c:v>
                </c:pt>
                <c:pt idx="1255">
                  <c:v>80.685343327203583</c:v>
                </c:pt>
                <c:pt idx="1256">
                  <c:v>80.650945989642778</c:v>
                </c:pt>
                <c:pt idx="1257">
                  <c:v>80.616429033544392</c:v>
                </c:pt>
                <c:pt idx="1258">
                  <c:v>80.581792125100662</c:v>
                </c:pt>
                <c:pt idx="1259">
                  <c:v>80.547034930504239</c:v>
                </c:pt>
                <c:pt idx="1260">
                  <c:v>80.51215711596015</c:v>
                </c:pt>
                <c:pt idx="1261">
                  <c:v>80.477158347698634</c:v>
                </c:pt>
                <c:pt idx="1262">
                  <c:v>80.442038291988183</c:v>
                </c:pt>
                <c:pt idx="1263">
                  <c:v>80.406796615148352</c:v>
                </c:pt>
                <c:pt idx="1264">
                  <c:v>80.371432983562642</c:v>
                </c:pt>
                <c:pt idx="1265">
                  <c:v>80.335947063692089</c:v>
                </c:pt>
                <c:pt idx="1266">
                  <c:v>80.300338522088452</c:v>
                </c:pt>
                <c:pt idx="1267">
                  <c:v>80.26460702540804</c:v>
                </c:pt>
                <c:pt idx="1268">
                  <c:v>80.228752240425337</c:v>
                </c:pt>
                <c:pt idx="1269">
                  <c:v>80.192773834046633</c:v>
                </c:pt>
                <c:pt idx="1270">
                  <c:v>80.156671473325048</c:v>
                </c:pt>
                <c:pt idx="1271">
                  <c:v>80.120444825473655</c:v>
                </c:pt>
                <c:pt idx="1272">
                  <c:v>80.084093557880621</c:v>
                </c:pt>
                <c:pt idx="1273">
                  <c:v>80.0476173381237</c:v>
                </c:pt>
                <c:pt idx="1274">
                  <c:v>80.01101583398453</c:v>
                </c:pt>
                <c:pt idx="1275">
                  <c:v>79.974288713464347</c:v>
                </c:pt>
                <c:pt idx="1276">
                  <c:v>79.937435644798569</c:v>
                </c:pt>
                <c:pt idx="1277">
                  <c:v>79.9004562964721</c:v>
                </c:pt>
                <c:pt idx="1278">
                  <c:v>79.863350337235019</c:v>
                </c:pt>
                <c:pt idx="1279">
                  <c:v>79.826117436117883</c:v>
                </c:pt>
                <c:pt idx="1280">
                  <c:v>79.7887572624483</c:v>
                </c:pt>
                <c:pt idx="1281">
                  <c:v>79.751269485865862</c:v>
                </c:pt>
                <c:pt idx="1282">
                  <c:v>79.713653776338859</c:v>
                </c:pt>
                <c:pt idx="1283">
                  <c:v>79.675909804181046</c:v>
                </c:pt>
                <c:pt idx="1284">
                  <c:v>79.638037240067561</c:v>
                </c:pt>
                <c:pt idx="1285">
                  <c:v>79.600035755051707</c:v>
                </c:pt>
                <c:pt idx="1286">
                  <c:v>79.561905020582245</c:v>
                </c:pt>
                <c:pt idx="1287">
                  <c:v>79.523644708520251</c:v>
                </c:pt>
                <c:pt idx="1288">
                  <c:v>79.485254491156411</c:v>
                </c:pt>
                <c:pt idx="1289">
                  <c:v>79.446734041228424</c:v>
                </c:pt>
                <c:pt idx="1290">
                  <c:v>79.408083031939057</c:v>
                </c:pt>
                <c:pt idx="1291">
                  <c:v>79.369301136973448</c:v>
                </c:pt>
                <c:pt idx="1292">
                  <c:v>79.330388030517611</c:v>
                </c:pt>
                <c:pt idx="1293">
                  <c:v>79.291343387276314</c:v>
                </c:pt>
                <c:pt idx="1294">
                  <c:v>79.252166882492148</c:v>
                </c:pt>
                <c:pt idx="1295">
                  <c:v>79.212858191963392</c:v>
                </c:pt>
                <c:pt idx="1296">
                  <c:v>79.173416992063139</c:v>
                </c:pt>
                <c:pt idx="1297">
                  <c:v>79.13384295975888</c:v>
                </c:pt>
                <c:pt idx="1298">
                  <c:v>79.094135772630935</c:v>
                </c:pt>
                <c:pt idx="1299">
                  <c:v>79.054295108892077</c:v>
                </c:pt>
                <c:pt idx="1300">
                  <c:v>79.014320647408013</c:v>
                </c:pt>
                <c:pt idx="1301">
                  <c:v>78.974212067715655</c:v>
                </c:pt>
                <c:pt idx="1302">
                  <c:v>78.933969050044823</c:v>
                </c:pt>
                <c:pt idx="1303">
                  <c:v>78.893591275337613</c:v>
                </c:pt>
                <c:pt idx="1304">
                  <c:v>78.853078425268691</c:v>
                </c:pt>
                <c:pt idx="1305">
                  <c:v>78.812430182266809</c:v>
                </c:pt>
                <c:pt idx="1306">
                  <c:v>78.771646229534596</c:v>
                </c:pt>
                <c:pt idx="1307">
                  <c:v>78.730726251070905</c:v>
                </c:pt>
                <c:pt idx="1308">
                  <c:v>78.689669931691142</c:v>
                </c:pt>
                <c:pt idx="1309">
                  <c:v>78.648476957048814</c:v>
                </c:pt>
                <c:pt idx="1310">
                  <c:v>78.607147013658306</c:v>
                </c:pt>
                <c:pt idx="1311">
                  <c:v>78.565679788915418</c:v>
                </c:pt>
                <c:pt idx="1312">
                  <c:v>78.524074971120555</c:v>
                </c:pt>
                <c:pt idx="1313">
                  <c:v>78.482332249500871</c:v>
                </c:pt>
                <c:pt idx="1314">
                  <c:v>78.440451314232561</c:v>
                </c:pt>
                <c:pt idx="1315">
                  <c:v>78.398431856464285</c:v>
                </c:pt>
                <c:pt idx="1316">
                  <c:v>78.356273568339176</c:v>
                </c:pt>
                <c:pt idx="1317">
                  <c:v>78.313976143019573</c:v>
                </c:pt>
                <c:pt idx="1318">
                  <c:v>78.271539274709369</c:v>
                </c:pt>
                <c:pt idx="1319">
                  <c:v>78.228962658677887</c:v>
                </c:pt>
                <c:pt idx="1320">
                  <c:v>78.186245991284409</c:v>
                </c:pt>
                <c:pt idx="1321">
                  <c:v>78.143388970001851</c:v>
                </c:pt>
                <c:pt idx="1322">
                  <c:v>78.100391293441405</c:v>
                </c:pt>
                <c:pt idx="1323">
                  <c:v>78.057252661376594</c:v>
                </c:pt>
                <c:pt idx="1324">
                  <c:v>78.013972774769087</c:v>
                </c:pt>
                <c:pt idx="1325">
                  <c:v>77.970551335792777</c:v>
                </c:pt>
                <c:pt idx="1326">
                  <c:v>77.926988047860334</c:v>
                </c:pt>
                <c:pt idx="1327">
                  <c:v>77.883282615647119</c:v>
                </c:pt>
                <c:pt idx="1328">
                  <c:v>77.839434745118496</c:v>
                </c:pt>
                <c:pt idx="1329">
                  <c:v>77.795444143554661</c:v>
                </c:pt>
                <c:pt idx="1330">
                  <c:v>77.751310519578197</c:v>
                </c:pt>
                <c:pt idx="1331">
                  <c:v>77.707033583178969</c:v>
                </c:pt>
                <c:pt idx="1332">
                  <c:v>77.662613045742035</c:v>
                </c:pt>
                <c:pt idx="1333">
                  <c:v>77.618048620074475</c:v>
                </c:pt>
                <c:pt idx="1334">
                  <c:v>77.573340020431715</c:v>
                </c:pt>
                <c:pt idx="1335">
                  <c:v>77.528486962546154</c:v>
                </c:pt>
                <c:pt idx="1336">
                  <c:v>77.48348916365407</c:v>
                </c:pt>
                <c:pt idx="1337">
                  <c:v>77.438346342523445</c:v>
                </c:pt>
                <c:pt idx="1338">
                  <c:v>77.39305821948291</c:v>
                </c:pt>
                <c:pt idx="1339">
                  <c:v>77.347624516449287</c:v>
                </c:pt>
                <c:pt idx="1340">
                  <c:v>77.302044956956422</c:v>
                </c:pt>
                <c:pt idx="1341">
                  <c:v>77.256319266184676</c:v>
                </c:pt>
                <c:pt idx="1342">
                  <c:v>77.21044717098917</c:v>
                </c:pt>
                <c:pt idx="1343">
                  <c:v>77.164428399929662</c:v>
                </c:pt>
                <c:pt idx="1344">
                  <c:v>77.11826268329996</c:v>
                </c:pt>
                <c:pt idx="1345">
                  <c:v>77.071949753158151</c:v>
                </c:pt>
                <c:pt idx="1346">
                  <c:v>77.025489343355986</c:v>
                </c:pt>
                <c:pt idx="1347">
                  <c:v>76.978881189569947</c:v>
                </c:pt>
                <c:pt idx="1348">
                  <c:v>76.93212502933136</c:v>
                </c:pt>
                <c:pt idx="1349">
                  <c:v>76.885220602057572</c:v>
                </c:pt>
                <c:pt idx="1350">
                  <c:v>76.838167649082763</c:v>
                </c:pt>
                <c:pt idx="1351">
                  <c:v>76.790965913689433</c:v>
                </c:pt>
                <c:pt idx="1352">
                  <c:v>76.743615141139642</c:v>
                </c:pt>
                <c:pt idx="1353">
                  <c:v>76.696115078707734</c:v>
                </c:pt>
                <c:pt idx="1354">
                  <c:v>76.648465475711362</c:v>
                </c:pt>
                <c:pt idx="1355">
                  <c:v>76.600666083544311</c:v>
                </c:pt>
                <c:pt idx="1356">
                  <c:v>76.552716655709119</c:v>
                </c:pt>
                <c:pt idx="1357">
                  <c:v>76.504616947849811</c:v>
                </c:pt>
                <c:pt idx="1358">
                  <c:v>76.456366717784789</c:v>
                </c:pt>
                <c:pt idx="1359">
                  <c:v>76.407965725540706</c:v>
                </c:pt>
                <c:pt idx="1360">
                  <c:v>76.359413733385125</c:v>
                </c:pt>
                <c:pt idx="1361">
                  <c:v>76.310710505861437</c:v>
                </c:pt>
                <c:pt idx="1362">
                  <c:v>76.261855809821924</c:v>
                </c:pt>
                <c:pt idx="1363">
                  <c:v>76.212849414462852</c:v>
                </c:pt>
                <c:pt idx="1364">
                  <c:v>76.163691091358771</c:v>
                </c:pt>
                <c:pt idx="1365">
                  <c:v>76.11438061449671</c:v>
                </c:pt>
                <c:pt idx="1366">
                  <c:v>76.064917760312355</c:v>
                </c:pt>
                <c:pt idx="1367">
                  <c:v>76.015302307724852</c:v>
                </c:pt>
                <c:pt idx="1368">
                  <c:v>75.965534038171995</c:v>
                </c:pt>
                <c:pt idx="1369">
                  <c:v>75.915612735646718</c:v>
                </c:pt>
                <c:pt idx="1370">
                  <c:v>75.865538186732451</c:v>
                </c:pt>
                <c:pt idx="1371">
                  <c:v>75.815310180640495</c:v>
                </c:pt>
                <c:pt idx="1372">
                  <c:v>75.764928509245067</c:v>
                </c:pt>
                <c:pt idx="1373">
                  <c:v>75.714392967121682</c:v>
                </c:pt>
                <c:pt idx="1374">
                  <c:v>75.663703351582868</c:v>
                </c:pt>
                <c:pt idx="1375">
                  <c:v>75.612859462716571</c:v>
                </c:pt>
                <c:pt idx="1376">
                  <c:v>75.561861103422672</c:v>
                </c:pt>
                <c:pt idx="1377">
                  <c:v>75.510708079451774</c:v>
                </c:pt>
                <c:pt idx="1378">
                  <c:v>75.45940019944247</c:v>
                </c:pt>
                <c:pt idx="1379">
                  <c:v>75.407937274959863</c:v>
                </c:pt>
                <c:pt idx="1380">
                  <c:v>75.356319120534607</c:v>
                </c:pt>
                <c:pt idx="1381">
                  <c:v>75.304545553700407</c:v>
                </c:pt>
                <c:pt idx="1382">
                  <c:v>75.252616395034565</c:v>
                </c:pt>
                <c:pt idx="1383">
                  <c:v>75.200531468195734</c:v>
                </c:pt>
                <c:pt idx="1384">
                  <c:v>75.14829059996471</c:v>
                </c:pt>
                <c:pt idx="1385">
                  <c:v>75.095893620283562</c:v>
                </c:pt>
                <c:pt idx="1386">
                  <c:v>75.043340362295183</c:v>
                </c:pt>
                <c:pt idx="1387">
                  <c:v>74.990630662384035</c:v>
                </c:pt>
                <c:pt idx="1388">
                  <c:v>74.937764360216718</c:v>
                </c:pt>
                <c:pt idx="1389">
                  <c:v>74.884741298781961</c:v>
                </c:pt>
                <c:pt idx="1390">
                  <c:v>74.831561324432101</c:v>
                </c:pt>
                <c:pt idx="1391">
                  <c:v>74.778224286924328</c:v>
                </c:pt>
                <c:pt idx="1392">
                  <c:v>74.724730039461221</c:v>
                </c:pt>
                <c:pt idx="1393">
                  <c:v>74.671078438732593</c:v>
                </c:pt>
                <c:pt idx="1394">
                  <c:v>74.617269344958601</c:v>
                </c:pt>
                <c:pt idx="1395">
                  <c:v>74.563302621929836</c:v>
                </c:pt>
                <c:pt idx="1396">
                  <c:v>74.509178137050725</c:v>
                </c:pt>
                <c:pt idx="1397">
                  <c:v>74.45489576138182</c:v>
                </c:pt>
                <c:pt idx="1398">
                  <c:v>74.400455369682263</c:v>
                </c:pt>
                <c:pt idx="1399">
                  <c:v>74.345856840453095</c:v>
                </c:pt>
                <c:pt idx="1400">
                  <c:v>74.29110005598011</c:v>
                </c:pt>
                <c:pt idx="1401">
                  <c:v>74.236184902377033</c:v>
                </c:pt>
                <c:pt idx="1402">
                  <c:v>74.181111269629469</c:v>
                </c:pt>
                <c:pt idx="1403">
                  <c:v>74.12587905163852</c:v>
                </c:pt>
                <c:pt idx="1404">
                  <c:v>74.070488146264893</c:v>
                </c:pt>
                <c:pt idx="1405">
                  <c:v>74.014938455372345</c:v>
                </c:pt>
                <c:pt idx="1406">
                  <c:v>73.95922988487365</c:v>
                </c:pt>
                <c:pt idx="1407">
                  <c:v>73.903362344773029</c:v>
                </c:pt>
                <c:pt idx="1408">
                  <c:v>73.847335749213528</c:v>
                </c:pt>
                <c:pt idx="1409">
                  <c:v>73.791150016519083</c:v>
                </c:pt>
                <c:pt idx="1410">
                  <c:v>73.734805069242157</c:v>
                </c:pt>
                <c:pt idx="1411">
                  <c:v>73.678300834207803</c:v>
                </c:pt>
                <c:pt idx="1412">
                  <c:v>73.621637242559459</c:v>
                </c:pt>
                <c:pt idx="1413">
                  <c:v>73.564814229805066</c:v>
                </c:pt>
                <c:pt idx="1414">
                  <c:v>73.507831735862524</c:v>
                </c:pt>
                <c:pt idx="1415">
                  <c:v>73.450689705106072</c:v>
                </c:pt>
                <c:pt idx="1416">
                  <c:v>73.393388086412273</c:v>
                </c:pt>
                <c:pt idx="1417">
                  <c:v>73.335926833207026</c:v>
                </c:pt>
                <c:pt idx="1418">
                  <c:v>73.278305903510642</c:v>
                </c:pt>
                <c:pt idx="1419">
                  <c:v>73.220525259987696</c:v>
                </c:pt>
                <c:pt idx="1420">
                  <c:v>73.162584869990781</c:v>
                </c:pt>
                <c:pt idx="1421">
                  <c:v>73.104484705609266</c:v>
                </c:pt>
                <c:pt idx="1422">
                  <c:v>73.046224743715484</c:v>
                </c:pt>
                <c:pt idx="1423">
                  <c:v>72.987804966014252</c:v>
                </c:pt>
                <c:pt idx="1424">
                  <c:v>72.929225359088036</c:v>
                </c:pt>
                <c:pt idx="1425">
                  <c:v>72.870485914445851</c:v>
                </c:pt>
                <c:pt idx="1426">
                  <c:v>72.811586628571533</c:v>
                </c:pt>
                <c:pt idx="1427">
                  <c:v>72.752527502970281</c:v>
                </c:pt>
                <c:pt idx="1428">
                  <c:v>72.693308544217658</c:v>
                </c:pt>
                <c:pt idx="1429">
                  <c:v>72.633929764009224</c:v>
                </c:pt>
                <c:pt idx="1430">
                  <c:v>72.574391179205463</c:v>
                </c:pt>
                <c:pt idx="1431">
                  <c:v>72.514692811883918</c:v>
                </c:pt>
                <c:pt idx="1432">
                  <c:v>72.454834689385535</c:v>
                </c:pt>
                <c:pt idx="1433">
                  <c:v>72.394816844364215</c:v>
                </c:pt>
                <c:pt idx="1434">
                  <c:v>72.334639314835769</c:v>
                </c:pt>
                <c:pt idx="1435">
                  <c:v>72.274302144226056</c:v>
                </c:pt>
                <c:pt idx="1436">
                  <c:v>72.213805381420883</c:v>
                </c:pt>
                <c:pt idx="1437">
                  <c:v>72.15314908081487</c:v>
                </c:pt>
                <c:pt idx="1438">
                  <c:v>72.092333302361027</c:v>
                </c:pt>
                <c:pt idx="1439">
                  <c:v>72.031358111618601</c:v>
                </c:pt>
                <c:pt idx="1440">
                  <c:v>71.970223579804426</c:v>
                </c:pt>
                <c:pt idx="1441">
                  <c:v>71.908929783841117</c:v>
                </c:pt>
                <c:pt idx="1442">
                  <c:v>71.84747680640703</c:v>
                </c:pt>
                <c:pt idx="1443">
                  <c:v>71.78586473598574</c:v>
                </c:pt>
                <c:pt idx="1444">
                  <c:v>71.724093666915508</c:v>
                </c:pt>
                <c:pt idx="1445">
                  <c:v>71.662163699439816</c:v>
                </c:pt>
                <c:pt idx="1446">
                  <c:v>71.600074939755174</c:v>
                </c:pt>
                <c:pt idx="1447">
                  <c:v>71.537827500064154</c:v>
                </c:pt>
                <c:pt idx="1448">
                  <c:v>71.475421498621145</c:v>
                </c:pt>
                <c:pt idx="1449">
                  <c:v>71.412857059785892</c:v>
                </c:pt>
                <c:pt idx="1450">
                  <c:v>71.350134314071099</c:v>
                </c:pt>
                <c:pt idx="1451">
                  <c:v>71.287253398193243</c:v>
                </c:pt>
                <c:pt idx="1452">
                  <c:v>71.224214455121441</c:v>
                </c:pt>
                <c:pt idx="1453">
                  <c:v>71.161017634129635</c:v>
                </c:pt>
                <c:pt idx="1454">
                  <c:v>71.097663090843582</c:v>
                </c:pt>
                <c:pt idx="1455">
                  <c:v>71.034150987293145</c:v>
                </c:pt>
                <c:pt idx="1456">
                  <c:v>70.970481491960925</c:v>
                </c:pt>
                <c:pt idx="1457">
                  <c:v>70.906654779831712</c:v>
                </c:pt>
                <c:pt idx="1458">
                  <c:v>70.842671032444258</c:v>
                </c:pt>
                <c:pt idx="1459">
                  <c:v>70.778530437938556</c:v>
                </c:pt>
                <c:pt idx="1460">
                  <c:v>70.714233191107951</c:v>
                </c:pt>
                <c:pt idx="1461">
                  <c:v>70.649779493446573</c:v>
                </c:pt>
                <c:pt idx="1462">
                  <c:v>70.585169553201482</c:v>
                </c:pt>
                <c:pt idx="1463">
                  <c:v>70.520403585419771</c:v>
                </c:pt>
                <c:pt idx="1464">
                  <c:v>70.455481811999903</c:v>
                </c:pt>
                <c:pt idx="1465">
                  <c:v>70.390404461740289</c:v>
                </c:pt>
                <c:pt idx="1466">
                  <c:v>70.325171770388778</c:v>
                </c:pt>
                <c:pt idx="1467">
                  <c:v>70.259783980692447</c:v>
                </c:pt>
                <c:pt idx="1468">
                  <c:v>70.194241342445309</c:v>
                </c:pt>
                <c:pt idx="1469">
                  <c:v>70.128544112539402</c:v>
                </c:pt>
                <c:pt idx="1470">
                  <c:v>70.062692555012234</c:v>
                </c:pt>
                <c:pt idx="1471">
                  <c:v>69.996686941095945</c:v>
                </c:pt>
                <c:pt idx="1472">
                  <c:v>69.930527549266316</c:v>
                </c:pt>
                <c:pt idx="1473">
                  <c:v>69.864214665291016</c:v>
                </c:pt>
                <c:pt idx="1474">
                  <c:v>69.797748582278132</c:v>
                </c:pt>
                <c:pt idx="1475">
                  <c:v>69.731129600724543</c:v>
                </c:pt>
                <c:pt idx="1476">
                  <c:v>69.664358028563171</c:v>
                </c:pt>
                <c:pt idx="1477">
                  <c:v>69.597434181212321</c:v>
                </c:pt>
                <c:pt idx="1478">
                  <c:v>69.530358381622221</c:v>
                </c:pt>
                <c:pt idx="1479">
                  <c:v>69.463130960322843</c:v>
                </c:pt>
                <c:pt idx="1480">
                  <c:v>69.395752255471663</c:v>
                </c:pt>
                <c:pt idx="1481">
                  <c:v>69.328222612900433</c:v>
                </c:pt>
                <c:pt idx="1482">
                  <c:v>69.260542386162172</c:v>
                </c:pt>
                <c:pt idx="1483">
                  <c:v>69.192711936577865</c:v>
                </c:pt>
                <c:pt idx="1484">
                  <c:v>69.124731633282167</c:v>
                </c:pt>
                <c:pt idx="1485">
                  <c:v>69.056601853271999</c:v>
                </c:pt>
                <c:pt idx="1486">
                  <c:v>68.988322981449272</c:v>
                </c:pt>
                <c:pt idx="1487">
                  <c:v>68.919895410668772</c:v>
                </c:pt>
                <c:pt idx="1488">
                  <c:v>68.851319541783496</c:v>
                </c:pt>
                <c:pt idx="1489">
                  <c:v>68.782595783688578</c:v>
                </c:pt>
                <c:pt idx="1490">
                  <c:v>68.713724553367172</c:v>
                </c:pt>
                <c:pt idx="1491">
                  <c:v>68.644706275934638</c:v>
                </c:pt>
                <c:pt idx="1492">
                  <c:v>68.575541384683603</c:v>
                </c:pt>
                <c:pt idx="1493">
                  <c:v>68.506230321126495</c:v>
                </c:pt>
                <c:pt idx="1494">
                  <c:v>68.436773535040075</c:v>
                </c:pt>
                <c:pt idx="1495">
                  <c:v>68.367171484508788</c:v>
                </c:pt>
                <c:pt idx="1496">
                  <c:v>68.297424635967076</c:v>
                </c:pt>
                <c:pt idx="1497">
                  <c:v>68.227533464242455</c:v>
                </c:pt>
                <c:pt idx="1498">
                  <c:v>68.157498452598134</c:v>
                </c:pt>
                <c:pt idx="1499">
                  <c:v>68.087320092773936</c:v>
                </c:pt>
                <c:pt idx="1500">
                  <c:v>68.016998885027732</c:v>
                </c:pt>
                <c:pt idx="1501">
                  <c:v>67.946535338177355</c:v>
                </c:pt>
                <c:pt idx="1502">
                  <c:v>67.87592996964112</c:v>
                </c:pt>
                <c:pt idx="1503">
                  <c:v>67.805183305477584</c:v>
                </c:pt>
                <c:pt idx="1504">
                  <c:v>67.734295880424909</c:v>
                </c:pt>
                <c:pt idx="1505">
                  <c:v>67.663268237941864</c:v>
                </c:pt>
                <c:pt idx="1506">
                  <c:v>67.592100930245152</c:v>
                </c:pt>
                <c:pt idx="1507">
                  <c:v>67.520794518348723</c:v>
                </c:pt>
                <c:pt idx="1508">
                  <c:v>67.449349572101227</c:v>
                </c:pt>
                <c:pt idx="1509">
                  <c:v>67.377766670224631</c:v>
                </c:pt>
                <c:pt idx="1510">
                  <c:v>67.306046400349558</c:v>
                </c:pt>
                <c:pt idx="1511">
                  <c:v>67.234189359053403</c:v>
                </c:pt>
                <c:pt idx="1512">
                  <c:v>67.162196151895188</c:v>
                </c:pt>
                <c:pt idx="1513">
                  <c:v>67.090067393452571</c:v>
                </c:pt>
                <c:pt idx="1514">
                  <c:v>67.017803707354659</c:v>
                </c:pt>
                <c:pt idx="1515">
                  <c:v>66.94540572631891</c:v>
                </c:pt>
                <c:pt idx="1516">
                  <c:v>66.872874092182357</c:v>
                </c:pt>
                <c:pt idx="1517">
                  <c:v>66.800209455937775</c:v>
                </c:pt>
                <c:pt idx="1518">
                  <c:v>66.727412477764389</c:v>
                </c:pt>
                <c:pt idx="1519">
                  <c:v>66.654483827060574</c:v>
                </c:pt>
                <c:pt idx="1520">
                  <c:v>66.581424182475857</c:v>
                </c:pt>
                <c:pt idx="1521">
                  <c:v>66.508234231941898</c:v>
                </c:pt>
                <c:pt idx="1522">
                  <c:v>66.434914672701453</c:v>
                </c:pt>
                <c:pt idx="1523">
                  <c:v>66.361466211340414</c:v>
                </c:pt>
                <c:pt idx="1524">
                  <c:v>66.287889563815156</c:v>
                </c:pt>
                <c:pt idx="1525">
                  <c:v>66.214185455481712</c:v>
                </c:pt>
                <c:pt idx="1526">
                  <c:v>66.140354621123336</c:v>
                </c:pt>
                <c:pt idx="1527">
                  <c:v>66.066397804978422</c:v>
                </c:pt>
                <c:pt idx="1528">
                  <c:v>65.992315760765166</c:v>
                </c:pt>
                <c:pt idx="1529">
                  <c:v>65.918109251709254</c:v>
                </c:pt>
                <c:pt idx="1530">
                  <c:v>65.843779050567875</c:v>
                </c:pt>
                <c:pt idx="1531">
                  <c:v>65.769325939654593</c:v>
                </c:pt>
                <c:pt idx="1532">
                  <c:v>65.694750710862522</c:v>
                </c:pt>
                <c:pt idx="1533">
                  <c:v>65.620054165687506</c:v>
                </c:pt>
                <c:pt idx="1534">
                  <c:v>65.545237115250217</c:v>
                </c:pt>
                <c:pt idx="1535">
                  <c:v>65.470300380318079</c:v>
                </c:pt>
                <c:pt idx="1536">
                  <c:v>65.395244791324913</c:v>
                </c:pt>
                <c:pt idx="1537">
                  <c:v>65.320071188392106</c:v>
                </c:pt>
                <c:pt idx="1538">
                  <c:v>65.244780421346277</c:v>
                </c:pt>
                <c:pt idx="1539">
                  <c:v>65.169373349738521</c:v>
                </c:pt>
                <c:pt idx="1540">
                  <c:v>65.093850842862338</c:v>
                </c:pt>
                <c:pt idx="1541">
                  <c:v>65.018213779768942</c:v>
                </c:pt>
                <c:pt idx="1542">
                  <c:v>64.942463049285095</c:v>
                </c:pt>
                <c:pt idx="1543">
                  <c:v>64.866599550025995</c:v>
                </c:pt>
                <c:pt idx="1544">
                  <c:v>64.790624190411123</c:v>
                </c:pt>
                <c:pt idx="1545">
                  <c:v>64.714537888676432</c:v>
                </c:pt>
                <c:pt idx="1546">
                  <c:v>64.638341572888947</c:v>
                </c:pt>
                <c:pt idx="1547">
                  <c:v>64.562036180954877</c:v>
                </c:pt>
                <c:pt idx="1548">
                  <c:v>64.485622660634363</c:v>
                </c:pt>
                <c:pt idx="1549">
                  <c:v>64.40910196954863</c:v>
                </c:pt>
                <c:pt idx="1550">
                  <c:v>64.33247507518918</c:v>
                </c:pt>
                <c:pt idx="1551">
                  <c:v>64.255742954927172</c:v>
                </c:pt>
                <c:pt idx="1552">
                  <c:v>64.178906596020198</c:v>
                </c:pt>
                <c:pt idx="1553">
                  <c:v>64.101966995617246</c:v>
                </c:pt>
                <c:pt idx="1554">
                  <c:v>64.024925160765378</c:v>
                </c:pt>
                <c:pt idx="1555">
                  <c:v>63.947782108413904</c:v>
                </c:pt>
                <c:pt idx="1556">
                  <c:v>63.870538865417387</c:v>
                </c:pt>
                <c:pt idx="1557">
                  <c:v>63.793196468537758</c:v>
                </c:pt>
                <c:pt idx="1558">
                  <c:v>63.715755964446814</c:v>
                </c:pt>
                <c:pt idx="1559">
                  <c:v>63.638218409726221</c:v>
                </c:pt>
                <c:pt idx="1560">
                  <c:v>63.560584870866535</c:v>
                </c:pt>
                <c:pt idx="1561">
                  <c:v>63.482856424266771</c:v>
                </c:pt>
                <c:pt idx="1562">
                  <c:v>63.40503415623057</c:v>
                </c:pt>
                <c:pt idx="1563">
                  <c:v>63.327119162964351</c:v>
                </c:pt>
                <c:pt idx="1564">
                  <c:v>63.249112550571908</c:v>
                </c:pt>
                <c:pt idx="1565">
                  <c:v>63.171015435048346</c:v>
                </c:pt>
                <c:pt idx="1566">
                  <c:v>63.092828942274735</c:v>
                </c:pt>
                <c:pt idx="1567">
                  <c:v>63.014554208010082</c:v>
                </c:pt>
                <c:pt idx="1568">
                  <c:v>62.936192377882222</c:v>
                </c:pt>
                <c:pt idx="1569">
                  <c:v>62.857744607378052</c:v>
                </c:pt>
                <c:pt idx="1570">
                  <c:v>62.779212061835267</c:v>
                </c:pt>
                <c:pt idx="1571">
                  <c:v>62.700595916426437</c:v>
                </c:pt>
                <c:pt idx="1572">
                  <c:v>62.621897356149475</c:v>
                </c:pt>
                <c:pt idx="1573">
                  <c:v>62.54311757581273</c:v>
                </c:pt>
                <c:pt idx="1574">
                  <c:v>62.464257780019125</c:v>
                </c:pt>
                <c:pt idx="1575">
                  <c:v>62.385319183150855</c:v>
                </c:pt>
                <c:pt idx="1576">
                  <c:v>62.306303009352916</c:v>
                </c:pt>
                <c:pt idx="1577">
                  <c:v>62.227210492513052</c:v>
                </c:pt>
                <c:pt idx="1578">
                  <c:v>62.148042876244375</c:v>
                </c:pt>
                <c:pt idx="1579">
                  <c:v>62.068801413863724</c:v>
                </c:pt>
                <c:pt idx="1580">
                  <c:v>61.989487368368827</c:v>
                </c:pt>
                <c:pt idx="1581">
                  <c:v>61.910102012418378</c:v>
                </c:pt>
                <c:pt idx="1582">
                  <c:v>61.830646628306908</c:v>
                </c:pt>
                <c:pt idx="1583">
                  <c:v>61.751122507939044</c:v>
                </c:pt>
                <c:pt idx="1584">
                  <c:v>61.671530952804943</c:v>
                </c:pt>
                <c:pt idx="1585">
                  <c:v>61.591873273951492</c:v>
                </c:pt>
                <c:pt idx="1586">
                  <c:v>61.512150791955108</c:v>
                </c:pt>
                <c:pt idx="1587">
                  <c:v>61.43236483689229</c:v>
                </c:pt>
                <c:pt idx="1588">
                  <c:v>61.352516748307934</c:v>
                </c:pt>
                <c:pt idx="1589">
                  <c:v>61.272607875184931</c:v>
                </c:pt>
                <c:pt idx="1590">
                  <c:v>61.192639575910817</c:v>
                </c:pt>
                <c:pt idx="1591">
                  <c:v>61.112613218242672</c:v>
                </c:pt>
                <c:pt idx="1592">
                  <c:v>61.03253017927392</c:v>
                </c:pt>
                <c:pt idx="1593">
                  <c:v>60.952391845395752</c:v>
                </c:pt>
                <c:pt idx="1594">
                  <c:v>60.872199612261667</c:v>
                </c:pt>
                <c:pt idx="1595">
                  <c:v>60.79195488474781</c:v>
                </c:pt>
                <c:pt idx="1596">
                  <c:v>60.71165907691335</c:v>
                </c:pt>
                <c:pt idx="1597">
                  <c:v>60.63131361195893</c:v>
                </c:pt>
                <c:pt idx="1598">
                  <c:v>60.550919922185841</c:v>
                </c:pt>
                <c:pt idx="1599">
                  <c:v>60.470479448951991</c:v>
                </c:pt>
                <c:pt idx="1600">
                  <c:v>60.389993642627374</c:v>
                </c:pt>
                <c:pt idx="1601">
                  <c:v>60.309463962548875</c:v>
                </c:pt>
                <c:pt idx="1602">
                  <c:v>60.228891876973293</c:v>
                </c:pt>
                <c:pt idx="1603">
                  <c:v>60.148278863030086</c:v>
                </c:pt>
                <c:pt idx="1604">
                  <c:v>60.067626406671636</c:v>
                </c:pt>
                <c:pt idx="1605">
                  <c:v>59.98693600262321</c:v>
                </c:pt>
                <c:pt idx="1606">
                  <c:v>59.906209154332245</c:v>
                </c:pt>
                <c:pt idx="1607">
                  <c:v>59.825447373915154</c:v>
                </c:pt>
                <c:pt idx="1608">
                  <c:v>59.744652182104531</c:v>
                </c:pt>
                <c:pt idx="1609">
                  <c:v>59.663825108193649</c:v>
                </c:pt>
                <c:pt idx="1610">
                  <c:v>59.582967689981345</c:v>
                </c:pt>
                <c:pt idx="1611">
                  <c:v>59.502081473714028</c:v>
                </c:pt>
                <c:pt idx="1612">
                  <c:v>59.421168014029178</c:v>
                </c:pt>
                <c:pt idx="1613">
                  <c:v>59.340228873894006</c:v>
                </c:pt>
                <c:pt idx="1614">
                  <c:v>59.25926562454741</c:v>
                </c:pt>
                <c:pt idx="1615">
                  <c:v>59.178279845436748</c:v>
                </c:pt>
                <c:pt idx="1616">
                  <c:v>59.097273124156104</c:v>
                </c:pt>
                <c:pt idx="1617">
                  <c:v>59.016247056382099</c:v>
                </c:pt>
                <c:pt idx="1618">
                  <c:v>58.935203245809532</c:v>
                </c:pt>
                <c:pt idx="1619">
                  <c:v>58.854143304085099</c:v>
                </c:pt>
                <c:pt idx="1620">
                  <c:v>58.773068850741268</c:v>
                </c:pt>
                <c:pt idx="1621">
                  <c:v>58.691981513127416</c:v>
                </c:pt>
                <c:pt idx="1622">
                  <c:v>58.610882926340267</c:v>
                </c:pt>
                <c:pt idx="1623">
                  <c:v>58.52977473315552</c:v>
                </c:pt>
                <c:pt idx="1624">
                  <c:v>58.448658583954483</c:v>
                </c:pt>
                <c:pt idx="1625">
                  <c:v>58.367536136653015</c:v>
                </c:pt>
                <c:pt idx="1626">
                  <c:v>58.286409056628131</c:v>
                </c:pt>
                <c:pt idx="1627">
                  <c:v>58.205279016642933</c:v>
                </c:pt>
                <c:pt idx="1628">
                  <c:v>58.124147696771772</c:v>
                </c:pt>
                <c:pt idx="1629">
                  <c:v>58.043016784323584</c:v>
                </c:pt>
                <c:pt idx="1630">
                  <c:v>57.96188797376449</c:v>
                </c:pt>
                <c:pt idx="1631">
                  <c:v>57.880762966639239</c:v>
                </c:pt>
                <c:pt idx="1632">
                  <c:v>57.79964347149199</c:v>
                </c:pt>
                <c:pt idx="1633">
                  <c:v>57.718531203784835</c:v>
                </c:pt>
                <c:pt idx="1634">
                  <c:v>57.637427885818283</c:v>
                </c:pt>
                <c:pt idx="1635">
                  <c:v>57.556335246647151</c:v>
                </c:pt>
                <c:pt idx="1636">
                  <c:v>57.475255021997668</c:v>
                </c:pt>
                <c:pt idx="1637">
                  <c:v>57.394188954184074</c:v>
                </c:pt>
                <c:pt idx="1638">
                  <c:v>57.313138792021547</c:v>
                </c:pt>
                <c:pt idx="1639">
                  <c:v>57.232106290741811</c:v>
                </c:pt>
                <c:pt idx="1640">
                  <c:v>57.151093211905476</c:v>
                </c:pt>
                <c:pt idx="1641">
                  <c:v>57.070101323313708</c:v>
                </c:pt>
                <c:pt idx="1642">
                  <c:v>56.989132398919935</c:v>
                </c:pt>
                <c:pt idx="1643">
                  <c:v>56.908188218739227</c:v>
                </c:pt>
                <c:pt idx="1644">
                  <c:v>56.827270568758721</c:v>
                </c:pt>
                <c:pt idx="1645">
                  <c:v>56.746381240845921</c:v>
                </c:pt>
                <c:pt idx="1646">
                  <c:v>56.665522032655943</c:v>
                </c:pt>
                <c:pt idx="1647">
                  <c:v>56.58469474753872</c:v>
                </c:pt>
                <c:pt idx="1648">
                  <c:v>56.503901194445305</c:v>
                </c:pt>
                <c:pt idx="1649">
                  <c:v>56.423143187832167</c:v>
                </c:pt>
                <c:pt idx="1650">
                  <c:v>56.342422547566983</c:v>
                </c:pt>
                <c:pt idx="1651">
                  <c:v>56.261741098832914</c:v>
                </c:pt>
                <c:pt idx="1652">
                  <c:v>56.181100672028037</c:v>
                </c:pt>
                <c:pt idx="1653">
                  <c:v>56.100503102671709</c:v>
                </c:pt>
                <c:pt idx="1654">
                  <c:v>56.019950231304065</c:v>
                </c:pt>
                <c:pt idx="1655">
                  <c:v>55.939443903387243</c:v>
                </c:pt>
                <c:pt idx="1656">
                  <c:v>55.858985969204937</c:v>
                </c:pt>
                <c:pt idx="1657">
                  <c:v>55.778578283762243</c:v>
                </c:pt>
                <c:pt idx="1658">
                  <c:v>55.69822270668466</c:v>
                </c:pt>
                <c:pt idx="1659">
                  <c:v>55.617921102116028</c:v>
                </c:pt>
                <c:pt idx="1660">
                  <c:v>55.537675338615898</c:v>
                </c:pt>
                <c:pt idx="1661">
                  <c:v>55.457487289056317</c:v>
                </c:pt>
                <c:pt idx="1662">
                  <c:v>55.377358830518006</c:v>
                </c:pt>
                <c:pt idx="1663">
                  <c:v>55.297291844185651</c:v>
                </c:pt>
                <c:pt idx="1664">
                  <c:v>55.217288215245418</c:v>
                </c:pt>
                <c:pt idx="1665">
                  <c:v>55.137349832775996</c:v>
                </c:pt>
                <c:pt idx="1666">
                  <c:v>55.057478589644447</c:v>
                </c:pt>
                <c:pt idx="1667">
                  <c:v>54.977676382400176</c:v>
                </c:pt>
                <c:pt idx="1668">
                  <c:v>54.89794511116709</c:v>
                </c:pt>
                <c:pt idx="1669">
                  <c:v>54.818286679535419</c:v>
                </c:pt>
                <c:pt idx="1670">
                  <c:v>54.738702994456418</c:v>
                </c:pt>
                <c:pt idx="1671">
                  <c:v>54.659195966130639</c:v>
                </c:pt>
                <c:pt idx="1672">
                  <c:v>54.579767507900954</c:v>
                </c:pt>
                <c:pt idx="1673">
                  <c:v>54.500419536145017</c:v>
                </c:pt>
                <c:pt idx="1674">
                  <c:v>54.42115397016039</c:v>
                </c:pt>
                <c:pt idx="1675">
                  <c:v>54.341972732060995</c:v>
                </c:pt>
                <c:pt idx="1676">
                  <c:v>54.262877746662241</c:v>
                </c:pt>
                <c:pt idx="1677">
                  <c:v>54.183870941371381</c:v>
                </c:pt>
                <c:pt idx="1678">
                  <c:v>54.104954246077966</c:v>
                </c:pt>
                <c:pt idx="1679">
                  <c:v>54.026129593040949</c:v>
                </c:pt>
                <c:pt idx="1680">
                  <c:v>53.947398916777473</c:v>
                </c:pt>
                <c:pt idx="1681">
                  <c:v>53.868764153951616</c:v>
                </c:pt>
                <c:pt idx="1682">
                  <c:v>53.79022724326181</c:v>
                </c:pt>
                <c:pt idx="1683">
                  <c:v>53.711790125328278</c:v>
                </c:pt>
                <c:pt idx="1684">
                  <c:v>53.63345474258081</c:v>
                </c:pt>
                <c:pt idx="1685">
                  <c:v>53.555223039146824</c:v>
                </c:pt>
                <c:pt idx="1686">
                  <c:v>53.477096960736844</c:v>
                </c:pt>
                <c:pt idx="1687">
                  <c:v>53.39907845453267</c:v>
                </c:pt>
                <c:pt idx="1688">
                  <c:v>53.321169469074363</c:v>
                </c:pt>
                <c:pt idx="1689">
                  <c:v>53.243371954146426</c:v>
                </c:pt>
                <c:pt idx="1690">
                  <c:v>53.165687860663809</c:v>
                </c:pt>
                <c:pt idx="1691">
                  <c:v>53.088119140559797</c:v>
                </c:pt>
                <c:pt idx="1692">
                  <c:v>53.010667746671984</c:v>
                </c:pt>
                <c:pt idx="1693">
                  <c:v>52.933335632628868</c:v>
                </c:pt>
                <c:pt idx="1694">
                  <c:v>52.856124752735909</c:v>
                </c:pt>
                <c:pt idx="1695">
                  <c:v>52.779037061862269</c:v>
                </c:pt>
                <c:pt idx="1696">
                  <c:v>52.702074515327254</c:v>
                </c:pt>
                <c:pt idx="1697">
                  <c:v>52.625239068787195</c:v>
                </c:pt>
                <c:pt idx="1698">
                  <c:v>52.548532678121219</c:v>
                </c:pt>
                <c:pt idx="1699">
                  <c:v>52.47195729931866</c:v>
                </c:pt>
                <c:pt idx="1700">
                  <c:v>52.395514888366137</c:v>
                </c:pt>
                <c:pt idx="1701">
                  <c:v>52.319207401132871</c:v>
                </c:pt>
                <c:pt idx="1702">
                  <c:v>52.24303679325952</c:v>
                </c:pt>
                <c:pt idx="1703">
                  <c:v>52.167005020044527</c:v>
                </c:pt>
                <c:pt idx="1704">
                  <c:v>52.091114036330097</c:v>
                </c:pt>
                <c:pt idx="1705">
                  <c:v>52.015365796393112</c:v>
                </c:pt>
                <c:pt idx="1706">
                  <c:v>51.939762253830253</c:v>
                </c:pt>
                <c:pt idx="1707">
                  <c:v>51.864305361445673</c:v>
                </c:pt>
                <c:pt idx="1708">
                  <c:v>51.788997071140898</c:v>
                </c:pt>
                <c:pt idx="1709">
                  <c:v>51.713839333802838</c:v>
                </c:pt>
                <c:pt idx="1710">
                  <c:v>51.638834099191939</c:v>
                </c:pt>
                <c:pt idx="1711">
                  <c:v>51.563983315831791</c:v>
                </c:pt>
                <c:pt idx="1712">
                  <c:v>51.489288930897345</c:v>
                </c:pt>
                <c:pt idx="1713">
                  <c:v>51.41475289010657</c:v>
                </c:pt>
                <c:pt idx="1714">
                  <c:v>51.340377137610091</c:v>
                </c:pt>
                <c:pt idx="1715">
                  <c:v>51.266163615879549</c:v>
                </c:pt>
                <c:pt idx="1716">
                  <c:v>51.192114265600793</c:v>
                </c:pt>
                <c:pt idx="1717">
                  <c:v>51.118231025564626</c:v>
                </c:pt>
                <c:pt idx="1718">
                  <c:v>51.044515832557465</c:v>
                </c:pt>
                <c:pt idx="1719">
                  <c:v>50.970970621254224</c:v>
                </c:pt>
                <c:pt idx="1720">
                  <c:v>50.897597324111331</c:v>
                </c:pt>
                <c:pt idx="1721">
                  <c:v>50.824397871258071</c:v>
                </c:pt>
                <c:pt idx="1722">
                  <c:v>50.751374190392255</c:v>
                </c:pt>
                <c:pt idx="1723">
                  <c:v>50.678528206672411</c:v>
                </c:pt>
                <c:pt idx="1724">
                  <c:v>50.60586184261345</c:v>
                </c:pt>
                <c:pt idx="1725">
                  <c:v>50.533377017981223</c:v>
                </c:pt>
                <c:pt idx="1726">
                  <c:v>50.461075649688013</c:v>
                </c:pt>
                <c:pt idx="1727">
                  <c:v>50.388959651689078</c:v>
                </c:pt>
                <c:pt idx="1728">
                  <c:v>50.317030934879369</c:v>
                </c:pt>
                <c:pt idx="1729">
                  <c:v>50.245291406990901</c:v>
                </c:pt>
                <c:pt idx="1730">
                  <c:v>50.173742972490203</c:v>
                </c:pt>
                <c:pt idx="1731">
                  <c:v>50.102387532477394</c:v>
                </c:pt>
                <c:pt idx="1732">
                  <c:v>50.031226984585743</c:v>
                </c:pt>
                <c:pt idx="1733">
                  <c:v>49.960263222880855</c:v>
                </c:pt>
                <c:pt idx="1734">
                  <c:v>49.889498137761052</c:v>
                </c:pt>
                <c:pt idx="1735">
                  <c:v>49.818933615859805</c:v>
                </c:pt>
                <c:pt idx="1736">
                  <c:v>49.748571539946539</c:v>
                </c:pt>
                <c:pt idx="1737">
                  <c:v>49.678413788829488</c:v>
                </c:pt>
                <c:pt idx="1738">
                  <c:v>49.608462237259374</c:v>
                </c:pt>
                <c:pt idx="1739">
                  <c:v>49.538718755832718</c:v>
                </c:pt>
                <c:pt idx="1740">
                  <c:v>49.469185210898047</c:v>
                </c:pt>
                <c:pt idx="1741">
                  <c:v>49.399863464459969</c:v>
                </c:pt>
                <c:pt idx="1742">
                  <c:v>49.330755374086181</c:v>
                </c:pt>
                <c:pt idx="1743">
                  <c:v>49.261862792814838</c:v>
                </c:pt>
                <c:pt idx="1744">
                  <c:v>49.193187569062104</c:v>
                </c:pt>
                <c:pt idx="1745">
                  <c:v>49.124731546530739</c:v>
                </c:pt>
                <c:pt idx="1746">
                  <c:v>49.05649656412001</c:v>
                </c:pt>
                <c:pt idx="1747">
                  <c:v>48.988484455835447</c:v>
                </c:pt>
                <c:pt idx="1748">
                  <c:v>48.920697050700568</c:v>
                </c:pt>
                <c:pt idx="1749">
                  <c:v>48.853136172669252</c:v>
                </c:pt>
                <c:pt idx="1750">
                  <c:v>48.785803640537296</c:v>
                </c:pt>
                <c:pt idx="1751">
                  <c:v>48.718701267856545</c:v>
                </c:pt>
                <c:pt idx="1752">
                  <c:v>48.651830862850517</c:v>
                </c:pt>
                <c:pt idx="1753">
                  <c:v>48.585194228329215</c:v>
                </c:pt>
                <c:pt idx="1754">
                  <c:v>48.518793161605259</c:v>
                </c:pt>
                <c:pt idx="1755">
                  <c:v>48.452629454410697</c:v>
                </c:pt>
                <c:pt idx="1756">
                  <c:v>48.386704892816653</c:v>
                </c:pt>
                <c:pt idx="1757">
                  <c:v>48.321021257150619</c:v>
                </c:pt>
                <c:pt idx="1758">
                  <c:v>48.255580321917364</c:v>
                </c:pt>
                <c:pt idx="1759">
                  <c:v>48.190383855720427</c:v>
                </c:pt>
                <c:pt idx="1760">
                  <c:v>48.125433621182765</c:v>
                </c:pt>
                <c:pt idx="1761">
                  <c:v>48.060731374869533</c:v>
                </c:pt>
                <c:pt idx="1762">
                  <c:v>47.996278867212681</c:v>
                </c:pt>
                <c:pt idx="1763">
                  <c:v>47.932077842435262</c:v>
                </c:pt>
                <c:pt idx="1764">
                  <c:v>47.868130038476124</c:v>
                </c:pt>
                <c:pt idx="1765">
                  <c:v>47.804437186918193</c:v>
                </c:pt>
                <c:pt idx="1766">
                  <c:v>47.741001012914779</c:v>
                </c:pt>
                <c:pt idx="1767">
                  <c:v>47.677823235117245</c:v>
                </c:pt>
                <c:pt idx="1768">
                  <c:v>47.614905565607273</c:v>
                </c:pt>
                <c:pt idx="1769">
                  <c:v>47.552249709824167</c:v>
                </c:pt>
                <c:pt idx="1770">
                  <c:v>47.489857366498086</c:v>
                </c:pt>
                <c:pt idx="1771">
                  <c:v>47.427730227582401</c:v>
                </c:pt>
                <c:pt idx="1772">
                  <c:v>47.365869978186112</c:v>
                </c:pt>
                <c:pt idx="1773">
                  <c:v>47.304278296508301</c:v>
                </c:pt>
                <c:pt idx="1774">
                  <c:v>47.242956853775468</c:v>
                </c:pt>
                <c:pt idx="1775">
                  <c:v>47.181907314175788</c:v>
                </c:pt>
                <c:pt idx="1776">
                  <c:v>47.121131334795649</c:v>
                </c:pt>
                <c:pt idx="1777">
                  <c:v>47.060630565561524</c:v>
                </c:pt>
                <c:pt idx="1778">
                  <c:v>47.000406649174835</c:v>
                </c:pt>
                <c:pt idx="1779">
                  <c:v>46.940461221057149</c:v>
                </c:pt>
                <c:pt idx="1780">
                  <c:v>46.880795909287258</c:v>
                </c:pt>
                <c:pt idx="1781">
                  <c:v>46.821412334545784</c:v>
                </c:pt>
                <c:pt idx="1782">
                  <c:v>46.762312110058161</c:v>
                </c:pt>
                <c:pt idx="1783">
                  <c:v>46.703496841538367</c:v>
                </c:pt>
                <c:pt idx="1784">
                  <c:v>46.644968127134973</c:v>
                </c:pt>
                <c:pt idx="1785">
                  <c:v>46.586727557377003</c:v>
                </c:pt>
                <c:pt idx="1786">
                  <c:v>46.52877671512249</c:v>
                </c:pt>
                <c:pt idx="1787">
                  <c:v>46.47111717550365</c:v>
                </c:pt>
                <c:pt idx="1788">
                  <c:v>46.413750505880699</c:v>
                </c:pt>
                <c:pt idx="1789">
                  <c:v>46.356678265787878</c:v>
                </c:pt>
                <c:pt idx="1790">
                  <c:v>46.299902006888686</c:v>
                </c:pt>
                <c:pt idx="1791">
                  <c:v>46.243423272924105</c:v>
                </c:pt>
                <c:pt idx="1792">
                  <c:v>46.187243599669245</c:v>
                </c:pt>
                <c:pt idx="1793">
                  <c:v>46.131364514886343</c:v>
                </c:pt>
                <c:pt idx="1794">
                  <c:v>46.075787538279997</c:v>
                </c:pt>
                <c:pt idx="1795">
                  <c:v>46.020514181452938</c:v>
                </c:pt>
                <c:pt idx="1796">
                  <c:v>45.965545947864229</c:v>
                </c:pt>
                <c:pt idx="1797">
                  <c:v>45.910884332787106</c:v>
                </c:pt>
                <c:pt idx="1798">
                  <c:v>45.856530823267292</c:v>
                </c:pt>
                <c:pt idx="1799">
                  <c:v>45.802486898084652</c:v>
                </c:pt>
                <c:pt idx="1800">
                  <c:v>45.748754027713119</c:v>
                </c:pt>
                <c:pt idx="1801">
                  <c:v>45.695333674282381</c:v>
                </c:pt>
                <c:pt idx="1802">
                  <c:v>45.642227291542241</c:v>
                </c:pt>
                <c:pt idx="1803">
                  <c:v>45.58943632482567</c:v>
                </c:pt>
                <c:pt idx="1804">
                  <c:v>45.536962211013758</c:v>
                </c:pt>
                <c:pt idx="1805">
                  <c:v>45.484806378500963</c:v>
                </c:pt>
                <c:pt idx="1806">
                  <c:v>45.432970247162729</c:v>
                </c:pt>
                <c:pt idx="1807">
                  <c:v>45.381455228323006</c:v>
                </c:pt>
                <c:pt idx="1808">
                  <c:v>45.330262724722047</c:v>
                </c:pt>
                <c:pt idx="1809">
                  <c:v>45.279394130486935</c:v>
                </c:pt>
                <c:pt idx="1810">
                  <c:v>45.228850831100118</c:v>
                </c:pt>
                <c:pt idx="1811">
                  <c:v>45.178634203373861</c:v>
                </c:pt>
                <c:pt idx="1812">
                  <c:v>45.128745615418296</c:v>
                </c:pt>
                <c:pt idx="1813">
                  <c:v>45.079186426617923</c:v>
                </c:pt>
                <c:pt idx="1814">
                  <c:v>45.029957987603893</c:v>
                </c:pt>
                <c:pt idx="1815">
                  <c:v>44.981061640228603</c:v>
                </c:pt>
                <c:pt idx="1816">
                  <c:v>44.932498717541876</c:v>
                </c:pt>
                <c:pt idx="1817">
                  <c:v>44.884270543767371</c:v>
                </c:pt>
                <c:pt idx="1818">
                  <c:v>44.836378434279681</c:v>
                </c:pt>
                <c:pt idx="1819">
                  <c:v>44.788823695582749</c:v>
                </c:pt>
                <c:pt idx="1820">
                  <c:v>44.741607625287941</c:v>
                </c:pt>
                <c:pt idx="1821">
                  <c:v>44.694731512095473</c:v>
                </c:pt>
                <c:pt idx="1822">
                  <c:v>44.648196635773502</c:v>
                </c:pt>
                <c:pt idx="1823">
                  <c:v>44.602004267140131</c:v>
                </c:pt>
                <c:pt idx="1824">
                  <c:v>44.556155668045307</c:v>
                </c:pt>
                <c:pt idx="1825">
                  <c:v>44.510652091354899</c:v>
                </c:pt>
                <c:pt idx="1826">
                  <c:v>44.465494780932147</c:v>
                </c:pt>
                <c:pt idx="1827">
                  <c:v>44.420684971624468</c:v>
                </c:pt>
                <c:pt idx="1828">
                  <c:v>44.376223889247541</c:v>
                </c:pt>
                <c:pt idx="1829">
                  <c:v>44.332112750571554</c:v>
                </c:pt>
                <c:pt idx="1830">
                  <c:v>44.288352763307643</c:v>
                </c:pt>
                <c:pt idx="1831">
                  <c:v>44.24494512609607</c:v>
                </c:pt>
                <c:pt idx="1832">
                  <c:v>44.20189102849335</c:v>
                </c:pt>
                <c:pt idx="1833">
                  <c:v>44.159191650961588</c:v>
                </c:pt>
                <c:pt idx="1834">
                  <c:v>44.116848164859221</c:v>
                </c:pt>
                <c:pt idx="1835">
                  <c:v>44.074861732428673</c:v>
                </c:pt>
                <c:pt idx="1836">
                  <c:v>44.0332335067896</c:v>
                </c:pt>
                <c:pt idx="1837">
                  <c:v>43.991964631929648</c:v>
                </c:pt>
                <c:pt idx="1838">
                  <c:v>43.951056242696581</c:v>
                </c:pt>
                <c:pt idx="1839">
                  <c:v>43.910509464790238</c:v>
                </c:pt>
                <c:pt idx="1840">
                  <c:v>43.870325414759037</c:v>
                </c:pt>
                <c:pt idx="1841">
                  <c:v>43.830505199989773</c:v>
                </c:pt>
                <c:pt idx="1842">
                  <c:v>43.791049918706534</c:v>
                </c:pt>
                <c:pt idx="1843">
                  <c:v>43.751960659962549</c:v>
                </c:pt>
                <c:pt idx="1844">
                  <c:v>43.713238503639587</c:v>
                </c:pt>
                <c:pt idx="1845">
                  <c:v>43.674884520440543</c:v>
                </c:pt>
                <c:pt idx="1846">
                  <c:v>43.636899771889489</c:v>
                </c:pt>
                <c:pt idx="1847">
                  <c:v>43.599285310328497</c:v>
                </c:pt>
                <c:pt idx="1848">
                  <c:v>43.562042178915419</c:v>
                </c:pt>
                <c:pt idx="1849">
                  <c:v>43.525171411622438</c:v>
                </c:pt>
                <c:pt idx="1850">
                  <c:v>43.488674033235782</c:v>
                </c:pt>
                <c:pt idx="1851">
                  <c:v>43.452551059355528</c:v>
                </c:pt>
                <c:pt idx="1852">
                  <c:v>43.416803496394664</c:v>
                </c:pt>
                <c:pt idx="1853">
                  <c:v>43.381432341582126</c:v>
                </c:pt>
                <c:pt idx="1854">
                  <c:v>43.346438582960644</c:v>
                </c:pt>
                <c:pt idx="1855">
                  <c:v>43.311823199391881</c:v>
                </c:pt>
                <c:pt idx="1856">
                  <c:v>43.277587160556152</c:v>
                </c:pt>
                <c:pt idx="1857">
                  <c:v>43.243731426955605</c:v>
                </c:pt>
                <c:pt idx="1858">
                  <c:v>43.210256949917238</c:v>
                </c:pt>
                <c:pt idx="1859">
                  <c:v>43.177164671597012</c:v>
                </c:pt>
                <c:pt idx="1860">
                  <c:v>43.144455524981595</c:v>
                </c:pt>
                <c:pt idx="1861">
                  <c:v>43.11213043389543</c:v>
                </c:pt>
                <c:pt idx="1862">
                  <c:v>43.080190313002987</c:v>
                </c:pt>
                <c:pt idx="1863">
                  <c:v>43.048636067814016</c:v>
                </c:pt>
                <c:pt idx="1864">
                  <c:v>43.017468594690683</c:v>
                </c:pt>
                <c:pt idx="1865">
                  <c:v>42.986688780850386</c:v>
                </c:pt>
                <c:pt idx="1866">
                  <c:v>42.956297504373936</c:v>
                </c:pt>
                <c:pt idx="1867">
                  <c:v>42.926295634211641</c:v>
                </c:pt>
                <c:pt idx="1868">
                  <c:v>42.896684030188396</c:v>
                </c:pt>
                <c:pt idx="1869">
                  <c:v>42.867463543012718</c:v>
                </c:pt>
                <c:pt idx="1870">
                  <c:v>42.83863501428209</c:v>
                </c:pt>
                <c:pt idx="1871">
                  <c:v>42.810199276492426</c:v>
                </c:pt>
                <c:pt idx="1872">
                  <c:v>42.782157153043642</c:v>
                </c:pt>
                <c:pt idx="1873">
                  <c:v>42.754509458250112</c:v>
                </c:pt>
                <c:pt idx="1874">
                  <c:v>42.727256997346956</c:v>
                </c:pt>
                <c:pt idx="1875">
                  <c:v>42.700400566499241</c:v>
                </c:pt>
                <c:pt idx="1876">
                  <c:v>42.673940952811677</c:v>
                </c:pt>
                <c:pt idx="1877">
                  <c:v>42.647878934336347</c:v>
                </c:pt>
                <c:pt idx="1878">
                  <c:v>42.622215280082401</c:v>
                </c:pt>
                <c:pt idx="1879">
                  <c:v>42.596950750025201</c:v>
                </c:pt>
                <c:pt idx="1880">
                  <c:v>42.572086095117157</c:v>
                </c:pt>
                <c:pt idx="1881">
                  <c:v>42.547622057295797</c:v>
                </c:pt>
                <c:pt idx="1882">
                  <c:v>42.523559369494109</c:v>
                </c:pt>
                <c:pt idx="1883">
                  <c:v>42.499898755651259</c:v>
                </c:pt>
                <c:pt idx="1884">
                  <c:v>42.476640930722766</c:v>
                </c:pt>
                <c:pt idx="1885">
                  <c:v>42.453786600689597</c:v>
                </c:pt>
                <c:pt idx="1886">
                  <c:v>42.431336462570755</c:v>
                </c:pt>
                <c:pt idx="1887">
                  <c:v>42.409291204432179</c:v>
                </c:pt>
                <c:pt idx="1888">
                  <c:v>42.387651505397855</c:v>
                </c:pt>
                <c:pt idx="1889">
                  <c:v>42.366418035660473</c:v>
                </c:pt>
                <c:pt idx="1890">
                  <c:v>42.345591456493366</c:v>
                </c:pt>
                <c:pt idx="1891">
                  <c:v>42.325172420260429</c:v>
                </c:pt>
                <c:pt idx="1892">
                  <c:v>42.305161570426407</c:v>
                </c:pt>
                <c:pt idx="1893">
                  <c:v>42.285559541570223</c:v>
                </c:pt>
                <c:pt idx="1894">
                  <c:v>42.266366959394162</c:v>
                </c:pt>
                <c:pt idx="1895">
                  <c:v>42.247584440735153</c:v>
                </c:pt>
                <c:pt idx="1896">
                  <c:v>42.229212593577444</c:v>
                </c:pt>
                <c:pt idx="1897">
                  <c:v>42.211252017062378</c:v>
                </c:pt>
                <c:pt idx="1898">
                  <c:v>42.193703301499681</c:v>
                </c:pt>
                <c:pt idx="1899">
                  <c:v>42.176567028379424</c:v>
                </c:pt>
                <c:pt idx="1900">
                  <c:v>42.159843770382508</c:v>
                </c:pt>
                <c:pt idx="1901">
                  <c:v>42.143534091391786</c:v>
                </c:pt>
                <c:pt idx="1902">
                  <c:v>42.127638546504926</c:v>
                </c:pt>
                <c:pt idx="1903">
                  <c:v>42.112157682042579</c:v>
                </c:pt>
                <c:pt idx="1904">
                  <c:v>42.097092035561417</c:v>
                </c:pt>
                <c:pt idx="1905">
                  <c:v>42.082442135865421</c:v>
                </c:pt>
                <c:pt idx="1906">
                  <c:v>42.068208503015512</c:v>
                </c:pt>
                <c:pt idx="1907">
                  <c:v>42.054391648341749</c:v>
                </c:pt>
                <c:pt idx="1908">
                  <c:v>42.040992074452589</c:v>
                </c:pt>
                <c:pt idx="1909">
                  <c:v>42.028010275247539</c:v>
                </c:pt>
                <c:pt idx="1910">
                  <c:v>42.015446735926673</c:v>
                </c:pt>
                <c:pt idx="1911">
                  <c:v>42.003301933000614</c:v>
                </c:pt>
                <c:pt idx="1912">
                  <c:v>41.991576334302522</c:v>
                </c:pt>
                <c:pt idx="1913">
                  <c:v>41.980270398997192</c:v>
                </c:pt>
                <c:pt idx="1914">
                  <c:v>41.96938457759245</c:v>
                </c:pt>
                <c:pt idx="1915">
                  <c:v>41.958919311946943</c:v>
                </c:pt>
                <c:pt idx="1916">
                  <c:v>41.94887503528355</c:v>
                </c:pt>
                <c:pt idx="1917">
                  <c:v>41.93925217219649</c:v>
                </c:pt>
                <c:pt idx="1918">
                  <c:v>41.930051138661241</c:v>
                </c:pt>
                <c:pt idx="1919">
                  <c:v>41.921272342046109</c:v>
                </c:pt>
                <c:pt idx="1920">
                  <c:v>41.91291618111822</c:v>
                </c:pt>
                <c:pt idx="1921">
                  <c:v>41.9049830460566</c:v>
                </c:pt>
                <c:pt idx="1922">
                  <c:v>41.897473318458225</c:v>
                </c:pt>
                <c:pt idx="1923">
                  <c:v>41.890387371347686</c:v>
                </c:pt>
                <c:pt idx="1924">
                  <c:v>41.883725569186623</c:v>
                </c:pt>
                <c:pt idx="1925">
                  <c:v>41.877488267882228</c:v>
                </c:pt>
                <c:pt idx="1926">
                  <c:v>41.871675814794116</c:v>
                </c:pt>
                <c:pt idx="1927">
                  <c:v>41.866288548743228</c:v>
                </c:pt>
                <c:pt idx="1928">
                  <c:v>41.861326800020692</c:v>
                </c:pt>
                <c:pt idx="1929">
                  <c:v>41.856790890393995</c:v>
                </c:pt>
                <c:pt idx="1930">
                  <c:v>41.852681133115368</c:v>
                </c:pt>
                <c:pt idx="1931">
                  <c:v>41.848997832928831</c:v>
                </c:pt>
                <c:pt idx="1932">
                  <c:v>41.845741286077129</c:v>
                </c:pt>
                <c:pt idx="1933">
                  <c:v>41.842911780309208</c:v>
                </c:pt>
                <c:pt idx="1934">
                  <c:v>41.840509594885049</c:v>
                </c:pt>
                <c:pt idx="1935">
                  <c:v>41.838535000584613</c:v>
                </c:pt>
                <c:pt idx="1936">
                  <c:v>41.836988259711489</c:v>
                </c:pt>
                <c:pt idx="1937">
                  <c:v>41.835869626101328</c:v>
                </c:pt>
                <c:pt idx="1938">
                  <c:v>41.835179345124033</c:v>
                </c:pt>
                <c:pt idx="1939">
                  <c:v>41.834917653693026</c:v>
                </c:pt>
                <c:pt idx="1940">
                  <c:v>41.835084780267778</c:v>
                </c:pt>
                <c:pt idx="1941">
                  <c:v>41.835680944859462</c:v>
                </c:pt>
                <c:pt idx="1942">
                  <c:v>41.836706359035389</c:v>
                </c:pt>
                <c:pt idx="1943">
                  <c:v>41.838161225924267</c:v>
                </c:pt>
                <c:pt idx="1944">
                  <c:v>41.840045740219438</c:v>
                </c:pt>
                <c:pt idx="1945">
                  <c:v>41.842360088182687</c:v>
                </c:pt>
                <c:pt idx="1946">
                  <c:v>41.845104447647998</c:v>
                </c:pt>
                <c:pt idx="1947">
                  <c:v>41.848278988026266</c:v>
                </c:pt>
                <c:pt idx="1948">
                  <c:v>41.851883870305613</c:v>
                </c:pt>
                <c:pt idx="1949">
                  <c:v>41.855919247056619</c:v>
                </c:pt>
                <c:pt idx="1950">
                  <c:v>41.860385262433198</c:v>
                </c:pt>
                <c:pt idx="1951">
                  <c:v>41.86528205217644</c:v>
                </c:pt>
                <c:pt idx="1952">
                  <c:v>41.87060974361529</c:v>
                </c:pt>
                <c:pt idx="1953">
                  <c:v>41.876368455667887</c:v>
                </c:pt>
                <c:pt idx="1954">
                  <c:v>41.882558298845623</c:v>
                </c:pt>
                <c:pt idx="1955">
                  <c:v>41.889179375250563</c:v>
                </c:pt>
                <c:pt idx="1956">
                  <c:v>41.89623177857905</c:v>
                </c:pt>
                <c:pt idx="1957">
                  <c:v>41.903715594121905</c:v>
                </c:pt>
                <c:pt idx="1958">
                  <c:v>41.91163089876332</c:v>
                </c:pt>
                <c:pt idx="1959">
                  <c:v>41.919977760982533</c:v>
                </c:pt>
                <c:pt idx="1960">
                  <c:v>41.928756240852408</c:v>
                </c:pt>
                <c:pt idx="1961">
                  <c:v>41.937966390039946</c:v>
                </c:pt>
                <c:pt idx="1962">
                  <c:v>41.947608251805491</c:v>
                </c:pt>
                <c:pt idx="1963">
                  <c:v>41.957681860999713</c:v>
                </c:pt>
                <c:pt idx="1964">
                  <c:v>41.968187244064637</c:v>
                </c:pt>
                <c:pt idx="1965">
                  <c:v>41.979124419031251</c:v>
                </c:pt>
                <c:pt idx="1966">
                  <c:v>41.990493395517177</c:v>
                </c:pt>
                <c:pt idx="1967">
                  <c:v>42.002294174724824</c:v>
                </c:pt>
                <c:pt idx="1968">
                  <c:v>42.014526749439426</c:v>
                </c:pt>
                <c:pt idx="1969">
                  <c:v>42.027191104025121</c:v>
                </c:pt>
                <c:pt idx="1970">
                  <c:v>42.040287214423444</c:v>
                </c:pt>
                <c:pt idx="1971">
                  <c:v>42.053815048149715</c:v>
                </c:pt>
                <c:pt idx="1972">
                  <c:v>42.067774564287987</c:v>
                </c:pt>
                <c:pt idx="1973">
                  <c:v>42.082165713489957</c:v>
                </c:pt>
                <c:pt idx="1974">
                  <c:v>42.096988437969031</c:v>
                </c:pt>
                <c:pt idx="1975">
                  <c:v>42.112242671496091</c:v>
                </c:pt>
                <c:pt idx="1976">
                  <c:v>42.127928339396391</c:v>
                </c:pt>
                <c:pt idx="1977">
                  <c:v>42.144045358543735</c:v>
                </c:pt>
                <c:pt idx="1978">
                  <c:v>42.160593637355703</c:v>
                </c:pt>
                <c:pt idx="1979">
                  <c:v>42.177573075787933</c:v>
                </c:pt>
                <c:pt idx="1980">
                  <c:v>42.194983565329807</c:v>
                </c:pt>
                <c:pt idx="1981">
                  <c:v>42.212824988997596</c:v>
                </c:pt>
                <c:pt idx="1982">
                  <c:v>42.231097221328668</c:v>
                </c:pt>
                <c:pt idx="1983">
                  <c:v>42.249800128376364</c:v>
                </c:pt>
                <c:pt idx="1984">
                  <c:v>42.268933567701907</c:v>
                </c:pt>
                <c:pt idx="1985">
                  <c:v>42.288497388369848</c:v>
                </c:pt>
                <c:pt idx="1986">
                  <c:v>42.308491430938517</c:v>
                </c:pt>
                <c:pt idx="1987">
                  <c:v>42.328915527455848</c:v>
                </c:pt>
                <c:pt idx="1988">
                  <c:v>42.349769501450169</c:v>
                </c:pt>
                <c:pt idx="1989">
                  <c:v>42.371053167923748</c:v>
                </c:pt>
                <c:pt idx="1990">
                  <c:v>42.392766333344184</c:v>
                </c:pt>
                <c:pt idx="1991">
                  <c:v>42.414908795638127</c:v>
                </c:pt>
                <c:pt idx="1992">
                  <c:v>42.437480344181239</c:v>
                </c:pt>
                <c:pt idx="1993">
                  <c:v>42.460480759791551</c:v>
                </c:pt>
                <c:pt idx="1994">
                  <c:v>42.483909814720761</c:v>
                </c:pt>
                <c:pt idx="1995">
                  <c:v>42.507767272645083</c:v>
                </c:pt>
                <c:pt idx="1996">
                  <c:v>42.532052888657546</c:v>
                </c:pt>
                <c:pt idx="1997">
                  <c:v>42.556766409257392</c:v>
                </c:pt>
                <c:pt idx="1998">
                  <c:v>42.581907572343454</c:v>
                </c:pt>
                <c:pt idx="1999">
                  <c:v>42.607476107202928</c:v>
                </c:pt>
                <c:pt idx="2000">
                  <c:v>42.63347173450299</c:v>
                </c:pt>
                <c:pt idx="2001">
                  <c:v>42.659894166281163</c:v>
                </c:pt>
                <c:pt idx="2002">
                  <c:v>42.686743105936443</c:v>
                </c:pt>
                <c:pt idx="2003">
                  <c:v>42.714018248218139</c:v>
                </c:pt>
                <c:pt idx="2004">
                  <c:v>42.741719279217421</c:v>
                </c:pt>
                <c:pt idx="2005">
                  <c:v>42.769845876356669</c:v>
                </c:pt>
                <c:pt idx="2006">
                  <c:v>42.798397708380179</c:v>
                </c:pt>
                <c:pt idx="2007">
                  <c:v>42.827374435343216</c:v>
                </c:pt>
                <c:pt idx="2008">
                  <c:v>42.8567757086021</c:v>
                </c:pt>
                <c:pt idx="2009">
                  <c:v>42.886601170805108</c:v>
                </c:pt>
                <c:pt idx="2010">
                  <c:v>42.916850455880336</c:v>
                </c:pt>
                <c:pt idx="2011">
                  <c:v>42.947523189026782</c:v>
                </c:pt>
                <c:pt idx="2012">
                  <c:v>42.978618986702003</c:v>
                </c:pt>
                <c:pt idx="2013">
                  <c:v>43.010137456615638</c:v>
                </c:pt>
                <c:pt idx="2014">
                  <c:v>43.042078197713749</c:v>
                </c:pt>
                <c:pt idx="2015">
                  <c:v>43.074440800171772</c:v>
                </c:pt>
                <c:pt idx="2016">
                  <c:v>43.107224845383485</c:v>
                </c:pt>
                <c:pt idx="2017">
                  <c:v>43.140429905949276</c:v>
                </c:pt>
                <c:pt idx="2018">
                  <c:v>43.174055545667414</c:v>
                </c:pt>
                <c:pt idx="2019">
                  <c:v>43.208101319521177</c:v>
                </c:pt>
                <c:pt idx="2020">
                  <c:v>43.242566773670319</c:v>
                </c:pt>
                <c:pt idx="2021">
                  <c:v>43.277451445439567</c:v>
                </c:pt>
                <c:pt idx="2022">
                  <c:v>43.312754863309152</c:v>
                </c:pt>
                <c:pt idx="2023">
                  <c:v>43.348476546902361</c:v>
                </c:pt>
                <c:pt idx="2024">
                  <c:v>43.38461600697832</c:v>
                </c:pt>
                <c:pt idx="2025">
                  <c:v>43.421172745417863</c:v>
                </c:pt>
                <c:pt idx="2026">
                  <c:v>43.458146255217031</c:v>
                </c:pt>
                <c:pt idx="2027">
                  <c:v>43.495536020474248</c:v>
                </c:pt>
                <c:pt idx="2028">
                  <c:v>43.53334151638137</c:v>
                </c:pt>
                <c:pt idx="2029">
                  <c:v>43.571562209214477</c:v>
                </c:pt>
                <c:pt idx="2030">
                  <c:v>43.610197556321623</c:v>
                </c:pt>
                <c:pt idx="2031">
                  <c:v>43.6492470061159</c:v>
                </c:pt>
                <c:pt idx="2032">
                  <c:v>43.688709998064496</c:v>
                </c:pt>
                <c:pt idx="2033">
                  <c:v>43.72858596267875</c:v>
                </c:pt>
                <c:pt idx="2034">
                  <c:v>43.768874321505734</c:v>
                </c:pt>
                <c:pt idx="2035">
                  <c:v>43.809574487119477</c:v>
                </c:pt>
                <c:pt idx="2036">
                  <c:v>43.850685863110385</c:v>
                </c:pt>
                <c:pt idx="2037">
                  <c:v>43.892207844078314</c:v>
                </c:pt>
                <c:pt idx="2038">
                  <c:v>43.934139815622586</c:v>
                </c:pt>
                <c:pt idx="2039">
                  <c:v>43.97648115433455</c:v>
                </c:pt>
                <c:pt idx="2040">
                  <c:v>44.019231227788879</c:v>
                </c:pt>
                <c:pt idx="2041">
                  <c:v>44.062389394535899</c:v>
                </c:pt>
                <c:pt idx="2042">
                  <c:v>44.10595500409346</c:v>
                </c:pt>
                <c:pt idx="2043">
                  <c:v>44.149927396940001</c:v>
                </c:pt>
                <c:pt idx="2044">
                  <c:v>44.194305904507502</c:v>
                </c:pt>
                <c:pt idx="2045">
                  <c:v>44.239089849173155</c:v>
                </c:pt>
                <c:pt idx="2046">
                  <c:v>44.284278544255045</c:v>
                </c:pt>
                <c:pt idx="2047">
                  <c:v>44.32987129400334</c:v>
                </c:pt>
                <c:pt idx="2048">
                  <c:v>44.375867393595598</c:v>
                </c:pt>
                <c:pt idx="2049">
                  <c:v>44.422266129131572</c:v>
                </c:pt>
                <c:pt idx="2050">
                  <c:v>44.46906677762567</c:v>
                </c:pt>
                <c:pt idx="2051">
                  <c:v>44.516268607003838</c:v>
                </c:pt>
                <c:pt idx="2052">
                  <c:v>44.563870876098065</c:v>
                </c:pt>
                <c:pt idx="2053">
                  <c:v>44.611872834641986</c:v>
                </c:pt>
                <c:pt idx="2054">
                  <c:v>44.660273723266357</c:v>
                </c:pt>
                <c:pt idx="2055">
                  <c:v>44.7090727734967</c:v>
                </c:pt>
                <c:pt idx="2056">
                  <c:v>44.758269207748583</c:v>
                </c:pt>
                <c:pt idx="2057">
                  <c:v>44.807862239325374</c:v>
                </c:pt>
                <c:pt idx="2058">
                  <c:v>44.857851072415997</c:v>
                </c:pt>
                <c:pt idx="2059">
                  <c:v>44.908234902092687</c:v>
                </c:pt>
                <c:pt idx="2060">
                  <c:v>44.959012914308829</c:v>
                </c:pt>
                <c:pt idx="2061">
                  <c:v>45.010184285898816</c:v>
                </c:pt>
                <c:pt idx="2062">
                  <c:v>45.061748184576686</c:v>
                </c:pt>
                <c:pt idx="2063">
                  <c:v>45.113703768935636</c:v>
                </c:pt>
                <c:pt idx="2064">
                  <c:v>45.16605018844848</c:v>
                </c:pt>
                <c:pt idx="2065">
                  <c:v>45.218786583469097</c:v>
                </c:pt>
                <c:pt idx="2066">
                  <c:v>45.271912085232458</c:v>
                </c:pt>
                <c:pt idx="2067">
                  <c:v>45.32542581585659</c:v>
                </c:pt>
                <c:pt idx="2068">
                  <c:v>45.379326888345844</c:v>
                </c:pt>
                <c:pt idx="2069">
                  <c:v>45.433614406592056</c:v>
                </c:pt>
                <c:pt idx="2070">
                  <c:v>45.488287465378846</c:v>
                </c:pt>
                <c:pt idx="2071">
                  <c:v>45.543345150385818</c:v>
                </c:pt>
                <c:pt idx="2072">
                  <c:v>45.598786538191746</c:v>
                </c:pt>
                <c:pt idx="2073">
                  <c:v>45.654610696280088</c:v>
                </c:pt>
                <c:pt idx="2074">
                  <c:v>45.710816683045067</c:v>
                </c:pt>
                <c:pt idx="2075">
                  <c:v>45.7674035477975</c:v>
                </c:pt>
                <c:pt idx="2076">
                  <c:v>45.824370330771131</c:v>
                </c:pt>
                <c:pt idx="2077">
                  <c:v>45.881716063130739</c:v>
                </c:pt>
                <c:pt idx="2078">
                  <c:v>45.93943976697912</c:v>
                </c:pt>
                <c:pt idx="2079">
                  <c:v>45.997540455366561</c:v>
                </c:pt>
                <c:pt idx="2080">
                  <c:v>46.056017132300553</c:v>
                </c:pt>
                <c:pt idx="2081">
                  <c:v>46.114868792753754</c:v>
                </c:pt>
                <c:pt idx="2082">
                  <c:v>46.174094422676745</c:v>
                </c:pt>
                <c:pt idx="2083">
                  <c:v>46.233692999008497</c:v>
                </c:pt>
                <c:pt idx="2084">
                  <c:v>46.293663489687276</c:v>
                </c:pt>
                <c:pt idx="2085">
                  <c:v>46.354004853664776</c:v>
                </c:pt>
                <c:pt idx="2086">
                  <c:v>46.414716040918989</c:v>
                </c:pt>
                <c:pt idx="2087">
                  <c:v>46.475795992467908</c:v>
                </c:pt>
                <c:pt idx="2088">
                  <c:v>46.537243640384361</c:v>
                </c:pt>
                <c:pt idx="2089">
                  <c:v>46.599057907811755</c:v>
                </c:pt>
                <c:pt idx="2090">
                  <c:v>46.661237708979911</c:v>
                </c:pt>
                <c:pt idx="2091">
                  <c:v>46.723781949222825</c:v>
                </c:pt>
                <c:pt idx="2092">
                  <c:v>46.786689524995126</c:v>
                </c:pt>
                <c:pt idx="2093">
                  <c:v>46.849959323891937</c:v>
                </c:pt>
                <c:pt idx="2094">
                  <c:v>46.913590224667104</c:v>
                </c:pt>
                <c:pt idx="2095">
                  <c:v>46.977581097253562</c:v>
                </c:pt>
                <c:pt idx="2096">
                  <c:v>47.041930802784123</c:v>
                </c:pt>
                <c:pt idx="2097">
                  <c:v>47.106638193613662</c:v>
                </c:pt>
                <c:pt idx="2098">
                  <c:v>47.171702113340331</c:v>
                </c:pt>
                <c:pt idx="2099">
                  <c:v>47.237121396829679</c:v>
                </c:pt>
                <c:pt idx="2100">
                  <c:v>47.302894870238703</c:v>
                </c:pt>
                <c:pt idx="2101">
                  <c:v>47.369021351040374</c:v>
                </c:pt>
                <c:pt idx="2102">
                  <c:v>47.435499648049472</c:v>
                </c:pt>
                <c:pt idx="2103">
                  <c:v>47.502328561448991</c:v>
                </c:pt>
                <c:pt idx="2104">
                  <c:v>47.569506882817706</c:v>
                </c:pt>
                <c:pt idx="2105">
                  <c:v>47.63703339515817</c:v>
                </c:pt>
                <c:pt idx="2106">
                  <c:v>47.704906872926216</c:v>
                </c:pt>
                <c:pt idx="2107">
                  <c:v>47.773126082060202</c:v>
                </c:pt>
                <c:pt idx="2108">
                  <c:v>47.841689780012786</c:v>
                </c:pt>
                <c:pt idx="2109">
                  <c:v>47.910596715781651</c:v>
                </c:pt>
                <c:pt idx="2110">
                  <c:v>47.979845629942844</c:v>
                </c:pt>
                <c:pt idx="2111">
                  <c:v>48.049435254683459</c:v>
                </c:pt>
                <c:pt idx="2112">
                  <c:v>48.119364313836769</c:v>
                </c:pt>
                <c:pt idx="2113">
                  <c:v>48.189631522916983</c:v>
                </c:pt>
                <c:pt idx="2114">
                  <c:v>48.260235589155059</c:v>
                </c:pt>
                <c:pt idx="2115">
                  <c:v>48.33117521153693</c:v>
                </c:pt>
                <c:pt idx="2116">
                  <c:v>48.402449080840313</c:v>
                </c:pt>
                <c:pt idx="2117">
                  <c:v>48.474055879673358</c:v>
                </c:pt>
                <c:pt idx="2118">
                  <c:v>48.545994282515807</c:v>
                </c:pt>
                <c:pt idx="2119">
                  <c:v>48.618262955758411</c:v>
                </c:pt>
                <c:pt idx="2120">
                  <c:v>48.690860557744827</c:v>
                </c:pt>
                <c:pt idx="2121">
                  <c:v>48.763785738814306</c:v>
                </c:pt>
                <c:pt idx="2122">
                  <c:v>48.837037141345462</c:v>
                </c:pt>
                <c:pt idx="2123">
                  <c:v>48.910613399799615</c:v>
                </c:pt>
                <c:pt idx="2124">
                  <c:v>48.984513140767149</c:v>
                </c:pt>
                <c:pt idx="2125">
                  <c:v>49.058734983012982</c:v>
                </c:pt>
                <c:pt idx="2126">
                  <c:v>49.133277537524378</c:v>
                </c:pt>
                <c:pt idx="2127">
                  <c:v>49.208139407558434</c:v>
                </c:pt>
                <c:pt idx="2128">
                  <c:v>49.283319188691422</c:v>
                </c:pt>
                <c:pt idx="2129">
                  <c:v>49.358815468868784</c:v>
                </c:pt>
                <c:pt idx="2130">
                  <c:v>49.434626828455862</c:v>
                </c:pt>
                <c:pt idx="2131">
                  <c:v>49.510751840289657</c:v>
                </c:pt>
                <c:pt idx="2132">
                  <c:v>49.587189069732034</c:v>
                </c:pt>
                <c:pt idx="2133">
                  <c:v>49.663937074722895</c:v>
                </c:pt>
                <c:pt idx="2134">
                  <c:v>49.740994405834869</c:v>
                </c:pt>
                <c:pt idx="2135">
                  <c:v>49.818359606328897</c:v>
                </c:pt>
                <c:pt idx="2136">
                  <c:v>49.896031212211483</c:v>
                </c:pt>
                <c:pt idx="2137">
                  <c:v>49.974007752290987</c:v>
                </c:pt>
                <c:pt idx="2138">
                  <c:v>50.052287748236125</c:v>
                </c:pt>
                <c:pt idx="2139">
                  <c:v>50.130869714636219</c:v>
                </c:pt>
                <c:pt idx="2140">
                  <c:v>50.209752159060059</c:v>
                </c:pt>
                <c:pt idx="2141">
                  <c:v>50.288933582118091</c:v>
                </c:pt>
                <c:pt idx="2142">
                  <c:v>50.368412477523549</c:v>
                </c:pt>
                <c:pt idx="2143">
                  <c:v>50.448187332156351</c:v>
                </c:pt>
                <c:pt idx="2144">
                  <c:v>50.528256626125909</c:v>
                </c:pt>
                <c:pt idx="2145">
                  <c:v>50.608618832836441</c:v>
                </c:pt>
                <c:pt idx="2146">
                  <c:v>50.689272419052799</c:v>
                </c:pt>
                <c:pt idx="2147">
                  <c:v>50.770215844966572</c:v>
                </c:pt>
                <c:pt idx="2148">
                  <c:v>50.851447564263594</c:v>
                </c:pt>
                <c:pt idx="2149">
                  <c:v>50.932966024192666</c:v>
                </c:pt>
                <c:pt idx="2150">
                  <c:v>51.014769665633708</c:v>
                </c:pt>
                <c:pt idx="2151">
                  <c:v>51.09685692316927</c:v>
                </c:pt>
                <c:pt idx="2152">
                  <c:v>51.179226225154252</c:v>
                </c:pt>
                <c:pt idx="2153">
                  <c:v>51.261875993788237</c:v>
                </c:pt>
                <c:pt idx="2154">
                  <c:v>51.344804645188361</c:v>
                </c:pt>
                <c:pt idx="2155">
                  <c:v>51.428010589461877</c:v>
                </c:pt>
                <c:pt idx="2156">
                  <c:v>51.51149223078113</c:v>
                </c:pt>
                <c:pt idx="2157">
                  <c:v>51.595247967459301</c:v>
                </c:pt>
                <c:pt idx="2158">
                  <c:v>51.679276192024986</c:v>
                </c:pt>
                <c:pt idx="2159">
                  <c:v>51.763575291300043</c:v>
                </c:pt>
                <c:pt idx="2160">
                  <c:v>51.84814364647707</c:v>
                </c:pt>
                <c:pt idx="2161">
                  <c:v>51.932979633196879</c:v>
                </c:pt>
                <c:pt idx="2162">
                  <c:v>52.018081621628937</c:v>
                </c:pt>
                <c:pt idx="2163">
                  <c:v>52.103447976550783</c:v>
                </c:pt>
                <c:pt idx="2164">
                  <c:v>52.18907705742852</c:v>
                </c:pt>
                <c:pt idx="2165">
                  <c:v>52.27496721849802</c:v>
                </c:pt>
                <c:pt idx="2166">
                  <c:v>52.361116808848806</c:v>
                </c:pt>
                <c:pt idx="2167">
                  <c:v>52.44752417250443</c:v>
                </c:pt>
                <c:pt idx="2168">
                  <c:v>52.534187648508492</c:v>
                </c:pt>
                <c:pt idx="2169">
                  <c:v>52.62110557100759</c:v>
                </c:pt>
                <c:pt idx="2170">
                  <c:v>52.708276269337034</c:v>
                </c:pt>
                <c:pt idx="2171">
                  <c:v>52.79569806810666</c:v>
                </c:pt>
                <c:pt idx="2172">
                  <c:v>52.883369287286726</c:v>
                </c:pt>
                <c:pt idx="2173">
                  <c:v>52.97128824229587</c:v>
                </c:pt>
                <c:pt idx="2174">
                  <c:v>53.059453244087933</c:v>
                </c:pt>
                <c:pt idx="2175">
                  <c:v>53.147862599241122</c:v>
                </c:pt>
                <c:pt idx="2176">
                  <c:v>53.23651461004728</c:v>
                </c:pt>
                <c:pt idx="2177">
                  <c:v>53.32540757459995</c:v>
                </c:pt>
                <c:pt idx="2178">
                  <c:v>53.414539786886877</c:v>
                </c:pt>
                <c:pt idx="2179">
                  <c:v>53.503909536879021</c:v>
                </c:pt>
                <c:pt idx="2180">
                  <c:v>53.593515110622761</c:v>
                </c:pt>
                <c:pt idx="2181">
                  <c:v>53.683354790331634</c:v>
                </c:pt>
                <c:pt idx="2182">
                  <c:v>53.773426854479141</c:v>
                </c:pt>
                <c:pt idx="2183">
                  <c:v>53.863729577891291</c:v>
                </c:pt>
                <c:pt idx="2184">
                  <c:v>53.95426123184042</c:v>
                </c:pt>
                <c:pt idx="2185">
                  <c:v>54.045020084138926</c:v>
                </c:pt>
                <c:pt idx="2186">
                  <c:v>54.136004399234452</c:v>
                </c:pt>
                <c:pt idx="2187">
                  <c:v>54.22721243830388</c:v>
                </c:pt>
                <c:pt idx="2188">
                  <c:v>54.318642459349164</c:v>
                </c:pt>
                <c:pt idx="2189">
                  <c:v>54.410292717293444</c:v>
                </c:pt>
                <c:pt idx="2190">
                  <c:v>54.502161464077162</c:v>
                </c:pt>
                <c:pt idx="2191">
                  <c:v>54.594246948753636</c:v>
                </c:pt>
                <c:pt idx="2192">
                  <c:v>54.686547417587732</c:v>
                </c:pt>
                <c:pt idx="2193">
                  <c:v>54.77906111415254</c:v>
                </c:pt>
                <c:pt idx="2194">
                  <c:v>54.871786279426203</c:v>
                </c:pt>
                <c:pt idx="2195">
                  <c:v>54.96472115189114</c:v>
                </c:pt>
                <c:pt idx="2196">
                  <c:v>55.057863967631889</c:v>
                </c:pt>
                <c:pt idx="2197">
                  <c:v>55.151212960433796</c:v>
                </c:pt>
                <c:pt idx="2198">
                  <c:v>55.244766361881176</c:v>
                </c:pt>
                <c:pt idx="2199">
                  <c:v>55.338522401457979</c:v>
                </c:pt>
                <c:pt idx="2200">
                  <c:v>55.432479306645661</c:v>
                </c:pt>
                <c:pt idx="2201">
                  <c:v>55.526635303022957</c:v>
                </c:pt>
                <c:pt idx="2202">
                  <c:v>55.620988614367249</c:v>
                </c:pt>
                <c:pt idx="2203">
                  <c:v>55.715537462751527</c:v>
                </c:pt>
                <c:pt idx="2204">
                  <c:v>55.810280068647415</c:v>
                </c:pt>
                <c:pt idx="2205">
                  <c:v>55.905214651023527</c:v>
                </c:pt>
                <c:pt idx="2206">
                  <c:v>56.000339427446377</c:v>
                </c:pt>
                <c:pt idx="2207">
                  <c:v>56.095652614180707</c:v>
                </c:pt>
                <c:pt idx="2208">
                  <c:v>56.191152426290046</c:v>
                </c:pt>
                <c:pt idx="2209">
                  <c:v>56.286837077737573</c:v>
                </c:pt>
                <c:pt idx="2210">
                  <c:v>56.382704781485344</c:v>
                </c:pt>
                <c:pt idx="2211">
                  <c:v>56.478753749596734</c:v>
                </c:pt>
                <c:pt idx="2212">
                  <c:v>56.574982193335714</c:v>
                </c:pt>
                <c:pt idx="2213">
                  <c:v>56.671388323267692</c:v>
                </c:pt>
                <c:pt idx="2214">
                  <c:v>56.767970349359842</c:v>
                </c:pt>
                <c:pt idx="2215">
                  <c:v>56.86472648108213</c:v>
                </c:pt>
                <c:pt idx="2216">
                  <c:v>56.961654927506771</c:v>
                </c:pt>
                <c:pt idx="2217">
                  <c:v>57.058753897409062</c:v>
                </c:pt>
                <c:pt idx="2218">
                  <c:v>57.156021599367051</c:v>
                </c:pt>
                <c:pt idx="2219">
                  <c:v>57.253456241861684</c:v>
                </c:pt>
                <c:pt idx="2220">
                  <c:v>57.351056033376409</c:v>
                </c:pt>
                <c:pt idx="2221">
                  <c:v>57.448819182496734</c:v>
                </c:pt>
                <c:pt idx="2222">
                  <c:v>57.546743898009154</c:v>
                </c:pt>
                <c:pt idx="2223">
                  <c:v>57.644828389001063</c:v>
                </c:pt>
                <c:pt idx="2224">
                  <c:v>57.743070864958923</c:v>
                </c:pt>
                <c:pt idx="2225">
                  <c:v>57.841469535866594</c:v>
                </c:pt>
                <c:pt idx="2226">
                  <c:v>57.940022612303778</c:v>
                </c:pt>
                <c:pt idx="2227">
                  <c:v>58.038728305544453</c:v>
                </c:pt>
                <c:pt idx="2228">
                  <c:v>58.137584827653285</c:v>
                </c:pt>
                <c:pt idx="2229">
                  <c:v>58.236590391583604</c:v>
                </c:pt>
                <c:pt idx="2230">
                  <c:v>58.335743211273808</c:v>
                </c:pt>
                <c:pt idx="2231">
                  <c:v>58.435041501744024</c:v>
                </c:pt>
                <c:pt idx="2232">
                  <c:v>58.534483479190854</c:v>
                </c:pt>
                <c:pt idx="2233">
                  <c:v>58.634067361084959</c:v>
                </c:pt>
                <c:pt idx="2234">
                  <c:v>58.733791366263802</c:v>
                </c:pt>
                <c:pt idx="2235">
                  <c:v>58.833653715027324</c:v>
                </c:pt>
                <c:pt idx="2236">
                  <c:v>58.933652629232071</c:v>
                </c:pt>
                <c:pt idx="2237">
                  <c:v>59.033786332383059</c:v>
                </c:pt>
                <c:pt idx="2238">
                  <c:v>59.134053049728692</c:v>
                </c:pt>
                <c:pt idx="2239">
                  <c:v>59.234451008351215</c:v>
                </c:pt>
                <c:pt idx="2240">
                  <c:v>59.334978437259565</c:v>
                </c:pt>
                <c:pt idx="2241">
                  <c:v>59.4356335674794</c:v>
                </c:pt>
                <c:pt idx="2242">
                  <c:v>59.536414632144385</c:v>
                </c:pt>
                <c:pt idx="2243">
                  <c:v>59.637319866584562</c:v>
                </c:pt>
                <c:pt idx="2244">
                  <c:v>59.738347508416581</c:v>
                </c:pt>
                <c:pt idx="2245">
                  <c:v>59.839495797631884</c:v>
                </c:pt>
                <c:pt idx="2246">
                  <c:v>59.940762976682905</c:v>
                </c:pt>
                <c:pt idx="2247">
                  <c:v>60.042147290571336</c:v>
                </c:pt>
                <c:pt idx="2248">
                  <c:v>60.143646986933263</c:v>
                </c:pt>
                <c:pt idx="2249">
                  <c:v>60.245260316125126</c:v>
                </c:pt>
                <c:pt idx="2250">
                  <c:v>60.346985531306757</c:v>
                </c:pt>
                <c:pt idx="2251">
                  <c:v>60.448820888526228</c:v>
                </c:pt>
                <c:pt idx="2252">
                  <c:v>60.550764646801795</c:v>
                </c:pt>
                <c:pt idx="2253">
                  <c:v>60.652815068203864</c:v>
                </c:pt>
                <c:pt idx="2254">
                  <c:v>60.754970417936036</c:v>
                </c:pt>
                <c:pt idx="2255">
                  <c:v>60.85722896441483</c:v>
                </c:pt>
                <c:pt idx="2256">
                  <c:v>60.959588979349391</c:v>
                </c:pt>
                <c:pt idx="2257">
                  <c:v>61.062048737818245</c:v>
                </c:pt>
                <c:pt idx="2258">
                  <c:v>61.16460651834727</c:v>
                </c:pt>
                <c:pt idx="2259">
                  <c:v>61.267260602986184</c:v>
                </c:pt>
                <c:pt idx="2260">
                  <c:v>61.370009277382806</c:v>
                </c:pt>
                <c:pt idx="2261">
                  <c:v>61.472850830857368</c:v>
                </c:pt>
                <c:pt idx="2262">
                  <c:v>61.575783556475784</c:v>
                </c:pt>
                <c:pt idx="2263">
                  <c:v>61.67880575112143</c:v>
                </c:pt>
                <c:pt idx="2264">
                  <c:v>61.781915715565532</c:v>
                </c:pt>
                <c:pt idx="2265">
                  <c:v>61.885111754537888</c:v>
                </c:pt>
                <c:pt idx="2266">
                  <c:v>61.988392176794179</c:v>
                </c:pt>
                <c:pt idx="2267">
                  <c:v>62.091755295184726</c:v>
                </c:pt>
                <c:pt idx="2268">
                  <c:v>62.195199426719299</c:v>
                </c:pt>
                <c:pt idx="2269">
                  <c:v>62.298722892634075</c:v>
                </c:pt>
                <c:pt idx="2270">
                  <c:v>62.402324018453939</c:v>
                </c:pt>
                <c:pt idx="2271">
                  <c:v>62.506001134055921</c:v>
                </c:pt>
                <c:pt idx="2272">
                  <c:v>62.609752573730418</c:v>
                </c:pt>
                <c:pt idx="2273">
                  <c:v>62.713576676241928</c:v>
                </c:pt>
                <c:pt idx="2274">
                  <c:v>62.817471784886919</c:v>
                </c:pt>
                <c:pt idx="2275">
                  <c:v>62.921436247552634</c:v>
                </c:pt>
                <c:pt idx="2276">
                  <c:v>63.025468416773066</c:v>
                </c:pt>
                <c:pt idx="2277">
                  <c:v>63.129566649783655</c:v>
                </c:pt>
                <c:pt idx="2278">
                  <c:v>63.233729308575164</c:v>
                </c:pt>
                <c:pt idx="2279">
                  <c:v>63.337954759946555</c:v>
                </c:pt>
                <c:pt idx="2280">
                  <c:v>63.442241375555554</c:v>
                </c:pt>
                <c:pt idx="2281">
                  <c:v>63.5465875319681</c:v>
                </c:pt>
                <c:pt idx="2282">
                  <c:v>63.650991610706868</c:v>
                </c:pt>
                <c:pt idx="2283">
                  <c:v>63.755451998298298</c:v>
                </c:pt>
                <c:pt idx="2284">
                  <c:v>63.859967086318264</c:v>
                </c:pt>
                <c:pt idx="2285">
                  <c:v>63.964535271434769</c:v>
                </c:pt>
                <c:pt idx="2286">
                  <c:v>64.069154955451765</c:v>
                </c:pt>
                <c:pt idx="2287">
                  <c:v>64.173824545349746</c:v>
                </c:pt>
                <c:pt idx="2288">
                  <c:v>64.278542453325471</c:v>
                </c:pt>
                <c:pt idx="2289">
                  <c:v>64.383307096830009</c:v>
                </c:pt>
                <c:pt idx="2290">
                  <c:v>64.488116898605284</c:v>
                </c:pt>
                <c:pt idx="2291">
                  <c:v>64.592970286719208</c:v>
                </c:pt>
                <c:pt idx="2292">
                  <c:v>64.69786569459923</c:v>
                </c:pt>
                <c:pt idx="2293">
                  <c:v>64.802801561064967</c:v>
                </c:pt>
                <c:pt idx="2294">
                  <c:v>64.907776330356938</c:v>
                </c:pt>
                <c:pt idx="2295">
                  <c:v>65.012788452167911</c:v>
                </c:pt>
                <c:pt idx="2296">
                  <c:v>65.117836381667473</c:v>
                </c:pt>
                <c:pt idx="2297">
                  <c:v>65.222918579531054</c:v>
                </c:pt>
                <c:pt idx="2298">
                  <c:v>65.328033511960598</c:v>
                </c:pt>
                <c:pt idx="2299">
                  <c:v>65.433179650709633</c:v>
                </c:pt>
                <c:pt idx="2300">
                  <c:v>65.538355473102996</c:v>
                </c:pt>
                <c:pt idx="2301">
                  <c:v>65.643559462055691</c:v>
                </c:pt>
                <c:pt idx="2302">
                  <c:v>65.748790106092613</c:v>
                </c:pt>
                <c:pt idx="2303">
                  <c:v>65.854045899362006</c:v>
                </c:pt>
                <c:pt idx="2304">
                  <c:v>65.959325341650398</c:v>
                </c:pt>
                <c:pt idx="2305">
                  <c:v>66.064626938396614</c:v>
                </c:pt>
                <c:pt idx="2306">
                  <c:v>66.169949200701268</c:v>
                </c:pt>
                <c:pt idx="2307">
                  <c:v>66.275290645336156</c:v>
                </c:pt>
                <c:pt idx="2308">
                  <c:v>66.380649794752657</c:v>
                </c:pt>
                <c:pt idx="2309">
                  <c:v>66.486025177086361</c:v>
                </c:pt>
                <c:pt idx="2310">
                  <c:v>66.591415326161822</c:v>
                </c:pt>
                <c:pt idx="2311">
                  <c:v>66.696818781495395</c:v>
                </c:pt>
                <c:pt idx="2312">
                  <c:v>66.802234088294369</c:v>
                </c:pt>
                <c:pt idx="2313">
                  <c:v>66.907659797457441</c:v>
                </c:pt>
                <c:pt idx="2314">
                  <c:v>67.01309446557083</c:v>
                </c:pt>
                <c:pt idx="2315">
                  <c:v>67.11853665490402</c:v>
                </c:pt>
                <c:pt idx="2316">
                  <c:v>67.223984933403173</c:v>
                </c:pt>
                <c:pt idx="2317">
                  <c:v>67.329437874682398</c:v>
                </c:pt>
                <c:pt idx="2318">
                  <c:v>67.434894058015345</c:v>
                </c:pt>
                <c:pt idx="2319">
                  <c:v>67.540352068321511</c:v>
                </c:pt>
                <c:pt idx="2320">
                  <c:v>67.645810496153928</c:v>
                </c:pt>
                <c:pt idx="2321">
                  <c:v>67.751267937682769</c:v>
                </c:pt>
                <c:pt idx="2322">
                  <c:v>67.856722994679089</c:v>
                </c:pt>
                <c:pt idx="2323">
                  <c:v>67.962174274494885</c:v>
                </c:pt>
                <c:pt idx="2324">
                  <c:v>68.067620390042663</c:v>
                </c:pt>
                <c:pt idx="2325">
                  <c:v>68.173059959772587</c:v>
                </c:pt>
                <c:pt idx="2326">
                  <c:v>68.278491607648021</c:v>
                </c:pt>
                <c:pt idx="2327">
                  <c:v>68.383913963118843</c:v>
                </c:pt>
                <c:pt idx="2328">
                  <c:v>68.48932566109292</c:v>
                </c:pt>
                <c:pt idx="2329">
                  <c:v>68.594725341907179</c:v>
                </c:pt>
                <c:pt idx="2330">
                  <c:v>68.700111651293966</c:v>
                </c:pt>
                <c:pt idx="2331">
                  <c:v>68.805483240347499</c:v>
                </c:pt>
                <c:pt idx="2332">
                  <c:v>68.910838765488961</c:v>
                </c:pt>
                <c:pt idx="2333">
                  <c:v>69.016176888428689</c:v>
                </c:pt>
                <c:pt idx="2334">
                  <c:v>69.121496276124674</c:v>
                </c:pt>
                <c:pt idx="2335">
                  <c:v>69.226795600743642</c:v>
                </c:pt>
                <c:pt idx="2336">
                  <c:v>69.332073539616971</c:v>
                </c:pt>
                <c:pt idx="2337">
                  <c:v>69.437328775193635</c:v>
                </c:pt>
                <c:pt idx="2338">
                  <c:v>69.542559994995017</c:v>
                </c:pt>
                <c:pt idx="2339">
                  <c:v>69.647765891565626</c:v>
                </c:pt>
                <c:pt idx="2340">
                  <c:v>69.752945162420829</c:v>
                </c:pt>
                <c:pt idx="2341">
                  <c:v>69.85809650999461</c:v>
                </c:pt>
                <c:pt idx="2342">
                  <c:v>69.963218641584788</c:v>
                </c:pt>
                <c:pt idx="2343">
                  <c:v>70.068310269296376</c:v>
                </c:pt>
                <c:pt idx="2344">
                  <c:v>70.173370109980397</c:v>
                </c:pt>
                <c:pt idx="2345">
                  <c:v>70.278396885177912</c:v>
                </c:pt>
                <c:pt idx="2346">
                  <c:v>70.383389321052391</c:v>
                </c:pt>
                <c:pt idx="2347">
                  <c:v>70.488346148327508</c:v>
                </c:pt>
                <c:pt idx="2348">
                  <c:v>70.593266102220468</c:v>
                </c:pt>
                <c:pt idx="2349">
                  <c:v>70.698147922373082</c:v>
                </c:pt>
                <c:pt idx="2350">
                  <c:v>70.802990352780043</c:v>
                </c:pt>
                <c:pt idx="2351">
                  <c:v>70.907792141718673</c:v>
                </c:pt>
                <c:pt idx="2352">
                  <c:v>71.012552041672507</c:v>
                </c:pt>
                <c:pt idx="2353">
                  <c:v>71.11726880925508</c:v>
                </c:pt>
                <c:pt idx="2354">
                  <c:v>71.221941205132495</c:v>
                </c:pt>
                <c:pt idx="2355">
                  <c:v>71.326567993941183</c:v>
                </c:pt>
                <c:pt idx="2356">
                  <c:v>71.431147944206913</c:v>
                </c:pt>
                <c:pt idx="2357">
                  <c:v>71.535679828259163</c:v>
                </c:pt>
                <c:pt idx="2358">
                  <c:v>71.640162422144797</c:v>
                </c:pt>
                <c:pt idx="2359">
                  <c:v>71.74459450554069</c:v>
                </c:pt>
                <c:pt idx="2360">
                  <c:v>71.848974861660736</c:v>
                </c:pt>
                <c:pt idx="2361">
                  <c:v>71.953302277165889</c:v>
                </c:pt>
                <c:pt idx="2362">
                  <c:v>72.057575542067184</c:v>
                </c:pt>
                <c:pt idx="2363">
                  <c:v>72.161793449630991</c:v>
                </c:pt>
                <c:pt idx="2364">
                  <c:v>72.265954796278564</c:v>
                </c:pt>
                <c:pt idx="2365">
                  <c:v>72.3700583814868</c:v>
                </c:pt>
                <c:pt idx="2366">
                  <c:v>72.474103007683937</c:v>
                </c:pt>
                <c:pt idx="2367">
                  <c:v>72.57808748014611</c:v>
                </c:pt>
                <c:pt idx="2368">
                  <c:v>72.682010606889222</c:v>
                </c:pt>
                <c:pt idx="2369">
                  <c:v>72.785871198560287</c:v>
                </c:pt>
                <c:pt idx="2370">
                  <c:v>72.889668068326898</c:v>
                </c:pt>
                <c:pt idx="2371">
                  <c:v>72.993400031762746</c:v>
                </c:pt>
                <c:pt idx="2372">
                  <c:v>73.097065906734201</c:v>
                </c:pt>
                <c:pt idx="2373">
                  <c:v>73.20066451328033</c:v>
                </c:pt>
                <c:pt idx="2374">
                  <c:v>73.304194673496667</c:v>
                </c:pt>
                <c:pt idx="2375">
                  <c:v>73.407655211410301</c:v>
                </c:pt>
                <c:pt idx="2376">
                  <c:v>73.511044952858995</c:v>
                </c:pt>
                <c:pt idx="2377">
                  <c:v>73.61436272536308</c:v>
                </c:pt>
                <c:pt idx="2378">
                  <c:v>73.717607357999782</c:v>
                </c:pt>
                <c:pt idx="2379">
                  <c:v>73.820777681270584</c:v>
                </c:pt>
                <c:pt idx="2380">
                  <c:v>73.923872526971337</c:v>
                </c:pt>
                <c:pt idx="2381">
                  <c:v>74.026890728056316</c:v>
                </c:pt>
                <c:pt idx="2382">
                  <c:v>74.129831118502324</c:v>
                </c:pt>
                <c:pt idx="2383">
                  <c:v>74.232692533169867</c:v>
                </c:pt>
                <c:pt idx="2384">
                  <c:v>74.33547380766268</c:v>
                </c:pt>
                <c:pt idx="2385">
                  <c:v>74.438173778183142</c:v>
                </c:pt>
                <c:pt idx="2386">
                  <c:v>74.540791281389815</c:v>
                </c:pt>
                <c:pt idx="2387">
                  <c:v>74.643325154246412</c:v>
                </c:pt>
                <c:pt idx="2388">
                  <c:v>74.74577423387565</c:v>
                </c:pt>
                <c:pt idx="2389">
                  <c:v>74.848137357404397</c:v>
                </c:pt>
                <c:pt idx="2390">
                  <c:v>74.950413361812139</c:v>
                </c:pt>
                <c:pt idx="2391">
                  <c:v>75.052601083771918</c:v>
                </c:pt>
                <c:pt idx="2392">
                  <c:v>75.154699359494145</c:v>
                </c:pt>
                <c:pt idx="2393">
                  <c:v>75.256707024564591</c:v>
                </c:pt>
                <c:pt idx="2394">
                  <c:v>75.358622913781147</c:v>
                </c:pt>
                <c:pt idx="2395">
                  <c:v>75.460445860988244</c:v>
                </c:pt>
                <c:pt idx="2396">
                  <c:v>75.562174698910226</c:v>
                </c:pt>
                <c:pt idx="2397">
                  <c:v>75.663808258980495</c:v>
                </c:pt>
                <c:pt idx="2398">
                  <c:v>75.765345371168252</c:v>
                </c:pt>
                <c:pt idx="2399">
                  <c:v>75.866784863806117</c:v>
                </c:pt>
                <c:pt idx="2400">
                  <c:v>75.968125563411036</c:v>
                </c:pt>
                <c:pt idx="2401">
                  <c:v>76.069366294506111</c:v>
                </c:pt>
                <c:pt idx="2402">
                  <c:v>76.170505879437641</c:v>
                </c:pt>
                <c:pt idx="2403">
                  <c:v>76.271543138192612</c:v>
                </c:pt>
                <c:pt idx="2404">
                  <c:v>76.372476888211125</c:v>
                </c:pt>
                <c:pt idx="2405">
                  <c:v>76.473305944196781</c:v>
                </c:pt>
                <c:pt idx="2406">
                  <c:v>76.574029117927125</c:v>
                </c:pt>
                <c:pt idx="2407">
                  <c:v>76.674645218058686</c:v>
                </c:pt>
                <c:pt idx="2408">
                  <c:v>76.775153049930537</c:v>
                </c:pt>
                <c:pt idx="2409">
                  <c:v>76.875551415365734</c:v>
                </c:pt>
                <c:pt idx="2410">
                  <c:v>76.975839112470752</c:v>
                </c:pt>
                <c:pt idx="2411">
                  <c:v>77.076014935430777</c:v>
                </c:pt>
                <c:pt idx="2412">
                  <c:v>77.176077674304295</c:v>
                </c:pt>
                <c:pt idx="2413">
                  <c:v>77.276026114812865</c:v>
                </c:pt>
                <c:pt idx="2414">
                  <c:v>77.375859038131637</c:v>
                </c:pt>
                <c:pt idx="2415">
                  <c:v>77.475575220674045</c:v>
                </c:pt>
                <c:pt idx="2416">
                  <c:v>77.575173433875491</c:v>
                </c:pt>
                <c:pt idx="2417">
                  <c:v>77.674652443974722</c:v>
                </c:pt>
                <c:pt idx="2418">
                  <c:v>77.774011011790762</c:v>
                </c:pt>
                <c:pt idx="2419">
                  <c:v>77.87324789249972</c:v>
                </c:pt>
                <c:pt idx="2420">
                  <c:v>77.972361835407469</c:v>
                </c:pt>
                <c:pt idx="2421">
                  <c:v>78.071351583718609</c:v>
                </c:pt>
                <c:pt idx="2422">
                  <c:v>78.170215874305057</c:v>
                </c:pt>
                <c:pt idx="2423">
                  <c:v>78.268953437470842</c:v>
                </c:pt>
                <c:pt idx="2424">
                  <c:v>78.367562996712223</c:v>
                </c:pt>
                <c:pt idx="2425">
                  <c:v>78.466043268478913</c:v>
                </c:pt>
                <c:pt idx="2426">
                  <c:v>78.564392961928732</c:v>
                </c:pt>
                <c:pt idx="2427">
                  <c:v>78.662610778682534</c:v>
                </c:pt>
                <c:pt idx="2428">
                  <c:v>78.760695412573057</c:v>
                </c:pt>
                <c:pt idx="2429">
                  <c:v>78.858645549393927</c:v>
                </c:pt>
                <c:pt idx="2430">
                  <c:v>78.9564598666432</c:v>
                </c:pt>
                <c:pt idx="2431">
                  <c:v>79.054137033266542</c:v>
                </c:pt>
                <c:pt idx="2432">
                  <c:v>79.151675709394638</c:v>
                </c:pt>
                <c:pt idx="2433">
                  <c:v>79.249074546079768</c:v>
                </c:pt>
                <c:pt idx="2434">
                  <c:v>79.346332185028402</c:v>
                </c:pt>
                <c:pt idx="2435">
                  <c:v>79.443447258330224</c:v>
                </c:pt>
                <c:pt idx="2436">
                  <c:v>79.540418388186268</c:v>
                </c:pt>
                <c:pt idx="2437">
                  <c:v>79.637244186630284</c:v>
                </c:pt>
                <c:pt idx="2438">
                  <c:v>79.733923255251213</c:v>
                </c:pt>
                <c:pt idx="2439">
                  <c:v>79.830454184907737</c:v>
                </c:pt>
                <c:pt idx="2440">
                  <c:v>79.926835555444868</c:v>
                </c:pt>
                <c:pt idx="2441">
                  <c:v>80.023065935402599</c:v>
                </c:pt>
                <c:pt idx="2442">
                  <c:v>80.119143881723545</c:v>
                </c:pt>
                <c:pt idx="2443">
                  <c:v>80.215067939457938</c:v>
                </c:pt>
                <c:pt idx="2444">
                  <c:v>80.31083664146314</c:v>
                </c:pt>
                <c:pt idx="2445">
                  <c:v>80.406448508100695</c:v>
                </c:pt>
                <c:pt idx="2446">
                  <c:v>80.501902046931505</c:v>
                </c:pt>
                <c:pt idx="2447">
                  <c:v>80.597195752404545</c:v>
                </c:pt>
                <c:pt idx="2448">
                  <c:v>80.692328105544902</c:v>
                </c:pt>
                <c:pt idx="2449">
                  <c:v>80.787297573635186</c:v>
                </c:pt>
                <c:pt idx="2450">
                  <c:v>80.882102609897771</c:v>
                </c:pt>
                <c:pt idx="2451">
                  <c:v>80.976741653167963</c:v>
                </c:pt>
                <c:pt idx="2452">
                  <c:v>81.071213127568797</c:v>
                </c:pt>
                <c:pt idx="2453">
                  <c:v>81.165515442177679</c:v>
                </c:pt>
                <c:pt idx="2454">
                  <c:v>81.259646990691607</c:v>
                </c:pt>
                <c:pt idx="2455">
                  <c:v>81.353606151089807</c:v>
                </c:pt>
                <c:pt idx="2456">
                  <c:v>81.447391285288305</c:v>
                </c:pt>
                <c:pt idx="2457">
                  <c:v>81.541000738794551</c:v>
                </c:pt>
                <c:pt idx="2458">
                  <c:v>81.634432840356524</c:v>
                </c:pt>
                <c:pt idx="2459">
                  <c:v>81.727685901607643</c:v>
                </c:pt>
                <c:pt idx="2460">
                  <c:v>81.820758216709322</c:v>
                </c:pt>
                <c:pt idx="2461">
                  <c:v>81.913648061985796</c:v>
                </c:pt>
                <c:pt idx="2462">
                  <c:v>82.006353695558175</c:v>
                </c:pt>
                <c:pt idx="2463">
                  <c:v>82.098873356974011</c:v>
                </c:pt>
                <c:pt idx="2464">
                  <c:v>82.191205266831176</c:v>
                </c:pt>
                <c:pt idx="2465">
                  <c:v>82.283347626396775</c:v>
                </c:pt>
                <c:pt idx="2466">
                  <c:v>82.375298617225425</c:v>
                </c:pt>
                <c:pt idx="2467">
                  <c:v>82.467056400767845</c:v>
                </c:pt>
                <c:pt idx="2468">
                  <c:v>82.558619117980811</c:v>
                </c:pt>
                <c:pt idx="2469">
                  <c:v>82.649984888926625</c:v>
                </c:pt>
                <c:pt idx="2470">
                  <c:v>82.741151812372976</c:v>
                </c:pt>
                <c:pt idx="2471">
                  <c:v>82.832117965384413</c:v>
                </c:pt>
                <c:pt idx="2472">
                  <c:v>82.922881402912935</c:v>
                </c:pt>
                <c:pt idx="2473">
                  <c:v>83.01344015737908</c:v>
                </c:pt>
                <c:pt idx="2474">
                  <c:v>83.103792238252339</c:v>
                </c:pt>
                <c:pt idx="2475">
                  <c:v>83.193935631624655</c:v>
                </c:pt>
                <c:pt idx="2476">
                  <c:v>83.283868299779584</c:v>
                </c:pt>
                <c:pt idx="2477">
                  <c:v>83.373588180755462</c:v>
                </c:pt>
                <c:pt idx="2478">
                  <c:v>83.463093187904306</c:v>
                </c:pt>
                <c:pt idx="2479">
                  <c:v>83.552381209446366</c:v>
                </c:pt>
                <c:pt idx="2480">
                  <c:v>83.641450108017338</c:v>
                </c:pt>
                <c:pt idx="2481">
                  <c:v>83.730297720211354</c:v>
                </c:pt>
                <c:pt idx="2482">
                  <c:v>83.818921856120312</c:v>
                </c:pt>
                <c:pt idx="2483">
                  <c:v>83.907320298864022</c:v>
                </c:pt>
                <c:pt idx="2484">
                  <c:v>83.995490804117495</c:v>
                </c:pt>
                <c:pt idx="2485">
                  <c:v>84.083431099632506</c:v>
                </c:pt>
                <c:pt idx="2486">
                  <c:v>84.171138884751912</c:v>
                </c:pt>
                <c:pt idx="2487">
                  <c:v>84.258611829921563</c:v>
                </c:pt>
                <c:pt idx="2488">
                  <c:v>84.345847576190138</c:v>
                </c:pt>
                <c:pt idx="2489">
                  <c:v>84.432843734710573</c:v>
                </c:pt>
                <c:pt idx="2490">
                  <c:v>84.51959788623013</c:v>
                </c:pt>
                <c:pt idx="2491">
                  <c:v>84.606107580576236</c:v>
                </c:pt>
                <c:pt idx="2492">
                  <c:v>84.692370336136406</c:v>
                </c:pt>
                <c:pt idx="2493">
                  <c:v>84.778383639331324</c:v>
                </c:pt>
                <c:pt idx="2494">
                  <c:v>84.86414494408109</c:v>
                </c:pt>
                <c:pt idx="2495">
                  <c:v>84.949651671267276</c:v>
                </c:pt>
                <c:pt idx="2496">
                  <c:v>85.034901208185218</c:v>
                </c:pt>
                <c:pt idx="2497">
                  <c:v>85.119890907991845</c:v>
                </c:pt>
                <c:pt idx="2498">
                  <c:v>85.204618089147374</c:v>
                </c:pt>
                <c:pt idx="2499">
                  <c:v>85.289080034847132</c:v>
                </c:pt>
                <c:pt idx="2500">
                  <c:v>85.373273992450507</c:v>
                </c:pt>
                <c:pt idx="2501">
                  <c:v>85.457197172898802</c:v>
                </c:pt>
                <c:pt idx="2502">
                  <c:v>85.540846750129887</c:v>
                </c:pt>
                <c:pt idx="2503">
                  <c:v>85.624219860482967</c:v>
                </c:pt>
                <c:pt idx="2504">
                  <c:v>85.707313602096534</c:v>
                </c:pt>
                <c:pt idx="2505">
                  <c:v>85.790125034299905</c:v>
                </c:pt>
                <c:pt idx="2506">
                  <c:v>85.872651176996328</c:v>
                </c:pt>
                <c:pt idx="2507">
                  <c:v>85.954889010038812</c:v>
                </c:pt>
                <c:pt idx="2508">
                  <c:v>86.036835472598568</c:v>
                </c:pt>
                <c:pt idx="2509">
                  <c:v>86.118487462524499</c:v>
                </c:pt>
                <c:pt idx="2510">
                  <c:v>86.199841835695594</c:v>
                </c:pt>
                <c:pt idx="2511">
                  <c:v>86.280895405366891</c:v>
                </c:pt>
                <c:pt idx="2512">
                  <c:v>86.361644941502334</c:v>
                </c:pt>
                <c:pt idx="2513">
                  <c:v>86.442087170106305</c:v>
                </c:pt>
                <c:pt idx="2514">
                  <c:v>86.522218772540839</c:v>
                </c:pt>
                <c:pt idx="2515">
                  <c:v>86.602036384836495</c:v>
                </c:pt>
                <c:pt idx="2516">
                  <c:v>86.681536596995628</c:v>
                </c:pt>
                <c:pt idx="2517">
                  <c:v>86.76071595228585</c:v>
                </c:pt>
                <c:pt idx="2518">
                  <c:v>86.839570946523736</c:v>
                </c:pt>
                <c:pt idx="2519">
                  <c:v>86.918098027353452</c:v>
                </c:pt>
                <c:pt idx="2520">
                  <c:v>86.996293593508838</c:v>
                </c:pt>
                <c:pt idx="2521">
                  <c:v>87.074153994075061</c:v>
                </c:pt>
                <c:pt idx="2522">
                  <c:v>87.151675527734312</c:v>
                </c:pt>
                <c:pt idx="2523">
                  <c:v>87.228854442005357</c:v>
                </c:pt>
                <c:pt idx="2524">
                  <c:v>87.305686932472241</c:v>
                </c:pt>
                <c:pt idx="2525">
                  <c:v>87.382169142003136</c:v>
                </c:pt>
                <c:pt idx="2526">
                  <c:v>87.45829715996112</c:v>
                </c:pt>
                <c:pt idx="2527">
                  <c:v>87.534067021401739</c:v>
                </c:pt>
                <c:pt idx="2528">
                  <c:v>87.609474706262375</c:v>
                </c:pt>
                <c:pt idx="2529">
                  <c:v>87.684516138543287</c:v>
                </c:pt>
                <c:pt idx="2530">
                  <c:v>87.759187185473863</c:v>
                </c:pt>
                <c:pt idx="2531">
                  <c:v>87.833483656671547</c:v>
                </c:pt>
                <c:pt idx="2532">
                  <c:v>87.907401303289049</c:v>
                </c:pt>
                <c:pt idx="2533">
                  <c:v>87.980935817150311</c:v>
                </c:pt>
                <c:pt idx="2534">
                  <c:v>88.054082829877444</c:v>
                </c:pt>
                <c:pt idx="2535">
                  <c:v>88.126837912003779</c:v>
                </c:pt>
                <c:pt idx="2536">
                  <c:v>88.199196572077071</c:v>
                </c:pt>
                <c:pt idx="2537">
                  <c:v>88.271154255752094</c:v>
                </c:pt>
                <c:pt idx="2538">
                  <c:v>88.342706344870351</c:v>
                </c:pt>
                <c:pt idx="2539">
                  <c:v>88.413848156528928</c:v>
                </c:pt>
                <c:pt idx="2540">
                  <c:v>88.484574942136589</c:v>
                </c:pt>
                <c:pt idx="2541">
                  <c:v>88.554881886459512</c:v>
                </c:pt>
                <c:pt idx="2542">
                  <c:v>88.624764106652719</c:v>
                </c:pt>
                <c:pt idx="2543">
                  <c:v>88.694216651282304</c:v>
                </c:pt>
                <c:pt idx="2544">
                  <c:v>88.763234499331574</c:v>
                </c:pt>
                <c:pt idx="2545">
                  <c:v>88.831812559197488</c:v>
                </c:pt>
                <c:pt idx="2546">
                  <c:v>88.899945667672895</c:v>
                </c:pt>
                <c:pt idx="2547">
                  <c:v>88.96762858891762</c:v>
                </c:pt>
                <c:pt idx="2548">
                  <c:v>89.034856013414014</c:v>
                </c:pt>
                <c:pt idx="2549">
                  <c:v>89.10162255691138</c:v>
                </c:pt>
                <c:pt idx="2550">
                  <c:v>89.167922759356557</c:v>
                </c:pt>
                <c:pt idx="2551">
                  <c:v>89.233751083810844</c:v>
                </c:pt>
                <c:pt idx="2552">
                  <c:v>89.299101915354029</c:v>
                </c:pt>
                <c:pt idx="2553">
                  <c:v>89.363969559972745</c:v>
                </c:pt>
                <c:pt idx="2554">
                  <c:v>89.428348243438904</c:v>
                </c:pt>
                <c:pt idx="2555">
                  <c:v>89.492232110169752</c:v>
                </c:pt>
                <c:pt idx="2556">
                  <c:v>89.555615222076298</c:v>
                </c:pt>
                <c:pt idx="2557">
                  <c:v>89.618491557397093</c:v>
                </c:pt>
                <c:pt idx="2558">
                  <c:v>89.680855009517458</c:v>
                </c:pt>
                <c:pt idx="2559">
                  <c:v>89.7426993857745</c:v>
                </c:pt>
                <c:pt idx="2560">
                  <c:v>89.80401840624549</c:v>
                </c:pt>
                <c:pt idx="2561">
                  <c:v>89.864805702525814</c:v>
                </c:pt>
                <c:pt idx="2562">
                  <c:v>89.925054816487645</c:v>
                </c:pt>
                <c:pt idx="2563">
                  <c:v>89.98475919902512</c:v>
                </c:pt>
                <c:pt idx="2564">
                  <c:v>90.043912208785144</c:v>
                </c:pt>
                <c:pt idx="2565">
                  <c:v>90.102507110881717</c:v>
                </c:pt>
                <c:pt idx="2566">
                  <c:v>90.16053707559719</c:v>
                </c:pt>
                <c:pt idx="2567">
                  <c:v>90.217995177063756</c:v>
                </c:pt>
                <c:pt idx="2568">
                  <c:v>90.274874391933452</c:v>
                </c:pt>
                <c:pt idx="2569">
                  <c:v>90.331167598031897</c:v>
                </c:pt>
                <c:pt idx="2570">
                  <c:v>90.386867572992841</c:v>
                </c:pt>
                <c:pt idx="2571">
                  <c:v>90.441966992882044</c:v>
                </c:pt>
                <c:pt idx="2572">
                  <c:v>90.496458430800573</c:v>
                </c:pt>
                <c:pt idx="2573">
                  <c:v>90.550334355476068</c:v>
                </c:pt>
                <c:pt idx="2574">
                  <c:v>90.603587129834423</c:v>
                </c:pt>
                <c:pt idx="2575">
                  <c:v>90.656209009557656</c:v>
                </c:pt>
                <c:pt idx="2576">
                  <c:v>90.708192141625418</c:v>
                </c:pt>
                <c:pt idx="2577">
                  <c:v>90.759528562839421</c:v>
                </c:pt>
                <c:pt idx="2578">
                  <c:v>90.810210198332499</c:v>
                </c:pt>
                <c:pt idx="2579">
                  <c:v>90.860228860060744</c:v>
                </c:pt>
                <c:pt idx="2580">
                  <c:v>90.909576245280434</c:v>
                </c:pt>
                <c:pt idx="2581">
                  <c:v>90.958243935007431</c:v>
                </c:pt>
                <c:pt idx="2582">
                  <c:v>91.006223392461905</c:v>
                </c:pt>
                <c:pt idx="2583">
                  <c:v>91.053505961495745</c:v>
                </c:pt>
                <c:pt idx="2584">
                  <c:v>91.100082865004282</c:v>
                </c:pt>
                <c:pt idx="2585">
                  <c:v>91.145945203322057</c:v>
                </c:pt>
                <c:pt idx="2586">
                  <c:v>91.191083952603094</c:v>
                </c:pt>
                <c:pt idx="2587">
                  <c:v>91.235489963183454</c:v>
                </c:pt>
                <c:pt idx="2588">
                  <c:v>91.279153957931442</c:v>
                </c:pt>
                <c:pt idx="2589">
                  <c:v>91.322066530578525</c:v>
                </c:pt>
                <c:pt idx="2590">
                  <c:v>91.364218144036997</c:v>
                </c:pt>
                <c:pt idx="2591">
                  <c:v>91.405599128702775</c:v>
                </c:pt>
                <c:pt idx="2592">
                  <c:v>91.446199680740918</c:v>
                </c:pt>
                <c:pt idx="2593">
                  <c:v>91.48600986035872</c:v>
                </c:pt>
                <c:pt idx="2594">
                  <c:v>91.525019590062655</c:v>
                </c:pt>
                <c:pt idx="2595">
                  <c:v>91.563218652901782</c:v>
                </c:pt>
                <c:pt idx="2596">
                  <c:v>91.600596690696349</c:v>
                </c:pt>
                <c:pt idx="2597">
                  <c:v>91.637143202254379</c:v>
                </c:pt>
                <c:pt idx="2598">
                  <c:v>91.67284754157285</c:v>
                </c:pt>
                <c:pt idx="2599">
                  <c:v>91.707698916026857</c:v>
                </c:pt>
                <c:pt idx="2600">
                  <c:v>91.741686384547009</c:v>
                </c:pt>
                <c:pt idx="2601">
                  <c:v>91.774798855784795</c:v>
                </c:pt>
                <c:pt idx="2602">
                  <c:v>91.807025086263238</c:v>
                </c:pt>
                <c:pt idx="2603">
                  <c:v>91.838353678521955</c:v>
                </c:pt>
                <c:pt idx="2604">
                  <c:v>91.868773079247561</c:v>
                </c:pt>
                <c:pt idx="2605">
                  <c:v>91.898271577395548</c:v>
                </c:pt>
                <c:pt idx="2606">
                  <c:v>91.926837302304193</c:v>
                </c:pt>
                <c:pt idx="2607">
                  <c:v>91.954458221798234</c:v>
                </c:pt>
                <c:pt idx="2608">
                  <c:v>91.981122140286487</c:v>
                </c:pt>
                <c:pt idx="2609">
                  <c:v>92.006816696851516</c:v>
                </c:pt>
                <c:pt idx="2610">
                  <c:v>92.031529363334045</c:v>
                </c:pt>
                <c:pt idx="2611">
                  <c:v>92.055247442412295</c:v>
                </c:pt>
                <c:pt idx="2612">
                  <c:v>92.077958065677521</c:v>
                </c:pt>
                <c:pt idx="2613">
                  <c:v>92.099648191706095</c:v>
                </c:pt>
                <c:pt idx="2614">
                  <c:v>92.120304604129402</c:v>
                </c:pt>
                <c:pt idx="2615">
                  <c:v>92.139913909706181</c:v>
                </c:pt>
                <c:pt idx="2616">
                  <c:v>92.158462536390672</c:v>
                </c:pt>
                <c:pt idx="2617">
                  <c:v>92.175936731406466</c:v>
                </c:pt>
                <c:pt idx="2618">
                  <c:v>92.192322559322179</c:v>
                </c:pt>
                <c:pt idx="2619">
                  <c:v>92.207605900133771</c:v>
                </c:pt>
                <c:pt idx="2620">
                  <c:v>92.221772447350887</c:v>
                </c:pt>
                <c:pt idx="2621">
                  <c:v>92.234807706092596</c:v>
                </c:pt>
                <c:pt idx="2622">
                  <c:v>92.246696991194923</c:v>
                </c:pt>
                <c:pt idx="2623">
                  <c:v>92.257425425326844</c:v>
                </c:pt>
                <c:pt idx="2624">
                  <c:v>92.266977937123201</c:v>
                </c:pt>
                <c:pt idx="2625">
                  <c:v>92.275339259331048</c:v>
                </c:pt>
                <c:pt idx="2626">
                  <c:v>92.282493926977295</c:v>
                </c:pt>
                <c:pt idx="2627">
                  <c:v>92.288426275552879</c:v>
                </c:pt>
                <c:pt idx="2628">
                  <c:v>92.293120439224367</c:v>
                </c:pt>
                <c:pt idx="2629">
                  <c:v>92.296560349066198</c:v>
                </c:pt>
                <c:pt idx="2630">
                  <c:v>92.298729731325551</c:v>
                </c:pt>
                <c:pt idx="2631">
                  <c:v>92.299612105715013</c:v>
                </c:pt>
                <c:pt idx="2632">
                  <c:v>92.299190783741963</c:v>
                </c:pt>
                <c:pt idx="2633">
                  <c:v>92.297448867072006</c:v>
                </c:pt>
                <c:pt idx="2634">
                  <c:v>92.294369245936792</c:v>
                </c:pt>
                <c:pt idx="2635">
                  <c:v>92.289934597581023</c:v>
                </c:pt>
                <c:pt idx="2636">
                  <c:v>92.284127384761319</c:v>
                </c:pt>
                <c:pt idx="2637">
                  <c:v>92.276929854294124</c:v>
                </c:pt>
                <c:pt idx="2638">
                  <c:v>92.26832403565912</c:v>
                </c:pt>
                <c:pt idx="2639">
                  <c:v>92.258291739662354</c:v>
                </c:pt>
                <c:pt idx="2640">
                  <c:v>92.246814557163603</c:v>
                </c:pt>
                <c:pt idx="2641">
                  <c:v>92.233873857870563</c:v>
                </c:pt>
                <c:pt idx="2642">
                  <c:v>92.219450789208352</c:v>
                </c:pt>
                <c:pt idx="2643">
                  <c:v>92.203526275265091</c:v>
                </c:pt>
                <c:pt idx="2644">
                  <c:v>92.186081015822992</c:v>
                </c:pt>
                <c:pt idx="2645">
                  <c:v>92.167095485474746</c:v>
                </c:pt>
                <c:pt idx="2646">
                  <c:v>92.146549932839065</c:v>
                </c:pt>
                <c:pt idx="2647">
                  <c:v>92.124424379871812</c:v>
                </c:pt>
                <c:pt idx="2648">
                  <c:v>92.100698621287748</c:v>
                </c:pt>
                <c:pt idx="2649">
                  <c:v>92.075352224092313</c:v>
                </c:pt>
                <c:pt idx="2650">
                  <c:v>92.048364527234156</c:v>
                </c:pt>
                <c:pt idx="2651">
                  <c:v>92.019714641386201</c:v>
                </c:pt>
                <c:pt idx="2652">
                  <c:v>91.989381448857387</c:v>
                </c:pt>
                <c:pt idx="2653">
                  <c:v>91.957343603647715</c:v>
                </c:pt>
                <c:pt idx="2654">
                  <c:v>91.923579531654838</c:v>
                </c:pt>
                <c:pt idx="2655">
                  <c:v>91.888067431034031</c:v>
                </c:pt>
                <c:pt idx="2656">
                  <c:v>91.850785272728473</c:v>
                </c:pt>
                <c:pt idx="2657">
                  <c:v>91.811710801172325</c:v>
                </c:pt>
                <c:pt idx="2658">
                  <c:v>91.770821535179451</c:v>
                </c:pt>
                <c:pt idx="2659">
                  <c:v>91.728094769025404</c:v>
                </c:pt>
                <c:pt idx="2660">
                  <c:v>91.683507573734019</c:v>
                </c:pt>
                <c:pt idx="2661">
                  <c:v>91.637036798576219</c:v>
                </c:pt>
                <c:pt idx="2662">
                  <c:v>91.588659072796773</c:v>
                </c:pt>
                <c:pt idx="2663">
                  <c:v>91.538350807574972</c:v>
                </c:pt>
                <c:pt idx="2664">
                  <c:v>91.486088198232025</c:v>
                </c:pt>
                <c:pt idx="2665">
                  <c:v>91.431847226700242</c:v>
                </c:pt>
                <c:pt idx="2666">
                  <c:v>91.375603664259415</c:v>
                </c:pt>
                <c:pt idx="2667">
                  <c:v>91.317333074562214</c:v>
                </c:pt>
                <c:pt idx="2668">
                  <c:v>91.257010816952231</c:v>
                </c:pt>
                <c:pt idx="2669">
                  <c:v>91.194612050095657</c:v>
                </c:pt>
                <c:pt idx="2670">
                  <c:v>91.130111735935159</c:v>
                </c:pt>
                <c:pt idx="2671">
                  <c:v>91.063484643983685</c:v>
                </c:pt>
                <c:pt idx="2672">
                  <c:v>90.994705355971178</c:v>
                </c:pt>
                <c:pt idx="2673">
                  <c:v>90.923748270859505</c:v>
                </c:pt>
                <c:pt idx="2674">
                  <c:v>90.85058761024311</c:v>
                </c:pt>
                <c:pt idx="2675">
                  <c:v>90.775197424146995</c:v>
                </c:pt>
                <c:pt idx="2676">
                  <c:v>90.697551597242693</c:v>
                </c:pt>
                <c:pt idx="2677">
                  <c:v>90.617623855498906</c:v>
                </c:pt>
                <c:pt idx="2678">
                  <c:v>90.535387773279083</c:v>
                </c:pt>
                <c:pt idx="2679">
                  <c:v>90.450816780909832</c:v>
                </c:pt>
                <c:pt idx="2680">
                  <c:v>90.363884172734132</c:v>
                </c:pt>
                <c:pt idx="2681">
                  <c:v>90.274563115670432</c:v>
                </c:pt>
                <c:pt idx="2682">
                  <c:v>90.182826658291503</c:v>
                </c:pt>
                <c:pt idx="2683">
                  <c:v>90.088647740449417</c:v>
                </c:pt>
                <c:pt idx="2684">
                  <c:v>89.99199920345778</c:v>
                </c:pt>
                <c:pt idx="2685">
                  <c:v>89.892853800859811</c:v>
                </c:pt>
                <c:pt idx="2686">
                  <c:v>89.791184209792874</c:v>
                </c:pt>
                <c:pt idx="2687">
                  <c:v>89.686963042976586</c:v>
                </c:pt>
                <c:pt idx="2688">
                  <c:v>89.580162861342316</c:v>
                </c:pt>
                <c:pt idx="2689">
                  <c:v>89.47075618732336</c:v>
                </c:pt>
                <c:pt idx="2690">
                  <c:v>89.358715518830209</c:v>
                </c:pt>
                <c:pt idx="2691">
                  <c:v>89.244013343925403</c:v>
                </c:pt>
                <c:pt idx="2692">
                  <c:v>89.126622156226176</c:v>
                </c:pt>
                <c:pt idx="2693">
                  <c:v>89.0065144710494</c:v>
                </c:pt>
                <c:pt idx="2694">
                  <c:v>88.883662842323602</c:v>
                </c:pt>
                <c:pt idx="2695">
                  <c:v>88.758039880285594</c:v>
                </c:pt>
                <c:pt idx="2696">
                  <c:v>88.629618269983396</c:v>
                </c:pt>
                <c:pt idx="2697">
                  <c:v>88.498370790607154</c:v>
                </c:pt>
                <c:pt idx="2698">
                  <c:v>88.364270335660962</c:v>
                </c:pt>
                <c:pt idx="2699">
                  <c:v>88.227289934006777</c:v>
                </c:pt>
                <c:pt idx="2700">
                  <c:v>88.087402771785548</c:v>
                </c:pt>
                <c:pt idx="2701">
                  <c:v>87.94458221524134</c:v>
                </c:pt>
                <c:pt idx="2702">
                  <c:v>87.798801834465209</c:v>
                </c:pt>
                <c:pt idx="2703">
                  <c:v>87.65003542807392</c:v>
                </c:pt>
                <c:pt idx="2704">
                  <c:v>87.498257048835825</c:v>
                </c:pt>
                <c:pt idx="2705">
                  <c:v>87.34344103026379</c:v>
                </c:pt>
                <c:pt idx="2706">
                  <c:v>87.185562014185422</c:v>
                </c:pt>
                <c:pt idx="2707">
                  <c:v>87.024594979299792</c:v>
                </c:pt>
                <c:pt idx="2708">
                  <c:v>86.860515270734169</c:v>
                </c:pt>
                <c:pt idx="2709">
                  <c:v>86.693298630606449</c:v>
                </c:pt>
                <c:pt idx="2710">
                  <c:v>86.522921229603412</c:v>
                </c:pt>
                <c:pt idx="2711">
                  <c:v>86.349359699575572</c:v>
                </c:pt>
                <c:pt idx="2712">
                  <c:v>86.172591167149363</c:v>
                </c:pt>
                <c:pt idx="2713">
                  <c:v>85.992593288363537</c:v>
                </c:pt>
                <c:pt idx="2714">
                  <c:v>85.809344284319522</c:v>
                </c:pt>
                <c:pt idx="2715">
                  <c:v>85.622822977845914</c:v>
                </c:pt>
                <c:pt idx="2716">
                  <c:v>85.433008831161416</c:v>
                </c:pt>
                <c:pt idx="2717">
                  <c:v>85.239881984537135</c:v>
                </c:pt>
                <c:pt idx="2718">
                  <c:v>85.043423295928093</c:v>
                </c:pt>
                <c:pt idx="2719">
                  <c:v>84.843614381565374</c:v>
                </c:pt>
                <c:pt idx="2720">
                  <c:v>84.640437657487084</c:v>
                </c:pt>
                <c:pt idx="2721">
                  <c:v>84.433876381974613</c:v>
                </c:pt>
                <c:pt idx="2722">
                  <c:v>84.223914698872832</c:v>
                </c:pt>
                <c:pt idx="2723">
                  <c:v>84.010537681746158</c:v>
                </c:pt>
                <c:pt idx="2724">
                  <c:v>83.793731378853025</c:v>
                </c:pt>
                <c:pt idx="2725">
                  <c:v>83.573482858866015</c:v>
                </c:pt>
                <c:pt idx="2726">
                  <c:v>83.34978025731607</c:v>
                </c:pt>
                <c:pt idx="2727">
                  <c:v>83.122612823686595</c:v>
                </c:pt>
                <c:pt idx="2728">
                  <c:v>82.891970969106168</c:v>
                </c:pt>
                <c:pt idx="2729">
                  <c:v>82.657846314573575</c:v>
                </c:pt>
                <c:pt idx="2730">
                  <c:v>82.420231739647591</c:v>
                </c:pt>
                <c:pt idx="2731">
                  <c:v>82.179121431512471</c:v>
                </c:pt>
                <c:pt idx="2732">
                  <c:v>81.934510934354222</c:v>
                </c:pt>
                <c:pt idx="2733">
                  <c:v>81.686397198944533</c:v>
                </c:pt>
                <c:pt idx="2734">
                  <c:v>81.434778632341931</c:v>
                </c:pt>
                <c:pt idx="2735">
                  <c:v>81.179655147612962</c:v>
                </c:pt>
                <c:pt idx="2736">
                  <c:v>80.921028213465505</c:v>
                </c:pt>
                <c:pt idx="2737">
                  <c:v>80.658900903669831</c:v>
                </c:pt>
                <c:pt idx="2738">
                  <c:v>80.393277946165128</c:v>
                </c:pt>
                <c:pt idx="2739">
                  <c:v>80.124165771717415</c:v>
                </c:pt>
                <c:pt idx="2740">
                  <c:v>79.851572561990622</c:v>
                </c:pt>
                <c:pt idx="2741">
                  <c:v>79.575508296912389</c:v>
                </c:pt>
                <c:pt idx="2742">
                  <c:v>79.295984801168444</c:v>
                </c:pt>
                <c:pt idx="2743">
                  <c:v>79.013015789702408</c:v>
                </c:pt>
                <c:pt idx="2744">
                  <c:v>78.726616912044321</c:v>
                </c:pt>
                <c:pt idx="2745">
                  <c:v>78.436805795331182</c:v>
                </c:pt>
                <c:pt idx="2746">
                  <c:v>78.143602085841337</c:v>
                </c:pt>
                <c:pt idx="2747">
                  <c:v>77.847027488886781</c:v>
                </c:pt>
                <c:pt idx="2748">
                  <c:v>77.547105806896667</c:v>
                </c:pt>
                <c:pt idx="2749">
                  <c:v>77.243862975504427</c:v>
                </c:pt>
                <c:pt idx="2750">
                  <c:v>76.937327097489984</c:v>
                </c:pt>
                <c:pt idx="2751">
                  <c:v>76.62752847437369</c:v>
                </c:pt>
                <c:pt idx="2752">
                  <c:v>76.314499635515119</c:v>
                </c:pt>
                <c:pt idx="2753">
                  <c:v>75.99827536451113</c:v>
                </c:pt>
                <c:pt idx="2754">
                  <c:v>75.678892722748131</c:v>
                </c:pt>
                <c:pt idx="2755">
                  <c:v>75.356391069904817</c:v>
                </c:pt>
                <c:pt idx="2756">
                  <c:v>75.030812081266916</c:v>
                </c:pt>
                <c:pt idx="2757">
                  <c:v>74.702199761652437</c:v>
                </c:pt>
                <c:pt idx="2758">
                  <c:v>74.37060045581876</c:v>
                </c:pt>
                <c:pt idx="2759">
                  <c:v>74.036062855162925</c:v>
                </c:pt>
                <c:pt idx="2760">
                  <c:v>73.698638000592226</c:v>
                </c:pt>
                <c:pt idx="2761">
                  <c:v>73.358379281399664</c:v>
                </c:pt>
                <c:pt idx="2762">
                  <c:v>73.015342430028198</c:v>
                </c:pt>
                <c:pt idx="2763">
                  <c:v>72.669585512584035</c:v>
                </c:pt>
                <c:pt idx="2764">
                  <c:v>72.321168914993279</c:v>
                </c:pt>
                <c:pt idx="2765">
                  <c:v>71.970155324701224</c:v>
                </c:pt>
                <c:pt idx="2766">
                  <c:v>71.616609707818611</c:v>
                </c:pt>
                <c:pt idx="2767">
                  <c:v>71.260599281647302</c:v>
                </c:pt>
                <c:pt idx="2768">
                  <c:v>70.902193482511223</c:v>
                </c:pt>
                <c:pt idx="2769">
                  <c:v>70.541463928871025</c:v>
                </c:pt>
                <c:pt idx="2770">
                  <c:v>70.17848437965938</c:v>
                </c:pt>
                <c:pt idx="2771">
                  <c:v>69.813330687861267</c:v>
                </c:pt>
                <c:pt idx="2772">
                  <c:v>69.446080749323528</c:v>
                </c:pt>
                <c:pt idx="2773">
                  <c:v>69.076814446817295</c:v>
                </c:pt>
                <c:pt idx="2774">
                  <c:v>68.705613589406823</c:v>
                </c:pt>
                <c:pt idx="2775">
                  <c:v>68.332561847190206</c:v>
                </c:pt>
                <c:pt idx="2776">
                  <c:v>67.957744681468142</c:v>
                </c:pt>
                <c:pt idx="2777">
                  <c:v>67.581249270481081</c:v>
                </c:pt>
                <c:pt idx="2778">
                  <c:v>67.203164430798367</c:v>
                </c:pt>
                <c:pt idx="2779">
                  <c:v>66.823580534524808</c:v>
                </c:pt>
                <c:pt idx="2780">
                  <c:v>66.442589422480609</c:v>
                </c:pt>
                <c:pt idx="2781">
                  <c:v>66.060284313512597</c:v>
                </c:pt>
                <c:pt idx="2782">
                  <c:v>65.676759710169222</c:v>
                </c:pt>
                <c:pt idx="2783">
                  <c:v>65.292111300915181</c:v>
                </c:pt>
                <c:pt idx="2784">
                  <c:v>64.906435859150449</c:v>
                </c:pt>
                <c:pt idx="2785">
                  <c:v>64.519831139255217</c:v>
                </c:pt>
                <c:pt idx="2786">
                  <c:v>64.132395769936835</c:v>
                </c:pt>
                <c:pt idx="2787">
                  <c:v>63.744229145149347</c:v>
                </c:pt>
                <c:pt idx="2788">
                  <c:v>63.355431312876149</c:v>
                </c:pt>
                <c:pt idx="2789">
                  <c:v>62.966102862065469</c:v>
                </c:pt>
                <c:pt idx="2790">
                  <c:v>62.576344808040801</c:v>
                </c:pt>
                <c:pt idx="2791">
                  <c:v>62.186258476687684</c:v>
                </c:pt>
                <c:pt idx="2792">
                  <c:v>61.795945387757598</c:v>
                </c:pt>
                <c:pt idx="2793">
                  <c:v>61.405507137594427</c:v>
                </c:pt>
                <c:pt idx="2794">
                  <c:v>61.015045281629511</c:v>
                </c:pt>
                <c:pt idx="2795">
                  <c:v>60.624661216972697</c:v>
                </c:pt>
                <c:pt idx="2796">
                  <c:v>60.234456065423799</c:v>
                </c:pt>
                <c:pt idx="2797">
                  <c:v>59.844530557248802</c:v>
                </c:pt>
                <c:pt idx="2798">
                  <c:v>59.454984916024813</c:v>
                </c:pt>
                <c:pt idx="2799">
                  <c:v>59.065918744887725</c:v>
                </c:pt>
                <c:pt idx="2800">
                  <c:v>58.677430914492859</c:v>
                </c:pt>
                <c:pt idx="2801">
                  <c:v>58.289619452983459</c:v>
                </c:pt>
                <c:pt idx="2802">
                  <c:v>57.902581438271383</c:v>
                </c:pt>
                <c:pt idx="2803">
                  <c:v>57.516412892895175</c:v>
                </c:pt>
                <c:pt idx="2804">
                  <c:v>57.131208681745477</c:v>
                </c:pt>
                <c:pt idx="2805">
                  <c:v>56.747062412883395</c:v>
                </c:pt>
                <c:pt idx="2806">
                  <c:v>56.36406634172053</c:v>
                </c:pt>
                <c:pt idx="2807">
                  <c:v>55.982311278752448</c:v>
                </c:pt>
                <c:pt idx="2808">
                  <c:v>55.601886501069799</c:v>
                </c:pt>
                <c:pt idx="2809">
                  <c:v>55.222879667834093</c:v>
                </c:pt>
                <c:pt idx="2810">
                  <c:v>54.845376739866566</c:v>
                </c:pt>
                <c:pt idx="2811">
                  <c:v>54.469461903522429</c:v>
                </c:pt>
                <c:pt idx="2812">
                  <c:v>54.095217498964473</c:v>
                </c:pt>
                <c:pt idx="2813">
                  <c:v>53.722723952954411</c:v>
                </c:pt>
                <c:pt idx="2814">
                  <c:v>53.352059716242252</c:v>
                </c:pt>
                <c:pt idx="2815">
                  <c:v>52.98330120563935</c:v>
                </c:pt>
                <c:pt idx="2816">
                  <c:v>52.616522750814781</c:v>
                </c:pt>
                <c:pt idx="2817">
                  <c:v>52.251796545844741</c:v>
                </c:pt>
                <c:pt idx="2818">
                  <c:v>51.889192605550988</c:v>
                </c:pt>
                <c:pt idx="2819">
                  <c:v>51.52877872659036</c:v>
                </c:pt>
                <c:pt idx="2820">
                  <c:v>51.170620453300927</c:v>
                </c:pt>
                <c:pt idx="2821">
                  <c:v>50.814781048265871</c:v>
                </c:pt>
                <c:pt idx="2822">
                  <c:v>50.461321467512221</c:v>
                </c:pt>
                <c:pt idx="2823">
                  <c:v>50.110300340315746</c:v>
                </c:pt>
                <c:pt idx="2824">
                  <c:v>49.761773953493247</c:v>
                </c:pt>
                <c:pt idx="2825">
                  <c:v>49.415796240112343</c:v>
                </c:pt>
                <c:pt idx="2826">
                  <c:v>49.072418772489755</c:v>
                </c:pt>
                <c:pt idx="2827">
                  <c:v>48.731690759369769</c:v>
                </c:pt>
                <c:pt idx="2828">
                  <c:v>48.393659047150152</c:v>
                </c:pt>
                <c:pt idx="2829">
                  <c:v>48.058368125013772</c:v>
                </c:pt>
                <c:pt idx="2830">
                  <c:v>47.725860133819452</c:v>
                </c:pt>
                <c:pt idx="2831">
                  <c:v>47.396174878599084</c:v>
                </c:pt>
                <c:pt idx="2832">
                  <c:v>47.069349844500124</c:v>
                </c:pt>
                <c:pt idx="2833">
                  <c:v>46.745420216006238</c:v>
                </c:pt>
                <c:pt idx="2834">
                  <c:v>46.424418899270734</c:v>
                </c:pt>
                <c:pt idx="2835">
                  <c:v>46.106376547384031</c:v>
                </c:pt>
                <c:pt idx="2836">
                  <c:v>45.791321588405793</c:v>
                </c:pt>
                <c:pt idx="2837">
                  <c:v>45.479280255990375</c:v>
                </c:pt>
                <c:pt idx="2838">
                  <c:v>45.170276622414718</c:v>
                </c:pt>
                <c:pt idx="2839">
                  <c:v>44.8643326338495</c:v>
                </c:pt>
                <c:pt idx="2840">
                  <c:v>44.561468147690334</c:v>
                </c:pt>
                <c:pt idx="2841">
                  <c:v>44.261700971775383</c:v>
                </c:pt>
                <c:pt idx="2842">
                  <c:v>43.965046905329501</c:v>
                </c:pt>
                <c:pt idx="2843">
                  <c:v>43.671519781450371</c:v>
                </c:pt>
                <c:pt idx="2844">
                  <c:v>43.381131510991224</c:v>
                </c:pt>
                <c:pt idx="2845">
                  <c:v>43.093892127669847</c:v>
                </c:pt>
                <c:pt idx="2846">
                  <c:v>42.80980983425286</c:v>
                </c:pt>
                <c:pt idx="2847">
                  <c:v>42.528891049659961</c:v>
                </c:pt>
                <c:pt idx="2848">
                  <c:v>42.251140456854699</c:v>
                </c:pt>
                <c:pt idx="2849">
                  <c:v>41.976561051370112</c:v>
                </c:pt>
                <c:pt idx="2850">
                  <c:v>41.705154190339101</c:v>
                </c:pt>
                <c:pt idx="2851">
                  <c:v>41.43691964190694</c:v>
                </c:pt>
                <c:pt idx="2852">
                  <c:v>41.171855634897298</c:v>
                </c:pt>
                <c:pt idx="2853">
                  <c:v>40.909958908618705</c:v>
                </c:pt>
                <c:pt idx="2854">
                  <c:v>40.651224762699883</c:v>
                </c:pt>
                <c:pt idx="2855">
                  <c:v>40.395647106852095</c:v>
                </c:pt>
                <c:pt idx="2856">
                  <c:v>40.143218510465601</c:v>
                </c:pt>
                <c:pt idx="2857">
                  <c:v>39.893930251929817</c:v>
                </c:pt>
                <c:pt idx="2858">
                  <c:v>39.647772367626629</c:v>
                </c:pt>
                <c:pt idx="2859">
                  <c:v>39.404733700475049</c:v>
                </c:pt>
                <c:pt idx="2860">
                  <c:v>39.164801947990895</c:v>
                </c:pt>
                <c:pt idx="2861">
                  <c:v>38.92796370977149</c:v>
                </c:pt>
                <c:pt idx="2862">
                  <c:v>38.694204534350121</c:v>
                </c:pt>
                <c:pt idx="2863">
                  <c:v>38.463508965364383</c:v>
                </c:pt>
                <c:pt idx="2864">
                  <c:v>38.235860586986149</c:v>
                </c:pt>
                <c:pt idx="2865">
                  <c:v>38.01124206856619</c:v>
                </c:pt>
                <c:pt idx="2866">
                  <c:v>37.789635208451756</c:v>
                </c:pt>
                <c:pt idx="2867">
                  <c:v>37.571020976940417</c:v>
                </c:pt>
                <c:pt idx="2868">
                  <c:v>37.355379558340388</c:v>
                </c:pt>
                <c:pt idx="2869">
                  <c:v>37.142690392104811</c:v>
                </c:pt>
                <c:pt idx="2870">
                  <c:v>36.932932213017665</c:v>
                </c:pt>
                <c:pt idx="2871">
                  <c:v>36.726083090414534</c:v>
                </c:pt>
                <c:pt idx="2872">
                  <c:v>36.522120466418897</c:v>
                </c:pt>
                <c:pt idx="2873">
                  <c:v>36.321021193177558</c:v>
                </c:pt>
                <c:pt idx="2874">
                  <c:v>36.122761569090812</c:v>
                </c:pt>
                <c:pt idx="2875">
                  <c:v>35.927317374032043</c:v>
                </c:pt>
                <c:pt idx="2876">
                  <c:v>35.734663903543208</c:v>
                </c:pt>
                <c:pt idx="2877">
                  <c:v>35.544776002015084</c:v>
                </c:pt>
                <c:pt idx="2878">
                  <c:v>35.357628094850838</c:v>
                </c:pt>
                <c:pt idx="2879">
                  <c:v>35.173194219610934</c:v>
                </c:pt>
                <c:pt idx="2880">
                  <c:v>34.991448056153615</c:v>
                </c:pt>
                <c:pt idx="2881">
                  <c:v>34.812362955767838</c:v>
                </c:pt>
                <c:pt idx="2882">
                  <c:v>34.63591196932353</c:v>
                </c:pt>
                <c:pt idx="2883">
                  <c:v>34.462067874430915</c:v>
                </c:pt>
                <c:pt idx="2884">
                  <c:v>34.290803201633594</c:v>
                </c:pt>
                <c:pt idx="2885">
                  <c:v>34.122090259654669</c:v>
                </c:pt>
                <c:pt idx="2886">
                  <c:v>33.955901159686306</c:v>
                </c:pt>
                <c:pt idx="2887">
                  <c:v>33.792207838768263</c:v>
                </c:pt>
                <c:pt idx="2888">
                  <c:v>33.630982082255372</c:v>
                </c:pt>
                <c:pt idx="2889">
                  <c:v>33.472195545386882</c:v>
                </c:pt>
                <c:pt idx="2890">
                  <c:v>33.315819773994264</c:v>
                </c:pt>
                <c:pt idx="2891">
                  <c:v>33.161826224347152</c:v>
                </c:pt>
                <c:pt idx="2892">
                  <c:v>33.010186282177671</c:v>
                </c:pt>
                <c:pt idx="2893">
                  <c:v>32.860871280872431</c:v>
                </c:pt>
                <c:pt idx="2894">
                  <c:v>32.713852518883584</c:v>
                </c:pt>
                <c:pt idx="2895">
                  <c:v>32.569101276369253</c:v>
                </c:pt>
                <c:pt idx="2896">
                  <c:v>32.426588831064976</c:v>
                </c:pt>
                <c:pt idx="2897">
                  <c:v>32.286286473441351</c:v>
                </c:pt>
                <c:pt idx="2898">
                  <c:v>32.148165521137003</c:v>
                </c:pt>
                <c:pt idx="2899">
                  <c:v>32.012197332705568</c:v>
                </c:pt>
                <c:pt idx="2900">
                  <c:v>31.878353320691247</c:v>
                </c:pt>
                <c:pt idx="2901">
                  <c:v>31.74660496405744</c:v>
                </c:pt>
                <c:pt idx="2902">
                  <c:v>31.616923819982958</c:v>
                </c:pt>
                <c:pt idx="2903">
                  <c:v>31.48928153504707</c:v>
                </c:pt>
                <c:pt idx="2904">
                  <c:v>31.363649855832762</c:v>
                </c:pt>
                <c:pt idx="2905">
                  <c:v>31.240000638950761</c:v>
                </c:pt>
                <c:pt idx="2906">
                  <c:v>31.118305860525311</c:v>
                </c:pt>
                <c:pt idx="2907">
                  <c:v>30.99853762513581</c:v>
                </c:pt>
                <c:pt idx="2908">
                  <c:v>30.880668174257977</c:v>
                </c:pt>
                <c:pt idx="2909">
                  <c:v>30.764669894207003</c:v>
                </c:pt>
                <c:pt idx="2910">
                  <c:v>30.650515323602406</c:v>
                </c:pt>
                <c:pt idx="2911">
                  <c:v>30.538177160379007</c:v>
                </c:pt>
                <c:pt idx="2912">
                  <c:v>30.427628268358546</c:v>
                </c:pt>
                <c:pt idx="2913">
                  <c:v>30.318841683393941</c:v>
                </c:pt>
                <c:pt idx="2914">
                  <c:v>30.211790619109451</c:v>
                </c:pt>
                <c:pt idx="2915">
                  <c:v>30.106448472251344</c:v>
                </c:pt>
                <c:pt idx="2916">
                  <c:v>30.002788827657923</c:v>
                </c:pt>
                <c:pt idx="2917">
                  <c:v>29.90078546287873</c:v>
                </c:pt>
                <c:pt idx="2918">
                  <c:v>29.800412352441271</c:v>
                </c:pt>
                <c:pt idx="2919">
                  <c:v>29.701643671787508</c:v>
                </c:pt>
                <c:pt idx="2920">
                  <c:v>29.604453800904793</c:v>
                </c:pt>
                <c:pt idx="2921">
                  <c:v>29.508817327637786</c:v>
                </c:pt>
                <c:pt idx="2922">
                  <c:v>29.414709050723872</c:v>
                </c:pt>
                <c:pt idx="2923">
                  <c:v>29.322103982546366</c:v>
                </c:pt>
                <c:pt idx="2924">
                  <c:v>29.230977351623238</c:v>
                </c:pt>
                <c:pt idx="2925">
                  <c:v>29.141304604845999</c:v>
                </c:pt>
                <c:pt idx="2926">
                  <c:v>29.053061409475646</c:v>
                </c:pt>
                <c:pt idx="2927">
                  <c:v>28.966223654909214</c:v>
                </c:pt>
                <c:pt idx="2928">
                  <c:v>28.880767454229385</c:v>
                </c:pt>
                <c:pt idx="2929">
                  <c:v>28.796669145541557</c:v>
                </c:pt>
                <c:pt idx="2930">
                  <c:v>28.713905293122252</c:v>
                </c:pt>
                <c:pt idx="2931">
                  <c:v>28.632452688364481</c:v>
                </c:pt>
                <c:pt idx="2932">
                  <c:v>28.552288350556381</c:v>
                </c:pt>
                <c:pt idx="2933">
                  <c:v>28.47338952748288</c:v>
                </c:pt>
                <c:pt idx="2934">
                  <c:v>28.395733695870689</c:v>
                </c:pt>
                <c:pt idx="2935">
                  <c:v>28.319298561672895</c:v>
                </c:pt>
                <c:pt idx="2936">
                  <c:v>28.244062060218681</c:v>
                </c:pt>
                <c:pt idx="2937">
                  <c:v>28.170002356212876</c:v>
                </c:pt>
                <c:pt idx="2938">
                  <c:v>28.097097843618968</c:v>
                </c:pt>
                <c:pt idx="2939">
                  <c:v>28.025327145407317</c:v>
                </c:pt>
                <c:pt idx="2940">
                  <c:v>27.954669113194313</c:v>
                </c:pt>
                <c:pt idx="2941">
                  <c:v>27.885102826771544</c:v>
                </c:pt>
                <c:pt idx="2942">
                  <c:v>27.816607593526754</c:v>
                </c:pt>
                <c:pt idx="2943">
                  <c:v>27.7491629477733</c:v>
                </c:pt>
                <c:pt idx="2944">
                  <c:v>27.68274864998574</c:v>
                </c:pt>
                <c:pt idx="2945">
                  <c:v>27.617344685947444</c:v>
                </c:pt>
                <c:pt idx="2946">
                  <c:v>27.552931265822565</c:v>
                </c:pt>
                <c:pt idx="2947">
                  <c:v>27.489488823145962</c:v>
                </c:pt>
                <c:pt idx="2948">
                  <c:v>27.426998013746868</c:v>
                </c:pt>
                <c:pt idx="2949">
                  <c:v>27.365439714607334</c:v>
                </c:pt>
                <c:pt idx="2950">
                  <c:v>27.304795022651632</c:v>
                </c:pt>
                <c:pt idx="2951">
                  <c:v>27.245045253489536</c:v>
                </c:pt>
                <c:pt idx="2952">
                  <c:v>27.186171940096273</c:v>
                </c:pt>
                <c:pt idx="2953">
                  <c:v>27.128156831445096</c:v>
                </c:pt>
                <c:pt idx="2954">
                  <c:v>27.070981891100644</c:v>
                </c:pt>
                <c:pt idx="2955">
                  <c:v>27.014629295757999</c:v>
                </c:pt>
                <c:pt idx="2956">
                  <c:v>26.959081433754505</c:v>
                </c:pt>
                <c:pt idx="2957">
                  <c:v>26.904320903537524</c:v>
                </c:pt>
                <c:pt idx="2958">
                  <c:v>26.850330512103</c:v>
                </c:pt>
                <c:pt idx="2959">
                  <c:v>26.797093273403249</c:v>
                </c:pt>
                <c:pt idx="2960">
                  <c:v>26.744592406727321</c:v>
                </c:pt>
                <c:pt idx="2961">
                  <c:v>26.692811335055239</c:v>
                </c:pt>
                <c:pt idx="2962">
                  <c:v>26.641733683397689</c:v>
                </c:pt>
                <c:pt idx="2963">
                  <c:v>26.591343277100918</c:v>
                </c:pt>
                <c:pt idx="2964">
                  <c:v>26.541624140150105</c:v>
                </c:pt>
                <c:pt idx="2965">
                  <c:v>26.492560493448366</c:v>
                </c:pt>
                <c:pt idx="2966">
                  <c:v>26.444136753082034</c:v>
                </c:pt>
                <c:pt idx="2967">
                  <c:v>26.396337528580602</c:v>
                </c:pt>
                <c:pt idx="2968">
                  <c:v>26.349147621160085</c:v>
                </c:pt>
                <c:pt idx="2969">
                  <c:v>26.302552021961446</c:v>
                </c:pt>
                <c:pt idx="2970">
                  <c:v>26.256535910286573</c:v>
                </c:pt>
                <c:pt idx="2971">
                  <c:v>26.211084651818027</c:v>
                </c:pt>
                <c:pt idx="2972">
                  <c:v>26.16618379685039</c:v>
                </c:pt>
                <c:pt idx="2973">
                  <c:v>26.121819078507855</c:v>
                </c:pt>
                <c:pt idx="2974">
                  <c:v>26.077976410965931</c:v>
                </c:pt>
                <c:pt idx="2975">
                  <c:v>26.034641887672791</c:v>
                </c:pt>
                <c:pt idx="2976">
                  <c:v>25.991801779573734</c:v>
                </c:pt>
                <c:pt idx="2977">
                  <c:v>25.949442533336054</c:v>
                </c:pt>
                <c:pt idx="2978">
                  <c:v>25.907550769577341</c:v>
                </c:pt>
                <c:pt idx="2979">
                  <c:v>25.866113281103594</c:v>
                </c:pt>
                <c:pt idx="2980">
                  <c:v>25.825117031143634</c:v>
                </c:pt>
                <c:pt idx="2981">
                  <c:v>25.784549151601027</c:v>
                </c:pt>
                <c:pt idx="2982">
                  <c:v>25.744396941302483</c:v>
                </c:pt>
                <c:pt idx="2983">
                  <c:v>25.704647864261943</c:v>
                </c:pt>
                <c:pt idx="2984">
                  <c:v>25.66528954795092</c:v>
                </c:pt>
                <c:pt idx="2985">
                  <c:v>25.626309781574832</c:v>
                </c:pt>
                <c:pt idx="2986">
                  <c:v>25.587696514365661</c:v>
                </c:pt>
                <c:pt idx="2987">
                  <c:v>25.549437853876384</c:v>
                </c:pt>
                <c:pt idx="2988">
                  <c:v>25.511522064296997</c:v>
                </c:pt>
                <c:pt idx="2989">
                  <c:v>25.473937564770466</c:v>
                </c:pt>
                <c:pt idx="2990">
                  <c:v>25.436672927730257</c:v>
                </c:pt>
                <c:pt idx="2991">
                  <c:v>25.39971687724389</c:v>
                </c:pt>
                <c:pt idx="2992">
                  <c:v>25.36305828737008</c:v>
                </c:pt>
                <c:pt idx="2993">
                  <c:v>25.326686180531453</c:v>
                </c:pt>
                <c:pt idx="2994">
                  <c:v>25.290589725898201</c:v>
                </c:pt>
                <c:pt idx="2995">
                  <c:v>25.254758237783705</c:v>
                </c:pt>
                <c:pt idx="2996">
                  <c:v>25.219181174059258</c:v>
                </c:pt>
                <c:pt idx="2997">
                  <c:v>25.183848134576607</c:v>
                </c:pt>
                <c:pt idx="2998">
                  <c:v>25.148748859607679</c:v>
                </c:pt>
                <c:pt idx="2999">
                  <c:v>25.113873228298729</c:v>
                </c:pt>
                <c:pt idx="3000">
                  <c:v>25.079211257138809</c:v>
                </c:pt>
                <c:pt idx="3001">
                  <c:v>25.044753098441134</c:v>
                </c:pt>
                <c:pt idx="3002">
                  <c:v>25.010489038842081</c:v>
                </c:pt>
                <c:pt idx="3003">
                  <c:v>24.976409497813108</c:v>
                </c:pt>
                <c:pt idx="3004">
                  <c:v>24.942505026187064</c:v>
                </c:pt>
                <c:pt idx="3005">
                  <c:v>24.908766304701572</c:v>
                </c:pt>
                <c:pt idx="3006">
                  <c:v>24.875184142555298</c:v>
                </c:pt>
                <c:pt idx="3007">
                  <c:v>24.841749475980606</c:v>
                </c:pt>
                <c:pt idx="3008">
                  <c:v>24.808453366831856</c:v>
                </c:pt>
                <c:pt idx="3009">
                  <c:v>24.775287001185802</c:v>
                </c:pt>
                <c:pt idx="3010">
                  <c:v>24.742241687961325</c:v>
                </c:pt>
                <c:pt idx="3011">
                  <c:v>24.709308857549502</c:v>
                </c:pt>
                <c:pt idx="3012">
                  <c:v>24.676480060464854</c:v>
                </c:pt>
                <c:pt idx="3013">
                  <c:v>24.643746966004642</c:v>
                </c:pt>
                <c:pt idx="3014">
                  <c:v>24.611101360928558</c:v>
                </c:pt>
                <c:pt idx="3015">
                  <c:v>24.578535148149768</c:v>
                </c:pt>
                <c:pt idx="3016">
                  <c:v>24.546040345442748</c:v>
                </c:pt>
                <c:pt idx="3017">
                  <c:v>24.513609084168792</c:v>
                </c:pt>
                <c:pt idx="3018">
                  <c:v>24.481233608006136</c:v>
                </c:pt>
                <c:pt idx="3019">
                  <c:v>24.448906271707813</c:v>
                </c:pt>
                <c:pt idx="3020">
                  <c:v>24.416619539864513</c:v>
                </c:pt>
                <c:pt idx="3021">
                  <c:v>24.384365985685349</c:v>
                </c:pt>
                <c:pt idx="3022">
                  <c:v>24.352138289793004</c:v>
                </c:pt>
                <c:pt idx="3023">
                  <c:v>24.319929239033627</c:v>
                </c:pt>
                <c:pt idx="3024">
                  <c:v>24.287731725298244</c:v>
                </c:pt>
                <c:pt idx="3025">
                  <c:v>24.255538744361189</c:v>
                </c:pt>
                <c:pt idx="3026">
                  <c:v>24.223343394730222</c:v>
                </c:pt>
                <c:pt idx="3027">
                  <c:v>24.191138876512355</c:v>
                </c:pt>
                <c:pt idx="3028">
                  <c:v>24.158918490290631</c:v>
                </c:pt>
                <c:pt idx="3029">
                  <c:v>24.126675636017325</c:v>
                </c:pt>
                <c:pt idx="3030">
                  <c:v>24.094403811919278</c:v>
                </c:pt>
                <c:pt idx="3031">
                  <c:v>24.062096613414582</c:v>
                </c:pt>
                <c:pt idx="3032">
                  <c:v>24.029747732046786</c:v>
                </c:pt>
                <c:pt idx="3033">
                  <c:v>23.997350954426622</c:v>
                </c:pt>
                <c:pt idx="3034">
                  <c:v>23.964900161191196</c:v>
                </c:pt>
                <c:pt idx="3035">
                  <c:v>23.932389325973247</c:v>
                </c:pt>
                <c:pt idx="3036">
                  <c:v>23.899812514383882</c:v>
                </c:pt>
                <c:pt idx="3037">
                  <c:v>23.867163883006754</c:v>
                </c:pt>
                <c:pt idx="3038">
                  <c:v>23.834437678406175</c:v>
                </c:pt>
                <c:pt idx="3039">
                  <c:v>23.801628236145262</c:v>
                </c:pt>
                <c:pt idx="3040">
                  <c:v>23.768729979817948</c:v>
                </c:pt>
                <c:pt idx="3041">
                  <c:v>23.735737420091169</c:v>
                </c:pt>
                <c:pt idx="3042">
                  <c:v>23.702645153759335</c:v>
                </c:pt>
                <c:pt idx="3043">
                  <c:v>23.669447862811296</c:v>
                </c:pt>
                <c:pt idx="3044">
                  <c:v>23.636140313506758</c:v>
                </c:pt>
                <c:pt idx="3045">
                  <c:v>23.602717355465245</c:v>
                </c:pt>
                <c:pt idx="3046">
                  <c:v>23.569173920765024</c:v>
                </c:pt>
                <c:pt idx="3047">
                  <c:v>23.535505023053958</c:v>
                </c:pt>
                <c:pt idx="3048">
                  <c:v>23.501705756672209</c:v>
                </c:pt>
                <c:pt idx="3049">
                  <c:v>23.467771295781375</c:v>
                </c:pt>
                <c:pt idx="3050">
                  <c:v>23.433696893509676</c:v>
                </c:pt>
                <c:pt idx="3051">
                  <c:v>23.399477881100921</c:v>
                </c:pt>
                <c:pt idx="3052">
                  <c:v>23.365109667081583</c:v>
                </c:pt>
                <c:pt idx="3053">
                  <c:v>23.33058773642972</c:v>
                </c:pt>
                <c:pt idx="3054">
                  <c:v>23.295907649759585</c:v>
                </c:pt>
                <c:pt idx="3055">
                  <c:v>23.2610650425149</c:v>
                </c:pt>
                <c:pt idx="3056">
                  <c:v>23.226055624167998</c:v>
                </c:pt>
                <c:pt idx="3057">
                  <c:v>23.190875177434009</c:v>
                </c:pt>
                <c:pt idx="3058">
                  <c:v>23.15551955748947</c:v>
                </c:pt>
                <c:pt idx="3059">
                  <c:v>23.119984691203484</c:v>
                </c:pt>
                <c:pt idx="3060">
                  <c:v>23.084266576377161</c:v>
                </c:pt>
                <c:pt idx="3061">
                  <c:v>23.048361280988871</c:v>
                </c:pt>
                <c:pt idx="3062">
                  <c:v>23.012264942453982</c:v>
                </c:pt>
                <c:pt idx="3063">
                  <c:v>22.975973766888018</c:v>
                </c:pt>
                <c:pt idx="3064">
                  <c:v>22.939484028379979</c:v>
                </c:pt>
                <c:pt idx="3065">
                  <c:v>22.902792068277108</c:v>
                </c:pt>
                <c:pt idx="3066">
                  <c:v>22.865894294472042</c:v>
                </c:pt>
                <c:pt idx="3067">
                  <c:v>22.828787180702307</c:v>
                </c:pt>
                <c:pt idx="3068">
                  <c:v>22.791467265857762</c:v>
                </c:pt>
                <c:pt idx="3069">
                  <c:v>22.753931153293081</c:v>
                </c:pt>
                <c:pt idx="3070">
                  <c:v>22.716175510150862</c:v>
                </c:pt>
                <c:pt idx="3071">
                  <c:v>22.678197066690132</c:v>
                </c:pt>
                <c:pt idx="3072">
                  <c:v>22.639992615623981</c:v>
                </c:pt>
                <c:pt idx="3073">
                  <c:v>22.601559011464303</c:v>
                </c:pt>
                <c:pt idx="3074">
                  <c:v>22.562893169873007</c:v>
                </c:pt>
                <c:pt idx="3075">
                  <c:v>22.523992067019492</c:v>
                </c:pt>
                <c:pt idx="3076">
                  <c:v>22.484852738948263</c:v>
                </c:pt>
                <c:pt idx="3077">
                  <c:v>22.445472280950383</c:v>
                </c:pt>
                <c:pt idx="3078">
                  <c:v>22.405847846943544</c:v>
                </c:pt>
                <c:pt idx="3079">
                  <c:v>22.365976648857867</c:v>
                </c:pt>
                <c:pt idx="3080">
                  <c:v>22.325855956027482</c:v>
                </c:pt>
                <c:pt idx="3081">
                  <c:v>22.285483094591569</c:v>
                </c:pt>
                <c:pt idx="3082">
                  <c:v>22.244855446897731</c:v>
                </c:pt>
                <c:pt idx="3083">
                  <c:v>22.20397045091525</c:v>
                </c:pt>
                <c:pt idx="3084">
                  <c:v>22.162825599651683</c:v>
                </c:pt>
                <c:pt idx="3085">
                  <c:v>22.121418440577713</c:v>
                </c:pt>
                <c:pt idx="3086">
                  <c:v>22.079746575055594</c:v>
                </c:pt>
                <c:pt idx="3087">
                  <c:v>22.037807657775488</c:v>
                </c:pt>
                <c:pt idx="3088">
                  <c:v>21.995599396198031</c:v>
                </c:pt>
                <c:pt idx="3089">
                  <c:v>21.953119549997325</c:v>
                </c:pt>
                <c:pt idx="3090">
                  <c:v>21.91036593051831</c:v>
                </c:pt>
                <c:pt idx="3091">
                  <c:v>21.867336400231636</c:v>
                </c:pt>
                <c:pt idx="3092">
                  <c:v>21.824028872197857</c:v>
                </c:pt>
                <c:pt idx="3093">
                  <c:v>21.780441309534865</c:v>
                </c:pt>
                <c:pt idx="3094">
                  <c:v>21.736571724893594</c:v>
                </c:pt>
                <c:pt idx="3095">
                  <c:v>21.692418179935686</c:v>
                </c:pt>
                <c:pt idx="3096">
                  <c:v>21.647978784817468</c:v>
                </c:pt>
                <c:pt idx="3097">
                  <c:v>21.603251697677734</c:v>
                </c:pt>
                <c:pt idx="3098">
                  <c:v>21.558235124133944</c:v>
                </c:pt>
                <c:pt idx="3099">
                  <c:v>21.512927316777194</c:v>
                </c:pt>
                <c:pt idx="3100">
                  <c:v>21.467326574678196</c:v>
                </c:pt>
                <c:pt idx="3101">
                  <c:v>21.421431242893192</c:v>
                </c:pt>
                <c:pt idx="3102">
                  <c:v>21.37523971197615</c:v>
                </c:pt>
                <c:pt idx="3103">
                  <c:v>21.328750417496224</c:v>
                </c:pt>
                <c:pt idx="3104">
                  <c:v>21.281961839557681</c:v>
                </c:pt>
                <c:pt idx="3105">
                  <c:v>21.234872502326709</c:v>
                </c:pt>
                <c:pt idx="3106">
                  <c:v>21.187480973558394</c:v>
                </c:pt>
                <c:pt idx="3107">
                  <c:v>21.139785864132904</c:v>
                </c:pt>
                <c:pt idx="3108">
                  <c:v>21.091785827591082</c:v>
                </c:pt>
                <c:pt idx="3109">
                  <c:v>21.043479559678246</c:v>
                </c:pt>
                <c:pt idx="3110">
                  <c:v>20.994865797887485</c:v>
                </c:pt>
                <c:pt idx="3111">
                  <c:v>20.945943321011185</c:v>
                </c:pt>
                <c:pt idx="3112">
                  <c:v>20.896710948693368</c:v>
                </c:pt>
                <c:pt idx="3113">
                  <c:v>20.847167540986788</c:v>
                </c:pt>
                <c:pt idx="3114">
                  <c:v>20.797311997914846</c:v>
                </c:pt>
                <c:pt idx="3115">
                  <c:v>20.747143259034175</c:v>
                </c:pt>
                <c:pt idx="3116">
                  <c:v>20.696660303004336</c:v>
                </c:pt>
                <c:pt idx="3117">
                  <c:v>20.645862147158311</c:v>
                </c:pt>
                <c:pt idx="3118">
                  <c:v>20.594747847077542</c:v>
                </c:pt>
                <c:pt idx="3119">
                  <c:v>20.543316496171116</c:v>
                </c:pt>
                <c:pt idx="3120">
                  <c:v>20.491567225257143</c:v>
                </c:pt>
                <c:pt idx="3121">
                  <c:v>20.439499202145697</c:v>
                </c:pt>
                <c:pt idx="3122">
                  <c:v>20.387111631231562</c:v>
                </c:pt>
                <c:pt idx="3123">
                  <c:v>20.334403753081261</c:v>
                </c:pt>
                <c:pt idx="3124">
                  <c:v>20.281374844030154</c:v>
                </c:pt>
                <c:pt idx="3125">
                  <c:v>20.228024215778646</c:v>
                </c:pt>
                <c:pt idx="3126">
                  <c:v>20.174351214994516</c:v>
                </c:pt>
                <c:pt idx="3127">
                  <c:v>20.120355222914895</c:v>
                </c:pt>
                <c:pt idx="3128">
                  <c:v>20.06603565495476</c:v>
                </c:pt>
                <c:pt idx="3129">
                  <c:v>20.011391960314512</c:v>
                </c:pt>
                <c:pt idx="3130">
                  <c:v>19.956423621593757</c:v>
                </c:pt>
                <c:pt idx="3131">
                  <c:v>19.901130154406019</c:v>
                </c:pt>
                <c:pt idx="3132">
                  <c:v>19.845511106996838</c:v>
                </c:pt>
                <c:pt idx="3133">
                  <c:v>19.789566059865251</c:v>
                </c:pt>
                <c:pt idx="3134">
                  <c:v>19.733294625385838</c:v>
                </c:pt>
                <c:pt idx="3135">
                  <c:v>19.676696447435518</c:v>
                </c:pt>
                <c:pt idx="3136">
                  <c:v>19.619771201022274</c:v>
                </c:pt>
                <c:pt idx="3137">
                  <c:v>19.562518591917978</c:v>
                </c:pt>
                <c:pt idx="3138">
                  <c:v>19.504938356287965</c:v>
                </c:pt>
                <c:pt idx="3139">
                  <c:v>19.447030260332753</c:v>
                </c:pt>
                <c:pt idx="3140">
                  <c:v>19.388794099923473</c:v>
                </c:pt>
                <c:pt idx="3141">
                  <c:v>19.330229700243564</c:v>
                </c:pt>
                <c:pt idx="3142">
                  <c:v>19.271336915433352</c:v>
                </c:pt>
                <c:pt idx="3143">
                  <c:v>19.212115628235864</c:v>
                </c:pt>
                <c:pt idx="3144">
                  <c:v>19.152565749645277</c:v>
                </c:pt>
                <c:pt idx="3145">
                  <c:v>19.092687218556932</c:v>
                </c:pt>
                <c:pt idx="3146">
                  <c:v>19.032480001421874</c:v>
                </c:pt>
                <c:pt idx="3147">
                  <c:v>18.971944091900525</c:v>
                </c:pt>
                <c:pt idx="3148">
                  <c:v>18.911079510521688</c:v>
                </c:pt>
                <c:pt idx="3149">
                  <c:v>18.849886304341908</c:v>
                </c:pt>
                <c:pt idx="3150">
                  <c:v>18.788364546606346</c:v>
                </c:pt>
                <c:pt idx="3151">
                  <c:v>18.726514336415192</c:v>
                </c:pt>
                <c:pt idx="3152">
                  <c:v>18.664335798387071</c:v>
                </c:pt>
                <c:pt idx="3153">
                  <c:v>18.601829082330681</c:v>
                </c:pt>
                <c:pt idx="3154">
                  <c:v>18.538994362912376</c:v>
                </c:pt>
                <c:pt idx="3155">
                  <c:v>18.475831839330652</c:v>
                </c:pt>
                <c:pt idx="3156">
                  <c:v>18.412341734989894</c:v>
                </c:pt>
                <c:pt idx="3157">
                  <c:v>18.348524297176738</c:v>
                </c:pt>
                <c:pt idx="3158">
                  <c:v>18.284379796740922</c:v>
                </c:pt>
                <c:pt idx="3159">
                  <c:v>18.219908527772645</c:v>
                </c:pt>
                <c:pt idx="3160">
                  <c:v>18.155110807288196</c:v>
                </c:pt>
                <c:pt idx="3161">
                  <c:v>18.089986974911824</c:v>
                </c:pt>
                <c:pt idx="3162">
                  <c:v>18.024537392565179</c:v>
                </c:pt>
                <c:pt idx="3163">
                  <c:v>17.958762444154246</c:v>
                </c:pt>
                <c:pt idx="3164">
                  <c:v>17.89266253526003</c:v>
                </c:pt>
                <c:pt idx="3165">
                  <c:v>17.826238092829982</c:v>
                </c:pt>
                <c:pt idx="3166">
                  <c:v>17.759489564874229</c:v>
                </c:pt>
                <c:pt idx="3167">
                  <c:v>17.692417420159643</c:v>
                </c:pt>
                <c:pt idx="3168">
                  <c:v>17.62502214790959</c:v>
                </c:pt>
                <c:pt idx="3169">
                  <c:v>17.557304257501812</c:v>
                </c:pt>
                <c:pt idx="3170">
                  <c:v>17.489264278171987</c:v>
                </c:pt>
                <c:pt idx="3171">
                  <c:v>17.420902758715556</c:v>
                </c:pt>
                <c:pt idx="3172">
                  <c:v>17.352220267194213</c:v>
                </c:pt>
                <c:pt idx="3173">
                  <c:v>17.283217390642278</c:v>
                </c:pt>
                <c:pt idx="3174">
                  <c:v>17.213894734776659</c:v>
                </c:pt>
                <c:pt idx="3175">
                  <c:v>17.144252923705551</c:v>
                </c:pt>
                <c:pt idx="3176">
                  <c:v>17.074292599642803</c:v>
                </c:pt>
                <c:pt idx="3177">
                  <c:v>17.004014422621594</c:v>
                </c:pt>
                <c:pt idx="3178">
                  <c:v>16.933419070210363</c:v>
                </c:pt>
                <c:pt idx="3179">
                  <c:v>16.862507237230318</c:v>
                </c:pt>
                <c:pt idx="3180">
                  <c:v>16.791279635475945</c:v>
                </c:pt>
                <c:pt idx="3181">
                  <c:v>16.719736993434026</c:v>
                </c:pt>
                <c:pt idx="3182">
                  <c:v>16.647880056010052</c:v>
                </c:pt>
                <c:pt idx="3183">
                  <c:v>16.57570958425049</c:v>
                </c:pt>
                <c:pt idx="3184">
                  <c:v>16.503226355069586</c:v>
                </c:pt>
                <c:pt idx="3185">
                  <c:v>16.430431160979452</c:v>
                </c:pt>
                <c:pt idx="3186">
                  <c:v>16.357324809816504</c:v>
                </c:pt>
                <c:pt idx="3187">
                  <c:v>16.283908124477534</c:v>
                </c:pt>
                <c:pt idx="3188">
                  <c:v>16.21018194264883</c:v>
                </c:pt>
                <c:pt idx="3189">
                  <c:v>16.136147116545345</c:v>
                </c:pt>
                <c:pt idx="3190">
                  <c:v>16.061804512644272</c:v>
                </c:pt>
                <c:pt idx="3191">
                  <c:v>15.987155011425472</c:v>
                </c:pt>
                <c:pt idx="3192">
                  <c:v>15.912199507111012</c:v>
                </c:pt>
                <c:pt idx="3193">
                  <c:v>15.836938907408438</c:v>
                </c:pt>
                <c:pt idx="3194">
                  <c:v>15.761374133251138</c:v>
                </c:pt>
                <c:pt idx="3195">
                  <c:v>15.685506118548801</c:v>
                </c:pt>
                <c:pt idx="3196">
                  <c:v>15.60933580993003</c:v>
                </c:pt>
                <c:pt idx="3197">
                  <c:v>15.532864166494363</c:v>
                </c:pt>
                <c:pt idx="3198">
                  <c:v>15.456092159560797</c:v>
                </c:pt>
                <c:pt idx="3199">
                  <c:v>15.379020772420517</c:v>
                </c:pt>
                <c:pt idx="3200">
                  <c:v>15.301651000092136</c:v>
                </c:pt>
                <c:pt idx="3201">
                  <c:v>15.223983849076149</c:v>
                </c:pt>
                <c:pt idx="3202">
                  <c:v>15.14602033711293</c:v>
                </c:pt>
                <c:pt idx="3203">
                  <c:v>15.067761492941258</c:v>
                </c:pt>
                <c:pt idx="3204">
                  <c:v>14.989208356059635</c:v>
                </c:pt>
                <c:pt idx="3205">
                  <c:v>14.910361976489781</c:v>
                </c:pt>
                <c:pt idx="3206">
                  <c:v>14.83122341453921</c:v>
                </c:pt>
                <c:pt idx="3207">
                  <c:v>14.751793740568758</c:v>
                </c:pt>
                <c:pt idx="3208">
                  <c:v>14.672074034759959</c:v>
                </c:pt>
                <c:pt idx="3209">
                  <c:v>14.592065386883007</c:v>
                </c:pt>
                <c:pt idx="3210">
                  <c:v>14.511768896071516</c:v>
                </c:pt>
                <c:pt idx="3211">
                  <c:v>14.431185670592328</c:v>
                </c:pt>
                <c:pt idx="3212">
                  <c:v>14.350316827621668</c:v>
                </c:pt>
                <c:pt idx="3213">
                  <c:v>14.269163493021381</c:v>
                </c:pt>
                <c:pt idx="3214">
                  <c:v>14.187726801117464</c:v>
                </c:pt>
                <c:pt idx="3215">
                  <c:v>14.106007894478864</c:v>
                </c:pt>
                <c:pt idx="3216">
                  <c:v>14.024007923701475</c:v>
                </c:pt>
                <c:pt idx="3217">
                  <c:v>13.941728047189656</c:v>
                </c:pt>
                <c:pt idx="3218">
                  <c:v>13.859169430942188</c:v>
                </c:pt>
                <c:pt idx="3219">
                  <c:v>13.776333248339938</c:v>
                </c:pt>
                <c:pt idx="3220">
                  <c:v>13.693220679933262</c:v>
                </c:pt>
                <c:pt idx="3221">
                  <c:v>13.60983291323447</c:v>
                </c:pt>
                <c:pt idx="3222">
                  <c:v>13.526171142508105</c:v>
                </c:pt>
                <c:pt idx="3223">
                  <c:v>13.44223656856758</c:v>
                </c:pt>
                <c:pt idx="3224">
                  <c:v>13.358030398568673</c:v>
                </c:pt>
                <c:pt idx="3225">
                  <c:v>13.273553845809118</c:v>
                </c:pt>
                <c:pt idx="3226">
                  <c:v>13.188808129527217</c:v>
                </c:pt>
                <c:pt idx="3227">
                  <c:v>13.103794474703022</c:v>
                </c:pt>
                <c:pt idx="3228">
                  <c:v>13.018514111862373</c:v>
                </c:pt>
                <c:pt idx="3229">
                  <c:v>12.932968276881496</c:v>
                </c:pt>
                <c:pt idx="3230">
                  <c:v>12.847158210793282</c:v>
                </c:pt>
                <c:pt idx="3231">
                  <c:v>12.761085159597144</c:v>
                </c:pt>
                <c:pt idx="3232">
                  <c:v>12.674750374066718</c:v>
                </c:pt>
                <c:pt idx="3233">
                  <c:v>12.588155109566429</c:v>
                </c:pt>
                <c:pt idx="3234">
                  <c:v>12.501300625860836</c:v>
                </c:pt>
                <c:pt idx="3235">
                  <c:v>12.414188186934553</c:v>
                </c:pt>
                <c:pt idx="3236">
                  <c:v>12.326819060807139</c:v>
                </c:pt>
                <c:pt idx="3237">
                  <c:v>12.239194519354328</c:v>
                </c:pt>
                <c:pt idx="3238">
                  <c:v>12.151315838128596</c:v>
                </c:pt>
                <c:pt idx="3239">
                  <c:v>12.063184296183238</c:v>
                </c:pt>
                <c:pt idx="3240">
                  <c:v>11.974801175895692</c:v>
                </c:pt>
                <c:pt idx="3241">
                  <c:v>11.886167762797754</c:v>
                </c:pt>
                <c:pt idx="3242">
                  <c:v>11.797285345400837</c:v>
                </c:pt>
                <c:pt idx="3243">
                  <c:v>11.708155215029336</c:v>
                </c:pt>
                <c:pt idx="3244">
                  <c:v>11.618778665652059</c:v>
                </c:pt>
                <c:pt idx="3245">
                  <c:v>11.529156993715446</c:v>
                </c:pt>
                <c:pt idx="3246">
                  <c:v>11.439291497982452</c:v>
                </c:pt>
                <c:pt idx="3247">
                  <c:v>11.34918347936906</c:v>
                </c:pt>
                <c:pt idx="3248">
                  <c:v>11.258834240784694</c:v>
                </c:pt>
                <c:pt idx="3249">
                  <c:v>11.168245086973513</c:v>
                </c:pt>
                <c:pt idx="3250">
                  <c:v>11.077417324359203</c:v>
                </c:pt>
                <c:pt idx="3251">
                  <c:v>10.986352260890015</c:v>
                </c:pt>
                <c:pt idx="3252">
                  <c:v>10.895051205886205</c:v>
                </c:pt>
                <c:pt idx="3253">
                  <c:v>10.803515469889788</c:v>
                </c:pt>
                <c:pt idx="3254">
                  <c:v>10.711746364516046</c:v>
                </c:pt>
                <c:pt idx="3255">
                  <c:v>10.61974520230558</c:v>
                </c:pt>
                <c:pt idx="3256">
                  <c:v>10.527513296580821</c:v>
                </c:pt>
                <c:pt idx="3257">
                  <c:v>10.435051961301582</c:v>
                </c:pt>
                <c:pt idx="3258">
                  <c:v>10.342362510925</c:v>
                </c:pt>
                <c:pt idx="3259">
                  <c:v>10.249446260265671</c:v>
                </c:pt>
                <c:pt idx="3260">
                  <c:v>10.156304524358831</c:v>
                </c:pt>
                <c:pt idx="3261">
                  <c:v>10.06293861832421</c:v>
                </c:pt>
                <c:pt idx="3262">
                  <c:v>9.9693498572322028</c:v>
                </c:pt>
                <c:pt idx="3263">
                  <c:v>9.8755395559718693</c:v>
                </c:pt>
                <c:pt idx="3264">
                  <c:v>9.7815090291236118</c:v>
                </c:pt>
                <c:pt idx="3265">
                  <c:v>9.6872595908272956</c:v>
                </c:pt>
                <c:pt idx="3266">
                  <c:v>9.5927925546594963</c:v>
                </c:pt>
                <c:pt idx="3267">
                  <c:v>9.4981092335063693</c:v>
                </c:pt>
                <c:pt idx="3268">
                  <c:v>9.4032109394443921</c:v>
                </c:pt>
                <c:pt idx="3269">
                  <c:v>9.3080989836173558</c:v>
                </c:pt>
                <c:pt idx="3270">
                  <c:v>9.2127746761189258</c:v>
                </c:pt>
                <c:pt idx="3271">
                  <c:v>9.1172393258757154</c:v>
                </c:pt>
                <c:pt idx="3272">
                  <c:v>9.0214942405313536</c:v>
                </c:pt>
                <c:pt idx="3273">
                  <c:v>8.9255407263361803</c:v>
                </c:pt>
                <c:pt idx="3274">
                  <c:v>8.8293800880328206</c:v>
                </c:pt>
                <c:pt idx="3275">
                  <c:v>8.7330136287499727</c:v>
                </c:pt>
                <c:pt idx="3276">
                  <c:v>8.6364426498916487</c:v>
                </c:pt>
                <c:pt idx="3277">
                  <c:v>8.5396684510350553</c:v>
                </c:pt>
                <c:pt idx="3278">
                  <c:v>8.4426923298240695</c:v>
                </c:pt>
                <c:pt idx="3279">
                  <c:v>8.3455155818691935</c:v>
                </c:pt>
                <c:pt idx="3280">
                  <c:v>8.2481395006461469</c:v>
                </c:pt>
                <c:pt idx="3281">
                  <c:v>8.1505653773985216</c:v>
                </c:pt>
                <c:pt idx="3282">
                  <c:v>8.0527945010411486</c:v>
                </c:pt>
                <c:pt idx="3283">
                  <c:v>7.9548281580656521</c:v>
                </c:pt>
                <c:pt idx="3284">
                  <c:v>7.8566676324465163</c:v>
                </c:pt>
                <c:pt idx="3285">
                  <c:v>7.7583142055522103</c:v>
                </c:pt>
                <c:pt idx="3286">
                  <c:v>7.6597691560539829</c:v>
                </c:pt>
                <c:pt idx="3287">
                  <c:v>7.5610337598406829</c:v>
                </c:pt>
                <c:pt idx="3288">
                  <c:v>7.4621092899302823</c:v>
                </c:pt>
                <c:pt idx="3289">
                  <c:v>7.362997016388789</c:v>
                </c:pt>
                <c:pt idx="3290">
                  <c:v>7.2636982062466302</c:v>
                </c:pt>
                <c:pt idx="3291">
                  <c:v>7.1642141234191286</c:v>
                </c:pt>
                <c:pt idx="3292">
                  <c:v>7.064546028627376</c:v>
                </c:pt>
                <c:pt idx="3293">
                  <c:v>6.9646951793225469</c:v>
                </c:pt>
                <c:pt idx="3294">
                  <c:v>6.8646628296094718</c:v>
                </c:pt>
                <c:pt idx="3295">
                  <c:v>6.7644502301747025</c:v>
                </c:pt>
                <c:pt idx="3296">
                  <c:v>6.6640586282139509</c:v>
                </c:pt>
                <c:pt idx="3297">
                  <c:v>6.5634892673630532</c:v>
                </c:pt>
                <c:pt idx="3298">
                  <c:v>6.4627433876286204</c:v>
                </c:pt>
                <c:pt idx="3299">
                  <c:v>6.3618222253233512</c:v>
                </c:pt>
                <c:pt idx="3300">
                  <c:v>6.2607270130002064</c:v>
                </c:pt>
                <c:pt idx="3301">
                  <c:v>6.1594589793889156</c:v>
                </c:pt>
                <c:pt idx="3302">
                  <c:v>6.0580193493361207</c:v>
                </c:pt>
                <c:pt idx="3303">
                  <c:v>5.9564093437437862</c:v>
                </c:pt>
                <c:pt idx="3304">
                  <c:v>5.8546301795129523</c:v>
                </c:pt>
                <c:pt idx="3305">
                  <c:v>5.7526830694845899</c:v>
                </c:pt>
                <c:pt idx="3306">
                  <c:v>5.6505692223883557</c:v>
                </c:pt>
                <c:pt idx="3307">
                  <c:v>5.5482898427859197</c:v>
                </c:pt>
                <c:pt idx="3308">
                  <c:v>5.4458461310230462</c:v>
                </c:pt>
                <c:pt idx="3309">
                  <c:v>5.3432392831745972</c:v>
                </c:pt>
                <c:pt idx="3310">
                  <c:v>5.2404704910004796</c:v>
                </c:pt>
                <c:pt idx="3311">
                  <c:v>5.1375409418967308</c:v>
                </c:pt>
                <c:pt idx="3312">
                  <c:v>5.0344518188506413</c:v>
                </c:pt>
                <c:pt idx="3313">
                  <c:v>4.931204300396189</c:v>
                </c:pt>
                <c:pt idx="3314">
                  <c:v>4.8277995605732258</c:v>
                </c:pt>
                <c:pt idx="3315">
                  <c:v>4.7242387688847884</c:v>
                </c:pt>
                <c:pt idx="3316">
                  <c:v>4.6205230902594678</c:v>
                </c:pt>
                <c:pt idx="3317">
                  <c:v>4.5166536850124999</c:v>
                </c:pt>
                <c:pt idx="3318">
                  <c:v>4.4126317088106077</c:v>
                </c:pt>
                <c:pt idx="3319">
                  <c:v>4.3084583126351106</c:v>
                </c:pt>
                <c:pt idx="3320">
                  <c:v>4.2041346427500912</c:v>
                </c:pt>
                <c:pt idx="3321">
                  <c:v>4.0996618406706773</c:v>
                </c:pt>
                <c:pt idx="3322">
                  <c:v>3.9950410431306409</c:v>
                </c:pt>
                <c:pt idx="3323">
                  <c:v>3.8902733820545166</c:v>
                </c:pt>
                <c:pt idx="3324">
                  <c:v>3.785359984530146</c:v>
                </c:pt>
                <c:pt idx="3325">
                  <c:v>3.6803019727810238</c:v>
                </c:pt>
                <c:pt idx="3326">
                  <c:v>3.5751004641413715</c:v>
                </c:pt>
                <c:pt idx="3327">
                  <c:v>3.4697565710329741</c:v>
                </c:pt>
                <c:pt idx="3328">
                  <c:v>3.3642714009423003</c:v>
                </c:pt>
                <c:pt idx="3329">
                  <c:v>3.2586460563995274</c:v>
                </c:pt>
                <c:pt idx="3330">
                  <c:v>3.1528816349584758</c:v>
                </c:pt>
                <c:pt idx="3331">
                  <c:v>3.0469792291775946</c:v>
                </c:pt>
                <c:pt idx="3332">
                  <c:v>2.9409399266041305</c:v>
                </c:pt>
                <c:pt idx="3333">
                  <c:v>2.8347648097556259</c:v>
                </c:pt>
                <c:pt idx="3334">
                  <c:v>2.7284549561076403</c:v>
                </c:pt>
                <c:pt idx="3335">
                  <c:v>2.6220114380779478</c:v>
                </c:pt>
                <c:pt idx="3336">
                  <c:v>2.515435323014799</c:v>
                </c:pt>
                <c:pt idx="3337">
                  <c:v>2.4087276731856946</c:v>
                </c:pt>
                <c:pt idx="3338">
                  <c:v>2.3018895457681765</c:v>
                </c:pt>
                <c:pt idx="3339">
                  <c:v>2.1949219928379478</c:v>
                </c:pt>
                <c:pt idx="3340">
                  <c:v>2.087826061364126</c:v>
                </c:pt>
                <c:pt idx="3341">
                  <c:v>1.9806027931997789</c:v>
                </c:pt>
                <c:pt idx="3342">
                  <c:v>1.8732532250788267</c:v>
                </c:pt>
                <c:pt idx="3343">
                  <c:v>1.7657783886096183</c:v>
                </c:pt>
                <c:pt idx="3344">
                  <c:v>1.6581793102702989</c:v>
                </c:pt>
                <c:pt idx="3345">
                  <c:v>1.5504570114088949</c:v>
                </c:pt>
                <c:pt idx="3346">
                  <c:v>1.4426125082408987</c:v>
                </c:pt>
                <c:pt idx="3347">
                  <c:v>1.3346468118466817</c:v>
                </c:pt>
                <c:pt idx="3348">
                  <c:v>1.2265609281734839</c:v>
                </c:pt>
                <c:pt idx="3349">
                  <c:v>1.1183558580379724</c:v>
                </c:pt>
                <c:pt idx="3350">
                  <c:v>1.010032597126326</c:v>
                </c:pt>
                <c:pt idx="3351">
                  <c:v>0.90159213599807231</c:v>
                </c:pt>
                <c:pt idx="3352">
                  <c:v>0.79303546009077763</c:v>
                </c:pt>
                <c:pt idx="3353">
                  <c:v>0.68436354972459412</c:v>
                </c:pt>
                <c:pt idx="3354">
                  <c:v>0.57557738010822845</c:v>
                </c:pt>
                <c:pt idx="3355">
                  <c:v>0.46667792134590513</c:v>
                </c:pt>
                <c:pt idx="3356">
                  <c:v>0.35766613844407402</c:v>
                </c:pt>
                <c:pt idx="3357">
                  <c:v>0.24854299132016422</c:v>
                </c:pt>
                <c:pt idx="3358">
                  <c:v>0.13930943481366853</c:v>
                </c:pt>
                <c:pt idx="3359">
                  <c:v>2.9966418691429908E-2</c:v>
                </c:pt>
                <c:pt idx="3360">
                  <c:v>-7.948511233612976E-2</c:v>
                </c:pt>
                <c:pt idx="3361">
                  <c:v>-0.18904421860830212</c:v>
                </c:pt>
                <c:pt idx="3362">
                  <c:v>-0.29870996549968254</c:v>
                </c:pt>
                <c:pt idx="3363">
                  <c:v>-0.40848142340561822</c:v>
                </c:pt>
                <c:pt idx="3364">
                  <c:v>-0.51835766773393743</c:v>
                </c:pt>
                <c:pt idx="3365">
                  <c:v>-0.62833777888471332</c:v>
                </c:pt>
                <c:pt idx="3366">
                  <c:v>-0.73842084224020255</c:v>
                </c:pt>
                <c:pt idx="3367">
                  <c:v>-0.8486059481461723</c:v>
                </c:pt>
                <c:pt idx="3368">
                  <c:v>-0.95889219189893993</c:v>
                </c:pt>
                <c:pt idx="3369">
                  <c:v>-1.0692786737250515</c:v>
                </c:pt>
                <c:pt idx="3370">
                  <c:v>-1.1797644987668718</c:v>
                </c:pt>
                <c:pt idx="3371">
                  <c:v>-1.2903487770641107</c:v>
                </c:pt>
                <c:pt idx="3372">
                  <c:v>-1.4010306235351777</c:v>
                </c:pt>
                <c:pt idx="3373">
                  <c:v>-1.5118091579579698</c:v>
                </c:pt>
                <c:pt idx="3374">
                  <c:v>-1.6226835049520787</c:v>
                </c:pt>
                <c:pt idx="3375">
                  <c:v>-1.7336527939580719</c:v>
                </c:pt>
                <c:pt idx="3376">
                  <c:v>-1.8447161592166026</c:v>
                </c:pt>
                <c:pt idx="3377">
                  <c:v>-1.9558727397481448</c:v>
                </c:pt>
                <c:pt idx="3378">
                  <c:v>-2.0671216793330416</c:v>
                </c:pt>
                <c:pt idx="3379">
                  <c:v>-2.1784621264885971</c:v>
                </c:pt>
                <c:pt idx="3380">
                  <c:v>-2.2898932344473621</c:v>
                </c:pt>
                <c:pt idx="3381">
                  <c:v>-2.4014141611356195</c:v>
                </c:pt>
                <c:pt idx="3382">
                  <c:v>-2.5130240691490826</c:v>
                </c:pt>
                <c:pt idx="3383">
                  <c:v>-2.6247221257325464</c:v>
                </c:pt>
                <c:pt idx="3384">
                  <c:v>-2.7365075027535397</c:v>
                </c:pt>
                <c:pt idx="3385">
                  <c:v>-2.8483793766812937</c:v>
                </c:pt>
                <c:pt idx="3386">
                  <c:v>-2.9603369285615599</c:v>
                </c:pt>
                <c:pt idx="3387">
                  <c:v>-3.0723793439926794</c:v>
                </c:pt>
                <c:pt idx="3388">
                  <c:v>-3.1845058131001451</c:v>
                </c:pt>
                <c:pt idx="3389">
                  <c:v>-3.2967155305148879</c:v>
                </c:pt>
                <c:pt idx="3390">
                  <c:v>-3.409007695344286</c:v>
                </c:pt>
                <c:pt idx="3391">
                  <c:v>-3.5213815111515885</c:v>
                </c:pt>
                <c:pt idx="3392">
                  <c:v>-3.6338361859266683</c:v>
                </c:pt>
                <c:pt idx="3393">
                  <c:v>-3.7463709320625753</c:v>
                </c:pt>
                <c:pt idx="3394">
                  <c:v>-3.8589849663300129</c:v>
                </c:pt>
                <c:pt idx="3395">
                  <c:v>-3.9716775098509913</c:v>
                </c:pt>
                <c:pt idx="3396">
                  <c:v>-4.0844477880733336</c:v>
                </c:pt>
                <c:pt idx="3397">
                  <c:v>-4.1972950307444989</c:v>
                </c:pt>
                <c:pt idx="3398">
                  <c:v>-4.3102184718864009</c:v>
                </c:pt>
                <c:pt idx="3399">
                  <c:v>-4.4232173497666736</c:v>
                </c:pt>
                <c:pt idx="3400">
                  <c:v>-4.5362909068763884</c:v>
                </c:pt>
                <c:pt idx="3401">
                  <c:v>-4.6494383899001548</c:v>
                </c:pt>
                <c:pt idx="3402">
                  <c:v>-4.7626590496925019</c:v>
                </c:pt>
                <c:pt idx="3403">
                  <c:v>-4.8759521412506786</c:v>
                </c:pt>
                <c:pt idx="3404">
                  <c:v>-4.9893169236862889</c:v>
                </c:pt>
                <c:pt idx="3405">
                  <c:v>-5.1027526602037199</c:v>
                </c:pt>
                <c:pt idx="3406">
                  <c:v>-5.2162586180685651</c:v>
                </c:pt>
                <c:pt idx="3407">
                  <c:v>-5.3298340685852565</c:v>
                </c:pt>
                <c:pt idx="3408">
                  <c:v>-5.4434782870692402</c:v>
                </c:pt>
                <c:pt idx="3409">
                  <c:v>-5.5571905528209413</c:v>
                </c:pt>
                <c:pt idx="3410">
                  <c:v>-5.6709701490995315</c:v>
                </c:pt>
                <c:pt idx="3411">
                  <c:v>-5.7848163630985709</c:v>
                </c:pt>
                <c:pt idx="3412">
                  <c:v>-5.8987284859171041</c:v>
                </c:pt>
                <c:pt idx="3413">
                  <c:v>-6.012705812537007</c:v>
                </c:pt>
                <c:pt idx="3414">
                  <c:v>-6.1267476417956175</c:v>
                </c:pt>
                <c:pt idx="3415">
                  <c:v>-6.2408532763607809</c:v>
                </c:pt>
                <c:pt idx="3416">
                  <c:v>-6.3550220227051568</c:v>
                </c:pt>
                <c:pt idx="3417">
                  <c:v>-6.4692531910809237</c:v>
                </c:pt>
                <c:pt idx="3418">
                  <c:v>-6.5835460954955352</c:v>
                </c:pt>
                <c:pt idx="3419">
                  <c:v>-6.6979000536866238</c:v>
                </c:pt>
                <c:pt idx="3420">
                  <c:v>-6.8123143870968477</c:v>
                </c:pt>
                <c:pt idx="3421">
                  <c:v>-6.9267884208487089</c:v>
                </c:pt>
                <c:pt idx="3422">
                  <c:v>-7.041321483723209</c:v>
                </c:pt>
                <c:pt idx="3423">
                  <c:v>-7.1559129081320805</c:v>
                </c:pt>
                <c:pt idx="3424">
                  <c:v>-7.27056203009667</c:v>
                </c:pt>
                <c:pt idx="3425">
                  <c:v>-7.385268189223666</c:v>
                </c:pt>
                <c:pt idx="3426">
                  <c:v>-7.5000307286807697</c:v>
                </c:pt>
                <c:pt idx="3427">
                  <c:v>-7.6148489951752367</c:v>
                </c:pt>
                <c:pt idx="3428">
                  <c:v>-7.7297223389294061</c:v>
                </c:pt>
                <c:pt idx="3429">
                  <c:v>-7.8446501136594691</c:v>
                </c:pt>
                <c:pt idx="3430">
                  <c:v>-7.9596316765528741</c:v>
                </c:pt>
                <c:pt idx="3431">
                  <c:v>-8.0746663882458165</c:v>
                </c:pt>
                <c:pt idx="3432">
                  <c:v>-8.1897536128024626</c:v>
                </c:pt>
                <c:pt idx="3433">
                  <c:v>-8.3048927176917289</c:v>
                </c:pt>
                <c:pt idx="3434">
                  <c:v>-8.4200830737688079</c:v>
                </c:pt>
                <c:pt idx="3435">
                  <c:v>-8.5353240552521186</c:v>
                </c:pt>
                <c:pt idx="3436">
                  <c:v>-8.6506150397043768</c:v>
                </c:pt>
                <c:pt idx="3437">
                  <c:v>-8.7659554080107398</c:v>
                </c:pt>
                <c:pt idx="3438">
                  <c:v>-8.8813445443611556</c:v>
                </c:pt>
                <c:pt idx="3439">
                  <c:v>-8.9967818362296441</c:v>
                </c:pt>
                <c:pt idx="3440">
                  <c:v>-9.1122666743540037</c:v>
                </c:pt>
                <c:pt idx="3441">
                  <c:v>-9.2277984527186447</c:v>
                </c:pt>
                <c:pt idx="3442">
                  <c:v>-9.3433765685376216</c:v>
                </c:pt>
                <c:pt idx="3443">
                  <c:v>-9.4590004222309574</c:v>
                </c:pt>
                <c:pt idx="3444">
                  <c:v>-9.5746694174129061</c:v>
                </c:pt>
                <c:pt idx="3445">
                  <c:v>-9.6903829608715455</c:v>
                </c:pt>
                <c:pt idx="3446">
                  <c:v>-9.8061404625514115</c:v>
                </c:pt>
                <c:pt idx="3447">
                  <c:v>-9.9219413355391453</c:v>
                </c:pt>
                <c:pt idx="3448">
                  <c:v>-10.037784996042973</c:v>
                </c:pt>
                <c:pt idx="3449">
                  <c:v>-10.153670863381763</c:v>
                </c:pt>
                <c:pt idx="3450">
                  <c:v>-10.26959835996476</c:v>
                </c:pt>
                <c:pt idx="3451">
                  <c:v>-10.385566911279767</c:v>
                </c:pt>
                <c:pt idx="3452">
                  <c:v>-10.501575945876226</c:v>
                </c:pt>
                <c:pt idx="3453">
                  <c:v>-10.617624895351611</c:v>
                </c:pt>
                <c:pt idx="3454">
                  <c:v>-10.733713194335849</c:v>
                </c:pt>
                <c:pt idx="3455">
                  <c:v>-10.849840280479867</c:v>
                </c:pt>
                <c:pt idx="3456">
                  <c:v>-10.966005594439622</c:v>
                </c:pt>
                <c:pt idx="3457">
                  <c:v>-11.082208579864783</c:v>
                </c:pt>
                <c:pt idx="3458">
                  <c:v>-11.198448683385436</c:v>
                </c:pt>
                <c:pt idx="3459">
                  <c:v>-11.314725354598778</c:v>
                </c:pt>
                <c:pt idx="3460">
                  <c:v>-11.431038046058774</c:v>
                </c:pt>
                <c:pt idx="3461">
                  <c:v>-11.547386213262769</c:v>
                </c:pt>
                <c:pt idx="3462">
                  <c:v>-11.663769314641797</c:v>
                </c:pt>
                <c:pt idx="3463">
                  <c:v>-11.780186811548049</c:v>
                </c:pt>
                <c:pt idx="3464">
                  <c:v>-11.896638168245744</c:v>
                </c:pt>
                <c:pt idx="3465">
                  <c:v>-12.013122851899254</c:v>
                </c:pt>
                <c:pt idx="3466">
                  <c:v>-12.129640332564435</c:v>
                </c:pt>
                <c:pt idx="3467">
                  <c:v>-12.246190083178362</c:v>
                </c:pt>
                <c:pt idx="3468">
                  <c:v>-12.362771579550071</c:v>
                </c:pt>
                <c:pt idx="3469">
                  <c:v>-12.479384300352706</c:v>
                </c:pt>
                <c:pt idx="3470">
                  <c:v>-12.596027727112869</c:v>
                </c:pt>
                <c:pt idx="3471">
                  <c:v>-12.712701344202827</c:v>
                </c:pt>
                <c:pt idx="3472">
                  <c:v>-12.829404638835058</c:v>
                </c:pt>
                <c:pt idx="3473">
                  <c:v>-12.946137101050397</c:v>
                </c:pt>
                <c:pt idx="3474">
                  <c:v>-13.062898223714114</c:v>
                </c:pt>
                <c:pt idx="3475">
                  <c:v>-13.17968750250671</c:v>
                </c:pt>
                <c:pt idx="3476">
                  <c:v>-13.296504435917939</c:v>
                </c:pt>
                <c:pt idx="3477">
                  <c:v>-13.413348525240139</c:v>
                </c:pt>
                <c:pt idx="3478">
                  <c:v>-13.530219274561574</c:v>
                </c:pt>
                <c:pt idx="3479">
                  <c:v>-13.647116190761011</c:v>
                </c:pt>
                <c:pt idx="3480">
                  <c:v>-13.764038783501888</c:v>
                </c:pt>
                <c:pt idx="3481">
                  <c:v>-13.880986565226181</c:v>
                </c:pt>
                <c:pt idx="3482">
                  <c:v>-13.997959051149024</c:v>
                </c:pt>
                <c:pt idx="3483">
                  <c:v>-14.114955759255906</c:v>
                </c:pt>
                <c:pt idx="3484">
                  <c:v>-14.231976210293652</c:v>
                </c:pt>
                <c:pt idx="3485">
                  <c:v>-14.349019927769859</c:v>
                </c:pt>
                <c:pt idx="3486">
                  <c:v>-14.466086437946728</c:v>
                </c:pt>
                <c:pt idx="3487">
                  <c:v>-14.583175269835607</c:v>
                </c:pt>
                <c:pt idx="3488">
                  <c:v>-14.700285955195653</c:v>
                </c:pt>
                <c:pt idx="3489">
                  <c:v>-14.817418028528863</c:v>
                </c:pt>
                <c:pt idx="3490">
                  <c:v>-14.934571027074639</c:v>
                </c:pt>
                <c:pt idx="3491">
                  <c:v>-15.051744490807977</c:v>
                </c:pt>
                <c:pt idx="3492">
                  <c:v>-15.168937962437468</c:v>
                </c:pt>
                <c:pt idx="3493">
                  <c:v>-15.286150987397889</c:v>
                </c:pt>
                <c:pt idx="3494">
                  <c:v>-15.403383113851447</c:v>
                </c:pt>
                <c:pt idx="3495">
                  <c:v>-15.520633892681701</c:v>
                </c:pt>
                <c:pt idx="3496">
                  <c:v>-15.637902877492309</c:v>
                </c:pt>
                <c:pt idx="3497">
                  <c:v>-15.755189624602792</c:v>
                </c:pt>
                <c:pt idx="3498">
                  <c:v>-15.872493693046607</c:v>
                </c:pt>
                <c:pt idx="3499">
                  <c:v>-15.989814644569492</c:v>
                </c:pt>
                <c:pt idx="3500">
                  <c:v>-16.107152043624325</c:v>
                </c:pt>
                <c:pt idx="3501">
                  <c:v>-16.224505457369958</c:v>
                </c:pt>
                <c:pt idx="3502">
                  <c:v>-16.341874455668687</c:v>
                </c:pt>
                <c:pt idx="3503">
                  <c:v>-16.459258611083413</c:v>
                </c:pt>
                <c:pt idx="3504">
                  <c:v>-16.576657498874567</c:v>
                </c:pt>
                <c:pt idx="3505">
                  <c:v>-16.694070696999006</c:v>
                </c:pt>
                <c:pt idx="3506">
                  <c:v>-16.811497786104468</c:v>
                </c:pt>
                <c:pt idx="3507">
                  <c:v>-16.928938349530966</c:v>
                </c:pt>
                <c:pt idx="3508">
                  <c:v>-17.046391973304054</c:v>
                </c:pt>
                <c:pt idx="3509">
                  <c:v>-17.163858246134481</c:v>
                </c:pt>
                <c:pt idx="3510">
                  <c:v>-17.281336759415154</c:v>
                </c:pt>
                <c:pt idx="3511">
                  <c:v>-17.398827107216988</c:v>
                </c:pt>
                <c:pt idx="3512">
                  <c:v>-17.51632888628663</c:v>
                </c:pt>
                <c:pt idx="3513">
                  <c:v>-17.633841696043845</c:v>
                </c:pt>
                <c:pt idx="3514">
                  <c:v>-17.751365138576688</c:v>
                </c:pt>
                <c:pt idx="3515">
                  <c:v>-17.868898818639707</c:v>
                </c:pt>
                <c:pt idx="3516">
                  <c:v>-17.986442343649145</c:v>
                </c:pt>
                <c:pt idx="3517">
                  <c:v>-18.103995323679499</c:v>
                </c:pt>
                <c:pt idx="3518">
                  <c:v>-18.221557371459284</c:v>
                </c:pt>
                <c:pt idx="3519">
                  <c:v>-18.339128102369017</c:v>
                </c:pt>
                <c:pt idx="3520">
                  <c:v>-18.456707134432236</c:v>
                </c:pt>
                <c:pt idx="3521">
                  <c:v>-18.57429408831527</c:v>
                </c:pt>
                <c:pt idx="3522">
                  <c:v>-18.69188858732096</c:v>
                </c:pt>
                <c:pt idx="3523">
                  <c:v>-18.809490257382407</c:v>
                </c:pt>
                <c:pt idx="3524">
                  <c:v>-18.9270987270597</c:v>
                </c:pt>
                <c:pt idx="3525">
                  <c:v>-19.044713627531166</c:v>
                </c:pt>
                <c:pt idx="3526">
                  <c:v>-19.162334592591947</c:v>
                </c:pt>
                <c:pt idx="3527">
                  <c:v>-19.279961258642572</c:v>
                </c:pt>
                <c:pt idx="3528">
                  <c:v>-19.397593264686662</c:v>
                </c:pt>
                <c:pt idx="3529">
                  <c:v>-19.515230252321061</c:v>
                </c:pt>
                <c:pt idx="3530">
                  <c:v>-19.632871865730749</c:v>
                </c:pt>
                <c:pt idx="3531">
                  <c:v>-19.750517751680178</c:v>
                </c:pt>
                <c:pt idx="3532">
                  <c:v>-19.868167559504457</c:v>
                </c:pt>
                <c:pt idx="3533">
                  <c:v>-19.985820941101935</c:v>
                </c:pt>
                <c:pt idx="3534">
                  <c:v>-20.103477550926129</c:v>
                </c:pt>
                <c:pt idx="3535">
                  <c:v>-20.221137045974558</c:v>
                </c:pt>
                <c:pt idx="3536">
                  <c:v>-20.338799085781261</c:v>
                </c:pt>
                <c:pt idx="3537">
                  <c:v>-20.456463332404496</c:v>
                </c:pt>
                <c:pt idx="3538">
                  <c:v>-20.574129450417757</c:v>
                </c:pt>
                <c:pt idx="3539">
                  <c:v>-20.691797106898804</c:v>
                </c:pt>
                <c:pt idx="3540">
                  <c:v>-20.80946597141741</c:v>
                </c:pt>
                <c:pt idx="3541">
                  <c:v>-20.927135716023315</c:v>
                </c:pt>
                <c:pt idx="3542">
                  <c:v>-21.044806015234315</c:v>
                </c:pt>
                <c:pt idx="3543">
                  <c:v>-21.162476546024322</c:v>
                </c:pt>
                <c:pt idx="3544">
                  <c:v>-21.280146987806518</c:v>
                </c:pt>
                <c:pt idx="3545">
                  <c:v>-21.397817022423055</c:v>
                </c:pt>
                <c:pt idx="3546">
                  <c:v>-21.515486334128553</c:v>
                </c:pt>
                <c:pt idx="3547">
                  <c:v>-21.6331546095752</c:v>
                </c:pt>
                <c:pt idx="3548">
                  <c:v>-21.750821537797322</c:v>
                </c:pt>
                <c:pt idx="3549">
                  <c:v>-21.868486810195293</c:v>
                </c:pt>
                <c:pt idx="3550">
                  <c:v>-21.986150120517578</c:v>
                </c:pt>
                <c:pt idx="3551">
                  <c:v>-22.103811164844586</c:v>
                </c:pt>
                <c:pt idx="3552">
                  <c:v>-22.221469641570081</c:v>
                </c:pt>
                <c:pt idx="3553">
                  <c:v>-22.339125251382484</c:v>
                </c:pt>
                <c:pt idx="3554">
                  <c:v>-22.456777697246196</c:v>
                </c:pt>
                <c:pt idx="3555">
                  <c:v>-22.57442668438037</c:v>
                </c:pt>
                <c:pt idx="3556">
                  <c:v>-22.692071920239329</c:v>
                </c:pt>
                <c:pt idx="3557">
                  <c:v>-22.80971311449116</c:v>
                </c:pt>
                <c:pt idx="3558">
                  <c:v>-22.927349978996574</c:v>
                </c:pt>
                <c:pt idx="3559">
                  <c:v>-23.044982227785226</c:v>
                </c:pt>
                <c:pt idx="3560">
                  <c:v>-23.162609577032299</c:v>
                </c:pt>
                <c:pt idx="3561">
                  <c:v>-23.280231745036843</c:v>
                </c:pt>
                <c:pt idx="3562">
                  <c:v>-23.397848452193983</c:v>
                </c:pt>
                <c:pt idx="3563">
                  <c:v>-23.5154594209734</c:v>
                </c:pt>
                <c:pt idx="3564">
                  <c:v>-23.633064375890427</c:v>
                </c:pt>
                <c:pt idx="3565">
                  <c:v>-23.750663043480301</c:v>
                </c:pt>
                <c:pt idx="3566">
                  <c:v>-23.868255152272042</c:v>
                </c:pt>
                <c:pt idx="3567">
                  <c:v>-23.985840432758522</c:v>
                </c:pt>
                <c:pt idx="3568">
                  <c:v>-24.103418617369101</c:v>
                </c:pt>
                <c:pt idx="3569">
                  <c:v>-24.220989440440064</c:v>
                </c:pt>
                <c:pt idx="3570">
                  <c:v>-24.338552638183472</c:v>
                </c:pt>
                <c:pt idx="3571">
                  <c:v>-24.456107948658371</c:v>
                </c:pt>
                <c:pt idx="3572">
                  <c:v>-24.573655111735889</c:v>
                </c:pt>
                <c:pt idx="3573">
                  <c:v>-24.691193869070844</c:v>
                </c:pt>
                <c:pt idx="3574">
                  <c:v>-24.80872396406491</c:v>
                </c:pt>
                <c:pt idx="3575">
                  <c:v>-24.92624514183666</c:v>
                </c:pt>
                <c:pt idx="3576">
                  <c:v>-25.043757149182824</c:v>
                </c:pt>
                <c:pt idx="3577">
                  <c:v>-25.161259734547372</c:v>
                </c:pt>
                <c:pt idx="3578">
                  <c:v>-25.278752647982571</c:v>
                </c:pt>
                <c:pt idx="3579">
                  <c:v>-25.396235641112753</c:v>
                </c:pt>
                <c:pt idx="3580">
                  <c:v>-25.513708467097928</c:v>
                </c:pt>
                <c:pt idx="3581">
                  <c:v>-25.631170880595732</c:v>
                </c:pt>
                <c:pt idx="3582">
                  <c:v>-25.748622637721013</c:v>
                </c:pt>
                <c:pt idx="3583">
                  <c:v>-25.866063496006859</c:v>
                </c:pt>
                <c:pt idx="3584">
                  <c:v>-25.983493214366518</c:v>
                </c:pt>
                <c:pt idx="3585">
                  <c:v>-26.100911553047837</c:v>
                </c:pt>
                <c:pt idx="3586">
                  <c:v>-26.218318273596481</c:v>
                </c:pt>
                <c:pt idx="3587">
                  <c:v>-26.335713138809751</c:v>
                </c:pt>
                <c:pt idx="3588">
                  <c:v>-26.453095912695886</c:v>
                </c:pt>
                <c:pt idx="3589">
                  <c:v>-26.5704663604281</c:v>
                </c:pt>
                <c:pt idx="3590">
                  <c:v>-26.687824248302661</c:v>
                </c:pt>
                <c:pt idx="3591">
                  <c:v>-26.805169343690665</c:v>
                </c:pt>
                <c:pt idx="3592">
                  <c:v>-26.922501414994429</c:v>
                </c:pt>
                <c:pt idx="3593">
                  <c:v>-27.039820231600231</c:v>
                </c:pt>
                <c:pt idx="3594">
                  <c:v>-27.157125563830817</c:v>
                </c:pt>
                <c:pt idx="3595">
                  <c:v>-27.274417182897452</c:v>
                </c:pt>
                <c:pt idx="3596">
                  <c:v>-27.391694860851231</c:v>
                </c:pt>
                <c:pt idx="3597">
                  <c:v>-27.508958370534685</c:v>
                </c:pt>
                <c:pt idx="3598">
                  <c:v>-27.626207485531211</c:v>
                </c:pt>
                <c:pt idx="3599">
                  <c:v>-27.743441980115307</c:v>
                </c:pt>
                <c:pt idx="3600">
                  <c:v>-27.860661629199541</c:v>
                </c:pt>
                <c:pt idx="3601">
                  <c:v>-27.977866208285434</c:v>
                </c:pt>
                <c:pt idx="3602">
                  <c:v>-28.095055493410257</c:v>
                </c:pt>
                <c:pt idx="3603">
                  <c:v>-28.212229261092205</c:v>
                </c:pt>
                <c:pt idx="3604">
                  <c:v>-28.329387288280543</c:v>
                </c:pt>
                <c:pt idx="3605">
                  <c:v>-28.446529352298086</c:v>
                </c:pt>
                <c:pt idx="3606">
                  <c:v>-28.563655230788555</c:v>
                </c:pt>
                <c:pt idx="3607">
                  <c:v>-28.680764701661928</c:v>
                </c:pt>
                <c:pt idx="3608">
                  <c:v>-28.797857543036599</c:v>
                </c:pt>
                <c:pt idx="3609">
                  <c:v>-28.914933533185263</c:v>
                </c:pt>
                <c:pt idx="3610">
                  <c:v>-29.031992450477333</c:v>
                </c:pt>
                <c:pt idx="3611">
                  <c:v>-29.149034073321985</c:v>
                </c:pt>
                <c:pt idx="3612">
                  <c:v>-29.266058180110434</c:v>
                </c:pt>
                <c:pt idx="3613">
                  <c:v>-29.38306454915795</c:v>
                </c:pt>
                <c:pt idx="3614">
                  <c:v>-29.500052958645398</c:v>
                </c:pt>
                <c:pt idx="3615">
                  <c:v>-29.617023186560772</c:v>
                </c:pt>
                <c:pt idx="3616">
                  <c:v>-29.733975010638403</c:v>
                </c:pt>
                <c:pt idx="3617">
                  <c:v>-29.850908208300041</c:v>
                </c:pt>
                <c:pt idx="3618">
                  <c:v>-29.967822556596104</c:v>
                </c:pt>
                <c:pt idx="3619">
                  <c:v>-30.084717832142417</c:v>
                </c:pt>
                <c:pt idx="3620">
                  <c:v>-30.201593811061855</c:v>
                </c:pt>
                <c:pt idx="3621">
                  <c:v>-30.318450268922959</c:v>
                </c:pt>
                <c:pt idx="3622">
                  <c:v>-30.43528698067496</c:v>
                </c:pt>
                <c:pt idx="3623">
                  <c:v>-30.552103720591163</c:v>
                </c:pt>
                <c:pt idx="3624">
                  <c:v>-30.668900262204801</c:v>
                </c:pt>
                <c:pt idx="3625">
                  <c:v>-30.785676378245626</c:v>
                </c:pt>
                <c:pt idx="3626">
                  <c:v>-30.902431840578288</c:v>
                </c:pt>
                <c:pt idx="3627">
                  <c:v>-31.019166420140095</c:v>
                </c:pt>
                <c:pt idx="3628">
                  <c:v>-31.13587988687803</c:v>
                </c:pt>
                <c:pt idx="3629">
                  <c:v>-31.252572009684627</c:v>
                </c:pt>
                <c:pt idx="3630">
                  <c:v>-31.369242556335792</c:v>
                </c:pt>
                <c:pt idx="3631">
                  <c:v>-31.485891293427898</c:v>
                </c:pt>
                <c:pt idx="3632">
                  <c:v>-31.602517986312648</c:v>
                </c:pt>
                <c:pt idx="3633">
                  <c:v>-31.719122399034575</c:v>
                </c:pt>
                <c:pt idx="3634">
                  <c:v>-31.835704294268282</c:v>
                </c:pt>
                <c:pt idx="3635">
                  <c:v>-31.952263433252369</c:v>
                </c:pt>
                <c:pt idx="3636">
                  <c:v>-32.068799575727667</c:v>
                </c:pt>
                <c:pt idx="3637">
                  <c:v>-32.185312479873716</c:v>
                </c:pt>
                <c:pt idx="3638">
                  <c:v>-32.301801902243398</c:v>
                </c:pt>
                <c:pt idx="3639">
                  <c:v>-32.418267597701032</c:v>
                </c:pt>
                <c:pt idx="3640">
                  <c:v>-32.534709319357916</c:v>
                </c:pt>
                <c:pt idx="3641">
                  <c:v>-32.651126818507947</c:v>
                </c:pt>
                <c:pt idx="3642">
                  <c:v>-32.767519844566465</c:v>
                </c:pt>
                <c:pt idx="3643">
                  <c:v>-32.883888145005187</c:v>
                </c:pt>
                <c:pt idx="3644">
                  <c:v>-33.000231465289744</c:v>
                </c:pt>
                <c:pt idx="3645">
                  <c:v>-33.116549548816351</c:v>
                </c:pt>
                <c:pt idx="3646">
                  <c:v>-33.232842136849229</c:v>
                </c:pt>
                <c:pt idx="3647">
                  <c:v>-33.349108968459149</c:v>
                </c:pt>
                <c:pt idx="3648">
                  <c:v>-33.465349780458666</c:v>
                </c:pt>
                <c:pt idx="3649">
                  <c:v>-33.581564307342887</c:v>
                </c:pt>
                <c:pt idx="3650">
                  <c:v>-33.697752281225661</c:v>
                </c:pt>
                <c:pt idx="3651">
                  <c:v>-33.813913431779696</c:v>
                </c:pt>
                <c:pt idx="3652">
                  <c:v>-33.930047486173379</c:v>
                </c:pt>
                <c:pt idx="3653">
                  <c:v>-34.046154169013079</c:v>
                </c:pt>
                <c:pt idx="3654">
                  <c:v>-34.162233202279225</c:v>
                </c:pt>
                <c:pt idx="3655">
                  <c:v>-34.278284305269722</c:v>
                </c:pt>
                <c:pt idx="3656">
                  <c:v>-34.394307194538754</c:v>
                </c:pt>
                <c:pt idx="3657">
                  <c:v>-34.51030158383756</c:v>
                </c:pt>
                <c:pt idx="3658">
                  <c:v>-34.626267184054825</c:v>
                </c:pt>
                <c:pt idx="3659">
                  <c:v>-34.742203703162716</c:v>
                </c:pt>
                <c:pt idx="3660">
                  <c:v>-34.858110846154489</c:v>
                </c:pt>
                <c:pt idx="3661">
                  <c:v>-34.973988314989839</c:v>
                </c:pt>
                <c:pt idx="3662">
                  <c:v>-35.08983580853851</c:v>
                </c:pt>
                <c:pt idx="3663">
                  <c:v>-35.205653022522824</c:v>
                </c:pt>
                <c:pt idx="3664">
                  <c:v>-35.321439649465276</c:v>
                </c:pt>
                <c:pt idx="3665">
                  <c:v>-35.437195378630435</c:v>
                </c:pt>
                <c:pt idx="3666">
                  <c:v>-35.552919895972792</c:v>
                </c:pt>
                <c:pt idx="3667">
                  <c:v>-35.668612884083956</c:v>
                </c:pt>
                <c:pt idx="3668">
                  <c:v>-35.784274022139158</c:v>
                </c:pt>
                <c:pt idx="3669">
                  <c:v>-35.89990298584496</c:v>
                </c:pt>
                <c:pt idx="3670">
                  <c:v>-36.015499447388123</c:v>
                </c:pt>
                <c:pt idx="3671">
                  <c:v>-36.131063075387459</c:v>
                </c:pt>
                <c:pt idx="3672">
                  <c:v>-36.246593534840997</c:v>
                </c:pt>
                <c:pt idx="3673">
                  <c:v>-36.362090487077893</c:v>
                </c:pt>
                <c:pt idx="3674">
                  <c:v>-36.477553589712585</c:v>
                </c:pt>
                <c:pt idx="3675">
                  <c:v>-36.592982496594431</c:v>
                </c:pt>
                <c:pt idx="3676">
                  <c:v>-36.708376857765018</c:v>
                </c:pt>
                <c:pt idx="3677">
                  <c:v>-36.823736319408795</c:v>
                </c:pt>
                <c:pt idx="3678">
                  <c:v>-36.939060523811605</c:v>
                </c:pt>
                <c:pt idx="3679">
                  <c:v>-37.054349109315467</c:v>
                </c:pt>
                <c:pt idx="3680">
                  <c:v>-37.169601710276481</c:v>
                </c:pt>
                <c:pt idx="3681">
                  <c:v>-37.284817957023108</c:v>
                </c:pt>
                <c:pt idx="3682">
                  <c:v>-37.399997475815752</c:v>
                </c:pt>
                <c:pt idx="3683">
                  <c:v>-37.515139888805066</c:v>
                </c:pt>
                <c:pt idx="3684">
                  <c:v>-37.630244813997336</c:v>
                </c:pt>
                <c:pt idx="3685">
                  <c:v>-37.745311865211818</c:v>
                </c:pt>
                <c:pt idx="3686">
                  <c:v>-37.860340652047171</c:v>
                </c:pt>
                <c:pt idx="3687">
                  <c:v>-37.975330779845905</c:v>
                </c:pt>
                <c:pt idx="3688">
                  <c:v>-38.090281849658368</c:v>
                </c:pt>
                <c:pt idx="3689">
                  <c:v>-38.205193458210402</c:v>
                </c:pt>
                <c:pt idx="3690">
                  <c:v>-38.320065197870235</c:v>
                </c:pt>
                <c:pt idx="3691">
                  <c:v>-38.434896656618776</c:v>
                </c:pt>
                <c:pt idx="3692">
                  <c:v>-38.549687418017044</c:v>
                </c:pt>
                <c:pt idx="3693">
                  <c:v>-38.664437061180024</c:v>
                </c:pt>
                <c:pt idx="3694">
                  <c:v>-38.779145160747248</c:v>
                </c:pt>
                <c:pt idx="3695">
                  <c:v>-38.893811286856959</c:v>
                </c:pt>
                <c:pt idx="3696">
                  <c:v>-39.008435005119821</c:v>
                </c:pt>
                <c:pt idx="3697">
                  <c:v>-39.123015876595929</c:v>
                </c:pt>
                <c:pt idx="3698">
                  <c:v>-39.237553457771213</c:v>
                </c:pt>
                <c:pt idx="3699">
                  <c:v>-39.352047300536071</c:v>
                </c:pt>
                <c:pt idx="3700">
                  <c:v>-39.466496952164647</c:v>
                </c:pt>
                <c:pt idx="3701">
                  <c:v>-39.580901955295758</c:v>
                </c:pt>
                <c:pt idx="3702">
                  <c:v>-39.695261847915191</c:v>
                </c:pt>
                <c:pt idx="3703">
                  <c:v>-39.809576163338278</c:v>
                </c:pt>
                <c:pt idx="3704">
                  <c:v>-39.923844430194549</c:v>
                </c:pt>
                <c:pt idx="3705">
                  <c:v>-40.038066172415569</c:v>
                </c:pt>
                <c:pt idx="3706">
                  <c:v>-40.152240909219017</c:v>
                </c:pt>
                <c:pt idx="3707">
                  <c:v>-40.266368155100338</c:v>
                </c:pt>
                <c:pt idx="3708">
                  <c:v>-40.380447419819205</c:v>
                </c:pt>
                <c:pt idx="3709">
                  <c:v>-40.494478208394042</c:v>
                </c:pt>
                <c:pt idx="3710">
                  <c:v>-40.608460021092839</c:v>
                </c:pt>
                <c:pt idx="3711">
                  <c:v>-40.722392353425903</c:v>
                </c:pt>
                <c:pt idx="3712">
                  <c:v>-40.836274696142539</c:v>
                </c:pt>
                <c:pt idx="3713">
                  <c:v>-40.950106535228201</c:v>
                </c:pt>
                <c:pt idx="3714">
                  <c:v>-41.063887351900064</c:v>
                </c:pt>
                <c:pt idx="3715">
                  <c:v>-41.177616622607843</c:v>
                </c:pt>
                <c:pt idx="3716">
                  <c:v>-41.291293819033569</c:v>
                </c:pt>
                <c:pt idx="3717">
                  <c:v>-41.404918408094716</c:v>
                </c:pt>
                <c:pt idx="3718">
                  <c:v>-41.518489851945247</c:v>
                </c:pt>
                <c:pt idx="3719">
                  <c:v>-41.632007607982416</c:v>
                </c:pt>
                <c:pt idx="3720">
                  <c:v>-41.745471128852188</c:v>
                </c:pt>
                <c:pt idx="3721">
                  <c:v>-41.858879862455154</c:v>
                </c:pt>
                <c:pt idx="3722">
                  <c:v>-41.972233251957931</c:v>
                </c:pt>
                <c:pt idx="3723">
                  <c:v>-42.085530735800063</c:v>
                </c:pt>
                <c:pt idx="3724">
                  <c:v>-42.198771747708577</c:v>
                </c:pt>
                <c:pt idx="3725">
                  <c:v>-42.311955716708411</c:v>
                </c:pt>
                <c:pt idx="3726">
                  <c:v>-42.425082067137623</c:v>
                </c:pt>
                <c:pt idx="3727">
                  <c:v>-42.538150218664185</c:v>
                </c:pt>
                <c:pt idx="3728">
                  <c:v>-42.6511595862994</c:v>
                </c:pt>
                <c:pt idx="3729">
                  <c:v>-42.764109580420723</c:v>
                </c:pt>
                <c:pt idx="3730">
                  <c:v>-42.87699960678674</c:v>
                </c:pt>
                <c:pt idx="3731">
                  <c:v>-42.989829066561043</c:v>
                </c:pt>
                <c:pt idx="3732">
                  <c:v>-43.102597356335451</c:v>
                </c:pt>
                <c:pt idx="3733">
                  <c:v>-43.215303868149931</c:v>
                </c:pt>
                <c:pt idx="3734">
                  <c:v>-43.327947989520538</c:v>
                </c:pt>
                <c:pt idx="3735">
                  <c:v>-43.440529103465394</c:v>
                </c:pt>
                <c:pt idx="3736">
                  <c:v>-43.553046588531146</c:v>
                </c:pt>
                <c:pt idx="3737">
                  <c:v>-43.665499818822781</c:v>
                </c:pt>
                <c:pt idx="3738">
                  <c:v>-43.777888164033357</c:v>
                </c:pt>
                <c:pt idx="3739">
                  <c:v>-43.890210989476401</c:v>
                </c:pt>
                <c:pt idx="3740">
                  <c:v>-44.002467656117801</c:v>
                </c:pt>
                <c:pt idx="3741">
                  <c:v>-44.114657520610706</c:v>
                </c:pt>
                <c:pt idx="3742">
                  <c:v>-44.226779935329319</c:v>
                </c:pt>
                <c:pt idx="3743">
                  <c:v>-44.338834248408801</c:v>
                </c:pt>
                <c:pt idx="3744">
                  <c:v>-44.450819803778387</c:v>
                </c:pt>
                <c:pt idx="3745">
                  <c:v>-44.562735941206427</c:v>
                </c:pt>
                <c:pt idx="3746">
                  <c:v>-44.674581996334325</c:v>
                </c:pt>
                <c:pt idx="3747">
                  <c:v>-44.786357300723694</c:v>
                </c:pt>
                <c:pt idx="3748">
                  <c:v>-44.898061181896139</c:v>
                </c:pt>
                <c:pt idx="3749">
                  <c:v>-45.009692963377745</c:v>
                </c:pt>
                <c:pt idx="3750">
                  <c:v>-45.121251964744346</c:v>
                </c:pt>
                <c:pt idx="3751">
                  <c:v>-45.232737501668737</c:v>
                </c:pt>
                <c:pt idx="3752">
                  <c:v>-45.344148885966064</c:v>
                </c:pt>
                <c:pt idx="3753">
                  <c:v>-45.455485425645804</c:v>
                </c:pt>
                <c:pt idx="3754">
                  <c:v>-45.566746424958012</c:v>
                </c:pt>
                <c:pt idx="3755">
                  <c:v>-45.677931184445811</c:v>
                </c:pt>
                <c:pt idx="3756">
                  <c:v>-45.789039000998429</c:v>
                </c:pt>
                <c:pt idx="3757">
                  <c:v>-45.900069167902416</c:v>
                </c:pt>
                <c:pt idx="3758">
                  <c:v>-46.011020974895644</c:v>
                </c:pt>
                <c:pt idx="3759">
                  <c:v>-46.121893708226224</c:v>
                </c:pt>
                <c:pt idx="3760">
                  <c:v>-46.232686650702561</c:v>
                </c:pt>
                <c:pt idx="3761">
                  <c:v>-46.343399081755962</c:v>
                </c:pt>
                <c:pt idx="3762">
                  <c:v>-46.454030277497054</c:v>
                </c:pt>
                <c:pt idx="3763">
                  <c:v>-46.564579510772717</c:v>
                </c:pt>
                <c:pt idx="3764">
                  <c:v>-46.675046051230993</c:v>
                </c:pt>
                <c:pt idx="3765">
                  <c:v>-46.785429165378133</c:v>
                </c:pt>
                <c:pt idx="3766">
                  <c:v>-46.895728116642545</c:v>
                </c:pt>
                <c:pt idx="3767">
                  <c:v>-47.005942165437801</c:v>
                </c:pt>
                <c:pt idx="3768">
                  <c:v>-47.116070569225514</c:v>
                </c:pt>
                <c:pt idx="3769">
                  <c:v>-47.226112582581635</c:v>
                </c:pt>
                <c:pt idx="3770">
                  <c:v>-47.336067457259759</c:v>
                </c:pt>
                <c:pt idx="3771">
                  <c:v>-47.445934442260238</c:v>
                </c:pt>
                <c:pt idx="3772">
                  <c:v>-47.555712783896496</c:v>
                </c:pt>
                <c:pt idx="3773">
                  <c:v>-47.665401725861841</c:v>
                </c:pt>
                <c:pt idx="3774">
                  <c:v>-47.77500050929973</c:v>
                </c:pt>
                <c:pt idx="3775">
                  <c:v>-47.884508372872688</c:v>
                </c:pt>
                <c:pt idx="3776">
                  <c:v>-47.993924552834699</c:v>
                </c:pt>
                <c:pt idx="3777">
                  <c:v>-48.10324828309794</c:v>
                </c:pt>
                <c:pt idx="3778">
                  <c:v>-48.212478795309181</c:v>
                </c:pt>
                <c:pt idx="3779">
                  <c:v>-48.321615318919328</c:v>
                </c:pt>
                <c:pt idx="3780">
                  <c:v>-48.430657081256783</c:v>
                </c:pt>
                <c:pt idx="3781">
                  <c:v>-48.539603307602761</c:v>
                </c:pt>
                <c:pt idx="3782">
                  <c:v>-48.648453221265157</c:v>
                </c:pt>
                <c:pt idx="3783">
                  <c:v>-48.757206043650768</c:v>
                </c:pt>
                <c:pt idx="3784">
                  <c:v>-48.865860994345496</c:v>
                </c:pt>
                <c:pt idx="3785">
                  <c:v>-48.974417291186228</c:v>
                </c:pt>
                <c:pt idx="3786">
                  <c:v>-49.082874150339848</c:v>
                </c:pt>
                <c:pt idx="3787">
                  <c:v>-49.191230786378867</c:v>
                </c:pt>
                <c:pt idx="3788">
                  <c:v>-49.299486412361404</c:v>
                </c:pt>
                <c:pt idx="3789">
                  <c:v>-49.407640239903685</c:v>
                </c:pt>
                <c:pt idx="3790">
                  <c:v>-49.515691479267076</c:v>
                </c:pt>
                <c:pt idx="3791">
                  <c:v>-49.623639339428792</c:v>
                </c:pt>
                <c:pt idx="3792">
                  <c:v>-49.731483028165201</c:v>
                </c:pt>
                <c:pt idx="3793">
                  <c:v>-49.83922175213155</c:v>
                </c:pt>
                <c:pt idx="3794">
                  <c:v>-49.946854716941033</c:v>
                </c:pt>
                <c:pt idx="3795">
                  <c:v>-50.054381127244369</c:v>
                </c:pt>
                <c:pt idx="3796">
                  <c:v>-50.161800186811945</c:v>
                </c:pt>
                <c:pt idx="3797">
                  <c:v>-50.269111098615355</c:v>
                </c:pt>
                <c:pt idx="3798">
                  <c:v>-50.37631306490394</c:v>
                </c:pt>
                <c:pt idx="3799">
                  <c:v>-50.483405287292697</c:v>
                </c:pt>
                <c:pt idx="3800">
                  <c:v>-50.590386966839873</c:v>
                </c:pt>
                <c:pt idx="3801">
                  <c:v>-50.69725730412992</c:v>
                </c:pt>
              </c:numCache>
            </c:numRef>
          </c:yVal>
          <c:smooth val="0"/>
          <c:extLst>
            <c:ext xmlns:c16="http://schemas.microsoft.com/office/drawing/2014/chart" uri="{C3380CC4-5D6E-409C-BE32-E72D297353CC}">
              <c16:uniqueId val="{00000000-6423-4E7D-821C-09B8EADD5853}"/>
            </c:ext>
          </c:extLst>
        </c:ser>
        <c:dLbls>
          <c:showLegendKey val="0"/>
          <c:showVal val="0"/>
          <c:showCatName val="0"/>
          <c:showSerName val="0"/>
          <c:showPercent val="0"/>
          <c:showBubbleSize val="0"/>
        </c:dLbls>
        <c:axId val="175955968"/>
        <c:axId val="175949696"/>
      </c:scatterChart>
      <c:valAx>
        <c:axId val="175933312"/>
        <c:scaling>
          <c:logBase val="10"/>
          <c:orientation val="minMax"/>
        </c:scaling>
        <c:delete val="0"/>
        <c:axPos val="b"/>
        <c:majorGridlines/>
        <c:minorGridlines/>
        <c:title>
          <c:tx>
            <c:rich>
              <a:bodyPr/>
              <a:lstStyle/>
              <a:p>
                <a:pPr>
                  <a:defRPr/>
                </a:pPr>
                <a:r>
                  <a:rPr lang="en-IN"/>
                  <a:t>Frequency(Hz)</a:t>
                </a:r>
              </a:p>
            </c:rich>
          </c:tx>
          <c:overlay val="0"/>
        </c:title>
        <c:numFmt formatCode="General" sourceLinked="1"/>
        <c:majorTickMark val="out"/>
        <c:minorTickMark val="none"/>
        <c:tickLblPos val="low"/>
        <c:crossAx val="175947776"/>
        <c:crosses val="autoZero"/>
        <c:crossBetween val="midCat"/>
      </c:valAx>
      <c:valAx>
        <c:axId val="175947776"/>
        <c:scaling>
          <c:orientation val="minMax"/>
          <c:max val="80"/>
          <c:min val="-80"/>
        </c:scaling>
        <c:delete val="0"/>
        <c:axPos val="l"/>
        <c:majorGridlines/>
        <c:title>
          <c:tx>
            <c:rich>
              <a:bodyPr/>
              <a:lstStyle/>
              <a:p>
                <a:pPr>
                  <a:defRPr/>
                </a:pPr>
                <a:r>
                  <a:rPr lang="en-IN"/>
                  <a:t>Gain(db)</a:t>
                </a:r>
              </a:p>
            </c:rich>
          </c:tx>
          <c:overlay val="0"/>
        </c:title>
        <c:numFmt formatCode="General" sourceLinked="1"/>
        <c:majorTickMark val="out"/>
        <c:minorTickMark val="none"/>
        <c:tickLblPos val="low"/>
        <c:crossAx val="175933312"/>
        <c:crosses val="autoZero"/>
        <c:crossBetween val="midCat"/>
        <c:majorUnit val="20"/>
        <c:minorUnit val="10"/>
      </c:valAx>
      <c:valAx>
        <c:axId val="1759496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crossAx val="175955968"/>
        <c:crosses val="max"/>
        <c:crossBetween val="midCat"/>
        <c:majorUnit val="45"/>
      </c:valAx>
      <c:valAx>
        <c:axId val="175955968"/>
        <c:scaling>
          <c:logBase val="10"/>
          <c:orientation val="minMax"/>
        </c:scaling>
        <c:delete val="1"/>
        <c:axPos val="b"/>
        <c:numFmt formatCode="General" sourceLinked="1"/>
        <c:majorTickMark val="out"/>
        <c:minorTickMark val="none"/>
        <c:tickLblPos val="nextTo"/>
        <c:crossAx val="175949696"/>
        <c:crosses val="autoZero"/>
        <c:crossBetween val="midCat"/>
      </c:valAx>
    </c:plotArea>
    <c:legend>
      <c:legendPos val="b"/>
      <c:overlay val="0"/>
      <c:spPr>
        <a:ln>
          <a:solidFill>
            <a:srgbClr val="000000"/>
          </a:solidFill>
        </a:ln>
      </c:sp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emf"/><Relationship Id="rId1" Type="http://schemas.openxmlformats.org/officeDocument/2006/relationships/image" Target="../media/image2.png"/><Relationship Id="rId4"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142</xdr:row>
          <xdr:rowOff>171450</xdr:rowOff>
        </xdr:from>
        <xdr:to>
          <xdr:col>7</xdr:col>
          <xdr:colOff>7553325</xdr:colOff>
          <xdr:row>172</xdr:row>
          <xdr:rowOff>9525</xdr:rowOff>
        </xdr:to>
        <xdr:sp macro="" textlink="">
          <xdr:nvSpPr>
            <xdr:cNvPr id="1047" name="Object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xdr:col>
      <xdr:colOff>8467</xdr:colOff>
      <xdr:row>147</xdr:row>
      <xdr:rowOff>8467</xdr:rowOff>
    </xdr:from>
    <xdr:to>
      <xdr:col>4</xdr:col>
      <xdr:colOff>1096433</xdr:colOff>
      <xdr:row>168</xdr:row>
      <xdr:rowOff>148167</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793930</xdr:colOff>
      <xdr:row>39</xdr:row>
      <xdr:rowOff>170363</xdr:rowOff>
    </xdr:from>
    <xdr:to>
      <xdr:col>3</xdr:col>
      <xdr:colOff>5879373</xdr:colOff>
      <xdr:row>57</xdr:row>
      <xdr:rowOff>166280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994833</xdr:colOff>
      <xdr:row>29</xdr:row>
      <xdr:rowOff>1767416</xdr:rowOff>
    </xdr:from>
    <xdr:to>
      <xdr:col>4</xdr:col>
      <xdr:colOff>2995083</xdr:colOff>
      <xdr:row>29</xdr:row>
      <xdr:rowOff>2920999</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stretch>
          <a:fillRect/>
        </a:stretch>
      </xdr:blipFill>
      <xdr:spPr>
        <a:xfrm>
          <a:off x="5433483" y="24875066"/>
          <a:ext cx="2000250" cy="1153583"/>
        </a:xfrm>
        <a:prstGeom prst="rect">
          <a:avLst/>
        </a:prstGeom>
      </xdr:spPr>
    </xdr:pic>
    <xdr:clientData/>
  </xdr:twoCellAnchor>
  <xdr:twoCellAnchor>
    <xdr:from>
      <xdr:col>4</xdr:col>
      <xdr:colOff>889000</xdr:colOff>
      <xdr:row>11</xdr:row>
      <xdr:rowOff>1493574</xdr:rowOff>
    </xdr:from>
    <xdr:to>
      <xdr:col>4</xdr:col>
      <xdr:colOff>2868930</xdr:colOff>
      <xdr:row>11</xdr:row>
      <xdr:rowOff>3647494</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27650" y="8904024"/>
          <a:ext cx="1979930" cy="2153920"/>
        </a:xfrm>
        <a:prstGeom prst="rect">
          <a:avLst/>
        </a:prstGeom>
        <a:noFill/>
        <a:ln>
          <a:noFill/>
        </a:ln>
      </xdr:spPr>
    </xdr:pic>
    <xdr:clientData/>
  </xdr:twoCellAnchor>
  <xdr:twoCellAnchor>
    <xdr:from>
      <xdr:col>4</xdr:col>
      <xdr:colOff>1322916</xdr:colOff>
      <xdr:row>28</xdr:row>
      <xdr:rowOff>2529416</xdr:rowOff>
    </xdr:from>
    <xdr:to>
      <xdr:col>4</xdr:col>
      <xdr:colOff>2590376</xdr:colOff>
      <xdr:row>28</xdr:row>
      <xdr:rowOff>3841326</xdr:rowOff>
    </xdr:to>
    <xdr:pic>
      <xdr:nvPicPr>
        <xdr:cNvPr id="4" name="Picture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a:srcRect l="3114"/>
        <a:stretch/>
      </xdr:blipFill>
      <xdr:spPr bwMode="auto">
        <a:xfrm>
          <a:off x="5761566" y="21674666"/>
          <a:ext cx="1267460" cy="1311910"/>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539750</xdr:colOff>
      <xdr:row>30</xdr:row>
      <xdr:rowOff>158750</xdr:rowOff>
    </xdr:from>
    <xdr:to>
      <xdr:col>4</xdr:col>
      <xdr:colOff>3275965</xdr:colOff>
      <xdr:row>30</xdr:row>
      <xdr:rowOff>1593215</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78400" y="28467050"/>
          <a:ext cx="2736215" cy="1434465"/>
        </a:xfrm>
        <a:prstGeom prst="rect">
          <a:avLst/>
        </a:prstGeom>
        <a:noFill/>
        <a:ln>
          <a:noFill/>
        </a:ln>
      </xdr:spPr>
    </xdr:pic>
    <xdr:clientData/>
  </xdr:twoCellAnchor>
  <xdr:twoCellAnchor>
    <xdr:from>
      <xdr:col>4</xdr:col>
      <xdr:colOff>931333</xdr:colOff>
      <xdr:row>31</xdr:row>
      <xdr:rowOff>846666</xdr:rowOff>
    </xdr:from>
    <xdr:to>
      <xdr:col>4</xdr:col>
      <xdr:colOff>2911263</xdr:colOff>
      <xdr:row>31</xdr:row>
      <xdr:rowOff>3000586</xdr:rowOff>
    </xdr:to>
    <xdr:pic>
      <xdr:nvPicPr>
        <xdr:cNvPr id="6" name="Picture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9983" y="30869466"/>
          <a:ext cx="1979930" cy="215392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70547\AppData\Local\Microsoft\Windows\INetCache\Content.MSO\TPS546x24A_Calculator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atfish\TPS546x24A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Microsoft_Visio_2003-2010_Drawing.vsd"/></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ti.com/lit/an/slva689/slva689.pdf" TargetMode="External"/><Relationship Id="rId2" Type="http://schemas.openxmlformats.org/officeDocument/2006/relationships/hyperlink" Target="http://www.ti.com/lit/an/slva689/slva689.pdf" TargetMode="External"/><Relationship Id="rId1" Type="http://schemas.openxmlformats.org/officeDocument/2006/relationships/hyperlink" Target="http://www.ti.com/lit/an/slva689/slva689.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Q146"/>
  <sheetViews>
    <sheetView tabSelected="1" zoomScale="90" zoomScaleNormal="90" workbookViewId="0">
      <pane ySplit="2" topLeftCell="A30" activePane="bottomLeft" state="frozen"/>
      <selection pane="bottomLeft" activeCell="E41" sqref="E41"/>
    </sheetView>
  </sheetViews>
  <sheetFormatPr defaultColWidth="9.140625" defaultRowHeight="14.25" x14ac:dyDescent="0.2"/>
  <cols>
    <col min="1" max="1" width="2.85546875" style="37" customWidth="1"/>
    <col min="2" max="2" width="28.140625" style="37" customWidth="1"/>
    <col min="3" max="6" width="15.5703125" style="37" customWidth="1"/>
    <col min="7" max="7" width="10.140625" style="37" bestFit="1" customWidth="1"/>
    <col min="8" max="8" width="113.28515625" style="37" customWidth="1"/>
    <col min="9" max="9" width="13.5703125" style="37" customWidth="1"/>
    <col min="10" max="10" width="37.85546875" style="37" customWidth="1"/>
    <col min="11" max="11" width="12" style="37" customWidth="1"/>
    <col min="12" max="12" width="13.140625" style="37" customWidth="1"/>
    <col min="13" max="16384" width="9.140625" style="37"/>
  </cols>
  <sheetData>
    <row r="1" spans="2:17" ht="24" thickBot="1" x14ac:dyDescent="0.25">
      <c r="B1" s="301" t="s">
        <v>549</v>
      </c>
      <c r="C1" s="301"/>
      <c r="D1" s="301"/>
      <c r="E1" s="301"/>
      <c r="F1" s="301"/>
      <c r="G1" s="301"/>
      <c r="H1" s="301"/>
    </row>
    <row r="2" spans="2:17" ht="26.25" thickBot="1" x14ac:dyDescent="0.25">
      <c r="B2" s="135" t="s">
        <v>20</v>
      </c>
      <c r="C2" s="135" t="s">
        <v>550</v>
      </c>
      <c r="D2" s="135" t="s">
        <v>551</v>
      </c>
      <c r="E2" s="135" t="s">
        <v>552</v>
      </c>
      <c r="F2" s="135" t="s">
        <v>553</v>
      </c>
      <c r="G2" s="136" t="s">
        <v>210</v>
      </c>
      <c r="H2" s="135" t="s">
        <v>554</v>
      </c>
      <c r="I2" s="137">
        <f>Vout*0.98</f>
        <v>3.234</v>
      </c>
      <c r="J2" s="137">
        <f>Vout*1.02</f>
        <v>3.3659999999999997</v>
      </c>
      <c r="L2" s="138"/>
      <c r="M2" s="138"/>
      <c r="N2" s="138"/>
      <c r="O2" s="139"/>
      <c r="P2" s="138"/>
      <c r="Q2" s="138"/>
    </row>
    <row r="3" spans="2:17" x14ac:dyDescent="0.2">
      <c r="B3" s="45" t="s">
        <v>191</v>
      </c>
      <c r="C3" s="38" t="s">
        <v>193</v>
      </c>
      <c r="D3" s="40"/>
      <c r="E3" s="39"/>
      <c r="F3" s="40"/>
      <c r="G3" s="41" t="s">
        <v>198</v>
      </c>
      <c r="H3" s="140" t="s">
        <v>191</v>
      </c>
      <c r="I3" s="137"/>
      <c r="J3" s="141" t="s">
        <v>16</v>
      </c>
      <c r="L3" s="138"/>
      <c r="M3" s="138"/>
      <c r="N3" s="138"/>
      <c r="O3" s="139"/>
      <c r="P3" s="138"/>
      <c r="Q3" s="138"/>
    </row>
    <row r="4" spans="2:17" ht="15" x14ac:dyDescent="0.2">
      <c r="B4" s="45" t="s">
        <v>204</v>
      </c>
      <c r="D4" s="201">
        <f>VLOOKUP(C3,'Compensation References'!A2:C4,2,FALSE)</f>
        <v>40</v>
      </c>
      <c r="E4" s="39"/>
      <c r="F4" s="40"/>
      <c r="G4" s="41" t="s">
        <v>26</v>
      </c>
      <c r="H4" s="140" t="s">
        <v>199</v>
      </c>
      <c r="I4" s="137"/>
      <c r="J4" s="31" t="s">
        <v>546</v>
      </c>
      <c r="L4" s="138"/>
      <c r="M4" s="138"/>
      <c r="N4" s="138"/>
      <c r="O4" s="139"/>
      <c r="P4" s="138"/>
      <c r="Q4" s="138"/>
    </row>
    <row r="5" spans="2:17" ht="15" customHeight="1" x14ac:dyDescent="0.2">
      <c r="B5" s="45" t="s">
        <v>182</v>
      </c>
      <c r="C5" s="38">
        <v>5</v>
      </c>
      <c r="D5" s="40"/>
      <c r="E5" s="39"/>
      <c r="F5" s="40"/>
      <c r="G5" s="41" t="s">
        <v>22</v>
      </c>
      <c r="H5" s="140" t="s">
        <v>181</v>
      </c>
      <c r="I5" s="137">
        <f>Iout/2</f>
        <v>5</v>
      </c>
      <c r="J5" s="32" t="s">
        <v>547</v>
      </c>
      <c r="L5" s="138"/>
      <c r="M5" s="138"/>
      <c r="N5" s="138"/>
      <c r="O5" s="139"/>
      <c r="P5" s="138"/>
      <c r="Q5" s="138"/>
    </row>
    <row r="6" spans="2:17" ht="15" x14ac:dyDescent="0.2">
      <c r="B6" s="45" t="s">
        <v>23</v>
      </c>
      <c r="C6" s="38">
        <v>3.3</v>
      </c>
      <c r="D6" s="40"/>
      <c r="E6" s="39"/>
      <c r="F6" s="40"/>
      <c r="G6" s="41" t="s">
        <v>22</v>
      </c>
      <c r="H6" s="140" t="s">
        <v>24</v>
      </c>
      <c r="J6" s="33" t="s">
        <v>548</v>
      </c>
      <c r="L6" s="138"/>
      <c r="M6" s="138"/>
      <c r="N6" s="138"/>
      <c r="O6" s="139"/>
      <c r="P6" s="138"/>
      <c r="Q6" s="138"/>
    </row>
    <row r="7" spans="2:17" ht="15" x14ac:dyDescent="0.2">
      <c r="B7" s="45" t="s">
        <v>15</v>
      </c>
      <c r="C7" s="39"/>
      <c r="D7" s="40"/>
      <c r="E7" s="38">
        <v>0.125</v>
      </c>
      <c r="F7" s="138"/>
      <c r="G7" s="41" t="s">
        <v>22</v>
      </c>
      <c r="H7" s="140" t="s">
        <v>78</v>
      </c>
      <c r="J7" s="34" t="s">
        <v>17</v>
      </c>
      <c r="L7" s="138"/>
      <c r="M7" s="138"/>
      <c r="N7" s="138"/>
      <c r="O7" s="139"/>
      <c r="P7" s="138"/>
      <c r="Q7" s="138"/>
    </row>
    <row r="8" spans="2:17" ht="15" x14ac:dyDescent="0.2">
      <c r="B8" s="45" t="s">
        <v>170</v>
      </c>
      <c r="C8" s="39"/>
      <c r="D8" s="40"/>
      <c r="E8" s="39"/>
      <c r="F8" s="142">
        <f>VOSL*Vout</f>
        <v>0.41249999999999998</v>
      </c>
      <c r="G8" s="41" t="s">
        <v>22</v>
      </c>
      <c r="H8" s="140" t="s">
        <v>545</v>
      </c>
      <c r="J8" s="35" t="s">
        <v>18</v>
      </c>
      <c r="L8" s="138"/>
      <c r="M8" s="138"/>
      <c r="N8" s="138"/>
      <c r="O8" s="139"/>
      <c r="P8" s="138"/>
      <c r="Q8" s="138"/>
    </row>
    <row r="9" spans="2:17" ht="15" x14ac:dyDescent="0.2">
      <c r="B9" s="45" t="s">
        <v>25</v>
      </c>
      <c r="C9" s="38">
        <v>10</v>
      </c>
      <c r="D9" s="40"/>
      <c r="E9" s="39"/>
      <c r="F9" s="40"/>
      <c r="G9" s="41" t="s">
        <v>26</v>
      </c>
      <c r="H9" s="140" t="s">
        <v>137</v>
      </c>
      <c r="J9" s="36" t="s">
        <v>19</v>
      </c>
      <c r="L9" s="138"/>
      <c r="M9" s="138"/>
      <c r="N9" s="138"/>
      <c r="O9" s="139"/>
      <c r="P9" s="138"/>
      <c r="Q9" s="138"/>
    </row>
    <row r="10" spans="2:17" x14ac:dyDescent="0.2">
      <c r="B10" s="45" t="s">
        <v>128</v>
      </c>
      <c r="C10" s="38">
        <v>1</v>
      </c>
      <c r="D10" s="40"/>
      <c r="E10" s="39"/>
      <c r="F10" s="40"/>
      <c r="G10" s="41" t="s">
        <v>130</v>
      </c>
      <c r="H10" s="140" t="s">
        <v>129</v>
      </c>
      <c r="K10" s="138"/>
      <c r="L10" s="138"/>
      <c r="M10" s="138"/>
      <c r="N10" s="138"/>
      <c r="O10" s="139"/>
      <c r="P10" s="138"/>
      <c r="Q10" s="138"/>
    </row>
    <row r="11" spans="2:17" ht="15" thickBot="1" x14ac:dyDescent="0.25">
      <c r="B11" s="45" t="s">
        <v>138</v>
      </c>
      <c r="C11" s="39"/>
      <c r="D11" s="143">
        <f>Iout/Phases</f>
        <v>10</v>
      </c>
      <c r="E11" s="39"/>
      <c r="F11" s="40"/>
      <c r="G11" s="41" t="s">
        <v>26</v>
      </c>
      <c r="H11" s="140" t="s">
        <v>200</v>
      </c>
      <c r="K11" s="138"/>
      <c r="L11" s="138"/>
      <c r="M11" s="138"/>
      <c r="N11" s="138"/>
      <c r="O11" s="139"/>
      <c r="P11" s="138"/>
      <c r="Q11" s="138"/>
    </row>
    <row r="12" spans="2:17" ht="15" customHeight="1" x14ac:dyDescent="0.2">
      <c r="B12" s="45" t="s">
        <v>27</v>
      </c>
      <c r="C12" s="38">
        <v>10</v>
      </c>
      <c r="D12" s="40"/>
      <c r="E12" s="39"/>
      <c r="F12" s="40"/>
      <c r="G12" s="41" t="s">
        <v>26</v>
      </c>
      <c r="H12" s="140" t="s">
        <v>28</v>
      </c>
      <c r="J12" s="302" t="s">
        <v>205</v>
      </c>
      <c r="K12" s="138"/>
      <c r="L12" s="138"/>
      <c r="M12" s="138"/>
      <c r="N12" s="138"/>
      <c r="O12" s="139"/>
      <c r="P12" s="138"/>
      <c r="Q12" s="138"/>
    </row>
    <row r="13" spans="2:17" x14ac:dyDescent="0.2">
      <c r="B13" s="45" t="s">
        <v>29</v>
      </c>
      <c r="C13" s="38">
        <f>Vout*15</f>
        <v>49.5</v>
      </c>
      <c r="D13" s="40"/>
      <c r="E13" s="39"/>
      <c r="F13" s="40"/>
      <c r="G13" s="41" t="s">
        <v>30</v>
      </c>
      <c r="H13" s="140" t="s">
        <v>31</v>
      </c>
      <c r="J13" s="303"/>
      <c r="K13" s="144"/>
      <c r="L13" s="138"/>
      <c r="M13" s="138"/>
      <c r="N13" s="138"/>
      <c r="O13" s="139"/>
      <c r="P13" s="138"/>
      <c r="Q13" s="138"/>
    </row>
    <row r="14" spans="2:17" x14ac:dyDescent="0.2">
      <c r="B14" s="45" t="s">
        <v>32</v>
      </c>
      <c r="C14" s="38">
        <v>20</v>
      </c>
      <c r="D14" s="40"/>
      <c r="E14" s="39"/>
      <c r="F14" s="40"/>
      <c r="G14" s="41" t="s">
        <v>30</v>
      </c>
      <c r="H14" s="140" t="s">
        <v>33</v>
      </c>
      <c r="J14" s="303"/>
      <c r="K14" s="145"/>
      <c r="L14" s="138"/>
      <c r="M14" s="138"/>
      <c r="N14" s="138"/>
      <c r="O14" s="139"/>
      <c r="P14" s="138"/>
      <c r="Q14" s="138"/>
    </row>
    <row r="15" spans="2:17" x14ac:dyDescent="0.2">
      <c r="B15" s="45" t="s">
        <v>34</v>
      </c>
      <c r="C15" s="38">
        <v>20</v>
      </c>
      <c r="D15" s="40"/>
      <c r="E15" s="39"/>
      <c r="F15" s="40"/>
      <c r="G15" s="41" t="s">
        <v>30</v>
      </c>
      <c r="H15" s="140" t="s">
        <v>35</v>
      </c>
      <c r="J15" s="303"/>
      <c r="K15" s="145"/>
      <c r="L15" s="138"/>
      <c r="M15" s="138"/>
      <c r="N15" s="138"/>
      <c r="O15" s="139"/>
      <c r="P15" s="138"/>
      <c r="Q15" s="138"/>
    </row>
    <row r="16" spans="2:17" ht="15" thickBot="1" x14ac:dyDescent="0.25">
      <c r="B16" s="45" t="s">
        <v>36</v>
      </c>
      <c r="C16" s="38">
        <v>650</v>
      </c>
      <c r="D16" s="40"/>
      <c r="E16" s="39"/>
      <c r="F16" s="40"/>
      <c r="G16" s="41" t="s">
        <v>11</v>
      </c>
      <c r="H16" s="140" t="s">
        <v>354</v>
      </c>
      <c r="J16" s="303"/>
      <c r="K16" s="145"/>
    </row>
    <row r="17" spans="2:11" ht="15.75" x14ac:dyDescent="0.2">
      <c r="B17" s="294" t="s">
        <v>669</v>
      </c>
      <c r="C17" s="295"/>
      <c r="D17" s="295"/>
      <c r="E17" s="295"/>
      <c r="F17" s="295"/>
      <c r="G17" s="295"/>
      <c r="H17" s="296"/>
      <c r="J17" s="303"/>
      <c r="K17" s="145"/>
    </row>
    <row r="18" spans="2:11" ht="15" thickBot="1" x14ac:dyDescent="0.25">
      <c r="B18" s="291" t="s">
        <v>670</v>
      </c>
      <c r="C18" s="292"/>
      <c r="D18" s="292"/>
      <c r="E18" s="292"/>
      <c r="F18" s="292"/>
      <c r="G18" s="292"/>
      <c r="H18" s="293"/>
      <c r="J18" s="303"/>
      <c r="K18" s="145"/>
    </row>
    <row r="19" spans="2:11" x14ac:dyDescent="0.2">
      <c r="B19" s="44" t="s">
        <v>44</v>
      </c>
      <c r="C19" s="116"/>
      <c r="D19" s="258">
        <f>(Pvin-Vout)*(Vout/Pvin)/(fsw*10^3)*10^6</f>
        <v>1.7261538461538459</v>
      </c>
      <c r="E19" s="259"/>
      <c r="F19" s="260"/>
      <c r="G19" s="42" t="s">
        <v>45</v>
      </c>
      <c r="H19" s="261" t="s">
        <v>46</v>
      </c>
      <c r="J19" s="303"/>
      <c r="K19" s="145"/>
    </row>
    <row r="20" spans="2:11" x14ac:dyDescent="0.2">
      <c r="B20" s="45" t="s">
        <v>47</v>
      </c>
      <c r="C20" s="39"/>
      <c r="D20" s="146">
        <f>D19/(0.1*Iout/Phases)</f>
        <v>1.7261538461538459</v>
      </c>
      <c r="E20" s="119"/>
      <c r="F20" s="47"/>
      <c r="G20" s="41" t="s">
        <v>41</v>
      </c>
      <c r="H20" s="140" t="s">
        <v>48</v>
      </c>
      <c r="J20" s="303"/>
      <c r="K20" s="145"/>
    </row>
    <row r="21" spans="2:11" x14ac:dyDescent="0.2">
      <c r="B21" s="45" t="s">
        <v>42</v>
      </c>
      <c r="C21" s="39"/>
      <c r="D21" s="146">
        <f>D19/(0.4*Iout/Phases)</f>
        <v>0.43153846153846148</v>
      </c>
      <c r="E21" s="119"/>
      <c r="F21" s="47"/>
      <c r="G21" s="41" t="s">
        <v>41</v>
      </c>
      <c r="H21" s="140" t="s">
        <v>43</v>
      </c>
      <c r="J21" s="303"/>
      <c r="K21" s="138"/>
    </row>
    <row r="22" spans="2:11" x14ac:dyDescent="0.2">
      <c r="B22" s="45" t="s">
        <v>692</v>
      </c>
      <c r="C22" s="39"/>
      <c r="D22" s="146">
        <f>D19/(0.3*Iout/Phases)</f>
        <v>0.57538461538461527</v>
      </c>
      <c r="E22" s="119"/>
      <c r="F22" s="47"/>
      <c r="G22" s="41" t="s">
        <v>41</v>
      </c>
      <c r="H22" s="140" t="s">
        <v>693</v>
      </c>
      <c r="J22" s="303"/>
      <c r="K22" s="138"/>
    </row>
    <row r="23" spans="2:11" x14ac:dyDescent="0.2">
      <c r="B23" s="45" t="s">
        <v>310</v>
      </c>
      <c r="C23" s="41"/>
      <c r="D23" s="40"/>
      <c r="E23" s="38">
        <v>0.68</v>
      </c>
      <c r="F23" s="40"/>
      <c r="G23" s="41" t="s">
        <v>41</v>
      </c>
      <c r="H23" s="140" t="s">
        <v>311</v>
      </c>
      <c r="J23" s="303"/>
      <c r="K23" s="138"/>
    </row>
    <row r="24" spans="2:11" x14ac:dyDescent="0.2">
      <c r="B24" s="45" t="s">
        <v>312</v>
      </c>
      <c r="C24" s="41"/>
      <c r="D24" s="40"/>
      <c r="E24" s="38">
        <f>80</f>
        <v>80</v>
      </c>
      <c r="F24" s="40"/>
      <c r="G24" s="41" t="s">
        <v>167</v>
      </c>
      <c r="H24" s="140" t="s">
        <v>360</v>
      </c>
      <c r="J24" s="303"/>
      <c r="K24" s="138"/>
    </row>
    <row r="25" spans="2:11" ht="15" thickBot="1" x14ac:dyDescent="0.25">
      <c r="B25" s="45" t="s">
        <v>39</v>
      </c>
      <c r="C25" s="39"/>
      <c r="D25" s="41"/>
      <c r="E25" s="39"/>
      <c r="F25" s="142">
        <f>E23*E24/100</f>
        <v>0.54400000000000004</v>
      </c>
      <c r="G25" s="41" t="s">
        <v>41</v>
      </c>
      <c r="H25" s="140" t="s">
        <v>677</v>
      </c>
      <c r="J25" s="304"/>
      <c r="K25" s="138"/>
    </row>
    <row r="26" spans="2:11" x14ac:dyDescent="0.2">
      <c r="B26" s="45" t="s">
        <v>49</v>
      </c>
      <c r="C26" s="39"/>
      <c r="D26" s="41"/>
      <c r="E26" s="51"/>
      <c r="F26" s="157">
        <f>D19/Lout</f>
        <v>3.1730769230769225</v>
      </c>
      <c r="G26" s="41" t="s">
        <v>26</v>
      </c>
      <c r="H26" s="140" t="s">
        <v>154</v>
      </c>
    </row>
    <row r="27" spans="2:11" x14ac:dyDescent="0.2">
      <c r="B27" s="45" t="s">
        <v>151</v>
      </c>
      <c r="C27" s="39"/>
      <c r="D27" s="41"/>
      <c r="E27" s="51"/>
      <c r="F27" s="157">
        <f>1/(fsw*10^3)/(Lout*10^-6)</f>
        <v>2.8280542986425341</v>
      </c>
      <c r="G27" s="41" t="s">
        <v>152</v>
      </c>
      <c r="H27" s="140" t="s">
        <v>153</v>
      </c>
    </row>
    <row r="28" spans="2:11" x14ac:dyDescent="0.2">
      <c r="B28" s="45" t="s">
        <v>50</v>
      </c>
      <c r="C28" s="39"/>
      <c r="D28" s="41"/>
      <c r="E28" s="119"/>
      <c r="F28" s="153">
        <f>Iripple/Iphase</f>
        <v>0.31730769230769224</v>
      </c>
      <c r="G28" s="41" t="s">
        <v>51</v>
      </c>
      <c r="H28" s="140" t="s">
        <v>52</v>
      </c>
    </row>
    <row r="29" spans="2:11" x14ac:dyDescent="0.2">
      <c r="B29" s="45" t="s">
        <v>53</v>
      </c>
      <c r="C29" s="39"/>
      <c r="D29" s="41"/>
      <c r="E29" s="51"/>
      <c r="F29" s="157">
        <f>Iphase+Iripple/2</f>
        <v>11.586538461538462</v>
      </c>
      <c r="G29" s="41" t="s">
        <v>51</v>
      </c>
      <c r="H29" s="140" t="s">
        <v>54</v>
      </c>
    </row>
    <row r="30" spans="2:11" ht="15" thickBot="1" x14ac:dyDescent="0.25">
      <c r="B30" s="73" t="s">
        <v>55</v>
      </c>
      <c r="C30" s="115"/>
      <c r="D30" s="43"/>
      <c r="E30" s="262"/>
      <c r="F30" s="263">
        <f>SQRT(Iphase^2+1/12*(Iripple)^2)</f>
        <v>10.041864107988795</v>
      </c>
      <c r="G30" s="43" t="s">
        <v>56</v>
      </c>
      <c r="H30" s="264" t="s">
        <v>57</v>
      </c>
    </row>
    <row r="31" spans="2:11" ht="15.75" x14ac:dyDescent="0.2">
      <c r="B31" s="297" t="s">
        <v>671</v>
      </c>
      <c r="C31" s="298"/>
      <c r="D31" s="298"/>
      <c r="E31" s="298"/>
      <c r="F31" s="298"/>
      <c r="G31" s="298"/>
      <c r="H31" s="299"/>
      <c r="J31" s="277"/>
    </row>
    <row r="32" spans="2:11" ht="15" thickBot="1" x14ac:dyDescent="0.25">
      <c r="B32" s="291" t="s">
        <v>672</v>
      </c>
      <c r="C32" s="292"/>
      <c r="D32" s="292"/>
      <c r="E32" s="292"/>
      <c r="F32" s="292"/>
      <c r="G32" s="292"/>
      <c r="H32" s="293"/>
    </row>
    <row r="33" spans="2:10" x14ac:dyDescent="0.2">
      <c r="B33" s="45" t="s">
        <v>58</v>
      </c>
      <c r="C33" s="39"/>
      <c r="D33" s="147">
        <f>Iripple/(8*fsw*C13)*10^6</f>
        <v>12.327416173570018</v>
      </c>
      <c r="E33" s="51"/>
      <c r="F33" s="148"/>
      <c r="G33" s="41" t="s">
        <v>40</v>
      </c>
      <c r="H33" s="140" t="s">
        <v>178</v>
      </c>
    </row>
    <row r="34" spans="2:10" x14ac:dyDescent="0.2">
      <c r="B34" s="45" t="s">
        <v>59</v>
      </c>
      <c r="C34" s="39"/>
      <c r="D34" s="149">
        <f>1/(2*PI()*(C14*10^-3)/(C12/Phases)*(fsw*10^3)/10)*10^6</f>
        <v>1224.2687930145794</v>
      </c>
      <c r="E34" s="202"/>
      <c r="F34" s="150"/>
      <c r="G34" s="41" t="s">
        <v>40</v>
      </c>
      <c r="H34" s="140" t="s">
        <v>179</v>
      </c>
    </row>
    <row r="35" spans="2:10" x14ac:dyDescent="0.2">
      <c r="B35" s="45" t="s">
        <v>60</v>
      </c>
      <c r="C35" s="39"/>
      <c r="D35" s="149">
        <f>1/(2*PI()*(C15*10^-3)/(C12/Phases)*(fsw*10^3)/10)*10^6</f>
        <v>1224.2687930145794</v>
      </c>
      <c r="E35" s="202"/>
      <c r="F35" s="150"/>
      <c r="G35" s="41" t="s">
        <v>40</v>
      </c>
      <c r="H35" s="140" t="s">
        <v>180</v>
      </c>
    </row>
    <row r="36" spans="2:10" x14ac:dyDescent="0.2">
      <c r="B36" s="45" t="s">
        <v>313</v>
      </c>
      <c r="C36" s="41"/>
      <c r="D36" s="40"/>
      <c r="E36" s="38">
        <v>330</v>
      </c>
      <c r="F36" s="40"/>
      <c r="G36" s="41" t="s">
        <v>40</v>
      </c>
      <c r="H36" s="140" t="s">
        <v>314</v>
      </c>
    </row>
    <row r="37" spans="2:10" x14ac:dyDescent="0.2">
      <c r="B37" s="45" t="s">
        <v>365</v>
      </c>
      <c r="C37" s="41"/>
      <c r="D37" s="40"/>
      <c r="E37" s="38">
        <v>85</v>
      </c>
      <c r="F37" s="40"/>
      <c r="G37" s="41" t="s">
        <v>167</v>
      </c>
      <c r="H37" s="140" t="s">
        <v>359</v>
      </c>
    </row>
    <row r="38" spans="2:10" x14ac:dyDescent="0.2">
      <c r="B38" s="45" t="s">
        <v>61</v>
      </c>
      <c r="C38" s="39"/>
      <c r="E38" s="39"/>
      <c r="F38" s="142">
        <f>E36*E37/100</f>
        <v>280.5</v>
      </c>
      <c r="G38" s="41" t="s">
        <v>40</v>
      </c>
      <c r="H38" s="140" t="s">
        <v>64</v>
      </c>
    </row>
    <row r="39" spans="2:10" x14ac:dyDescent="0.2">
      <c r="B39" s="45" t="s">
        <v>62</v>
      </c>
      <c r="C39" s="41"/>
      <c r="D39" s="40"/>
      <c r="E39" s="38">
        <v>10</v>
      </c>
      <c r="F39" s="40"/>
      <c r="G39" s="41" t="s">
        <v>116</v>
      </c>
      <c r="H39" s="140" t="s">
        <v>65</v>
      </c>
    </row>
    <row r="40" spans="2:10" x14ac:dyDescent="0.2">
      <c r="B40" s="45" t="s">
        <v>63</v>
      </c>
      <c r="C40" s="41"/>
      <c r="D40" s="255"/>
      <c r="E40" s="38">
        <v>2</v>
      </c>
      <c r="F40" s="40"/>
      <c r="G40" s="41"/>
      <c r="H40" s="140" t="s">
        <v>377</v>
      </c>
    </row>
    <row r="41" spans="2:10" x14ac:dyDescent="0.2">
      <c r="B41" s="45" t="s">
        <v>66</v>
      </c>
      <c r="C41" s="39"/>
      <c r="D41" s="256"/>
      <c r="E41" s="202"/>
      <c r="F41" s="152">
        <f>IF(E40=0,0.001,E40*F38)</f>
        <v>561</v>
      </c>
      <c r="G41" s="41" t="s">
        <v>40</v>
      </c>
      <c r="H41" s="140" t="s">
        <v>68</v>
      </c>
    </row>
    <row r="42" spans="2:10" x14ac:dyDescent="0.2">
      <c r="B42" s="45" t="s">
        <v>67</v>
      </c>
      <c r="C42" s="39"/>
      <c r="D42" s="256"/>
      <c r="E42" s="39"/>
      <c r="F42" s="142">
        <f>IF(E40=0,0,E39/E40)</f>
        <v>5</v>
      </c>
      <c r="G42" s="41" t="s">
        <v>116</v>
      </c>
      <c r="H42" s="140" t="s">
        <v>69</v>
      </c>
    </row>
    <row r="43" spans="2:10" x14ac:dyDescent="0.2">
      <c r="B43" s="45" t="s">
        <v>315</v>
      </c>
      <c r="C43" s="39"/>
      <c r="D43" s="255"/>
      <c r="E43" s="38">
        <v>47</v>
      </c>
      <c r="F43" s="40"/>
      <c r="G43" s="41" t="s">
        <v>40</v>
      </c>
      <c r="H43" s="140" t="s">
        <v>366</v>
      </c>
    </row>
    <row r="44" spans="2:10" x14ac:dyDescent="0.2">
      <c r="B44" s="45" t="s">
        <v>316</v>
      </c>
      <c r="C44" s="39"/>
      <c r="D44" s="255"/>
      <c r="E44" s="38">
        <v>70</v>
      </c>
      <c r="F44" s="40"/>
      <c r="G44" s="41" t="s">
        <v>167</v>
      </c>
      <c r="H44" s="140" t="s">
        <v>361</v>
      </c>
    </row>
    <row r="45" spans="2:10" x14ac:dyDescent="0.2">
      <c r="B45" s="45" t="s">
        <v>374</v>
      </c>
      <c r="C45" s="39"/>
      <c r="D45" s="40"/>
      <c r="E45" s="38">
        <v>5</v>
      </c>
      <c r="F45" s="40"/>
      <c r="G45" s="41" t="s">
        <v>116</v>
      </c>
      <c r="H45" s="140" t="s">
        <v>368</v>
      </c>
    </row>
    <row r="46" spans="2:10" x14ac:dyDescent="0.2">
      <c r="B46" s="45" t="s">
        <v>375</v>
      </c>
      <c r="C46" s="39"/>
      <c r="D46" s="40"/>
      <c r="E46" s="38">
        <v>6</v>
      </c>
      <c r="F46" s="40"/>
      <c r="G46" s="41"/>
      <c r="H46" s="140" t="s">
        <v>376</v>
      </c>
    </row>
    <row r="47" spans="2:10" x14ac:dyDescent="0.2">
      <c r="B47" s="45" t="s">
        <v>373</v>
      </c>
      <c r="C47" s="39"/>
      <c r="D47" s="40"/>
      <c r="E47" s="39"/>
      <c r="F47" s="142">
        <f>E43*E44/100</f>
        <v>32.9</v>
      </c>
      <c r="G47" s="41" t="s">
        <v>40</v>
      </c>
      <c r="H47" s="140" t="s">
        <v>367</v>
      </c>
      <c r="J47" s="151"/>
    </row>
    <row r="48" spans="2:10" x14ac:dyDescent="0.2">
      <c r="B48" s="45" t="s">
        <v>369</v>
      </c>
      <c r="C48" s="39"/>
      <c r="D48" s="150"/>
      <c r="E48" s="202"/>
      <c r="F48" s="152">
        <f>IF(E46=0,0.001,E46*F47)</f>
        <v>197.39999999999998</v>
      </c>
      <c r="G48" s="41" t="s">
        <v>40</v>
      </c>
      <c r="H48" s="140" t="s">
        <v>370</v>
      </c>
    </row>
    <row r="49" spans="2:8" x14ac:dyDescent="0.2">
      <c r="B49" s="45" t="s">
        <v>371</v>
      </c>
      <c r="C49" s="39"/>
      <c r="D49" s="47"/>
      <c r="E49" s="119"/>
      <c r="F49" s="153">
        <f>IF(E46=0,0,E45/E46)</f>
        <v>0.83333333333333337</v>
      </c>
      <c r="G49" s="41" t="s">
        <v>116</v>
      </c>
      <c r="H49" s="140" t="s">
        <v>372</v>
      </c>
    </row>
    <row r="50" spans="2:8" x14ac:dyDescent="0.2">
      <c r="B50" s="45" t="s">
        <v>121</v>
      </c>
      <c r="C50" s="39"/>
      <c r="D50" s="41"/>
      <c r="E50" s="202"/>
      <c r="F50" s="152">
        <f>Cout_bulk+Cout_cer</f>
        <v>758.4</v>
      </c>
      <c r="G50" s="41" t="s">
        <v>40</v>
      </c>
      <c r="H50" s="140" t="s">
        <v>122</v>
      </c>
    </row>
    <row r="51" spans="2:8" ht="15" customHeight="1" x14ac:dyDescent="0.2">
      <c r="B51" s="45" t="s">
        <v>364</v>
      </c>
      <c r="C51" s="38">
        <v>665</v>
      </c>
      <c r="D51" s="40"/>
      <c r="E51" s="39"/>
      <c r="F51" s="40"/>
      <c r="G51" s="41" t="s">
        <v>40</v>
      </c>
      <c r="H51" s="154" t="s">
        <v>380</v>
      </c>
    </row>
    <row r="52" spans="2:8" ht="28.5" x14ac:dyDescent="0.2">
      <c r="B52" s="155" t="s">
        <v>95</v>
      </c>
      <c r="C52" s="39"/>
      <c r="D52" s="156">
        <f>MAX(C51,Cout_cer+Cout_bulk,E36*E40+E43*E46)</f>
        <v>942</v>
      </c>
      <c r="E52" s="202"/>
      <c r="F52" s="150"/>
      <c r="G52" s="41" t="s">
        <v>40</v>
      </c>
      <c r="H52" s="154" t="s">
        <v>363</v>
      </c>
    </row>
    <row r="53" spans="2:8" x14ac:dyDescent="0.2">
      <c r="B53" s="45" t="s">
        <v>120</v>
      </c>
      <c r="C53" s="39"/>
      <c r="D53" s="146">
        <f>IF(Cout_total&lt;Cout_max,1/(2*PI()*(Cout_max*10^-6)/GM_PS),1/(2*PI()*(Cout_total*10^-6)/GM_PS))/1000</f>
        <v>27.449925593763261</v>
      </c>
      <c r="E53" s="119"/>
      <c r="F53" s="47"/>
      <c r="G53" s="41" t="s">
        <v>11</v>
      </c>
      <c r="H53" s="140" t="s">
        <v>381</v>
      </c>
    </row>
    <row r="54" spans="2:8" x14ac:dyDescent="0.2">
      <c r="B54" s="45" t="s">
        <v>70</v>
      </c>
      <c r="C54" s="39"/>
      <c r="D54" s="146">
        <f>1/(1/(SQRT((ESR_bulk*10^-3)^2+1/(2*PI()*fsw*10^3*Cout_bulk*10^-6)^2))+1/(SQRT((ESR_cer*10^-3)^2+1/(2*PI()*fsw*10^3*Cout_cer*10^-6)^2)))*1000</f>
        <v>1.151491798878594</v>
      </c>
      <c r="E54" s="119"/>
      <c r="F54" s="47"/>
      <c r="G54" s="41" t="s">
        <v>116</v>
      </c>
      <c r="H54" s="140" t="s">
        <v>114</v>
      </c>
    </row>
    <row r="55" spans="2:8" x14ac:dyDescent="0.2">
      <c r="B55" s="45" t="s">
        <v>176</v>
      </c>
      <c r="C55" s="39"/>
      <c r="D55" s="146">
        <f>D54*Iripple</f>
        <v>3.6537720541339995</v>
      </c>
      <c r="E55" s="119"/>
      <c r="F55" s="47"/>
      <c r="G55" s="41" t="s">
        <v>30</v>
      </c>
      <c r="H55" s="140" t="s">
        <v>177</v>
      </c>
    </row>
    <row r="56" spans="2:8" ht="15" thickBot="1" x14ac:dyDescent="0.25">
      <c r="B56" s="45" t="s">
        <v>71</v>
      </c>
      <c r="C56" s="39"/>
      <c r="D56" s="147">
        <f>1/(1/(SQRT((ESR_bulk*10^-3)^2+1/(2*PI()*fsw*10^2*Cout_bulk*10^-6)^2))+1/(SQRT((ESR_cer*10^-3)^2+1/(2*PI()*fsw*10^2*Cout_cer*10^-6)^2)))*1000</f>
        <v>4.3269654248024096</v>
      </c>
      <c r="E56" s="51"/>
      <c r="F56" s="148"/>
      <c r="G56" s="41" t="s">
        <v>116</v>
      </c>
      <c r="H56" s="140" t="s">
        <v>115</v>
      </c>
    </row>
    <row r="57" spans="2:8" ht="15.75" x14ac:dyDescent="0.2">
      <c r="B57" s="294" t="s">
        <v>673</v>
      </c>
      <c r="C57" s="295"/>
      <c r="D57" s="295"/>
      <c r="E57" s="295"/>
      <c r="F57" s="295"/>
      <c r="G57" s="295"/>
      <c r="H57" s="296"/>
    </row>
    <row r="58" spans="2:8" ht="15" thickBot="1" x14ac:dyDescent="0.25">
      <c r="B58" s="291" t="s">
        <v>674</v>
      </c>
      <c r="C58" s="292"/>
      <c r="D58" s="292"/>
      <c r="E58" s="292"/>
      <c r="F58" s="292"/>
      <c r="G58" s="292"/>
      <c r="H58" s="293"/>
    </row>
    <row r="59" spans="2:8" x14ac:dyDescent="0.2">
      <c r="B59" s="45" t="s">
        <v>72</v>
      </c>
      <c r="C59" s="40"/>
      <c r="D59" s="143">
        <f>Iout*(Vout/Pvin*1/(fsw*10^3))*10^6</f>
        <v>10.153846153846152</v>
      </c>
      <c r="E59" s="39"/>
      <c r="F59" s="40"/>
      <c r="G59" s="41" t="s">
        <v>73</v>
      </c>
      <c r="H59" s="140" t="s">
        <v>74</v>
      </c>
    </row>
    <row r="60" spans="2:8" x14ac:dyDescent="0.2">
      <c r="B60" s="45" t="s">
        <v>75</v>
      </c>
      <c r="C60" s="40"/>
      <c r="D60" s="143">
        <f>D59*4</f>
        <v>40.615384615384606</v>
      </c>
      <c r="E60" s="39"/>
      <c r="F60" s="40"/>
      <c r="G60" s="41" t="s">
        <v>40</v>
      </c>
      <c r="H60" s="140" t="s">
        <v>171</v>
      </c>
    </row>
    <row r="61" spans="2:8" x14ac:dyDescent="0.2">
      <c r="B61" s="45" t="s">
        <v>76</v>
      </c>
      <c r="C61" s="40"/>
      <c r="D61" s="40"/>
      <c r="E61" s="38">
        <v>142</v>
      </c>
      <c r="F61" s="40"/>
      <c r="G61" s="41" t="s">
        <v>40</v>
      </c>
      <c r="H61" s="140" t="s">
        <v>694</v>
      </c>
    </row>
    <row r="62" spans="2:8" x14ac:dyDescent="0.2">
      <c r="B62" s="45" t="s">
        <v>77</v>
      </c>
      <c r="C62" s="40"/>
      <c r="D62" s="148"/>
      <c r="E62" s="51"/>
      <c r="F62" s="157">
        <f>D59/Cin_cer*1000</f>
        <v>71.505958829902468</v>
      </c>
      <c r="G62" s="41" t="s">
        <v>30</v>
      </c>
      <c r="H62" s="140" t="s">
        <v>695</v>
      </c>
    </row>
    <row r="63" spans="2:8" ht="29.25" thickBot="1" x14ac:dyDescent="0.25">
      <c r="B63" s="155" t="s">
        <v>189</v>
      </c>
      <c r="C63" s="40"/>
      <c r="D63" s="158"/>
      <c r="E63" s="203"/>
      <c r="F63" s="159">
        <f>(Iout-(Iout*Vout/Pvin))*SQRT(Vout/Pvin)+Iout*(Vout/Pvin)*SQRT(1-(Vout/Pvin))</f>
        <v>6.6106013081741253</v>
      </c>
      <c r="G63" s="160" t="s">
        <v>26</v>
      </c>
      <c r="H63" s="161" t="s">
        <v>190</v>
      </c>
    </row>
    <row r="64" spans="2:8" ht="15.75" x14ac:dyDescent="0.2">
      <c r="B64" s="294" t="s">
        <v>673</v>
      </c>
      <c r="C64" s="295"/>
      <c r="D64" s="295"/>
      <c r="E64" s="295"/>
      <c r="F64" s="295"/>
      <c r="G64" s="295"/>
      <c r="H64" s="296"/>
    </row>
    <row r="65" spans="2:13" ht="15" thickBot="1" x14ac:dyDescent="0.25">
      <c r="B65" s="291" t="s">
        <v>674</v>
      </c>
      <c r="C65" s="292"/>
      <c r="D65" s="292"/>
      <c r="E65" s="292"/>
      <c r="F65" s="292"/>
      <c r="G65" s="292"/>
      <c r="H65" s="293"/>
    </row>
    <row r="66" spans="2:13" x14ac:dyDescent="0.2">
      <c r="B66" s="45" t="s">
        <v>79</v>
      </c>
      <c r="C66" s="40"/>
      <c r="D66" s="143">
        <v>5.5</v>
      </c>
      <c r="E66" s="39"/>
      <c r="F66" s="40"/>
      <c r="G66" s="41"/>
      <c r="H66" s="140" t="s">
        <v>126</v>
      </c>
    </row>
    <row r="67" spans="2:13" x14ac:dyDescent="0.2">
      <c r="B67" s="45" t="s">
        <v>80</v>
      </c>
      <c r="C67" s="40"/>
      <c r="D67" s="143">
        <f>VLOOKUP(C3,'Compensation References'!A2:C4,3,FALSE)</f>
        <v>6.1550000000000002</v>
      </c>
      <c r="E67" s="39"/>
      <c r="F67" s="40"/>
      <c r="G67" s="41" t="s">
        <v>12</v>
      </c>
      <c r="H67" s="140" t="s">
        <v>133</v>
      </c>
    </row>
    <row r="68" spans="2:13" x14ac:dyDescent="0.2">
      <c r="B68" s="45" t="s">
        <v>134</v>
      </c>
      <c r="C68" s="40"/>
      <c r="D68" s="162">
        <f>Phases/CSA*1000</f>
        <v>162.46953696181964</v>
      </c>
      <c r="E68" s="204"/>
      <c r="F68" s="163"/>
      <c r="G68" s="41" t="s">
        <v>135</v>
      </c>
      <c r="H68" s="140" t="s">
        <v>132</v>
      </c>
    </row>
    <row r="69" spans="2:13" x14ac:dyDescent="0.2">
      <c r="B69" s="45" t="s">
        <v>82</v>
      </c>
      <c r="C69" s="40"/>
      <c r="D69" s="40"/>
      <c r="E69" s="38">
        <v>4</v>
      </c>
      <c r="F69" s="40"/>
      <c r="G69" s="41"/>
      <c r="H69" s="140" t="s">
        <v>118</v>
      </c>
    </row>
    <row r="70" spans="2:13" x14ac:dyDescent="0.2">
      <c r="B70" s="45" t="s">
        <v>83</v>
      </c>
      <c r="C70" s="40"/>
      <c r="D70" s="148"/>
      <c r="E70" s="51"/>
      <c r="F70" s="157">
        <f>fsw/E69</f>
        <v>162.5</v>
      </c>
      <c r="G70" s="41" t="s">
        <v>11</v>
      </c>
      <c r="H70" s="140" t="s">
        <v>84</v>
      </c>
    </row>
    <row r="71" spans="2:13" x14ac:dyDescent="0.2">
      <c r="B71" s="45" t="s">
        <v>125</v>
      </c>
      <c r="C71" s="40"/>
      <c r="D71" s="148"/>
      <c r="E71" s="51"/>
      <c r="F71" s="157">
        <f>Mod_ratio/(fcoi_trgt*10^3*Lout*10^-6)</f>
        <v>62.217194570135753</v>
      </c>
      <c r="G71" s="41" t="s">
        <v>81</v>
      </c>
      <c r="H71" s="140" t="s">
        <v>125</v>
      </c>
      <c r="J71" s="314" t="s">
        <v>172</v>
      </c>
      <c r="K71" s="315"/>
      <c r="L71" s="316"/>
    </row>
    <row r="72" spans="2:13" x14ac:dyDescent="0.2">
      <c r="B72" s="45" t="s">
        <v>96</v>
      </c>
      <c r="C72" s="40"/>
      <c r="D72" s="40"/>
      <c r="E72" s="38">
        <v>10</v>
      </c>
      <c r="F72" s="40"/>
      <c r="G72" s="41"/>
      <c r="H72" s="140" t="s">
        <v>119</v>
      </c>
      <c r="J72" s="317"/>
      <c r="K72" s="318"/>
      <c r="L72" s="319"/>
    </row>
    <row r="73" spans="2:13" x14ac:dyDescent="0.2">
      <c r="B73" s="45" t="s">
        <v>97</v>
      </c>
      <c r="C73" s="40"/>
      <c r="D73" s="40"/>
      <c r="E73" s="39"/>
      <c r="F73" s="142">
        <f>fsw/E72</f>
        <v>65</v>
      </c>
      <c r="G73" s="41" t="s">
        <v>11</v>
      </c>
      <c r="H73" s="140" t="s">
        <v>98</v>
      </c>
      <c r="J73" s="317"/>
      <c r="K73" s="318"/>
      <c r="L73" s="319"/>
    </row>
    <row r="74" spans="2:13" ht="15" customHeight="1" x14ac:dyDescent="0.2">
      <c r="B74" s="45" t="s">
        <v>109</v>
      </c>
      <c r="C74" s="40"/>
      <c r="D74" s="148"/>
      <c r="E74" s="51"/>
      <c r="F74" s="157">
        <f>1/(1/(SQRT((ESR_bulk*10^-3)^2+1/(2*PI()*fcov_trgt*10^3*Cout_bulk*10^-6)^2))+1/(SQRT((ESR_cer*10^-3)^2+1/(2*PI()*fcov_trgt*10^3*Cout_cer*10^-6)^2)))*1000</f>
        <v>4.3269654248024096</v>
      </c>
      <c r="G74" s="41" t="s">
        <v>116</v>
      </c>
      <c r="H74" s="140" t="s">
        <v>110</v>
      </c>
      <c r="J74" s="317"/>
      <c r="K74" s="318"/>
      <c r="L74" s="319"/>
    </row>
    <row r="75" spans="2:13" ht="15" thickBot="1" x14ac:dyDescent="0.25">
      <c r="B75" s="164"/>
      <c r="H75" s="165"/>
      <c r="J75" s="317"/>
      <c r="K75" s="318"/>
      <c r="L75" s="319"/>
    </row>
    <row r="76" spans="2:13" ht="15" customHeight="1" thickBot="1" x14ac:dyDescent="0.3">
      <c r="B76" s="324" t="s">
        <v>201</v>
      </c>
      <c r="C76" s="325"/>
      <c r="D76" s="325"/>
      <c r="E76" s="325"/>
      <c r="F76" s="325"/>
      <c r="G76" s="325"/>
      <c r="H76" s="326"/>
      <c r="J76" s="317"/>
      <c r="K76" s="318"/>
      <c r="L76" s="319"/>
    </row>
    <row r="77" spans="2:13" ht="15.75" thickBot="1" x14ac:dyDescent="0.3">
      <c r="B77" s="322" t="s">
        <v>379</v>
      </c>
      <c r="C77" s="323"/>
      <c r="D77" s="323"/>
      <c r="E77" s="323"/>
      <c r="F77" s="323"/>
      <c r="G77" s="323"/>
      <c r="H77" s="323"/>
      <c r="I77" s="166" t="s">
        <v>202</v>
      </c>
      <c r="J77" s="320" t="s">
        <v>159</v>
      </c>
      <c r="K77" s="320"/>
      <c r="L77" s="321"/>
    </row>
    <row r="78" spans="2:13" ht="15" thickBot="1" x14ac:dyDescent="0.25">
      <c r="B78" s="82" t="s">
        <v>351</v>
      </c>
      <c r="C78" s="167"/>
      <c r="D78" s="168"/>
      <c r="E78" s="50">
        <v>10</v>
      </c>
      <c r="F78" s="168"/>
      <c r="G78" s="169"/>
      <c r="H78" s="170" t="s">
        <v>362</v>
      </c>
      <c r="J78" s="171" t="s">
        <v>156</v>
      </c>
      <c r="K78" s="172" t="s">
        <v>157</v>
      </c>
      <c r="L78" s="173" t="s">
        <v>158</v>
      </c>
    </row>
    <row r="79" spans="2:13" x14ac:dyDescent="0.2">
      <c r="B79" s="45" t="s">
        <v>329</v>
      </c>
      <c r="C79" s="174"/>
      <c r="D79" s="174"/>
      <c r="E79" s="205"/>
      <c r="F79" s="175">
        <f>VLOOKUP(Comp_Code,J79:L110,2)</f>
        <v>3</v>
      </c>
      <c r="G79" s="41"/>
      <c r="H79" s="140" t="s">
        <v>356</v>
      </c>
      <c r="J79" s="176">
        <v>0</v>
      </c>
      <c r="K79" s="177" t="s">
        <v>38</v>
      </c>
      <c r="L79" s="178" t="s">
        <v>38</v>
      </c>
    </row>
    <row r="80" spans="2:13" x14ac:dyDescent="0.2">
      <c r="B80" s="45" t="s">
        <v>342</v>
      </c>
      <c r="C80" s="174"/>
      <c r="D80" s="174"/>
      <c r="E80" s="205"/>
      <c r="F80" s="175">
        <f>VLOOKUP(Comp_Code,J79:L110,3)</f>
        <v>8</v>
      </c>
      <c r="G80" s="41"/>
      <c r="H80" s="140" t="s">
        <v>355</v>
      </c>
      <c r="J80" s="179">
        <v>1</v>
      </c>
      <c r="K80" s="180">
        <v>2</v>
      </c>
      <c r="L80" s="179">
        <v>0.5</v>
      </c>
      <c r="M80" s="137">
        <f t="shared" ref="M80:M110" si="0">MIN(K80*D$111/D$93,VLOOP_trgt)</f>
        <v>1.6319404331089895</v>
      </c>
    </row>
    <row r="81" spans="2:13" x14ac:dyDescent="0.2">
      <c r="B81" s="45" t="s">
        <v>160</v>
      </c>
      <c r="C81" s="174"/>
      <c r="D81" s="181"/>
      <c r="E81" s="206"/>
      <c r="F81" s="182">
        <f>fcoi_trgt/ILOOP_trgt*F79</f>
        <v>34.955402536884009</v>
      </c>
      <c r="G81" s="41" t="s">
        <v>11</v>
      </c>
      <c r="H81" s="140" t="s">
        <v>357</v>
      </c>
      <c r="J81" s="179">
        <v>2</v>
      </c>
      <c r="K81" s="180">
        <v>2</v>
      </c>
      <c r="L81" s="179">
        <v>1</v>
      </c>
      <c r="M81" s="137">
        <f t="shared" si="0"/>
        <v>1.6319404331089895</v>
      </c>
    </row>
    <row r="82" spans="2:13" x14ac:dyDescent="0.2">
      <c r="B82" s="45" t="s">
        <v>161</v>
      </c>
      <c r="C82" s="174"/>
      <c r="D82" s="181"/>
      <c r="E82" s="206"/>
      <c r="F82" s="182">
        <f>fcov_trgt/VLOOP_trgt*F80</f>
        <v>45.695004486134295</v>
      </c>
      <c r="G82" s="41" t="s">
        <v>11</v>
      </c>
      <c r="H82" s="140" t="s">
        <v>358</v>
      </c>
      <c r="J82" s="179">
        <v>3</v>
      </c>
      <c r="K82" s="180">
        <v>2</v>
      </c>
      <c r="L82" s="179">
        <v>2</v>
      </c>
      <c r="M82" s="137">
        <f t="shared" si="0"/>
        <v>1.6319404331089895</v>
      </c>
    </row>
    <row r="83" spans="2:13" x14ac:dyDescent="0.2">
      <c r="B83" s="45" t="s">
        <v>162</v>
      </c>
      <c r="C83" s="174"/>
      <c r="D83" s="183"/>
      <c r="E83" s="207"/>
      <c r="F83" s="184">
        <f>F81/F82</f>
        <v>0.7649720780198388</v>
      </c>
      <c r="G83" s="41"/>
      <c r="H83" s="140" t="s">
        <v>173</v>
      </c>
      <c r="J83" s="179">
        <v>4</v>
      </c>
      <c r="K83" s="180">
        <v>2</v>
      </c>
      <c r="L83" s="179">
        <v>4</v>
      </c>
      <c r="M83" s="137">
        <f t="shared" si="0"/>
        <v>1.6319404331089895</v>
      </c>
    </row>
    <row r="84" spans="2:13" x14ac:dyDescent="0.2">
      <c r="B84" s="45" t="s">
        <v>163</v>
      </c>
      <c r="C84" s="174"/>
      <c r="D84" s="185"/>
      <c r="E84" s="208"/>
      <c r="F84" s="186">
        <f>1/(1/(SQRT((ESR_bulk*10^-3)^2+1/(2*PI()*F82*10^3*Cout_bulk*10^-6)^2))+1/(SQRT((ESR_cer*10^-3)^2+1/(2*PI()*F82*10^3*Cout_cer*10^-6)^2)))*1000</f>
        <v>5.4927438607017649</v>
      </c>
      <c r="G84" s="41" t="s">
        <v>116</v>
      </c>
      <c r="H84" s="140" t="s">
        <v>164</v>
      </c>
      <c r="J84" s="179">
        <v>5</v>
      </c>
      <c r="K84" s="180">
        <v>2</v>
      </c>
      <c r="L84" s="179">
        <v>8</v>
      </c>
      <c r="M84" s="137">
        <f t="shared" si="0"/>
        <v>1.6319404331089895</v>
      </c>
    </row>
    <row r="85" spans="2:13" x14ac:dyDescent="0.2">
      <c r="B85" s="45" t="s">
        <v>165</v>
      </c>
      <c r="C85" s="174"/>
      <c r="D85" s="181"/>
      <c r="E85" s="206"/>
      <c r="F85" s="182">
        <f>F84*C12</f>
        <v>54.927438607017649</v>
      </c>
      <c r="G85" s="41" t="s">
        <v>30</v>
      </c>
      <c r="H85" s="140" t="s">
        <v>168</v>
      </c>
      <c r="J85" s="179">
        <v>6</v>
      </c>
      <c r="K85" s="180">
        <v>3</v>
      </c>
      <c r="L85" s="179">
        <v>0.5</v>
      </c>
      <c r="M85" s="137">
        <f t="shared" si="0"/>
        <v>2.4479106496634842</v>
      </c>
    </row>
    <row r="86" spans="2:13" x14ac:dyDescent="0.2">
      <c r="B86" s="45" t="s">
        <v>166</v>
      </c>
      <c r="C86" s="174"/>
      <c r="D86" s="183"/>
      <c r="E86" s="207"/>
      <c r="F86" s="184">
        <f>F85/Vout/10</f>
        <v>1.6644678365762924</v>
      </c>
      <c r="G86" s="41" t="s">
        <v>167</v>
      </c>
      <c r="H86" s="140" t="s">
        <v>169</v>
      </c>
      <c r="J86" s="179">
        <v>7</v>
      </c>
      <c r="K86" s="180">
        <v>3</v>
      </c>
      <c r="L86" s="179">
        <v>1</v>
      </c>
      <c r="M86" s="137">
        <f t="shared" si="0"/>
        <v>2.4479106496634842</v>
      </c>
    </row>
    <row r="87" spans="2:13" ht="15" thickBot="1" x14ac:dyDescent="0.25">
      <c r="B87" s="187"/>
      <c r="C87" s="188"/>
      <c r="D87" s="188"/>
      <c r="E87" s="188"/>
      <c r="F87" s="188"/>
      <c r="G87" s="188"/>
      <c r="H87" s="189"/>
      <c r="J87" s="179">
        <v>8</v>
      </c>
      <c r="K87" s="180">
        <v>3</v>
      </c>
      <c r="L87" s="179">
        <v>2</v>
      </c>
      <c r="M87" s="137">
        <f t="shared" si="0"/>
        <v>2.4479106496634842</v>
      </c>
    </row>
    <row r="88" spans="2:13" ht="16.5" thickBot="1" x14ac:dyDescent="0.3">
      <c r="B88" s="327" t="s">
        <v>555</v>
      </c>
      <c r="C88" s="328"/>
      <c r="D88" s="328"/>
      <c r="E88" s="328"/>
      <c r="F88" s="328"/>
      <c r="G88" s="328"/>
      <c r="H88" s="329"/>
      <c r="J88" s="179">
        <v>9</v>
      </c>
      <c r="K88" s="180">
        <v>3</v>
      </c>
      <c r="L88" s="179">
        <v>4</v>
      </c>
      <c r="M88" s="137">
        <f t="shared" si="0"/>
        <v>2.4479106496634842</v>
      </c>
    </row>
    <row r="89" spans="2:13" x14ac:dyDescent="0.2">
      <c r="B89" s="305" t="s">
        <v>378</v>
      </c>
      <c r="C89" s="306"/>
      <c r="D89" s="306"/>
      <c r="E89" s="306"/>
      <c r="F89" s="306"/>
      <c r="G89" s="306"/>
      <c r="H89" s="307"/>
      <c r="J89" s="179">
        <v>10</v>
      </c>
      <c r="K89" s="180">
        <v>3</v>
      </c>
      <c r="L89" s="179">
        <v>8</v>
      </c>
      <c r="M89" s="137">
        <f t="shared" si="0"/>
        <v>2.4479106496634842</v>
      </c>
    </row>
    <row r="90" spans="2:13" x14ac:dyDescent="0.2">
      <c r="B90" s="308"/>
      <c r="C90" s="309"/>
      <c r="D90" s="309"/>
      <c r="E90" s="309"/>
      <c r="F90" s="309"/>
      <c r="G90" s="309"/>
      <c r="H90" s="310"/>
      <c r="J90" s="179">
        <v>11</v>
      </c>
      <c r="K90" s="180">
        <v>4</v>
      </c>
      <c r="L90" s="179">
        <v>0.5</v>
      </c>
      <c r="M90" s="137">
        <f t="shared" si="0"/>
        <v>3.263880866217979</v>
      </c>
    </row>
    <row r="91" spans="2:13" ht="15" thickBot="1" x14ac:dyDescent="0.25">
      <c r="B91" s="311"/>
      <c r="C91" s="312"/>
      <c r="D91" s="312"/>
      <c r="E91" s="312"/>
      <c r="F91" s="312"/>
      <c r="G91" s="312"/>
      <c r="H91" s="313"/>
      <c r="J91" s="179">
        <v>12</v>
      </c>
      <c r="K91" s="180">
        <v>4</v>
      </c>
      <c r="L91" s="179">
        <v>1</v>
      </c>
      <c r="M91" s="137">
        <f t="shared" si="0"/>
        <v>3.263880866217979</v>
      </c>
    </row>
    <row r="92" spans="2:13" x14ac:dyDescent="0.2">
      <c r="B92" s="187"/>
      <c r="C92" s="188"/>
      <c r="D92" s="188"/>
      <c r="E92" s="188"/>
      <c r="F92" s="188"/>
      <c r="G92" s="188"/>
      <c r="H92" s="189"/>
      <c r="J92" s="179">
        <v>13</v>
      </c>
      <c r="K92" s="180">
        <v>4</v>
      </c>
      <c r="L92" s="179">
        <v>2</v>
      </c>
      <c r="M92" s="137">
        <f t="shared" si="0"/>
        <v>3.263880866217979</v>
      </c>
    </row>
    <row r="93" spans="2:13" x14ac:dyDescent="0.2">
      <c r="B93" s="45" t="s">
        <v>345</v>
      </c>
      <c r="C93" s="40"/>
      <c r="D93" s="147">
        <f>1.7/(F71*CSA/1000)*PI()</f>
        <v>13.946342042137921</v>
      </c>
      <c r="E93" s="148"/>
      <c r="F93" s="148"/>
      <c r="G93" s="41"/>
      <c r="H93" s="140" t="s">
        <v>87</v>
      </c>
      <c r="J93" s="179">
        <v>14</v>
      </c>
      <c r="K93" s="180">
        <v>4</v>
      </c>
      <c r="L93" s="179">
        <v>4</v>
      </c>
      <c r="M93" s="137">
        <f t="shared" si="0"/>
        <v>3.263880866217979</v>
      </c>
    </row>
    <row r="94" spans="2:13" x14ac:dyDescent="0.2">
      <c r="B94" s="45" t="s">
        <v>88</v>
      </c>
      <c r="C94" s="40"/>
      <c r="D94" s="146">
        <f>fsw/12</f>
        <v>54.166666666666664</v>
      </c>
      <c r="E94" s="47"/>
      <c r="F94" s="47"/>
      <c r="G94" s="41" t="s">
        <v>11</v>
      </c>
      <c r="H94" s="140" t="s">
        <v>89</v>
      </c>
      <c r="J94" s="179">
        <v>15</v>
      </c>
      <c r="K94" s="180">
        <v>4</v>
      </c>
      <c r="L94" s="179">
        <v>8</v>
      </c>
      <c r="M94" s="137">
        <f t="shared" si="0"/>
        <v>3.263880866217979</v>
      </c>
    </row>
    <row r="95" spans="2:13" ht="15" thickBot="1" x14ac:dyDescent="0.25">
      <c r="B95" s="45" t="s">
        <v>90</v>
      </c>
      <c r="C95" s="40"/>
      <c r="D95" s="143">
        <f>fsw</f>
        <v>650</v>
      </c>
      <c r="E95" s="40"/>
      <c r="F95" s="40"/>
      <c r="G95" s="41" t="s">
        <v>11</v>
      </c>
      <c r="H95" s="140" t="s">
        <v>91</v>
      </c>
      <c r="J95" s="179">
        <v>16</v>
      </c>
      <c r="K95" s="180">
        <v>5</v>
      </c>
      <c r="L95" s="179">
        <v>0.5</v>
      </c>
      <c r="M95" s="137">
        <f t="shared" si="0"/>
        <v>4.0798510827724739</v>
      </c>
    </row>
    <row r="96" spans="2:13" ht="15.75" x14ac:dyDescent="0.2">
      <c r="B96" s="294" t="s">
        <v>675</v>
      </c>
      <c r="C96" s="295"/>
      <c r="D96" s="295"/>
      <c r="E96" s="295"/>
      <c r="F96" s="295"/>
      <c r="G96" s="295"/>
      <c r="H96" s="296"/>
      <c r="J96" s="179">
        <v>17</v>
      </c>
      <c r="K96" s="180">
        <v>5</v>
      </c>
      <c r="L96" s="179">
        <v>1</v>
      </c>
      <c r="M96" s="137">
        <f t="shared" si="0"/>
        <v>4.0798510827724739</v>
      </c>
    </row>
    <row r="97" spans="2:13" ht="15" thickBot="1" x14ac:dyDescent="0.25">
      <c r="B97" s="291"/>
      <c r="C97" s="292"/>
      <c r="D97" s="292"/>
      <c r="E97" s="292"/>
      <c r="F97" s="292"/>
      <c r="G97" s="292"/>
      <c r="H97" s="293"/>
      <c r="J97" s="179">
        <v>18</v>
      </c>
      <c r="K97" s="180">
        <v>5</v>
      </c>
      <c r="L97" s="179">
        <v>2</v>
      </c>
      <c r="M97" s="137">
        <f t="shared" si="0"/>
        <v>4.0798510827724739</v>
      </c>
    </row>
    <row r="98" spans="2:13" x14ac:dyDescent="0.2">
      <c r="B98" s="45" t="s">
        <v>1</v>
      </c>
      <c r="C98" s="40"/>
      <c r="D98" s="40"/>
      <c r="E98" s="38">
        <v>100</v>
      </c>
      <c r="F98" s="40"/>
      <c r="G98" s="41" t="s">
        <v>9</v>
      </c>
      <c r="H98" s="140" t="s">
        <v>93</v>
      </c>
      <c r="J98" s="179">
        <v>19</v>
      </c>
      <c r="K98" s="180">
        <v>5</v>
      </c>
      <c r="L98" s="179">
        <v>4</v>
      </c>
      <c r="M98" s="137">
        <f t="shared" si="0"/>
        <v>4.0798510827724739</v>
      </c>
    </row>
    <row r="99" spans="2:13" x14ac:dyDescent="0.2">
      <c r="B99" s="45" t="s">
        <v>325</v>
      </c>
      <c r="C99" s="40"/>
      <c r="D99" s="147">
        <f>ILOOP_trgt/(E98*10^-6)/1000</f>
        <v>139.4634204213792</v>
      </c>
      <c r="E99" s="51"/>
      <c r="F99" s="257"/>
      <c r="G99" s="41" t="s">
        <v>94</v>
      </c>
      <c r="H99" s="140" t="s">
        <v>92</v>
      </c>
      <c r="J99" s="179">
        <v>20</v>
      </c>
      <c r="K99" s="180">
        <v>5</v>
      </c>
      <c r="L99" s="179">
        <v>8</v>
      </c>
      <c r="M99" s="137">
        <f t="shared" si="0"/>
        <v>4.0798510827724739</v>
      </c>
    </row>
    <row r="100" spans="2:13" x14ac:dyDescent="0.2">
      <c r="B100" s="45" t="s">
        <v>5</v>
      </c>
      <c r="C100" s="40"/>
      <c r="D100" s="40"/>
      <c r="E100" s="38">
        <v>30</v>
      </c>
      <c r="F100" s="255"/>
      <c r="G100" s="41" t="s">
        <v>94</v>
      </c>
      <c r="H100" s="140" t="s">
        <v>317</v>
      </c>
      <c r="J100" s="179">
        <v>21</v>
      </c>
      <c r="K100" s="180">
        <v>6</v>
      </c>
      <c r="L100" s="179">
        <v>0.5</v>
      </c>
      <c r="M100" s="137">
        <f t="shared" si="0"/>
        <v>4.8958212993269683</v>
      </c>
    </row>
    <row r="101" spans="2:13" x14ac:dyDescent="0.2">
      <c r="B101" s="45" t="s">
        <v>326</v>
      </c>
      <c r="C101" s="40"/>
      <c r="D101" s="147">
        <f>1/(2*PI()*E100*10^3*fzi_trgt*10^3)*10^12</f>
        <v>97.94150344116639</v>
      </c>
      <c r="E101" s="51"/>
      <c r="F101" s="257"/>
      <c r="G101" s="41" t="s">
        <v>10</v>
      </c>
      <c r="H101" s="140" t="s">
        <v>86</v>
      </c>
      <c r="J101" s="179">
        <v>22</v>
      </c>
      <c r="K101" s="180">
        <v>6</v>
      </c>
      <c r="L101" s="179">
        <v>1</v>
      </c>
      <c r="M101" s="137">
        <f t="shared" si="0"/>
        <v>4.8958212993269683</v>
      </c>
    </row>
    <row r="102" spans="2:13" x14ac:dyDescent="0.2">
      <c r="B102" s="45" t="s">
        <v>328</v>
      </c>
      <c r="C102" s="40"/>
      <c r="D102" s="148"/>
      <c r="E102" s="52">
        <v>80</v>
      </c>
      <c r="F102" s="257"/>
      <c r="G102" s="41"/>
      <c r="H102" s="140" t="s">
        <v>350</v>
      </c>
      <c r="J102" s="179">
        <v>23</v>
      </c>
      <c r="K102" s="180">
        <v>6</v>
      </c>
      <c r="L102" s="179">
        <v>2</v>
      </c>
      <c r="M102" s="137">
        <f t="shared" si="0"/>
        <v>4.8958212993269683</v>
      </c>
    </row>
    <row r="103" spans="2:13" x14ac:dyDescent="0.2">
      <c r="B103" s="45" t="s">
        <v>85</v>
      </c>
      <c r="C103" s="40"/>
      <c r="D103" s="40"/>
      <c r="E103" s="38">
        <v>106.56</v>
      </c>
      <c r="F103" s="255"/>
      <c r="G103" s="41" t="s">
        <v>10</v>
      </c>
      <c r="H103" s="140" t="s">
        <v>318</v>
      </c>
      <c r="J103" s="179">
        <v>24</v>
      </c>
      <c r="K103" s="180">
        <v>6</v>
      </c>
      <c r="L103" s="179">
        <v>4</v>
      </c>
      <c r="M103" s="137">
        <f t="shared" si="0"/>
        <v>4.8958212993269683</v>
      </c>
    </row>
    <row r="104" spans="2:13" x14ac:dyDescent="0.2">
      <c r="B104" s="45" t="s">
        <v>327</v>
      </c>
      <c r="C104" s="40"/>
      <c r="D104" s="147">
        <f>1/(2*PI()*E100*10^3*fpi_trgt*10^3)*10^12</f>
        <v>8.1617919534305301</v>
      </c>
      <c r="E104" s="51"/>
      <c r="F104" s="257"/>
      <c r="G104" s="41" t="s">
        <v>10</v>
      </c>
      <c r="H104" s="140" t="s">
        <v>108</v>
      </c>
      <c r="J104" s="179">
        <v>25</v>
      </c>
      <c r="K104" s="180">
        <v>6</v>
      </c>
      <c r="L104" s="179">
        <v>8</v>
      </c>
      <c r="M104" s="137">
        <f t="shared" si="0"/>
        <v>4.8958212993269683</v>
      </c>
    </row>
    <row r="105" spans="2:13" x14ac:dyDescent="0.2">
      <c r="B105" s="45" t="s">
        <v>7</v>
      </c>
      <c r="C105" s="40"/>
      <c r="D105" s="40"/>
      <c r="E105" s="38">
        <v>3.2</v>
      </c>
      <c r="F105" s="40"/>
      <c r="G105" s="41" t="s">
        <v>10</v>
      </c>
      <c r="H105" s="140" t="s">
        <v>319</v>
      </c>
      <c r="J105" s="179">
        <v>26</v>
      </c>
      <c r="K105" s="180">
        <v>7</v>
      </c>
      <c r="L105" s="179">
        <v>0.5</v>
      </c>
      <c r="M105" s="137">
        <f t="shared" si="0"/>
        <v>5.7117915158814627</v>
      </c>
    </row>
    <row r="106" spans="2:13" x14ac:dyDescent="0.2">
      <c r="B106" s="45" t="s">
        <v>329</v>
      </c>
      <c r="C106" s="40"/>
      <c r="D106" s="40"/>
      <c r="E106" s="39"/>
      <c r="F106" s="142">
        <f>E100*E98/1000</f>
        <v>3</v>
      </c>
      <c r="G106" s="41"/>
      <c r="H106" s="140" t="s">
        <v>332</v>
      </c>
      <c r="J106" s="179">
        <v>27</v>
      </c>
      <c r="K106" s="180">
        <v>7</v>
      </c>
      <c r="L106" s="179">
        <v>1</v>
      </c>
      <c r="M106" s="137">
        <f t="shared" si="0"/>
        <v>5.7117915158814627</v>
      </c>
    </row>
    <row r="107" spans="2:13" x14ac:dyDescent="0.2">
      <c r="B107" s="45" t="s">
        <v>330</v>
      </c>
      <c r="C107" s="40"/>
      <c r="D107" s="163"/>
      <c r="E107" s="204"/>
      <c r="F107" s="190">
        <f>1/(2*PI()*E103*E100*10^-6)</f>
        <v>49.785705421638937</v>
      </c>
      <c r="G107" s="41" t="s">
        <v>11</v>
      </c>
      <c r="H107" s="140" t="s">
        <v>333</v>
      </c>
      <c r="J107" s="179">
        <v>28</v>
      </c>
      <c r="K107" s="180">
        <v>7</v>
      </c>
      <c r="L107" s="179">
        <v>2</v>
      </c>
      <c r="M107" s="137">
        <f t="shared" si="0"/>
        <v>5.7117915158814627</v>
      </c>
    </row>
    <row r="108" spans="2:13" x14ac:dyDescent="0.2">
      <c r="B108" s="45" t="s">
        <v>331</v>
      </c>
      <c r="C108" s="40"/>
      <c r="D108" s="163"/>
      <c r="E108" s="204"/>
      <c r="F108" s="190">
        <f>1/(2*PI()*E100*E105*10^-6)</f>
        <v>1657.8639905405764</v>
      </c>
      <c r="G108" s="41" t="s">
        <v>11</v>
      </c>
      <c r="H108" s="140" t="s">
        <v>334</v>
      </c>
      <c r="J108" s="179">
        <v>29</v>
      </c>
      <c r="K108" s="180">
        <v>7</v>
      </c>
      <c r="L108" s="179">
        <v>4</v>
      </c>
      <c r="M108" s="137">
        <f t="shared" si="0"/>
        <v>5.7117915158814627</v>
      </c>
    </row>
    <row r="109" spans="2:13" x14ac:dyDescent="0.2">
      <c r="B109" s="45" t="s">
        <v>160</v>
      </c>
      <c r="C109" s="40"/>
      <c r="D109" s="163"/>
      <c r="E109" s="204"/>
      <c r="F109" s="190">
        <f>fcoi_trgt/ILOOP_trgt*ILOOP</f>
        <v>34.955402536884009</v>
      </c>
      <c r="G109" s="41" t="s">
        <v>11</v>
      </c>
      <c r="H109" s="140" t="s">
        <v>338</v>
      </c>
      <c r="J109" s="179">
        <v>30</v>
      </c>
      <c r="K109" s="180">
        <v>7</v>
      </c>
      <c r="L109" s="179">
        <v>8</v>
      </c>
      <c r="M109" s="137">
        <f t="shared" si="0"/>
        <v>5.7117915158814627</v>
      </c>
    </row>
    <row r="110" spans="2:13" ht="15" thickBot="1" x14ac:dyDescent="0.25">
      <c r="B110" s="45" t="s">
        <v>136</v>
      </c>
      <c r="C110" s="40"/>
      <c r="D110" s="148"/>
      <c r="E110" s="51"/>
      <c r="F110" s="157">
        <f>Zout_fco_trgt*GM_PS/1000</f>
        <v>0.70300006901745071</v>
      </c>
      <c r="G110" s="41"/>
      <c r="H110" s="140" t="s">
        <v>203</v>
      </c>
      <c r="J110" s="191">
        <v>31</v>
      </c>
      <c r="K110" s="192">
        <v>10</v>
      </c>
      <c r="L110" s="179">
        <v>2</v>
      </c>
      <c r="M110" s="137">
        <f t="shared" si="0"/>
        <v>8.1597021655449478</v>
      </c>
    </row>
    <row r="111" spans="2:13" x14ac:dyDescent="0.2">
      <c r="B111" s="45" t="s">
        <v>346</v>
      </c>
      <c r="C111" s="40"/>
      <c r="D111" s="147">
        <f>1/(F110*VOSL)</f>
        <v>11.379799736266333</v>
      </c>
      <c r="E111" s="51"/>
      <c r="F111" s="41"/>
      <c r="G111" s="41"/>
      <c r="H111" s="140" t="s">
        <v>101</v>
      </c>
    </row>
    <row r="112" spans="2:13" x14ac:dyDescent="0.2">
      <c r="B112" s="45" t="s">
        <v>99</v>
      </c>
      <c r="C112" s="40"/>
      <c r="D112" s="147">
        <f>IF(D53*F110&lt;fcov_trgt/3,D53*F110,fcov_trgt/3)</f>
        <v>19.297299586939459</v>
      </c>
      <c r="E112" s="51"/>
      <c r="F112" s="41"/>
      <c r="G112" s="41" t="s">
        <v>11</v>
      </c>
      <c r="H112" s="140" t="s">
        <v>102</v>
      </c>
    </row>
    <row r="113" spans="2:8" x14ac:dyDescent="0.2">
      <c r="B113" s="45" t="s">
        <v>100</v>
      </c>
      <c r="C113" s="40"/>
      <c r="D113" s="143">
        <f>fsw/2</f>
        <v>325</v>
      </c>
      <c r="E113" s="39"/>
      <c r="F113" s="41"/>
      <c r="G113" s="41" t="s">
        <v>11</v>
      </c>
      <c r="H113" s="140" t="s">
        <v>103</v>
      </c>
    </row>
    <row r="114" spans="2:8" x14ac:dyDescent="0.2">
      <c r="B114" s="45" t="s">
        <v>0</v>
      </c>
      <c r="C114" s="40"/>
      <c r="D114" s="255"/>
      <c r="E114" s="38">
        <v>100</v>
      </c>
      <c r="F114" s="40"/>
      <c r="G114" s="41" t="s">
        <v>9</v>
      </c>
      <c r="H114" s="140" t="s">
        <v>104</v>
      </c>
    </row>
    <row r="115" spans="2:8" x14ac:dyDescent="0.2">
      <c r="B115" s="45" t="s">
        <v>335</v>
      </c>
      <c r="C115" s="40"/>
      <c r="D115" s="147">
        <f>VLOOP_trgt/E114*1000</f>
        <v>113.79799736266332</v>
      </c>
      <c r="E115" s="51"/>
      <c r="F115" s="41"/>
      <c r="G115" s="41" t="s">
        <v>94</v>
      </c>
      <c r="H115" s="140" t="s">
        <v>105</v>
      </c>
    </row>
    <row r="116" spans="2:8" x14ac:dyDescent="0.2">
      <c r="B116" s="45" t="s">
        <v>2</v>
      </c>
      <c r="C116" s="40"/>
      <c r="D116" s="40"/>
      <c r="E116" s="38">
        <v>35</v>
      </c>
      <c r="F116" s="40"/>
      <c r="G116" s="41" t="s">
        <v>94</v>
      </c>
      <c r="H116" s="140" t="s">
        <v>320</v>
      </c>
    </row>
    <row r="117" spans="2:8" x14ac:dyDescent="0.2">
      <c r="B117" s="45" t="s">
        <v>336</v>
      </c>
      <c r="C117" s="40"/>
      <c r="D117" s="147">
        <f>1/(2*PI()*E116*10^3*D112*10^3)*10^12</f>
        <v>235.64354524596271</v>
      </c>
      <c r="E117" s="51"/>
      <c r="F117" s="41"/>
      <c r="G117" s="41" t="s">
        <v>10</v>
      </c>
      <c r="H117" s="140" t="s">
        <v>106</v>
      </c>
    </row>
    <row r="118" spans="2:8" x14ac:dyDescent="0.2">
      <c r="B118" s="45" t="s">
        <v>111</v>
      </c>
      <c r="C118" s="40"/>
      <c r="D118" s="40"/>
      <c r="E118" s="38">
        <v>1000</v>
      </c>
      <c r="F118" s="40"/>
      <c r="G118" s="41" t="s">
        <v>10</v>
      </c>
      <c r="H118" s="140" t="s">
        <v>321</v>
      </c>
    </row>
    <row r="119" spans="2:8" x14ac:dyDescent="0.2">
      <c r="B119" s="45" t="s">
        <v>337</v>
      </c>
      <c r="C119" s="40"/>
      <c r="D119" s="147">
        <f>1/(2*PI()*E116*10^3*D113*10^3)*10^12</f>
        <v>13.991643348738053</v>
      </c>
      <c r="E119" s="51"/>
      <c r="F119" s="41"/>
      <c r="G119" s="41" t="s">
        <v>10</v>
      </c>
      <c r="H119" s="140" t="s">
        <v>107</v>
      </c>
    </row>
    <row r="120" spans="2:8" x14ac:dyDescent="0.2">
      <c r="B120" s="45" t="s">
        <v>4</v>
      </c>
      <c r="C120" s="40"/>
      <c r="D120" s="40"/>
      <c r="E120" s="38">
        <v>6.25</v>
      </c>
      <c r="F120" s="40"/>
      <c r="G120" s="41" t="s">
        <v>10</v>
      </c>
      <c r="H120" s="140" t="s">
        <v>322</v>
      </c>
    </row>
    <row r="121" spans="2:8" x14ac:dyDescent="0.2">
      <c r="B121" s="45" t="s">
        <v>342</v>
      </c>
      <c r="C121" s="40"/>
      <c r="D121" s="40"/>
      <c r="E121" s="39"/>
      <c r="F121" s="142">
        <f>E116*E114/1000</f>
        <v>3.5</v>
      </c>
      <c r="G121" s="41"/>
      <c r="H121" s="140" t="s">
        <v>341</v>
      </c>
    </row>
    <row r="122" spans="2:8" x14ac:dyDescent="0.2">
      <c r="B122" s="45" t="s">
        <v>343</v>
      </c>
      <c r="C122" s="40"/>
      <c r="D122" s="163"/>
      <c r="E122" s="204"/>
      <c r="F122" s="190">
        <f>1/(2*PI()*E118*E116*10^-6)</f>
        <v>4.5472840883398673</v>
      </c>
      <c r="G122" s="41" t="s">
        <v>11</v>
      </c>
      <c r="H122" s="140" t="s">
        <v>340</v>
      </c>
    </row>
    <row r="123" spans="2:8" x14ac:dyDescent="0.2">
      <c r="B123" s="45" t="s">
        <v>344</v>
      </c>
      <c r="C123" s="40"/>
      <c r="D123" s="163"/>
      <c r="E123" s="204"/>
      <c r="F123" s="190">
        <f>1/(2*PI()*E116*E120*10^-6)</f>
        <v>727.56545413437868</v>
      </c>
      <c r="G123" s="41" t="s">
        <v>11</v>
      </c>
      <c r="H123" s="140" t="s">
        <v>339</v>
      </c>
    </row>
    <row r="124" spans="2:8" x14ac:dyDescent="0.2">
      <c r="B124" s="45" t="s">
        <v>161</v>
      </c>
      <c r="C124" s="40"/>
      <c r="D124" s="163"/>
      <c r="E124" s="204"/>
      <c r="F124" s="190">
        <f>fcov_trgt/VLOOP_trgt*VLOOP</f>
        <v>19.991564462683755</v>
      </c>
      <c r="G124" s="41" t="s">
        <v>11</v>
      </c>
      <c r="H124" s="140" t="s">
        <v>795</v>
      </c>
    </row>
    <row r="125" spans="2:8" x14ac:dyDescent="0.2">
      <c r="B125" s="45" t="s">
        <v>162</v>
      </c>
      <c r="C125" s="40"/>
      <c r="D125" s="148"/>
      <c r="E125" s="51"/>
      <c r="F125" s="157">
        <f>F109/F124</f>
        <v>1.7485076069024887</v>
      </c>
      <c r="G125" s="41"/>
      <c r="H125" s="140" t="s">
        <v>173</v>
      </c>
    </row>
    <row r="126" spans="2:8" x14ac:dyDescent="0.2">
      <c r="B126" s="45" t="s">
        <v>163</v>
      </c>
      <c r="C126" s="40"/>
      <c r="D126" s="148"/>
      <c r="E126" s="51"/>
      <c r="F126" s="157">
        <f>1/(1/(SQRT((ESR_bulk*10^-3)^2+1/(2*PI()*F124*10^3*Cout_bulk*10^-6)^2))+1/(SQRT((ESR_cer*10^-3)^2+1/(2*PI()*F124*10^3*Cout_cer*10^-6)^2)))*1000</f>
        <v>10.9585314186375</v>
      </c>
      <c r="G126" s="41" t="s">
        <v>116</v>
      </c>
      <c r="H126" s="140" t="s">
        <v>164</v>
      </c>
    </row>
    <row r="127" spans="2:8" x14ac:dyDescent="0.2">
      <c r="B127" s="45" t="s">
        <v>165</v>
      </c>
      <c r="C127" s="40"/>
      <c r="D127" s="163"/>
      <c r="E127" s="204"/>
      <c r="F127" s="190">
        <f>F126*C12</f>
        <v>109.585314186375</v>
      </c>
      <c r="G127" s="41" t="s">
        <v>30</v>
      </c>
      <c r="H127" s="140" t="s">
        <v>168</v>
      </c>
    </row>
    <row r="128" spans="2:8" x14ac:dyDescent="0.2">
      <c r="B128" s="45" t="s">
        <v>166</v>
      </c>
      <c r="C128" s="40"/>
      <c r="D128" s="148"/>
      <c r="E128" s="51"/>
      <c r="F128" s="157">
        <f>F127/Vout/10</f>
        <v>3.3207670965568186</v>
      </c>
      <c r="G128" s="41" t="s">
        <v>167</v>
      </c>
      <c r="H128" s="140" t="s">
        <v>169</v>
      </c>
    </row>
    <row r="129" spans="2:8" x14ac:dyDescent="0.2">
      <c r="B129" s="41" t="s">
        <v>796</v>
      </c>
      <c r="C129" s="40"/>
      <c r="D129" s="148"/>
      <c r="E129" s="51"/>
      <c r="F129" s="157">
        <f>585/F122/VOSL/VLOOP*(1/(1/(SQRT((ESR_bulk*10^-3)^2+1/(2*PI()*F122*10^3*Cout_bulk*10^-6)^2))+1/(SQRT((ESR_cer*10^-3)^2+1/(2*PI()*F122*10^3*Cout_cer*10^-6)^2))))</f>
        <v>13.602685386005463</v>
      </c>
      <c r="G129" s="41" t="s">
        <v>30</v>
      </c>
      <c r="H129" s="41" t="s">
        <v>798</v>
      </c>
    </row>
    <row r="130" spans="2:8" x14ac:dyDescent="0.2">
      <c r="B130" s="41" t="s">
        <v>797</v>
      </c>
      <c r="C130" s="40"/>
      <c r="D130" s="148"/>
      <c r="E130" s="51"/>
      <c r="F130" s="157">
        <f>F129+D55</f>
        <v>17.256457440139464</v>
      </c>
      <c r="G130" s="41" t="s">
        <v>30</v>
      </c>
      <c r="H130" s="41" t="s">
        <v>799</v>
      </c>
    </row>
    <row r="131" spans="2:8" ht="15.75" x14ac:dyDescent="0.2">
      <c r="B131" s="297"/>
      <c r="C131" s="298"/>
      <c r="D131" s="298"/>
      <c r="E131" s="298"/>
      <c r="F131" s="298"/>
      <c r="G131" s="298"/>
      <c r="H131" s="299"/>
    </row>
    <row r="132" spans="2:8" ht="15" thickBot="1" x14ac:dyDescent="0.25">
      <c r="B132" s="291"/>
      <c r="C132" s="292"/>
      <c r="D132" s="292"/>
      <c r="E132" s="292"/>
      <c r="F132" s="292"/>
      <c r="G132" s="292"/>
      <c r="H132" s="293"/>
    </row>
    <row r="133" spans="2:8" x14ac:dyDescent="0.2">
      <c r="B133" s="155" t="s">
        <v>123</v>
      </c>
      <c r="C133" s="40"/>
      <c r="D133" s="193"/>
      <c r="E133" s="193"/>
      <c r="F133" s="194" t="str">
        <f>DEC2HEX(F136+2*F138+2^6*F137+2^10*F135+2^17*F142+2^22*F141+2^26*F140+2^32*F134+2^36*F139,10)</f>
        <v>221C821902</v>
      </c>
      <c r="G133" s="160" t="s">
        <v>124</v>
      </c>
      <c r="H133" s="195"/>
    </row>
    <row r="134" spans="2:8" x14ac:dyDescent="0.2">
      <c r="B134" s="155" t="str">
        <f>"GMI = " &amp; REPT(" ",15) &amp; E98 &amp; " µS"</f>
        <v>GMI =                100 µS</v>
      </c>
      <c r="C134" s="40"/>
      <c r="D134" s="193"/>
      <c r="E134" s="193"/>
      <c r="F134" s="194">
        <f>VLOOKUP(E98,'Compensation References'!E1:P9,12,FALSE)</f>
        <v>2</v>
      </c>
      <c r="G134" s="160" t="s">
        <v>14</v>
      </c>
      <c r="H134" s="195"/>
    </row>
    <row r="135" spans="2:8" x14ac:dyDescent="0.2">
      <c r="B135" s="155" t="str">
        <f>"RVI = " &amp; REPT(" ",16) &amp; E100 &amp; " kΩ"</f>
        <v>RVI =                 30 kΩ</v>
      </c>
      <c r="C135" s="40"/>
      <c r="D135" s="193"/>
      <c r="E135" s="193"/>
      <c r="F135" s="194">
        <f>VLOOKUP(E100,'Compensation References'!I2:P65,8,FALSE)</f>
        <v>6</v>
      </c>
      <c r="G135" s="160" t="s">
        <v>14</v>
      </c>
      <c r="H135" s="195"/>
    </row>
    <row r="136" spans="2:8" ht="28.5" x14ac:dyDescent="0.2">
      <c r="B136" s="155" t="str">
        <f>"CZI_MULT = " &amp; REPT(" ",3) &amp; E102</f>
        <v>CZI_MULT =    80</v>
      </c>
      <c r="C136" s="40"/>
      <c r="D136" s="193"/>
      <c r="E136" s="193"/>
      <c r="F136" s="194">
        <f>VLOOKUP(E102,'Compensation References'!M2:P3,4,FALSE)</f>
        <v>0</v>
      </c>
      <c r="G136" s="160" t="s">
        <v>14</v>
      </c>
      <c r="H136" s="161" t="s">
        <v>349</v>
      </c>
    </row>
    <row r="137" spans="2:8" x14ac:dyDescent="0.2">
      <c r="B137" s="155" t="str">
        <f>"CZI = " &amp; REPT(" ",16) &amp; E103 &amp; " pF"</f>
        <v>CZI =                 106.56 pF</v>
      </c>
      <c r="C137" s="40"/>
      <c r="D137" s="193"/>
      <c r="E137" s="193"/>
      <c r="F137" s="194">
        <f>VLOOKUP(E103,'Compensation References'!N2:P17,3,FALSE)</f>
        <v>4</v>
      </c>
      <c r="G137" s="160" t="s">
        <v>14</v>
      </c>
      <c r="H137" s="195" t="s">
        <v>174</v>
      </c>
    </row>
    <row r="138" spans="2:8" x14ac:dyDescent="0.2">
      <c r="B138" s="155" t="str">
        <f>"CPI = " &amp; REPT(" ",16) &amp; E105 &amp; " pF"</f>
        <v>CPI =                 3.2 pF</v>
      </c>
      <c r="C138" s="40"/>
      <c r="D138" s="193"/>
      <c r="E138" s="193"/>
      <c r="F138" s="194">
        <f>VLOOKUP(E105,'Compensation References'!K2:P33,6,FALSE)</f>
        <v>1</v>
      </c>
      <c r="G138" s="160" t="s">
        <v>14</v>
      </c>
      <c r="H138" s="195"/>
    </row>
    <row r="139" spans="2:8" x14ac:dyDescent="0.2">
      <c r="B139" s="155" t="str">
        <f>"GMV = " &amp; REPT(" ",13) &amp; E114 &amp; " µS"</f>
        <v>GMV =              100 µS</v>
      </c>
      <c r="C139" s="40"/>
      <c r="D139" s="193"/>
      <c r="E139" s="193"/>
      <c r="F139" s="194">
        <f>VLOOKUP(E114,'Compensation References'!D1:P9,13,FALSE)</f>
        <v>2</v>
      </c>
      <c r="G139" s="160" t="s">
        <v>14</v>
      </c>
      <c r="H139" s="195"/>
    </row>
    <row r="140" spans="2:8" x14ac:dyDescent="0.2">
      <c r="B140" s="155" t="str">
        <f>"RVV = " &amp; REPT(" ",14) &amp; E116 &amp; " kΩ"</f>
        <v>RVV =               35 kΩ</v>
      </c>
      <c r="C140" s="40"/>
      <c r="D140" s="193"/>
      <c r="E140" s="193"/>
      <c r="F140" s="194">
        <f>VLOOKUP(E116,'Compensation References'!F2:P65,11,FALSE)</f>
        <v>7</v>
      </c>
      <c r="G140" s="160" t="s">
        <v>14</v>
      </c>
      <c r="H140" s="195"/>
    </row>
    <row r="141" spans="2:8" x14ac:dyDescent="0.2">
      <c r="B141" s="155" t="str">
        <f>"CZV = " &amp; REPT(" ",15) &amp; E118 &amp; " pF"</f>
        <v>CZV =                1000 pF</v>
      </c>
      <c r="C141" s="40"/>
      <c r="D141" s="193"/>
      <c r="E141" s="193"/>
      <c r="F141" s="194">
        <f>VLOOKUP(E118,'Compensation References'!O2:P17,2,FALSE)</f>
        <v>2</v>
      </c>
      <c r="G141" s="160" t="s">
        <v>14</v>
      </c>
      <c r="H141" s="195" t="s">
        <v>175</v>
      </c>
    </row>
    <row r="142" spans="2:8" ht="15" thickBot="1" x14ac:dyDescent="0.25">
      <c r="B142" s="196" t="str">
        <f>"CPV = " &amp; REPT(" ",14) &amp; E120 &amp; " pF"</f>
        <v>CPV =               6.25 pF</v>
      </c>
      <c r="C142" s="53"/>
      <c r="D142" s="197"/>
      <c r="E142" s="197"/>
      <c r="F142" s="198">
        <f>VLOOKUP(E120,'Compensation References'!H2:P33,9,FALSE)</f>
        <v>1</v>
      </c>
      <c r="G142" s="199" t="s">
        <v>14</v>
      </c>
      <c r="H142" s="200"/>
    </row>
    <row r="143" spans="2:8" x14ac:dyDescent="0.2">
      <c r="B143" s="300" t="s">
        <v>794</v>
      </c>
      <c r="C143" s="300"/>
      <c r="D143" s="300"/>
      <c r="E143" s="300"/>
    </row>
    <row r="144" spans="2:8" x14ac:dyDescent="0.2">
      <c r="B144" s="37" t="s">
        <v>789</v>
      </c>
      <c r="C144" s="286">
        <f>'Bode Plot'!$P$40</f>
        <v>22.314396902759501</v>
      </c>
      <c r="D144" s="37" t="s">
        <v>11</v>
      </c>
    </row>
    <row r="145" spans="2:4" x14ac:dyDescent="0.2">
      <c r="B145" s="37" t="s">
        <v>790</v>
      </c>
      <c r="C145" s="286">
        <f>'Bode Plot'!$Q$40</f>
        <v>92.246814557163603</v>
      </c>
      <c r="D145" s="37" t="s">
        <v>793</v>
      </c>
    </row>
    <row r="146" spans="2:4" x14ac:dyDescent="0.2">
      <c r="B146" s="37" t="s">
        <v>791</v>
      </c>
      <c r="C146" s="286">
        <f>'Bode Plot'!$R$40</f>
        <v>-36.828372489996738</v>
      </c>
      <c r="D146" s="37" t="s">
        <v>792</v>
      </c>
    </row>
  </sheetData>
  <sheetProtection algorithmName="SHA-512" hashValue="0BDExYi13KXEVwQqlrBPJ9HrB36d1tvj7UAisYc41L3mu1tS++mzoqmnk0GqkK3n1eAz10B25c+GVURzop0SZg==" saltValue="yy0rAiNT4DU92fSKbI2Cbg==" spinCount="100000" sheet="1" objects="1" scenarios="1"/>
  <mergeCells count="21">
    <mergeCell ref="B143:E143"/>
    <mergeCell ref="B1:H1"/>
    <mergeCell ref="J12:J25"/>
    <mergeCell ref="B89:H91"/>
    <mergeCell ref="J71:L76"/>
    <mergeCell ref="J77:L77"/>
    <mergeCell ref="B77:H77"/>
    <mergeCell ref="B76:H76"/>
    <mergeCell ref="B88:H88"/>
    <mergeCell ref="B17:H17"/>
    <mergeCell ref="B18:H18"/>
    <mergeCell ref="B31:H31"/>
    <mergeCell ref="B32:H32"/>
    <mergeCell ref="B58:H58"/>
    <mergeCell ref="B57:H57"/>
    <mergeCell ref="B64:H64"/>
    <mergeCell ref="B97:H97"/>
    <mergeCell ref="B96:H96"/>
    <mergeCell ref="B132:H132"/>
    <mergeCell ref="B131:H131"/>
    <mergeCell ref="B65:H65"/>
  </mergeCells>
  <conditionalFormatting sqref="C5">
    <cfRule type="cellIs" dxfId="101" priority="20" operator="lessThan">
      <formula>1.8</formula>
    </cfRule>
    <cfRule type="cellIs" dxfId="100" priority="15" operator="between">
      <formula>1.8</formula>
      <formula>4</formula>
    </cfRule>
    <cfRule type="cellIs" dxfId="99" priority="16" operator="greaterThan">
      <formula>16</formula>
    </cfRule>
  </conditionalFormatting>
  <conditionalFormatting sqref="C6">
    <cfRule type="cellIs" dxfId="98" priority="13" operator="greaterThan">
      <formula>5.5</formula>
    </cfRule>
    <cfRule type="cellIs" dxfId="97" priority="14" operator="lessThan">
      <formula>0.6</formula>
    </cfRule>
  </conditionalFormatting>
  <conditionalFormatting sqref="D11">
    <cfRule type="cellIs" dxfId="96" priority="119" operator="greaterThan">
      <formula>$D$4</formula>
    </cfRule>
  </conditionalFormatting>
  <conditionalFormatting sqref="D55">
    <cfRule type="cellIs" dxfId="95" priority="11" operator="greaterThan">
      <formula>$C$13</formula>
    </cfRule>
  </conditionalFormatting>
  <conditionalFormatting sqref="D106:F106">
    <cfRule type="cellIs" dxfId="94" priority="5" operator="greaterThan">
      <formula>$D$93</formula>
    </cfRule>
  </conditionalFormatting>
  <conditionalFormatting sqref="E72">
    <cfRule type="cellIs" dxfId="93" priority="1" operator="lessThan">
      <formula>$E$69*2</formula>
    </cfRule>
  </conditionalFormatting>
  <conditionalFormatting sqref="E100">
    <cfRule type="cellIs" dxfId="92" priority="76" operator="greaterThan">
      <formula>$D$99</formula>
    </cfRule>
  </conditionalFormatting>
  <conditionalFormatting sqref="E116">
    <cfRule type="cellIs" dxfId="89" priority="118" operator="greaterThan">
      <formula>$D$115</formula>
    </cfRule>
  </conditionalFormatting>
  <conditionalFormatting sqref="F8">
    <cfRule type="cellIs" dxfId="88" priority="18" operator="lessThan">
      <formula>0.25</formula>
    </cfRule>
    <cfRule type="cellIs" dxfId="87" priority="17" operator="greaterThan">
      <formula>0.7</formula>
    </cfRule>
  </conditionalFormatting>
  <conditionalFormatting sqref="F26">
    <cfRule type="cellIs" dxfId="86" priority="120" operator="lessThan">
      <formula>$D$4*0.05</formula>
    </cfRule>
  </conditionalFormatting>
  <conditionalFormatting sqref="F81">
    <cfRule type="cellIs" dxfId="85" priority="33" operator="greaterThan">
      <formula>$C$16/3</formula>
    </cfRule>
  </conditionalFormatting>
  <conditionalFormatting sqref="F83">
    <cfRule type="cellIs" dxfId="84" priority="9" operator="lessThan">
      <formula>2</formula>
    </cfRule>
  </conditionalFormatting>
  <conditionalFormatting sqref="F85">
    <cfRule type="cellIs" dxfId="83" priority="42" operator="greaterThan">
      <formula>$C$15</formula>
    </cfRule>
    <cfRule type="cellIs" dxfId="82" priority="43" operator="greaterThan">
      <formula>$C$14</formula>
    </cfRule>
  </conditionalFormatting>
  <conditionalFormatting sqref="F109">
    <cfRule type="cellIs" dxfId="81" priority="6" operator="greaterThan">
      <formula>$C$16/3</formula>
    </cfRule>
  </conditionalFormatting>
  <conditionalFormatting sqref="F125">
    <cfRule type="cellIs" dxfId="80" priority="4" operator="lessThan">
      <formula>2</formula>
    </cfRule>
  </conditionalFormatting>
  <conditionalFormatting sqref="F127">
    <cfRule type="cellIs" dxfId="79" priority="2" operator="greaterThan">
      <formula>$C$15</formula>
    </cfRule>
    <cfRule type="cellIs" dxfId="78" priority="3" operator="greaterThan">
      <formula>$C$14</formula>
    </cfRule>
  </conditionalFormatting>
  <conditionalFormatting sqref="K80:K110">
    <cfRule type="cellIs" dxfId="77" priority="73" operator="lessThan">
      <formula>$D$93</formula>
    </cfRule>
    <cfRule type="cellIs" dxfId="76" priority="74" operator="greaterThan">
      <formula>$D$93</formula>
    </cfRule>
  </conditionalFormatting>
  <conditionalFormatting sqref="L80:L110">
    <cfRule type="cellIs" dxfId="75" priority="60" operator="greaterThan">
      <formula>M80</formula>
    </cfRule>
    <cfRule type="cellIs" dxfId="74" priority="61" operator="lessThan">
      <formula>M80</formula>
    </cfRule>
  </conditionalFormatting>
  <conditionalFormatting sqref="L96:L108">
    <cfRule type="cellIs" dxfId="73" priority="94" operator="greaterThan">
      <formula>M97</formula>
    </cfRule>
    <cfRule type="cellIs" dxfId="72" priority="95" operator="lessThan">
      <formula>M97</formula>
    </cfRule>
  </conditionalFormatting>
  <conditionalFormatting sqref="L109">
    <cfRule type="cellIs" dxfId="71" priority="84" operator="greaterThan">
      <formula>#REF!</formula>
    </cfRule>
    <cfRule type="cellIs" dxfId="70" priority="85" operator="lessThan">
      <formula>#REF!</formula>
    </cfRule>
  </conditionalFormatting>
  <conditionalFormatting sqref="L110">
    <cfRule type="cellIs" dxfId="69" priority="80" operator="greaterThan">
      <formula>M110</formula>
    </cfRule>
    <cfRule type="cellIs" dxfId="68" priority="81" operator="lessThan">
      <formula>M110</formula>
    </cfRule>
  </conditionalFormatting>
  <dataValidations count="1">
    <dataValidation type="list" allowBlank="1" showInputMessage="1" showErrorMessage="1" sqref="E78" xr:uid="{00000000-0002-0000-0000-000000000000}">
      <formula1>$J$80:$J$110</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47" r:id="rId4">
          <objectPr defaultSize="0" autoPict="0" r:id="rId5">
            <anchor moveWithCells="1">
              <from>
                <xdr:col>5</xdr:col>
                <xdr:colOff>0</xdr:colOff>
                <xdr:row>142</xdr:row>
                <xdr:rowOff>171450</xdr:rowOff>
              </from>
              <to>
                <xdr:col>7</xdr:col>
                <xdr:colOff>7991475</xdr:colOff>
                <xdr:row>172</xdr:row>
                <xdr:rowOff>9525</xdr:rowOff>
              </to>
            </anchor>
          </objectPr>
        </oleObject>
      </mc:Choice>
      <mc:Fallback>
        <oleObject progId="Visio.Drawing.11" shapeId="1047" r:id="rId4"/>
      </mc:Fallback>
    </mc:AlternateContent>
  </oleObjects>
  <extLst>
    <ext xmlns:x14="http://schemas.microsoft.com/office/spreadsheetml/2009/9/main" uri="{78C0D931-6437-407d-A8EE-F0AAD7539E65}">
      <x14:conditionalFormattings>
        <x14:conditionalFormatting xmlns:xm="http://schemas.microsoft.com/office/excel/2006/main">
          <x14:cfRule type="cellIs" priority="7" operator="greaterThan" id="{F8388281-D9AC-4009-B657-0FFF0AB56577}">
            <xm:f>'Compensation References'!$M$2</xm:f>
            <x14:dxf>
              <font>
                <color rgb="FF9C0006"/>
              </font>
              <fill>
                <patternFill>
                  <bgColor rgb="FFFFC7CE"/>
                </patternFill>
              </fill>
            </x14:dxf>
          </x14:cfRule>
          <x14:cfRule type="cellIs" priority="8" operator="lessThan" id="{BC1B7E67-7631-4540-87D5-FEB3526BE421}">
            <xm:f>'Compensation References'!$M$2</xm:f>
            <x14:dxf>
              <font>
                <color rgb="FF9C0006"/>
              </font>
              <fill>
                <patternFill>
                  <bgColor rgb="FFFFC7CE"/>
                </patternFill>
              </fill>
            </x14:dxf>
          </x14:cfRule>
          <xm:sqref>E102</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1000000}">
          <x14:formula1>
            <xm:f>'Compensation References'!$R$2:$R$13</xm:f>
          </x14:formula1>
          <xm:sqref>C16:C17 D17:F17</xm:sqref>
        </x14:dataValidation>
        <x14:dataValidation type="list" allowBlank="1" showInputMessage="1" showErrorMessage="1" xr:uid="{00000000-0002-0000-0000-000002000000}">
          <x14:formula1>
            <xm:f>'Compensation References'!$E$2:$E$5</xm:f>
          </x14:formula1>
          <xm:sqref>E98</xm:sqref>
        </x14:dataValidation>
        <x14:dataValidation type="list" allowBlank="1" showInputMessage="1" showErrorMessage="1" xr:uid="{00000000-0002-0000-0000-000003000000}">
          <x14:formula1>
            <xm:f>'Compensation References'!$I$2:$I$65</xm:f>
          </x14:formula1>
          <xm:sqref>E100</xm:sqref>
        </x14:dataValidation>
        <x14:dataValidation type="list" allowBlank="1" showInputMessage="1" showErrorMessage="1" xr:uid="{00000000-0002-0000-0000-000004000000}">
          <x14:formula1>
            <xm:f>'Compensation References'!$K$2:$K$33</xm:f>
          </x14:formula1>
          <xm:sqref>E105</xm:sqref>
        </x14:dataValidation>
        <x14:dataValidation type="list" allowBlank="1" showInputMessage="1" showErrorMessage="1" xr:uid="{00000000-0002-0000-0000-000005000000}">
          <x14:formula1>
            <xm:f>'Compensation References'!$N$2:$N$17</xm:f>
          </x14:formula1>
          <xm:sqref>E103</xm:sqref>
        </x14:dataValidation>
        <x14:dataValidation type="list" allowBlank="1" showInputMessage="1" showErrorMessage="1" xr:uid="{00000000-0002-0000-0000-000006000000}">
          <x14:formula1>
            <xm:f>'Compensation References'!$D$2:$D$5</xm:f>
          </x14:formula1>
          <xm:sqref>E114</xm:sqref>
        </x14:dataValidation>
        <x14:dataValidation type="list" allowBlank="1" showInputMessage="1" showErrorMessage="1" xr:uid="{00000000-0002-0000-0000-000007000000}">
          <x14:formula1>
            <xm:f>'Compensation References'!$F$2:$F$65</xm:f>
          </x14:formula1>
          <xm:sqref>E116</xm:sqref>
        </x14:dataValidation>
        <x14:dataValidation type="list" allowBlank="1" showInputMessage="1" showErrorMessage="1" xr:uid="{00000000-0002-0000-0000-000008000000}">
          <x14:formula1>
            <xm:f>'Compensation References'!$O$2:$O$17</xm:f>
          </x14:formula1>
          <xm:sqref>E118</xm:sqref>
        </x14:dataValidation>
        <x14:dataValidation type="list" allowBlank="1" showInputMessage="1" showErrorMessage="1" xr:uid="{00000000-0002-0000-0000-000009000000}">
          <x14:formula1>
            <xm:f>'Compensation References'!$H$2:$H$33</xm:f>
          </x14:formula1>
          <xm:sqref>E120</xm:sqref>
        </x14:dataValidation>
        <x14:dataValidation type="list" allowBlank="1" showInputMessage="1" showErrorMessage="1" xr:uid="{00000000-0002-0000-0000-00000A000000}">
          <x14:formula1>
            <xm:f>'Compensation References'!$M$2:$M$3</xm:f>
          </x14:formula1>
          <xm:sqref>E102</xm:sqref>
        </x14:dataValidation>
        <x14:dataValidation type="list" allowBlank="1" showInputMessage="1" showErrorMessage="1" xr:uid="{00000000-0002-0000-0000-00000B000000}">
          <x14:formula1>
            <xm:f>'Compensation References'!$Q$2:$Q$5</xm:f>
          </x14:formula1>
          <xm:sqref>C10</xm:sqref>
        </x14:dataValidation>
        <x14:dataValidation type="list" allowBlank="1" showInputMessage="1" showErrorMessage="1" xr:uid="{00000000-0002-0000-0000-00000C000000}">
          <x14:formula1>
            <xm:f>'Compensation References'!$T$2:$T$5</xm:f>
          </x14:formula1>
          <xm:sqref>E7</xm:sqref>
        </x14:dataValidation>
        <x14:dataValidation type="list" allowBlank="1" showInputMessage="1" showErrorMessage="1" xr:uid="{00000000-0002-0000-0000-00000D000000}">
          <x14:formula1>
            <xm:f>'Compensation References'!$A$2:$A$4</xm:f>
          </x14:formula1>
          <xm:sqref>C3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U65"/>
  <sheetViews>
    <sheetView workbookViewId="0">
      <selection activeCell="C39" sqref="C39"/>
    </sheetView>
  </sheetViews>
  <sheetFormatPr defaultRowHeight="15" x14ac:dyDescent="0.25"/>
  <cols>
    <col min="1" max="1" width="11.5703125" bestFit="1" customWidth="1"/>
    <col min="2" max="3" width="11.5703125" customWidth="1"/>
    <col min="18" max="18" width="10.85546875" customWidth="1"/>
  </cols>
  <sheetData>
    <row r="1" spans="1:21" x14ac:dyDescent="0.25">
      <c r="A1" t="s">
        <v>192</v>
      </c>
      <c r="B1" t="s">
        <v>196</v>
      </c>
      <c r="C1" t="s">
        <v>197</v>
      </c>
      <c r="D1" t="s">
        <v>13</v>
      </c>
      <c r="E1" t="s">
        <v>1</v>
      </c>
      <c r="F1" t="s">
        <v>2</v>
      </c>
      <c r="G1" t="s">
        <v>3</v>
      </c>
      <c r="H1" t="s">
        <v>4</v>
      </c>
      <c r="I1" t="s">
        <v>5</v>
      </c>
      <c r="J1" t="s">
        <v>6</v>
      </c>
      <c r="K1" t="s">
        <v>7</v>
      </c>
      <c r="L1" t="s">
        <v>8</v>
      </c>
      <c r="M1" t="s">
        <v>127</v>
      </c>
      <c r="N1" t="s">
        <v>112</v>
      </c>
      <c r="O1" t="s">
        <v>113</v>
      </c>
      <c r="P1" t="s">
        <v>14</v>
      </c>
      <c r="Q1" t="s">
        <v>131</v>
      </c>
      <c r="R1" t="s">
        <v>37</v>
      </c>
      <c r="T1" t="s">
        <v>15</v>
      </c>
      <c r="U1" t="s">
        <v>130</v>
      </c>
    </row>
    <row r="2" spans="1:21" x14ac:dyDescent="0.25">
      <c r="A2" t="s">
        <v>193</v>
      </c>
      <c r="B2">
        <v>40</v>
      </c>
      <c r="C2">
        <v>6.1550000000000002</v>
      </c>
      <c r="D2">
        <v>25</v>
      </c>
      <c r="E2">
        <v>25</v>
      </c>
      <c r="F2">
        <v>0</v>
      </c>
      <c r="G2">
        <v>0</v>
      </c>
      <c r="H2">
        <v>0</v>
      </c>
      <c r="I2">
        <v>0</v>
      </c>
      <c r="J2">
        <v>0</v>
      </c>
      <c r="K2">
        <v>0</v>
      </c>
      <c r="L2">
        <v>800</v>
      </c>
      <c r="M2">
        <f>L2*'Device Calculator'!E$98/10^3</f>
        <v>80</v>
      </c>
      <c r="N2">
        <f>J2*('Device Calculator'!E$102)</f>
        <v>0</v>
      </c>
      <c r="O2">
        <f>G2*4*10^6*'Device Calculator'!E$114*10^-6</f>
        <v>0</v>
      </c>
      <c r="P2">
        <v>0</v>
      </c>
      <c r="Q2">
        <v>1</v>
      </c>
      <c r="R2">
        <v>225</v>
      </c>
      <c r="T2">
        <v>1</v>
      </c>
      <c r="U2">
        <v>1</v>
      </c>
    </row>
    <row r="3" spans="1:21" x14ac:dyDescent="0.25">
      <c r="A3" t="s">
        <v>194</v>
      </c>
      <c r="B3">
        <v>20</v>
      </c>
      <c r="C3">
        <f>6.155*2</f>
        <v>12.31</v>
      </c>
      <c r="D3">
        <v>50</v>
      </c>
      <c r="E3">
        <v>50</v>
      </c>
      <c r="F3">
        <f>F2+5</f>
        <v>5</v>
      </c>
      <c r="G3">
        <f>G2+1.25</f>
        <v>1.25</v>
      </c>
      <c r="H3">
        <f>H2+6.25</f>
        <v>6.25</v>
      </c>
      <c r="I3">
        <f>I2+5</f>
        <v>5</v>
      </c>
      <c r="J3">
        <f>J2+0.333</f>
        <v>0.33300000000000002</v>
      </c>
      <c r="K3">
        <f>K2+3.2</f>
        <v>3.2</v>
      </c>
      <c r="L3">
        <v>1600</v>
      </c>
      <c r="M3">
        <f>L3*'Device Calculator'!E$98/10^3</f>
        <v>160</v>
      </c>
      <c r="N3">
        <f>J3*('Device Calculator'!E$102)</f>
        <v>26.64</v>
      </c>
      <c r="O3">
        <f>G3*4*10^6*'Device Calculator'!E$114*10^-6</f>
        <v>500</v>
      </c>
      <c r="P3">
        <f>P2+1</f>
        <v>1</v>
      </c>
      <c r="Q3">
        <v>2</v>
      </c>
      <c r="R3">
        <v>275</v>
      </c>
      <c r="T3">
        <v>0.5</v>
      </c>
      <c r="U3">
        <v>2</v>
      </c>
    </row>
    <row r="4" spans="1:21" x14ac:dyDescent="0.25">
      <c r="A4" t="s">
        <v>195</v>
      </c>
      <c r="B4">
        <v>10</v>
      </c>
      <c r="C4">
        <f>6.155*2</f>
        <v>12.31</v>
      </c>
      <c r="D4">
        <v>100</v>
      </c>
      <c r="E4">
        <v>100</v>
      </c>
      <c r="F4">
        <f t="shared" ref="F4:F65" si="0">F3+5</f>
        <v>10</v>
      </c>
      <c r="G4">
        <f t="shared" ref="G4:G17" si="1">G3+1.25</f>
        <v>2.5</v>
      </c>
      <c r="H4">
        <f t="shared" ref="H4:H33" si="2">H3+6.25</f>
        <v>12.5</v>
      </c>
      <c r="I4">
        <f t="shared" ref="I4:I65" si="3">I3+5</f>
        <v>10</v>
      </c>
      <c r="J4">
        <f t="shared" ref="J4:J17" si="4">J3+0.333</f>
        <v>0.66600000000000004</v>
      </c>
      <c r="K4">
        <f t="shared" ref="K4:K33" si="5">K3+3.2</f>
        <v>6.4</v>
      </c>
      <c r="N4">
        <f>J4*('Device Calculator'!E$102)</f>
        <v>53.28</v>
      </c>
      <c r="O4">
        <f>G4*4*10^6*'Device Calculator'!E$114*10^-6</f>
        <v>1000</v>
      </c>
      <c r="P4">
        <f t="shared" ref="P4:P65" si="6">P3+1</f>
        <v>2</v>
      </c>
      <c r="Q4">
        <v>3</v>
      </c>
      <c r="R4">
        <v>325</v>
      </c>
      <c r="T4">
        <v>0.25</v>
      </c>
      <c r="U4">
        <v>3</v>
      </c>
    </row>
    <row r="5" spans="1:21" x14ac:dyDescent="0.25">
      <c r="D5">
        <v>200</v>
      </c>
      <c r="E5">
        <v>200</v>
      </c>
      <c r="F5">
        <f t="shared" si="0"/>
        <v>15</v>
      </c>
      <c r="G5">
        <f t="shared" si="1"/>
        <v>3.75</v>
      </c>
      <c r="H5">
        <f t="shared" si="2"/>
        <v>18.75</v>
      </c>
      <c r="I5">
        <f t="shared" si="3"/>
        <v>15</v>
      </c>
      <c r="J5">
        <f t="shared" si="4"/>
        <v>0.99900000000000011</v>
      </c>
      <c r="K5">
        <f t="shared" si="5"/>
        <v>9.6000000000000014</v>
      </c>
      <c r="N5">
        <f>J5*('Device Calculator'!E$102)</f>
        <v>79.920000000000016</v>
      </c>
      <c r="O5">
        <f>G5*4*10^6*'Device Calculator'!E$114*10^-6</f>
        <v>1500</v>
      </c>
      <c r="P5">
        <f t="shared" si="6"/>
        <v>3</v>
      </c>
      <c r="Q5">
        <v>4</v>
      </c>
      <c r="R5">
        <v>375</v>
      </c>
      <c r="T5">
        <v>0.125</v>
      </c>
      <c r="U5">
        <v>4</v>
      </c>
    </row>
    <row r="6" spans="1:21" x14ac:dyDescent="0.25">
      <c r="F6">
        <f t="shared" si="0"/>
        <v>20</v>
      </c>
      <c r="G6">
        <f t="shared" si="1"/>
        <v>5</v>
      </c>
      <c r="H6">
        <f t="shared" si="2"/>
        <v>25</v>
      </c>
      <c r="I6">
        <f t="shared" si="3"/>
        <v>20</v>
      </c>
      <c r="J6">
        <f t="shared" si="4"/>
        <v>1.3320000000000001</v>
      </c>
      <c r="K6">
        <f t="shared" si="5"/>
        <v>12.8</v>
      </c>
      <c r="N6">
        <f>J6*('Device Calculator'!E$102)</f>
        <v>106.56</v>
      </c>
      <c r="O6">
        <f>G6*4*10^6*'Device Calculator'!E$114*10^-6</f>
        <v>2000</v>
      </c>
      <c r="P6">
        <f t="shared" si="6"/>
        <v>4</v>
      </c>
      <c r="R6">
        <f>R2*2</f>
        <v>450</v>
      </c>
    </row>
    <row r="7" spans="1:21" x14ac:dyDescent="0.25">
      <c r="F7">
        <f t="shared" si="0"/>
        <v>25</v>
      </c>
      <c r="G7">
        <f t="shared" si="1"/>
        <v>6.25</v>
      </c>
      <c r="H7">
        <f t="shared" si="2"/>
        <v>31.25</v>
      </c>
      <c r="I7">
        <f t="shared" si="3"/>
        <v>25</v>
      </c>
      <c r="J7">
        <f t="shared" si="4"/>
        <v>1.665</v>
      </c>
      <c r="K7">
        <f t="shared" si="5"/>
        <v>16</v>
      </c>
      <c r="N7">
        <f>J7*('Device Calculator'!E$102)</f>
        <v>133.19999999999999</v>
      </c>
      <c r="O7">
        <f>G7*4*10^6*'Device Calculator'!E$114*10^-6</f>
        <v>2500</v>
      </c>
      <c r="P7">
        <f t="shared" si="6"/>
        <v>5</v>
      </c>
      <c r="R7">
        <f t="shared" ref="R7:R17" si="7">R3*2</f>
        <v>550</v>
      </c>
    </row>
    <row r="8" spans="1:21" x14ac:dyDescent="0.25">
      <c r="F8">
        <f t="shared" si="0"/>
        <v>30</v>
      </c>
      <c r="G8">
        <f t="shared" si="1"/>
        <v>7.5</v>
      </c>
      <c r="H8">
        <f t="shared" si="2"/>
        <v>37.5</v>
      </c>
      <c r="I8">
        <f t="shared" si="3"/>
        <v>30</v>
      </c>
      <c r="J8">
        <f t="shared" si="4"/>
        <v>1.998</v>
      </c>
      <c r="K8">
        <f t="shared" si="5"/>
        <v>19.2</v>
      </c>
      <c r="N8">
        <f>J8*('Device Calculator'!E$102)</f>
        <v>159.84</v>
      </c>
      <c r="O8">
        <f>G8*4*10^6*'Device Calculator'!E$114*10^-6</f>
        <v>3000</v>
      </c>
      <c r="P8">
        <f t="shared" si="6"/>
        <v>6</v>
      </c>
      <c r="R8">
        <f t="shared" si="7"/>
        <v>650</v>
      </c>
    </row>
    <row r="9" spans="1:21" x14ac:dyDescent="0.25">
      <c r="F9">
        <f t="shared" si="0"/>
        <v>35</v>
      </c>
      <c r="G9">
        <f t="shared" si="1"/>
        <v>8.75</v>
      </c>
      <c r="H9">
        <f t="shared" si="2"/>
        <v>43.75</v>
      </c>
      <c r="I9">
        <f t="shared" si="3"/>
        <v>35</v>
      </c>
      <c r="J9">
        <f t="shared" si="4"/>
        <v>2.331</v>
      </c>
      <c r="K9">
        <f t="shared" si="5"/>
        <v>22.4</v>
      </c>
      <c r="N9">
        <f>J9*('Device Calculator'!E$102)</f>
        <v>186.48</v>
      </c>
      <c r="O9">
        <f>G9*4*10^6*'Device Calculator'!E$114*10^-6</f>
        <v>3500</v>
      </c>
      <c r="P9">
        <f t="shared" si="6"/>
        <v>7</v>
      </c>
      <c r="R9">
        <f t="shared" si="7"/>
        <v>750</v>
      </c>
    </row>
    <row r="10" spans="1:21" x14ac:dyDescent="0.25">
      <c r="F10">
        <f t="shared" si="0"/>
        <v>40</v>
      </c>
      <c r="G10">
        <f t="shared" si="1"/>
        <v>10</v>
      </c>
      <c r="H10">
        <f t="shared" si="2"/>
        <v>50</v>
      </c>
      <c r="I10">
        <f t="shared" si="3"/>
        <v>40</v>
      </c>
      <c r="J10">
        <f t="shared" si="4"/>
        <v>2.6640000000000001</v>
      </c>
      <c r="K10">
        <f t="shared" si="5"/>
        <v>25.599999999999998</v>
      </c>
      <c r="N10">
        <f>J10*('Device Calculator'!E$102)</f>
        <v>213.12</v>
      </c>
      <c r="O10">
        <f>G10*4*10^6*'Device Calculator'!E$114*10^-6</f>
        <v>4000</v>
      </c>
      <c r="P10">
        <f t="shared" si="6"/>
        <v>8</v>
      </c>
      <c r="R10">
        <f t="shared" si="7"/>
        <v>900</v>
      </c>
    </row>
    <row r="11" spans="1:21" x14ac:dyDescent="0.25">
      <c r="F11">
        <f t="shared" si="0"/>
        <v>45</v>
      </c>
      <c r="G11">
        <f t="shared" si="1"/>
        <v>11.25</v>
      </c>
      <c r="H11">
        <f t="shared" si="2"/>
        <v>56.25</v>
      </c>
      <c r="I11">
        <f t="shared" si="3"/>
        <v>45</v>
      </c>
      <c r="J11">
        <f t="shared" si="4"/>
        <v>2.9970000000000003</v>
      </c>
      <c r="K11">
        <f t="shared" si="5"/>
        <v>28.799999999999997</v>
      </c>
      <c r="N11">
        <f>J11*('Device Calculator'!E$102)</f>
        <v>239.76000000000002</v>
      </c>
      <c r="O11">
        <f>G11*4*10^6*'Device Calculator'!E$114*10^-6</f>
        <v>4500</v>
      </c>
      <c r="P11">
        <f t="shared" si="6"/>
        <v>9</v>
      </c>
      <c r="R11">
        <f t="shared" si="7"/>
        <v>1100</v>
      </c>
    </row>
    <row r="12" spans="1:21" x14ac:dyDescent="0.25">
      <c r="F12">
        <f t="shared" si="0"/>
        <v>50</v>
      </c>
      <c r="G12">
        <f t="shared" si="1"/>
        <v>12.5</v>
      </c>
      <c r="H12">
        <f t="shared" si="2"/>
        <v>62.5</v>
      </c>
      <c r="I12">
        <f t="shared" si="3"/>
        <v>50</v>
      </c>
      <c r="J12">
        <f t="shared" si="4"/>
        <v>3.3300000000000005</v>
      </c>
      <c r="K12">
        <f t="shared" si="5"/>
        <v>31.999999999999996</v>
      </c>
      <c r="N12">
        <f>J12*('Device Calculator'!E$102)</f>
        <v>266.40000000000003</v>
      </c>
      <c r="O12">
        <f>G12*4*10^6*'Device Calculator'!E$114*10^-6</f>
        <v>5000</v>
      </c>
      <c r="P12">
        <f t="shared" si="6"/>
        <v>10</v>
      </c>
      <c r="R12">
        <f t="shared" si="7"/>
        <v>1300</v>
      </c>
    </row>
    <row r="13" spans="1:21" x14ac:dyDescent="0.25">
      <c r="F13">
        <f t="shared" si="0"/>
        <v>55</v>
      </c>
      <c r="G13">
        <f t="shared" si="1"/>
        <v>13.75</v>
      </c>
      <c r="H13">
        <f t="shared" si="2"/>
        <v>68.75</v>
      </c>
      <c r="I13">
        <f t="shared" si="3"/>
        <v>55</v>
      </c>
      <c r="J13">
        <f t="shared" si="4"/>
        <v>3.6630000000000007</v>
      </c>
      <c r="K13">
        <f t="shared" si="5"/>
        <v>35.199999999999996</v>
      </c>
      <c r="N13">
        <f>J13*('Device Calculator'!E$102)</f>
        <v>293.04000000000008</v>
      </c>
      <c r="O13">
        <f>G13*4*10^6*'Device Calculator'!E$114*10^-6</f>
        <v>5500</v>
      </c>
      <c r="P13">
        <f t="shared" si="6"/>
        <v>11</v>
      </c>
      <c r="R13">
        <f t="shared" si="7"/>
        <v>1500</v>
      </c>
    </row>
    <row r="14" spans="1:21" x14ac:dyDescent="0.25">
      <c r="F14">
        <f t="shared" si="0"/>
        <v>60</v>
      </c>
      <c r="G14">
        <f t="shared" si="1"/>
        <v>15</v>
      </c>
      <c r="H14">
        <f t="shared" si="2"/>
        <v>75</v>
      </c>
      <c r="I14">
        <f t="shared" si="3"/>
        <v>60</v>
      </c>
      <c r="J14">
        <f t="shared" si="4"/>
        <v>3.9960000000000009</v>
      </c>
      <c r="K14">
        <f t="shared" si="5"/>
        <v>38.4</v>
      </c>
      <c r="N14">
        <f>J14*('Device Calculator'!E$102)</f>
        <v>319.68000000000006</v>
      </c>
      <c r="O14">
        <f>G14*4*10^6*'Device Calculator'!E$114*10^-6</f>
        <v>6000</v>
      </c>
      <c r="P14">
        <f t="shared" si="6"/>
        <v>12</v>
      </c>
      <c r="R14">
        <f t="shared" si="7"/>
        <v>1800</v>
      </c>
    </row>
    <row r="15" spans="1:21" x14ac:dyDescent="0.25">
      <c r="F15">
        <f t="shared" si="0"/>
        <v>65</v>
      </c>
      <c r="G15">
        <f t="shared" si="1"/>
        <v>16.25</v>
      </c>
      <c r="H15">
        <f t="shared" si="2"/>
        <v>81.25</v>
      </c>
      <c r="I15">
        <f t="shared" si="3"/>
        <v>65</v>
      </c>
      <c r="J15">
        <f t="shared" si="4"/>
        <v>4.3290000000000006</v>
      </c>
      <c r="K15">
        <f t="shared" si="5"/>
        <v>41.6</v>
      </c>
      <c r="N15">
        <f>J15*('Device Calculator'!E$102)</f>
        <v>346.32000000000005</v>
      </c>
      <c r="O15">
        <f>G15*4*10^6*'Device Calculator'!E$114*10^-6</f>
        <v>6500</v>
      </c>
      <c r="P15">
        <f t="shared" si="6"/>
        <v>13</v>
      </c>
      <c r="R15">
        <f t="shared" si="7"/>
        <v>2200</v>
      </c>
    </row>
    <row r="16" spans="1:21" x14ac:dyDescent="0.25">
      <c r="F16">
        <f t="shared" si="0"/>
        <v>70</v>
      </c>
      <c r="G16">
        <f t="shared" si="1"/>
        <v>17.5</v>
      </c>
      <c r="H16">
        <f t="shared" si="2"/>
        <v>87.5</v>
      </c>
      <c r="I16">
        <f t="shared" si="3"/>
        <v>70</v>
      </c>
      <c r="J16">
        <f t="shared" si="4"/>
        <v>4.6620000000000008</v>
      </c>
      <c r="K16">
        <f t="shared" si="5"/>
        <v>44.800000000000004</v>
      </c>
      <c r="N16">
        <f>J16*('Device Calculator'!E$102)</f>
        <v>372.96000000000004</v>
      </c>
      <c r="O16">
        <f>G16*4*10^6*'Device Calculator'!E$114*10^-6</f>
        <v>7000</v>
      </c>
      <c r="P16">
        <f t="shared" si="6"/>
        <v>14</v>
      </c>
      <c r="R16">
        <f t="shared" si="7"/>
        <v>2600</v>
      </c>
    </row>
    <row r="17" spans="6:18" x14ac:dyDescent="0.25">
      <c r="F17">
        <f t="shared" si="0"/>
        <v>75</v>
      </c>
      <c r="G17">
        <f t="shared" si="1"/>
        <v>18.75</v>
      </c>
      <c r="H17">
        <f t="shared" si="2"/>
        <v>93.75</v>
      </c>
      <c r="I17">
        <f t="shared" si="3"/>
        <v>75</v>
      </c>
      <c r="J17">
        <f t="shared" si="4"/>
        <v>4.995000000000001</v>
      </c>
      <c r="K17">
        <f t="shared" si="5"/>
        <v>48.000000000000007</v>
      </c>
      <c r="N17">
        <f>J17*('Device Calculator'!E$102)</f>
        <v>399.60000000000008</v>
      </c>
      <c r="O17">
        <f>G17*4*10^6*'Device Calculator'!E$114*10^-6</f>
        <v>7500</v>
      </c>
      <c r="P17">
        <f t="shared" si="6"/>
        <v>15</v>
      </c>
      <c r="R17">
        <f t="shared" si="7"/>
        <v>3000</v>
      </c>
    </row>
    <row r="18" spans="6:18" x14ac:dyDescent="0.25">
      <c r="F18">
        <f t="shared" si="0"/>
        <v>80</v>
      </c>
      <c r="H18">
        <f t="shared" si="2"/>
        <v>100</v>
      </c>
      <c r="I18">
        <f t="shared" si="3"/>
        <v>80</v>
      </c>
      <c r="K18">
        <f t="shared" si="5"/>
        <v>51.20000000000001</v>
      </c>
      <c r="P18">
        <f t="shared" si="6"/>
        <v>16</v>
      </c>
    </row>
    <row r="19" spans="6:18" x14ac:dyDescent="0.25">
      <c r="F19">
        <f t="shared" si="0"/>
        <v>85</v>
      </c>
      <c r="H19">
        <f t="shared" si="2"/>
        <v>106.25</v>
      </c>
      <c r="I19">
        <f t="shared" si="3"/>
        <v>85</v>
      </c>
      <c r="K19">
        <f t="shared" si="5"/>
        <v>54.400000000000013</v>
      </c>
      <c r="P19">
        <f t="shared" si="6"/>
        <v>17</v>
      </c>
    </row>
    <row r="20" spans="6:18" x14ac:dyDescent="0.25">
      <c r="F20">
        <f t="shared" si="0"/>
        <v>90</v>
      </c>
      <c r="H20">
        <f t="shared" si="2"/>
        <v>112.5</v>
      </c>
      <c r="I20">
        <f t="shared" si="3"/>
        <v>90</v>
      </c>
      <c r="K20">
        <f t="shared" si="5"/>
        <v>57.600000000000016</v>
      </c>
      <c r="P20">
        <f t="shared" si="6"/>
        <v>18</v>
      </c>
    </row>
    <row r="21" spans="6:18" x14ac:dyDescent="0.25">
      <c r="F21">
        <f t="shared" si="0"/>
        <v>95</v>
      </c>
      <c r="H21">
        <f t="shared" si="2"/>
        <v>118.75</v>
      </c>
      <c r="I21">
        <f t="shared" si="3"/>
        <v>95</v>
      </c>
      <c r="K21">
        <f t="shared" si="5"/>
        <v>60.800000000000018</v>
      </c>
      <c r="P21">
        <f t="shared" si="6"/>
        <v>19</v>
      </c>
    </row>
    <row r="22" spans="6:18" x14ac:dyDescent="0.25">
      <c r="F22">
        <f t="shared" si="0"/>
        <v>100</v>
      </c>
      <c r="H22">
        <f t="shared" si="2"/>
        <v>125</v>
      </c>
      <c r="I22">
        <f t="shared" si="3"/>
        <v>100</v>
      </c>
      <c r="K22">
        <f t="shared" si="5"/>
        <v>64.000000000000014</v>
      </c>
      <c r="P22">
        <f t="shared" si="6"/>
        <v>20</v>
      </c>
    </row>
    <row r="23" spans="6:18" x14ac:dyDescent="0.25">
      <c r="F23">
        <f t="shared" si="0"/>
        <v>105</v>
      </c>
      <c r="H23">
        <f t="shared" si="2"/>
        <v>131.25</v>
      </c>
      <c r="I23">
        <f t="shared" si="3"/>
        <v>105</v>
      </c>
      <c r="K23">
        <f t="shared" si="5"/>
        <v>67.200000000000017</v>
      </c>
      <c r="P23">
        <f t="shared" si="6"/>
        <v>21</v>
      </c>
    </row>
    <row r="24" spans="6:18" x14ac:dyDescent="0.25">
      <c r="F24">
        <f t="shared" si="0"/>
        <v>110</v>
      </c>
      <c r="H24">
        <f t="shared" si="2"/>
        <v>137.5</v>
      </c>
      <c r="I24">
        <f t="shared" si="3"/>
        <v>110</v>
      </c>
      <c r="K24">
        <f t="shared" si="5"/>
        <v>70.40000000000002</v>
      </c>
      <c r="P24">
        <f t="shared" si="6"/>
        <v>22</v>
      </c>
    </row>
    <row r="25" spans="6:18" x14ac:dyDescent="0.25">
      <c r="F25">
        <f t="shared" si="0"/>
        <v>115</v>
      </c>
      <c r="H25">
        <f t="shared" si="2"/>
        <v>143.75</v>
      </c>
      <c r="I25">
        <f t="shared" si="3"/>
        <v>115</v>
      </c>
      <c r="K25">
        <f t="shared" si="5"/>
        <v>73.600000000000023</v>
      </c>
      <c r="P25">
        <f t="shared" si="6"/>
        <v>23</v>
      </c>
    </row>
    <row r="26" spans="6:18" x14ac:dyDescent="0.25">
      <c r="F26">
        <f t="shared" si="0"/>
        <v>120</v>
      </c>
      <c r="H26">
        <f t="shared" si="2"/>
        <v>150</v>
      </c>
      <c r="I26">
        <f t="shared" si="3"/>
        <v>120</v>
      </c>
      <c r="K26">
        <f t="shared" si="5"/>
        <v>76.800000000000026</v>
      </c>
      <c r="P26">
        <f t="shared" si="6"/>
        <v>24</v>
      </c>
    </row>
    <row r="27" spans="6:18" x14ac:dyDescent="0.25">
      <c r="F27">
        <f t="shared" si="0"/>
        <v>125</v>
      </c>
      <c r="H27">
        <f t="shared" si="2"/>
        <v>156.25</v>
      </c>
      <c r="I27">
        <f t="shared" si="3"/>
        <v>125</v>
      </c>
      <c r="K27">
        <f t="shared" si="5"/>
        <v>80.000000000000028</v>
      </c>
      <c r="P27">
        <f t="shared" si="6"/>
        <v>25</v>
      </c>
    </row>
    <row r="28" spans="6:18" x14ac:dyDescent="0.25">
      <c r="F28">
        <f t="shared" si="0"/>
        <v>130</v>
      </c>
      <c r="H28">
        <f t="shared" si="2"/>
        <v>162.5</v>
      </c>
      <c r="I28">
        <f t="shared" si="3"/>
        <v>130</v>
      </c>
      <c r="K28">
        <f t="shared" si="5"/>
        <v>83.200000000000031</v>
      </c>
      <c r="P28">
        <f t="shared" si="6"/>
        <v>26</v>
      </c>
    </row>
    <row r="29" spans="6:18" x14ac:dyDescent="0.25">
      <c r="F29">
        <f t="shared" si="0"/>
        <v>135</v>
      </c>
      <c r="H29">
        <f t="shared" si="2"/>
        <v>168.75</v>
      </c>
      <c r="I29">
        <f t="shared" si="3"/>
        <v>135</v>
      </c>
      <c r="K29">
        <f t="shared" si="5"/>
        <v>86.400000000000034</v>
      </c>
      <c r="P29">
        <f t="shared" si="6"/>
        <v>27</v>
      </c>
    </row>
    <row r="30" spans="6:18" x14ac:dyDescent="0.25">
      <c r="F30">
        <f t="shared" si="0"/>
        <v>140</v>
      </c>
      <c r="H30">
        <f t="shared" si="2"/>
        <v>175</v>
      </c>
      <c r="I30">
        <f t="shared" si="3"/>
        <v>140</v>
      </c>
      <c r="K30">
        <f t="shared" si="5"/>
        <v>89.600000000000037</v>
      </c>
      <c r="P30">
        <f t="shared" si="6"/>
        <v>28</v>
      </c>
    </row>
    <row r="31" spans="6:18" x14ac:dyDescent="0.25">
      <c r="F31">
        <f t="shared" si="0"/>
        <v>145</v>
      </c>
      <c r="H31">
        <f t="shared" si="2"/>
        <v>181.25</v>
      </c>
      <c r="I31">
        <f t="shared" si="3"/>
        <v>145</v>
      </c>
      <c r="K31">
        <f t="shared" si="5"/>
        <v>92.80000000000004</v>
      </c>
      <c r="P31">
        <f t="shared" si="6"/>
        <v>29</v>
      </c>
    </row>
    <row r="32" spans="6:18" x14ac:dyDescent="0.25">
      <c r="F32">
        <f t="shared" si="0"/>
        <v>150</v>
      </c>
      <c r="H32">
        <f t="shared" si="2"/>
        <v>187.5</v>
      </c>
      <c r="I32">
        <f t="shared" si="3"/>
        <v>150</v>
      </c>
      <c r="K32">
        <f t="shared" si="5"/>
        <v>96.000000000000043</v>
      </c>
      <c r="P32">
        <f t="shared" si="6"/>
        <v>30</v>
      </c>
    </row>
    <row r="33" spans="6:16" x14ac:dyDescent="0.25">
      <c r="F33">
        <f t="shared" si="0"/>
        <v>155</v>
      </c>
      <c r="H33">
        <f t="shared" si="2"/>
        <v>193.75</v>
      </c>
      <c r="I33">
        <f t="shared" si="3"/>
        <v>155</v>
      </c>
      <c r="K33">
        <f t="shared" si="5"/>
        <v>99.200000000000045</v>
      </c>
      <c r="P33">
        <f t="shared" si="6"/>
        <v>31</v>
      </c>
    </row>
    <row r="34" spans="6:16" x14ac:dyDescent="0.25">
      <c r="F34">
        <f t="shared" si="0"/>
        <v>160</v>
      </c>
      <c r="I34">
        <f t="shared" si="3"/>
        <v>160</v>
      </c>
      <c r="P34">
        <f t="shared" si="6"/>
        <v>32</v>
      </c>
    </row>
    <row r="35" spans="6:16" x14ac:dyDescent="0.25">
      <c r="F35">
        <f t="shared" si="0"/>
        <v>165</v>
      </c>
      <c r="I35">
        <f t="shared" si="3"/>
        <v>165</v>
      </c>
      <c r="P35">
        <f t="shared" si="6"/>
        <v>33</v>
      </c>
    </row>
    <row r="36" spans="6:16" x14ac:dyDescent="0.25">
      <c r="F36">
        <f t="shared" si="0"/>
        <v>170</v>
      </c>
      <c r="I36">
        <f t="shared" si="3"/>
        <v>170</v>
      </c>
      <c r="P36">
        <f t="shared" si="6"/>
        <v>34</v>
      </c>
    </row>
    <row r="37" spans="6:16" x14ac:dyDescent="0.25">
      <c r="F37">
        <f t="shared" si="0"/>
        <v>175</v>
      </c>
      <c r="I37">
        <f t="shared" si="3"/>
        <v>175</v>
      </c>
      <c r="P37">
        <f t="shared" si="6"/>
        <v>35</v>
      </c>
    </row>
    <row r="38" spans="6:16" x14ac:dyDescent="0.25">
      <c r="F38">
        <f t="shared" si="0"/>
        <v>180</v>
      </c>
      <c r="I38">
        <f t="shared" si="3"/>
        <v>180</v>
      </c>
      <c r="P38">
        <f t="shared" si="6"/>
        <v>36</v>
      </c>
    </row>
    <row r="39" spans="6:16" x14ac:dyDescent="0.25">
      <c r="F39">
        <f t="shared" si="0"/>
        <v>185</v>
      </c>
      <c r="I39">
        <f t="shared" si="3"/>
        <v>185</v>
      </c>
      <c r="P39">
        <f t="shared" si="6"/>
        <v>37</v>
      </c>
    </row>
    <row r="40" spans="6:16" x14ac:dyDescent="0.25">
      <c r="F40">
        <f t="shared" si="0"/>
        <v>190</v>
      </c>
      <c r="I40">
        <f t="shared" si="3"/>
        <v>190</v>
      </c>
      <c r="P40">
        <f t="shared" si="6"/>
        <v>38</v>
      </c>
    </row>
    <row r="41" spans="6:16" x14ac:dyDescent="0.25">
      <c r="F41">
        <f t="shared" si="0"/>
        <v>195</v>
      </c>
      <c r="I41">
        <f t="shared" si="3"/>
        <v>195</v>
      </c>
      <c r="P41">
        <f t="shared" si="6"/>
        <v>39</v>
      </c>
    </row>
    <row r="42" spans="6:16" x14ac:dyDescent="0.25">
      <c r="F42">
        <f t="shared" si="0"/>
        <v>200</v>
      </c>
      <c r="I42">
        <f t="shared" si="3"/>
        <v>200</v>
      </c>
      <c r="P42">
        <f t="shared" si="6"/>
        <v>40</v>
      </c>
    </row>
    <row r="43" spans="6:16" x14ac:dyDescent="0.25">
      <c r="F43">
        <f t="shared" si="0"/>
        <v>205</v>
      </c>
      <c r="I43">
        <f t="shared" si="3"/>
        <v>205</v>
      </c>
      <c r="P43">
        <f t="shared" si="6"/>
        <v>41</v>
      </c>
    </row>
    <row r="44" spans="6:16" x14ac:dyDescent="0.25">
      <c r="F44">
        <f t="shared" si="0"/>
        <v>210</v>
      </c>
      <c r="I44">
        <f t="shared" si="3"/>
        <v>210</v>
      </c>
      <c r="P44">
        <f t="shared" si="6"/>
        <v>42</v>
      </c>
    </row>
    <row r="45" spans="6:16" x14ac:dyDescent="0.25">
      <c r="F45">
        <f t="shared" si="0"/>
        <v>215</v>
      </c>
      <c r="I45">
        <f t="shared" si="3"/>
        <v>215</v>
      </c>
      <c r="P45">
        <f t="shared" si="6"/>
        <v>43</v>
      </c>
    </row>
    <row r="46" spans="6:16" x14ac:dyDescent="0.25">
      <c r="F46">
        <f t="shared" si="0"/>
        <v>220</v>
      </c>
      <c r="I46">
        <f t="shared" si="3"/>
        <v>220</v>
      </c>
      <c r="P46">
        <f t="shared" si="6"/>
        <v>44</v>
      </c>
    </row>
    <row r="47" spans="6:16" x14ac:dyDescent="0.25">
      <c r="F47">
        <f t="shared" si="0"/>
        <v>225</v>
      </c>
      <c r="I47">
        <f t="shared" si="3"/>
        <v>225</v>
      </c>
      <c r="P47">
        <f t="shared" si="6"/>
        <v>45</v>
      </c>
    </row>
    <row r="48" spans="6:16" x14ac:dyDescent="0.25">
      <c r="F48">
        <f t="shared" si="0"/>
        <v>230</v>
      </c>
      <c r="I48">
        <f t="shared" si="3"/>
        <v>230</v>
      </c>
      <c r="P48">
        <f t="shared" si="6"/>
        <v>46</v>
      </c>
    </row>
    <row r="49" spans="6:16" x14ac:dyDescent="0.25">
      <c r="F49">
        <f t="shared" si="0"/>
        <v>235</v>
      </c>
      <c r="I49">
        <f t="shared" si="3"/>
        <v>235</v>
      </c>
      <c r="P49">
        <f t="shared" si="6"/>
        <v>47</v>
      </c>
    </row>
    <row r="50" spans="6:16" x14ac:dyDescent="0.25">
      <c r="F50">
        <f t="shared" si="0"/>
        <v>240</v>
      </c>
      <c r="I50">
        <f t="shared" si="3"/>
        <v>240</v>
      </c>
      <c r="P50">
        <f t="shared" si="6"/>
        <v>48</v>
      </c>
    </row>
    <row r="51" spans="6:16" x14ac:dyDescent="0.25">
      <c r="F51">
        <f t="shared" si="0"/>
        <v>245</v>
      </c>
      <c r="I51">
        <f t="shared" si="3"/>
        <v>245</v>
      </c>
      <c r="P51">
        <f t="shared" si="6"/>
        <v>49</v>
      </c>
    </row>
    <row r="52" spans="6:16" x14ac:dyDescent="0.25">
      <c r="F52">
        <f t="shared" si="0"/>
        <v>250</v>
      </c>
      <c r="I52">
        <f t="shared" si="3"/>
        <v>250</v>
      </c>
      <c r="P52">
        <f t="shared" si="6"/>
        <v>50</v>
      </c>
    </row>
    <row r="53" spans="6:16" x14ac:dyDescent="0.25">
      <c r="F53">
        <f t="shared" si="0"/>
        <v>255</v>
      </c>
      <c r="I53">
        <f t="shared" si="3"/>
        <v>255</v>
      </c>
      <c r="P53">
        <f t="shared" si="6"/>
        <v>51</v>
      </c>
    </row>
    <row r="54" spans="6:16" x14ac:dyDescent="0.25">
      <c r="F54">
        <f t="shared" si="0"/>
        <v>260</v>
      </c>
      <c r="I54">
        <f t="shared" si="3"/>
        <v>260</v>
      </c>
      <c r="P54">
        <f t="shared" si="6"/>
        <v>52</v>
      </c>
    </row>
    <row r="55" spans="6:16" x14ac:dyDescent="0.25">
      <c r="F55">
        <f t="shared" si="0"/>
        <v>265</v>
      </c>
      <c r="I55">
        <f t="shared" si="3"/>
        <v>265</v>
      </c>
      <c r="P55">
        <f t="shared" si="6"/>
        <v>53</v>
      </c>
    </row>
    <row r="56" spans="6:16" x14ac:dyDescent="0.25">
      <c r="F56">
        <f t="shared" si="0"/>
        <v>270</v>
      </c>
      <c r="I56">
        <f t="shared" si="3"/>
        <v>270</v>
      </c>
      <c r="P56">
        <f t="shared" si="6"/>
        <v>54</v>
      </c>
    </row>
    <row r="57" spans="6:16" x14ac:dyDescent="0.25">
      <c r="F57">
        <f t="shared" si="0"/>
        <v>275</v>
      </c>
      <c r="I57">
        <f t="shared" si="3"/>
        <v>275</v>
      </c>
      <c r="P57">
        <f t="shared" si="6"/>
        <v>55</v>
      </c>
    </row>
    <row r="58" spans="6:16" x14ac:dyDescent="0.25">
      <c r="F58">
        <f t="shared" si="0"/>
        <v>280</v>
      </c>
      <c r="I58">
        <f t="shared" si="3"/>
        <v>280</v>
      </c>
      <c r="P58">
        <f t="shared" si="6"/>
        <v>56</v>
      </c>
    </row>
    <row r="59" spans="6:16" x14ac:dyDescent="0.25">
      <c r="F59">
        <f t="shared" si="0"/>
        <v>285</v>
      </c>
      <c r="I59">
        <f t="shared" si="3"/>
        <v>285</v>
      </c>
      <c r="P59">
        <f t="shared" si="6"/>
        <v>57</v>
      </c>
    </row>
    <row r="60" spans="6:16" x14ac:dyDescent="0.25">
      <c r="F60">
        <f t="shared" si="0"/>
        <v>290</v>
      </c>
      <c r="I60">
        <f t="shared" si="3"/>
        <v>290</v>
      </c>
      <c r="P60">
        <f t="shared" si="6"/>
        <v>58</v>
      </c>
    </row>
    <row r="61" spans="6:16" x14ac:dyDescent="0.25">
      <c r="F61">
        <f t="shared" si="0"/>
        <v>295</v>
      </c>
      <c r="I61">
        <f t="shared" si="3"/>
        <v>295</v>
      </c>
      <c r="P61">
        <f t="shared" si="6"/>
        <v>59</v>
      </c>
    </row>
    <row r="62" spans="6:16" x14ac:dyDescent="0.25">
      <c r="F62">
        <f t="shared" si="0"/>
        <v>300</v>
      </c>
      <c r="I62">
        <f t="shared" si="3"/>
        <v>300</v>
      </c>
      <c r="P62">
        <f t="shared" si="6"/>
        <v>60</v>
      </c>
    </row>
    <row r="63" spans="6:16" x14ac:dyDescent="0.25">
      <c r="F63">
        <f t="shared" si="0"/>
        <v>305</v>
      </c>
      <c r="I63">
        <f t="shared" si="3"/>
        <v>305</v>
      </c>
      <c r="P63">
        <f t="shared" si="6"/>
        <v>61</v>
      </c>
    </row>
    <row r="64" spans="6:16" x14ac:dyDescent="0.25">
      <c r="F64">
        <f t="shared" si="0"/>
        <v>310</v>
      </c>
      <c r="I64">
        <f t="shared" si="3"/>
        <v>310</v>
      </c>
      <c r="P64">
        <f t="shared" si="6"/>
        <v>62</v>
      </c>
    </row>
    <row r="65" spans="6:16" x14ac:dyDescent="0.25">
      <c r="F65">
        <f t="shared" si="0"/>
        <v>315</v>
      </c>
      <c r="I65">
        <f t="shared" si="3"/>
        <v>315</v>
      </c>
      <c r="P65">
        <f t="shared" si="6"/>
        <v>63</v>
      </c>
    </row>
  </sheetData>
  <sheetProtection sheet="1" objects="1" scenarios="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AO66"/>
  <sheetViews>
    <sheetView workbookViewId="0">
      <selection activeCell="K10" sqref="K10"/>
    </sheetView>
  </sheetViews>
  <sheetFormatPr defaultRowHeight="15" x14ac:dyDescent="0.25"/>
  <cols>
    <col min="1" max="1" width="11.5703125" bestFit="1" customWidth="1"/>
    <col min="2" max="5" width="11.5703125" customWidth="1"/>
    <col min="7" max="7" width="18.42578125" bestFit="1" customWidth="1"/>
    <col min="8" max="10" width="18.42578125" customWidth="1"/>
    <col min="11" max="11" width="19.5703125" bestFit="1" customWidth="1"/>
    <col min="12" max="12" width="19.5703125" customWidth="1"/>
    <col min="13" max="13" width="9.5703125" bestFit="1" customWidth="1"/>
    <col min="14" max="14" width="9.5703125" customWidth="1"/>
    <col min="15" max="15" width="14.5703125" bestFit="1" customWidth="1"/>
    <col min="16" max="16" width="14.5703125" customWidth="1"/>
    <col min="17" max="17" width="11.5703125" bestFit="1" customWidth="1"/>
    <col min="18" max="18" width="11.5703125" customWidth="1"/>
    <col min="19" max="19" width="18.42578125" bestFit="1" customWidth="1"/>
    <col min="20" max="23" width="18.42578125" customWidth="1"/>
    <col min="24" max="25" width="18.28515625" bestFit="1" customWidth="1"/>
    <col min="26" max="26" width="16.42578125" bestFit="1" customWidth="1"/>
    <col min="27" max="27" width="16.42578125" customWidth="1"/>
    <col min="28" max="28" width="15.140625" bestFit="1" customWidth="1"/>
    <col min="32" max="32" width="11.140625" bestFit="1" customWidth="1"/>
    <col min="34" max="34" width="10.85546875" customWidth="1"/>
    <col min="41" max="41" width="14" bestFit="1" customWidth="1"/>
  </cols>
  <sheetData>
    <row r="1" spans="1:41" x14ac:dyDescent="0.25">
      <c r="A1" t="s">
        <v>254</v>
      </c>
      <c r="B1" t="s">
        <v>255</v>
      </c>
      <c r="C1" t="s">
        <v>256</v>
      </c>
      <c r="D1" t="s">
        <v>257</v>
      </c>
      <c r="E1" t="s">
        <v>258</v>
      </c>
      <c r="G1" t="s">
        <v>259</v>
      </c>
      <c r="I1" t="s">
        <v>259</v>
      </c>
      <c r="K1" t="s">
        <v>37</v>
      </c>
      <c r="M1" t="s">
        <v>217</v>
      </c>
      <c r="O1" t="s">
        <v>260</v>
      </c>
      <c r="Q1" t="s">
        <v>261</v>
      </c>
      <c r="S1" t="s">
        <v>224</v>
      </c>
      <c r="U1" t="s">
        <v>262</v>
      </c>
      <c r="V1" t="s">
        <v>263</v>
      </c>
      <c r="W1" t="s">
        <v>264</v>
      </c>
      <c r="X1" t="s">
        <v>265</v>
      </c>
      <c r="Z1" t="s">
        <v>266</v>
      </c>
      <c r="AB1" t="s">
        <v>267</v>
      </c>
      <c r="AD1" t="s">
        <v>268</v>
      </c>
      <c r="AL1" t="s">
        <v>15</v>
      </c>
      <c r="AM1" t="s">
        <v>221</v>
      </c>
      <c r="AN1" t="s">
        <v>14</v>
      </c>
      <c r="AO1" t="s">
        <v>269</v>
      </c>
    </row>
    <row r="2" spans="1:41" x14ac:dyDescent="0.25">
      <c r="A2" t="s">
        <v>193</v>
      </c>
      <c r="B2" s="7" t="s">
        <v>220</v>
      </c>
      <c r="C2" s="7" t="s">
        <v>245</v>
      </c>
      <c r="D2" s="7" t="s">
        <v>270</v>
      </c>
      <c r="E2" s="7" t="s">
        <v>271</v>
      </c>
      <c r="F2" t="s">
        <v>272</v>
      </c>
      <c r="G2" t="s">
        <v>38</v>
      </c>
      <c r="H2">
        <v>0</v>
      </c>
      <c r="I2">
        <v>7</v>
      </c>
      <c r="J2">
        <v>0</v>
      </c>
      <c r="K2" t="s">
        <v>38</v>
      </c>
      <c r="S2" t="s">
        <v>38</v>
      </c>
      <c r="T2" t="s">
        <v>211</v>
      </c>
      <c r="U2">
        <v>0.5</v>
      </c>
      <c r="V2" t="s">
        <v>221</v>
      </c>
      <c r="W2" t="s">
        <v>221</v>
      </c>
      <c r="X2" t="s">
        <v>38</v>
      </c>
      <c r="Y2" t="s">
        <v>211</v>
      </c>
      <c r="Z2" t="s">
        <v>38</v>
      </c>
      <c r="AA2" t="s">
        <v>212</v>
      </c>
      <c r="AD2" t="s">
        <v>686</v>
      </c>
      <c r="AE2" t="str">
        <f>IF('Pin Detect Programming'!$D$9=2,'Resistor References'!AD2,"N/A")</f>
        <v>N/A</v>
      </c>
      <c r="AF2" t="s">
        <v>686</v>
      </c>
      <c r="AG2" t="s">
        <v>211</v>
      </c>
      <c r="AH2" t="s">
        <v>38</v>
      </c>
      <c r="AI2" t="s">
        <v>211</v>
      </c>
      <c r="AJ2" t="s">
        <v>38</v>
      </c>
      <c r="AK2" t="s">
        <v>211</v>
      </c>
      <c r="AL2">
        <f>IF('Pin Detect Programming'!D10='Resistor References'!AH2,0.5,IF('Pin Detect Programming'!D10='Resistor References'!AH3,0.5,IF('Pin Detect Programming'!D10='Resistor References'!AH4,0.5,IF('Pin Detect Programming'!D10='Resistor References'!AH5,0.5,IF('Pin Detect Programming'!D10='Resistor References'!AH6,0.25,IF('Pin Detect Programming'!D10='Resistor References'!AH7,0.25,IF('Pin Detect Programming'!D10='Resistor References'!AH8,0.125,IF('Pin Detect Programming'!D10='Resistor References'!AH9,0.125,IF('Pin Detect Programming'!D10='Resistor References'!AH10,0.125,IF('Pin Detect Programming'!D10='Resistor References'!AH11,0.125,))))))))))</f>
        <v>0</v>
      </c>
      <c r="AN2" t="s">
        <v>211</v>
      </c>
      <c r="AO2" t="s">
        <v>273</v>
      </c>
    </row>
    <row r="3" spans="1:41" x14ac:dyDescent="0.25">
      <c r="A3" t="s">
        <v>194</v>
      </c>
      <c r="B3" s="7" t="s">
        <v>270</v>
      </c>
      <c r="C3" s="7" t="s">
        <v>274</v>
      </c>
      <c r="D3" s="7" t="s">
        <v>271</v>
      </c>
      <c r="E3" s="7" t="s">
        <v>275</v>
      </c>
      <c r="F3">
        <f>0</f>
        <v>0</v>
      </c>
      <c r="G3" t="s">
        <v>211</v>
      </c>
      <c r="H3">
        <v>0</v>
      </c>
      <c r="I3">
        <v>8</v>
      </c>
      <c r="J3">
        <f>J2+1</f>
        <v>1</v>
      </c>
      <c r="K3">
        <f>IF('Pin Detect Programming'!D5='Resistor References'!G2,'Resistor References'!G2,IF('Pin Detect Programming'!D5='Resistor References'!G3,550,275))</f>
        <v>275</v>
      </c>
      <c r="L3">
        <f>0</f>
        <v>0</v>
      </c>
      <c r="M3">
        <v>0.5</v>
      </c>
      <c r="N3">
        <f>0</f>
        <v>0</v>
      </c>
      <c r="O3" t="str">
        <f>VLOOKUP('Pin Detect Programming'!C2,'Resistor References'!A2:E4,2,FALSE)</f>
        <v>40/52</v>
      </c>
      <c r="P3">
        <f>0</f>
        <v>0</v>
      </c>
      <c r="Q3">
        <v>1</v>
      </c>
      <c r="R3">
        <f>0</f>
        <v>0</v>
      </c>
      <c r="S3" t="s">
        <v>225</v>
      </c>
      <c r="T3" t="s">
        <v>212</v>
      </c>
      <c r="U3">
        <v>0.5</v>
      </c>
      <c r="V3">
        <v>0.5</v>
      </c>
      <c r="W3">
        <v>0.05</v>
      </c>
      <c r="X3" s="8">
        <f>IF('Pin Detect Programming'!D$10='Resistor References'!S$2,'Resistor References'!S$2,VLOOKUP('Pin Detect Programming'!D$10,'Resistor References'!S$3:W$17,4,FALSE)+Y3*VLOOKUP('Pin Detect Programming'!D$10,'Resistor References'!S$3:W$17,5,FALSE))</f>
        <v>3</v>
      </c>
      <c r="Y3">
        <f>0</f>
        <v>0</v>
      </c>
      <c r="Z3">
        <f>AA3+16</f>
        <v>16</v>
      </c>
      <c r="AA3">
        <f>0</f>
        <v>0</v>
      </c>
      <c r="AB3" t="str">
        <f>IF('Pin Detect Programming'!D13&gt;31.5,"N/A",IF('Pin Detect Programming'!D13='Resistor References'!Z2,"Auto-Detect",IF('Pin Detect Programming'!D9=1,"0, Auto", "Auto-Detect")))</f>
        <v>0, Auto</v>
      </c>
      <c r="AC3" t="s">
        <v>248</v>
      </c>
      <c r="AD3" t="s">
        <v>687</v>
      </c>
      <c r="AE3" t="str">
        <f>IF('Pin Detect Programming'!$D$9=3,'Resistor References'!AD3,"N/A")</f>
        <v>N/A</v>
      </c>
      <c r="AF3" t="s">
        <v>686</v>
      </c>
      <c r="AG3" t="s">
        <v>212</v>
      </c>
      <c r="AH3" t="s">
        <v>276</v>
      </c>
      <c r="AI3" t="s">
        <v>212</v>
      </c>
      <c r="AJ3" s="8">
        <f>IF('Pin Detect Programming'!D$10='Resistor References'!AH$3,(3277+41*'Resistor References'!G4)*2^-12,IF('Pin Detect Programming'!D$10='Resistor References'!AH$4,(2456+41*G4)*2^-12,IF('Pin Detect Programming'!D$10='Resistor References'!AH$5,(3686+41*G4)*2^-12,IF('Pin Detect Programming'!D$10='Resistor References'!AH$6,(4921+82*G4)*2^-12,IF('Pin Detect Programming'!D$10='Resistor References'!AH$7,(7372+82*G4)*2^-12,IF('Pin Detect Programming'!D$10='Resistor References'!AH$8,(9906+164*G4)*2^-12,IF('Pin Detect Programming'!D$10='Resistor References'!AH$9,(14826+164*G4)*2^-12,IF('Pin Detect Programming'!D$10='Resistor References'!AH$10,(14941+164*G4)*2^-12,IF('Pin Detect Programming'!D$10='Resistor References'!AH$11,(19861+164*G4)*2^-12,0)))))))))</f>
        <v>0</v>
      </c>
      <c r="AK3">
        <v>0</v>
      </c>
      <c r="AN3" t="s">
        <v>212</v>
      </c>
      <c r="AO3" t="s">
        <v>38</v>
      </c>
    </row>
    <row r="4" spans="1:41" x14ac:dyDescent="0.25">
      <c r="A4" t="s">
        <v>195</v>
      </c>
      <c r="B4" s="7" t="s">
        <v>271</v>
      </c>
      <c r="C4" s="7" t="s">
        <v>277</v>
      </c>
      <c r="D4" s="7" t="s">
        <v>275</v>
      </c>
      <c r="E4" s="7" t="s">
        <v>278</v>
      </c>
      <c r="F4">
        <f>F3+1</f>
        <v>1</v>
      </c>
      <c r="G4">
        <v>0</v>
      </c>
      <c r="H4">
        <f>0</f>
        <v>0</v>
      </c>
      <c r="I4">
        <v>9</v>
      </c>
      <c r="J4">
        <f t="shared" ref="J4:J17" si="0">J3+1</f>
        <v>2</v>
      </c>
      <c r="K4">
        <f>IF('Pin Detect Programming'!D5='Resistor References'!G2,'Resistor References'!G2,IF('Pin Detect Programming'!D5='Resistor References'!G3,550,325))</f>
        <v>325</v>
      </c>
      <c r="L4">
        <f>L3+1</f>
        <v>1</v>
      </c>
      <c r="M4">
        <v>1</v>
      </c>
      <c r="N4">
        <f>N3+1</f>
        <v>1</v>
      </c>
      <c r="O4" t="str">
        <f>VLOOKUP('Pin Detect Programming'!C2,'Resistor References'!A2:E4,3,FALSE)</f>
        <v>30/39</v>
      </c>
      <c r="P4">
        <f>P3+1</f>
        <v>1</v>
      </c>
      <c r="Q4">
        <v>2</v>
      </c>
      <c r="R4">
        <f>R3+1</f>
        <v>1</v>
      </c>
      <c r="S4" t="s">
        <v>279</v>
      </c>
      <c r="T4">
        <v>0</v>
      </c>
      <c r="U4">
        <v>0.5</v>
      </c>
      <c r="V4">
        <v>0.6</v>
      </c>
      <c r="W4">
        <v>0.01</v>
      </c>
      <c r="X4" s="8">
        <f>IF('Pin Detect Programming'!D$10='Resistor References'!S$2,'Resistor References'!S$2,VLOOKUP('Pin Detect Programming'!D$10,'Resistor References'!S$3:W$17,4,FALSE)+Y4*VLOOKUP('Pin Detect Programming'!D$10,'Resistor References'!S$3:W$17,5,FALSE))</f>
        <v>3.04</v>
      </c>
      <c r="Y4">
        <f>Y3+1</f>
        <v>1</v>
      </c>
      <c r="Z4">
        <f t="shared" ref="Z4:Z32" si="1">AA4+16</f>
        <v>17</v>
      </c>
      <c r="AA4">
        <f>AA3+1</f>
        <v>1</v>
      </c>
      <c r="AB4" t="str">
        <f>IF('Pin Detect Programming'!D13='Resistor References'!Z2,"Auto-Detect",IF('Pin Detect Programming'!D9=1,"0, In","SYNC In"))</f>
        <v>0, In</v>
      </c>
      <c r="AC4">
        <v>0</v>
      </c>
      <c r="AD4" t="s">
        <v>688</v>
      </c>
      <c r="AE4" t="str">
        <f>IF('Pin Detect Programming'!$D$9=4,'Resistor References'!AD4,"N/A")</f>
        <v>N/A</v>
      </c>
      <c r="AF4" t="s">
        <v>221</v>
      </c>
      <c r="AG4" t="s">
        <v>221</v>
      </c>
      <c r="AH4" t="s">
        <v>280</v>
      </c>
      <c r="AI4">
        <v>0</v>
      </c>
      <c r="AJ4" s="8">
        <f>IF('Pin Detect Programming'!D$10='Resistor References'!AH$3,(3277+41*'Resistor References'!G5)*2^-12,IF('Pin Detect Programming'!D$10='Resistor References'!AH$4,(2456+41*G5)*2^-12,IF('Pin Detect Programming'!D$10='Resistor References'!AH$5,(3686+41*G5)*2^-12,IF('Pin Detect Programming'!D$10='Resistor References'!AH$6,(4921+82*G5)*2^-12,IF('Pin Detect Programming'!D$10='Resistor References'!AH$7,(7372+82*G5)*2^-12,IF('Pin Detect Programming'!D$10='Resistor References'!AH$8,(9906+164*G5)*2^-12,IF('Pin Detect Programming'!D$10='Resistor References'!AH$9,(14826+164*G5)*2^-12,IF('Pin Detect Programming'!D$10='Resistor References'!AH$10,(14941+164*G5)*2^-12,IF('Pin Detect Programming'!D$10='Resistor References'!AH$11,(19861+164*G5)*2^-12,0)))))))))</f>
        <v>0</v>
      </c>
      <c r="AK4">
        <f>AK3+1</f>
        <v>1</v>
      </c>
      <c r="AN4">
        <v>0</v>
      </c>
      <c r="AO4">
        <f>I2</f>
        <v>7</v>
      </c>
    </row>
    <row r="5" spans="1:41" x14ac:dyDescent="0.25">
      <c r="F5">
        <f t="shared" ref="F5:P20" si="2">F4+1</f>
        <v>2</v>
      </c>
      <c r="G5">
        <f>G4+1</f>
        <v>1</v>
      </c>
      <c r="H5">
        <f>H4+1</f>
        <v>1</v>
      </c>
      <c r="I5">
        <v>10</v>
      </c>
      <c r="J5">
        <f t="shared" si="0"/>
        <v>3</v>
      </c>
      <c r="K5">
        <f>IF('Pin Detect Programming'!D5='Resistor References'!G2,'Resistor References'!G2,IF('Pin Detect Programming'!D5='Resistor References'!G3,550,450))</f>
        <v>450</v>
      </c>
      <c r="L5">
        <f t="shared" si="2"/>
        <v>2</v>
      </c>
      <c r="M5">
        <v>3</v>
      </c>
      <c r="N5">
        <f t="shared" si="2"/>
        <v>2</v>
      </c>
      <c r="O5" t="str">
        <f>VLOOKUP('Pin Detect Programming'!C2,'Resistor References'!A2:E4,4,FALSE)</f>
        <v>20/26</v>
      </c>
      <c r="P5">
        <f t="shared" si="2"/>
        <v>2</v>
      </c>
      <c r="Q5">
        <v>3</v>
      </c>
      <c r="R5">
        <f t="shared" ref="R5:R6" si="3">R4+1</f>
        <v>2</v>
      </c>
      <c r="S5" t="s">
        <v>281</v>
      </c>
      <c r="T5">
        <f t="shared" ref="T5:T14" si="4">T4+1</f>
        <v>1</v>
      </c>
      <c r="U5">
        <v>0.5</v>
      </c>
      <c r="V5">
        <v>0.75</v>
      </c>
      <c r="W5">
        <v>0.01</v>
      </c>
      <c r="X5" s="8">
        <f>IF('Pin Detect Programming'!D$10='Resistor References'!S$2,'Resistor References'!S$2,VLOOKUP('Pin Detect Programming'!D$10,'Resistor References'!S$3:W$17,4,FALSE)+Y5*VLOOKUP('Pin Detect Programming'!D$10,'Resistor References'!S$3:W$17,5,FALSE))</f>
        <v>3.08</v>
      </c>
      <c r="Y5">
        <f t="shared" ref="Y5:Y18" si="5">Y4+1</f>
        <v>2</v>
      </c>
      <c r="Z5">
        <f t="shared" si="1"/>
        <v>18</v>
      </c>
      <c r="AA5">
        <f t="shared" ref="AA5:AA32" si="6">AA4+1</f>
        <v>2</v>
      </c>
      <c r="AB5" t="str">
        <f>IF('Pin Detect Programming'!D13='Resistor References'!Z2,"Auto-Detect",IF('Pin Detect Programming'!D9=1,"90, In","SYNC In"))</f>
        <v>90, In</v>
      </c>
      <c r="AC5">
        <f t="shared" ref="AC5:AC11" si="7">AC4+1</f>
        <v>1</v>
      </c>
      <c r="AD5" t="s">
        <v>689</v>
      </c>
      <c r="AE5" t="str">
        <f>IF('Pin Detect Programming'!$D$9=3,'Resistor References'!AD5,"N/A")</f>
        <v>N/A</v>
      </c>
      <c r="AF5" t="s">
        <v>688</v>
      </c>
      <c r="AG5">
        <v>1</v>
      </c>
      <c r="AH5" t="s">
        <v>282</v>
      </c>
      <c r="AI5">
        <v>1</v>
      </c>
      <c r="AJ5" s="8">
        <f>IF('Pin Detect Programming'!D$10='Resistor References'!AH$3,(3277+41*'Resistor References'!G6)*2^-12,IF('Pin Detect Programming'!D$10='Resistor References'!AH$4,(2456+41*G6)*2^-12,IF('Pin Detect Programming'!D$10='Resistor References'!AH$5,(3686+41*G6)*2^-12,IF('Pin Detect Programming'!D$10='Resistor References'!AH$6,(4921+82*G6)*2^-12,IF('Pin Detect Programming'!D$10='Resistor References'!AH$7,(7372+82*G6)*2^-12,IF('Pin Detect Programming'!D$10='Resistor References'!AH$8,(9906+164*G6)*2^-12,IF('Pin Detect Programming'!D$10='Resistor References'!AH$9,(14826+164*G6)*2^-12,IF('Pin Detect Programming'!D$10='Resistor References'!AH$10,(14941+164*G6)*2^-12,IF('Pin Detect Programming'!D$10='Resistor References'!AH$11,(19861+164*G6)*2^-12,0)))))))))</f>
        <v>0</v>
      </c>
      <c r="AK5">
        <f t="shared" ref="AK5:AK32" si="8">AK4+1</f>
        <v>2</v>
      </c>
      <c r="AN5">
        <f>AN4+1</f>
        <v>1</v>
      </c>
      <c r="AO5">
        <f t="shared" ref="AO5:AO19" si="9">I3</f>
        <v>8</v>
      </c>
    </row>
    <row r="6" spans="1:41" x14ac:dyDescent="0.25">
      <c r="F6">
        <f t="shared" si="2"/>
        <v>3</v>
      </c>
      <c r="G6">
        <f t="shared" si="2"/>
        <v>2</v>
      </c>
      <c r="H6">
        <f t="shared" si="2"/>
        <v>2</v>
      </c>
      <c r="I6">
        <f>I2+5</f>
        <v>12</v>
      </c>
      <c r="J6">
        <f t="shared" si="0"/>
        <v>4</v>
      </c>
      <c r="K6">
        <f>IF('Pin Detect Programming'!D5='Resistor References'!G2,'Resistor References'!G2,IF('Pin Detect Programming'!D5='Resistor References'!G3,550,550))</f>
        <v>550</v>
      </c>
      <c r="L6">
        <f t="shared" si="2"/>
        <v>3</v>
      </c>
      <c r="M6">
        <v>5</v>
      </c>
      <c r="N6">
        <f t="shared" si="2"/>
        <v>3</v>
      </c>
      <c r="O6" t="str">
        <f>VLOOKUP('Pin Detect Programming'!C2,'Resistor References'!A2:E4,5,FALSE)</f>
        <v>10/14</v>
      </c>
      <c r="P6">
        <f t="shared" si="2"/>
        <v>3</v>
      </c>
      <c r="Q6">
        <v>4</v>
      </c>
      <c r="R6">
        <f t="shared" si="3"/>
        <v>3</v>
      </c>
      <c r="S6" t="s">
        <v>283</v>
      </c>
      <c r="T6">
        <f t="shared" si="4"/>
        <v>2</v>
      </c>
      <c r="U6">
        <v>0.5</v>
      </c>
      <c r="V6">
        <v>0.9</v>
      </c>
      <c r="W6">
        <v>0.01</v>
      </c>
      <c r="X6" s="8">
        <f>IF('Pin Detect Programming'!D$10='Resistor References'!S$2,'Resistor References'!S$2,VLOOKUP('Pin Detect Programming'!D$10,'Resistor References'!S$3:W$17,4,FALSE)+Y6*VLOOKUP('Pin Detect Programming'!D$10,'Resistor References'!S$3:W$17,5,FALSE))</f>
        <v>3.12</v>
      </c>
      <c r="Y6">
        <f t="shared" si="5"/>
        <v>3</v>
      </c>
      <c r="Z6">
        <f t="shared" si="1"/>
        <v>19</v>
      </c>
      <c r="AA6">
        <f t="shared" si="6"/>
        <v>3</v>
      </c>
      <c r="AB6" t="str">
        <f>IF('Pin Detect Programming'!D13='Resistor References'!Z2,"Auto-Detect",IF('Pin Detect Programming'!D9=1,"120, In","SYNC In"))</f>
        <v>120, In</v>
      </c>
      <c r="AC6">
        <f t="shared" si="7"/>
        <v>2</v>
      </c>
      <c r="AD6" t="s">
        <v>690</v>
      </c>
      <c r="AE6" t="str">
        <f>IF('Pin Detect Programming'!$D$9=4,'Resistor References'!AD6,"N/A")</f>
        <v>N/A</v>
      </c>
      <c r="AF6" t="s">
        <v>687</v>
      </c>
      <c r="AG6">
        <v>2</v>
      </c>
      <c r="AH6" t="s">
        <v>284</v>
      </c>
      <c r="AI6">
        <v>2</v>
      </c>
      <c r="AJ6" s="8">
        <f>IF('Pin Detect Programming'!D$10='Resistor References'!AH$3,(3277+41*'Resistor References'!G7)*2^-12,IF('Pin Detect Programming'!D$10='Resistor References'!AH$4,(2456+41*G7)*2^-12,IF('Pin Detect Programming'!D$10='Resistor References'!AH$5,(3686+41*G7)*2^-12,IF('Pin Detect Programming'!D$10='Resistor References'!AH$6,(4921+82*G7)*2^-12,IF('Pin Detect Programming'!D$10='Resistor References'!AH$7,(7372+82*G7)*2^-12,IF('Pin Detect Programming'!D$10='Resistor References'!AH$8,(9906+164*G7)*2^-12,IF('Pin Detect Programming'!D$10='Resistor References'!AH$9,(14826+164*G7)*2^-12,IF('Pin Detect Programming'!D$10='Resistor References'!AH$10,(14941+164*G7)*2^-12,IF('Pin Detect Programming'!D$10='Resistor References'!AH$11,(19861+164*G7)*2^-12,0)))))))))</f>
        <v>0</v>
      </c>
      <c r="AK6">
        <f t="shared" si="8"/>
        <v>3</v>
      </c>
      <c r="AN6">
        <f t="shared" ref="AN6:AN19" si="10">AN5+1</f>
        <v>2</v>
      </c>
      <c r="AO6">
        <f t="shared" si="9"/>
        <v>9</v>
      </c>
    </row>
    <row r="7" spans="1:41" x14ac:dyDescent="0.25">
      <c r="F7">
        <f t="shared" si="2"/>
        <v>4</v>
      </c>
      <c r="G7">
        <f t="shared" si="2"/>
        <v>3</v>
      </c>
      <c r="H7">
        <f t="shared" si="2"/>
        <v>3</v>
      </c>
      <c r="I7">
        <f t="shared" ref="I7:I17" si="11">I3+5</f>
        <v>13</v>
      </c>
      <c r="J7">
        <f t="shared" si="0"/>
        <v>5</v>
      </c>
      <c r="K7">
        <f>IF('Pin Detect Programming'!D5='Resistor References'!G2,'Resistor References'!G2,IF('Pin Detect Programming'!D5='Resistor References'!G3,550,650))</f>
        <v>650</v>
      </c>
      <c r="L7">
        <f t="shared" si="2"/>
        <v>4</v>
      </c>
      <c r="M7">
        <v>7</v>
      </c>
      <c r="N7">
        <f t="shared" si="2"/>
        <v>4</v>
      </c>
      <c r="S7" t="s">
        <v>285</v>
      </c>
      <c r="T7">
        <f t="shared" si="4"/>
        <v>3</v>
      </c>
      <c r="U7">
        <v>0.5</v>
      </c>
      <c r="V7">
        <v>1.05</v>
      </c>
      <c r="W7">
        <v>0.01</v>
      </c>
      <c r="X7" s="8">
        <f>IF('Pin Detect Programming'!D$10='Resistor References'!S$2,'Resistor References'!S$2,VLOOKUP('Pin Detect Programming'!D$10,'Resistor References'!S$3:W$17,4,FALSE)+Y7*VLOOKUP('Pin Detect Programming'!D$10,'Resistor References'!S$3:W$17,5,FALSE))</f>
        <v>3.16</v>
      </c>
      <c r="Y7">
        <f t="shared" si="5"/>
        <v>4</v>
      </c>
      <c r="Z7">
        <f t="shared" si="1"/>
        <v>20</v>
      </c>
      <c r="AA7">
        <f t="shared" si="6"/>
        <v>4</v>
      </c>
      <c r="AB7" t="str">
        <f>IF('Pin Detect Programming'!D13='Resistor References'!Z2,"Auto-Detect",IF('Pin Detect Programming'!D9=1,"180, In","SYNC In"))</f>
        <v>180, In</v>
      </c>
      <c r="AC7">
        <f t="shared" si="7"/>
        <v>3</v>
      </c>
      <c r="AD7" t="s">
        <v>691</v>
      </c>
      <c r="AE7" t="str">
        <f>IF('Pin Detect Programming'!$D$9=4,'Resistor References'!AD7,"N/A")</f>
        <v>N/A</v>
      </c>
      <c r="AF7" t="s">
        <v>686</v>
      </c>
      <c r="AG7">
        <v>3</v>
      </c>
      <c r="AH7" t="s">
        <v>286</v>
      </c>
      <c r="AI7">
        <v>3</v>
      </c>
      <c r="AJ7" s="8">
        <f>IF('Pin Detect Programming'!D$10='Resistor References'!AH$3,(3277+41*'Resistor References'!G8)*2^-12,IF('Pin Detect Programming'!D$10='Resistor References'!AH$4,(2456+41*G8)*2^-12,IF('Pin Detect Programming'!D$10='Resistor References'!AH$5,(3686+41*G8)*2^-12,IF('Pin Detect Programming'!D$10='Resistor References'!AH$6,(4921+82*G8)*2^-12,IF('Pin Detect Programming'!D$10='Resistor References'!AH$7,(7372+82*G8)*2^-12,IF('Pin Detect Programming'!D$10='Resistor References'!AH$8,(9906+164*G8)*2^-12,IF('Pin Detect Programming'!D$10='Resistor References'!AH$9,(14826+164*G8)*2^-12,IF('Pin Detect Programming'!D$10='Resistor References'!AH$10,(14941+164*G8)*2^-12,IF('Pin Detect Programming'!D$10='Resistor References'!AH$11,(19861+164*G8)*2^-12,0)))))))))</f>
        <v>0</v>
      </c>
      <c r="AK7">
        <f t="shared" si="8"/>
        <v>4</v>
      </c>
      <c r="AN7">
        <f t="shared" si="10"/>
        <v>3</v>
      </c>
      <c r="AO7">
        <f t="shared" si="9"/>
        <v>10</v>
      </c>
    </row>
    <row r="8" spans="1:41" x14ac:dyDescent="0.25">
      <c r="F8">
        <f t="shared" si="2"/>
        <v>5</v>
      </c>
      <c r="G8">
        <f t="shared" si="2"/>
        <v>4</v>
      </c>
      <c r="H8">
        <f t="shared" si="2"/>
        <v>4</v>
      </c>
      <c r="I8">
        <f t="shared" si="11"/>
        <v>14</v>
      </c>
      <c r="J8">
        <f t="shared" si="0"/>
        <v>6</v>
      </c>
      <c r="K8">
        <f>IF('Pin Detect Programming'!D5='Resistor References'!G2,'Resistor References'!G2,IF('Pin Detect Programming'!D5='Resistor References'!G3,550,900))</f>
        <v>900</v>
      </c>
      <c r="L8">
        <f t="shared" si="2"/>
        <v>5</v>
      </c>
      <c r="M8">
        <v>10</v>
      </c>
      <c r="N8">
        <f t="shared" si="2"/>
        <v>5</v>
      </c>
      <c r="S8" t="s">
        <v>287</v>
      </c>
      <c r="T8">
        <f t="shared" si="4"/>
        <v>4</v>
      </c>
      <c r="U8">
        <v>0.25</v>
      </c>
      <c r="V8">
        <v>1.2</v>
      </c>
      <c r="W8">
        <v>0.02</v>
      </c>
      <c r="X8" s="8">
        <f>IF('Pin Detect Programming'!D$10='Resistor References'!S$2,'Resistor References'!S$2,VLOOKUP('Pin Detect Programming'!D$10,'Resistor References'!S$3:W$17,4,FALSE)+Y8*VLOOKUP('Pin Detect Programming'!D$10,'Resistor References'!S$3:W$17,5,FALSE))</f>
        <v>3.2</v>
      </c>
      <c r="Y8">
        <f t="shared" si="5"/>
        <v>5</v>
      </c>
      <c r="Z8">
        <f t="shared" si="1"/>
        <v>21</v>
      </c>
      <c r="AA8">
        <f t="shared" si="6"/>
        <v>5</v>
      </c>
      <c r="AB8" t="str">
        <f>IF('Pin Detect Programming'!D13='Resistor References'!Z2,"Auto-Detect",IF('Pin Detect Programming'!D9=1,"240, In","SYNC In"))</f>
        <v>240, In</v>
      </c>
      <c r="AC8">
        <f t="shared" si="7"/>
        <v>4</v>
      </c>
      <c r="AF8" t="s">
        <v>689</v>
      </c>
      <c r="AG8">
        <v>4</v>
      </c>
      <c r="AH8" t="s">
        <v>288</v>
      </c>
      <c r="AI8">
        <v>4</v>
      </c>
      <c r="AJ8" s="8">
        <f>IF('Pin Detect Programming'!D$10='Resistor References'!AH$3,(3277+41*'Resistor References'!G9)*2^-12,IF('Pin Detect Programming'!D$10='Resistor References'!AH$4,(2456+41*G9)*2^-12,IF('Pin Detect Programming'!D$10='Resistor References'!AH$5,(3686+41*G9)*2^-12,IF('Pin Detect Programming'!D$10='Resistor References'!AH$6,(4921+82*G9)*2^-12,IF('Pin Detect Programming'!D$10='Resistor References'!AH$7,(7372+82*G9)*2^-12,IF('Pin Detect Programming'!D$10='Resistor References'!AH$8,(9906+164*G9)*2^-12,IF('Pin Detect Programming'!D$10='Resistor References'!AH$9,(14826+164*G9)*2^-12,IF('Pin Detect Programming'!D$10='Resistor References'!AH$10,(14941+164*G9)*2^-12,IF('Pin Detect Programming'!D$10='Resistor References'!AH$11,(19861+164*G9)*2^-12,0)))))))))</f>
        <v>0</v>
      </c>
      <c r="AK8">
        <f t="shared" si="8"/>
        <v>5</v>
      </c>
      <c r="AN8">
        <f t="shared" si="10"/>
        <v>4</v>
      </c>
      <c r="AO8">
        <f t="shared" si="9"/>
        <v>12</v>
      </c>
    </row>
    <row r="9" spans="1:41" x14ac:dyDescent="0.25">
      <c r="F9">
        <f t="shared" si="2"/>
        <v>6</v>
      </c>
      <c r="G9">
        <f t="shared" si="2"/>
        <v>5</v>
      </c>
      <c r="H9">
        <f t="shared" si="2"/>
        <v>5</v>
      </c>
      <c r="I9">
        <f t="shared" si="11"/>
        <v>15</v>
      </c>
      <c r="J9">
        <f t="shared" si="0"/>
        <v>7</v>
      </c>
      <c r="K9">
        <f>IF('Pin Detect Programming'!D5='Resistor References'!G2,'Resistor References'!G2,IF('Pin Detect Programming'!D5='Resistor References'!G3,550,1100))</f>
        <v>1100</v>
      </c>
      <c r="L9">
        <f t="shared" si="2"/>
        <v>6</v>
      </c>
      <c r="M9">
        <v>20</v>
      </c>
      <c r="N9">
        <f t="shared" si="2"/>
        <v>6</v>
      </c>
      <c r="S9" t="s">
        <v>289</v>
      </c>
      <c r="T9">
        <f t="shared" si="4"/>
        <v>5</v>
      </c>
      <c r="U9">
        <v>0.25</v>
      </c>
      <c r="V9">
        <v>1.5</v>
      </c>
      <c r="W9">
        <v>0.02</v>
      </c>
      <c r="X9" s="8">
        <f>IF('Pin Detect Programming'!D$10='Resistor References'!S$2,'Resistor References'!S$2,VLOOKUP('Pin Detect Programming'!D$10,'Resistor References'!S$3:W$17,4,FALSE)+Y9*VLOOKUP('Pin Detect Programming'!D$10,'Resistor References'!S$3:W$17,5,FALSE))</f>
        <v>3.24</v>
      </c>
      <c r="Y9">
        <f t="shared" si="5"/>
        <v>6</v>
      </c>
      <c r="Z9">
        <f t="shared" si="1"/>
        <v>22</v>
      </c>
      <c r="AA9">
        <f t="shared" si="6"/>
        <v>6</v>
      </c>
      <c r="AB9" t="str">
        <f>IF('Pin Detect Programming'!D13='Resistor References'!Z2,"Auto-Detect",IF('Pin Detect Programming'!D9=1,"270, In","SYNC In"))</f>
        <v>270, In</v>
      </c>
      <c r="AC9">
        <f t="shared" si="7"/>
        <v>5</v>
      </c>
      <c r="AF9" t="s">
        <v>691</v>
      </c>
      <c r="AG9">
        <v>5</v>
      </c>
      <c r="AH9" t="s">
        <v>290</v>
      </c>
      <c r="AI9">
        <v>5</v>
      </c>
      <c r="AJ9" s="8">
        <f>IF('Pin Detect Programming'!D$10='Resistor References'!AH$3,(3277+41*'Resistor References'!G10)*2^-12,IF('Pin Detect Programming'!D$10='Resistor References'!AH$4,(2456+41*G10)*2^-12,IF('Pin Detect Programming'!D$10='Resistor References'!AH$5,(3686+41*G10)*2^-12,IF('Pin Detect Programming'!D$10='Resistor References'!AH$6,(4921+82*G10)*2^-12,IF('Pin Detect Programming'!D$10='Resistor References'!AH$7,(7372+82*G10)*2^-12,IF('Pin Detect Programming'!D$10='Resistor References'!AH$8,(9906+164*G10)*2^-12,IF('Pin Detect Programming'!D$10='Resistor References'!AH$9,(14826+164*G10)*2^-12,IF('Pin Detect Programming'!D$10='Resistor References'!AH$10,(14941+164*G10)*2^-12,IF('Pin Detect Programming'!D$10='Resistor References'!AH$11,(19861+164*G10)*2^-12,0)))))))))</f>
        <v>0</v>
      </c>
      <c r="AK9">
        <f t="shared" si="8"/>
        <v>6</v>
      </c>
      <c r="AN9">
        <f t="shared" si="10"/>
        <v>5</v>
      </c>
      <c r="AO9">
        <f t="shared" si="9"/>
        <v>13</v>
      </c>
    </row>
    <row r="10" spans="1:41" x14ac:dyDescent="0.25">
      <c r="F10">
        <f t="shared" si="2"/>
        <v>7</v>
      </c>
      <c r="G10">
        <f t="shared" si="2"/>
        <v>6</v>
      </c>
      <c r="H10">
        <f t="shared" si="2"/>
        <v>6</v>
      </c>
      <c r="I10">
        <f t="shared" si="11"/>
        <v>17</v>
      </c>
      <c r="J10">
        <f t="shared" si="0"/>
        <v>8</v>
      </c>
      <c r="K10">
        <f>IF('Pin Detect Programming'!D5='Resistor References'!G2,'Resistor References'!G2,IF('Pin Detect Programming'!D5='Resistor References'!G3,550,1500))</f>
        <v>1500</v>
      </c>
      <c r="L10">
        <f t="shared" si="2"/>
        <v>7</v>
      </c>
      <c r="M10">
        <v>31.75</v>
      </c>
      <c r="N10">
        <f t="shared" si="2"/>
        <v>7</v>
      </c>
      <c r="S10" t="s">
        <v>291</v>
      </c>
      <c r="T10">
        <f t="shared" si="4"/>
        <v>6</v>
      </c>
      <c r="U10">
        <v>0.25</v>
      </c>
      <c r="V10">
        <v>1.8</v>
      </c>
      <c r="W10">
        <v>0.02</v>
      </c>
      <c r="X10" s="8">
        <f>IF('Pin Detect Programming'!D$10='Resistor References'!S$2,'Resistor References'!S$2,VLOOKUP('Pin Detect Programming'!D$10,'Resistor References'!S$3:W$17,4,FALSE)+Y10*VLOOKUP('Pin Detect Programming'!D$10,'Resistor References'!S$3:W$17,5,FALSE))</f>
        <v>3.2800000000000002</v>
      </c>
      <c r="Y10">
        <f t="shared" si="5"/>
        <v>7</v>
      </c>
      <c r="Z10">
        <f t="shared" si="1"/>
        <v>23</v>
      </c>
      <c r="AA10">
        <f t="shared" si="6"/>
        <v>7</v>
      </c>
      <c r="AB10" t="str">
        <f>IF('Pin Detect Programming'!D13='Resistor References'!Z2,"Auto-Detect",IF('Pin Detect Programming'!D9=1,"0, Out","SYNC Out"))</f>
        <v>0, Out</v>
      </c>
      <c r="AC10">
        <f t="shared" si="7"/>
        <v>6</v>
      </c>
      <c r="AF10" t="s">
        <v>221</v>
      </c>
      <c r="AG10" t="s">
        <v>221</v>
      </c>
      <c r="AH10" t="s">
        <v>292</v>
      </c>
      <c r="AI10">
        <v>6</v>
      </c>
      <c r="AJ10" s="8">
        <f>IF('Pin Detect Programming'!D$10='Resistor References'!AH$3,(3277+41*'Resistor References'!G11)*2^-12,IF('Pin Detect Programming'!D$10='Resistor References'!AH$4,(2456+41*G11)*2^-12,IF('Pin Detect Programming'!D$10='Resistor References'!AH$5,(3686+41*G11)*2^-12,IF('Pin Detect Programming'!D$10='Resistor References'!AH$6,(4921+82*G11)*2^-12,IF('Pin Detect Programming'!D$10='Resistor References'!AH$7,(7372+82*G11)*2^-12,IF('Pin Detect Programming'!D$10='Resistor References'!AH$8,(9906+164*G11)*2^-12,IF('Pin Detect Programming'!D$10='Resistor References'!AH$9,(14826+164*G11)*2^-12,IF('Pin Detect Programming'!D$10='Resistor References'!AH$10,(14941+164*G11)*2^-12,IF('Pin Detect Programming'!D$10='Resistor References'!AH$11,(19861+164*G11)*2^-12,0)))))))))</f>
        <v>0</v>
      </c>
      <c r="AK10">
        <f t="shared" si="8"/>
        <v>7</v>
      </c>
      <c r="AN10">
        <f t="shared" si="10"/>
        <v>6</v>
      </c>
      <c r="AO10">
        <f t="shared" si="9"/>
        <v>14</v>
      </c>
    </row>
    <row r="11" spans="1:41" x14ac:dyDescent="0.25">
      <c r="F11">
        <f t="shared" si="2"/>
        <v>8</v>
      </c>
      <c r="G11">
        <f t="shared" si="2"/>
        <v>7</v>
      </c>
      <c r="H11">
        <f t="shared" si="2"/>
        <v>7</v>
      </c>
      <c r="I11">
        <f t="shared" si="11"/>
        <v>18</v>
      </c>
      <c r="J11">
        <f t="shared" si="0"/>
        <v>9</v>
      </c>
      <c r="S11" t="s">
        <v>293</v>
      </c>
      <c r="T11">
        <f t="shared" si="4"/>
        <v>7</v>
      </c>
      <c r="U11">
        <v>0.25</v>
      </c>
      <c r="V11">
        <v>2.1</v>
      </c>
      <c r="W11">
        <v>0.02</v>
      </c>
      <c r="X11" s="8">
        <f>IF('Pin Detect Programming'!D$10='Resistor References'!S$2,'Resistor References'!S$2,VLOOKUP('Pin Detect Programming'!D$10,'Resistor References'!S$3:W$17,4,FALSE)+Y11*VLOOKUP('Pin Detect Programming'!D$10,'Resistor References'!S$3:W$17,5,FALSE))</f>
        <v>3.32</v>
      </c>
      <c r="Y11">
        <f t="shared" si="5"/>
        <v>8</v>
      </c>
      <c r="Z11">
        <f t="shared" si="1"/>
        <v>24</v>
      </c>
      <c r="AA11">
        <f t="shared" si="6"/>
        <v>8</v>
      </c>
      <c r="AB11" t="str">
        <f>IF('Pin Detect Programming'!D13='Resistor References'!Z2,"Auto-Detect",IF('Pin Detect Programming'!D9=1,"180, Out","SYNC Out"))</f>
        <v>180, Out</v>
      </c>
      <c r="AC11">
        <f t="shared" si="7"/>
        <v>7</v>
      </c>
      <c r="AF11" t="s">
        <v>690</v>
      </c>
      <c r="AG11">
        <v>7</v>
      </c>
      <c r="AH11" t="s">
        <v>294</v>
      </c>
      <c r="AI11">
        <v>7</v>
      </c>
      <c r="AJ11" s="8">
        <f>IF('Pin Detect Programming'!D$10='Resistor References'!AH$3,(3277+41*'Resistor References'!G12)*2^-12,IF('Pin Detect Programming'!D$10='Resistor References'!AH$4,(2456+41*G12)*2^-12,IF('Pin Detect Programming'!D$10='Resistor References'!AH$5,(3686+41*G12)*2^-12,IF('Pin Detect Programming'!D$10='Resistor References'!AH$6,(4921+82*G12)*2^-12,IF('Pin Detect Programming'!D$10='Resistor References'!AH$7,(7372+82*G12)*2^-12,IF('Pin Detect Programming'!D$10='Resistor References'!AH$8,(9906+164*G12)*2^-12,IF('Pin Detect Programming'!D$10='Resistor References'!AH$9,(14826+164*G12)*2^-12,IF('Pin Detect Programming'!D$10='Resistor References'!AH$10,(14941+164*G12)*2^-12,IF('Pin Detect Programming'!D$10='Resistor References'!AH$11,(19861+164*G12)*2^-12,0)))))))))</f>
        <v>0</v>
      </c>
      <c r="AK11">
        <f t="shared" si="8"/>
        <v>8</v>
      </c>
      <c r="AN11">
        <f t="shared" si="10"/>
        <v>7</v>
      </c>
      <c r="AO11">
        <f t="shared" si="9"/>
        <v>15</v>
      </c>
    </row>
    <row r="12" spans="1:41" x14ac:dyDescent="0.25">
      <c r="F12">
        <f t="shared" si="2"/>
        <v>9</v>
      </c>
      <c r="G12">
        <f t="shared" si="2"/>
        <v>8</v>
      </c>
      <c r="H12">
        <f t="shared" si="2"/>
        <v>8</v>
      </c>
      <c r="I12">
        <f t="shared" si="11"/>
        <v>19</v>
      </c>
      <c r="J12">
        <f t="shared" si="0"/>
        <v>10</v>
      </c>
      <c r="S12" t="s">
        <v>295</v>
      </c>
      <c r="T12">
        <f t="shared" si="4"/>
        <v>8</v>
      </c>
      <c r="U12">
        <v>0.125</v>
      </c>
      <c r="V12">
        <v>2.4</v>
      </c>
      <c r="W12">
        <v>0.04</v>
      </c>
      <c r="X12" s="8">
        <f>IF('Pin Detect Programming'!D$10='Resistor References'!S$2,'Resistor References'!S$2,VLOOKUP('Pin Detect Programming'!D$10,'Resistor References'!S$3:W$17,4,FALSE)+Y12*VLOOKUP('Pin Detect Programming'!D$10,'Resistor References'!S$3:W$17,5,FALSE))</f>
        <v>3.36</v>
      </c>
      <c r="Y12">
        <f t="shared" si="5"/>
        <v>9</v>
      </c>
      <c r="Z12">
        <f t="shared" si="1"/>
        <v>25</v>
      </c>
      <c r="AA12">
        <f t="shared" si="6"/>
        <v>9</v>
      </c>
      <c r="AJ12" s="8">
        <f>IF('Pin Detect Programming'!D$10='Resistor References'!AH$3,(3277+41*'Resistor References'!G13)*2^-12,IF('Pin Detect Programming'!D$10='Resistor References'!AH$4,(2456+41*G13)*2^-12,IF('Pin Detect Programming'!D$10='Resistor References'!AH$5,(3686+41*G13)*2^-12,IF('Pin Detect Programming'!D$10='Resistor References'!AH$6,(4921+82*G13)*2^-12,IF('Pin Detect Programming'!D$10='Resistor References'!AH$7,(7372+82*G13)*2^-12,IF('Pin Detect Programming'!D$10='Resistor References'!AH$8,(9906+164*G13)*2^-12,IF('Pin Detect Programming'!D$10='Resistor References'!AH$9,(14826+164*G13)*2^-12,IF('Pin Detect Programming'!D$10='Resistor References'!AH$10,(14941+164*G13)*2^-12,IF('Pin Detect Programming'!D$10='Resistor References'!AH$11,(19861+164*G13)*2^-12,0)))))))))</f>
        <v>0</v>
      </c>
      <c r="AK12">
        <f t="shared" si="8"/>
        <v>9</v>
      </c>
      <c r="AN12">
        <f t="shared" si="10"/>
        <v>8</v>
      </c>
      <c r="AO12">
        <f t="shared" si="9"/>
        <v>17</v>
      </c>
    </row>
    <row r="13" spans="1:41" x14ac:dyDescent="0.25">
      <c r="F13">
        <f t="shared" si="2"/>
        <v>10</v>
      </c>
      <c r="G13">
        <f t="shared" si="2"/>
        <v>9</v>
      </c>
      <c r="H13">
        <f t="shared" si="2"/>
        <v>9</v>
      </c>
      <c r="I13">
        <f t="shared" si="11"/>
        <v>20</v>
      </c>
      <c r="J13">
        <f t="shared" si="0"/>
        <v>11</v>
      </c>
      <c r="S13" t="s">
        <v>296</v>
      </c>
      <c r="T13">
        <f t="shared" si="4"/>
        <v>9</v>
      </c>
      <c r="U13">
        <v>0.125</v>
      </c>
      <c r="V13">
        <v>3</v>
      </c>
      <c r="W13">
        <v>0.04</v>
      </c>
      <c r="X13" s="8">
        <f>IF('Pin Detect Programming'!D$10='Resistor References'!S$2,'Resistor References'!S$2,VLOOKUP('Pin Detect Programming'!D$10,'Resistor References'!S$3:W$17,4,FALSE)+Y13*VLOOKUP('Pin Detect Programming'!D$10,'Resistor References'!S$3:W$17,5,FALSE))</f>
        <v>3.4</v>
      </c>
      <c r="Y13">
        <f t="shared" si="5"/>
        <v>10</v>
      </c>
      <c r="Z13">
        <f t="shared" si="1"/>
        <v>26</v>
      </c>
      <c r="AA13">
        <f t="shared" si="6"/>
        <v>10</v>
      </c>
      <c r="AJ13" s="8">
        <f>IF('Pin Detect Programming'!D$10='Resistor References'!AH$3,(3277+41*'Resistor References'!G14)*2^-12,IF('Pin Detect Programming'!D$10='Resistor References'!AH$4,(2456+41*G14)*2^-12,IF('Pin Detect Programming'!D$10='Resistor References'!AH$5,(3686+41*G14)*2^-12,IF('Pin Detect Programming'!D$10='Resistor References'!AH$6,(4921+82*G14)*2^-12,IF('Pin Detect Programming'!D$10='Resistor References'!AH$7,(7372+82*G14)*2^-12,IF('Pin Detect Programming'!D$10='Resistor References'!AH$8,(9906+164*G14)*2^-12,IF('Pin Detect Programming'!D$10='Resistor References'!AH$9,(14826+164*G14)*2^-12,IF('Pin Detect Programming'!D$10='Resistor References'!AH$10,(14941+164*G14)*2^-12,IF('Pin Detect Programming'!D$10='Resistor References'!AH$11,(19861+164*G14)*2^-12,0)))))))))</f>
        <v>0</v>
      </c>
      <c r="AK13">
        <f t="shared" si="8"/>
        <v>10</v>
      </c>
      <c r="AN13">
        <f t="shared" si="10"/>
        <v>9</v>
      </c>
      <c r="AO13">
        <f t="shared" si="9"/>
        <v>18</v>
      </c>
    </row>
    <row r="14" spans="1:41" x14ac:dyDescent="0.25">
      <c r="F14">
        <f t="shared" si="2"/>
        <v>11</v>
      </c>
      <c r="G14">
        <f t="shared" si="2"/>
        <v>10</v>
      </c>
      <c r="H14">
        <f t="shared" si="2"/>
        <v>10</v>
      </c>
      <c r="I14">
        <f t="shared" si="11"/>
        <v>22</v>
      </c>
      <c r="J14">
        <f t="shared" si="0"/>
        <v>12</v>
      </c>
      <c r="S14" t="s">
        <v>297</v>
      </c>
      <c r="T14">
        <f t="shared" si="4"/>
        <v>10</v>
      </c>
      <c r="U14">
        <v>0.125</v>
      </c>
      <c r="V14">
        <v>3.6</v>
      </c>
      <c r="W14">
        <v>0.04</v>
      </c>
      <c r="X14" s="8">
        <f>IF('Pin Detect Programming'!D$10='Resistor References'!S$2,'Resistor References'!S$2,VLOOKUP('Pin Detect Programming'!D$10,'Resistor References'!S$3:W$17,4,FALSE)+Y14*VLOOKUP('Pin Detect Programming'!D$10,'Resistor References'!S$3:W$17,5,FALSE))</f>
        <v>3.44</v>
      </c>
      <c r="Y14">
        <f t="shared" si="5"/>
        <v>11</v>
      </c>
      <c r="Z14">
        <f t="shared" si="1"/>
        <v>27</v>
      </c>
      <c r="AA14">
        <f t="shared" si="6"/>
        <v>11</v>
      </c>
      <c r="AJ14" s="8">
        <f>IF('Pin Detect Programming'!D$10='Resistor References'!AH$3,(3277+41*'Resistor References'!G15)*2^-12,IF('Pin Detect Programming'!D$10='Resistor References'!AH$4,(2456+41*G15)*2^-12,IF('Pin Detect Programming'!D$10='Resistor References'!AH$5,(3686+41*G15)*2^-12,IF('Pin Detect Programming'!D$10='Resistor References'!AH$6,(4921+82*G15)*2^-12,IF('Pin Detect Programming'!D$10='Resistor References'!AH$7,(7372+82*G15)*2^-12,IF('Pin Detect Programming'!D$10='Resistor References'!AH$8,(9906+164*G15)*2^-12,IF('Pin Detect Programming'!D$10='Resistor References'!AH$9,(14826+164*G15)*2^-12,IF('Pin Detect Programming'!D$10='Resistor References'!AH$10,(14941+164*G15)*2^-12,IF('Pin Detect Programming'!D$10='Resistor References'!AH$11,(19861+164*G15)*2^-12,0)))))))))</f>
        <v>0</v>
      </c>
      <c r="AK14">
        <f t="shared" si="8"/>
        <v>11</v>
      </c>
      <c r="AN14">
        <f t="shared" si="10"/>
        <v>10</v>
      </c>
      <c r="AO14">
        <f t="shared" si="9"/>
        <v>19</v>
      </c>
    </row>
    <row r="15" spans="1:41" x14ac:dyDescent="0.25">
      <c r="F15">
        <f t="shared" si="2"/>
        <v>12</v>
      </c>
      <c r="G15">
        <f t="shared" si="2"/>
        <v>11</v>
      </c>
      <c r="H15">
        <f t="shared" si="2"/>
        <v>11</v>
      </c>
      <c r="I15">
        <f t="shared" si="11"/>
        <v>23</v>
      </c>
      <c r="J15">
        <f t="shared" si="0"/>
        <v>13</v>
      </c>
      <c r="S15" t="s">
        <v>298</v>
      </c>
      <c r="T15">
        <v>11</v>
      </c>
      <c r="U15">
        <v>0.125</v>
      </c>
      <c r="V15">
        <v>4.2</v>
      </c>
      <c r="W15">
        <v>0.04</v>
      </c>
      <c r="X15" s="8">
        <f>IF('Pin Detect Programming'!D$10='Resistor References'!S$2,'Resistor References'!S$2,VLOOKUP('Pin Detect Programming'!D$10,'Resistor References'!S$3:W$17,4,FALSE)+Y15*VLOOKUP('Pin Detect Programming'!D$10,'Resistor References'!S$3:W$17,5,FALSE))</f>
        <v>3.48</v>
      </c>
      <c r="Y15">
        <f t="shared" si="5"/>
        <v>12</v>
      </c>
      <c r="Z15">
        <f t="shared" si="1"/>
        <v>28</v>
      </c>
      <c r="AA15">
        <f t="shared" si="6"/>
        <v>12</v>
      </c>
      <c r="AJ15" s="8">
        <f>IF('Pin Detect Programming'!D$10='Resistor References'!AH$3,(3277+41*'Resistor References'!G16)*2^-12,IF('Pin Detect Programming'!D$10='Resistor References'!AH$4,(2456+41*G16)*2^-12,IF('Pin Detect Programming'!D$10='Resistor References'!AH$5,(3686+41*G16)*2^-12,IF('Pin Detect Programming'!D$10='Resistor References'!AH$6,(4921+82*G16)*2^-12,IF('Pin Detect Programming'!D$10='Resistor References'!AH$7,(7372+82*G16)*2^-12,IF('Pin Detect Programming'!D$10='Resistor References'!AH$8,(9906+164*G16)*2^-12,IF('Pin Detect Programming'!D$10='Resistor References'!AH$9,(14826+164*G16)*2^-12,IF('Pin Detect Programming'!D$10='Resistor References'!AH$10,(14941+164*G16)*2^-12,IF('Pin Detect Programming'!D$10='Resistor References'!AH$11,(19861+164*G16)*2^-12,0)))))))))</f>
        <v>0</v>
      </c>
      <c r="AK15">
        <f t="shared" si="8"/>
        <v>12</v>
      </c>
      <c r="AN15">
        <f t="shared" si="10"/>
        <v>11</v>
      </c>
      <c r="AO15">
        <f t="shared" si="9"/>
        <v>20</v>
      </c>
    </row>
    <row r="16" spans="1:41" x14ac:dyDescent="0.25">
      <c r="F16">
        <f t="shared" si="2"/>
        <v>13</v>
      </c>
      <c r="G16">
        <f t="shared" si="2"/>
        <v>12</v>
      </c>
      <c r="H16">
        <f t="shared" si="2"/>
        <v>12</v>
      </c>
      <c r="I16">
        <f t="shared" si="11"/>
        <v>24</v>
      </c>
      <c r="J16">
        <f t="shared" si="0"/>
        <v>14</v>
      </c>
      <c r="S16" t="s">
        <v>299</v>
      </c>
      <c r="T16">
        <v>14</v>
      </c>
      <c r="U16">
        <v>0.125</v>
      </c>
      <c r="V16">
        <v>4.8</v>
      </c>
      <c r="W16">
        <v>0.04</v>
      </c>
      <c r="X16" s="8">
        <f>IF('Pin Detect Programming'!D$10='Resistor References'!S$2,'Resistor References'!S$2,VLOOKUP('Pin Detect Programming'!D$10,'Resistor References'!S$3:W$17,4,FALSE)+Y16*VLOOKUP('Pin Detect Programming'!D$10,'Resistor References'!S$3:W$17,5,FALSE))</f>
        <v>3.52</v>
      </c>
      <c r="Y16">
        <f t="shared" si="5"/>
        <v>13</v>
      </c>
      <c r="Z16">
        <f t="shared" si="1"/>
        <v>29</v>
      </c>
      <c r="AA16">
        <f t="shared" si="6"/>
        <v>13</v>
      </c>
      <c r="AJ16" s="8">
        <f>IF('Pin Detect Programming'!D$10='Resistor References'!AH$3,(3277+41*'Resistor References'!G17)*2^-12,IF('Pin Detect Programming'!D$10='Resistor References'!AH$4,(2456+41*G17)*2^-12,IF('Pin Detect Programming'!D$10='Resistor References'!AH$5,(3686+41*G17)*2^-12,IF('Pin Detect Programming'!D$10='Resistor References'!AH$6,(4921+82*G17)*2^-12,IF('Pin Detect Programming'!D$10='Resistor References'!AH$7,(7372+82*G17)*2^-12,IF('Pin Detect Programming'!D$10='Resistor References'!AH$8,(9906+164*G17)*2^-12,IF('Pin Detect Programming'!D$10='Resistor References'!AH$9,(14826+164*G17)*2^-12,IF('Pin Detect Programming'!D$10='Resistor References'!AH$10,(14941+164*G17)*2^-12,IF('Pin Detect Programming'!D$10='Resistor References'!AH$11,(19861+164*G17)*2^-12,0)))))))))</f>
        <v>0</v>
      </c>
      <c r="AK16">
        <f t="shared" si="8"/>
        <v>13</v>
      </c>
      <c r="AN16">
        <f t="shared" si="10"/>
        <v>12</v>
      </c>
      <c r="AO16">
        <f t="shared" si="9"/>
        <v>22</v>
      </c>
    </row>
    <row r="17" spans="6:41" x14ac:dyDescent="0.25">
      <c r="F17">
        <f t="shared" si="2"/>
        <v>14</v>
      </c>
      <c r="G17">
        <f t="shared" si="2"/>
        <v>13</v>
      </c>
      <c r="H17">
        <f t="shared" si="2"/>
        <v>13</v>
      </c>
      <c r="I17">
        <f t="shared" si="11"/>
        <v>25</v>
      </c>
      <c r="J17">
        <f t="shared" si="0"/>
        <v>15</v>
      </c>
      <c r="S17" t="s">
        <v>300</v>
      </c>
      <c r="T17">
        <v>15</v>
      </c>
      <c r="U17">
        <v>0.125</v>
      </c>
      <c r="V17">
        <v>5.4</v>
      </c>
      <c r="W17">
        <v>0.04</v>
      </c>
      <c r="X17" s="8">
        <f>IF('Pin Detect Programming'!D$10='Resistor References'!S$2,'Resistor References'!S$2,VLOOKUP('Pin Detect Programming'!D$10,'Resistor References'!S$3:W$17,4,FALSE)+Y17*VLOOKUP('Pin Detect Programming'!D$10,'Resistor References'!S$3:W$17,5,FALSE))</f>
        <v>3.56</v>
      </c>
      <c r="Y17">
        <f t="shared" si="5"/>
        <v>14</v>
      </c>
      <c r="Z17">
        <f t="shared" si="1"/>
        <v>30</v>
      </c>
      <c r="AA17">
        <f t="shared" si="6"/>
        <v>14</v>
      </c>
      <c r="AJ17" s="8">
        <f>IF('Pin Detect Programming'!D$10='Resistor References'!AH$3,(3277+41*'Resistor References'!G18)*2^-12,IF('Pin Detect Programming'!D$10='Resistor References'!AH$4,(2456+41*G18)*2^-12,IF('Pin Detect Programming'!D$10='Resistor References'!AH$5,(3686+41*G18)*2^-12,IF('Pin Detect Programming'!D$10='Resistor References'!AH$6,(4921+82*G18)*2^-12,IF('Pin Detect Programming'!D$10='Resistor References'!AH$7,(7372+82*G18)*2^-12,IF('Pin Detect Programming'!D$10='Resistor References'!AH$8,(9906+164*G18)*2^-12,IF('Pin Detect Programming'!D$10='Resistor References'!AH$9,(14826+164*G18)*2^-12,IF('Pin Detect Programming'!D$10='Resistor References'!AH$10,(14941+164*G18)*2^-12,IF('Pin Detect Programming'!D$10='Resistor References'!AH$11,(19861+164*G18)*2^-12,0)))))))))</f>
        <v>0</v>
      </c>
      <c r="AK17">
        <f t="shared" si="8"/>
        <v>14</v>
      </c>
      <c r="AN17">
        <f t="shared" si="10"/>
        <v>13</v>
      </c>
      <c r="AO17">
        <f t="shared" si="9"/>
        <v>23</v>
      </c>
    </row>
    <row r="18" spans="6:41" x14ac:dyDescent="0.25">
      <c r="F18">
        <f t="shared" si="2"/>
        <v>15</v>
      </c>
      <c r="G18">
        <f t="shared" si="2"/>
        <v>14</v>
      </c>
      <c r="H18">
        <f t="shared" si="2"/>
        <v>14</v>
      </c>
      <c r="X18" s="8">
        <f>IF('Pin Detect Programming'!D$10='Resistor References'!S$2,'Resistor References'!S$2,VLOOKUP('Pin Detect Programming'!D$10,'Resistor References'!S$3:W$17,4,FALSE)+Y18*VLOOKUP('Pin Detect Programming'!D$10,'Resistor References'!S$3:W$17,5,FALSE))</f>
        <v>3.6</v>
      </c>
      <c r="Y18">
        <f t="shared" si="5"/>
        <v>15</v>
      </c>
      <c r="Z18">
        <f t="shared" si="1"/>
        <v>31</v>
      </c>
      <c r="AA18">
        <f t="shared" si="6"/>
        <v>15</v>
      </c>
      <c r="AJ18" s="8">
        <f>IF('Pin Detect Programming'!D$10='Resistor References'!AH$3,(3277+41*'Resistor References'!G19)*2^-12,IF('Pin Detect Programming'!D$10='Resistor References'!AH$4,(2456+41*G19)*2^-12,IF('Pin Detect Programming'!D$10='Resistor References'!AH$5,(3686+41*G19)*2^-12,IF('Pin Detect Programming'!D$10='Resistor References'!AH$6,(4921+82*G19)*2^-12,IF('Pin Detect Programming'!D$10='Resistor References'!AH$7,(7372+82*G19)*2^-12,IF('Pin Detect Programming'!D$10='Resistor References'!AH$8,(9906+164*G19)*2^-12,IF('Pin Detect Programming'!D$10='Resistor References'!AH$9,(14826+164*G19)*2^-12,IF('Pin Detect Programming'!D$10='Resistor References'!AH$10,(14941+164*G19)*2^-12,IF('Pin Detect Programming'!D$10='Resistor References'!AH$11,(19861+164*G19)*2^-12,0)))))))))</f>
        <v>0</v>
      </c>
      <c r="AK18">
        <f t="shared" si="8"/>
        <v>15</v>
      </c>
      <c r="AN18">
        <f t="shared" si="10"/>
        <v>14</v>
      </c>
      <c r="AO18">
        <f t="shared" si="9"/>
        <v>24</v>
      </c>
    </row>
    <row r="19" spans="6:41" x14ac:dyDescent="0.25">
      <c r="F19">
        <f t="shared" si="2"/>
        <v>16</v>
      </c>
      <c r="G19">
        <f t="shared" si="2"/>
        <v>15</v>
      </c>
      <c r="H19">
        <f t="shared" si="2"/>
        <v>15</v>
      </c>
      <c r="X19" s="8"/>
      <c r="Z19">
        <f t="shared" si="1"/>
        <v>32</v>
      </c>
      <c r="AA19">
        <f t="shared" si="6"/>
        <v>16</v>
      </c>
      <c r="AJ19" s="8">
        <f>IF('Pin Detect Programming'!D$10='Resistor References'!AH$3,(3277+41*'Resistor References'!G20)*2^-12,IF('Pin Detect Programming'!D$10='Resistor References'!AH$4,(2456+41*G20)*2^-12,IF('Pin Detect Programming'!D$10='Resistor References'!AH$5,(3686+41*G20)*2^-12,IF('Pin Detect Programming'!D$10='Resistor References'!AH$6,(4921+82*G20)*2^-12,IF('Pin Detect Programming'!D$10='Resistor References'!AH$7,(7372+82*G20)*2^-12,IF('Pin Detect Programming'!D$10='Resistor References'!AH$8,(9906+164*G20)*2^-12,IF('Pin Detect Programming'!D$10='Resistor References'!AH$9,(14826+164*G20)*2^-12,IF('Pin Detect Programming'!D$10='Resistor References'!AH$10,(14941+164*G20)*2^-12,IF('Pin Detect Programming'!D$10='Resistor References'!AH$11,(19861+164*G20)*2^-12,0)))))))))</f>
        <v>0</v>
      </c>
      <c r="AK19">
        <f t="shared" si="8"/>
        <v>16</v>
      </c>
      <c r="AN19">
        <f t="shared" si="10"/>
        <v>15</v>
      </c>
      <c r="AO19">
        <f t="shared" si="9"/>
        <v>25</v>
      </c>
    </row>
    <row r="20" spans="6:41" x14ac:dyDescent="0.25">
      <c r="F20">
        <f t="shared" si="2"/>
        <v>17</v>
      </c>
      <c r="G20">
        <f t="shared" si="2"/>
        <v>16</v>
      </c>
      <c r="H20">
        <f t="shared" si="2"/>
        <v>16</v>
      </c>
      <c r="X20" s="8"/>
      <c r="Z20">
        <f t="shared" si="1"/>
        <v>33</v>
      </c>
      <c r="AA20">
        <f t="shared" si="6"/>
        <v>17</v>
      </c>
      <c r="AJ20" s="8">
        <f>IF('Pin Detect Programming'!D$10='Resistor References'!AH$3,(3277+41*'Resistor References'!G21)*2^-12,IF('Pin Detect Programming'!D$10='Resistor References'!AH$4,(2456+41*G21)*2^-12,IF('Pin Detect Programming'!D$10='Resistor References'!AH$5,(3686+41*G21)*2^-12,IF('Pin Detect Programming'!D$10='Resistor References'!AH$6,(4921+82*G21)*2^-12,IF('Pin Detect Programming'!D$10='Resistor References'!AH$7,(7372+82*G21)*2^-12,IF('Pin Detect Programming'!D$10='Resistor References'!AH$8,(9906+164*G21)*2^-12,IF('Pin Detect Programming'!D$10='Resistor References'!AH$9,(14826+164*G21)*2^-12,IF('Pin Detect Programming'!D$10='Resistor References'!AH$10,(14941+164*G21)*2^-12,IF('Pin Detect Programming'!D$10='Resistor References'!AH$11,(19861+164*G21)*2^-12,0)))))))))</f>
        <v>0</v>
      </c>
      <c r="AK20">
        <f t="shared" si="8"/>
        <v>17</v>
      </c>
    </row>
    <row r="21" spans="6:41" x14ac:dyDescent="0.25">
      <c r="F21">
        <f t="shared" ref="F21:H35" si="12">F20+1</f>
        <v>18</v>
      </c>
      <c r="G21">
        <f t="shared" si="12"/>
        <v>17</v>
      </c>
      <c r="H21">
        <f t="shared" si="12"/>
        <v>17</v>
      </c>
      <c r="X21" s="8"/>
      <c r="Z21">
        <f t="shared" si="1"/>
        <v>34</v>
      </c>
      <c r="AA21">
        <f t="shared" si="6"/>
        <v>18</v>
      </c>
      <c r="AJ21" s="8">
        <f>IF('Pin Detect Programming'!D$10='Resistor References'!AH$3,(3277+41*'Resistor References'!G22)*2^-12,IF('Pin Detect Programming'!D$10='Resistor References'!AH$4,(2456+41*G22)*2^-12,IF('Pin Detect Programming'!D$10='Resistor References'!AH$5,(3686+41*G22)*2^-12,IF('Pin Detect Programming'!D$10='Resistor References'!AH$6,(4921+82*G22)*2^-12,IF('Pin Detect Programming'!D$10='Resistor References'!AH$7,(7372+82*G22)*2^-12,IF('Pin Detect Programming'!D$10='Resistor References'!AH$8,(9906+164*G22)*2^-12,IF('Pin Detect Programming'!D$10='Resistor References'!AH$9,(14826+164*G22)*2^-12,IF('Pin Detect Programming'!D$10='Resistor References'!AH$10,(14941+164*G22)*2^-12,IF('Pin Detect Programming'!D$10='Resistor References'!AH$11,(19861+164*G22)*2^-12,0)))))))))</f>
        <v>0</v>
      </c>
      <c r="AK21">
        <f t="shared" si="8"/>
        <v>18</v>
      </c>
    </row>
    <row r="22" spans="6:41" x14ac:dyDescent="0.25">
      <c r="F22">
        <f t="shared" si="12"/>
        <v>19</v>
      </c>
      <c r="G22">
        <f t="shared" si="12"/>
        <v>18</v>
      </c>
      <c r="H22">
        <f t="shared" si="12"/>
        <v>18</v>
      </c>
      <c r="X22" s="8"/>
      <c r="Z22">
        <f t="shared" si="1"/>
        <v>35</v>
      </c>
      <c r="AA22">
        <f t="shared" si="6"/>
        <v>19</v>
      </c>
      <c r="AJ22" s="8">
        <f>IF('Pin Detect Programming'!D$10='Resistor References'!AH$3,(3277+41*'Resistor References'!G23)*2^-12,IF('Pin Detect Programming'!D$10='Resistor References'!AH$4,(2456+41*G23)*2^-12,IF('Pin Detect Programming'!D$10='Resistor References'!AH$5,(3686+41*G23)*2^-12,IF('Pin Detect Programming'!D$10='Resistor References'!AH$6,(4921+82*G23)*2^-12,IF('Pin Detect Programming'!D$10='Resistor References'!AH$7,(7372+82*G23)*2^-12,IF('Pin Detect Programming'!D$10='Resistor References'!AH$8,(9906+164*G23)*2^-12,IF('Pin Detect Programming'!D$10='Resistor References'!AH$9,(14826+164*G23)*2^-12,IF('Pin Detect Programming'!D$10='Resistor References'!AH$10,(14941+164*G23)*2^-12,IF('Pin Detect Programming'!D$10='Resistor References'!AH$11,(19861+164*G23)*2^-12,0)))))))))</f>
        <v>0</v>
      </c>
      <c r="AK22">
        <f t="shared" si="8"/>
        <v>19</v>
      </c>
    </row>
    <row r="23" spans="6:41" x14ac:dyDescent="0.25">
      <c r="F23">
        <f t="shared" si="12"/>
        <v>20</v>
      </c>
      <c r="G23">
        <f t="shared" si="12"/>
        <v>19</v>
      </c>
      <c r="H23">
        <f t="shared" si="12"/>
        <v>19</v>
      </c>
      <c r="X23" s="8"/>
      <c r="Z23">
        <f t="shared" si="1"/>
        <v>36</v>
      </c>
      <c r="AA23">
        <f t="shared" si="6"/>
        <v>20</v>
      </c>
      <c r="AJ23" s="8">
        <f>IF('Pin Detect Programming'!D$10='Resistor References'!AH$3,(3277+41*'Resistor References'!G24)*2^-12,IF('Pin Detect Programming'!D$10='Resistor References'!AH$4,(2456+41*G24)*2^-12,IF('Pin Detect Programming'!D$10='Resistor References'!AH$5,(3686+41*G24)*2^-12,IF('Pin Detect Programming'!D$10='Resistor References'!AH$6,(4921+82*G24)*2^-12,IF('Pin Detect Programming'!D$10='Resistor References'!AH$7,(7372+82*G24)*2^-12,IF('Pin Detect Programming'!D$10='Resistor References'!AH$8,(9906+164*G24)*2^-12,IF('Pin Detect Programming'!D$10='Resistor References'!AH$9,(14826+164*G24)*2^-12,IF('Pin Detect Programming'!D$10='Resistor References'!AH$10,(14941+164*G24)*2^-12,IF('Pin Detect Programming'!D$10='Resistor References'!AH$11,(19861+164*G24)*2^-12,0)))))))))</f>
        <v>0</v>
      </c>
      <c r="AK23">
        <f t="shared" si="8"/>
        <v>20</v>
      </c>
    </row>
    <row r="24" spans="6:41" x14ac:dyDescent="0.25">
      <c r="F24">
        <f t="shared" si="12"/>
        <v>21</v>
      </c>
      <c r="G24">
        <f t="shared" si="12"/>
        <v>20</v>
      </c>
      <c r="H24">
        <f t="shared" si="12"/>
        <v>20</v>
      </c>
      <c r="X24" s="8"/>
      <c r="Z24">
        <f t="shared" si="1"/>
        <v>37</v>
      </c>
      <c r="AA24">
        <f t="shared" si="6"/>
        <v>21</v>
      </c>
      <c r="AJ24" s="8">
        <f>IF('Pin Detect Programming'!D$10='Resistor References'!AH$3,(3277+41*'Resistor References'!G25)*2^-12,IF('Pin Detect Programming'!D$10='Resistor References'!AH$4,(2456+41*G25)*2^-12,IF('Pin Detect Programming'!D$10='Resistor References'!AH$5,(3686+41*G25)*2^-12,IF('Pin Detect Programming'!D$10='Resistor References'!AH$6,(4921+82*G25)*2^-12,IF('Pin Detect Programming'!D$10='Resistor References'!AH$7,(7372+82*G25)*2^-12,IF('Pin Detect Programming'!D$10='Resistor References'!AH$8,(9906+164*G25)*2^-12,IF('Pin Detect Programming'!D$10='Resistor References'!AH$9,(14826+164*G25)*2^-12,IF('Pin Detect Programming'!D$10='Resistor References'!AH$10,(14941+164*G25)*2^-12,IF('Pin Detect Programming'!D$10='Resistor References'!AH$11,(19861+164*G25)*2^-12,0)))))))))</f>
        <v>0</v>
      </c>
      <c r="AK24">
        <f t="shared" si="8"/>
        <v>21</v>
      </c>
    </row>
    <row r="25" spans="6:41" x14ac:dyDescent="0.25">
      <c r="F25">
        <f t="shared" si="12"/>
        <v>22</v>
      </c>
      <c r="G25">
        <f t="shared" si="12"/>
        <v>21</v>
      </c>
      <c r="H25">
        <f t="shared" si="12"/>
        <v>21</v>
      </c>
      <c r="X25" s="8"/>
      <c r="Z25">
        <f t="shared" si="1"/>
        <v>38</v>
      </c>
      <c r="AA25">
        <f t="shared" si="6"/>
        <v>22</v>
      </c>
      <c r="AJ25" s="8">
        <f>IF('Pin Detect Programming'!D$10='Resistor References'!AH$3,(3277+41*'Resistor References'!G26)*2^-12,IF('Pin Detect Programming'!D$10='Resistor References'!AH$4,(2456+41*G26)*2^-12,IF('Pin Detect Programming'!D$10='Resistor References'!AH$5,(3686+41*G26)*2^-12,IF('Pin Detect Programming'!D$10='Resistor References'!AH$6,(4921+82*G26)*2^-12,IF('Pin Detect Programming'!D$10='Resistor References'!AH$7,(7372+82*G26)*2^-12,IF('Pin Detect Programming'!D$10='Resistor References'!AH$8,(9906+164*G26)*2^-12,IF('Pin Detect Programming'!D$10='Resistor References'!AH$9,(14826+164*G26)*2^-12,IF('Pin Detect Programming'!D$10='Resistor References'!AH$10,(14941+164*G26)*2^-12,IF('Pin Detect Programming'!D$10='Resistor References'!AH$11,(19861+164*G26)*2^-12,0)))))))))</f>
        <v>0</v>
      </c>
      <c r="AK25">
        <f t="shared" si="8"/>
        <v>22</v>
      </c>
    </row>
    <row r="26" spans="6:41" x14ac:dyDescent="0.25">
      <c r="F26">
        <f t="shared" si="12"/>
        <v>23</v>
      </c>
      <c r="G26">
        <f t="shared" si="12"/>
        <v>22</v>
      </c>
      <c r="H26">
        <f t="shared" si="12"/>
        <v>22</v>
      </c>
      <c r="X26" s="8"/>
      <c r="Z26">
        <f t="shared" si="1"/>
        <v>39</v>
      </c>
      <c r="AA26">
        <f t="shared" si="6"/>
        <v>23</v>
      </c>
      <c r="AJ26" s="8">
        <f>IF('Pin Detect Programming'!D$10='Resistor References'!AH$3,(3277+41*'Resistor References'!G27)*2^-12,IF('Pin Detect Programming'!D$10='Resistor References'!AH$4,(2456+41*G27)*2^-12,IF('Pin Detect Programming'!D$10='Resistor References'!AH$5,(3686+41*G27)*2^-12,IF('Pin Detect Programming'!D$10='Resistor References'!AH$6,(4921+82*G27)*2^-12,IF('Pin Detect Programming'!D$10='Resistor References'!AH$7,(7372+82*G27)*2^-12,IF('Pin Detect Programming'!D$10='Resistor References'!AH$8,(9906+164*G27)*2^-12,IF('Pin Detect Programming'!D$10='Resistor References'!AH$9,(14826+164*G27)*2^-12,IF('Pin Detect Programming'!D$10='Resistor References'!AH$10,(14941+164*G27)*2^-12,IF('Pin Detect Programming'!D$10='Resistor References'!AH$11,(19861+164*G27)*2^-12,0)))))))))</f>
        <v>0</v>
      </c>
      <c r="AK26">
        <f t="shared" si="8"/>
        <v>23</v>
      </c>
    </row>
    <row r="27" spans="6:41" x14ac:dyDescent="0.25">
      <c r="F27">
        <f t="shared" si="12"/>
        <v>24</v>
      </c>
      <c r="G27">
        <f t="shared" si="12"/>
        <v>23</v>
      </c>
      <c r="H27">
        <f t="shared" si="12"/>
        <v>23</v>
      </c>
      <c r="X27" s="8"/>
      <c r="Z27">
        <f>BIN2DEC(1001000)</f>
        <v>72</v>
      </c>
      <c r="AA27">
        <f t="shared" si="6"/>
        <v>24</v>
      </c>
      <c r="AJ27" s="8">
        <f>IF('Pin Detect Programming'!D$10='Resistor References'!AH$3,(3277+41*'Resistor References'!G28)*2^-12,IF('Pin Detect Programming'!D$10='Resistor References'!AH$4,(2456+41*G28)*2^-12,IF('Pin Detect Programming'!D$10='Resistor References'!AH$5,(3686+41*G28)*2^-12,IF('Pin Detect Programming'!D$10='Resistor References'!AH$6,(4921+82*G28)*2^-12,IF('Pin Detect Programming'!D$10='Resistor References'!AH$7,(7372+82*G28)*2^-12,IF('Pin Detect Programming'!D$10='Resistor References'!AH$8,(9906+164*G28)*2^-12,IF('Pin Detect Programming'!D$10='Resistor References'!AH$9,(14826+164*G28)*2^-12,IF('Pin Detect Programming'!D$10='Resistor References'!AH$10,(14941+164*G28)*2^-12,IF('Pin Detect Programming'!D$10='Resistor References'!AH$11,(19861+164*G28)*2^-12,0)))))))))</f>
        <v>0</v>
      </c>
      <c r="AK27">
        <f t="shared" si="8"/>
        <v>24</v>
      </c>
    </row>
    <row r="28" spans="6:41" x14ac:dyDescent="0.25">
      <c r="F28">
        <f t="shared" si="12"/>
        <v>25</v>
      </c>
      <c r="G28">
        <f t="shared" si="12"/>
        <v>24</v>
      </c>
      <c r="H28">
        <f t="shared" si="12"/>
        <v>24</v>
      </c>
      <c r="X28" s="8"/>
      <c r="Z28">
        <f t="shared" si="1"/>
        <v>41</v>
      </c>
      <c r="AA28">
        <f t="shared" si="6"/>
        <v>25</v>
      </c>
      <c r="AJ28" s="8">
        <f>IF('Pin Detect Programming'!D$10='Resistor References'!AH$3,(3277+41*'Resistor References'!G29)*2^-12,IF('Pin Detect Programming'!D$10='Resistor References'!AH$4,(2456+41*G29)*2^-12,IF('Pin Detect Programming'!D$10='Resistor References'!AH$5,(3686+41*G29)*2^-12,IF('Pin Detect Programming'!D$10='Resistor References'!AH$6,(4921+82*G29)*2^-12,IF('Pin Detect Programming'!D$10='Resistor References'!AH$7,(7372+82*G29)*2^-12,IF('Pin Detect Programming'!D$10='Resistor References'!AH$8,(9906+164*G29)*2^-12,IF('Pin Detect Programming'!D$10='Resistor References'!AH$9,(14826+164*G29)*2^-12,IF('Pin Detect Programming'!D$10='Resistor References'!AH$10,(14941+164*G29)*2^-12,IF('Pin Detect Programming'!D$10='Resistor References'!AH$11,(19861+164*G29)*2^-12,0)))))))))</f>
        <v>0</v>
      </c>
      <c r="AK28">
        <f t="shared" si="8"/>
        <v>25</v>
      </c>
    </row>
    <row r="29" spans="6:41" x14ac:dyDescent="0.25">
      <c r="F29">
        <f t="shared" si="12"/>
        <v>26</v>
      </c>
      <c r="G29">
        <f t="shared" si="12"/>
        <v>25</v>
      </c>
      <c r="H29">
        <f t="shared" si="12"/>
        <v>25</v>
      </c>
      <c r="X29" s="8"/>
      <c r="Z29">
        <f t="shared" si="1"/>
        <v>42</v>
      </c>
      <c r="AA29">
        <f t="shared" si="6"/>
        <v>26</v>
      </c>
      <c r="AJ29" s="8">
        <f>IF('Pin Detect Programming'!D$10='Resistor References'!AH$3,(3277+41*'Resistor References'!G30)*2^-12,IF('Pin Detect Programming'!D$10='Resistor References'!AH$4,(2456+41*G30)*2^-12,IF('Pin Detect Programming'!D$10='Resistor References'!AH$5,(3686+41*G30)*2^-12,IF('Pin Detect Programming'!D$10='Resistor References'!AH$6,(4921+82*G30)*2^-12,IF('Pin Detect Programming'!D$10='Resistor References'!AH$7,(7372+82*G30)*2^-12,IF('Pin Detect Programming'!D$10='Resistor References'!AH$8,(9906+164*G30)*2^-12,IF('Pin Detect Programming'!D$10='Resistor References'!AH$9,(14826+164*G30)*2^-12,IF('Pin Detect Programming'!D$10='Resistor References'!AH$10,(14941+164*G30)*2^-12,IF('Pin Detect Programming'!D$10='Resistor References'!AH$11,(19861+164*G30)*2^-12,0)))))))))</f>
        <v>0</v>
      </c>
      <c r="AK29">
        <f t="shared" si="8"/>
        <v>26</v>
      </c>
    </row>
    <row r="30" spans="6:41" x14ac:dyDescent="0.25">
      <c r="F30">
        <f t="shared" si="12"/>
        <v>27</v>
      </c>
      <c r="G30">
        <f t="shared" si="12"/>
        <v>26</v>
      </c>
      <c r="H30">
        <f t="shared" si="12"/>
        <v>26</v>
      </c>
      <c r="X30" s="8"/>
      <c r="Z30">
        <f t="shared" si="1"/>
        <v>43</v>
      </c>
      <c r="AA30">
        <f t="shared" si="6"/>
        <v>27</v>
      </c>
      <c r="AJ30" s="8">
        <f>IF('Pin Detect Programming'!D$10='Resistor References'!AH$3,(3277+41*'Resistor References'!G31)*2^-12,IF('Pin Detect Programming'!D$10='Resistor References'!AH$4,(2456+41*G31)*2^-12,IF('Pin Detect Programming'!D$10='Resistor References'!AH$5,(3686+41*G31)*2^-12,IF('Pin Detect Programming'!D$10='Resistor References'!AH$6,(4921+82*G31)*2^-12,IF('Pin Detect Programming'!D$10='Resistor References'!AH$7,(7372+82*G31)*2^-12,IF('Pin Detect Programming'!D$10='Resistor References'!AH$8,(9906+164*G31)*2^-12,IF('Pin Detect Programming'!D$10='Resistor References'!AH$9,(14826+164*G31)*2^-12,IF('Pin Detect Programming'!D$10='Resistor References'!AH$10,(14941+164*G31)*2^-12,IF('Pin Detect Programming'!D$10='Resistor References'!AH$11,(19861+164*G31)*2^-12,0)))))))))</f>
        <v>0</v>
      </c>
      <c r="AK30">
        <f t="shared" si="8"/>
        <v>27</v>
      </c>
    </row>
    <row r="31" spans="6:41" x14ac:dyDescent="0.25">
      <c r="F31">
        <f t="shared" si="12"/>
        <v>28</v>
      </c>
      <c r="G31">
        <f t="shared" si="12"/>
        <v>27</v>
      </c>
      <c r="H31">
        <f t="shared" si="12"/>
        <v>27</v>
      </c>
      <c r="X31" s="8"/>
      <c r="Z31">
        <f t="shared" si="1"/>
        <v>44</v>
      </c>
      <c r="AA31">
        <f t="shared" si="6"/>
        <v>28</v>
      </c>
      <c r="AJ31" s="8">
        <f>IF('Pin Detect Programming'!D$10='Resistor References'!AH$3,(3277+41*'Resistor References'!G32)*2^-12,IF('Pin Detect Programming'!D$10='Resistor References'!AH$4,(2456+41*G32)*2^-12,IF('Pin Detect Programming'!D$10='Resistor References'!AH$5,(3686+41*G32)*2^-12,IF('Pin Detect Programming'!D$10='Resistor References'!AH$6,(4921+82*G32)*2^-12,IF('Pin Detect Programming'!D$10='Resistor References'!AH$7,(7372+82*G32)*2^-12,IF('Pin Detect Programming'!D$10='Resistor References'!AH$8,(9906+164*G32)*2^-12,IF('Pin Detect Programming'!D$10='Resistor References'!AH$9,(14826+164*G32)*2^-12,IF('Pin Detect Programming'!D$10='Resistor References'!AH$10,(14941+164*G32)*2^-12,IF('Pin Detect Programming'!D$10='Resistor References'!AH$11,(19861+164*G32)*2^-12,0)))))))))</f>
        <v>0</v>
      </c>
      <c r="AK31">
        <f t="shared" si="8"/>
        <v>28</v>
      </c>
    </row>
    <row r="32" spans="6:41" x14ac:dyDescent="0.25">
      <c r="F32">
        <f t="shared" si="12"/>
        <v>29</v>
      </c>
      <c r="G32">
        <f t="shared" si="12"/>
        <v>28</v>
      </c>
      <c r="H32">
        <f t="shared" si="12"/>
        <v>28</v>
      </c>
      <c r="X32" s="8"/>
      <c r="Z32">
        <f t="shared" si="1"/>
        <v>45</v>
      </c>
      <c r="AA32">
        <f t="shared" si="6"/>
        <v>29</v>
      </c>
      <c r="AJ32" s="8">
        <f>IF('Pin Detect Programming'!D$10='Resistor References'!AH$3,(3277+41*'Resistor References'!G33)*2^-12,IF('Pin Detect Programming'!D$10='Resistor References'!AH$4,(2456+41*G33)*2^-12,IF('Pin Detect Programming'!D$10='Resistor References'!AH$5,(3686+41*G33)*2^-12,IF('Pin Detect Programming'!D$10='Resistor References'!AH$6,(4921+82*G33)*2^-12,IF('Pin Detect Programming'!D$10='Resistor References'!AH$7,(7372+82*G33)*2^-12,IF('Pin Detect Programming'!D$10='Resistor References'!AH$8,(9906+164*G33)*2^-12,IF('Pin Detect Programming'!D$10='Resistor References'!AH$9,(14826+164*G33)*2^-12,IF('Pin Detect Programming'!D$10='Resistor References'!AH$10,(14941+164*G33)*2^-12,IF('Pin Detect Programming'!D$10='Resistor References'!AH$11,(19861+164*G33)*2^-12,0)))))))))</f>
        <v>0</v>
      </c>
      <c r="AK32">
        <f t="shared" si="8"/>
        <v>29</v>
      </c>
    </row>
    <row r="33" spans="6:24" x14ac:dyDescent="0.25">
      <c r="F33">
        <f t="shared" si="12"/>
        <v>30</v>
      </c>
      <c r="G33">
        <f t="shared" si="12"/>
        <v>29</v>
      </c>
      <c r="H33">
        <f t="shared" si="12"/>
        <v>29</v>
      </c>
      <c r="X33" s="8"/>
    </row>
    <row r="34" spans="6:24" x14ac:dyDescent="0.25">
      <c r="G34">
        <f t="shared" si="12"/>
        <v>30</v>
      </c>
      <c r="H34">
        <f t="shared" si="12"/>
        <v>30</v>
      </c>
      <c r="X34" s="8"/>
    </row>
    <row r="35" spans="6:24" x14ac:dyDescent="0.25">
      <c r="G35">
        <f t="shared" si="12"/>
        <v>31</v>
      </c>
      <c r="H35">
        <f t="shared" si="12"/>
        <v>31</v>
      </c>
      <c r="X35" s="8"/>
    </row>
    <row r="36" spans="6:24" x14ac:dyDescent="0.25">
      <c r="X36" s="8"/>
    </row>
    <row r="37" spans="6:24" x14ac:dyDescent="0.25">
      <c r="X37" s="8"/>
    </row>
    <row r="38" spans="6:24" x14ac:dyDescent="0.25">
      <c r="X38" s="8"/>
    </row>
    <row r="39" spans="6:24" x14ac:dyDescent="0.25">
      <c r="X39" s="8"/>
    </row>
    <row r="40" spans="6:24" x14ac:dyDescent="0.25">
      <c r="X40" s="8"/>
    </row>
    <row r="41" spans="6:24" x14ac:dyDescent="0.25">
      <c r="X41" s="8"/>
    </row>
    <row r="42" spans="6:24" x14ac:dyDescent="0.25">
      <c r="X42" s="8"/>
    </row>
    <row r="43" spans="6:24" x14ac:dyDescent="0.25">
      <c r="X43" s="8"/>
    </row>
    <row r="44" spans="6:24" x14ac:dyDescent="0.25">
      <c r="X44" s="8"/>
    </row>
    <row r="45" spans="6:24" x14ac:dyDescent="0.25">
      <c r="X45" s="8"/>
    </row>
    <row r="46" spans="6:24" x14ac:dyDescent="0.25">
      <c r="X46" s="8"/>
    </row>
    <row r="47" spans="6:24" x14ac:dyDescent="0.25">
      <c r="X47" s="8"/>
    </row>
    <row r="48" spans="6:24" x14ac:dyDescent="0.25">
      <c r="X48" s="8"/>
    </row>
    <row r="49" spans="24:24" x14ac:dyDescent="0.25">
      <c r="X49" s="8"/>
    </row>
    <row r="50" spans="24:24" x14ac:dyDescent="0.25">
      <c r="X50" s="8"/>
    </row>
    <row r="51" spans="24:24" x14ac:dyDescent="0.25">
      <c r="X51" s="8"/>
    </row>
    <row r="52" spans="24:24" x14ac:dyDescent="0.25">
      <c r="X52" s="8"/>
    </row>
    <row r="53" spans="24:24" x14ac:dyDescent="0.25">
      <c r="X53" s="8"/>
    </row>
    <row r="54" spans="24:24" x14ac:dyDescent="0.25">
      <c r="X54" s="8"/>
    </row>
    <row r="55" spans="24:24" x14ac:dyDescent="0.25">
      <c r="X55" s="8"/>
    </row>
    <row r="56" spans="24:24" x14ac:dyDescent="0.25">
      <c r="X56" s="8"/>
    </row>
    <row r="57" spans="24:24" x14ac:dyDescent="0.25">
      <c r="X57" s="8"/>
    </row>
    <row r="58" spans="24:24" x14ac:dyDescent="0.25">
      <c r="X58" s="8"/>
    </row>
    <row r="59" spans="24:24" x14ac:dyDescent="0.25">
      <c r="X59" s="8"/>
    </row>
    <row r="60" spans="24:24" x14ac:dyDescent="0.25">
      <c r="X60" s="8"/>
    </row>
    <row r="61" spans="24:24" x14ac:dyDescent="0.25">
      <c r="X61" s="8"/>
    </row>
    <row r="62" spans="24:24" x14ac:dyDescent="0.25">
      <c r="X62" s="8"/>
    </row>
    <row r="63" spans="24:24" x14ac:dyDescent="0.25">
      <c r="X63" s="8"/>
    </row>
    <row r="64" spans="24:24" x14ac:dyDescent="0.25">
      <c r="X64" s="8"/>
    </row>
    <row r="65" spans="20:24" x14ac:dyDescent="0.25">
      <c r="X65" s="8"/>
    </row>
    <row r="66" spans="20:24" x14ac:dyDescent="0.25">
      <c r="T66">
        <v>1.18</v>
      </c>
      <c r="X66" s="8"/>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AQ36"/>
  <sheetViews>
    <sheetView workbookViewId="0">
      <selection activeCell="C16" sqref="C16"/>
    </sheetView>
  </sheetViews>
  <sheetFormatPr defaultRowHeight="15" x14ac:dyDescent="0.25"/>
  <sheetData>
    <row r="1" spans="1:43" x14ac:dyDescent="0.25">
      <c r="A1" s="9"/>
      <c r="B1" s="422" t="s">
        <v>323</v>
      </c>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row>
    <row r="2" spans="1:43" x14ac:dyDescent="0.25">
      <c r="A2" s="9"/>
      <c r="B2" s="9" t="s">
        <v>252</v>
      </c>
      <c r="C2" s="9">
        <v>0</v>
      </c>
      <c r="D2" s="9">
        <v>1</v>
      </c>
      <c r="E2" s="9">
        <v>2</v>
      </c>
      <c r="F2" s="9">
        <v>3</v>
      </c>
      <c r="G2" s="9">
        <v>4</v>
      </c>
      <c r="H2" s="9">
        <v>5</v>
      </c>
      <c r="I2" s="9">
        <v>6</v>
      </c>
      <c r="J2" s="9">
        <v>7</v>
      </c>
      <c r="K2" s="9">
        <v>8</v>
      </c>
      <c r="L2" s="9">
        <v>9</v>
      </c>
      <c r="M2" s="9">
        <v>10</v>
      </c>
      <c r="N2" s="9">
        <v>11</v>
      </c>
      <c r="O2" s="9">
        <v>12</v>
      </c>
      <c r="P2" s="9">
        <v>13</v>
      </c>
      <c r="Q2" s="9">
        <v>14</v>
      </c>
      <c r="R2" s="9">
        <v>15</v>
      </c>
      <c r="S2" s="9">
        <v>16</v>
      </c>
      <c r="T2" s="9">
        <v>17</v>
      </c>
      <c r="U2" s="9">
        <v>18</v>
      </c>
      <c r="V2" s="9">
        <v>19</v>
      </c>
      <c r="W2" s="9">
        <v>20</v>
      </c>
      <c r="X2" s="9">
        <v>21</v>
      </c>
      <c r="Y2" s="9">
        <v>22</v>
      </c>
      <c r="Z2" s="9">
        <v>23</v>
      </c>
      <c r="AA2" s="9">
        <v>24</v>
      </c>
      <c r="AB2" s="9">
        <v>25</v>
      </c>
      <c r="AC2" s="9">
        <v>26</v>
      </c>
      <c r="AD2" s="9">
        <v>27</v>
      </c>
      <c r="AE2" s="9">
        <v>28</v>
      </c>
      <c r="AF2" s="9">
        <v>29</v>
      </c>
      <c r="AG2" s="9">
        <v>30</v>
      </c>
      <c r="AH2" s="9">
        <v>31</v>
      </c>
      <c r="AM2" t="s">
        <v>215</v>
      </c>
      <c r="AN2" t="s">
        <v>216</v>
      </c>
      <c r="AO2" t="s">
        <v>223</v>
      </c>
      <c r="AP2" t="s">
        <v>229</v>
      </c>
      <c r="AQ2" t="s">
        <v>14</v>
      </c>
    </row>
    <row r="3" spans="1:43" x14ac:dyDescent="0.25">
      <c r="A3" s="9"/>
      <c r="B3" s="9" t="s">
        <v>14</v>
      </c>
      <c r="C3" s="9">
        <v>4420</v>
      </c>
      <c r="D3" s="9">
        <v>4870</v>
      </c>
      <c r="E3" s="9">
        <v>5360</v>
      </c>
      <c r="F3" s="9">
        <v>5900</v>
      </c>
      <c r="G3" s="9">
        <v>6490</v>
      </c>
      <c r="H3" s="9">
        <v>7150</v>
      </c>
      <c r="I3" s="9">
        <v>7870</v>
      </c>
      <c r="J3" s="9">
        <v>8660</v>
      </c>
      <c r="K3" s="9">
        <v>9530</v>
      </c>
      <c r="L3" s="9">
        <v>10500</v>
      </c>
      <c r="M3" s="9">
        <v>11500</v>
      </c>
      <c r="N3" s="9">
        <v>12700</v>
      </c>
      <c r="O3" s="9">
        <v>14000</v>
      </c>
      <c r="P3" s="9">
        <v>15400</v>
      </c>
      <c r="Q3" s="9">
        <v>16900</v>
      </c>
      <c r="R3" s="9">
        <v>18700</v>
      </c>
      <c r="S3" s="9">
        <v>20500</v>
      </c>
      <c r="T3" s="9">
        <v>22600</v>
      </c>
      <c r="U3" s="9">
        <v>24900</v>
      </c>
      <c r="V3" s="9">
        <v>27400</v>
      </c>
      <c r="W3" s="9">
        <v>30100</v>
      </c>
      <c r="X3" s="9">
        <v>33200</v>
      </c>
      <c r="Y3" s="9">
        <v>36500</v>
      </c>
      <c r="Z3" s="9">
        <v>40200</v>
      </c>
      <c r="AA3" s="9">
        <v>44200</v>
      </c>
      <c r="AB3" s="9">
        <v>48700</v>
      </c>
      <c r="AC3" s="9">
        <v>53600</v>
      </c>
      <c r="AD3" s="9">
        <v>59000</v>
      </c>
      <c r="AE3" s="9">
        <v>64900</v>
      </c>
      <c r="AF3" s="9">
        <v>71500</v>
      </c>
      <c r="AG3" s="9">
        <v>78700</v>
      </c>
      <c r="AH3" s="9">
        <v>86600</v>
      </c>
      <c r="AJ3" t="s">
        <v>211</v>
      </c>
      <c r="AL3">
        <v>0</v>
      </c>
      <c r="AM3" t="s">
        <v>248</v>
      </c>
      <c r="AN3" t="s">
        <v>248</v>
      </c>
      <c r="AO3" t="s">
        <v>248</v>
      </c>
      <c r="AP3" t="s">
        <v>248</v>
      </c>
      <c r="AQ3" t="str">
        <f>AJ3</f>
        <v>SHORT</v>
      </c>
    </row>
    <row r="4" spans="1:43" x14ac:dyDescent="0.25">
      <c r="A4" s="9" t="s">
        <v>253</v>
      </c>
      <c r="B4" s="9">
        <v>0</v>
      </c>
      <c r="C4" s="9">
        <v>18700</v>
      </c>
      <c r="D4" s="9">
        <v>20500</v>
      </c>
      <c r="E4" s="9">
        <v>22600</v>
      </c>
      <c r="F4" s="9">
        <v>24900</v>
      </c>
      <c r="G4" s="9">
        <v>27400</v>
      </c>
      <c r="H4" s="9">
        <v>30100</v>
      </c>
      <c r="I4" s="9">
        <v>33200</v>
      </c>
      <c r="J4" s="9">
        <v>36500</v>
      </c>
      <c r="K4" s="9">
        <v>40200</v>
      </c>
      <c r="L4" s="9">
        <v>44200</v>
      </c>
      <c r="M4" s="9">
        <v>48700</v>
      </c>
      <c r="N4" s="9">
        <v>53600</v>
      </c>
      <c r="O4" s="9">
        <v>59000</v>
      </c>
      <c r="P4" s="9">
        <v>64900</v>
      </c>
      <c r="Q4" s="9">
        <v>71500</v>
      </c>
      <c r="R4" s="9">
        <v>78700</v>
      </c>
      <c r="S4" s="9">
        <v>86600</v>
      </c>
      <c r="T4" s="9">
        <v>95300</v>
      </c>
      <c r="U4" s="9">
        <v>105000</v>
      </c>
      <c r="V4" s="9">
        <v>115000</v>
      </c>
      <c r="W4" s="9">
        <v>127000</v>
      </c>
      <c r="X4" s="9">
        <v>140000</v>
      </c>
      <c r="Y4" s="9">
        <v>154000</v>
      </c>
      <c r="Z4" s="9">
        <v>169000</v>
      </c>
      <c r="AA4" s="9">
        <v>187000</v>
      </c>
      <c r="AB4" s="9">
        <v>205000</v>
      </c>
      <c r="AC4" s="9">
        <v>226000</v>
      </c>
      <c r="AD4" s="9">
        <v>249000</v>
      </c>
      <c r="AE4" s="9">
        <v>274000</v>
      </c>
      <c r="AF4" s="9">
        <v>301000</v>
      </c>
      <c r="AG4" s="9">
        <v>332000</v>
      </c>
      <c r="AH4" s="9">
        <v>365000</v>
      </c>
      <c r="AJ4" t="s">
        <v>212</v>
      </c>
      <c r="AL4" t="s">
        <v>248</v>
      </c>
      <c r="AM4" t="s">
        <v>248</v>
      </c>
      <c r="AN4" t="s">
        <v>248</v>
      </c>
      <c r="AO4" t="s">
        <v>248</v>
      </c>
      <c r="AP4" t="s">
        <v>248</v>
      </c>
      <c r="AQ4" t="str">
        <f t="shared" ref="AQ4:AQ36" si="0">AJ4</f>
        <v>FLOAT</v>
      </c>
    </row>
    <row r="5" spans="1:43" x14ac:dyDescent="0.25">
      <c r="A5" s="9"/>
      <c r="B5" s="9">
        <v>1</v>
      </c>
      <c r="C5" s="9">
        <v>9530</v>
      </c>
      <c r="D5" s="9">
        <v>10500</v>
      </c>
      <c r="E5" s="9">
        <v>11500</v>
      </c>
      <c r="F5" s="9">
        <v>12700</v>
      </c>
      <c r="G5" s="9">
        <v>14000</v>
      </c>
      <c r="H5" s="9">
        <v>15400</v>
      </c>
      <c r="I5" s="9">
        <v>16900</v>
      </c>
      <c r="J5" s="9">
        <v>18700</v>
      </c>
      <c r="K5" s="9">
        <v>20500</v>
      </c>
      <c r="L5" s="9">
        <v>22600</v>
      </c>
      <c r="M5" s="9">
        <v>24900</v>
      </c>
      <c r="N5" s="9">
        <v>27400</v>
      </c>
      <c r="O5" s="9">
        <v>30100</v>
      </c>
      <c r="P5" s="9">
        <v>33200</v>
      </c>
      <c r="Q5" s="9">
        <v>36500</v>
      </c>
      <c r="R5" s="9">
        <v>40200</v>
      </c>
      <c r="S5" s="9">
        <v>44200</v>
      </c>
      <c r="T5" s="9">
        <v>48700</v>
      </c>
      <c r="U5" s="9">
        <v>53600</v>
      </c>
      <c r="V5" s="9">
        <v>59000</v>
      </c>
      <c r="W5" s="9">
        <v>64900</v>
      </c>
      <c r="X5" s="9">
        <v>71500</v>
      </c>
      <c r="Y5" s="9">
        <v>78700</v>
      </c>
      <c r="Z5" s="9">
        <v>86600</v>
      </c>
      <c r="AA5" s="9">
        <v>95300</v>
      </c>
      <c r="AB5" s="9">
        <v>105000</v>
      </c>
      <c r="AC5" s="9">
        <v>115000</v>
      </c>
      <c r="AD5" s="9">
        <v>127000</v>
      </c>
      <c r="AE5" s="9">
        <v>140000</v>
      </c>
      <c r="AF5" s="9">
        <v>154000</v>
      </c>
      <c r="AG5" s="9">
        <v>169000</v>
      </c>
      <c r="AH5" s="9">
        <v>187000</v>
      </c>
      <c r="AJ5">
        <v>0</v>
      </c>
      <c r="AK5">
        <f>HLOOKUP(AJ5,C$2:AH$11,2,FALSE)</f>
        <v>4420</v>
      </c>
      <c r="AL5">
        <f>HLOOKUP(AJ5,C$13:R$14,2,FALSE)</f>
        <v>4640</v>
      </c>
      <c r="AM5" t="str">
        <f>IF(OR('Pinstrap Reverse Lookup'!C$3=AL$3,'Pinstrap Reverse Lookup'!C$3='Resistor Selection'!AL$4),'Resistor Selection'!$AL$4,VLOOKUP('Resistor Selection'!AJ5,'Resistor Selection'!B$15:R$30,'Pinstrap Reverse Lookup'!E$3+2,FALSE))</f>
        <v>Open</v>
      </c>
      <c r="AN5">
        <f>IF(OR('Pinstrap Reverse Lookup'!C$4=AL$3,'Pinstrap Reverse Lookup'!C$4='Resistor Selection'!AL$4),'Resistor Selection'!$AL$4,VLOOKUP('Resistor Selection'!AJ5,'Resistor Selection'!B$15:R$30,'Pinstrap Reverse Lookup'!E$4+2,FALSE))</f>
        <v>56200</v>
      </c>
      <c r="AO5">
        <f>IF(OR('Pinstrap Reverse Lookup'!C$5=AL$3,'Pinstrap Reverse Lookup'!C$5='Resistor Selection'!AL$4),'Resistor Selection'!$AL$4,VLOOKUP('Resistor Selection'!AJ5,'Resistor Selection'!B$15:R$30,'Pinstrap Reverse Lookup'!E$5+2,FALSE))</f>
        <v>21500</v>
      </c>
      <c r="AP5">
        <f>IF(OR('Pinstrap Reverse Lookup'!C$6=AL$3,'Pinstrap Reverse Lookup'!C$6='Resistor Selection'!AL$4),'Resistor Selection'!$AL$4,VLOOKUP('Resistor Selection'!AJ5,'Resistor Selection'!B$15:R$30,'Pinstrap Reverse Lookup'!E$6+2,FALSE))</f>
        <v>26100</v>
      </c>
      <c r="AQ5">
        <f t="shared" si="0"/>
        <v>0</v>
      </c>
    </row>
    <row r="6" spans="1:43" x14ac:dyDescent="0.25">
      <c r="A6" s="9"/>
      <c r="B6" s="9">
        <v>2</v>
      </c>
      <c r="C6" s="9">
        <v>6190</v>
      </c>
      <c r="D6" s="9">
        <v>6810</v>
      </c>
      <c r="E6" s="9">
        <v>7500</v>
      </c>
      <c r="F6" s="9">
        <v>8250</v>
      </c>
      <c r="G6" s="9">
        <v>9090</v>
      </c>
      <c r="H6" s="9">
        <v>10000</v>
      </c>
      <c r="I6" s="9">
        <v>11000</v>
      </c>
      <c r="J6" s="9">
        <v>12100</v>
      </c>
      <c r="K6" s="9">
        <v>13300</v>
      </c>
      <c r="L6" s="9">
        <v>14700</v>
      </c>
      <c r="M6" s="9">
        <v>15400</v>
      </c>
      <c r="N6" s="9">
        <v>17800</v>
      </c>
      <c r="O6" s="9">
        <v>19600</v>
      </c>
      <c r="P6" s="9">
        <v>21500</v>
      </c>
      <c r="Q6" s="9">
        <v>22600</v>
      </c>
      <c r="R6" s="9">
        <v>26100</v>
      </c>
      <c r="S6" s="9">
        <v>28700</v>
      </c>
      <c r="T6" s="9">
        <v>31600</v>
      </c>
      <c r="U6" s="9">
        <v>34800</v>
      </c>
      <c r="V6" s="9">
        <v>38300</v>
      </c>
      <c r="W6" s="9">
        <v>42200</v>
      </c>
      <c r="X6" s="9">
        <v>46400</v>
      </c>
      <c r="Y6" s="9">
        <v>51100</v>
      </c>
      <c r="Z6" s="9">
        <v>56200</v>
      </c>
      <c r="AA6" s="9">
        <v>61900</v>
      </c>
      <c r="AB6" s="9">
        <v>68100</v>
      </c>
      <c r="AC6" s="9">
        <v>75000</v>
      </c>
      <c r="AD6" s="9">
        <v>82500</v>
      </c>
      <c r="AE6" s="9">
        <v>90900</v>
      </c>
      <c r="AF6" s="9">
        <v>100000</v>
      </c>
      <c r="AG6" s="9">
        <v>110000</v>
      </c>
      <c r="AH6" s="9">
        <v>121000</v>
      </c>
      <c r="AJ6">
        <f>AJ5+1</f>
        <v>1</v>
      </c>
      <c r="AK6">
        <f t="shared" ref="AK6:AK36" si="1">HLOOKUP(AJ6,C$2:AH$11,2,FALSE)</f>
        <v>4870</v>
      </c>
      <c r="AL6">
        <f t="shared" ref="AL6:AL20" si="2">HLOOKUP(AJ6,C$13:R$14,2,FALSE)</f>
        <v>5620</v>
      </c>
      <c r="AM6" t="str">
        <f>IF(OR('Pinstrap Reverse Lookup'!C$3=AL$3,'Pinstrap Reverse Lookup'!C$3='Resistor Selection'!AL$4),'Resistor Selection'!$AL$4,VLOOKUP('Resistor Selection'!AJ6,'Resistor Selection'!B$15:R$30,'Pinstrap Reverse Lookup'!E$3+2,FALSE))</f>
        <v>Open</v>
      </c>
      <c r="AN6">
        <f>IF(OR('Pinstrap Reverse Lookup'!C$4=AL$3,'Pinstrap Reverse Lookup'!C$4='Resistor Selection'!AL$4),'Resistor Selection'!$AL$4,VLOOKUP('Resistor Selection'!AJ6,'Resistor Selection'!B$15:R$30,'Pinstrap Reverse Lookup'!E$4+2,FALSE))</f>
        <v>40200</v>
      </c>
      <c r="AO6">
        <f>IF(OR('Pinstrap Reverse Lookup'!C$5=AL$3,'Pinstrap Reverse Lookup'!C$5='Resistor Selection'!AL$4),'Resistor Selection'!$AL$4,VLOOKUP('Resistor Selection'!AJ6,'Resistor Selection'!B$15:R$30,'Pinstrap Reverse Lookup'!E$5+2,FALSE))</f>
        <v>15400</v>
      </c>
      <c r="AP6">
        <f>IF(OR('Pinstrap Reverse Lookup'!C$6=AL$3,'Pinstrap Reverse Lookup'!C$6='Resistor Selection'!AL$4),'Resistor Selection'!$AL$4,VLOOKUP('Resistor Selection'!AJ6,'Resistor Selection'!B$15:R$30,'Pinstrap Reverse Lookup'!E$6+2,FALSE))</f>
        <v>18700</v>
      </c>
      <c r="AQ6">
        <f t="shared" si="0"/>
        <v>1</v>
      </c>
    </row>
    <row r="7" spans="1:43" x14ac:dyDescent="0.25">
      <c r="A7" s="9"/>
      <c r="B7" s="9">
        <v>3</v>
      </c>
      <c r="C7" s="9">
        <v>4020</v>
      </c>
      <c r="D7" s="9">
        <v>4420</v>
      </c>
      <c r="E7" s="9">
        <v>4870</v>
      </c>
      <c r="F7" s="9">
        <v>5360</v>
      </c>
      <c r="G7" s="9">
        <v>5900</v>
      </c>
      <c r="H7" s="9">
        <v>6490</v>
      </c>
      <c r="I7" s="9">
        <v>7150</v>
      </c>
      <c r="J7" s="9">
        <v>7870</v>
      </c>
      <c r="K7" s="9">
        <v>8660</v>
      </c>
      <c r="L7" s="9">
        <v>9530</v>
      </c>
      <c r="M7" s="9">
        <v>10500</v>
      </c>
      <c r="N7" s="9">
        <v>11500</v>
      </c>
      <c r="O7" s="9">
        <v>12700</v>
      </c>
      <c r="P7" s="9">
        <v>14000</v>
      </c>
      <c r="Q7" s="9">
        <v>15400</v>
      </c>
      <c r="R7" s="9">
        <v>16900</v>
      </c>
      <c r="S7" s="9">
        <v>18700</v>
      </c>
      <c r="T7" s="9">
        <v>20500</v>
      </c>
      <c r="U7" s="9">
        <v>22600</v>
      </c>
      <c r="V7" s="9">
        <v>24900</v>
      </c>
      <c r="W7" s="9">
        <v>27400</v>
      </c>
      <c r="X7" s="9">
        <v>30100</v>
      </c>
      <c r="Y7" s="9">
        <v>33200</v>
      </c>
      <c r="Z7" s="9">
        <v>36500</v>
      </c>
      <c r="AA7" s="9">
        <v>40200</v>
      </c>
      <c r="AB7" s="9">
        <v>44200</v>
      </c>
      <c r="AC7" s="9">
        <v>48700</v>
      </c>
      <c r="AD7" s="9">
        <v>53600</v>
      </c>
      <c r="AE7" s="9">
        <v>59000</v>
      </c>
      <c r="AF7" s="9">
        <v>64900</v>
      </c>
      <c r="AG7" s="9">
        <v>71500</v>
      </c>
      <c r="AH7" s="9">
        <v>78700</v>
      </c>
      <c r="AJ7">
        <f t="shared" ref="AJ7:AJ36" si="3">AJ6+1</f>
        <v>2</v>
      </c>
      <c r="AK7">
        <f t="shared" si="1"/>
        <v>5360</v>
      </c>
      <c r="AL7">
        <f t="shared" si="2"/>
        <v>6810</v>
      </c>
      <c r="AM7" t="str">
        <f>IF(OR('Pinstrap Reverse Lookup'!C$3=AL$3,'Pinstrap Reverse Lookup'!C$3='Resistor Selection'!AL$4),'Resistor Selection'!$AL$4,VLOOKUP('Resistor Selection'!AJ7,'Resistor Selection'!B$15:R$30,'Pinstrap Reverse Lookup'!E$3+2,FALSE))</f>
        <v>Open</v>
      </c>
      <c r="AN7">
        <f>IF(OR('Pinstrap Reverse Lookup'!C$4=AL$3,'Pinstrap Reverse Lookup'!C$4='Resistor Selection'!AL$4),'Resistor Selection'!$AL$4,VLOOKUP('Resistor Selection'!AJ7,'Resistor Selection'!B$15:R$30,'Pinstrap Reverse Lookup'!E$4+2,FALSE))</f>
        <v>30100</v>
      </c>
      <c r="AO7">
        <f>IF(OR('Pinstrap Reverse Lookup'!C$5=AL$3,'Pinstrap Reverse Lookup'!C$5='Resistor Selection'!AL$4),'Resistor Selection'!$AL$4,VLOOKUP('Resistor Selection'!AJ7,'Resistor Selection'!B$15:R$30,'Pinstrap Reverse Lookup'!E$5+2,FALSE))</f>
        <v>11500</v>
      </c>
      <c r="AP7">
        <f>IF(OR('Pinstrap Reverse Lookup'!C$6=AL$3,'Pinstrap Reverse Lookup'!C$6='Resistor Selection'!AL$4),'Resistor Selection'!$AL$4,VLOOKUP('Resistor Selection'!AJ7,'Resistor Selection'!B$15:R$30,'Pinstrap Reverse Lookup'!E$6+2,FALSE))</f>
        <v>14000</v>
      </c>
      <c r="AQ7">
        <f t="shared" si="0"/>
        <v>2</v>
      </c>
    </row>
    <row r="8" spans="1:43" x14ac:dyDescent="0.25">
      <c r="A8" s="9"/>
      <c r="B8" s="9">
        <v>4</v>
      </c>
      <c r="C8" s="9">
        <v>2740</v>
      </c>
      <c r="D8" s="9">
        <v>3010</v>
      </c>
      <c r="E8" s="9">
        <v>3320</v>
      </c>
      <c r="F8" s="9">
        <v>3650</v>
      </c>
      <c r="G8" s="9">
        <v>4020</v>
      </c>
      <c r="H8" s="9">
        <v>4420</v>
      </c>
      <c r="I8" s="9">
        <v>4870</v>
      </c>
      <c r="J8" s="9">
        <v>5360</v>
      </c>
      <c r="K8" s="9">
        <v>5900</v>
      </c>
      <c r="L8" s="9">
        <v>6490</v>
      </c>
      <c r="M8" s="9">
        <v>7150</v>
      </c>
      <c r="N8" s="9">
        <v>7870</v>
      </c>
      <c r="O8" s="9">
        <v>8660</v>
      </c>
      <c r="P8" s="9">
        <v>9530</v>
      </c>
      <c r="Q8" s="9">
        <v>10500</v>
      </c>
      <c r="R8" s="9">
        <v>11500</v>
      </c>
      <c r="S8" s="9">
        <v>12700</v>
      </c>
      <c r="T8" s="9">
        <v>14000</v>
      </c>
      <c r="U8" s="9">
        <v>15400</v>
      </c>
      <c r="V8" s="9">
        <v>16900</v>
      </c>
      <c r="W8" s="9">
        <v>18700</v>
      </c>
      <c r="X8" s="9">
        <v>20500</v>
      </c>
      <c r="Y8" s="9">
        <v>22600</v>
      </c>
      <c r="Z8" s="9">
        <v>24900</v>
      </c>
      <c r="AA8" s="9">
        <v>27400</v>
      </c>
      <c r="AB8" s="9">
        <v>30100</v>
      </c>
      <c r="AC8" s="9">
        <v>33200</v>
      </c>
      <c r="AD8" s="9">
        <v>36500</v>
      </c>
      <c r="AE8" s="9">
        <v>40200</v>
      </c>
      <c r="AF8" s="9">
        <v>44200</v>
      </c>
      <c r="AG8" s="9">
        <v>48700</v>
      </c>
      <c r="AH8" s="9">
        <v>53600</v>
      </c>
      <c r="AJ8">
        <f t="shared" si="3"/>
        <v>3</v>
      </c>
      <c r="AK8">
        <f t="shared" si="1"/>
        <v>5900</v>
      </c>
      <c r="AL8">
        <f t="shared" si="2"/>
        <v>8250</v>
      </c>
      <c r="AM8" t="str">
        <f>IF(OR('Pinstrap Reverse Lookup'!C$3=AL$3,'Pinstrap Reverse Lookup'!C$3='Resistor Selection'!AL$4),'Resistor Selection'!$AL$4,VLOOKUP('Resistor Selection'!AJ8,'Resistor Selection'!B$15:R$30,'Pinstrap Reverse Lookup'!E$3+2,FALSE))</f>
        <v>Open</v>
      </c>
      <c r="AN8">
        <f>IF(OR('Pinstrap Reverse Lookup'!C$4=AL$3,'Pinstrap Reverse Lookup'!C$4='Resistor Selection'!AL$4),'Resistor Selection'!$AL$4,VLOOKUP('Resistor Selection'!AJ8,'Resistor Selection'!B$15:R$30,'Pinstrap Reverse Lookup'!E$4+2,FALSE))</f>
        <v>23700</v>
      </c>
      <c r="AO8">
        <f>IF(OR('Pinstrap Reverse Lookup'!C$5=AL$3,'Pinstrap Reverse Lookup'!C$5='Resistor Selection'!AL$4),'Resistor Selection'!$AL$4,VLOOKUP('Resistor Selection'!AJ8,'Resistor Selection'!B$15:R$30,'Pinstrap Reverse Lookup'!E$5+2,FALSE))</f>
        <v>9090</v>
      </c>
      <c r="AP8">
        <f>IF(OR('Pinstrap Reverse Lookup'!C$6=AL$3,'Pinstrap Reverse Lookup'!C$6='Resistor Selection'!AL$4),'Resistor Selection'!$AL$4,VLOOKUP('Resistor Selection'!AJ8,'Resistor Selection'!B$15:R$30,'Pinstrap Reverse Lookup'!E$6+2,FALSE))</f>
        <v>11000</v>
      </c>
      <c r="AQ8">
        <f t="shared" si="0"/>
        <v>3</v>
      </c>
    </row>
    <row r="9" spans="1:43" x14ac:dyDescent="0.25">
      <c r="A9" s="9"/>
      <c r="B9" s="9">
        <v>5</v>
      </c>
      <c r="C9" s="9">
        <v>1780</v>
      </c>
      <c r="D9" s="9">
        <v>1960</v>
      </c>
      <c r="E9" s="9">
        <v>2150</v>
      </c>
      <c r="F9" s="9">
        <v>2370</v>
      </c>
      <c r="G9" s="9">
        <v>2610</v>
      </c>
      <c r="H9" s="9">
        <v>2870</v>
      </c>
      <c r="I9" s="9">
        <v>3160</v>
      </c>
      <c r="J9" s="9">
        <v>3480</v>
      </c>
      <c r="K9" s="9">
        <v>3830</v>
      </c>
      <c r="L9" s="9">
        <v>4220</v>
      </c>
      <c r="M9" s="9">
        <v>4640</v>
      </c>
      <c r="N9" s="9">
        <v>5110</v>
      </c>
      <c r="O9" s="9">
        <v>5620</v>
      </c>
      <c r="P9" s="9">
        <v>6190</v>
      </c>
      <c r="Q9" s="9">
        <v>6810</v>
      </c>
      <c r="R9" s="9">
        <v>7500</v>
      </c>
      <c r="S9" s="9">
        <v>8250</v>
      </c>
      <c r="T9" s="9">
        <v>9090</v>
      </c>
      <c r="U9" s="9">
        <v>10000</v>
      </c>
      <c r="V9" s="9">
        <v>11000</v>
      </c>
      <c r="W9" s="9">
        <v>12100</v>
      </c>
      <c r="X9" s="9">
        <v>13300</v>
      </c>
      <c r="Y9" s="9">
        <v>14700</v>
      </c>
      <c r="Z9" s="9">
        <v>16200</v>
      </c>
      <c r="AA9" s="9">
        <v>17800</v>
      </c>
      <c r="AB9" s="9">
        <v>19600</v>
      </c>
      <c r="AC9" s="9">
        <v>21500</v>
      </c>
      <c r="AD9" s="9">
        <v>23700</v>
      </c>
      <c r="AE9" s="9">
        <v>26100</v>
      </c>
      <c r="AF9" s="9">
        <v>28700</v>
      </c>
      <c r="AG9" s="9">
        <v>31600</v>
      </c>
      <c r="AH9" s="9">
        <v>34800</v>
      </c>
      <c r="AJ9">
        <f t="shared" si="3"/>
        <v>4</v>
      </c>
      <c r="AK9">
        <f t="shared" si="1"/>
        <v>6490</v>
      </c>
      <c r="AL9">
        <f t="shared" si="2"/>
        <v>10000</v>
      </c>
      <c r="AM9" t="str">
        <f>IF(OR('Pinstrap Reverse Lookup'!C$3=AL$3,'Pinstrap Reverse Lookup'!C$3='Resistor Selection'!AL$4),'Resistor Selection'!$AL$4,VLOOKUP('Resistor Selection'!AJ9,'Resistor Selection'!B$15:R$30,'Pinstrap Reverse Lookup'!E$3+2,FALSE))</f>
        <v>Open</v>
      </c>
      <c r="AN9">
        <f>IF(OR('Pinstrap Reverse Lookup'!C$4=AL$3,'Pinstrap Reverse Lookup'!C$4='Resistor Selection'!AL$4),'Resistor Selection'!$AL$4,VLOOKUP('Resistor Selection'!AJ9,'Resistor Selection'!B$15:R$30,'Pinstrap Reverse Lookup'!E$4+2,FALSE))</f>
        <v>18700</v>
      </c>
      <c r="AO9">
        <f>IF(OR('Pinstrap Reverse Lookup'!C$5=AL$3,'Pinstrap Reverse Lookup'!C$5='Resistor Selection'!AL$4),'Resistor Selection'!$AL$4,VLOOKUP('Resistor Selection'!AJ9,'Resistor Selection'!B$15:R$30,'Pinstrap Reverse Lookup'!E$5+2,FALSE))</f>
        <v>7150</v>
      </c>
      <c r="AP9">
        <f>IF(OR('Pinstrap Reverse Lookup'!C$6=AL$3,'Pinstrap Reverse Lookup'!C$6='Resistor Selection'!AL$4),'Resistor Selection'!$AL$4,VLOOKUP('Resistor Selection'!AJ9,'Resistor Selection'!B$15:R$30,'Pinstrap Reverse Lookup'!E$6+2,FALSE))</f>
        <v>8660</v>
      </c>
      <c r="AQ9">
        <f t="shared" si="0"/>
        <v>4</v>
      </c>
    </row>
    <row r="10" spans="1:43" x14ac:dyDescent="0.25">
      <c r="A10" s="9"/>
      <c r="B10" s="9">
        <v>6</v>
      </c>
      <c r="C10" s="9">
        <v>1050</v>
      </c>
      <c r="D10" s="9">
        <v>1150</v>
      </c>
      <c r="E10" s="9">
        <v>1270</v>
      </c>
      <c r="F10" s="9">
        <v>1400</v>
      </c>
      <c r="G10" s="9">
        <v>1540</v>
      </c>
      <c r="H10" s="9">
        <v>1690</v>
      </c>
      <c r="I10" s="9">
        <v>1870</v>
      </c>
      <c r="J10" s="9">
        <v>2050</v>
      </c>
      <c r="K10" s="9">
        <v>2260</v>
      </c>
      <c r="L10" s="9">
        <v>2490</v>
      </c>
      <c r="M10" s="9">
        <v>2740</v>
      </c>
      <c r="N10" s="9">
        <v>3010</v>
      </c>
      <c r="O10" s="9">
        <v>3320</v>
      </c>
      <c r="P10" s="9">
        <v>3650</v>
      </c>
      <c r="Q10" s="9">
        <v>4020</v>
      </c>
      <c r="R10" s="9">
        <v>4420</v>
      </c>
      <c r="S10" s="9">
        <v>4870</v>
      </c>
      <c r="T10" s="9">
        <v>5360</v>
      </c>
      <c r="U10" s="9">
        <v>5900</v>
      </c>
      <c r="V10" s="9">
        <v>6490</v>
      </c>
      <c r="W10" s="9">
        <v>7150</v>
      </c>
      <c r="X10" s="9">
        <v>7870</v>
      </c>
      <c r="Y10" s="9">
        <v>8660</v>
      </c>
      <c r="Z10" s="9">
        <v>9530</v>
      </c>
      <c r="AA10" s="9">
        <v>10500</v>
      </c>
      <c r="AB10" s="9">
        <v>11500</v>
      </c>
      <c r="AC10" s="9">
        <v>12700</v>
      </c>
      <c r="AD10" s="9">
        <v>14000</v>
      </c>
      <c r="AE10" s="9">
        <v>15400</v>
      </c>
      <c r="AF10" s="9">
        <v>16900</v>
      </c>
      <c r="AG10" s="9">
        <v>18700</v>
      </c>
      <c r="AH10" s="9">
        <v>20500</v>
      </c>
      <c r="AJ10">
        <f t="shared" si="3"/>
        <v>5</v>
      </c>
      <c r="AK10">
        <f t="shared" si="1"/>
        <v>7150</v>
      </c>
      <c r="AL10">
        <f t="shared" si="2"/>
        <v>12100</v>
      </c>
      <c r="AM10" t="str">
        <f>IF(OR('Pinstrap Reverse Lookup'!C$3=AL$3,'Pinstrap Reverse Lookup'!C$3='Resistor Selection'!AL$4),'Resistor Selection'!$AL$4,VLOOKUP('Resistor Selection'!AJ10,'Resistor Selection'!B$15:R$30,'Pinstrap Reverse Lookup'!E$3+2,FALSE))</f>
        <v>Open</v>
      </c>
      <c r="AN10">
        <f>IF(OR('Pinstrap Reverse Lookup'!C$4=AL$3,'Pinstrap Reverse Lookup'!C$4='Resistor Selection'!AL$4),'Resistor Selection'!$AL$4,VLOOKUP('Resistor Selection'!AJ10,'Resistor Selection'!B$15:R$30,'Pinstrap Reverse Lookup'!E$4+2,FALSE))</f>
        <v>14700</v>
      </c>
      <c r="AO10">
        <f>IF(OR('Pinstrap Reverse Lookup'!C$5=AL$3,'Pinstrap Reverse Lookup'!C$5='Resistor Selection'!AL$4),'Resistor Selection'!$AL$4,VLOOKUP('Resistor Selection'!AJ10,'Resistor Selection'!B$15:R$30,'Pinstrap Reverse Lookup'!E$5+2,FALSE))</f>
        <v>5620</v>
      </c>
      <c r="AP10">
        <f>IF(OR('Pinstrap Reverse Lookup'!C$6=AL$3,'Pinstrap Reverse Lookup'!C$6='Resistor Selection'!AL$4),'Resistor Selection'!$AL$4,VLOOKUP('Resistor Selection'!AJ10,'Resistor Selection'!B$15:R$30,'Pinstrap Reverse Lookup'!E$6+2,FALSE))</f>
        <v>6810</v>
      </c>
      <c r="AQ10">
        <f t="shared" si="0"/>
        <v>5</v>
      </c>
    </row>
    <row r="11" spans="1:43" x14ac:dyDescent="0.25">
      <c r="A11" s="9"/>
      <c r="B11" s="9">
        <v>7</v>
      </c>
      <c r="C11" s="9">
        <v>487</v>
      </c>
      <c r="D11" s="9">
        <v>536</v>
      </c>
      <c r="E11" s="9">
        <v>590</v>
      </c>
      <c r="F11" s="9">
        <v>649</v>
      </c>
      <c r="G11" s="9">
        <v>715</v>
      </c>
      <c r="H11" s="9">
        <v>787</v>
      </c>
      <c r="I11" s="9">
        <v>866</v>
      </c>
      <c r="J11" s="9">
        <v>953</v>
      </c>
      <c r="K11" s="9">
        <v>1050</v>
      </c>
      <c r="L11" s="9">
        <v>1150</v>
      </c>
      <c r="M11" s="9">
        <v>1270</v>
      </c>
      <c r="N11" s="9">
        <v>1400</v>
      </c>
      <c r="O11" s="9">
        <v>1540</v>
      </c>
      <c r="P11" s="9">
        <v>1690</v>
      </c>
      <c r="Q11" s="9">
        <v>1870</v>
      </c>
      <c r="R11" s="9">
        <v>2050</v>
      </c>
      <c r="S11" s="9">
        <v>2260</v>
      </c>
      <c r="T11" s="9">
        <v>2490</v>
      </c>
      <c r="U11" s="9">
        <v>2740</v>
      </c>
      <c r="V11" s="9">
        <v>3010</v>
      </c>
      <c r="W11" s="9">
        <v>3320</v>
      </c>
      <c r="X11" s="9">
        <v>3650</v>
      </c>
      <c r="Y11" s="9">
        <v>4020</v>
      </c>
      <c r="Z11" s="9">
        <v>4420</v>
      </c>
      <c r="AA11" s="9">
        <v>4870</v>
      </c>
      <c r="AB11" s="9">
        <v>5360</v>
      </c>
      <c r="AC11" s="9">
        <v>5900</v>
      </c>
      <c r="AD11" s="9">
        <v>6490</v>
      </c>
      <c r="AE11" s="9">
        <v>7150</v>
      </c>
      <c r="AF11" s="9">
        <v>7870</v>
      </c>
      <c r="AG11" s="9">
        <v>8660</v>
      </c>
      <c r="AH11" s="9">
        <v>9530</v>
      </c>
      <c r="AJ11">
        <f t="shared" si="3"/>
        <v>6</v>
      </c>
      <c r="AK11">
        <f t="shared" si="1"/>
        <v>7870</v>
      </c>
      <c r="AL11">
        <f t="shared" si="2"/>
        <v>14700</v>
      </c>
      <c r="AM11" t="str">
        <f>IF(OR('Pinstrap Reverse Lookup'!C$3=AL$3,'Pinstrap Reverse Lookup'!C$3='Resistor Selection'!AL$4),'Resistor Selection'!$AL$4,VLOOKUP('Resistor Selection'!AJ11,'Resistor Selection'!B$15:R$30,'Pinstrap Reverse Lookup'!E$3+2,FALSE))</f>
        <v>Open</v>
      </c>
      <c r="AN11">
        <f>IF(OR('Pinstrap Reverse Lookup'!C$4=AL$3,'Pinstrap Reverse Lookup'!C$4='Resistor Selection'!AL$4),'Resistor Selection'!$AL$4,VLOOKUP('Resistor Selection'!AJ11,'Resistor Selection'!B$15:R$30,'Pinstrap Reverse Lookup'!E$4+2,FALSE))</f>
        <v>12100</v>
      </c>
      <c r="AO11">
        <f>IF(OR('Pinstrap Reverse Lookup'!C$5=AL$3,'Pinstrap Reverse Lookup'!C$5='Resistor Selection'!AL$4),'Resistor Selection'!$AL$4,VLOOKUP('Resistor Selection'!AJ11,'Resistor Selection'!B$15:R$30,'Pinstrap Reverse Lookup'!E$5+2,FALSE))</f>
        <v>4640</v>
      </c>
      <c r="AP11">
        <f>IF(OR('Pinstrap Reverse Lookup'!C$6=AL$3,'Pinstrap Reverse Lookup'!C$6='Resistor Selection'!AL$4),'Resistor Selection'!$AL$4,VLOOKUP('Resistor Selection'!AJ11,'Resistor Selection'!B$15:R$30,'Pinstrap Reverse Lookup'!E$6+2,FALSE))</f>
        <v>5620</v>
      </c>
      <c r="AQ11">
        <f t="shared" si="0"/>
        <v>6</v>
      </c>
    </row>
    <row r="12" spans="1:43" x14ac:dyDescent="0.25">
      <c r="B12" s="423" t="s">
        <v>324</v>
      </c>
      <c r="C12" s="423"/>
      <c r="D12" s="423"/>
      <c r="E12" s="423"/>
      <c r="F12" s="423"/>
      <c r="G12" s="423"/>
      <c r="H12" s="423"/>
      <c r="I12" s="423"/>
      <c r="J12" s="423"/>
      <c r="K12" s="423"/>
      <c r="L12" s="423"/>
      <c r="M12" s="423"/>
      <c r="N12" s="423"/>
      <c r="O12" s="423"/>
      <c r="P12" s="423"/>
      <c r="Q12" s="423"/>
      <c r="R12" s="423"/>
      <c r="AJ12">
        <f t="shared" si="3"/>
        <v>7</v>
      </c>
      <c r="AK12">
        <f t="shared" si="1"/>
        <v>8660</v>
      </c>
      <c r="AL12">
        <f t="shared" si="2"/>
        <v>17800</v>
      </c>
      <c r="AM12" t="str">
        <f>IF(OR('Pinstrap Reverse Lookup'!C$3=AL$3,'Pinstrap Reverse Lookup'!C$3='Resistor Selection'!AL$4),'Resistor Selection'!$AL$4,VLOOKUP('Resistor Selection'!AJ12,'Resistor Selection'!B$15:R$30,'Pinstrap Reverse Lookup'!E$3+2,FALSE))</f>
        <v>Open</v>
      </c>
      <c r="AN12">
        <f>IF(OR('Pinstrap Reverse Lookup'!C$4=AL$3,'Pinstrap Reverse Lookup'!C$4='Resistor Selection'!AL$4),'Resistor Selection'!$AL$4,VLOOKUP('Resistor Selection'!AJ12,'Resistor Selection'!B$15:R$30,'Pinstrap Reverse Lookup'!E$4+2,FALSE))</f>
        <v>10000</v>
      </c>
      <c r="AO12">
        <f>IF(OR('Pinstrap Reverse Lookup'!C$5=AL$3,'Pinstrap Reverse Lookup'!C$5='Resistor Selection'!AL$4),'Resistor Selection'!$AL$4,VLOOKUP('Resistor Selection'!AJ12,'Resistor Selection'!B$15:R$30,'Pinstrap Reverse Lookup'!E$5+2,FALSE))</f>
        <v>3830</v>
      </c>
      <c r="AP12">
        <f>IF(OR('Pinstrap Reverse Lookup'!C$6=AL$3,'Pinstrap Reverse Lookup'!C$6='Resistor Selection'!AL$4),'Resistor Selection'!$AL$4,VLOOKUP('Resistor Selection'!AJ12,'Resistor Selection'!B$15:R$30,'Pinstrap Reverse Lookup'!E$6+2,FALSE))</f>
        <v>4640</v>
      </c>
      <c r="AQ12">
        <f t="shared" si="0"/>
        <v>7</v>
      </c>
    </row>
    <row r="13" spans="1:43" x14ac:dyDescent="0.25">
      <c r="B13" t="s">
        <v>252</v>
      </c>
      <c r="C13" s="1">
        <v>0</v>
      </c>
      <c r="D13" s="1">
        <f>C13+1</f>
        <v>1</v>
      </c>
      <c r="E13" s="1">
        <f t="shared" ref="E13:R13" si="4">D13+1</f>
        <v>2</v>
      </c>
      <c r="F13" s="1">
        <f t="shared" si="4"/>
        <v>3</v>
      </c>
      <c r="G13" s="1">
        <f t="shared" si="4"/>
        <v>4</v>
      </c>
      <c r="H13" s="1">
        <f t="shared" si="4"/>
        <v>5</v>
      </c>
      <c r="I13" s="1">
        <f t="shared" si="4"/>
        <v>6</v>
      </c>
      <c r="J13" s="1">
        <f t="shared" si="4"/>
        <v>7</v>
      </c>
      <c r="K13" s="1">
        <f t="shared" si="4"/>
        <v>8</v>
      </c>
      <c r="L13" s="1">
        <f t="shared" si="4"/>
        <v>9</v>
      </c>
      <c r="M13" s="1">
        <f t="shared" si="4"/>
        <v>10</v>
      </c>
      <c r="N13" s="1">
        <f t="shared" si="4"/>
        <v>11</v>
      </c>
      <c r="O13" s="1">
        <f t="shared" si="4"/>
        <v>12</v>
      </c>
      <c r="P13" s="1">
        <f t="shared" si="4"/>
        <v>13</v>
      </c>
      <c r="Q13" s="1">
        <f t="shared" si="4"/>
        <v>14</v>
      </c>
      <c r="R13" s="1">
        <f t="shared" si="4"/>
        <v>15</v>
      </c>
      <c r="AJ13">
        <f t="shared" si="3"/>
        <v>8</v>
      </c>
      <c r="AK13">
        <f t="shared" si="1"/>
        <v>9530</v>
      </c>
      <c r="AL13">
        <f t="shared" si="2"/>
        <v>21500</v>
      </c>
      <c r="AM13" t="str">
        <f>IF(OR('Pinstrap Reverse Lookup'!C$3=AL$3,'Pinstrap Reverse Lookup'!C$3='Resistor Selection'!AL$4),'Resistor Selection'!$AL$4,VLOOKUP('Resistor Selection'!AJ13,'Resistor Selection'!B$15:R$30,'Pinstrap Reverse Lookup'!E$3+2,FALSE))</f>
        <v>Open</v>
      </c>
      <c r="AN13">
        <f>IF(OR('Pinstrap Reverse Lookup'!C$4=AL$3,'Pinstrap Reverse Lookup'!C$4='Resistor Selection'!AL$4),'Resistor Selection'!$AL$4,VLOOKUP('Resistor Selection'!AJ13,'Resistor Selection'!B$15:R$30,'Pinstrap Reverse Lookup'!E$4+2,FALSE))</f>
        <v>8250</v>
      </c>
      <c r="AO13">
        <f>IF(OR('Pinstrap Reverse Lookup'!C$5=AL$3,'Pinstrap Reverse Lookup'!C$5='Resistor Selection'!AL$4),'Resistor Selection'!$AL$4,VLOOKUP('Resistor Selection'!AJ13,'Resistor Selection'!B$15:R$30,'Pinstrap Reverse Lookup'!E$5+2,FALSE))</f>
        <v>3160</v>
      </c>
      <c r="AP13">
        <f>IF(OR('Pinstrap Reverse Lookup'!C$6=AL$3,'Pinstrap Reverse Lookup'!C$6='Resistor Selection'!AL$4),'Resistor Selection'!$AL$4,VLOOKUP('Resistor Selection'!AJ13,'Resistor Selection'!B$15:R$30,'Pinstrap Reverse Lookup'!E$6+2,FALSE))</f>
        <v>3830</v>
      </c>
      <c r="AQ13">
        <f t="shared" si="0"/>
        <v>8</v>
      </c>
    </row>
    <row r="14" spans="1:43" x14ac:dyDescent="0.25">
      <c r="B14" s="3" t="s">
        <v>14</v>
      </c>
      <c r="C14" s="6">
        <v>4640</v>
      </c>
      <c r="D14" s="6">
        <v>5620</v>
      </c>
      <c r="E14" s="6">
        <v>6810</v>
      </c>
      <c r="F14" s="6">
        <v>8250</v>
      </c>
      <c r="G14" s="6">
        <v>10000</v>
      </c>
      <c r="H14" s="6">
        <v>12100</v>
      </c>
      <c r="I14" s="6">
        <v>14700</v>
      </c>
      <c r="J14" s="6">
        <v>17800</v>
      </c>
      <c r="K14" s="6">
        <v>21500</v>
      </c>
      <c r="L14" s="6">
        <v>26100</v>
      </c>
      <c r="M14" s="6">
        <v>31600</v>
      </c>
      <c r="N14" s="6">
        <v>38300</v>
      </c>
      <c r="O14" s="6">
        <v>46400</v>
      </c>
      <c r="P14" s="6">
        <v>56200</v>
      </c>
      <c r="Q14" s="6">
        <v>68100</v>
      </c>
      <c r="R14" s="6">
        <v>82500</v>
      </c>
      <c r="AJ14">
        <f t="shared" si="3"/>
        <v>9</v>
      </c>
      <c r="AK14">
        <f t="shared" si="1"/>
        <v>10500</v>
      </c>
      <c r="AL14">
        <f t="shared" si="2"/>
        <v>26100</v>
      </c>
      <c r="AM14" t="str">
        <f>IF(OR('Pinstrap Reverse Lookup'!C$3=AL$3,'Pinstrap Reverse Lookup'!C$3='Resistor Selection'!AL$4),'Resistor Selection'!$AL$4,VLOOKUP('Resistor Selection'!AJ14,'Resistor Selection'!B$15:R$30,'Pinstrap Reverse Lookup'!E$3+2,FALSE))</f>
        <v>Open</v>
      </c>
      <c r="AN14">
        <f>IF(OR('Pinstrap Reverse Lookup'!C$4=AL$3,'Pinstrap Reverse Lookup'!C$4='Resistor Selection'!AL$4),'Resistor Selection'!$AL$4,VLOOKUP('Resistor Selection'!AJ14,'Resistor Selection'!B$15:R$30,'Pinstrap Reverse Lookup'!E$4+2,FALSE))</f>
        <v>6810</v>
      </c>
      <c r="AO14">
        <f>IF(OR('Pinstrap Reverse Lookup'!C$5=AL$3,'Pinstrap Reverse Lookup'!C$5='Resistor Selection'!AL$4),'Resistor Selection'!$AL$4,VLOOKUP('Resistor Selection'!AJ14,'Resistor Selection'!B$15:R$30,'Pinstrap Reverse Lookup'!E$5+2,FALSE))</f>
        <v>2610</v>
      </c>
      <c r="AP14">
        <f>IF(OR('Pinstrap Reverse Lookup'!C$6=AL$3,'Pinstrap Reverse Lookup'!C$6='Resistor Selection'!AL$4),'Resistor Selection'!$AL$4,VLOOKUP('Resistor Selection'!AJ14,'Resistor Selection'!B$15:R$30,'Pinstrap Reverse Lookup'!E$6+2,FALSE))</f>
        <v>3160</v>
      </c>
      <c r="AQ14">
        <f t="shared" si="0"/>
        <v>9</v>
      </c>
    </row>
    <row r="15" spans="1:43" x14ac:dyDescent="0.25">
      <c r="A15" t="s">
        <v>253</v>
      </c>
      <c r="B15" s="3">
        <v>0</v>
      </c>
      <c r="C15" s="1">
        <v>21500</v>
      </c>
      <c r="D15" s="1">
        <v>26100</v>
      </c>
      <c r="E15" s="1">
        <v>31600</v>
      </c>
      <c r="F15" s="1">
        <v>38300</v>
      </c>
      <c r="G15" s="1">
        <v>46400</v>
      </c>
      <c r="H15" s="1">
        <v>56200</v>
      </c>
      <c r="I15" s="1">
        <v>68100</v>
      </c>
      <c r="J15" s="1">
        <v>82500</v>
      </c>
      <c r="K15" s="1">
        <v>100000</v>
      </c>
      <c r="L15" s="1">
        <v>121000</v>
      </c>
      <c r="M15" s="1">
        <v>147000</v>
      </c>
      <c r="N15" s="1">
        <v>178000</v>
      </c>
      <c r="O15" s="1">
        <v>215000</v>
      </c>
      <c r="P15" s="1">
        <v>261000</v>
      </c>
      <c r="Q15" s="1">
        <v>316000</v>
      </c>
      <c r="R15" s="1">
        <v>402000</v>
      </c>
      <c r="AJ15">
        <f t="shared" si="3"/>
        <v>10</v>
      </c>
      <c r="AK15">
        <f t="shared" si="1"/>
        <v>11500</v>
      </c>
      <c r="AL15">
        <f t="shared" si="2"/>
        <v>31600</v>
      </c>
      <c r="AM15" t="str">
        <f>IF(OR('Pinstrap Reverse Lookup'!C$3=AL$3,'Pinstrap Reverse Lookup'!C$3='Resistor Selection'!AL$4),'Resistor Selection'!$AL$4,VLOOKUP('Resistor Selection'!AJ15,'Resistor Selection'!B$15:R$30,'Pinstrap Reverse Lookup'!E$3+2,FALSE))</f>
        <v>Open</v>
      </c>
      <c r="AN15">
        <f>IF(OR('Pinstrap Reverse Lookup'!C$4=AL$3,'Pinstrap Reverse Lookup'!C$4='Resistor Selection'!AL$4),'Resistor Selection'!$AL$4,VLOOKUP('Resistor Selection'!AJ15,'Resistor Selection'!B$15:R$30,'Pinstrap Reverse Lookup'!E$4+2,FALSE))</f>
        <v>5360</v>
      </c>
      <c r="AO15">
        <f>IF(OR('Pinstrap Reverse Lookup'!C$5=AL$3,'Pinstrap Reverse Lookup'!C$5='Resistor Selection'!AL$4),'Resistor Selection'!$AL$4,VLOOKUP('Resistor Selection'!AJ15,'Resistor Selection'!B$15:R$30,'Pinstrap Reverse Lookup'!E$5+2,FALSE))</f>
        <v>2050</v>
      </c>
      <c r="AP15">
        <f>IF(OR('Pinstrap Reverse Lookup'!C$6=AL$3,'Pinstrap Reverse Lookup'!C$6='Resistor Selection'!AL$4),'Resistor Selection'!$AL$4,VLOOKUP('Resistor Selection'!AJ15,'Resistor Selection'!B$15:R$30,'Pinstrap Reverse Lookup'!E$6+2,FALSE))</f>
        <v>2490</v>
      </c>
      <c r="AQ15">
        <f t="shared" si="0"/>
        <v>10</v>
      </c>
    </row>
    <row r="16" spans="1:43" x14ac:dyDescent="0.25">
      <c r="B16" s="3">
        <v>1</v>
      </c>
      <c r="C16" s="1">
        <v>15400</v>
      </c>
      <c r="D16" s="1">
        <v>18700</v>
      </c>
      <c r="E16" s="1">
        <v>22600</v>
      </c>
      <c r="F16" s="1">
        <v>27400</v>
      </c>
      <c r="G16" s="1">
        <v>33200</v>
      </c>
      <c r="H16" s="1">
        <v>40200</v>
      </c>
      <c r="I16" s="1">
        <v>48700</v>
      </c>
      <c r="J16" s="1">
        <v>59000</v>
      </c>
      <c r="K16" s="1">
        <v>71500</v>
      </c>
      <c r="L16" s="1">
        <v>86600</v>
      </c>
      <c r="M16" s="1">
        <v>105000</v>
      </c>
      <c r="N16" s="1">
        <v>127000</v>
      </c>
      <c r="O16" s="1">
        <v>154000</v>
      </c>
      <c r="P16" s="1">
        <v>187000</v>
      </c>
      <c r="Q16" s="1">
        <v>226000</v>
      </c>
      <c r="R16" s="1">
        <v>274000</v>
      </c>
      <c r="AJ16">
        <f t="shared" si="3"/>
        <v>11</v>
      </c>
      <c r="AK16">
        <f t="shared" si="1"/>
        <v>12700</v>
      </c>
      <c r="AL16">
        <f t="shared" si="2"/>
        <v>38300</v>
      </c>
      <c r="AM16" t="str">
        <f>IF(OR('Pinstrap Reverse Lookup'!C$3=AL$3,'Pinstrap Reverse Lookup'!C$3='Resistor Selection'!AL$4),'Resistor Selection'!$AL$4,VLOOKUP('Resistor Selection'!AJ16,'Resistor Selection'!B$15:R$30,'Pinstrap Reverse Lookup'!E$3+2,FALSE))</f>
        <v>Open</v>
      </c>
      <c r="AN16">
        <f>IF(OR('Pinstrap Reverse Lookup'!C$4=AL$3,'Pinstrap Reverse Lookup'!C$4='Resistor Selection'!AL$4),'Resistor Selection'!$AL$4,VLOOKUP('Resistor Selection'!AJ16,'Resistor Selection'!B$15:R$30,'Pinstrap Reverse Lookup'!E$4+2,FALSE))</f>
        <v>4220</v>
      </c>
      <c r="AO16">
        <f>IF(OR('Pinstrap Reverse Lookup'!C$5=AL$3,'Pinstrap Reverse Lookup'!C$5='Resistor Selection'!AL$4),'Resistor Selection'!$AL$4,VLOOKUP('Resistor Selection'!AJ16,'Resistor Selection'!B$15:R$30,'Pinstrap Reverse Lookup'!E$5+2,FALSE))</f>
        <v>1620</v>
      </c>
      <c r="AP16">
        <f>IF(OR('Pinstrap Reverse Lookup'!C$6=AL$3,'Pinstrap Reverse Lookup'!C$6='Resistor Selection'!AL$4),'Resistor Selection'!$AL$4,VLOOKUP('Resistor Selection'!AJ16,'Resistor Selection'!B$15:R$30,'Pinstrap Reverse Lookup'!E$6+2,FALSE))</f>
        <v>1960</v>
      </c>
      <c r="AQ16">
        <f t="shared" si="0"/>
        <v>11</v>
      </c>
    </row>
    <row r="17" spans="2:43" x14ac:dyDescent="0.25">
      <c r="B17" s="3">
        <v>2</v>
      </c>
      <c r="C17" s="1">
        <v>11500</v>
      </c>
      <c r="D17" s="1">
        <v>14000</v>
      </c>
      <c r="E17" s="1">
        <v>16900</v>
      </c>
      <c r="F17" s="1">
        <v>20500</v>
      </c>
      <c r="G17" s="1">
        <v>24900</v>
      </c>
      <c r="H17" s="1">
        <v>30100</v>
      </c>
      <c r="I17" s="1">
        <v>36500</v>
      </c>
      <c r="J17" s="1">
        <v>44200</v>
      </c>
      <c r="K17" s="1">
        <v>53600</v>
      </c>
      <c r="L17" s="1">
        <v>64900</v>
      </c>
      <c r="M17" s="1">
        <v>78700</v>
      </c>
      <c r="N17" s="1">
        <v>95300</v>
      </c>
      <c r="O17" s="1">
        <v>115000</v>
      </c>
      <c r="P17" s="1">
        <v>140000</v>
      </c>
      <c r="Q17" s="1">
        <v>169000</v>
      </c>
      <c r="R17" s="1">
        <v>205000</v>
      </c>
      <c r="AJ17">
        <f t="shared" si="3"/>
        <v>12</v>
      </c>
      <c r="AK17">
        <f t="shared" si="1"/>
        <v>14000</v>
      </c>
      <c r="AL17">
        <f t="shared" si="2"/>
        <v>46400</v>
      </c>
      <c r="AM17" t="str">
        <f>IF(OR('Pinstrap Reverse Lookup'!C$3=AL$3,'Pinstrap Reverse Lookup'!C$3='Resistor Selection'!AL$4),'Resistor Selection'!$AL$4,VLOOKUP('Resistor Selection'!AJ17,'Resistor Selection'!B$15:R$30,'Pinstrap Reverse Lookup'!E$3+2,FALSE))</f>
        <v>Open</v>
      </c>
      <c r="AN17">
        <f>IF(OR('Pinstrap Reverse Lookup'!C$4=AL$3,'Pinstrap Reverse Lookup'!C$4='Resistor Selection'!AL$4),'Resistor Selection'!$AL$4,VLOOKUP('Resistor Selection'!AJ17,'Resistor Selection'!B$15:R$30,'Pinstrap Reverse Lookup'!E$4+2,FALSE))</f>
        <v>3320</v>
      </c>
      <c r="AO17">
        <f>IF(OR('Pinstrap Reverse Lookup'!C$5=AL$3,'Pinstrap Reverse Lookup'!C$5='Resistor Selection'!AL$4),'Resistor Selection'!$AL$4,VLOOKUP('Resistor Selection'!AJ17,'Resistor Selection'!B$15:R$30,'Pinstrap Reverse Lookup'!E$5+2,FALSE))</f>
        <v>1270</v>
      </c>
      <c r="AP17">
        <f>IF(OR('Pinstrap Reverse Lookup'!C$6=AL$3,'Pinstrap Reverse Lookup'!C$6='Resistor Selection'!AL$4),'Resistor Selection'!$AL$4,VLOOKUP('Resistor Selection'!AJ17,'Resistor Selection'!B$15:R$30,'Pinstrap Reverse Lookup'!E$6+2,FALSE))</f>
        <v>1540</v>
      </c>
      <c r="AQ17">
        <f t="shared" si="0"/>
        <v>12</v>
      </c>
    </row>
    <row r="18" spans="2:43" x14ac:dyDescent="0.25">
      <c r="B18" s="3">
        <v>3</v>
      </c>
      <c r="C18" s="1">
        <v>9090</v>
      </c>
      <c r="D18" s="1">
        <v>11000</v>
      </c>
      <c r="E18" s="1">
        <v>13300</v>
      </c>
      <c r="F18" s="1">
        <v>16200</v>
      </c>
      <c r="G18" s="1">
        <v>19600</v>
      </c>
      <c r="H18" s="1">
        <v>23700</v>
      </c>
      <c r="I18" s="1">
        <v>28700</v>
      </c>
      <c r="J18" s="1">
        <v>34800</v>
      </c>
      <c r="K18" s="1">
        <v>42200</v>
      </c>
      <c r="L18" s="1">
        <v>51100</v>
      </c>
      <c r="M18" s="1">
        <v>61900</v>
      </c>
      <c r="N18" s="1">
        <v>75000</v>
      </c>
      <c r="O18" s="1">
        <v>90900</v>
      </c>
      <c r="P18" s="1">
        <v>110000</v>
      </c>
      <c r="Q18" s="1">
        <v>133000</v>
      </c>
      <c r="R18" s="1">
        <v>162000</v>
      </c>
      <c r="AJ18">
        <f t="shared" si="3"/>
        <v>13</v>
      </c>
      <c r="AK18">
        <f t="shared" si="1"/>
        <v>15400</v>
      </c>
      <c r="AL18">
        <f t="shared" si="2"/>
        <v>56200</v>
      </c>
      <c r="AM18" t="str">
        <f>IF(OR('Pinstrap Reverse Lookup'!C$3=AL$3,'Pinstrap Reverse Lookup'!C$3='Resistor Selection'!AL$4),'Resistor Selection'!$AL$4,VLOOKUP('Resistor Selection'!AJ18,'Resistor Selection'!B$15:R$30,'Pinstrap Reverse Lookup'!E$3+2,FALSE))</f>
        <v>Open</v>
      </c>
      <c r="AN18">
        <f>IF(OR('Pinstrap Reverse Lookup'!C$4=AL$3,'Pinstrap Reverse Lookup'!C$4='Resistor Selection'!AL$4),'Resistor Selection'!$AL$4,VLOOKUP('Resistor Selection'!AJ18,'Resistor Selection'!B$15:R$30,'Pinstrap Reverse Lookup'!E$4+2,FALSE))</f>
        <v>2490</v>
      </c>
      <c r="AO18">
        <f>IF(OR('Pinstrap Reverse Lookup'!C$5=AL$3,'Pinstrap Reverse Lookup'!C$5='Resistor Selection'!AL$4),'Resistor Selection'!$AL$4,VLOOKUP('Resistor Selection'!AJ18,'Resistor Selection'!B$15:R$30,'Pinstrap Reverse Lookup'!E$5+2,FALSE))</f>
        <v>953</v>
      </c>
      <c r="AP18">
        <f>IF(OR('Pinstrap Reverse Lookup'!C$6=AL$3,'Pinstrap Reverse Lookup'!C$6='Resistor Selection'!AL$4),'Resistor Selection'!$AL$4,VLOOKUP('Resistor Selection'!AJ18,'Resistor Selection'!B$15:R$30,'Pinstrap Reverse Lookup'!E$6+2,FALSE))</f>
        <v>1150</v>
      </c>
      <c r="AQ18">
        <f t="shared" si="0"/>
        <v>13</v>
      </c>
    </row>
    <row r="19" spans="2:43" x14ac:dyDescent="0.25">
      <c r="B19" s="3">
        <v>4</v>
      </c>
      <c r="C19" s="1">
        <v>7150</v>
      </c>
      <c r="D19" s="1">
        <v>8660</v>
      </c>
      <c r="E19" s="1">
        <v>10500</v>
      </c>
      <c r="F19" s="1">
        <v>12700</v>
      </c>
      <c r="G19" s="1">
        <v>15400</v>
      </c>
      <c r="H19" s="1">
        <v>18700</v>
      </c>
      <c r="I19" s="1">
        <v>22600</v>
      </c>
      <c r="J19" s="1">
        <v>27400</v>
      </c>
      <c r="K19" s="1">
        <v>33200</v>
      </c>
      <c r="L19" s="1">
        <v>40200</v>
      </c>
      <c r="M19" s="1">
        <v>48700</v>
      </c>
      <c r="N19" s="1">
        <v>59000</v>
      </c>
      <c r="O19" s="1">
        <v>71500</v>
      </c>
      <c r="P19" s="1">
        <v>86600</v>
      </c>
      <c r="Q19" s="1">
        <v>105000</v>
      </c>
      <c r="R19" s="1">
        <v>127000</v>
      </c>
      <c r="AJ19">
        <f t="shared" si="3"/>
        <v>14</v>
      </c>
      <c r="AK19">
        <f t="shared" si="1"/>
        <v>16900</v>
      </c>
      <c r="AL19">
        <f t="shared" si="2"/>
        <v>68100</v>
      </c>
      <c r="AM19" t="str">
        <f>IF(OR('Pinstrap Reverse Lookup'!C$3=AL$3,'Pinstrap Reverse Lookup'!C$3='Resistor Selection'!AL$4),'Resistor Selection'!$AL$4,VLOOKUP('Resistor Selection'!AJ19,'Resistor Selection'!B$15:R$30,'Pinstrap Reverse Lookup'!E$3+2,FALSE))</f>
        <v>Open</v>
      </c>
      <c r="AN19">
        <f>IF(OR('Pinstrap Reverse Lookup'!C$4=AL$3,'Pinstrap Reverse Lookup'!C$4='Resistor Selection'!AL$4),'Resistor Selection'!$AL$4,VLOOKUP('Resistor Selection'!AJ19,'Resistor Selection'!B$15:R$30,'Pinstrap Reverse Lookup'!E$4+2,FALSE))</f>
        <v>1870</v>
      </c>
      <c r="AO19">
        <f>IF(OR('Pinstrap Reverse Lookup'!C$5=AL$3,'Pinstrap Reverse Lookup'!C$5='Resistor Selection'!AL$4),'Resistor Selection'!$AL$4,VLOOKUP('Resistor Selection'!AJ19,'Resistor Selection'!B$15:R$30,'Pinstrap Reverse Lookup'!E$5+2,FALSE))</f>
        <v>715</v>
      </c>
      <c r="AP19">
        <f>IF(OR('Pinstrap Reverse Lookup'!C$6=AL$3,'Pinstrap Reverse Lookup'!C$6='Resistor Selection'!AL$4),'Resistor Selection'!$AL$4,VLOOKUP('Resistor Selection'!AJ19,'Resistor Selection'!B$15:R$30,'Pinstrap Reverse Lookup'!E$6+2,FALSE))</f>
        <v>866</v>
      </c>
      <c r="AQ19">
        <f t="shared" si="0"/>
        <v>14</v>
      </c>
    </row>
    <row r="20" spans="2:43" x14ac:dyDescent="0.25">
      <c r="B20" s="3">
        <v>5</v>
      </c>
      <c r="C20" s="1">
        <v>5620</v>
      </c>
      <c r="D20" s="1">
        <v>6810</v>
      </c>
      <c r="E20" s="1">
        <v>8250</v>
      </c>
      <c r="F20" s="1">
        <v>10000</v>
      </c>
      <c r="G20" s="1">
        <v>12100</v>
      </c>
      <c r="H20" s="1">
        <v>14700</v>
      </c>
      <c r="I20" s="1">
        <v>17800</v>
      </c>
      <c r="J20" s="1">
        <v>21500</v>
      </c>
      <c r="K20" s="1">
        <v>26100</v>
      </c>
      <c r="L20" s="1">
        <v>31600</v>
      </c>
      <c r="M20" s="1">
        <v>38300</v>
      </c>
      <c r="N20" s="1">
        <v>46400</v>
      </c>
      <c r="O20" s="1">
        <v>56200</v>
      </c>
      <c r="P20" s="1">
        <v>68100</v>
      </c>
      <c r="Q20" s="1">
        <v>82500</v>
      </c>
      <c r="R20" s="1">
        <v>100000</v>
      </c>
      <c r="AJ20">
        <f t="shared" si="3"/>
        <v>15</v>
      </c>
      <c r="AK20">
        <f t="shared" si="1"/>
        <v>18700</v>
      </c>
      <c r="AL20">
        <f t="shared" si="2"/>
        <v>82500</v>
      </c>
      <c r="AM20" t="str">
        <f>IF(OR('Pinstrap Reverse Lookup'!C$3=AL$3,'Pinstrap Reverse Lookup'!C$3='Resistor Selection'!AL$4),'Resistor Selection'!$AL$4,VLOOKUP('Resistor Selection'!AJ20,'Resistor Selection'!B$15:R$30,'Pinstrap Reverse Lookup'!E$3+2,FALSE))</f>
        <v>Open</v>
      </c>
      <c r="AN20">
        <f>IF(OR('Pinstrap Reverse Lookup'!C$4=AL$3,'Pinstrap Reverse Lookup'!C$4='Resistor Selection'!AL$4),'Resistor Selection'!$AL$4,VLOOKUP('Resistor Selection'!AJ20,'Resistor Selection'!B$15:R$30,'Pinstrap Reverse Lookup'!E$4+2,FALSE))</f>
        <v>1330</v>
      </c>
      <c r="AO20">
        <f>IF(OR('Pinstrap Reverse Lookup'!C$5=AL$3,'Pinstrap Reverse Lookup'!C$5='Resistor Selection'!AL$4),'Resistor Selection'!$AL$4,VLOOKUP('Resistor Selection'!AJ20,'Resistor Selection'!B$15:R$30,'Pinstrap Reverse Lookup'!E$5+2,FALSE))</f>
        <v>511</v>
      </c>
      <c r="AP20">
        <f>IF(OR('Pinstrap Reverse Lookup'!C$6=AL$3,'Pinstrap Reverse Lookup'!C$6='Resistor Selection'!AL$4),'Resistor Selection'!$AL$4,VLOOKUP('Resistor Selection'!AJ20,'Resistor Selection'!B$15:R$30,'Pinstrap Reverse Lookup'!E$6+2,FALSE))</f>
        <v>619</v>
      </c>
      <c r="AQ20">
        <f t="shared" si="0"/>
        <v>15</v>
      </c>
    </row>
    <row r="21" spans="2:43" x14ac:dyDescent="0.25">
      <c r="B21" s="3">
        <v>6</v>
      </c>
      <c r="C21" s="1">
        <v>4640</v>
      </c>
      <c r="D21" s="1">
        <v>5620</v>
      </c>
      <c r="E21" s="1">
        <v>6810</v>
      </c>
      <c r="F21" s="1">
        <v>8250</v>
      </c>
      <c r="G21" s="1">
        <v>10000</v>
      </c>
      <c r="H21" s="1">
        <v>12100</v>
      </c>
      <c r="I21" s="1">
        <v>14700</v>
      </c>
      <c r="J21" s="1">
        <v>17800</v>
      </c>
      <c r="K21" s="1">
        <v>21500</v>
      </c>
      <c r="L21" s="1">
        <v>26100</v>
      </c>
      <c r="M21" s="1">
        <v>31600</v>
      </c>
      <c r="N21" s="1">
        <v>38300</v>
      </c>
      <c r="O21" s="1">
        <v>46400</v>
      </c>
      <c r="P21" s="1">
        <v>56200</v>
      </c>
      <c r="Q21" s="1">
        <v>68100</v>
      </c>
      <c r="R21" s="1">
        <v>82500</v>
      </c>
      <c r="AJ21">
        <f t="shared" si="3"/>
        <v>16</v>
      </c>
      <c r="AK21">
        <f t="shared" si="1"/>
        <v>20500</v>
      </c>
      <c r="AQ21">
        <f t="shared" si="0"/>
        <v>16</v>
      </c>
    </row>
    <row r="22" spans="2:43" x14ac:dyDescent="0.25">
      <c r="B22" s="3">
        <v>7</v>
      </c>
      <c r="C22" s="1">
        <v>3830</v>
      </c>
      <c r="D22" s="1">
        <v>4640</v>
      </c>
      <c r="E22" s="1">
        <v>5620</v>
      </c>
      <c r="F22" s="1">
        <v>6810</v>
      </c>
      <c r="G22" s="1">
        <v>8250</v>
      </c>
      <c r="H22" s="1">
        <v>10000</v>
      </c>
      <c r="I22" s="1">
        <v>12100</v>
      </c>
      <c r="J22" s="1">
        <v>14700</v>
      </c>
      <c r="K22" s="1">
        <v>17800</v>
      </c>
      <c r="L22" s="1">
        <v>21500</v>
      </c>
      <c r="M22" s="1">
        <v>26100</v>
      </c>
      <c r="N22" s="1">
        <v>31600</v>
      </c>
      <c r="O22" s="1">
        <v>38300</v>
      </c>
      <c r="P22" s="1">
        <v>46400</v>
      </c>
      <c r="Q22" s="1">
        <v>56200</v>
      </c>
      <c r="R22" s="1">
        <v>68100</v>
      </c>
      <c r="AJ22">
        <f t="shared" si="3"/>
        <v>17</v>
      </c>
      <c r="AK22">
        <f t="shared" si="1"/>
        <v>22600</v>
      </c>
      <c r="AQ22">
        <f t="shared" si="0"/>
        <v>17</v>
      </c>
    </row>
    <row r="23" spans="2:43" x14ac:dyDescent="0.25">
      <c r="B23" s="3">
        <v>8</v>
      </c>
      <c r="C23" s="1">
        <v>3160</v>
      </c>
      <c r="D23" s="1">
        <v>3830</v>
      </c>
      <c r="E23" s="1">
        <v>4640</v>
      </c>
      <c r="F23" s="1">
        <v>5620</v>
      </c>
      <c r="G23" s="1">
        <v>6810</v>
      </c>
      <c r="H23" s="1">
        <v>8250</v>
      </c>
      <c r="I23" s="1">
        <v>10000</v>
      </c>
      <c r="J23" s="1">
        <v>12100</v>
      </c>
      <c r="K23" s="1">
        <v>14700</v>
      </c>
      <c r="L23" s="1">
        <v>17800</v>
      </c>
      <c r="M23" s="1">
        <v>21500</v>
      </c>
      <c r="N23" s="1">
        <v>26100</v>
      </c>
      <c r="O23" s="1">
        <v>31600</v>
      </c>
      <c r="P23" s="1">
        <v>38300</v>
      </c>
      <c r="Q23" s="1">
        <v>46400</v>
      </c>
      <c r="R23" s="1">
        <v>56200</v>
      </c>
      <c r="AJ23">
        <f t="shared" si="3"/>
        <v>18</v>
      </c>
      <c r="AK23">
        <f t="shared" si="1"/>
        <v>24900</v>
      </c>
      <c r="AQ23">
        <f t="shared" si="0"/>
        <v>18</v>
      </c>
    </row>
    <row r="24" spans="2:43" x14ac:dyDescent="0.25">
      <c r="B24" s="3">
        <v>9</v>
      </c>
      <c r="C24" s="1">
        <v>2610</v>
      </c>
      <c r="D24" s="1">
        <v>3160</v>
      </c>
      <c r="E24" s="1">
        <v>3830</v>
      </c>
      <c r="F24" s="1">
        <v>4640</v>
      </c>
      <c r="G24" s="1">
        <v>5620</v>
      </c>
      <c r="H24" s="1">
        <v>6810</v>
      </c>
      <c r="I24" s="1">
        <v>8250</v>
      </c>
      <c r="J24" s="1">
        <v>10000</v>
      </c>
      <c r="K24" s="1">
        <v>12100</v>
      </c>
      <c r="L24" s="1">
        <v>14700</v>
      </c>
      <c r="M24" s="1">
        <v>17800</v>
      </c>
      <c r="N24" s="1">
        <v>21500</v>
      </c>
      <c r="O24" s="1">
        <v>26100</v>
      </c>
      <c r="P24" s="1">
        <v>31600</v>
      </c>
      <c r="Q24" s="1">
        <v>38300</v>
      </c>
      <c r="R24" s="1">
        <v>46400</v>
      </c>
      <c r="AJ24">
        <f t="shared" si="3"/>
        <v>19</v>
      </c>
      <c r="AK24">
        <f t="shared" si="1"/>
        <v>27400</v>
      </c>
      <c r="AQ24">
        <f t="shared" si="0"/>
        <v>19</v>
      </c>
    </row>
    <row r="25" spans="2:43" x14ac:dyDescent="0.25">
      <c r="B25" s="3">
        <v>10</v>
      </c>
      <c r="C25" s="1">
        <v>2050</v>
      </c>
      <c r="D25" s="1">
        <v>2490</v>
      </c>
      <c r="E25" s="1">
        <v>3010</v>
      </c>
      <c r="F25" s="1">
        <v>3650</v>
      </c>
      <c r="G25" s="1">
        <v>4420</v>
      </c>
      <c r="H25" s="1">
        <v>5360</v>
      </c>
      <c r="I25" s="1">
        <v>6490</v>
      </c>
      <c r="J25" s="1">
        <v>7870</v>
      </c>
      <c r="K25" s="1">
        <v>9530</v>
      </c>
      <c r="L25" s="1">
        <v>11500</v>
      </c>
      <c r="M25" s="1">
        <v>14000</v>
      </c>
      <c r="N25" s="1">
        <v>16900</v>
      </c>
      <c r="O25" s="1">
        <v>20500</v>
      </c>
      <c r="P25" s="1">
        <v>24900</v>
      </c>
      <c r="Q25" s="1">
        <v>30100</v>
      </c>
      <c r="R25" s="1">
        <v>36500</v>
      </c>
      <c r="AJ25">
        <f t="shared" si="3"/>
        <v>20</v>
      </c>
      <c r="AK25">
        <f t="shared" si="1"/>
        <v>30100</v>
      </c>
      <c r="AQ25">
        <f t="shared" si="0"/>
        <v>20</v>
      </c>
    </row>
    <row r="26" spans="2:43" x14ac:dyDescent="0.25">
      <c r="B26" s="3">
        <v>11</v>
      </c>
      <c r="C26" s="1">
        <v>1620</v>
      </c>
      <c r="D26" s="1">
        <v>1960</v>
      </c>
      <c r="E26" s="1">
        <v>2370</v>
      </c>
      <c r="F26" s="1">
        <v>2870</v>
      </c>
      <c r="G26" s="1">
        <v>3480</v>
      </c>
      <c r="H26" s="1">
        <v>4220</v>
      </c>
      <c r="I26" s="1">
        <v>5110</v>
      </c>
      <c r="J26" s="1">
        <v>6190</v>
      </c>
      <c r="K26" s="1">
        <v>7500</v>
      </c>
      <c r="L26" s="1">
        <v>9090</v>
      </c>
      <c r="M26" s="1">
        <v>11000</v>
      </c>
      <c r="N26" s="1">
        <v>13300</v>
      </c>
      <c r="O26" s="1">
        <v>16200</v>
      </c>
      <c r="P26" s="1">
        <v>19600</v>
      </c>
      <c r="Q26" s="1">
        <v>23700</v>
      </c>
      <c r="R26" s="1">
        <v>28700</v>
      </c>
      <c r="AJ26">
        <f t="shared" si="3"/>
        <v>21</v>
      </c>
      <c r="AK26">
        <f t="shared" si="1"/>
        <v>33200</v>
      </c>
      <c r="AQ26">
        <f t="shared" si="0"/>
        <v>21</v>
      </c>
    </row>
    <row r="27" spans="2:43" x14ac:dyDescent="0.25">
      <c r="B27" s="3">
        <v>12</v>
      </c>
      <c r="C27" s="1">
        <v>1270</v>
      </c>
      <c r="D27" s="1">
        <v>1540</v>
      </c>
      <c r="E27" s="1">
        <v>1870</v>
      </c>
      <c r="F27" s="1">
        <v>2260</v>
      </c>
      <c r="G27" s="1">
        <v>2740</v>
      </c>
      <c r="H27" s="1">
        <v>3320</v>
      </c>
      <c r="I27" s="1">
        <v>4020</v>
      </c>
      <c r="J27" s="1">
        <v>4870</v>
      </c>
      <c r="K27" s="1">
        <v>5900</v>
      </c>
      <c r="L27" s="1">
        <v>7150</v>
      </c>
      <c r="M27" s="1">
        <v>8660</v>
      </c>
      <c r="N27" s="1">
        <v>10500</v>
      </c>
      <c r="O27" s="1">
        <v>12700</v>
      </c>
      <c r="P27" s="1">
        <v>15400</v>
      </c>
      <c r="Q27" s="1">
        <v>18700</v>
      </c>
      <c r="R27" s="1">
        <v>22600</v>
      </c>
      <c r="AJ27">
        <f t="shared" si="3"/>
        <v>22</v>
      </c>
      <c r="AK27">
        <f t="shared" si="1"/>
        <v>36500</v>
      </c>
      <c r="AQ27">
        <f t="shared" si="0"/>
        <v>22</v>
      </c>
    </row>
    <row r="28" spans="2:43" x14ac:dyDescent="0.25">
      <c r="B28" s="3">
        <v>13</v>
      </c>
      <c r="C28" s="1">
        <v>953</v>
      </c>
      <c r="D28" s="1">
        <v>1150</v>
      </c>
      <c r="E28" s="1">
        <v>1400</v>
      </c>
      <c r="F28" s="1">
        <v>1690</v>
      </c>
      <c r="G28" s="1">
        <v>2050</v>
      </c>
      <c r="H28" s="1">
        <v>2490</v>
      </c>
      <c r="I28" s="1">
        <v>3010</v>
      </c>
      <c r="J28" s="1">
        <v>3650</v>
      </c>
      <c r="K28" s="1">
        <v>4420</v>
      </c>
      <c r="L28" s="1">
        <v>5360</v>
      </c>
      <c r="M28" s="1">
        <v>6490</v>
      </c>
      <c r="N28" s="1">
        <v>7870</v>
      </c>
      <c r="O28" s="1">
        <v>9530</v>
      </c>
      <c r="P28" s="1">
        <v>11500</v>
      </c>
      <c r="Q28" s="1">
        <v>14000</v>
      </c>
      <c r="R28" s="1">
        <v>16900</v>
      </c>
      <c r="AJ28">
        <f t="shared" si="3"/>
        <v>23</v>
      </c>
      <c r="AK28">
        <f t="shared" si="1"/>
        <v>40200</v>
      </c>
      <c r="AQ28">
        <f t="shared" si="0"/>
        <v>23</v>
      </c>
    </row>
    <row r="29" spans="2:43" x14ac:dyDescent="0.25">
      <c r="B29" s="3">
        <v>14</v>
      </c>
      <c r="C29" s="1">
        <v>715</v>
      </c>
      <c r="D29" s="1">
        <v>866</v>
      </c>
      <c r="E29" s="1">
        <v>1050</v>
      </c>
      <c r="F29" s="1">
        <v>1270</v>
      </c>
      <c r="G29" s="1">
        <v>1540</v>
      </c>
      <c r="H29" s="1">
        <v>1870</v>
      </c>
      <c r="I29" s="1">
        <v>2260</v>
      </c>
      <c r="J29" s="1">
        <v>2740</v>
      </c>
      <c r="K29" s="1">
        <v>3320</v>
      </c>
      <c r="L29" s="1">
        <v>4020</v>
      </c>
      <c r="M29" s="1">
        <v>4870</v>
      </c>
      <c r="N29" s="1">
        <v>5900</v>
      </c>
      <c r="O29" s="1">
        <v>7150</v>
      </c>
      <c r="P29" s="1">
        <v>8660</v>
      </c>
      <c r="Q29" s="1">
        <v>10500</v>
      </c>
      <c r="R29" s="1">
        <v>12700</v>
      </c>
      <c r="AJ29">
        <f t="shared" si="3"/>
        <v>24</v>
      </c>
      <c r="AK29">
        <f t="shared" si="1"/>
        <v>44200</v>
      </c>
      <c r="AQ29">
        <f t="shared" si="0"/>
        <v>24</v>
      </c>
    </row>
    <row r="30" spans="2:43" x14ac:dyDescent="0.25">
      <c r="B30" s="3">
        <v>15</v>
      </c>
      <c r="C30" s="1">
        <v>511</v>
      </c>
      <c r="D30" s="1">
        <v>619</v>
      </c>
      <c r="E30" s="1">
        <v>750</v>
      </c>
      <c r="F30" s="1">
        <v>909</v>
      </c>
      <c r="G30" s="1">
        <v>1100</v>
      </c>
      <c r="H30" s="1">
        <v>1330</v>
      </c>
      <c r="I30" s="1">
        <v>1620</v>
      </c>
      <c r="J30" s="1">
        <v>1960</v>
      </c>
      <c r="K30" s="1">
        <v>2370</v>
      </c>
      <c r="L30" s="1">
        <v>2870</v>
      </c>
      <c r="M30" s="1">
        <v>3480</v>
      </c>
      <c r="N30" s="1">
        <v>4220</v>
      </c>
      <c r="O30" s="1">
        <v>5110</v>
      </c>
      <c r="P30" s="1">
        <v>6190</v>
      </c>
      <c r="Q30" s="1">
        <v>7500</v>
      </c>
      <c r="R30" s="1">
        <v>9090</v>
      </c>
      <c r="AJ30">
        <f t="shared" si="3"/>
        <v>25</v>
      </c>
      <c r="AK30">
        <f t="shared" si="1"/>
        <v>48700</v>
      </c>
      <c r="AQ30">
        <f t="shared" si="0"/>
        <v>25</v>
      </c>
    </row>
    <row r="31" spans="2:43" x14ac:dyDescent="0.25">
      <c r="AJ31">
        <f t="shared" si="3"/>
        <v>26</v>
      </c>
      <c r="AK31">
        <f t="shared" si="1"/>
        <v>53600</v>
      </c>
      <c r="AQ31">
        <f t="shared" si="0"/>
        <v>26</v>
      </c>
    </row>
    <row r="32" spans="2:43" x14ac:dyDescent="0.25">
      <c r="AJ32">
        <f t="shared" si="3"/>
        <v>27</v>
      </c>
      <c r="AK32">
        <f t="shared" si="1"/>
        <v>59000</v>
      </c>
      <c r="AQ32">
        <f t="shared" si="0"/>
        <v>27</v>
      </c>
    </row>
    <row r="33" spans="36:43" x14ac:dyDescent="0.25">
      <c r="AJ33">
        <f t="shared" si="3"/>
        <v>28</v>
      </c>
      <c r="AK33">
        <f t="shared" si="1"/>
        <v>64900</v>
      </c>
      <c r="AQ33">
        <f t="shared" si="0"/>
        <v>28</v>
      </c>
    </row>
    <row r="34" spans="36:43" x14ac:dyDescent="0.25">
      <c r="AJ34">
        <f t="shared" si="3"/>
        <v>29</v>
      </c>
      <c r="AK34">
        <f t="shared" si="1"/>
        <v>71500</v>
      </c>
      <c r="AQ34">
        <f t="shared" si="0"/>
        <v>29</v>
      </c>
    </row>
    <row r="35" spans="36:43" x14ac:dyDescent="0.25">
      <c r="AJ35">
        <f t="shared" si="3"/>
        <v>30</v>
      </c>
      <c r="AK35">
        <f t="shared" si="1"/>
        <v>78700</v>
      </c>
      <c r="AQ35">
        <f t="shared" si="0"/>
        <v>30</v>
      </c>
    </row>
    <row r="36" spans="36:43" x14ac:dyDescent="0.25">
      <c r="AJ36">
        <f t="shared" si="3"/>
        <v>31</v>
      </c>
      <c r="AK36">
        <f t="shared" si="1"/>
        <v>86600</v>
      </c>
      <c r="AQ36">
        <f t="shared" si="0"/>
        <v>31</v>
      </c>
    </row>
  </sheetData>
  <sheetProtection sheet="1" objects="1" scenarios="1" selectLockedCells="1"/>
  <mergeCells count="2">
    <mergeCell ref="B1:AH1"/>
    <mergeCell ref="B12:R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C4:AN306"/>
  <sheetViews>
    <sheetView workbookViewId="0">
      <selection activeCell="F76" sqref="F76"/>
    </sheetView>
  </sheetViews>
  <sheetFormatPr defaultRowHeight="15" x14ac:dyDescent="0.25"/>
  <cols>
    <col min="3" max="3" width="67.140625" bestFit="1" customWidth="1"/>
    <col min="23" max="23" width="12.5703125" bestFit="1" customWidth="1"/>
  </cols>
  <sheetData>
    <row r="4" spans="3:40" x14ac:dyDescent="0.25">
      <c r="C4" t="s">
        <v>561</v>
      </c>
      <c r="G4" t="s">
        <v>595</v>
      </c>
      <c r="M4" t="s">
        <v>596</v>
      </c>
      <c r="Q4" t="s">
        <v>601</v>
      </c>
      <c r="T4" t="s">
        <v>602</v>
      </c>
      <c r="W4" t="s">
        <v>607</v>
      </c>
      <c r="AB4" t="s">
        <v>608</v>
      </c>
      <c r="AF4" t="s">
        <v>609</v>
      </c>
      <c r="AJ4" t="s">
        <v>610</v>
      </c>
      <c r="AN4" t="s">
        <v>611</v>
      </c>
    </row>
    <row r="5" spans="3:40" x14ac:dyDescent="0.25">
      <c r="C5" t="s">
        <v>562</v>
      </c>
      <c r="G5">
        <v>275</v>
      </c>
      <c r="M5" t="s">
        <v>597</v>
      </c>
      <c r="Q5" s="2">
        <v>0.5</v>
      </c>
      <c r="T5" t="s">
        <v>603</v>
      </c>
      <c r="W5" t="s">
        <v>38</v>
      </c>
      <c r="AB5" t="s">
        <v>38</v>
      </c>
      <c r="AJ5" t="s">
        <v>628</v>
      </c>
      <c r="AN5" t="s">
        <v>629</v>
      </c>
    </row>
    <row r="6" spans="3:40" x14ac:dyDescent="0.25">
      <c r="C6" t="s">
        <v>563</v>
      </c>
      <c r="G6">
        <v>325</v>
      </c>
      <c r="M6" t="s">
        <v>598</v>
      </c>
      <c r="Q6" s="2">
        <v>1</v>
      </c>
      <c r="T6" t="s">
        <v>604</v>
      </c>
      <c r="W6" t="s">
        <v>638</v>
      </c>
      <c r="X6">
        <v>0.5</v>
      </c>
      <c r="Y6">
        <v>0.55000000000000004</v>
      </c>
      <c r="AB6">
        <v>0.5</v>
      </c>
      <c r="AJ6" t="s">
        <v>612</v>
      </c>
      <c r="AN6" t="s">
        <v>630</v>
      </c>
    </row>
    <row r="7" spans="3:40" x14ac:dyDescent="0.25">
      <c r="C7" t="s">
        <v>564</v>
      </c>
      <c r="G7">
        <v>450</v>
      </c>
      <c r="M7" t="s">
        <v>599</v>
      </c>
      <c r="Q7" s="2">
        <v>3</v>
      </c>
      <c r="T7" t="s">
        <v>605</v>
      </c>
      <c r="W7" t="s">
        <v>639</v>
      </c>
      <c r="X7">
        <v>0.6</v>
      </c>
      <c r="Y7">
        <v>0.74</v>
      </c>
      <c r="AB7">
        <v>0.51</v>
      </c>
      <c r="AJ7" t="s">
        <v>613</v>
      </c>
      <c r="AN7" t="s">
        <v>631</v>
      </c>
    </row>
    <row r="8" spans="3:40" x14ac:dyDescent="0.25">
      <c r="C8" t="s">
        <v>565</v>
      </c>
      <c r="G8">
        <v>550</v>
      </c>
      <c r="M8" t="s">
        <v>600</v>
      </c>
      <c r="Q8" s="2">
        <v>5</v>
      </c>
      <c r="T8" t="s">
        <v>606</v>
      </c>
      <c r="W8" t="s">
        <v>640</v>
      </c>
      <c r="X8">
        <v>0.75</v>
      </c>
      <c r="Y8">
        <v>0.89</v>
      </c>
      <c r="AB8">
        <v>0.52</v>
      </c>
      <c r="AJ8" t="s">
        <v>614</v>
      </c>
      <c r="AN8" t="s">
        <v>632</v>
      </c>
    </row>
    <row r="9" spans="3:40" x14ac:dyDescent="0.25">
      <c r="C9" t="s">
        <v>566</v>
      </c>
      <c r="G9">
        <v>650</v>
      </c>
      <c r="Q9" s="2">
        <v>7</v>
      </c>
      <c r="W9" t="s">
        <v>641</v>
      </c>
      <c r="X9">
        <v>0.9</v>
      </c>
      <c r="Y9">
        <v>1.04</v>
      </c>
      <c r="AB9">
        <v>0.53</v>
      </c>
      <c r="AJ9" t="s">
        <v>615</v>
      </c>
      <c r="AN9" t="s">
        <v>633</v>
      </c>
    </row>
    <row r="10" spans="3:40" x14ac:dyDescent="0.25">
      <c r="C10" t="s">
        <v>567</v>
      </c>
      <c r="G10">
        <v>900</v>
      </c>
      <c r="Q10" s="2">
        <v>10</v>
      </c>
      <c r="W10" t="s">
        <v>642</v>
      </c>
      <c r="X10">
        <v>1.05</v>
      </c>
      <c r="Y10">
        <v>1.19</v>
      </c>
      <c r="AB10">
        <v>0.54</v>
      </c>
      <c r="AJ10" t="s">
        <v>616</v>
      </c>
      <c r="AN10" t="s">
        <v>635</v>
      </c>
    </row>
    <row r="11" spans="3:40" x14ac:dyDescent="0.25">
      <c r="C11" t="s">
        <v>568</v>
      </c>
      <c r="G11">
        <v>1100</v>
      </c>
      <c r="Q11" s="2">
        <v>20</v>
      </c>
      <c r="W11" t="s">
        <v>643</v>
      </c>
      <c r="X11">
        <v>1.2</v>
      </c>
      <c r="Y11">
        <v>1.49</v>
      </c>
      <c r="AB11">
        <v>0.55000000000000004</v>
      </c>
      <c r="AJ11" t="s">
        <v>617</v>
      </c>
      <c r="AN11" t="s">
        <v>634</v>
      </c>
    </row>
    <row r="12" spans="3:40" x14ac:dyDescent="0.25">
      <c r="C12" t="s">
        <v>569</v>
      </c>
      <c r="G12">
        <v>1500</v>
      </c>
      <c r="Q12" s="2">
        <v>31.5</v>
      </c>
      <c r="W12" t="s">
        <v>644</v>
      </c>
      <c r="X12">
        <v>1.5</v>
      </c>
      <c r="Y12">
        <v>1.79</v>
      </c>
      <c r="AB12">
        <v>0.56000000000000005</v>
      </c>
      <c r="AJ12" t="s">
        <v>618</v>
      </c>
      <c r="AN12" t="s">
        <v>636</v>
      </c>
    </row>
    <row r="13" spans="3:40" x14ac:dyDescent="0.25">
      <c r="C13" t="s">
        <v>570</v>
      </c>
      <c r="W13" t="s">
        <v>645</v>
      </c>
      <c r="X13">
        <v>1.8</v>
      </c>
      <c r="Y13">
        <v>2.09</v>
      </c>
      <c r="AB13">
        <v>0.56999999999999995</v>
      </c>
      <c r="AJ13" t="s">
        <v>619</v>
      </c>
      <c r="AN13" t="s">
        <v>637</v>
      </c>
    </row>
    <row r="14" spans="3:40" x14ac:dyDescent="0.25">
      <c r="C14" t="s">
        <v>571</v>
      </c>
      <c r="W14" t="s">
        <v>646</v>
      </c>
      <c r="X14">
        <v>2.1</v>
      </c>
      <c r="Y14">
        <v>2.39</v>
      </c>
      <c r="AB14">
        <v>0.57999999999999996</v>
      </c>
      <c r="AJ14" t="s">
        <v>620</v>
      </c>
    </row>
    <row r="15" spans="3:40" x14ac:dyDescent="0.25">
      <c r="C15" t="s">
        <v>572</v>
      </c>
      <c r="W15" t="s">
        <v>656</v>
      </c>
      <c r="X15">
        <v>2.4</v>
      </c>
      <c r="Y15">
        <v>2.99</v>
      </c>
      <c r="AB15">
        <v>0.59</v>
      </c>
      <c r="AJ15" t="s">
        <v>621</v>
      </c>
    </row>
    <row r="16" spans="3:40" x14ac:dyDescent="0.25">
      <c r="C16" t="s">
        <v>573</v>
      </c>
      <c r="W16" t="s">
        <v>657</v>
      </c>
      <c r="X16">
        <v>3</v>
      </c>
      <c r="Y16">
        <v>3.59</v>
      </c>
      <c r="AB16">
        <v>0.6</v>
      </c>
      <c r="AH16" s="120"/>
      <c r="AJ16" t="s">
        <v>622</v>
      </c>
    </row>
    <row r="17" spans="3:36" x14ac:dyDescent="0.25">
      <c r="C17" t="s">
        <v>574</v>
      </c>
      <c r="W17" t="s">
        <v>658</v>
      </c>
      <c r="X17">
        <v>3.6</v>
      </c>
      <c r="Y17">
        <v>4.1900000000000004</v>
      </c>
      <c r="AB17">
        <v>0.61</v>
      </c>
      <c r="AH17" s="120"/>
      <c r="AJ17" t="s">
        <v>623</v>
      </c>
    </row>
    <row r="18" spans="3:36" x14ac:dyDescent="0.25">
      <c r="C18" t="s">
        <v>575</v>
      </c>
      <c r="W18" t="s">
        <v>659</v>
      </c>
      <c r="X18">
        <v>4.2</v>
      </c>
      <c r="Y18">
        <v>4.76</v>
      </c>
      <c r="AB18">
        <v>0.62</v>
      </c>
      <c r="AH18" s="120"/>
      <c r="AJ18" t="s">
        <v>624</v>
      </c>
    </row>
    <row r="19" spans="3:36" x14ac:dyDescent="0.25">
      <c r="C19" t="s">
        <v>576</v>
      </c>
      <c r="W19" t="s">
        <v>660</v>
      </c>
      <c r="X19">
        <v>4.8</v>
      </c>
      <c r="Y19">
        <v>5.39</v>
      </c>
      <c r="AB19">
        <v>0.63</v>
      </c>
      <c r="AH19" s="120"/>
      <c r="AJ19" t="s">
        <v>625</v>
      </c>
    </row>
    <row r="20" spans="3:36" x14ac:dyDescent="0.25">
      <c r="C20" t="s">
        <v>577</v>
      </c>
      <c r="W20" t="s">
        <v>661</v>
      </c>
      <c r="X20">
        <v>5.4</v>
      </c>
      <c r="Y20">
        <v>6</v>
      </c>
      <c r="AB20">
        <v>0.64</v>
      </c>
      <c r="AH20" s="120"/>
      <c r="AJ20" t="s">
        <v>626</v>
      </c>
    </row>
    <row r="21" spans="3:36" x14ac:dyDescent="0.25">
      <c r="C21" t="s">
        <v>578</v>
      </c>
      <c r="AB21">
        <v>0.65</v>
      </c>
      <c r="AH21" s="120"/>
      <c r="AJ21" t="s">
        <v>627</v>
      </c>
    </row>
    <row r="22" spans="3:36" x14ac:dyDescent="0.25">
      <c r="C22" t="s">
        <v>579</v>
      </c>
      <c r="AB22">
        <v>0.66</v>
      </c>
      <c r="AH22" s="120"/>
    </row>
    <row r="23" spans="3:36" x14ac:dyDescent="0.25">
      <c r="C23" t="s">
        <v>580</v>
      </c>
      <c r="AB23">
        <v>0.67</v>
      </c>
    </row>
    <row r="24" spans="3:36" x14ac:dyDescent="0.25">
      <c r="C24" t="s">
        <v>581</v>
      </c>
      <c r="AB24">
        <v>0.68</v>
      </c>
    </row>
    <row r="25" spans="3:36" x14ac:dyDescent="0.25">
      <c r="C25" t="s">
        <v>582</v>
      </c>
      <c r="AB25">
        <v>0.69</v>
      </c>
    </row>
    <row r="26" spans="3:36" x14ac:dyDescent="0.25">
      <c r="C26" t="s">
        <v>583</v>
      </c>
      <c r="AB26">
        <v>0.7</v>
      </c>
    </row>
    <row r="27" spans="3:36" x14ac:dyDescent="0.25">
      <c r="C27" t="s">
        <v>584</v>
      </c>
      <c r="AB27">
        <v>0.71</v>
      </c>
      <c r="AH27" s="120"/>
      <c r="AI27" s="120"/>
    </row>
    <row r="28" spans="3:36" x14ac:dyDescent="0.25">
      <c r="C28" t="s">
        <v>585</v>
      </c>
      <c r="AB28">
        <v>0.72</v>
      </c>
      <c r="AH28" s="120"/>
      <c r="AI28" s="120"/>
    </row>
    <row r="29" spans="3:36" x14ac:dyDescent="0.25">
      <c r="C29" t="s">
        <v>586</v>
      </c>
      <c r="AB29">
        <v>0.73</v>
      </c>
      <c r="AH29" s="120"/>
      <c r="AI29" s="120"/>
    </row>
    <row r="30" spans="3:36" x14ac:dyDescent="0.25">
      <c r="C30" t="s">
        <v>587</v>
      </c>
      <c r="AB30">
        <v>0.74</v>
      </c>
      <c r="AH30" s="120"/>
      <c r="AI30" s="120"/>
    </row>
    <row r="31" spans="3:36" x14ac:dyDescent="0.25">
      <c r="C31" t="s">
        <v>588</v>
      </c>
      <c r="AB31">
        <v>0.75</v>
      </c>
      <c r="AH31" s="120"/>
      <c r="AI31" s="120"/>
    </row>
    <row r="32" spans="3:36" x14ac:dyDescent="0.25">
      <c r="C32" t="s">
        <v>589</v>
      </c>
      <c r="AB32">
        <v>0.76</v>
      </c>
      <c r="AH32" s="120"/>
      <c r="AI32" s="120"/>
    </row>
    <row r="33" spans="3:35" x14ac:dyDescent="0.25">
      <c r="C33" t="s">
        <v>590</v>
      </c>
      <c r="AB33">
        <v>0.77</v>
      </c>
      <c r="AH33" s="120"/>
      <c r="AI33" s="120"/>
    </row>
    <row r="34" spans="3:35" x14ac:dyDescent="0.25">
      <c r="C34" t="s">
        <v>591</v>
      </c>
      <c r="AB34">
        <v>0.78</v>
      </c>
      <c r="AH34" s="120"/>
      <c r="AI34" s="120"/>
    </row>
    <row r="35" spans="3:35" x14ac:dyDescent="0.25">
      <c r="C35" t="s">
        <v>592</v>
      </c>
      <c r="AB35">
        <v>0.79</v>
      </c>
      <c r="AH35" s="120"/>
      <c r="AI35" s="120"/>
    </row>
    <row r="36" spans="3:35" x14ac:dyDescent="0.25">
      <c r="C36" t="s">
        <v>593</v>
      </c>
      <c r="AB36">
        <v>0.8</v>
      </c>
      <c r="AH36" s="120"/>
      <c r="AI36" s="120"/>
    </row>
    <row r="37" spans="3:35" x14ac:dyDescent="0.25">
      <c r="C37" t="s">
        <v>594</v>
      </c>
      <c r="AB37">
        <v>0.81</v>
      </c>
      <c r="AH37" s="120"/>
      <c r="AI37" s="120"/>
    </row>
    <row r="38" spans="3:35" x14ac:dyDescent="0.25">
      <c r="AB38">
        <v>0.82</v>
      </c>
      <c r="AH38" s="120"/>
      <c r="AI38" s="120"/>
    </row>
    <row r="39" spans="3:35" x14ac:dyDescent="0.25">
      <c r="AB39">
        <v>0.83</v>
      </c>
      <c r="AH39" s="120"/>
      <c r="AI39" s="120"/>
    </row>
    <row r="40" spans="3:35" x14ac:dyDescent="0.25">
      <c r="AB40">
        <v>0.84</v>
      </c>
      <c r="AH40" s="120"/>
      <c r="AI40" s="120"/>
    </row>
    <row r="41" spans="3:35" x14ac:dyDescent="0.25">
      <c r="D41" t="s">
        <v>662</v>
      </c>
      <c r="F41" t="s">
        <v>663</v>
      </c>
      <c r="AB41">
        <v>0.85</v>
      </c>
      <c r="AH41" s="120"/>
      <c r="AI41" s="120"/>
    </row>
    <row r="42" spans="3:35" x14ac:dyDescent="0.25">
      <c r="D42" t="s">
        <v>14</v>
      </c>
      <c r="E42" t="s">
        <v>21</v>
      </c>
      <c r="F42" t="s">
        <v>14</v>
      </c>
      <c r="G42" t="s">
        <v>21</v>
      </c>
      <c r="AB42">
        <v>0.86</v>
      </c>
      <c r="AH42" s="120"/>
      <c r="AI42" s="120"/>
    </row>
    <row r="43" spans="3:35" x14ac:dyDescent="0.25">
      <c r="C43" t="str">
        <f t="shared" ref="C43:C75" si="0">CONCATENATE($G$5, C5)</f>
        <v>275ILOOP gain mb = EEPROM; VLOOP gain mb = EEPROM, FSW = EEPROM</v>
      </c>
      <c r="F43" t="s">
        <v>248</v>
      </c>
      <c r="AB43">
        <v>0.87</v>
      </c>
    </row>
    <row r="44" spans="3:35" x14ac:dyDescent="0.25">
      <c r="C44" t="str">
        <f t="shared" si="0"/>
        <v>275ILOOP gain mb = EEPROM, VLOOP gain mb = EEPROM</v>
      </c>
      <c r="F44">
        <v>0</v>
      </c>
      <c r="AB44">
        <v>0.88</v>
      </c>
    </row>
    <row r="45" spans="3:35" x14ac:dyDescent="0.25">
      <c r="C45" t="str">
        <f t="shared" si="0"/>
        <v>275ILOOP gain mb = 2, VLOOP gain mb = 0.5</v>
      </c>
      <c r="F45">
        <v>1</v>
      </c>
      <c r="AB45">
        <v>0.89</v>
      </c>
    </row>
    <row r="46" spans="3:35" x14ac:dyDescent="0.25">
      <c r="C46" t="str">
        <f t="shared" si="0"/>
        <v>275ILOOP gain mb = 2, VLOOP gain mb = 1</v>
      </c>
      <c r="F46">
        <v>2</v>
      </c>
      <c r="AB46">
        <v>0.9</v>
      </c>
    </row>
    <row r="47" spans="3:35" x14ac:dyDescent="0.25">
      <c r="C47" t="str">
        <f t="shared" si="0"/>
        <v>275ILOOP gain mb = 2, VLOOP gain mb = 2</v>
      </c>
      <c r="F47">
        <v>3</v>
      </c>
      <c r="AB47">
        <v>0.91</v>
      </c>
    </row>
    <row r="48" spans="3:35" x14ac:dyDescent="0.25">
      <c r="C48" t="str">
        <f t="shared" si="0"/>
        <v>275ILOOP gain mb = 2, VLOOP gain mb = 4</v>
      </c>
      <c r="F48">
        <v>4</v>
      </c>
      <c r="AB48">
        <v>0.92</v>
      </c>
    </row>
    <row r="49" spans="3:28" x14ac:dyDescent="0.25">
      <c r="C49" t="str">
        <f t="shared" si="0"/>
        <v>275ILOOP gain mb = 2, VLOOP gain mb = 8</v>
      </c>
      <c r="F49">
        <v>5</v>
      </c>
      <c r="AB49">
        <v>0.93</v>
      </c>
    </row>
    <row r="50" spans="3:28" x14ac:dyDescent="0.25">
      <c r="C50" t="str">
        <f t="shared" si="0"/>
        <v>275ILOOP gain mb = 3, VLOOP gain mb = 0.5</v>
      </c>
      <c r="F50">
        <v>6</v>
      </c>
      <c r="AB50">
        <v>0.94</v>
      </c>
    </row>
    <row r="51" spans="3:28" x14ac:dyDescent="0.25">
      <c r="C51" t="str">
        <f t="shared" si="0"/>
        <v>275ILOOP gain mb = 3, VLOOP gain mb = 1</v>
      </c>
      <c r="F51">
        <v>0</v>
      </c>
      <c r="AB51">
        <v>0.95</v>
      </c>
    </row>
    <row r="52" spans="3:28" x14ac:dyDescent="0.25">
      <c r="C52" t="str">
        <f t="shared" si="0"/>
        <v>275ILOOP gain mb = 3, VLOOP gain mb = 2</v>
      </c>
      <c r="F52">
        <v>1</v>
      </c>
      <c r="AB52">
        <v>0.96</v>
      </c>
    </row>
    <row r="53" spans="3:28" x14ac:dyDescent="0.25">
      <c r="C53" t="str">
        <f t="shared" si="0"/>
        <v>275ILOOP gain mb = 3, VLOOP gain mb = 4</v>
      </c>
      <c r="F53">
        <v>2</v>
      </c>
      <c r="AB53">
        <v>0.97</v>
      </c>
    </row>
    <row r="54" spans="3:28" x14ac:dyDescent="0.25">
      <c r="C54" t="str">
        <f t="shared" si="0"/>
        <v>275ILOOP gain mb = 3, VLOOP gain mb = 8</v>
      </c>
      <c r="F54">
        <v>3</v>
      </c>
      <c r="AB54">
        <v>0.98</v>
      </c>
    </row>
    <row r="55" spans="3:28" x14ac:dyDescent="0.25">
      <c r="C55" t="str">
        <f t="shared" si="0"/>
        <v>275ILOOP gain mb = 4, VLOOP gain mb = 0.5</v>
      </c>
      <c r="F55">
        <v>11</v>
      </c>
      <c r="AB55">
        <v>0.99</v>
      </c>
    </row>
    <row r="56" spans="3:28" x14ac:dyDescent="0.25">
      <c r="C56" t="str">
        <f t="shared" si="0"/>
        <v>275ILOOP gain mb = 4, VLOOP gain mb = 1</v>
      </c>
      <c r="F56">
        <v>4</v>
      </c>
      <c r="AB56">
        <v>1</v>
      </c>
    </row>
    <row r="57" spans="3:28" x14ac:dyDescent="0.25">
      <c r="C57" t="str">
        <f t="shared" si="0"/>
        <v>275ILOOP gain mb = 4, VLOOP gain mb = 2</v>
      </c>
      <c r="F57">
        <v>5</v>
      </c>
      <c r="AB57">
        <v>1.01</v>
      </c>
    </row>
    <row r="58" spans="3:28" x14ac:dyDescent="0.25">
      <c r="C58" t="str">
        <f t="shared" si="0"/>
        <v>275ILOOP gain mb = 4, VLOOP gain mb = 4</v>
      </c>
      <c r="F58">
        <v>6</v>
      </c>
      <c r="AB58">
        <v>1.02</v>
      </c>
    </row>
    <row r="59" spans="3:28" x14ac:dyDescent="0.25">
      <c r="C59" t="str">
        <f t="shared" si="0"/>
        <v>275ILOOP gain mb = 4, VLOOP gain mb = 8</v>
      </c>
      <c r="F59">
        <v>7</v>
      </c>
      <c r="AB59">
        <v>1.03</v>
      </c>
    </row>
    <row r="60" spans="3:28" x14ac:dyDescent="0.25">
      <c r="C60" t="str">
        <f t="shared" si="0"/>
        <v>275ILOOP gain mb = 5, VLOOP gain mb = 0.5</v>
      </c>
      <c r="F60">
        <v>0</v>
      </c>
      <c r="AB60">
        <v>1.04</v>
      </c>
    </row>
    <row r="61" spans="3:28" x14ac:dyDescent="0.25">
      <c r="C61" t="str">
        <f t="shared" si="0"/>
        <v>275ILOOP gain mb = 5, VLOOP gain mb = 1</v>
      </c>
      <c r="F61">
        <v>8</v>
      </c>
      <c r="AB61">
        <v>1.05</v>
      </c>
    </row>
    <row r="62" spans="3:28" x14ac:dyDescent="0.25">
      <c r="C62" t="str">
        <f t="shared" si="0"/>
        <v>275ILOOP gain mb = 5, VLOOP gain mb = 2</v>
      </c>
      <c r="F62">
        <v>9</v>
      </c>
      <c r="AB62">
        <v>1.06</v>
      </c>
    </row>
    <row r="63" spans="3:28" x14ac:dyDescent="0.25">
      <c r="C63" t="str">
        <f t="shared" si="0"/>
        <v>275ILOOP gain mb = 5, VLOOP gain mb = 4</v>
      </c>
      <c r="F63">
        <v>10</v>
      </c>
      <c r="AB63">
        <v>1.07</v>
      </c>
    </row>
    <row r="64" spans="3:28" x14ac:dyDescent="0.25">
      <c r="C64" t="str">
        <f t="shared" si="0"/>
        <v>275ILOOP gain mb = 5, VLOOP gain mb = 8</v>
      </c>
      <c r="F64">
        <v>11</v>
      </c>
      <c r="AB64">
        <v>1.08</v>
      </c>
    </row>
    <row r="65" spans="3:28" x14ac:dyDescent="0.25">
      <c r="C65" t="str">
        <f t="shared" si="0"/>
        <v>275ILOOP gain mb = 6, VLOOP gain mb = 0.5</v>
      </c>
      <c r="F65">
        <v>5</v>
      </c>
      <c r="AB65">
        <v>1.0900000000000001</v>
      </c>
    </row>
    <row r="66" spans="3:28" x14ac:dyDescent="0.25">
      <c r="C66" t="str">
        <f t="shared" si="0"/>
        <v>275ILOOP gain mb = 6, VLOOP gain mb = 1</v>
      </c>
      <c r="F66">
        <v>12</v>
      </c>
      <c r="AB66">
        <v>1.1000000000000001</v>
      </c>
    </row>
    <row r="67" spans="3:28" x14ac:dyDescent="0.25">
      <c r="C67" t="str">
        <f t="shared" si="0"/>
        <v>275ILOOP gain mb = 6, VLOOP gain mb = 2</v>
      </c>
      <c r="F67">
        <v>13</v>
      </c>
      <c r="AB67">
        <v>1.1100000000000001</v>
      </c>
    </row>
    <row r="68" spans="3:28" x14ac:dyDescent="0.25">
      <c r="C68" t="str">
        <f t="shared" si="0"/>
        <v>275ILOOP gain mb = 6, VLOOP gain mb = 4</v>
      </c>
      <c r="F68">
        <v>14</v>
      </c>
      <c r="AB68">
        <v>1.1200000000000001</v>
      </c>
    </row>
    <row r="69" spans="3:28" x14ac:dyDescent="0.25">
      <c r="C69" t="str">
        <f t="shared" si="0"/>
        <v>275ILOOP gain mb = 6, VLOOP gain mb = 8</v>
      </c>
      <c r="F69">
        <v>15</v>
      </c>
      <c r="AB69">
        <v>1.1299999999999999</v>
      </c>
    </row>
    <row r="70" spans="3:28" x14ac:dyDescent="0.25">
      <c r="C70" t="str">
        <f t="shared" si="0"/>
        <v>275ILOOP gain mb = 7, VLOOP gain mb = 0.5</v>
      </c>
      <c r="F70">
        <v>10</v>
      </c>
      <c r="AB70">
        <v>1.1399999999999999</v>
      </c>
    </row>
    <row r="71" spans="3:28" x14ac:dyDescent="0.25">
      <c r="C71" t="str">
        <f t="shared" si="0"/>
        <v>275ILOOP gain mb = 7, VLOOP gain mb = 1</v>
      </c>
      <c r="F71">
        <v>11</v>
      </c>
      <c r="AB71">
        <v>1.1499999999999999</v>
      </c>
    </row>
    <row r="72" spans="3:28" x14ac:dyDescent="0.25">
      <c r="C72" t="str">
        <f t="shared" si="0"/>
        <v>275ILOOP gain mb = 7, VLOOP gain mb = 2</v>
      </c>
      <c r="F72">
        <v>12</v>
      </c>
      <c r="AB72">
        <v>1.1599999999999999</v>
      </c>
    </row>
    <row r="73" spans="3:28" x14ac:dyDescent="0.25">
      <c r="C73" t="str">
        <f t="shared" si="0"/>
        <v>275ILOOP gain mb = 7, VLOOP gain mb = 4</v>
      </c>
      <c r="F73">
        <v>13</v>
      </c>
      <c r="AB73">
        <v>1.17</v>
      </c>
    </row>
    <row r="74" spans="3:28" x14ac:dyDescent="0.25">
      <c r="C74" t="str">
        <f t="shared" si="0"/>
        <v>275ILOOP gain mb = 7, VLOOP gain mb = 8</v>
      </c>
      <c r="F74">
        <v>14</v>
      </c>
      <c r="AB74">
        <v>1.18</v>
      </c>
    </row>
    <row r="75" spans="3:28" x14ac:dyDescent="0.25">
      <c r="C75" t="str">
        <f t="shared" si="0"/>
        <v>275ILOOP gain mb = 10, VLOOP gain mb = 2</v>
      </c>
      <c r="F75">
        <v>15</v>
      </c>
      <c r="AB75">
        <v>1.19</v>
      </c>
    </row>
    <row r="76" spans="3:28" x14ac:dyDescent="0.25">
      <c r="C76" t="str">
        <f t="shared" ref="C76:C108" si="1">CONCATENATE($G$6, C5)</f>
        <v>325ILOOP gain mb = EEPROM; VLOOP gain mb = EEPROM, FSW = EEPROM</v>
      </c>
      <c r="AB76">
        <v>1.2</v>
      </c>
    </row>
    <row r="77" spans="3:28" x14ac:dyDescent="0.25">
      <c r="C77" t="str">
        <f t="shared" si="1"/>
        <v>325ILOOP gain mb = EEPROM, VLOOP gain mb = EEPROM</v>
      </c>
      <c r="AB77">
        <v>1.22</v>
      </c>
    </row>
    <row r="78" spans="3:28" x14ac:dyDescent="0.25">
      <c r="C78" t="str">
        <f t="shared" si="1"/>
        <v>325ILOOP gain mb = 2, VLOOP gain mb = 0.5</v>
      </c>
      <c r="AB78">
        <v>1.24</v>
      </c>
    </row>
    <row r="79" spans="3:28" x14ac:dyDescent="0.25">
      <c r="C79" t="str">
        <f t="shared" si="1"/>
        <v>325ILOOP gain mb = 2, VLOOP gain mb = 1</v>
      </c>
      <c r="AB79">
        <v>1.26</v>
      </c>
    </row>
    <row r="80" spans="3:28" x14ac:dyDescent="0.25">
      <c r="C80" t="str">
        <f t="shared" si="1"/>
        <v>325ILOOP gain mb = 2, VLOOP gain mb = 2</v>
      </c>
      <c r="AB80">
        <v>1.28</v>
      </c>
    </row>
    <row r="81" spans="3:28" x14ac:dyDescent="0.25">
      <c r="C81" t="str">
        <f t="shared" si="1"/>
        <v>325ILOOP gain mb = 2, VLOOP gain mb = 4</v>
      </c>
      <c r="AB81">
        <v>1.3</v>
      </c>
    </row>
    <row r="82" spans="3:28" x14ac:dyDescent="0.25">
      <c r="C82" t="str">
        <f t="shared" si="1"/>
        <v>325ILOOP gain mb = 2, VLOOP gain mb = 8</v>
      </c>
      <c r="AB82">
        <v>1.32</v>
      </c>
    </row>
    <row r="83" spans="3:28" x14ac:dyDescent="0.25">
      <c r="C83" t="str">
        <f t="shared" si="1"/>
        <v>325ILOOP gain mb = 3, VLOOP gain mb = 0.5</v>
      </c>
      <c r="AB83">
        <v>1.34</v>
      </c>
    </row>
    <row r="84" spans="3:28" x14ac:dyDescent="0.25">
      <c r="C84" t="str">
        <f t="shared" si="1"/>
        <v>325ILOOP gain mb = 3, VLOOP gain mb = 1</v>
      </c>
      <c r="AB84">
        <v>1.36</v>
      </c>
    </row>
    <row r="85" spans="3:28" x14ac:dyDescent="0.25">
      <c r="C85" t="str">
        <f t="shared" si="1"/>
        <v>325ILOOP gain mb = 3, VLOOP gain mb = 2</v>
      </c>
      <c r="AB85">
        <v>1.38</v>
      </c>
    </row>
    <row r="86" spans="3:28" x14ac:dyDescent="0.25">
      <c r="C86" t="str">
        <f t="shared" si="1"/>
        <v>325ILOOP gain mb = 3, VLOOP gain mb = 4</v>
      </c>
      <c r="AB86">
        <v>1.4</v>
      </c>
    </row>
    <row r="87" spans="3:28" x14ac:dyDescent="0.25">
      <c r="C87" t="str">
        <f t="shared" si="1"/>
        <v>325ILOOP gain mb = 3, VLOOP gain mb = 8</v>
      </c>
      <c r="AB87">
        <v>1.42</v>
      </c>
    </row>
    <row r="88" spans="3:28" x14ac:dyDescent="0.25">
      <c r="C88" t="str">
        <f t="shared" si="1"/>
        <v>325ILOOP gain mb = 4, VLOOP gain mb = 0.5</v>
      </c>
      <c r="AB88">
        <v>1.44</v>
      </c>
    </row>
    <row r="89" spans="3:28" x14ac:dyDescent="0.25">
      <c r="C89" t="str">
        <f t="shared" si="1"/>
        <v>325ILOOP gain mb = 4, VLOOP gain mb = 1</v>
      </c>
      <c r="AB89">
        <v>1.46</v>
      </c>
    </row>
    <row r="90" spans="3:28" x14ac:dyDescent="0.25">
      <c r="C90" t="str">
        <f t="shared" si="1"/>
        <v>325ILOOP gain mb = 4, VLOOP gain mb = 2</v>
      </c>
      <c r="AB90">
        <v>1.48</v>
      </c>
    </row>
    <row r="91" spans="3:28" x14ac:dyDescent="0.25">
      <c r="C91" t="str">
        <f t="shared" si="1"/>
        <v>325ILOOP gain mb = 4, VLOOP gain mb = 4</v>
      </c>
      <c r="AB91">
        <v>1.5</v>
      </c>
    </row>
    <row r="92" spans="3:28" x14ac:dyDescent="0.25">
      <c r="C92" t="str">
        <f t="shared" si="1"/>
        <v>325ILOOP gain mb = 4, VLOOP gain mb = 8</v>
      </c>
      <c r="AB92">
        <v>1.52</v>
      </c>
    </row>
    <row r="93" spans="3:28" x14ac:dyDescent="0.25">
      <c r="C93" t="str">
        <f t="shared" si="1"/>
        <v>325ILOOP gain mb = 5, VLOOP gain mb = 0.5</v>
      </c>
      <c r="AB93">
        <v>1.54</v>
      </c>
    </row>
    <row r="94" spans="3:28" x14ac:dyDescent="0.25">
      <c r="C94" t="str">
        <f t="shared" si="1"/>
        <v>325ILOOP gain mb = 5, VLOOP gain mb = 1</v>
      </c>
      <c r="AB94">
        <v>1.56</v>
      </c>
    </row>
    <row r="95" spans="3:28" x14ac:dyDescent="0.25">
      <c r="C95" t="str">
        <f t="shared" si="1"/>
        <v>325ILOOP gain mb = 5, VLOOP gain mb = 2</v>
      </c>
      <c r="AB95">
        <v>1.58</v>
      </c>
    </row>
    <row r="96" spans="3:28" x14ac:dyDescent="0.25">
      <c r="C96" t="str">
        <f t="shared" si="1"/>
        <v>325ILOOP gain mb = 5, VLOOP gain mb = 4</v>
      </c>
      <c r="AB96">
        <v>1.6</v>
      </c>
    </row>
    <row r="97" spans="3:28" x14ac:dyDescent="0.25">
      <c r="C97" t="str">
        <f t="shared" si="1"/>
        <v>325ILOOP gain mb = 5, VLOOP gain mb = 8</v>
      </c>
      <c r="AB97">
        <v>1.62</v>
      </c>
    </row>
    <row r="98" spans="3:28" x14ac:dyDescent="0.25">
      <c r="C98" t="str">
        <f t="shared" si="1"/>
        <v>325ILOOP gain mb = 6, VLOOP gain mb = 0.5</v>
      </c>
      <c r="AB98">
        <v>1.64</v>
      </c>
    </row>
    <row r="99" spans="3:28" x14ac:dyDescent="0.25">
      <c r="C99" t="str">
        <f t="shared" si="1"/>
        <v>325ILOOP gain mb = 6, VLOOP gain mb = 1</v>
      </c>
      <c r="AB99">
        <v>1.66</v>
      </c>
    </row>
    <row r="100" spans="3:28" x14ac:dyDescent="0.25">
      <c r="C100" t="str">
        <f t="shared" si="1"/>
        <v>325ILOOP gain mb = 6, VLOOP gain mb = 2</v>
      </c>
      <c r="AB100">
        <v>1.68</v>
      </c>
    </row>
    <row r="101" spans="3:28" x14ac:dyDescent="0.25">
      <c r="C101" t="str">
        <f t="shared" si="1"/>
        <v>325ILOOP gain mb = 6, VLOOP gain mb = 4</v>
      </c>
      <c r="AB101">
        <v>1.7</v>
      </c>
    </row>
    <row r="102" spans="3:28" x14ac:dyDescent="0.25">
      <c r="C102" t="str">
        <f t="shared" si="1"/>
        <v>325ILOOP gain mb = 6, VLOOP gain mb = 8</v>
      </c>
      <c r="AB102">
        <v>1.72</v>
      </c>
    </row>
    <row r="103" spans="3:28" x14ac:dyDescent="0.25">
      <c r="C103" t="str">
        <f t="shared" si="1"/>
        <v>325ILOOP gain mb = 7, VLOOP gain mb = 0.5</v>
      </c>
      <c r="AB103">
        <v>1.74</v>
      </c>
    </row>
    <row r="104" spans="3:28" x14ac:dyDescent="0.25">
      <c r="C104" t="str">
        <f t="shared" si="1"/>
        <v>325ILOOP gain mb = 7, VLOOP gain mb = 1</v>
      </c>
      <c r="AB104">
        <v>1.76</v>
      </c>
    </row>
    <row r="105" spans="3:28" x14ac:dyDescent="0.25">
      <c r="C105" t="str">
        <f t="shared" si="1"/>
        <v>325ILOOP gain mb = 7, VLOOP gain mb = 2</v>
      </c>
      <c r="AB105">
        <v>1.78</v>
      </c>
    </row>
    <row r="106" spans="3:28" x14ac:dyDescent="0.25">
      <c r="C106" t="str">
        <f t="shared" si="1"/>
        <v>325ILOOP gain mb = 7, VLOOP gain mb = 4</v>
      </c>
      <c r="AB106">
        <v>1.8</v>
      </c>
    </row>
    <row r="107" spans="3:28" x14ac:dyDescent="0.25">
      <c r="C107" t="str">
        <f t="shared" si="1"/>
        <v>325ILOOP gain mb = 7, VLOOP gain mb = 8</v>
      </c>
      <c r="AB107">
        <v>1.82</v>
      </c>
    </row>
    <row r="108" spans="3:28" x14ac:dyDescent="0.25">
      <c r="C108" t="str">
        <f t="shared" si="1"/>
        <v>325ILOOP gain mb = 10, VLOOP gain mb = 2</v>
      </c>
      <c r="AB108">
        <v>1.84</v>
      </c>
    </row>
    <row r="109" spans="3:28" x14ac:dyDescent="0.25">
      <c r="C109" t="str">
        <f t="shared" ref="C109:C141" si="2">CONCATENATE($G$7, C5)</f>
        <v>450ILOOP gain mb = EEPROM; VLOOP gain mb = EEPROM, FSW = EEPROM</v>
      </c>
      <c r="AB109">
        <v>1.86</v>
      </c>
    </row>
    <row r="110" spans="3:28" x14ac:dyDescent="0.25">
      <c r="C110" t="str">
        <f t="shared" si="2"/>
        <v>450ILOOP gain mb = EEPROM, VLOOP gain mb = EEPROM</v>
      </c>
      <c r="AB110">
        <v>1.88</v>
      </c>
    </row>
    <row r="111" spans="3:28" x14ac:dyDescent="0.25">
      <c r="C111" t="str">
        <f t="shared" si="2"/>
        <v>450ILOOP gain mb = 2, VLOOP gain mb = 0.5</v>
      </c>
      <c r="AB111">
        <v>1.9</v>
      </c>
    </row>
    <row r="112" spans="3:28" x14ac:dyDescent="0.25">
      <c r="C112" t="str">
        <f t="shared" si="2"/>
        <v>450ILOOP gain mb = 2, VLOOP gain mb = 1</v>
      </c>
      <c r="AB112">
        <v>1.92</v>
      </c>
    </row>
    <row r="113" spans="3:28" x14ac:dyDescent="0.25">
      <c r="C113" t="str">
        <f t="shared" si="2"/>
        <v>450ILOOP gain mb = 2, VLOOP gain mb = 2</v>
      </c>
      <c r="AB113">
        <v>1.94</v>
      </c>
    </row>
    <row r="114" spans="3:28" x14ac:dyDescent="0.25">
      <c r="C114" t="str">
        <f t="shared" si="2"/>
        <v>450ILOOP gain mb = 2, VLOOP gain mb = 4</v>
      </c>
      <c r="AB114">
        <v>1.96</v>
      </c>
    </row>
    <row r="115" spans="3:28" x14ac:dyDescent="0.25">
      <c r="C115" t="str">
        <f t="shared" si="2"/>
        <v>450ILOOP gain mb = 2, VLOOP gain mb = 8</v>
      </c>
      <c r="AB115">
        <v>1.98</v>
      </c>
    </row>
    <row r="116" spans="3:28" x14ac:dyDescent="0.25">
      <c r="C116" t="str">
        <f t="shared" si="2"/>
        <v>450ILOOP gain mb = 3, VLOOP gain mb = 0.5</v>
      </c>
      <c r="AB116">
        <v>2</v>
      </c>
    </row>
    <row r="117" spans="3:28" x14ac:dyDescent="0.25">
      <c r="C117" t="str">
        <f t="shared" si="2"/>
        <v>450ILOOP gain mb = 3, VLOOP gain mb = 1</v>
      </c>
      <c r="AB117">
        <v>2.02</v>
      </c>
    </row>
    <row r="118" spans="3:28" x14ac:dyDescent="0.25">
      <c r="C118" t="str">
        <f t="shared" si="2"/>
        <v>450ILOOP gain mb = 3, VLOOP gain mb = 2</v>
      </c>
      <c r="AB118">
        <v>2.04</v>
      </c>
    </row>
    <row r="119" spans="3:28" x14ac:dyDescent="0.25">
      <c r="C119" t="str">
        <f t="shared" si="2"/>
        <v>450ILOOP gain mb = 3, VLOOP gain mb = 4</v>
      </c>
      <c r="AB119">
        <v>2.06</v>
      </c>
    </row>
    <row r="120" spans="3:28" x14ac:dyDescent="0.25">
      <c r="C120" t="str">
        <f t="shared" si="2"/>
        <v>450ILOOP gain mb = 3, VLOOP gain mb = 8</v>
      </c>
      <c r="AB120">
        <v>2.08</v>
      </c>
    </row>
    <row r="121" spans="3:28" x14ac:dyDescent="0.25">
      <c r="C121" t="str">
        <f t="shared" si="2"/>
        <v>450ILOOP gain mb = 4, VLOOP gain mb = 0.5</v>
      </c>
      <c r="AB121">
        <v>2.1</v>
      </c>
    </row>
    <row r="122" spans="3:28" x14ac:dyDescent="0.25">
      <c r="C122" t="str">
        <f t="shared" si="2"/>
        <v>450ILOOP gain mb = 4, VLOOP gain mb = 1</v>
      </c>
      <c r="AB122">
        <v>2.12</v>
      </c>
    </row>
    <row r="123" spans="3:28" x14ac:dyDescent="0.25">
      <c r="C123" t="str">
        <f t="shared" si="2"/>
        <v>450ILOOP gain mb = 4, VLOOP gain mb = 2</v>
      </c>
      <c r="AB123">
        <v>2.14</v>
      </c>
    </row>
    <row r="124" spans="3:28" x14ac:dyDescent="0.25">
      <c r="C124" t="str">
        <f t="shared" si="2"/>
        <v>450ILOOP gain mb = 4, VLOOP gain mb = 4</v>
      </c>
      <c r="AB124">
        <v>2.16</v>
      </c>
    </row>
    <row r="125" spans="3:28" x14ac:dyDescent="0.25">
      <c r="C125" t="str">
        <f t="shared" si="2"/>
        <v>450ILOOP gain mb = 4, VLOOP gain mb = 8</v>
      </c>
      <c r="AB125">
        <v>2.1800000000000002</v>
      </c>
    </row>
    <row r="126" spans="3:28" x14ac:dyDescent="0.25">
      <c r="C126" t="str">
        <f t="shared" si="2"/>
        <v>450ILOOP gain mb = 5, VLOOP gain mb = 0.5</v>
      </c>
      <c r="AB126">
        <v>2.2000000000000002</v>
      </c>
    </row>
    <row r="127" spans="3:28" x14ac:dyDescent="0.25">
      <c r="C127" t="str">
        <f t="shared" si="2"/>
        <v>450ILOOP gain mb = 5, VLOOP gain mb = 1</v>
      </c>
      <c r="AB127">
        <v>2.2200000000000002</v>
      </c>
    </row>
    <row r="128" spans="3:28" x14ac:dyDescent="0.25">
      <c r="C128" t="str">
        <f t="shared" si="2"/>
        <v>450ILOOP gain mb = 5, VLOOP gain mb = 2</v>
      </c>
      <c r="AB128">
        <v>2.2400000000000002</v>
      </c>
    </row>
    <row r="129" spans="3:28" x14ac:dyDescent="0.25">
      <c r="C129" t="str">
        <f t="shared" si="2"/>
        <v>450ILOOP gain mb = 5, VLOOP gain mb = 4</v>
      </c>
      <c r="AB129">
        <v>2.2599999999999998</v>
      </c>
    </row>
    <row r="130" spans="3:28" x14ac:dyDescent="0.25">
      <c r="C130" t="str">
        <f t="shared" si="2"/>
        <v>450ILOOP gain mb = 5, VLOOP gain mb = 8</v>
      </c>
      <c r="AB130">
        <v>2.2799999999999998</v>
      </c>
    </row>
    <row r="131" spans="3:28" x14ac:dyDescent="0.25">
      <c r="C131" t="str">
        <f t="shared" si="2"/>
        <v>450ILOOP gain mb = 6, VLOOP gain mb = 0.5</v>
      </c>
      <c r="AB131">
        <v>2.2999999999999998</v>
      </c>
    </row>
    <row r="132" spans="3:28" x14ac:dyDescent="0.25">
      <c r="C132" t="str">
        <f t="shared" si="2"/>
        <v>450ILOOP gain mb = 6, VLOOP gain mb = 1</v>
      </c>
      <c r="AB132">
        <v>2.3199999999999998</v>
      </c>
    </row>
    <row r="133" spans="3:28" x14ac:dyDescent="0.25">
      <c r="C133" t="str">
        <f t="shared" si="2"/>
        <v>450ILOOP gain mb = 6, VLOOP gain mb = 2</v>
      </c>
      <c r="AB133">
        <v>2.34</v>
      </c>
    </row>
    <row r="134" spans="3:28" x14ac:dyDescent="0.25">
      <c r="C134" t="str">
        <f t="shared" si="2"/>
        <v>450ILOOP gain mb = 6, VLOOP gain mb = 4</v>
      </c>
      <c r="AB134">
        <v>2.36</v>
      </c>
    </row>
    <row r="135" spans="3:28" x14ac:dyDescent="0.25">
      <c r="C135" t="str">
        <f t="shared" si="2"/>
        <v>450ILOOP gain mb = 6, VLOOP gain mb = 8</v>
      </c>
      <c r="AB135">
        <v>2.38</v>
      </c>
    </row>
    <row r="136" spans="3:28" x14ac:dyDescent="0.25">
      <c r="C136" t="str">
        <f t="shared" si="2"/>
        <v>450ILOOP gain mb = 7, VLOOP gain mb = 0.5</v>
      </c>
      <c r="AB136">
        <v>2.4</v>
      </c>
    </row>
    <row r="137" spans="3:28" x14ac:dyDescent="0.25">
      <c r="C137" t="str">
        <f t="shared" si="2"/>
        <v>450ILOOP gain mb = 7, VLOOP gain mb = 1</v>
      </c>
      <c r="AB137">
        <v>2.44</v>
      </c>
    </row>
    <row r="138" spans="3:28" x14ac:dyDescent="0.25">
      <c r="C138" t="str">
        <f t="shared" si="2"/>
        <v>450ILOOP gain mb = 7, VLOOP gain mb = 2</v>
      </c>
      <c r="AB138">
        <v>2.48</v>
      </c>
    </row>
    <row r="139" spans="3:28" x14ac:dyDescent="0.25">
      <c r="C139" t="str">
        <f t="shared" si="2"/>
        <v>450ILOOP gain mb = 7, VLOOP gain mb = 4</v>
      </c>
      <c r="AB139">
        <v>2.52</v>
      </c>
    </row>
    <row r="140" spans="3:28" x14ac:dyDescent="0.25">
      <c r="C140" t="str">
        <f t="shared" si="2"/>
        <v>450ILOOP gain mb = 7, VLOOP gain mb = 8</v>
      </c>
      <c r="AB140">
        <v>2.56</v>
      </c>
    </row>
    <row r="141" spans="3:28" x14ac:dyDescent="0.25">
      <c r="C141" t="str">
        <f t="shared" si="2"/>
        <v>450ILOOP gain mb = 10, VLOOP gain mb = 2</v>
      </c>
      <c r="AB141">
        <v>2.6</v>
      </c>
    </row>
    <row r="142" spans="3:28" x14ac:dyDescent="0.25">
      <c r="C142" t="str">
        <f t="shared" ref="C142:C174" si="3">CONCATENATE($G$8, C5)</f>
        <v>550ILOOP gain mb = EEPROM; VLOOP gain mb = EEPROM, FSW = EEPROM</v>
      </c>
      <c r="AB142">
        <v>2.64</v>
      </c>
    </row>
    <row r="143" spans="3:28" x14ac:dyDescent="0.25">
      <c r="C143" t="str">
        <f t="shared" si="3"/>
        <v>550ILOOP gain mb = EEPROM, VLOOP gain mb = EEPROM</v>
      </c>
      <c r="AB143">
        <v>2.68</v>
      </c>
    </row>
    <row r="144" spans="3:28" x14ac:dyDescent="0.25">
      <c r="C144" t="str">
        <f t="shared" si="3"/>
        <v>550ILOOP gain mb = 2, VLOOP gain mb = 0.5</v>
      </c>
      <c r="AB144">
        <v>2.72</v>
      </c>
    </row>
    <row r="145" spans="3:28" x14ac:dyDescent="0.25">
      <c r="C145" t="str">
        <f t="shared" si="3"/>
        <v>550ILOOP gain mb = 2, VLOOP gain mb = 1</v>
      </c>
      <c r="AB145">
        <v>2.76</v>
      </c>
    </row>
    <row r="146" spans="3:28" x14ac:dyDescent="0.25">
      <c r="C146" t="str">
        <f t="shared" si="3"/>
        <v>550ILOOP gain mb = 2, VLOOP gain mb = 2</v>
      </c>
      <c r="AB146">
        <v>2.8</v>
      </c>
    </row>
    <row r="147" spans="3:28" x14ac:dyDescent="0.25">
      <c r="C147" t="str">
        <f t="shared" si="3"/>
        <v>550ILOOP gain mb = 2, VLOOP gain mb = 4</v>
      </c>
      <c r="AB147">
        <v>2.84</v>
      </c>
    </row>
    <row r="148" spans="3:28" x14ac:dyDescent="0.25">
      <c r="C148" t="str">
        <f t="shared" si="3"/>
        <v>550ILOOP gain mb = 2, VLOOP gain mb = 8</v>
      </c>
      <c r="AB148">
        <v>2.88</v>
      </c>
    </row>
    <row r="149" spans="3:28" x14ac:dyDescent="0.25">
      <c r="C149" t="str">
        <f t="shared" si="3"/>
        <v>550ILOOP gain mb = 3, VLOOP gain mb = 0.5</v>
      </c>
      <c r="AB149">
        <v>2.92</v>
      </c>
    </row>
    <row r="150" spans="3:28" x14ac:dyDescent="0.25">
      <c r="C150" t="str">
        <f t="shared" si="3"/>
        <v>550ILOOP gain mb = 3, VLOOP gain mb = 1</v>
      </c>
      <c r="AB150">
        <v>2.96</v>
      </c>
    </row>
    <row r="151" spans="3:28" x14ac:dyDescent="0.25">
      <c r="C151" t="str">
        <f t="shared" si="3"/>
        <v>550ILOOP gain mb = 3, VLOOP gain mb = 2</v>
      </c>
      <c r="AB151">
        <v>3</v>
      </c>
    </row>
    <row r="152" spans="3:28" x14ac:dyDescent="0.25">
      <c r="C152" t="str">
        <f t="shared" si="3"/>
        <v>550ILOOP gain mb = 3, VLOOP gain mb = 4</v>
      </c>
      <c r="AB152">
        <v>3.04</v>
      </c>
    </row>
    <row r="153" spans="3:28" x14ac:dyDescent="0.25">
      <c r="C153" t="str">
        <f t="shared" si="3"/>
        <v>550ILOOP gain mb = 3, VLOOP gain mb = 8</v>
      </c>
      <c r="AB153">
        <v>3.08</v>
      </c>
    </row>
    <row r="154" spans="3:28" x14ac:dyDescent="0.25">
      <c r="C154" t="str">
        <f t="shared" si="3"/>
        <v>550ILOOP gain mb = 4, VLOOP gain mb = 0.5</v>
      </c>
      <c r="AB154">
        <v>3.12</v>
      </c>
    </row>
    <row r="155" spans="3:28" x14ac:dyDescent="0.25">
      <c r="C155" t="str">
        <f t="shared" si="3"/>
        <v>550ILOOP gain mb = 4, VLOOP gain mb = 1</v>
      </c>
      <c r="AB155">
        <v>3.16</v>
      </c>
    </row>
    <row r="156" spans="3:28" x14ac:dyDescent="0.25">
      <c r="C156" t="str">
        <f t="shared" si="3"/>
        <v>550ILOOP gain mb = 4, VLOOP gain mb = 2</v>
      </c>
      <c r="AB156">
        <v>3.2</v>
      </c>
    </row>
    <row r="157" spans="3:28" x14ac:dyDescent="0.25">
      <c r="C157" t="str">
        <f t="shared" si="3"/>
        <v>550ILOOP gain mb = 4, VLOOP gain mb = 4</v>
      </c>
      <c r="AB157">
        <v>3.24</v>
      </c>
    </row>
    <row r="158" spans="3:28" x14ac:dyDescent="0.25">
      <c r="C158" t="str">
        <f t="shared" si="3"/>
        <v>550ILOOP gain mb = 4, VLOOP gain mb = 8</v>
      </c>
      <c r="AB158">
        <v>3.28</v>
      </c>
    </row>
    <row r="159" spans="3:28" x14ac:dyDescent="0.25">
      <c r="C159" t="str">
        <f t="shared" si="3"/>
        <v>550ILOOP gain mb = 5, VLOOP gain mb = 0.5</v>
      </c>
      <c r="AB159">
        <v>3.32</v>
      </c>
    </row>
    <row r="160" spans="3:28" x14ac:dyDescent="0.25">
      <c r="C160" t="str">
        <f t="shared" si="3"/>
        <v>550ILOOP gain mb = 5, VLOOP gain mb = 1</v>
      </c>
      <c r="AB160">
        <v>3.36</v>
      </c>
    </row>
    <row r="161" spans="3:28" x14ac:dyDescent="0.25">
      <c r="C161" t="str">
        <f t="shared" si="3"/>
        <v>550ILOOP gain mb = 5, VLOOP gain mb = 2</v>
      </c>
      <c r="AB161">
        <v>3.4</v>
      </c>
    </row>
    <row r="162" spans="3:28" x14ac:dyDescent="0.25">
      <c r="C162" t="str">
        <f t="shared" si="3"/>
        <v>550ILOOP gain mb = 5, VLOOP gain mb = 4</v>
      </c>
      <c r="AB162">
        <v>3.44</v>
      </c>
    </row>
    <row r="163" spans="3:28" x14ac:dyDescent="0.25">
      <c r="C163" t="str">
        <f t="shared" si="3"/>
        <v>550ILOOP gain mb = 5, VLOOP gain mb = 8</v>
      </c>
      <c r="AB163">
        <v>3.48</v>
      </c>
    </row>
    <row r="164" spans="3:28" x14ac:dyDescent="0.25">
      <c r="C164" t="str">
        <f t="shared" si="3"/>
        <v>550ILOOP gain mb = 6, VLOOP gain mb = 0.5</v>
      </c>
      <c r="AB164">
        <v>3.52</v>
      </c>
    </row>
    <row r="165" spans="3:28" x14ac:dyDescent="0.25">
      <c r="C165" t="str">
        <f t="shared" si="3"/>
        <v>550ILOOP gain mb = 6, VLOOP gain mb = 1</v>
      </c>
      <c r="AB165">
        <v>3.56</v>
      </c>
    </row>
    <row r="166" spans="3:28" x14ac:dyDescent="0.25">
      <c r="C166" t="str">
        <f t="shared" si="3"/>
        <v>550ILOOP gain mb = 6, VLOOP gain mb = 2</v>
      </c>
      <c r="AB166">
        <v>3.6</v>
      </c>
    </row>
    <row r="167" spans="3:28" x14ac:dyDescent="0.25">
      <c r="C167" t="str">
        <f t="shared" si="3"/>
        <v>550ILOOP gain mb = 6, VLOOP gain mb = 4</v>
      </c>
      <c r="AB167">
        <v>3.64</v>
      </c>
    </row>
    <row r="168" spans="3:28" x14ac:dyDescent="0.25">
      <c r="C168" t="str">
        <f t="shared" si="3"/>
        <v>550ILOOP gain mb = 6, VLOOP gain mb = 8</v>
      </c>
      <c r="AB168">
        <v>3.68</v>
      </c>
    </row>
    <row r="169" spans="3:28" x14ac:dyDescent="0.25">
      <c r="C169" t="str">
        <f t="shared" si="3"/>
        <v>550ILOOP gain mb = 7, VLOOP gain mb = 0.5</v>
      </c>
      <c r="AB169">
        <v>3.72</v>
      </c>
    </row>
    <row r="170" spans="3:28" x14ac:dyDescent="0.25">
      <c r="C170" t="str">
        <f t="shared" si="3"/>
        <v>550ILOOP gain mb = 7, VLOOP gain mb = 1</v>
      </c>
      <c r="AB170">
        <v>3.76</v>
      </c>
    </row>
    <row r="171" spans="3:28" x14ac:dyDescent="0.25">
      <c r="C171" t="str">
        <f t="shared" si="3"/>
        <v>550ILOOP gain mb = 7, VLOOP gain mb = 2</v>
      </c>
      <c r="AB171">
        <v>3.8</v>
      </c>
    </row>
    <row r="172" spans="3:28" x14ac:dyDescent="0.25">
      <c r="C172" t="str">
        <f t="shared" si="3"/>
        <v>550ILOOP gain mb = 7, VLOOP gain mb = 4</v>
      </c>
      <c r="AB172">
        <v>3.84</v>
      </c>
    </row>
    <row r="173" spans="3:28" x14ac:dyDescent="0.25">
      <c r="C173" t="str">
        <f t="shared" si="3"/>
        <v>550ILOOP gain mb = 7, VLOOP gain mb = 8</v>
      </c>
      <c r="AB173">
        <v>3.88</v>
      </c>
    </row>
    <row r="174" spans="3:28" x14ac:dyDescent="0.25">
      <c r="C174" t="str">
        <f t="shared" si="3"/>
        <v>550ILOOP gain mb = 10, VLOOP gain mb = 2</v>
      </c>
      <c r="AB174">
        <v>3.92</v>
      </c>
    </row>
    <row r="175" spans="3:28" x14ac:dyDescent="0.25">
      <c r="C175" t="str">
        <f t="shared" ref="C175:C207" si="4">CONCATENATE($G$9, C5)</f>
        <v>650ILOOP gain mb = EEPROM; VLOOP gain mb = EEPROM, FSW = EEPROM</v>
      </c>
      <c r="AB175">
        <v>3.96</v>
      </c>
    </row>
    <row r="176" spans="3:28" x14ac:dyDescent="0.25">
      <c r="C176" t="str">
        <f t="shared" si="4"/>
        <v>650ILOOP gain mb = EEPROM, VLOOP gain mb = EEPROM</v>
      </c>
      <c r="AB176">
        <v>4</v>
      </c>
    </row>
    <row r="177" spans="3:28" x14ac:dyDescent="0.25">
      <c r="C177" t="str">
        <f t="shared" si="4"/>
        <v>650ILOOP gain mb = 2, VLOOP gain mb = 0.5</v>
      </c>
      <c r="AB177">
        <v>4.04</v>
      </c>
    </row>
    <row r="178" spans="3:28" x14ac:dyDescent="0.25">
      <c r="C178" t="str">
        <f t="shared" si="4"/>
        <v>650ILOOP gain mb = 2, VLOOP gain mb = 1</v>
      </c>
      <c r="AB178">
        <v>4.08</v>
      </c>
    </row>
    <row r="179" spans="3:28" x14ac:dyDescent="0.25">
      <c r="C179" t="str">
        <f t="shared" si="4"/>
        <v>650ILOOP gain mb = 2, VLOOP gain mb = 2</v>
      </c>
      <c r="AB179">
        <v>4.12</v>
      </c>
    </row>
    <row r="180" spans="3:28" x14ac:dyDescent="0.25">
      <c r="C180" t="str">
        <f t="shared" si="4"/>
        <v>650ILOOP gain mb = 2, VLOOP gain mb = 4</v>
      </c>
      <c r="AB180">
        <v>4.16</v>
      </c>
    </row>
    <row r="181" spans="3:28" x14ac:dyDescent="0.25">
      <c r="C181" t="str">
        <f t="shared" si="4"/>
        <v>650ILOOP gain mb = 2, VLOOP gain mb = 8</v>
      </c>
      <c r="AB181">
        <v>4.2</v>
      </c>
    </row>
    <row r="182" spans="3:28" x14ac:dyDescent="0.25">
      <c r="C182" t="str">
        <f t="shared" si="4"/>
        <v>650ILOOP gain mb = 3, VLOOP gain mb = 0.5</v>
      </c>
      <c r="AB182">
        <v>4.24</v>
      </c>
    </row>
    <row r="183" spans="3:28" x14ac:dyDescent="0.25">
      <c r="C183" t="str">
        <f t="shared" si="4"/>
        <v>650ILOOP gain mb = 3, VLOOP gain mb = 1</v>
      </c>
      <c r="AB183">
        <v>4.28</v>
      </c>
    </row>
    <row r="184" spans="3:28" x14ac:dyDescent="0.25">
      <c r="C184" t="str">
        <f t="shared" si="4"/>
        <v>650ILOOP gain mb = 3, VLOOP gain mb = 2</v>
      </c>
      <c r="AB184">
        <v>4.32</v>
      </c>
    </row>
    <row r="185" spans="3:28" x14ac:dyDescent="0.25">
      <c r="C185" t="str">
        <f t="shared" si="4"/>
        <v>650ILOOP gain mb = 3, VLOOP gain mb = 4</v>
      </c>
      <c r="AB185">
        <v>4.3600000000000003</v>
      </c>
    </row>
    <row r="186" spans="3:28" x14ac:dyDescent="0.25">
      <c r="C186" t="str">
        <f t="shared" si="4"/>
        <v>650ILOOP gain mb = 3, VLOOP gain mb = 8</v>
      </c>
      <c r="AB186">
        <v>4.4000000000000004</v>
      </c>
    </row>
    <row r="187" spans="3:28" x14ac:dyDescent="0.25">
      <c r="C187" t="str">
        <f t="shared" si="4"/>
        <v>650ILOOP gain mb = 4, VLOOP gain mb = 0.5</v>
      </c>
      <c r="AB187">
        <v>4.4400000000000004</v>
      </c>
    </row>
    <row r="188" spans="3:28" x14ac:dyDescent="0.25">
      <c r="C188" t="str">
        <f t="shared" si="4"/>
        <v>650ILOOP gain mb = 4, VLOOP gain mb = 1</v>
      </c>
      <c r="AB188">
        <v>4.4800000000000004</v>
      </c>
    </row>
    <row r="189" spans="3:28" x14ac:dyDescent="0.25">
      <c r="C189" t="str">
        <f t="shared" si="4"/>
        <v>650ILOOP gain mb = 4, VLOOP gain mb = 2</v>
      </c>
      <c r="AB189">
        <v>4.5199999999999996</v>
      </c>
    </row>
    <row r="190" spans="3:28" x14ac:dyDescent="0.25">
      <c r="C190" t="str">
        <f t="shared" si="4"/>
        <v>650ILOOP gain mb = 4, VLOOP gain mb = 4</v>
      </c>
      <c r="AB190">
        <v>4.5599999999999996</v>
      </c>
    </row>
    <row r="191" spans="3:28" x14ac:dyDescent="0.25">
      <c r="C191" t="str">
        <f t="shared" si="4"/>
        <v>650ILOOP gain mb = 4, VLOOP gain mb = 8</v>
      </c>
      <c r="AB191">
        <v>4.5999999999999996</v>
      </c>
    </row>
    <row r="192" spans="3:28" x14ac:dyDescent="0.25">
      <c r="C192" t="str">
        <f t="shared" si="4"/>
        <v>650ILOOP gain mb = 5, VLOOP gain mb = 0.5</v>
      </c>
      <c r="AB192">
        <v>4.6399999999999997</v>
      </c>
    </row>
    <row r="193" spans="3:28" x14ac:dyDescent="0.25">
      <c r="C193" t="str">
        <f t="shared" si="4"/>
        <v>650ILOOP gain mb = 5, VLOOP gain mb = 1</v>
      </c>
      <c r="AB193">
        <v>4.68</v>
      </c>
    </row>
    <row r="194" spans="3:28" x14ac:dyDescent="0.25">
      <c r="C194" t="str">
        <f t="shared" si="4"/>
        <v>650ILOOP gain mb = 5, VLOOP gain mb = 2</v>
      </c>
      <c r="AB194">
        <v>4.72</v>
      </c>
    </row>
    <row r="195" spans="3:28" x14ac:dyDescent="0.25">
      <c r="C195" t="str">
        <f t="shared" si="4"/>
        <v>650ILOOP gain mb = 5, VLOOP gain mb = 4</v>
      </c>
      <c r="AB195">
        <v>4.76</v>
      </c>
    </row>
    <row r="196" spans="3:28" x14ac:dyDescent="0.25">
      <c r="C196" t="str">
        <f t="shared" si="4"/>
        <v>650ILOOP gain mb = 5, VLOOP gain mb = 8</v>
      </c>
      <c r="AB196">
        <v>4.8</v>
      </c>
    </row>
    <row r="197" spans="3:28" x14ac:dyDescent="0.25">
      <c r="C197" t="str">
        <f t="shared" si="4"/>
        <v>650ILOOP gain mb = 6, VLOOP gain mb = 0.5</v>
      </c>
      <c r="AB197">
        <v>4.84</v>
      </c>
    </row>
    <row r="198" spans="3:28" x14ac:dyDescent="0.25">
      <c r="C198" t="str">
        <f t="shared" si="4"/>
        <v>650ILOOP gain mb = 6, VLOOP gain mb = 1</v>
      </c>
      <c r="AB198">
        <v>4.88</v>
      </c>
    </row>
    <row r="199" spans="3:28" x14ac:dyDescent="0.25">
      <c r="C199" t="str">
        <f t="shared" si="4"/>
        <v>650ILOOP gain mb = 6, VLOOP gain mb = 2</v>
      </c>
      <c r="AB199">
        <v>4.92</v>
      </c>
    </row>
    <row r="200" spans="3:28" x14ac:dyDescent="0.25">
      <c r="C200" t="str">
        <f t="shared" si="4"/>
        <v>650ILOOP gain mb = 6, VLOOP gain mb = 4</v>
      </c>
      <c r="AB200">
        <v>4.96</v>
      </c>
    </row>
    <row r="201" spans="3:28" x14ac:dyDescent="0.25">
      <c r="C201" t="str">
        <f t="shared" si="4"/>
        <v>650ILOOP gain mb = 6, VLOOP gain mb = 8</v>
      </c>
      <c r="AB201">
        <v>5</v>
      </c>
    </row>
    <row r="202" spans="3:28" x14ac:dyDescent="0.25">
      <c r="C202" t="str">
        <f t="shared" si="4"/>
        <v>650ILOOP gain mb = 7, VLOOP gain mb = 0.5</v>
      </c>
      <c r="AB202">
        <v>5.04</v>
      </c>
    </row>
    <row r="203" spans="3:28" x14ac:dyDescent="0.25">
      <c r="C203" t="str">
        <f t="shared" si="4"/>
        <v>650ILOOP gain mb = 7, VLOOP gain mb = 1</v>
      </c>
      <c r="AB203">
        <v>5.08</v>
      </c>
    </row>
    <row r="204" spans="3:28" x14ac:dyDescent="0.25">
      <c r="C204" t="str">
        <f t="shared" si="4"/>
        <v>650ILOOP gain mb = 7, VLOOP gain mb = 2</v>
      </c>
      <c r="AB204">
        <v>5.12</v>
      </c>
    </row>
    <row r="205" spans="3:28" x14ac:dyDescent="0.25">
      <c r="C205" t="str">
        <f t="shared" si="4"/>
        <v>650ILOOP gain mb = 7, VLOOP gain mb = 4</v>
      </c>
      <c r="AB205">
        <v>5.16</v>
      </c>
    </row>
    <row r="206" spans="3:28" x14ac:dyDescent="0.25">
      <c r="C206" t="str">
        <f t="shared" si="4"/>
        <v>650ILOOP gain mb = 7, VLOOP gain mb = 8</v>
      </c>
      <c r="AB206">
        <v>5.2</v>
      </c>
    </row>
    <row r="207" spans="3:28" x14ac:dyDescent="0.25">
      <c r="C207" t="str">
        <f t="shared" si="4"/>
        <v>650ILOOP gain mb = 10, VLOOP gain mb = 2</v>
      </c>
      <c r="AB207">
        <v>5.24</v>
      </c>
    </row>
    <row r="208" spans="3:28" x14ac:dyDescent="0.25">
      <c r="C208" t="str">
        <f t="shared" ref="C208:C240" si="5">CONCATENATE($G$10, C5)</f>
        <v>900ILOOP gain mb = EEPROM; VLOOP gain mb = EEPROM, FSW = EEPROM</v>
      </c>
      <c r="AB208">
        <v>5.28</v>
      </c>
    </row>
    <row r="209" spans="3:28" x14ac:dyDescent="0.25">
      <c r="C209" t="str">
        <f t="shared" si="5"/>
        <v>900ILOOP gain mb = EEPROM, VLOOP gain mb = EEPROM</v>
      </c>
      <c r="AB209">
        <v>5.32</v>
      </c>
    </row>
    <row r="210" spans="3:28" x14ac:dyDescent="0.25">
      <c r="C210" t="str">
        <f t="shared" si="5"/>
        <v>900ILOOP gain mb = 2, VLOOP gain mb = 0.5</v>
      </c>
      <c r="AB210">
        <v>5.36</v>
      </c>
    </row>
    <row r="211" spans="3:28" x14ac:dyDescent="0.25">
      <c r="C211" t="str">
        <f t="shared" si="5"/>
        <v>900ILOOP gain mb = 2, VLOOP gain mb = 1</v>
      </c>
      <c r="AB211">
        <v>5.4</v>
      </c>
    </row>
    <row r="212" spans="3:28" x14ac:dyDescent="0.25">
      <c r="C212" t="str">
        <f t="shared" si="5"/>
        <v>900ILOOP gain mb = 2, VLOOP gain mb = 2</v>
      </c>
      <c r="AB212">
        <v>5.44</v>
      </c>
    </row>
    <row r="213" spans="3:28" x14ac:dyDescent="0.25">
      <c r="C213" t="str">
        <f t="shared" si="5"/>
        <v>900ILOOP gain mb = 2, VLOOP gain mb = 4</v>
      </c>
      <c r="AB213">
        <v>5.48</v>
      </c>
    </row>
    <row r="214" spans="3:28" x14ac:dyDescent="0.25">
      <c r="C214" t="str">
        <f t="shared" si="5"/>
        <v>900ILOOP gain mb = 2, VLOOP gain mb = 8</v>
      </c>
      <c r="AB214">
        <v>5.52</v>
      </c>
    </row>
    <row r="215" spans="3:28" x14ac:dyDescent="0.25">
      <c r="C215" t="str">
        <f t="shared" si="5"/>
        <v>900ILOOP gain mb = 3, VLOOP gain mb = 0.5</v>
      </c>
      <c r="AB215">
        <v>5.56</v>
      </c>
    </row>
    <row r="216" spans="3:28" x14ac:dyDescent="0.25">
      <c r="C216" t="str">
        <f t="shared" si="5"/>
        <v>900ILOOP gain mb = 3, VLOOP gain mb = 1</v>
      </c>
      <c r="AB216">
        <v>5.6</v>
      </c>
    </row>
    <row r="217" spans="3:28" x14ac:dyDescent="0.25">
      <c r="C217" t="str">
        <f t="shared" si="5"/>
        <v>900ILOOP gain mb = 3, VLOOP gain mb = 2</v>
      </c>
      <c r="AB217">
        <v>5.64</v>
      </c>
    </row>
    <row r="218" spans="3:28" x14ac:dyDescent="0.25">
      <c r="C218" t="str">
        <f t="shared" si="5"/>
        <v>900ILOOP gain mb = 3, VLOOP gain mb = 4</v>
      </c>
      <c r="AB218">
        <v>5.68</v>
      </c>
    </row>
    <row r="219" spans="3:28" x14ac:dyDescent="0.25">
      <c r="C219" t="str">
        <f t="shared" si="5"/>
        <v>900ILOOP gain mb = 3, VLOOP gain mb = 8</v>
      </c>
      <c r="AB219">
        <v>5.72</v>
      </c>
    </row>
    <row r="220" spans="3:28" x14ac:dyDescent="0.25">
      <c r="C220" t="str">
        <f t="shared" si="5"/>
        <v>900ILOOP gain mb = 4, VLOOP gain mb = 0.5</v>
      </c>
      <c r="AB220">
        <v>5.76</v>
      </c>
    </row>
    <row r="221" spans="3:28" x14ac:dyDescent="0.25">
      <c r="C221" t="str">
        <f t="shared" si="5"/>
        <v>900ILOOP gain mb = 4, VLOOP gain mb = 1</v>
      </c>
      <c r="AB221">
        <v>5.8</v>
      </c>
    </row>
    <row r="222" spans="3:28" x14ac:dyDescent="0.25">
      <c r="C222" t="str">
        <f t="shared" si="5"/>
        <v>900ILOOP gain mb = 4, VLOOP gain mb = 2</v>
      </c>
      <c r="AB222">
        <v>5.84</v>
      </c>
    </row>
    <row r="223" spans="3:28" x14ac:dyDescent="0.25">
      <c r="C223" t="str">
        <f t="shared" si="5"/>
        <v>900ILOOP gain mb = 4, VLOOP gain mb = 4</v>
      </c>
      <c r="AB223">
        <v>5.88</v>
      </c>
    </row>
    <row r="224" spans="3:28" x14ac:dyDescent="0.25">
      <c r="C224" t="str">
        <f t="shared" si="5"/>
        <v>900ILOOP gain mb = 4, VLOOP gain mb = 8</v>
      </c>
      <c r="AB224">
        <v>5.92</v>
      </c>
    </row>
    <row r="225" spans="3:28" x14ac:dyDescent="0.25">
      <c r="C225" t="str">
        <f t="shared" si="5"/>
        <v>900ILOOP gain mb = 5, VLOOP gain mb = 0.5</v>
      </c>
      <c r="AB225">
        <v>5.96</v>
      </c>
    </row>
    <row r="226" spans="3:28" x14ac:dyDescent="0.25">
      <c r="C226" t="str">
        <f t="shared" si="5"/>
        <v>900ILOOP gain mb = 5, VLOOP gain mb = 1</v>
      </c>
      <c r="AB226">
        <v>6</v>
      </c>
    </row>
    <row r="227" spans="3:28" x14ac:dyDescent="0.25">
      <c r="C227" t="str">
        <f t="shared" si="5"/>
        <v>900ILOOP gain mb = 5, VLOOP gain mb = 2</v>
      </c>
    </row>
    <row r="228" spans="3:28" x14ac:dyDescent="0.25">
      <c r="C228" t="str">
        <f t="shared" si="5"/>
        <v>900ILOOP gain mb = 5, VLOOP gain mb = 4</v>
      </c>
    </row>
    <row r="229" spans="3:28" x14ac:dyDescent="0.25">
      <c r="C229" t="str">
        <f t="shared" si="5"/>
        <v>900ILOOP gain mb = 5, VLOOP gain mb = 8</v>
      </c>
    </row>
    <row r="230" spans="3:28" x14ac:dyDescent="0.25">
      <c r="C230" t="str">
        <f t="shared" si="5"/>
        <v>900ILOOP gain mb = 6, VLOOP gain mb = 0.5</v>
      </c>
    </row>
    <row r="231" spans="3:28" x14ac:dyDescent="0.25">
      <c r="C231" t="str">
        <f t="shared" si="5"/>
        <v>900ILOOP gain mb = 6, VLOOP gain mb = 1</v>
      </c>
    </row>
    <row r="232" spans="3:28" x14ac:dyDescent="0.25">
      <c r="C232" t="str">
        <f t="shared" si="5"/>
        <v>900ILOOP gain mb = 6, VLOOP gain mb = 2</v>
      </c>
    </row>
    <row r="233" spans="3:28" x14ac:dyDescent="0.25">
      <c r="C233" t="str">
        <f t="shared" si="5"/>
        <v>900ILOOP gain mb = 6, VLOOP gain mb = 4</v>
      </c>
    </row>
    <row r="234" spans="3:28" x14ac:dyDescent="0.25">
      <c r="C234" t="str">
        <f t="shared" si="5"/>
        <v>900ILOOP gain mb = 6, VLOOP gain mb = 8</v>
      </c>
    </row>
    <row r="235" spans="3:28" x14ac:dyDescent="0.25">
      <c r="C235" t="str">
        <f t="shared" si="5"/>
        <v>900ILOOP gain mb = 7, VLOOP gain mb = 0.5</v>
      </c>
    </row>
    <row r="236" spans="3:28" x14ac:dyDescent="0.25">
      <c r="C236" t="str">
        <f t="shared" si="5"/>
        <v>900ILOOP gain mb = 7, VLOOP gain mb = 1</v>
      </c>
    </row>
    <row r="237" spans="3:28" x14ac:dyDescent="0.25">
      <c r="C237" t="str">
        <f t="shared" si="5"/>
        <v>900ILOOP gain mb = 7, VLOOP gain mb = 2</v>
      </c>
    </row>
    <row r="238" spans="3:28" x14ac:dyDescent="0.25">
      <c r="C238" t="str">
        <f t="shared" si="5"/>
        <v>900ILOOP gain mb = 7, VLOOP gain mb = 4</v>
      </c>
    </row>
    <row r="239" spans="3:28" x14ac:dyDescent="0.25">
      <c r="C239" t="str">
        <f t="shared" si="5"/>
        <v>900ILOOP gain mb = 7, VLOOP gain mb = 8</v>
      </c>
    </row>
    <row r="240" spans="3:28" x14ac:dyDescent="0.25">
      <c r="C240" t="str">
        <f t="shared" si="5"/>
        <v>900ILOOP gain mb = 10, VLOOP gain mb = 2</v>
      </c>
    </row>
    <row r="241" spans="3:3" x14ac:dyDescent="0.25">
      <c r="C241" t="str">
        <f t="shared" ref="C241:C273" si="6">CONCATENATE($G$11, C5)</f>
        <v>1100ILOOP gain mb = EEPROM; VLOOP gain mb = EEPROM, FSW = EEPROM</v>
      </c>
    </row>
    <row r="242" spans="3:3" x14ac:dyDescent="0.25">
      <c r="C242" t="str">
        <f t="shared" si="6"/>
        <v>1100ILOOP gain mb = EEPROM, VLOOP gain mb = EEPROM</v>
      </c>
    </row>
    <row r="243" spans="3:3" x14ac:dyDescent="0.25">
      <c r="C243" t="str">
        <f t="shared" si="6"/>
        <v>1100ILOOP gain mb = 2, VLOOP gain mb = 0.5</v>
      </c>
    </row>
    <row r="244" spans="3:3" x14ac:dyDescent="0.25">
      <c r="C244" t="str">
        <f t="shared" si="6"/>
        <v>1100ILOOP gain mb = 2, VLOOP gain mb = 1</v>
      </c>
    </row>
    <row r="245" spans="3:3" x14ac:dyDescent="0.25">
      <c r="C245" t="str">
        <f t="shared" si="6"/>
        <v>1100ILOOP gain mb = 2, VLOOP gain mb = 2</v>
      </c>
    </row>
    <row r="246" spans="3:3" x14ac:dyDescent="0.25">
      <c r="C246" t="str">
        <f t="shared" si="6"/>
        <v>1100ILOOP gain mb = 2, VLOOP gain mb = 4</v>
      </c>
    </row>
    <row r="247" spans="3:3" x14ac:dyDescent="0.25">
      <c r="C247" t="str">
        <f t="shared" si="6"/>
        <v>1100ILOOP gain mb = 2, VLOOP gain mb = 8</v>
      </c>
    </row>
    <row r="248" spans="3:3" x14ac:dyDescent="0.25">
      <c r="C248" t="str">
        <f t="shared" si="6"/>
        <v>1100ILOOP gain mb = 3, VLOOP gain mb = 0.5</v>
      </c>
    </row>
    <row r="249" spans="3:3" x14ac:dyDescent="0.25">
      <c r="C249" t="str">
        <f t="shared" si="6"/>
        <v>1100ILOOP gain mb = 3, VLOOP gain mb = 1</v>
      </c>
    </row>
    <row r="250" spans="3:3" x14ac:dyDescent="0.25">
      <c r="C250" t="str">
        <f t="shared" si="6"/>
        <v>1100ILOOP gain mb = 3, VLOOP gain mb = 2</v>
      </c>
    </row>
    <row r="251" spans="3:3" x14ac:dyDescent="0.25">
      <c r="C251" t="str">
        <f t="shared" si="6"/>
        <v>1100ILOOP gain mb = 3, VLOOP gain mb = 4</v>
      </c>
    </row>
    <row r="252" spans="3:3" x14ac:dyDescent="0.25">
      <c r="C252" t="str">
        <f t="shared" si="6"/>
        <v>1100ILOOP gain mb = 3, VLOOP gain mb = 8</v>
      </c>
    </row>
    <row r="253" spans="3:3" x14ac:dyDescent="0.25">
      <c r="C253" t="str">
        <f t="shared" si="6"/>
        <v>1100ILOOP gain mb = 4, VLOOP gain mb = 0.5</v>
      </c>
    </row>
    <row r="254" spans="3:3" x14ac:dyDescent="0.25">
      <c r="C254" t="str">
        <f t="shared" si="6"/>
        <v>1100ILOOP gain mb = 4, VLOOP gain mb = 1</v>
      </c>
    </row>
    <row r="255" spans="3:3" x14ac:dyDescent="0.25">
      <c r="C255" t="str">
        <f t="shared" si="6"/>
        <v>1100ILOOP gain mb = 4, VLOOP gain mb = 2</v>
      </c>
    </row>
    <row r="256" spans="3:3" x14ac:dyDescent="0.25">
      <c r="C256" t="str">
        <f t="shared" si="6"/>
        <v>1100ILOOP gain mb = 4, VLOOP gain mb = 4</v>
      </c>
    </row>
    <row r="257" spans="3:3" x14ac:dyDescent="0.25">
      <c r="C257" t="str">
        <f t="shared" si="6"/>
        <v>1100ILOOP gain mb = 4, VLOOP gain mb = 8</v>
      </c>
    </row>
    <row r="258" spans="3:3" x14ac:dyDescent="0.25">
      <c r="C258" t="str">
        <f t="shared" si="6"/>
        <v>1100ILOOP gain mb = 5, VLOOP gain mb = 0.5</v>
      </c>
    </row>
    <row r="259" spans="3:3" x14ac:dyDescent="0.25">
      <c r="C259" t="str">
        <f t="shared" si="6"/>
        <v>1100ILOOP gain mb = 5, VLOOP gain mb = 1</v>
      </c>
    </row>
    <row r="260" spans="3:3" x14ac:dyDescent="0.25">
      <c r="C260" t="str">
        <f t="shared" si="6"/>
        <v>1100ILOOP gain mb = 5, VLOOP gain mb = 2</v>
      </c>
    </row>
    <row r="261" spans="3:3" x14ac:dyDescent="0.25">
      <c r="C261" t="str">
        <f t="shared" si="6"/>
        <v>1100ILOOP gain mb = 5, VLOOP gain mb = 4</v>
      </c>
    </row>
    <row r="262" spans="3:3" x14ac:dyDescent="0.25">
      <c r="C262" t="str">
        <f t="shared" si="6"/>
        <v>1100ILOOP gain mb = 5, VLOOP gain mb = 8</v>
      </c>
    </row>
    <row r="263" spans="3:3" x14ac:dyDescent="0.25">
      <c r="C263" t="str">
        <f t="shared" si="6"/>
        <v>1100ILOOP gain mb = 6, VLOOP gain mb = 0.5</v>
      </c>
    </row>
    <row r="264" spans="3:3" x14ac:dyDescent="0.25">
      <c r="C264" t="str">
        <f t="shared" si="6"/>
        <v>1100ILOOP gain mb = 6, VLOOP gain mb = 1</v>
      </c>
    </row>
    <row r="265" spans="3:3" x14ac:dyDescent="0.25">
      <c r="C265" t="str">
        <f t="shared" si="6"/>
        <v>1100ILOOP gain mb = 6, VLOOP gain mb = 2</v>
      </c>
    </row>
    <row r="266" spans="3:3" x14ac:dyDescent="0.25">
      <c r="C266" t="str">
        <f t="shared" si="6"/>
        <v>1100ILOOP gain mb = 6, VLOOP gain mb = 4</v>
      </c>
    </row>
    <row r="267" spans="3:3" x14ac:dyDescent="0.25">
      <c r="C267" t="str">
        <f t="shared" si="6"/>
        <v>1100ILOOP gain mb = 6, VLOOP gain mb = 8</v>
      </c>
    </row>
    <row r="268" spans="3:3" x14ac:dyDescent="0.25">
      <c r="C268" t="str">
        <f t="shared" si="6"/>
        <v>1100ILOOP gain mb = 7, VLOOP gain mb = 0.5</v>
      </c>
    </row>
    <row r="269" spans="3:3" x14ac:dyDescent="0.25">
      <c r="C269" t="str">
        <f t="shared" si="6"/>
        <v>1100ILOOP gain mb = 7, VLOOP gain mb = 1</v>
      </c>
    </row>
    <row r="270" spans="3:3" x14ac:dyDescent="0.25">
      <c r="C270" t="str">
        <f t="shared" si="6"/>
        <v>1100ILOOP gain mb = 7, VLOOP gain mb = 2</v>
      </c>
    </row>
    <row r="271" spans="3:3" x14ac:dyDescent="0.25">
      <c r="C271" t="str">
        <f t="shared" si="6"/>
        <v>1100ILOOP gain mb = 7, VLOOP gain mb = 4</v>
      </c>
    </row>
    <row r="272" spans="3:3" x14ac:dyDescent="0.25">
      <c r="C272" t="str">
        <f t="shared" si="6"/>
        <v>1100ILOOP gain mb = 7, VLOOP gain mb = 8</v>
      </c>
    </row>
    <row r="273" spans="3:3" x14ac:dyDescent="0.25">
      <c r="C273" t="str">
        <f t="shared" si="6"/>
        <v>1100ILOOP gain mb = 10, VLOOP gain mb = 2</v>
      </c>
    </row>
    <row r="274" spans="3:3" x14ac:dyDescent="0.25">
      <c r="C274" t="str">
        <f t="shared" ref="C274:C306" si="7">CONCATENATE($G$12, C5)</f>
        <v>1500ILOOP gain mb = EEPROM; VLOOP gain mb = EEPROM, FSW = EEPROM</v>
      </c>
    </row>
    <row r="275" spans="3:3" x14ac:dyDescent="0.25">
      <c r="C275" t="str">
        <f t="shared" si="7"/>
        <v>1500ILOOP gain mb = EEPROM, VLOOP gain mb = EEPROM</v>
      </c>
    </row>
    <row r="276" spans="3:3" x14ac:dyDescent="0.25">
      <c r="C276" t="str">
        <f t="shared" si="7"/>
        <v>1500ILOOP gain mb = 2, VLOOP gain mb = 0.5</v>
      </c>
    </row>
    <row r="277" spans="3:3" x14ac:dyDescent="0.25">
      <c r="C277" t="str">
        <f t="shared" si="7"/>
        <v>1500ILOOP gain mb = 2, VLOOP gain mb = 1</v>
      </c>
    </row>
    <row r="278" spans="3:3" x14ac:dyDescent="0.25">
      <c r="C278" t="str">
        <f t="shared" si="7"/>
        <v>1500ILOOP gain mb = 2, VLOOP gain mb = 2</v>
      </c>
    </row>
    <row r="279" spans="3:3" x14ac:dyDescent="0.25">
      <c r="C279" t="str">
        <f t="shared" si="7"/>
        <v>1500ILOOP gain mb = 2, VLOOP gain mb = 4</v>
      </c>
    </row>
    <row r="280" spans="3:3" x14ac:dyDescent="0.25">
      <c r="C280" t="str">
        <f t="shared" si="7"/>
        <v>1500ILOOP gain mb = 2, VLOOP gain mb = 8</v>
      </c>
    </row>
    <row r="281" spans="3:3" x14ac:dyDescent="0.25">
      <c r="C281" t="str">
        <f t="shared" si="7"/>
        <v>1500ILOOP gain mb = 3, VLOOP gain mb = 0.5</v>
      </c>
    </row>
    <row r="282" spans="3:3" x14ac:dyDescent="0.25">
      <c r="C282" t="str">
        <f t="shared" si="7"/>
        <v>1500ILOOP gain mb = 3, VLOOP gain mb = 1</v>
      </c>
    </row>
    <row r="283" spans="3:3" x14ac:dyDescent="0.25">
      <c r="C283" t="str">
        <f t="shared" si="7"/>
        <v>1500ILOOP gain mb = 3, VLOOP gain mb = 2</v>
      </c>
    </row>
    <row r="284" spans="3:3" x14ac:dyDescent="0.25">
      <c r="C284" t="str">
        <f t="shared" si="7"/>
        <v>1500ILOOP gain mb = 3, VLOOP gain mb = 4</v>
      </c>
    </row>
    <row r="285" spans="3:3" x14ac:dyDescent="0.25">
      <c r="C285" t="str">
        <f t="shared" si="7"/>
        <v>1500ILOOP gain mb = 3, VLOOP gain mb = 8</v>
      </c>
    </row>
    <row r="286" spans="3:3" x14ac:dyDescent="0.25">
      <c r="C286" t="str">
        <f t="shared" si="7"/>
        <v>1500ILOOP gain mb = 4, VLOOP gain mb = 0.5</v>
      </c>
    </row>
    <row r="287" spans="3:3" x14ac:dyDescent="0.25">
      <c r="C287" t="str">
        <f t="shared" si="7"/>
        <v>1500ILOOP gain mb = 4, VLOOP gain mb = 1</v>
      </c>
    </row>
    <row r="288" spans="3:3" x14ac:dyDescent="0.25">
      <c r="C288" t="str">
        <f t="shared" si="7"/>
        <v>1500ILOOP gain mb = 4, VLOOP gain mb = 2</v>
      </c>
    </row>
    <row r="289" spans="3:3" x14ac:dyDescent="0.25">
      <c r="C289" t="str">
        <f t="shared" si="7"/>
        <v>1500ILOOP gain mb = 4, VLOOP gain mb = 4</v>
      </c>
    </row>
    <row r="290" spans="3:3" x14ac:dyDescent="0.25">
      <c r="C290" t="str">
        <f t="shared" si="7"/>
        <v>1500ILOOP gain mb = 4, VLOOP gain mb = 8</v>
      </c>
    </row>
    <row r="291" spans="3:3" x14ac:dyDescent="0.25">
      <c r="C291" t="str">
        <f t="shared" si="7"/>
        <v>1500ILOOP gain mb = 5, VLOOP gain mb = 0.5</v>
      </c>
    </row>
    <row r="292" spans="3:3" x14ac:dyDescent="0.25">
      <c r="C292" t="str">
        <f t="shared" si="7"/>
        <v>1500ILOOP gain mb = 5, VLOOP gain mb = 1</v>
      </c>
    </row>
    <row r="293" spans="3:3" x14ac:dyDescent="0.25">
      <c r="C293" t="str">
        <f t="shared" si="7"/>
        <v>1500ILOOP gain mb = 5, VLOOP gain mb = 2</v>
      </c>
    </row>
    <row r="294" spans="3:3" x14ac:dyDescent="0.25">
      <c r="C294" t="str">
        <f t="shared" si="7"/>
        <v>1500ILOOP gain mb = 5, VLOOP gain mb = 4</v>
      </c>
    </row>
    <row r="295" spans="3:3" x14ac:dyDescent="0.25">
      <c r="C295" t="str">
        <f t="shared" si="7"/>
        <v>1500ILOOP gain mb = 5, VLOOP gain mb = 8</v>
      </c>
    </row>
    <row r="296" spans="3:3" x14ac:dyDescent="0.25">
      <c r="C296" t="str">
        <f t="shared" si="7"/>
        <v>1500ILOOP gain mb = 6, VLOOP gain mb = 0.5</v>
      </c>
    </row>
    <row r="297" spans="3:3" x14ac:dyDescent="0.25">
      <c r="C297" t="str">
        <f t="shared" si="7"/>
        <v>1500ILOOP gain mb = 6, VLOOP gain mb = 1</v>
      </c>
    </row>
    <row r="298" spans="3:3" x14ac:dyDescent="0.25">
      <c r="C298" t="str">
        <f t="shared" si="7"/>
        <v>1500ILOOP gain mb = 6, VLOOP gain mb = 2</v>
      </c>
    </row>
    <row r="299" spans="3:3" x14ac:dyDescent="0.25">
      <c r="C299" t="str">
        <f t="shared" si="7"/>
        <v>1500ILOOP gain mb = 6, VLOOP gain mb = 4</v>
      </c>
    </row>
    <row r="300" spans="3:3" x14ac:dyDescent="0.25">
      <c r="C300" t="str">
        <f t="shared" si="7"/>
        <v>1500ILOOP gain mb = 6, VLOOP gain mb = 8</v>
      </c>
    </row>
    <row r="301" spans="3:3" x14ac:dyDescent="0.25">
      <c r="C301" t="str">
        <f t="shared" si="7"/>
        <v>1500ILOOP gain mb = 7, VLOOP gain mb = 0.5</v>
      </c>
    </row>
    <row r="302" spans="3:3" x14ac:dyDescent="0.25">
      <c r="C302" t="str">
        <f t="shared" si="7"/>
        <v>1500ILOOP gain mb = 7, VLOOP gain mb = 1</v>
      </c>
    </row>
    <row r="303" spans="3:3" x14ac:dyDescent="0.25">
      <c r="C303" t="str">
        <f t="shared" si="7"/>
        <v>1500ILOOP gain mb = 7, VLOOP gain mb = 2</v>
      </c>
    </row>
    <row r="304" spans="3:3" x14ac:dyDescent="0.25">
      <c r="C304" t="str">
        <f t="shared" si="7"/>
        <v>1500ILOOP gain mb = 7, VLOOP gain mb = 4</v>
      </c>
    </row>
    <row r="305" spans="3:3" x14ac:dyDescent="0.25">
      <c r="C305" t="str">
        <f t="shared" si="7"/>
        <v>1500ILOOP gain mb = 7, VLOOP gain mb = 8</v>
      </c>
    </row>
    <row r="306" spans="3:3" x14ac:dyDescent="0.25">
      <c r="C306" t="str">
        <f t="shared" si="7"/>
        <v>1500ILOOP gain mb = 10, VLOOP gain mb = 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R11"/>
  <sheetViews>
    <sheetView workbookViewId="0">
      <selection activeCell="H38" sqref="H38"/>
    </sheetView>
  </sheetViews>
  <sheetFormatPr defaultRowHeight="15" x14ac:dyDescent="0.25"/>
  <cols>
    <col min="2" max="2" width="9.5703125" bestFit="1" customWidth="1"/>
    <col min="10" max="10" width="9.5703125" bestFit="1" customWidth="1"/>
  </cols>
  <sheetData>
    <row r="1" spans="2:18" s="18" customFormat="1" x14ac:dyDescent="0.25">
      <c r="B1" s="18" t="s">
        <v>223</v>
      </c>
      <c r="F1" s="18" t="s">
        <v>215</v>
      </c>
      <c r="J1" s="18" t="s">
        <v>216</v>
      </c>
      <c r="N1" s="18" t="s">
        <v>229</v>
      </c>
      <c r="R1" s="18" t="s">
        <v>39</v>
      </c>
    </row>
    <row r="2" spans="2:18" s="18" customFormat="1" x14ac:dyDescent="0.25">
      <c r="B2" s="123">
        <f>'Pin Detect Programming'!H20</f>
        <v>12100</v>
      </c>
      <c r="C2" s="125"/>
      <c r="D2" s="125"/>
      <c r="F2" s="123">
        <f>'Pin Detect Programming'!H18</f>
        <v>21500</v>
      </c>
      <c r="G2" s="122"/>
      <c r="H2" s="122"/>
      <c r="I2" s="122"/>
      <c r="J2" s="123" t="str">
        <f>'Pin Detect Programming'!H19</f>
        <v>Open</v>
      </c>
      <c r="K2" s="122"/>
      <c r="L2" s="122"/>
      <c r="M2" s="122"/>
      <c r="N2" s="123" t="str">
        <f>'Pin Detect Programming'!H21</f>
        <v>Open</v>
      </c>
      <c r="R2" s="18">
        <f>ROUND('Device Calculator'!D20, 3)</f>
        <v>1.726</v>
      </c>
    </row>
    <row r="3" spans="2:18" s="18" customFormat="1" x14ac:dyDescent="0.25">
      <c r="B3" s="123">
        <f>'Pin Detect Programming'!G20</f>
        <v>21500</v>
      </c>
      <c r="C3" s="123"/>
      <c r="D3" s="123"/>
      <c r="E3" s="122"/>
      <c r="F3" s="123">
        <f>'Pin Detect Programming'!G18</f>
        <v>31600</v>
      </c>
      <c r="G3" s="122"/>
      <c r="H3" s="122"/>
      <c r="I3" s="122"/>
      <c r="J3" s="123" t="str">
        <f>'Pin Detect Programming'!G19</f>
        <v>SHORT</v>
      </c>
      <c r="K3" s="122"/>
      <c r="L3" s="122"/>
      <c r="M3" s="122"/>
      <c r="N3" s="123">
        <f>'Pin Detect Programming'!G21</f>
        <v>82500</v>
      </c>
      <c r="R3" s="18">
        <f>ROUND('Device Calculator'!D21, 3)</f>
        <v>0.432</v>
      </c>
    </row>
    <row r="4" spans="2:18" s="18" customFormat="1" x14ac:dyDescent="0.25">
      <c r="B4" s="130" t="s">
        <v>664</v>
      </c>
      <c r="C4" s="131"/>
      <c r="D4" s="124"/>
      <c r="F4" s="130" t="s">
        <v>664</v>
      </c>
      <c r="J4" s="130" t="s">
        <v>664</v>
      </c>
      <c r="N4" s="130" t="s">
        <v>664</v>
      </c>
      <c r="R4" s="18" t="s">
        <v>668</v>
      </c>
    </row>
    <row r="5" spans="2:18" s="18" customFormat="1" x14ac:dyDescent="0.25">
      <c r="B5" s="130" t="s">
        <v>665</v>
      </c>
      <c r="C5" s="131"/>
      <c r="D5" s="125"/>
      <c r="F5" s="130" t="s">
        <v>665</v>
      </c>
      <c r="J5" s="130" t="s">
        <v>665</v>
      </c>
      <c r="N5" s="130" t="s">
        <v>665</v>
      </c>
      <c r="R5" s="18" t="s">
        <v>667</v>
      </c>
    </row>
    <row r="6" spans="2:18" s="18" customFormat="1" x14ac:dyDescent="0.25">
      <c r="B6" s="131" t="str">
        <f>CONCATENATE(B4,B2)</f>
        <v>Top Resistor: 12100</v>
      </c>
      <c r="C6" s="131"/>
      <c r="D6" s="124"/>
      <c r="F6" s="131" t="str">
        <f>CONCATENATE(F4,F2)</f>
        <v>Top Resistor: 21500</v>
      </c>
      <c r="J6" s="131" t="str">
        <f>CONCATENATE(J4,J2)</f>
        <v>Top Resistor: Open</v>
      </c>
      <c r="N6" s="131" t="str">
        <f>CONCATENATE(N4,N2)</f>
        <v>Top Resistor: Open</v>
      </c>
      <c r="R6" s="131" t="str">
        <f>CONCATENATE(R4,R2)</f>
        <v xml:space="preserve">
Maximum: 1.726</v>
      </c>
    </row>
    <row r="7" spans="2:18" s="18" customFormat="1" x14ac:dyDescent="0.25">
      <c r="B7" s="131" t="str">
        <f>CONCATENATE(B5,B3)</f>
        <v xml:space="preserve">
Bottom Resistor: 21500</v>
      </c>
      <c r="C7" s="131"/>
      <c r="D7" s="124"/>
      <c r="F7" s="131" t="str">
        <f>CONCATENATE(F5,F3)</f>
        <v xml:space="preserve">
Bottom Resistor: 31600</v>
      </c>
      <c r="J7" s="131" t="str">
        <f>CONCATENATE(J5,J3)</f>
        <v xml:space="preserve">
Bottom Resistor: SHORT</v>
      </c>
      <c r="N7" s="131" t="str">
        <f>CONCATENATE(N5,N3)</f>
        <v xml:space="preserve">
Bottom Resistor: 82500</v>
      </c>
      <c r="R7" s="131" t="str">
        <f>CONCATENATE(R5,R3)</f>
        <v>Minimum: 0.432</v>
      </c>
    </row>
    <row r="8" spans="2:18" x14ac:dyDescent="0.25">
      <c r="B8" s="128"/>
      <c r="C8" s="128"/>
      <c r="D8" s="126"/>
    </row>
    <row r="9" spans="2:18" x14ac:dyDescent="0.25">
      <c r="B9" s="129"/>
      <c r="C9" s="127"/>
      <c r="D9" s="126"/>
    </row>
    <row r="10" spans="2:18" x14ac:dyDescent="0.25">
      <c r="B10" s="131"/>
      <c r="C10" s="127"/>
      <c r="D10" s="126"/>
    </row>
    <row r="11" spans="2:18" x14ac:dyDescent="0.25">
      <c r="B11" s="131"/>
      <c r="C11" s="127"/>
      <c r="D11" s="12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3845"/>
  <sheetViews>
    <sheetView topLeftCell="A35" zoomScale="85" zoomScaleNormal="85" workbookViewId="0">
      <selection activeCell="D39" sqref="D39"/>
    </sheetView>
  </sheetViews>
  <sheetFormatPr defaultColWidth="9.140625" defaultRowHeight="15" x14ac:dyDescent="0.25"/>
  <cols>
    <col min="1" max="1" width="14.28515625" bestFit="1" customWidth="1"/>
    <col min="2" max="2" width="12" bestFit="1" customWidth="1"/>
    <col min="3" max="3" width="55.85546875" bestFit="1" customWidth="1"/>
    <col min="4" max="4" width="102" bestFit="1" customWidth="1"/>
    <col min="5" max="5" width="58.5703125" bestFit="1" customWidth="1"/>
    <col min="6" max="6" width="51.5703125" bestFit="1" customWidth="1"/>
    <col min="7" max="7" width="48.140625" bestFit="1" customWidth="1"/>
    <col min="8" max="8" width="41" bestFit="1" customWidth="1"/>
    <col min="9" max="9" width="53.140625" bestFit="1" customWidth="1"/>
    <col min="10" max="10" width="0.28515625" customWidth="1"/>
    <col min="11" max="11" width="46.85546875" customWidth="1"/>
    <col min="12" max="12" width="44.85546875" customWidth="1"/>
    <col min="13" max="13" width="35.28515625" bestFit="1" customWidth="1"/>
    <col min="14" max="14" width="8.28515625" customWidth="1"/>
    <col min="16" max="18" width="15.85546875" bestFit="1" customWidth="1"/>
    <col min="19" max="19" width="13.42578125" bestFit="1" customWidth="1"/>
    <col min="20" max="20" width="16.5703125" bestFit="1" customWidth="1"/>
  </cols>
  <sheetData>
    <row r="1" spans="1:5" x14ac:dyDescent="0.25">
      <c r="A1" s="27"/>
      <c r="B1" s="27"/>
      <c r="C1" s="27" t="s">
        <v>699</v>
      </c>
      <c r="D1" s="27"/>
      <c r="E1" s="27"/>
    </row>
    <row r="2" spans="1:5" x14ac:dyDescent="0.25">
      <c r="A2" s="27"/>
      <c r="B2" s="27" t="s">
        <v>700</v>
      </c>
      <c r="C2" s="27">
        <f>'Device Calculator'!D4</f>
        <v>40</v>
      </c>
      <c r="D2" s="27" t="s">
        <v>701</v>
      </c>
      <c r="E2" s="27"/>
    </row>
    <row r="3" spans="1:5" x14ac:dyDescent="0.25">
      <c r="A3" s="27"/>
      <c r="B3" s="27" t="s">
        <v>182</v>
      </c>
      <c r="C3" s="27">
        <f>Pvin</f>
        <v>5</v>
      </c>
      <c r="D3" s="27"/>
      <c r="E3" s="27"/>
    </row>
    <row r="4" spans="1:5" x14ac:dyDescent="0.25">
      <c r="A4" s="27"/>
      <c r="B4" s="27" t="s">
        <v>25</v>
      </c>
      <c r="C4" s="27">
        <f>Iout</f>
        <v>10</v>
      </c>
      <c r="D4" s="27"/>
      <c r="E4" s="27"/>
    </row>
    <row r="5" spans="1:5" ht="19.5" customHeight="1" x14ac:dyDescent="0.25">
      <c r="A5" s="27"/>
      <c r="B5" s="27" t="s">
        <v>23</v>
      </c>
      <c r="C5" s="27">
        <f>Vout</f>
        <v>3.3</v>
      </c>
      <c r="D5" s="27"/>
      <c r="E5" s="27"/>
    </row>
    <row r="6" spans="1:5" x14ac:dyDescent="0.25">
      <c r="A6" s="27"/>
      <c r="B6" s="27" t="s">
        <v>702</v>
      </c>
      <c r="C6" s="27">
        <f>Phases</f>
        <v>1</v>
      </c>
      <c r="D6" s="27" t="s">
        <v>129</v>
      </c>
      <c r="E6" s="27"/>
    </row>
    <row r="7" spans="1:5" x14ac:dyDescent="0.25">
      <c r="A7" s="27"/>
      <c r="B7" s="27"/>
      <c r="C7" s="27"/>
      <c r="D7" s="27"/>
      <c r="E7" s="27"/>
    </row>
    <row r="8" spans="1:5" x14ac:dyDescent="0.25">
      <c r="A8" s="27"/>
      <c r="B8" s="27" t="s">
        <v>703</v>
      </c>
      <c r="C8" s="288">
        <f>'Device Calculator'!E98*0.000001</f>
        <v>9.9999999999999991E-5</v>
      </c>
      <c r="D8" s="27" t="s">
        <v>93</v>
      </c>
      <c r="E8" s="288"/>
    </row>
    <row r="9" spans="1:5" x14ac:dyDescent="0.25">
      <c r="A9" s="27"/>
      <c r="B9" s="27" t="s">
        <v>704</v>
      </c>
      <c r="C9" s="288">
        <f>'Device Calculator'!E100*1000</f>
        <v>30000</v>
      </c>
      <c r="D9" s="27" t="s">
        <v>317</v>
      </c>
      <c r="E9" s="288"/>
    </row>
    <row r="10" spans="1:5" x14ac:dyDescent="0.25">
      <c r="A10" s="27"/>
      <c r="B10" s="27" t="s">
        <v>705</v>
      </c>
      <c r="C10" s="288">
        <f>'Device Calculator'!E105*0.000000000001</f>
        <v>3.2000000000000001E-12</v>
      </c>
      <c r="D10" s="27" t="s">
        <v>319</v>
      </c>
      <c r="E10" s="288"/>
    </row>
    <row r="11" spans="1:5" x14ac:dyDescent="0.25">
      <c r="A11" s="27"/>
      <c r="B11" s="27" t="s">
        <v>706</v>
      </c>
      <c r="C11" s="288">
        <f>'Device Calculator'!E102/'Bode Plot'!C8</f>
        <v>800000.00000000012</v>
      </c>
      <c r="D11" s="27"/>
      <c r="E11" s="288"/>
    </row>
    <row r="12" spans="1:5" x14ac:dyDescent="0.25">
      <c r="A12" s="27"/>
      <c r="B12" s="27" t="s">
        <v>707</v>
      </c>
      <c r="C12" s="288">
        <f>'Device Calculator'!E103*0.000000000001/'Device Calculator'!E102</f>
        <v>1.332E-12</v>
      </c>
      <c r="D12" s="27"/>
      <c r="E12" s="288"/>
    </row>
    <row r="13" spans="1:5" x14ac:dyDescent="0.25">
      <c r="A13" s="27"/>
      <c r="B13" s="27"/>
      <c r="C13" s="27"/>
      <c r="D13" s="27"/>
      <c r="E13" s="27"/>
    </row>
    <row r="14" spans="1:5" x14ac:dyDescent="0.25">
      <c r="A14" s="27"/>
      <c r="B14" s="27" t="s">
        <v>708</v>
      </c>
      <c r="C14" s="288">
        <f>(C8)*(C9)</f>
        <v>2.9999999999999996</v>
      </c>
      <c r="D14" s="27" t="s">
        <v>709</v>
      </c>
      <c r="E14" s="27" t="s">
        <v>710</v>
      </c>
    </row>
    <row r="15" spans="1:5" x14ac:dyDescent="0.25">
      <c r="A15" s="27"/>
      <c r="B15" s="27" t="s">
        <v>711</v>
      </c>
      <c r="C15" s="288">
        <f>1/(C14*(C11)*(C12))</f>
        <v>312812.8128128128</v>
      </c>
      <c r="D15" s="27" t="s">
        <v>712</v>
      </c>
      <c r="E15" s="27" t="s">
        <v>713</v>
      </c>
    </row>
    <row r="16" spans="1:5" x14ac:dyDescent="0.25">
      <c r="A16" s="27"/>
      <c r="B16" s="27" t="s">
        <v>714</v>
      </c>
      <c r="C16" s="288">
        <f>1/((C9)*(C10))</f>
        <v>10416666.666666666</v>
      </c>
      <c r="D16" s="27" t="s">
        <v>715</v>
      </c>
      <c r="E16" s="27" t="s">
        <v>716</v>
      </c>
    </row>
    <row r="17" spans="1:6" ht="14.25" customHeight="1" x14ac:dyDescent="0.25">
      <c r="A17" s="27"/>
      <c r="B17" s="27"/>
      <c r="C17" s="27"/>
      <c r="D17" s="27"/>
      <c r="E17" s="27"/>
    </row>
    <row r="18" spans="1:6" x14ac:dyDescent="0.25">
      <c r="A18" s="27"/>
      <c r="B18" s="27" t="s">
        <v>717</v>
      </c>
      <c r="C18" s="27">
        <f>C5/C4</f>
        <v>0.32999999999999996</v>
      </c>
      <c r="D18" s="27"/>
      <c r="E18" s="27"/>
    </row>
    <row r="19" spans="1:6" x14ac:dyDescent="0.25">
      <c r="A19" s="27"/>
      <c r="B19" s="27" t="s">
        <v>781</v>
      </c>
      <c r="C19" s="27"/>
      <c r="D19" s="27"/>
      <c r="E19" s="27"/>
    </row>
    <row r="20" spans="1:6" x14ac:dyDescent="0.25">
      <c r="A20" s="27"/>
      <c r="B20" s="27" t="s">
        <v>718</v>
      </c>
      <c r="C20" s="288">
        <f>'Device Calculator'!F47*0.000001</f>
        <v>3.29E-5</v>
      </c>
      <c r="D20" s="27" t="s">
        <v>719</v>
      </c>
      <c r="E20" s="27"/>
    </row>
    <row r="21" spans="1:6" x14ac:dyDescent="0.25">
      <c r="A21" s="27"/>
      <c r="B21" s="27" t="s">
        <v>720</v>
      </c>
      <c r="C21" s="288">
        <f>'Device Calculator'!E45*0.001</f>
        <v>5.0000000000000001E-3</v>
      </c>
      <c r="D21" s="27" t="s">
        <v>721</v>
      </c>
      <c r="E21" s="27"/>
    </row>
    <row r="22" spans="1:6" x14ac:dyDescent="0.25">
      <c r="A22" s="27"/>
      <c r="B22" s="27" t="s">
        <v>722</v>
      </c>
      <c r="C22" s="27">
        <f>'Device Calculator'!E46</f>
        <v>6</v>
      </c>
      <c r="D22" s="27" t="s">
        <v>723</v>
      </c>
      <c r="E22" s="27"/>
    </row>
    <row r="23" spans="1:6" x14ac:dyDescent="0.25">
      <c r="A23" s="27"/>
      <c r="B23" s="27"/>
      <c r="C23" s="27"/>
      <c r="D23" s="27"/>
      <c r="E23" s="27"/>
    </row>
    <row r="24" spans="1:6" x14ac:dyDescent="0.25">
      <c r="A24" s="27"/>
      <c r="B24" s="27" t="s">
        <v>724</v>
      </c>
      <c r="C24" s="288">
        <f>'Device Calculator'!F38*0.000001</f>
        <v>2.8049999999999999E-4</v>
      </c>
      <c r="D24" s="27" t="s">
        <v>725</v>
      </c>
      <c r="E24" s="27"/>
    </row>
    <row r="25" spans="1:6" x14ac:dyDescent="0.25">
      <c r="A25" s="27"/>
      <c r="B25" s="27" t="s">
        <v>726</v>
      </c>
      <c r="C25" s="288">
        <f>'Device Calculator'!E39*0.001</f>
        <v>0.01</v>
      </c>
      <c r="D25" s="27" t="s">
        <v>727</v>
      </c>
      <c r="E25" s="27"/>
    </row>
    <row r="26" spans="1:6" x14ac:dyDescent="0.25">
      <c r="A26" s="27"/>
      <c r="B26" s="27" t="s">
        <v>728</v>
      </c>
      <c r="C26" s="27">
        <f>'Device Calculator'!E40</f>
        <v>2</v>
      </c>
      <c r="D26" s="27" t="s">
        <v>729</v>
      </c>
      <c r="E26" s="27"/>
    </row>
    <row r="27" spans="1:6" x14ac:dyDescent="0.25">
      <c r="A27" s="27"/>
      <c r="B27" s="27"/>
      <c r="C27" s="27"/>
      <c r="D27" s="27"/>
      <c r="E27" s="27"/>
    </row>
    <row r="28" spans="1:6" x14ac:dyDescent="0.25">
      <c r="A28" s="27"/>
      <c r="B28" s="27" t="s">
        <v>730</v>
      </c>
      <c r="C28" s="288">
        <f>Lout*0.000001</f>
        <v>5.44E-7</v>
      </c>
      <c r="D28" s="27" t="s">
        <v>39</v>
      </c>
      <c r="E28" s="27"/>
    </row>
    <row r="29" spans="1:6" x14ac:dyDescent="0.25">
      <c r="A29" s="27"/>
      <c r="B29" s="27" t="s">
        <v>731</v>
      </c>
      <c r="C29" s="27">
        <f>5.5/Pvin</f>
        <v>1.1000000000000001</v>
      </c>
      <c r="D29" s="27" t="s">
        <v>732</v>
      </c>
      <c r="E29" s="27"/>
    </row>
    <row r="30" spans="1:6" x14ac:dyDescent="0.25">
      <c r="A30" s="27"/>
      <c r="B30" s="27" t="s">
        <v>733</v>
      </c>
      <c r="C30" s="27">
        <f>IF(C2&gt;20,1,2)</f>
        <v>1</v>
      </c>
      <c r="D30" s="27" t="s">
        <v>734</v>
      </c>
      <c r="E30" s="27"/>
      <c r="F30" s="9"/>
    </row>
    <row r="31" spans="1:6" x14ac:dyDescent="0.25">
      <c r="A31" s="27"/>
      <c r="B31" s="27" t="s">
        <v>735</v>
      </c>
      <c r="C31" s="27">
        <f>0.006155*C30</f>
        <v>6.1549999999999999E-3</v>
      </c>
      <c r="D31" s="289" t="s">
        <v>736</v>
      </c>
      <c r="E31" s="27"/>
      <c r="F31" s="9"/>
    </row>
    <row r="32" spans="1:6" x14ac:dyDescent="0.25">
      <c r="A32" s="27"/>
      <c r="B32" s="27" t="s">
        <v>737</v>
      </c>
      <c r="C32" s="27">
        <f>'Device Calculator'!E114*0.000001</f>
        <v>9.9999999999999991E-5</v>
      </c>
      <c r="D32" s="27" t="s">
        <v>104</v>
      </c>
      <c r="E32" s="27"/>
      <c r="F32" s="9" t="s">
        <v>738</v>
      </c>
    </row>
    <row r="33" spans="1:20" x14ac:dyDescent="0.25">
      <c r="A33" s="27"/>
      <c r="B33" s="27" t="s">
        <v>739</v>
      </c>
      <c r="C33" s="288">
        <f>'Device Calculator'!E116*1000</f>
        <v>35000</v>
      </c>
      <c r="D33" s="27" t="s">
        <v>320</v>
      </c>
      <c r="E33" s="27"/>
      <c r="F33" s="9"/>
    </row>
    <row r="34" spans="1:20" x14ac:dyDescent="0.25">
      <c r="A34" s="27"/>
      <c r="B34" s="27" t="s">
        <v>740</v>
      </c>
      <c r="C34" s="288">
        <f>'Device Calculator'!E120*0.000000000001</f>
        <v>6.2500000000000002E-12</v>
      </c>
      <c r="D34" s="27" t="s">
        <v>322</v>
      </c>
      <c r="E34" s="27"/>
      <c r="F34" s="9"/>
    </row>
    <row r="35" spans="1:20" x14ac:dyDescent="0.25">
      <c r="A35" s="27"/>
      <c r="B35" s="27" t="s">
        <v>741</v>
      </c>
      <c r="C35" s="288">
        <v>4000000</v>
      </c>
      <c r="D35" s="27" t="s">
        <v>742</v>
      </c>
      <c r="E35" s="27"/>
      <c r="F35" s="9"/>
    </row>
    <row r="36" spans="1:20" x14ac:dyDescent="0.25">
      <c r="A36" s="27"/>
      <c r="B36" s="27" t="s">
        <v>743</v>
      </c>
      <c r="C36" s="288">
        <f>'Device Calculator'!E118*0.000000000001/(C32*'Bode Plot'!C35)</f>
        <v>2.5000000000000007E-12</v>
      </c>
      <c r="D36" s="27" t="s">
        <v>744</v>
      </c>
      <c r="E36" s="27"/>
      <c r="F36" s="9"/>
    </row>
    <row r="37" spans="1:20" x14ac:dyDescent="0.25">
      <c r="A37" s="27"/>
      <c r="B37" s="27" t="s">
        <v>745</v>
      </c>
      <c r="C37" s="27">
        <f>C32*C33</f>
        <v>3.4999999999999996</v>
      </c>
      <c r="D37" s="27" t="s">
        <v>746</v>
      </c>
      <c r="E37" s="290" t="s">
        <v>747</v>
      </c>
    </row>
    <row r="38" spans="1:20" x14ac:dyDescent="0.25">
      <c r="A38" s="27"/>
      <c r="B38" s="27" t="s">
        <v>748</v>
      </c>
      <c r="C38" s="288">
        <f>1/(C37*C35*C36)</f>
        <v>28571.428571428569</v>
      </c>
      <c r="D38" s="27" t="s">
        <v>749</v>
      </c>
      <c r="E38" s="290" t="s">
        <v>750</v>
      </c>
      <c r="H38" t="str">
        <f>IMSUM(K44,COMPLEX(0,$C$28*A44))</f>
        <v>0.329999177082104-0.000515507408728328i</v>
      </c>
      <c r="N38" t="s">
        <v>787</v>
      </c>
      <c r="O38" t="s">
        <v>786</v>
      </c>
    </row>
    <row r="39" spans="1:20" x14ac:dyDescent="0.25">
      <c r="A39" s="27"/>
      <c r="B39" s="27" t="s">
        <v>751</v>
      </c>
      <c r="C39" s="288">
        <f>1/(C33*C34)</f>
        <v>4571428.5714285718</v>
      </c>
      <c r="D39" s="27" t="s">
        <v>752</v>
      </c>
      <c r="E39" s="290" t="s">
        <v>753</v>
      </c>
      <c r="N39">
        <f>MIN(N44:N3845)</f>
        <v>2.9966418691429908E-2</v>
      </c>
      <c r="O39">
        <f>MIN(O44:O3845)</f>
        <v>9.1153191849086576E-4</v>
      </c>
      <c r="P39" t="s">
        <v>784</v>
      </c>
      <c r="Q39" t="s">
        <v>782</v>
      </c>
      <c r="R39" t="s">
        <v>788</v>
      </c>
    </row>
    <row r="40" spans="1:20" x14ac:dyDescent="0.25">
      <c r="A40" s="27"/>
      <c r="B40" s="27" t="s">
        <v>702</v>
      </c>
      <c r="C40" s="27">
        <f>C6</f>
        <v>1</v>
      </c>
      <c r="D40" s="27"/>
      <c r="N40">
        <f>VLOOKUP(N39,N44:R3845,5,FALSE)</f>
        <v>2.9966418691429908E-2</v>
      </c>
      <c r="O40">
        <f>VLOOKUP(O39,O44:P3845,2,FALSE)</f>
        <v>-9.1153191849086576E-4</v>
      </c>
      <c r="P40">
        <f>VLOOKUP(O40,P44:S3845,4,FALSE)</f>
        <v>22.314396902759501</v>
      </c>
      <c r="Q40">
        <f>VLOOKUP(O40,P44:R3845,3,FALSE)</f>
        <v>92.246814557163603</v>
      </c>
      <c r="R40">
        <f>VLOOKUP(N40,R44:T3845,3,FALSE)</f>
        <v>-36.828372489996738</v>
      </c>
    </row>
    <row r="41" spans="1:20" x14ac:dyDescent="0.25">
      <c r="A41" s="27"/>
      <c r="B41" s="27" t="s">
        <v>754</v>
      </c>
      <c r="C41" s="27">
        <f>VOSL</f>
        <v>0.125</v>
      </c>
      <c r="D41" s="27"/>
      <c r="I41" s="279" t="s">
        <v>755</v>
      </c>
    </row>
    <row r="42" spans="1:20" x14ac:dyDescent="0.25">
      <c r="A42" s="287">
        <f>B3845</f>
        <v>1823787.8002829247</v>
      </c>
      <c r="B42" s="27">
        <f>0.0038</f>
        <v>3.8E-3</v>
      </c>
      <c r="C42" s="27" t="s">
        <v>756</v>
      </c>
      <c r="D42" s="27" t="s">
        <v>757</v>
      </c>
      <c r="E42" s="27" t="s">
        <v>758</v>
      </c>
      <c r="F42" s="27" t="s">
        <v>759</v>
      </c>
      <c r="G42" s="27" t="s">
        <v>760</v>
      </c>
      <c r="H42" s="27" t="s">
        <v>761</v>
      </c>
      <c r="I42" s="27" t="s">
        <v>762</v>
      </c>
      <c r="J42" s="27"/>
      <c r="K42" s="27" t="s">
        <v>763</v>
      </c>
      <c r="L42" s="27" t="s">
        <v>764</v>
      </c>
      <c r="M42" s="27" t="s">
        <v>765</v>
      </c>
      <c r="N42" s="281"/>
    </row>
    <row r="43" spans="1:20" ht="45" x14ac:dyDescent="0.25">
      <c r="A43" s="282" t="s">
        <v>766</v>
      </c>
      <c r="B43" s="282" t="s">
        <v>767</v>
      </c>
      <c r="C43" s="280" t="s">
        <v>768</v>
      </c>
      <c r="D43" s="280" t="s">
        <v>769</v>
      </c>
      <c r="E43" s="283" t="s">
        <v>770</v>
      </c>
      <c r="F43" s="283" t="s">
        <v>771</v>
      </c>
      <c r="G43" s="283" t="s">
        <v>772</v>
      </c>
      <c r="H43" s="283" t="s">
        <v>773</v>
      </c>
      <c r="I43" t="s">
        <v>774</v>
      </c>
      <c r="J43" t="s">
        <v>775</v>
      </c>
      <c r="K43" s="283" t="s">
        <v>776</v>
      </c>
      <c r="L43" t="s">
        <v>777</v>
      </c>
      <c r="M43" t="s">
        <v>778</v>
      </c>
      <c r="P43" s="284" t="s">
        <v>779</v>
      </c>
      <c r="Q43" s="284" t="s">
        <v>780</v>
      </c>
      <c r="R43" s="284" t="s">
        <v>785</v>
      </c>
      <c r="S43" s="285" t="s">
        <v>783</v>
      </c>
      <c r="T43" t="str">
        <f>P43</f>
        <v>Total_gain</v>
      </c>
    </row>
    <row r="44" spans="1:20" x14ac:dyDescent="0.25">
      <c r="A44">
        <f>2*PI()*B44</f>
        <v>6.2831853071795862</v>
      </c>
      <c r="B44">
        <v>1</v>
      </c>
      <c r="C44" t="str">
        <f>IMPRODUCT(D44,E44,$C$40,,K44,$C$41)</f>
        <v>-150.666170098568-106663.299213984i</v>
      </c>
      <c r="D44" t="str">
        <f>IMDIV(IMPRODUCT($C$37,$C$38,COMPLEX(1,A44/$C$38)),IMSUM(-1*A44*A44/$C$39,COMPLEX(0,1*A44)))</f>
        <v>3.47812499999343-15915.49431397i</v>
      </c>
      <c r="E44" t="str">
        <f>IMDIV(IMPRODUCT(IMSUM(F44,G44),$C$29,H44),IMSUM(1,I44))</f>
        <v>162.469519591027-0.00951616642546055i</v>
      </c>
      <c r="F44" t="str">
        <f>IMDIV(IMPRODUCT($C$14,$C$15,COMPLEX(1,A44/$C$15)),IMSUM(-1*A44*A44/$C$16,COMPLEX(0,A44)))</f>
        <v>2.90990990990886-149357.116266672i</v>
      </c>
      <c r="G44" t="str">
        <f>IMDIV(1,COMPLEX(1,A44*$C$9*$C$10))</f>
        <v>0.999999999999636-6.03185789489021E-07i</v>
      </c>
      <c r="H44" t="str">
        <f>IMDIV($C$3,IMSUM(K44,COMPLEX(0,$C$28*A44)))</f>
        <v>15.1515159604801+0.0236689036625982i</v>
      </c>
      <c r="I44" t="str">
        <f>IMPRODUCT(F44,$C$29,H44,$C$31)</f>
        <v>24.2330327923344-15321.5511954189i</v>
      </c>
      <c r="K44" t="str">
        <f>IF($C$26&lt;=0,IMDIV(1,IMSUM(IMDIV(1,L44),1/$C$18)),IMDIV(1,IMSUM(IMDIV(1,L44),1/$C$18,IMDIV(1,M44))))</f>
        <v>0.329999177082104-0.000518925461535434i</v>
      </c>
      <c r="L44" t="str">
        <f>IMSUM($C$21/$C$22,IMDIV(1,COMPLEX(0,$C$20*$C$22*A44)))</f>
        <v>0.000833333333333333-806.256044031892i</v>
      </c>
      <c r="M44" t="str">
        <f>IMSUM($C$25/$C$26,IMDIV(1,COMPLEX(0,$C$24*$C$26*A44)))</f>
        <v>0.005-283.698650787692i</v>
      </c>
      <c r="N44">
        <f>ABS(R44)</f>
        <v>89.919067476964813</v>
      </c>
      <c r="O44">
        <f>ABS(P44)</f>
        <v>100.56030892061406</v>
      </c>
      <c r="P44" s="3">
        <f>20*LOG10(IMABS(C44))</f>
        <v>100.56030892061406</v>
      </c>
      <c r="Q44" s="3">
        <f>IMARGUMENT(C44)*180/PI()</f>
        <v>-90.080932523035187</v>
      </c>
      <c r="R44">
        <f>IF(Q44&lt;0,Q44+180,Q44-180)</f>
        <v>89.919067476964813</v>
      </c>
      <c r="S44">
        <f>B44/1000</f>
        <v>1E-3</v>
      </c>
      <c r="T44">
        <f t="shared" ref="T44:T107" si="0">P44</f>
        <v>100.56030892061406</v>
      </c>
    </row>
    <row r="45" spans="1:20" x14ac:dyDescent="0.25">
      <c r="A45">
        <f t="shared" ref="A45:A108" si="1">2*PI()*B45</f>
        <v>6.3070614113468686</v>
      </c>
      <c r="B45">
        <f>B44*(1+B$42)</f>
        <v>1.0038</v>
      </c>
      <c r="C45" t="str">
        <f t="shared" ref="C45:C108" si="2">IMPRODUCT(D45,E45,$C$40,,K45,$C$41)</f>
        <v>-150.666166965467-106259.511174298i</v>
      </c>
      <c r="D45" t="str">
        <f t="shared" ref="D45:D108" si="3">IMDIV(IMPRODUCT($C$37,$C$38,COMPLEX(1,A45/$C$38)),IMSUM(-1*A45*A45/$C$39,COMPLEX(0,1*A45)))</f>
        <v>3.47812499999337-15855.2443853421i</v>
      </c>
      <c r="E45" t="str">
        <f t="shared" ref="E45:E108" si="4">IMDIV(IMPRODUCT(IMSUM(F45,G45),$C$29,H45),IMSUM(1,I45))</f>
        <v>162.469519458758-0.00955232763709373i</v>
      </c>
      <c r="F45" t="str">
        <f t="shared" ref="F45:F108" si="5">IMDIV(IMPRODUCT($C$14,$C$15,COMPLEX(1,A45/$C$15)),IMSUM(-1*A45*A45/$C$16,COMPLEX(0,A45)))</f>
        <v>2.90990990990884-148791.707777132i</v>
      </c>
      <c r="G45" t="str">
        <f t="shared" ref="G45:G108" si="6">IMDIV(1,COMPLEX(1,A45*$C$9*$C$10))</f>
        <v>0.999999999999633-6.05477895489077E-07i</v>
      </c>
      <c r="H45" t="str">
        <f t="shared" ref="H45:H108" si="7">IMDIV($C$3,IMSUM(K45,COMPLEX(0,$C$28*A45)))</f>
        <v>15.1515159666399+0.0237588454993316i</v>
      </c>
      <c r="I45" t="str">
        <f t="shared" ref="I45:I108" si="8">IMPRODUCT(F45,$C$29,H45,$C$31)</f>
        <v>24.2330327952942-15263.5497092035i</v>
      </c>
      <c r="K45" t="str">
        <f t="shared" ref="K45:K108" si="9">IF($C$26&lt;=0,IMDIV(1,IMSUM(IMDIV(1,L45),1/$C$18)),IMDIV(1,IMSUM(IMDIV(1,L45),1/$C$18,IMDIV(1,M45))))</f>
        <v>0.329999170816061-0.000520897368314535i</v>
      </c>
      <c r="L45" t="str">
        <f t="shared" ref="L45:L108" si="10">IMSUM($C$21/$C$22,IMDIV(1,COMPLEX(0,$C$20*$C$22*A45)))</f>
        <v>0.000833333333333333-803.203869328444i</v>
      </c>
      <c r="M45" t="str">
        <f t="shared" ref="M45:M108" si="11">IMSUM($C$25/$C$26,IMDIV(1,COMPLEX(0,$C$24*$C$26*A45)))</f>
        <v>0.005-282.624677015035i</v>
      </c>
      <c r="N45">
        <f t="shared" ref="N45:N108" si="12">ABS(R45)</f>
        <v>89.918759934033062</v>
      </c>
      <c r="O45">
        <f t="shared" ref="O45:O108" si="13">ABS(P45)</f>
        <v>100.52736500517864</v>
      </c>
      <c r="P45" s="3">
        <f t="shared" ref="P45:P108" si="14">20*LOG10(IMABS(C45))</f>
        <v>100.52736500517864</v>
      </c>
      <c r="Q45" s="3">
        <f t="shared" ref="Q45:Q108" si="15">IMARGUMENT(C45)*180/PI()</f>
        <v>-90.081240065966938</v>
      </c>
      <c r="R45">
        <f t="shared" ref="R45:R108" si="16">IF(Q45&lt;0,Q45+180,Q45-180)</f>
        <v>89.918759934033062</v>
      </c>
      <c r="S45">
        <f t="shared" ref="S45:S108" si="17">B45/1000</f>
        <v>1.0038E-3</v>
      </c>
      <c r="T45">
        <f t="shared" si="0"/>
        <v>100.52736500517864</v>
      </c>
    </row>
    <row r="46" spans="1:20" x14ac:dyDescent="0.25">
      <c r="A46">
        <f t="shared" si="1"/>
        <v>6.3310282447099864</v>
      </c>
      <c r="B46">
        <f t="shared" ref="B46:B109" si="18">B45*(1+B$42)</f>
        <v>1.00761444</v>
      </c>
      <c r="C46" t="str">
        <f t="shared" si="2"/>
        <v>-150.666163808514-105857.251713355i</v>
      </c>
      <c r="D46" t="str">
        <f t="shared" si="3"/>
        <v>3.47812499999333-15795.2225397277i</v>
      </c>
      <c r="E46" t="str">
        <f t="shared" si="4"/>
        <v>162.469519325484-0.00958862625880765i</v>
      </c>
      <c r="F46" t="str">
        <f t="shared" si="5"/>
        <v>2.90990990990884-148228.439706262i</v>
      </c>
      <c r="G46" t="str">
        <f t="shared" si="6"/>
        <v>0.999999999999631-6.07778711491934E-07i</v>
      </c>
      <c r="H46" t="str">
        <f t="shared" si="7"/>
        <v>15.1515159728466+0.0238491291150768i</v>
      </c>
      <c r="I46" t="str">
        <f t="shared" si="8"/>
        <v>24.2330327982767-15205.767794275i</v>
      </c>
      <c r="K46" t="str">
        <f t="shared" si="9"/>
        <v>0.329999164502306-0.000522876768225254i</v>
      </c>
      <c r="L46" t="str">
        <f t="shared" si="10"/>
        <v>0.000833333333333333-800.163248982311i</v>
      </c>
      <c r="M46" t="str">
        <f t="shared" si="11"/>
        <v>0.005-281.554768893241i</v>
      </c>
      <c r="N46">
        <f t="shared" si="12"/>
        <v>89.918451222445697</v>
      </c>
      <c r="O46">
        <f t="shared" si="13"/>
        <v>100.49442108906929</v>
      </c>
      <c r="P46" s="3">
        <f t="shared" si="14"/>
        <v>100.49442108906929</v>
      </c>
      <c r="Q46" s="3">
        <f t="shared" si="15"/>
        <v>-90.081548777554303</v>
      </c>
      <c r="R46">
        <f t="shared" si="16"/>
        <v>89.918451222445697</v>
      </c>
      <c r="S46">
        <f t="shared" si="17"/>
        <v>1.00761444E-3</v>
      </c>
      <c r="T46">
        <f t="shared" si="0"/>
        <v>100.49442108906929</v>
      </c>
    </row>
    <row r="47" spans="1:20" x14ac:dyDescent="0.25">
      <c r="A47">
        <f t="shared" si="1"/>
        <v>6.3550861520398847</v>
      </c>
      <c r="B47">
        <f t="shared" si="18"/>
        <v>1.011443374872</v>
      </c>
      <c r="C47" t="str">
        <f t="shared" si="2"/>
        <v>-150.666160627518-105456.515044516i</v>
      </c>
      <c r="D47" t="str">
        <f t="shared" si="3"/>
        <v>3.47812499999328-15735.4279136924i</v>
      </c>
      <c r="E47" t="str">
        <f t="shared" si="4"/>
        <v>162.469519191193-0.00962506281272476i</v>
      </c>
      <c r="F47" t="str">
        <f t="shared" si="5"/>
        <v>2.90990990990882-147667.303951261i</v>
      </c>
      <c r="G47" t="str">
        <f t="shared" si="6"/>
        <v>0.999999999999628-6.10088270595602E-07i</v>
      </c>
      <c r="H47" t="str">
        <f t="shared" si="7"/>
        <v>15.1515159791006+0.0239397558085945i</v>
      </c>
      <c r="I47" t="str">
        <f t="shared" si="8"/>
        <v>24.2330328012819-15148.2046194213i</v>
      </c>
      <c r="K47" t="str">
        <f t="shared" si="9"/>
        <v>0.329999158140475-0.000524863689740183i</v>
      </c>
      <c r="L47" t="str">
        <f t="shared" si="10"/>
        <v>0.000833333333333333-797.134139253151i</v>
      </c>
      <c r="M47" t="str">
        <f t="shared" si="11"/>
        <v>0.005-280.488911031321i</v>
      </c>
      <c r="N47">
        <f t="shared" si="12"/>
        <v>89.918141337761853</v>
      </c>
      <c r="O47">
        <f t="shared" si="13"/>
        <v>100.46147717228078</v>
      </c>
      <c r="P47" s="3">
        <f t="shared" si="14"/>
        <v>100.46147717228078</v>
      </c>
      <c r="Q47" s="3">
        <f t="shared" si="15"/>
        <v>-90.081858662238147</v>
      </c>
      <c r="R47">
        <f t="shared" si="16"/>
        <v>89.918141337761853</v>
      </c>
      <c r="S47">
        <f t="shared" si="17"/>
        <v>1.0114433748720001E-3</v>
      </c>
      <c r="T47">
        <f t="shared" si="0"/>
        <v>100.46147717228078</v>
      </c>
    </row>
    <row r="48" spans="1:20" x14ac:dyDescent="0.25">
      <c r="A48">
        <f t="shared" si="1"/>
        <v>6.3792354794176367</v>
      </c>
      <c r="B48">
        <f t="shared" si="18"/>
        <v>1.0152868596965137</v>
      </c>
      <c r="C48" t="str">
        <f t="shared" si="2"/>
        <v>-150.666157422301-105057.29540305i</v>
      </c>
      <c r="D48" t="str">
        <f t="shared" si="3"/>
        <v>3.47812499999322-15675.8596470703i</v>
      </c>
      <c r="E48" t="str">
        <f t="shared" si="4"/>
        <v>162.46951905588-0.00966163782296416i</v>
      </c>
      <c r="F48" t="str">
        <f t="shared" si="5"/>
        <v>2.90990990990881-147108.292440002i</v>
      </c>
      <c r="G48" t="str">
        <f t="shared" si="6"/>
        <v>0.999999999999625-6.12406606023863E-07i</v>
      </c>
      <c r="H48" t="str">
        <f t="shared" si="7"/>
        <v>15.1515159854022+0.0240307268835804i</v>
      </c>
      <c r="I48" t="str">
        <f t="shared" si="8"/>
        <v>24.2330328043097-15090.8593565765i</v>
      </c>
      <c r="K48" t="str">
        <f t="shared" si="9"/>
        <v>0.329999151730203-0.000526858161440096i</v>
      </c>
      <c r="L48" t="str">
        <f t="shared" si="10"/>
        <v>0.000833333333333333-794.116496566198i</v>
      </c>
      <c r="M48" t="str">
        <f t="shared" si="11"/>
        <v>0.005-279.427088096555i</v>
      </c>
      <c r="N48">
        <f t="shared" si="12"/>
        <v>89.917830275523926</v>
      </c>
      <c r="O48">
        <f t="shared" si="13"/>
        <v>100.42853325480792</v>
      </c>
      <c r="P48" s="3">
        <f t="shared" si="14"/>
        <v>100.42853325480792</v>
      </c>
      <c r="Q48" s="3">
        <f t="shared" si="15"/>
        <v>-90.082169724476074</v>
      </c>
      <c r="R48">
        <f t="shared" si="16"/>
        <v>89.917830275523926</v>
      </c>
      <c r="S48">
        <f t="shared" si="17"/>
        <v>1.0152868596965136E-3</v>
      </c>
      <c r="T48">
        <f t="shared" si="0"/>
        <v>100.42853325480792</v>
      </c>
    </row>
    <row r="49" spans="1:20" x14ac:dyDescent="0.25">
      <c r="A49">
        <f t="shared" si="1"/>
        <v>6.4034765742394235</v>
      </c>
      <c r="B49">
        <f t="shared" si="18"/>
        <v>1.0191449497633605</v>
      </c>
      <c r="C49" t="str">
        <f t="shared" si="2"/>
        <v>-150.666154192681-104659.587046049i</v>
      </c>
      <c r="D49" t="str">
        <f t="shared" si="3"/>
        <v>3.47812499999318-15616.5168829521i</v>
      </c>
      <c r="E49" t="str">
        <f t="shared" si="4"/>
        <v>162.469518919537-0.00969835181562745i</v>
      </c>
      <c r="F49" t="str">
        <f t="shared" si="5"/>
        <v>2.90990990990882-146551.397130918i</v>
      </c>
      <c r="G49" t="str">
        <f t="shared" si="6"/>
        <v>0.999999999999622-6.14733751126753E-07i</v>
      </c>
      <c r="H49" t="str">
        <f t="shared" si="7"/>
        <v>15.1515159917518+0.0241220436486848i</v>
      </c>
      <c r="I49" t="str">
        <f t="shared" si="8"/>
        <v>24.2330328073609-15033.73118081i</v>
      </c>
      <c r="K49" t="str">
        <f t="shared" si="9"/>
        <v>0.32999914527112-0.000528860212014364i</v>
      </c>
      <c r="L49" t="str">
        <f t="shared" si="10"/>
        <v>0.000833333333333333-791.110277511654i</v>
      </c>
      <c r="M49" t="str">
        <f t="shared" si="11"/>
        <v>0.005-278.36928481426i</v>
      </c>
      <c r="N49">
        <f t="shared" si="12"/>
        <v>89.917518031257231</v>
      </c>
      <c r="O49">
        <f t="shared" si="13"/>
        <v>100.39558933664559</v>
      </c>
      <c r="P49" s="3">
        <f t="shared" si="14"/>
        <v>100.39558933664559</v>
      </c>
      <c r="Q49" s="3">
        <f t="shared" si="15"/>
        <v>-90.082481968742769</v>
      </c>
      <c r="R49">
        <f t="shared" si="16"/>
        <v>89.917518031257231</v>
      </c>
      <c r="S49">
        <f t="shared" si="17"/>
        <v>1.0191449497633604E-3</v>
      </c>
      <c r="T49">
        <f t="shared" si="0"/>
        <v>100.39558933664559</v>
      </c>
    </row>
    <row r="50" spans="1:20" x14ac:dyDescent="0.25">
      <c r="A50">
        <f t="shared" si="1"/>
        <v>6.4278097852215339</v>
      </c>
      <c r="B50">
        <f t="shared" si="18"/>
        <v>1.0230177005724612</v>
      </c>
      <c r="C50" t="str">
        <f t="shared" si="2"/>
        <v>-150.666150938466-104263.384252344i</v>
      </c>
      <c r="D50" t="str">
        <f t="shared" si="3"/>
        <v>3.47812499999313-15557.398767672i</v>
      </c>
      <c r="E50" t="str">
        <f t="shared" si="4"/>
        <v>162.469518782155-0.00973520531881863i</v>
      </c>
      <c r="F50" t="str">
        <f t="shared" si="5"/>
        <v>2.9099099099088-145996.610012883i</v>
      </c>
      <c r="G50" t="str">
        <f t="shared" si="6"/>
        <v>0.999999999999619-6.17069739381032E-07i</v>
      </c>
      <c r="H50" t="str">
        <f t="shared" si="7"/>
        <v>15.1515159981498+0.0242137074175302i</v>
      </c>
      <c r="I50" t="str">
        <f t="shared" si="8"/>
        <v>24.2330328104353-14976.8192703138i</v>
      </c>
      <c r="K50" t="str">
        <f t="shared" si="9"/>
        <v>0.329999138762855-0.000530869870261352i</v>
      </c>
      <c r="L50" t="str">
        <f t="shared" si="10"/>
        <v>0.000833333333333333-788.115438844046i</v>
      </c>
      <c r="M50" t="str">
        <f t="shared" si="11"/>
        <v>0.005-277.315485967584i</v>
      </c>
      <c r="N50">
        <f t="shared" si="12"/>
        <v>89.917204600470185</v>
      </c>
      <c r="O50">
        <f t="shared" si="13"/>
        <v>100.36264541778847</v>
      </c>
      <c r="P50" s="3">
        <f t="shared" si="14"/>
        <v>100.36264541778847</v>
      </c>
      <c r="Q50" s="3">
        <f t="shared" si="15"/>
        <v>-90.082795399529815</v>
      </c>
      <c r="R50">
        <f t="shared" si="16"/>
        <v>89.917204600470185</v>
      </c>
      <c r="S50">
        <f t="shared" si="17"/>
        <v>1.0230177005724611E-3</v>
      </c>
      <c r="T50">
        <f t="shared" si="0"/>
        <v>100.36264541778847</v>
      </c>
    </row>
    <row r="51" spans="1:20" x14ac:dyDescent="0.25">
      <c r="A51">
        <f t="shared" si="1"/>
        <v>6.4522354624053753</v>
      </c>
      <c r="B51">
        <f t="shared" si="18"/>
        <v>1.0269051678346366</v>
      </c>
      <c r="C51" t="str">
        <f t="shared" si="2"/>
        <v>-150.666147659474-103868.681322426i</v>
      </c>
      <c r="D51" t="str">
        <f t="shared" si="3"/>
        <v>3.47812499999307-15498.5044507962i</v>
      </c>
      <c r="E51" t="str">
        <f t="shared" si="4"/>
        <v>162.469518643727-0.00977219886264877i</v>
      </c>
      <c r="F51" t="str">
        <f t="shared" si="5"/>
        <v>2.90990990990879-145443.923105097i</v>
      </c>
      <c r="G51" t="str">
        <f t="shared" si="6"/>
        <v>0.999999999999616-6.19414604390678E-07i</v>
      </c>
      <c r="H51" t="str">
        <f t="shared" si="7"/>
        <v>15.1515160045964+0.0243057195087312i</v>
      </c>
      <c r="I51" t="str">
        <f t="shared" si="8"/>
        <v>24.2330328135328-14920.1228063907i</v>
      </c>
      <c r="K51" t="str">
        <f t="shared" si="9"/>
        <v>0.329999132205035-0.000532887165088856i</v>
      </c>
      <c r="L51" t="str">
        <f t="shared" si="10"/>
        <v>0.000833333333333333-785.131937481616i</v>
      </c>
      <c r="M51" t="str">
        <f t="shared" si="11"/>
        <v>0.005-276.265676397274i</v>
      </c>
      <c r="N51">
        <f t="shared" si="12"/>
        <v>89.916889978654098</v>
      </c>
      <c r="O51">
        <f t="shared" si="13"/>
        <v>100.32970149823137</v>
      </c>
      <c r="P51" s="3">
        <f t="shared" si="14"/>
        <v>100.32970149823137</v>
      </c>
      <c r="Q51" s="3">
        <f t="shared" si="15"/>
        <v>-90.083110021345902</v>
      </c>
      <c r="R51">
        <f t="shared" si="16"/>
        <v>89.916889978654098</v>
      </c>
      <c r="S51">
        <f t="shared" si="17"/>
        <v>1.0269051678346366E-3</v>
      </c>
      <c r="T51">
        <f t="shared" si="0"/>
        <v>100.32970149823137</v>
      </c>
    </row>
    <row r="52" spans="1:20" x14ac:dyDescent="0.25">
      <c r="A52">
        <f t="shared" si="1"/>
        <v>6.4767539571625168</v>
      </c>
      <c r="B52">
        <f t="shared" si="18"/>
        <v>1.0308074074724083</v>
      </c>
      <c r="C52" t="str">
        <f t="shared" si="2"/>
        <v>-150.666144355515-103475.472578361i</v>
      </c>
      <c r="D52" t="str">
        <f t="shared" si="3"/>
        <v>3.47812499999301-15439.8330851101i</v>
      </c>
      <c r="E52" t="str">
        <f t="shared" si="4"/>
        <v>162.469518504247-0.00980933297924004i</v>
      </c>
      <c r="F52" t="str">
        <f t="shared" si="5"/>
        <v>2.90990990990878-144893.328456974i</v>
      </c>
      <c r="G52" t="str">
        <f t="shared" si="6"/>
        <v>0.999999999999613-6.21768379887362E-07i</v>
      </c>
      <c r="H52" t="str">
        <f t="shared" si="7"/>
        <v>15.1515160110921+0.0243980812459133i</v>
      </c>
      <c r="I52" t="str">
        <f t="shared" si="8"/>
        <v>24.233032816654-14863.6409734432i</v>
      </c>
      <c r="K52" t="str">
        <f t="shared" si="9"/>
        <v>0.32999912559728-0.000534912125514491i</v>
      </c>
      <c r="L52" t="str">
        <f t="shared" si="10"/>
        <v>0.000833333333333333-782.159730505694i</v>
      </c>
      <c r="M52" t="str">
        <f t="shared" si="11"/>
        <v>0.005-275.219841001469i</v>
      </c>
      <c r="N52">
        <f t="shared" si="12"/>
        <v>89.916574161283137</v>
      </c>
      <c r="O52">
        <f t="shared" si="13"/>
        <v>100.29675757796896</v>
      </c>
      <c r="P52" s="3">
        <f t="shared" si="14"/>
        <v>100.29675757796896</v>
      </c>
      <c r="Q52" s="3">
        <f t="shared" si="15"/>
        <v>-90.083425838716863</v>
      </c>
      <c r="R52">
        <f t="shared" si="16"/>
        <v>89.916574161283137</v>
      </c>
      <c r="S52">
        <f t="shared" si="17"/>
        <v>1.0308074074724084E-3</v>
      </c>
      <c r="T52">
        <f t="shared" si="0"/>
        <v>100.29675757796896</v>
      </c>
    </row>
    <row r="53" spans="1:20" x14ac:dyDescent="0.25">
      <c r="A53">
        <f t="shared" si="1"/>
        <v>6.5013656221997342</v>
      </c>
      <c r="B53">
        <f t="shared" si="18"/>
        <v>1.0347244756208034</v>
      </c>
      <c r="C53" t="str">
        <f t="shared" si="2"/>
        <v>-150.666141026399-103083.752363707i</v>
      </c>
      <c r="D53" t="str">
        <f t="shared" si="3"/>
        <v>3.47812499999297-15381.3838266066i</v>
      </c>
      <c r="E53" t="str">
        <f t="shared" si="4"/>
        <v>162.469518363703-0.0098466082027388i</v>
      </c>
      <c r="F53" t="str">
        <f t="shared" si="5"/>
        <v>2.90990990990878-144344.818148026i</v>
      </c>
      <c r="G53" t="str">
        <f t="shared" si="6"/>
        <v>0.999999999999611-6.24131099730932E-07i</v>
      </c>
      <c r="H53" t="str">
        <f t="shared" si="7"/>
        <v>15.1515160176373+0.0244907939577317i</v>
      </c>
      <c r="I53" t="str">
        <f t="shared" si="8"/>
        <v>24.2330328197993-14807.3729589614i</v>
      </c>
      <c r="K53" t="str">
        <f t="shared" si="9"/>
        <v>0.329999118939211-0.000536944780666139i</v>
      </c>
      <c r="L53" t="str">
        <f t="shared" si="10"/>
        <v>0.000833333333333333-779.198775160083i</v>
      </c>
      <c r="M53" t="str">
        <f t="shared" si="11"/>
        <v>0.005-274.177964735474i</v>
      </c>
      <c r="N53">
        <f t="shared" si="12"/>
        <v>89.916257143814292</v>
      </c>
      <c r="O53">
        <f t="shared" si="13"/>
        <v>100.26381365699571</v>
      </c>
      <c r="P53" s="3">
        <f t="shared" si="14"/>
        <v>100.26381365699571</v>
      </c>
      <c r="Q53" s="3">
        <f t="shared" si="15"/>
        <v>-90.083742856185708</v>
      </c>
      <c r="R53">
        <f t="shared" si="16"/>
        <v>89.916257143814292</v>
      </c>
      <c r="S53">
        <f t="shared" si="17"/>
        <v>1.0347244756208035E-3</v>
      </c>
      <c r="T53">
        <f t="shared" si="0"/>
        <v>100.26381365699571</v>
      </c>
    </row>
    <row r="54" spans="1:20" x14ac:dyDescent="0.25">
      <c r="A54">
        <f t="shared" si="1"/>
        <v>6.5260708115640931</v>
      </c>
      <c r="B54">
        <f t="shared" si="18"/>
        <v>1.0386564286281625</v>
      </c>
      <c r="C54" t="str">
        <f t="shared" si="2"/>
        <v>-150.666137671932-102693.515043439i</v>
      </c>
      <c r="D54" t="str">
        <f t="shared" si="3"/>
        <v>3.47812499999291-15323.1558344733i</v>
      </c>
      <c r="E54" t="str">
        <f t="shared" si="4"/>
        <v>162.469518222089-0.00988402506931811i</v>
      </c>
      <c r="F54" t="str">
        <f t="shared" si="5"/>
        <v>2.90990990990877-143798.384287746i</v>
      </c>
      <c r="G54" t="str">
        <f t="shared" si="6"/>
        <v>0.999999999999607-6.26502797909907E-07i</v>
      </c>
      <c r="H54" t="str">
        <f t="shared" si="7"/>
        <v>15.1515160242324+0.0245838589778903i</v>
      </c>
      <c r="I54" t="str">
        <f t="shared" si="8"/>
        <v>24.2330328229682-14751.3179535107i</v>
      </c>
      <c r="K54" t="str">
        <f t="shared" si="9"/>
        <v>0.329999112230444-0.00053898515978234i</v>
      </c>
      <c r="L54" t="str">
        <f t="shared" si="10"/>
        <v>0.000833333333333333-776.249028850454i</v>
      </c>
      <c r="M54" t="str">
        <f t="shared" si="11"/>
        <v>0.005-273.14003261155i</v>
      </c>
      <c r="N54">
        <f t="shared" si="12"/>
        <v>89.9159389216873</v>
      </c>
      <c r="O54">
        <f t="shared" si="13"/>
        <v>100.23086973530633</v>
      </c>
      <c r="P54" s="3">
        <f t="shared" si="14"/>
        <v>100.23086973530633</v>
      </c>
      <c r="Q54" s="3">
        <f t="shared" si="15"/>
        <v>-90.0840610783127</v>
      </c>
      <c r="R54">
        <f t="shared" si="16"/>
        <v>89.9159389216873</v>
      </c>
      <c r="S54">
        <f t="shared" si="17"/>
        <v>1.0386564286281625E-3</v>
      </c>
      <c r="T54">
        <f t="shared" si="0"/>
        <v>100.23086973530633</v>
      </c>
    </row>
    <row r="55" spans="1:20" x14ac:dyDescent="0.25">
      <c r="A55">
        <f t="shared" si="1"/>
        <v>6.5508698806480368</v>
      </c>
      <c r="B55">
        <f t="shared" si="18"/>
        <v>1.0426033230569496</v>
      </c>
      <c r="C55" t="str">
        <f t="shared" si="2"/>
        <v>-150.666134291922-102304.755003861i</v>
      </c>
      <c r="D55" t="str">
        <f t="shared" si="3"/>
        <v>3.47812499999285-15265.1482710809i</v>
      </c>
      <c r="E55" t="str">
        <f t="shared" si="4"/>
        <v>162.469518079397-0.00992158411719233i</v>
      </c>
      <c r="F55" t="str">
        <f t="shared" si="5"/>
        <v>2.90990990990876-143254.019015501i</v>
      </c>
      <c r="G55" t="str">
        <f t="shared" si="6"/>
        <v>0.999999999999605-6.28883508541963E-07i</v>
      </c>
      <c r="H55" t="str">
        <f t="shared" si="7"/>
        <v>15.1515160308776+0.0246772776451612i</v>
      </c>
      <c r="I55" t="str">
        <f t="shared" si="8"/>
        <v>24.2330328261614-14695.4751507211i</v>
      </c>
      <c r="K55" t="str">
        <f t="shared" si="9"/>
        <v>0.329999105470594-0.000541033292212728i</v>
      </c>
      <c r="L55" t="str">
        <f t="shared" si="10"/>
        <v>0.000833333333333333-773.310449143709i</v>
      </c>
      <c r="M55" t="str">
        <f t="shared" si="11"/>
        <v>0.005-272.106029698695i</v>
      </c>
      <c r="N55">
        <f t="shared" si="12"/>
        <v>89.915619490324531</v>
      </c>
      <c r="O55">
        <f t="shared" si="13"/>
        <v>100.19792581289529</v>
      </c>
      <c r="P55" s="3">
        <f t="shared" si="14"/>
        <v>100.19792581289529</v>
      </c>
      <c r="Q55" s="3">
        <f t="shared" si="15"/>
        <v>-90.084380509675469</v>
      </c>
      <c r="R55">
        <f t="shared" si="16"/>
        <v>89.915619490324531</v>
      </c>
      <c r="S55">
        <f t="shared" si="17"/>
        <v>1.0426033230569495E-3</v>
      </c>
      <c r="T55">
        <f t="shared" si="0"/>
        <v>100.19792581289529</v>
      </c>
    </row>
    <row r="56" spans="1:20" x14ac:dyDescent="0.25">
      <c r="A56">
        <f t="shared" si="1"/>
        <v>6.5757631861944992</v>
      </c>
      <c r="B56">
        <f t="shared" si="18"/>
        <v>1.046565215684566</v>
      </c>
      <c r="C56" t="str">
        <f t="shared" si="2"/>
        <v>-150.666130886177-101917.46665253i</v>
      </c>
      <c r="D56" t="str">
        <f t="shared" si="3"/>
        <v>3.4781249999928-15207.3603019714i</v>
      </c>
      <c r="E56" t="str">
        <f t="shared" si="4"/>
        <v>162.469517935618-0.00995928588661831i</v>
      </c>
      <c r="F56" t="str">
        <f t="shared" si="5"/>
        <v>2.90990990990875-142711.714500413i</v>
      </c>
      <c r="G56" t="str">
        <f t="shared" si="6"/>
        <v>0.999999999999601-6.3127326587442E-07i</v>
      </c>
      <c r="H56" t="str">
        <f t="shared" si="7"/>
        <v>15.1515160375735+0.0247710513034037i</v>
      </c>
      <c r="I56" t="str">
        <f t="shared" si="8"/>
        <v>24.2330328293788-14639.8437472752i</v>
      </c>
      <c r="K56" t="str">
        <f t="shared" si="9"/>
        <v>0.329999098659272-0.000543089207418453i</v>
      </c>
      <c r="L56" t="str">
        <f t="shared" si="10"/>
        <v>0.000833333333333333-770.382993767394i</v>
      </c>
      <c r="M56" t="str">
        <f t="shared" si="11"/>
        <v>0.005-271.07594112243i</v>
      </c>
      <c r="N56">
        <f t="shared" si="12"/>
        <v>89.915298845130991</v>
      </c>
      <c r="O56">
        <f t="shared" si="13"/>
        <v>100.16498188975716</v>
      </c>
      <c r="P56" s="3">
        <f t="shared" si="14"/>
        <v>100.16498188975716</v>
      </c>
      <c r="Q56" s="3">
        <f t="shared" si="15"/>
        <v>-90.084701154869009</v>
      </c>
      <c r="R56">
        <f t="shared" si="16"/>
        <v>89.915298845130991</v>
      </c>
      <c r="S56">
        <f t="shared" si="17"/>
        <v>1.0465652156845659E-3</v>
      </c>
      <c r="T56">
        <f t="shared" si="0"/>
        <v>100.16498188975716</v>
      </c>
    </row>
    <row r="57" spans="1:20" x14ac:dyDescent="0.25">
      <c r="A57">
        <f t="shared" si="1"/>
        <v>6.6007510863020391</v>
      </c>
      <c r="B57">
        <f t="shared" si="18"/>
        <v>1.0505421635041674</v>
      </c>
      <c r="C57" t="str">
        <f t="shared" si="2"/>
        <v>-150.6661274545-101531.644418175i</v>
      </c>
      <c r="D57" t="str">
        <f t="shared" si="3"/>
        <v>3.47812499999274-15149.7910958453i</v>
      </c>
      <c r="E57" t="str">
        <f t="shared" si="4"/>
        <v>162.469517790745-0.00999713091990342i</v>
      </c>
      <c r="F57" t="str">
        <f t="shared" si="5"/>
        <v>2.90990990990875-142171.46294125i</v>
      </c>
      <c r="G57" t="str">
        <f t="shared" si="6"/>
        <v>0.999999999999599-6.33672104284742E-07i</v>
      </c>
      <c r="H57" t="str">
        <f t="shared" si="7"/>
        <v>15.1515160443203+0.0248651813015842i</v>
      </c>
      <c r="I57" t="str">
        <f t="shared" si="8"/>
        <v>24.2330328326207-14584.4229428965i</v>
      </c>
      <c r="K57" t="str">
        <f t="shared" si="9"/>
        <v>0.329999091796087-0.000545152934972601i</v>
      </c>
      <c r="L57" t="str">
        <f t="shared" si="10"/>
        <v>0.000833333333333333-767.466620609078i</v>
      </c>
      <c r="M57" t="str">
        <f t="shared" si="11"/>
        <v>0.005-270.049752064584i</v>
      </c>
      <c r="N57">
        <f t="shared" si="12"/>
        <v>89.914976981494206</v>
      </c>
      <c r="O57">
        <f t="shared" si="13"/>
        <v>100.13203796588654</v>
      </c>
      <c r="P57" s="3">
        <f t="shared" si="14"/>
        <v>100.13203796588654</v>
      </c>
      <c r="Q57" s="3">
        <f t="shared" si="15"/>
        <v>-90.085023018505794</v>
      </c>
      <c r="R57">
        <f t="shared" si="16"/>
        <v>89.914976981494206</v>
      </c>
      <c r="S57">
        <f t="shared" si="17"/>
        <v>1.0505421635041675E-3</v>
      </c>
      <c r="T57">
        <f t="shared" si="0"/>
        <v>100.13203796588654</v>
      </c>
    </row>
    <row r="58" spans="1:20" x14ac:dyDescent="0.25">
      <c r="A58">
        <f t="shared" si="1"/>
        <v>6.6258339404299873</v>
      </c>
      <c r="B58">
        <f t="shared" si="18"/>
        <v>1.0545342237254833</v>
      </c>
      <c r="C58" t="str">
        <f t="shared" si="2"/>
        <v>-150.666123996687-101147.282750609i</v>
      </c>
      <c r="D58" t="str">
        <f t="shared" si="3"/>
        <v>3.4781249999927-15092.4398245502i</v>
      </c>
      <c r="E58" t="str">
        <f t="shared" si="4"/>
        <v>162.469517644767-0.0100351197614168i</v>
      </c>
      <c r="F58" t="str">
        <f t="shared" si="5"/>
        <v>2.90990990990874-141633.256566312i</v>
      </c>
      <c r="G58" t="str">
        <f t="shared" si="6"/>
        <v>0.999999999999595-6.36080058281022E-07i</v>
      </c>
      <c r="H58" t="str">
        <f t="shared" si="7"/>
        <v>15.1515160511185+0.0249596689937945i</v>
      </c>
      <c r="I58" t="str">
        <f t="shared" si="8"/>
        <v>24.2330328358872-14529.2119403383i</v>
      </c>
      <c r="K58" t="str">
        <f t="shared" si="9"/>
        <v>0.329999084880642-0.000547224504560604i</v>
      </c>
      <c r="L58" t="str">
        <f t="shared" si="10"/>
        <v>0.000833333333333333-764.561287715756i</v>
      </c>
      <c r="M58" t="str">
        <f t="shared" si="11"/>
        <v>0.005-269.027447763085i</v>
      </c>
      <c r="N58">
        <f t="shared" si="12"/>
        <v>89.914653894784223</v>
      </c>
      <c r="O58">
        <f t="shared" si="13"/>
        <v>100.09909404127747</v>
      </c>
      <c r="P58" s="3">
        <f t="shared" si="14"/>
        <v>100.09909404127747</v>
      </c>
      <c r="Q58" s="3">
        <f t="shared" si="15"/>
        <v>-90.085346105215777</v>
      </c>
      <c r="R58">
        <f t="shared" si="16"/>
        <v>89.914653894784223</v>
      </c>
      <c r="S58">
        <f t="shared" si="17"/>
        <v>1.0545342237254834E-3</v>
      </c>
      <c r="T58">
        <f t="shared" si="0"/>
        <v>100.09909404127747</v>
      </c>
    </row>
    <row r="59" spans="1:20" x14ac:dyDescent="0.25">
      <c r="A59">
        <f t="shared" si="1"/>
        <v>6.651012109403621</v>
      </c>
      <c r="B59">
        <f t="shared" si="18"/>
        <v>1.0585414537756401</v>
      </c>
      <c r="C59" t="str">
        <f t="shared" si="2"/>
        <v>-150.666120512552-100764.376120665i</v>
      </c>
      <c r="D59" t="str">
        <f t="shared" si="3"/>
        <v>3.47812499999264-15035.305663069i</v>
      </c>
      <c r="E59" t="str">
        <f t="shared" si="4"/>
        <v>162.46951749768-0.0100732529576024i</v>
      </c>
      <c r="F59" t="str">
        <f t="shared" si="5"/>
        <v>2.90990990990873-141097.08763332i</v>
      </c>
      <c r="G59" t="str">
        <f t="shared" si="6"/>
        <v>0.999999999999592-6.38497162502488E-07i</v>
      </c>
      <c r="H59" t="str">
        <f t="shared" si="7"/>
        <v>15.1515160579685+0.0250545157392727i</v>
      </c>
      <c r="I59" t="str">
        <f t="shared" si="8"/>
        <v>24.2330328391789-14474.2099453717i</v>
      </c>
      <c r="K59" t="str">
        <f t="shared" si="9"/>
        <v>0.32999907791254-0.000549303945980704i</v>
      </c>
      <c r="L59" t="str">
        <f t="shared" si="10"/>
        <v>0.000833333333333333-761.666953293245i</v>
      </c>
      <c r="M59" t="str">
        <f t="shared" si="11"/>
        <v>0.005-268.00901351174i</v>
      </c>
      <c r="N59">
        <f t="shared" si="12"/>
        <v>89.914329580353424</v>
      </c>
      <c r="O59">
        <f t="shared" si="13"/>
        <v>100.06615011592473</v>
      </c>
      <c r="P59" s="3">
        <f t="shared" si="14"/>
        <v>100.06615011592473</v>
      </c>
      <c r="Q59" s="3">
        <f t="shared" si="15"/>
        <v>-90.085670419646576</v>
      </c>
      <c r="R59">
        <f t="shared" si="16"/>
        <v>89.914329580353424</v>
      </c>
      <c r="S59">
        <f t="shared" si="17"/>
        <v>1.0585414537756402E-3</v>
      </c>
      <c r="T59">
        <f t="shared" si="0"/>
        <v>100.06615011592473</v>
      </c>
    </row>
    <row r="60" spans="1:20" x14ac:dyDescent="0.25">
      <c r="A60">
        <f t="shared" si="1"/>
        <v>6.6762859554193552</v>
      </c>
      <c r="B60">
        <f t="shared" si="18"/>
        <v>1.0625639112999876</v>
      </c>
      <c r="C60" t="str">
        <f t="shared" si="2"/>
        <v>-150.666117001886-100382.9190201i</v>
      </c>
      <c r="D60" t="str">
        <f t="shared" si="3"/>
        <v>3.47812499999257-14978.3877895074i</v>
      </c>
      <c r="E60" t="str">
        <f t="shared" si="4"/>
        <v>162.469517349472-0.0101115310569704i</v>
      </c>
      <c r="F60" t="str">
        <f t="shared" si="5"/>
        <v>2.90990990990872-140562.948429303i</v>
      </c>
      <c r="G60" t="str">
        <f t="shared" si="6"/>
        <v>0.999999999999589-6.40923451719995E-07i</v>
      </c>
      <c r="H60" t="str">
        <f t="shared" si="7"/>
        <v>15.1515160648706+0.0251497229024215i</v>
      </c>
      <c r="I60" t="str">
        <f t="shared" si="8"/>
        <v>24.2330328424955-14419.4161667744i</v>
      </c>
      <c r="K60" t="str">
        <f t="shared" si="9"/>
        <v>0.329999070891381-0.000551391289144348i</v>
      </c>
      <c r="L60" t="str">
        <f t="shared" si="10"/>
        <v>0.000833333333333333-758.783575705562i</v>
      </c>
      <c r="M60" t="str">
        <f t="shared" si="11"/>
        <v>0.005-266.994434660032i</v>
      </c>
      <c r="N60">
        <f t="shared" si="12"/>
        <v>89.914004033536614</v>
      </c>
      <c r="O60">
        <f t="shared" si="13"/>
        <v>100.03320618982244</v>
      </c>
      <c r="P60" s="3">
        <f t="shared" si="14"/>
        <v>100.03320618982244</v>
      </c>
      <c r="Q60" s="3">
        <f t="shared" si="15"/>
        <v>-90.085995966463386</v>
      </c>
      <c r="R60">
        <f t="shared" si="16"/>
        <v>89.914004033536614</v>
      </c>
      <c r="S60">
        <f t="shared" si="17"/>
        <v>1.0625639112999876E-3</v>
      </c>
      <c r="T60">
        <f t="shared" si="0"/>
        <v>100.03320618982244</v>
      </c>
    </row>
    <row r="61" spans="1:20" x14ac:dyDescent="0.25">
      <c r="A61">
        <f t="shared" si="1"/>
        <v>6.7016558420499486</v>
      </c>
      <c r="B61">
        <f t="shared" si="18"/>
        <v>1.0666016541629275</v>
      </c>
      <c r="C61" t="str">
        <f t="shared" si="2"/>
        <v>-150.666113464485-100002.905961525i</v>
      </c>
      <c r="D61" t="str">
        <f t="shared" si="3"/>
        <v>3.47812499999252-14921.6853850827i</v>
      </c>
      <c r="E61" t="str">
        <f t="shared" si="4"/>
        <v>162.469517200134-0.0101499546101186i</v>
      </c>
      <c r="F61" t="str">
        <f t="shared" si="5"/>
        <v>2.90990990990871-140030.831270489i</v>
      </c>
      <c r="G61" t="str">
        <f t="shared" si="6"/>
        <v>0.999999999999586-6.43358960836529E-07i</v>
      </c>
      <c r="H61" t="str">
        <f t="shared" si="7"/>
        <v>15.1515160718253+0.0252452918528285i</v>
      </c>
      <c r="I61" t="str">
        <f t="shared" si="8"/>
        <v>24.2330328458373-14364.8298163196i</v>
      </c>
      <c r="K61" t="str">
        <f t="shared" si="9"/>
        <v>0.329999063816759-0.000553486564076624i</v>
      </c>
      <c r="L61" t="str">
        <f t="shared" si="10"/>
        <v>0.000833333333333333-755.911113474358i</v>
      </c>
      <c r="M61" t="str">
        <f t="shared" si="11"/>
        <v>0.005-265.983696612903i</v>
      </c>
      <c r="N61">
        <f t="shared" si="12"/>
        <v>89.913677249650789</v>
      </c>
      <c r="O61">
        <f t="shared" si="13"/>
        <v>100.00026226296484</v>
      </c>
      <c r="P61" s="3">
        <f t="shared" si="14"/>
        <v>100.00026226296484</v>
      </c>
      <c r="Q61" s="3">
        <f t="shared" si="15"/>
        <v>-90.086322750349211</v>
      </c>
      <c r="R61">
        <f t="shared" si="16"/>
        <v>89.913677249650789</v>
      </c>
      <c r="S61">
        <f t="shared" si="17"/>
        <v>1.0666016541629275E-3</v>
      </c>
      <c r="T61">
        <f t="shared" si="0"/>
        <v>100.00026226296484</v>
      </c>
    </row>
    <row r="62" spans="1:20" x14ac:dyDescent="0.25">
      <c r="A62">
        <f t="shared" si="1"/>
        <v>6.7271221342497389</v>
      </c>
      <c r="B62">
        <f t="shared" si="18"/>
        <v>1.0706547404487468</v>
      </c>
      <c r="C62" t="str">
        <f t="shared" si="2"/>
        <v>-150.666109900151-99624.3314783271i</v>
      </c>
      <c r="D62" t="str">
        <f t="shared" si="3"/>
        <v>3.47812499999247-14865.1976341119i</v>
      </c>
      <c r="E62" t="str">
        <f t="shared" si="4"/>
        <v>162.469517049661-0.0101885241697369i</v>
      </c>
      <c r="F62" t="str">
        <f t="shared" si="5"/>
        <v>2.90990990990869-139500.728502195i</v>
      </c>
      <c r="G62" t="str">
        <f t="shared" si="6"/>
        <v>0.999999999999583-6.45803724887706E-07i</v>
      </c>
      <c r="H62" t="str">
        <f t="shared" si="7"/>
        <v>15.151516078833+0.0253412239652857i</v>
      </c>
      <c r="I62" t="str">
        <f t="shared" si="8"/>
        <v>24.2330328492046-14310.4501087644i</v>
      </c>
      <c r="K62" t="str">
        <f t="shared" si="9"/>
        <v>0.329999056688268-0.000555589800916705i</v>
      </c>
      <c r="L62" t="str">
        <f t="shared" si="10"/>
        <v>0.000833333333333333-753.0495252783i</v>
      </c>
      <c r="M62" t="str">
        <f t="shared" si="11"/>
        <v>0.005-264.976784830547i</v>
      </c>
      <c r="N62">
        <f t="shared" si="12"/>
        <v>89.913349223995198</v>
      </c>
      <c r="O62">
        <f t="shared" si="13"/>
        <v>99.967318335346391</v>
      </c>
      <c r="P62" s="3">
        <f t="shared" si="14"/>
        <v>99.967318335346391</v>
      </c>
      <c r="Q62" s="3">
        <f t="shared" si="15"/>
        <v>-90.086650776004802</v>
      </c>
      <c r="R62">
        <f t="shared" si="16"/>
        <v>89.913349223995198</v>
      </c>
      <c r="S62">
        <f t="shared" si="17"/>
        <v>1.0706547404487467E-3</v>
      </c>
      <c r="T62">
        <f t="shared" si="0"/>
        <v>99.967318335346391</v>
      </c>
    </row>
    <row r="63" spans="1:20" x14ac:dyDescent="0.25">
      <c r="A63">
        <f t="shared" si="1"/>
        <v>6.7526851983598881</v>
      </c>
      <c r="B63">
        <f t="shared" si="18"/>
        <v>1.0747232284624519</v>
      </c>
      <c r="C63" t="str">
        <f t="shared" si="2"/>
        <v>-150.666106308679-99247.1901245844i</v>
      </c>
      <c r="D63" t="str">
        <f t="shared" si="3"/>
        <v>3.47812499999241-14808.9237239997i</v>
      </c>
      <c r="E63" t="str">
        <f t="shared" si="4"/>
        <v>162.469516898042-0.0102272402906183i</v>
      </c>
      <c r="F63" t="str">
        <f t="shared" si="5"/>
        <v>2.90990990990869-138972.632498714i</v>
      </c>
      <c r="G63" t="str">
        <f t="shared" si="6"/>
        <v>0.99999999999958-6.48257779042276E-07i</v>
      </c>
      <c r="H63" t="str">
        <f t="shared" si="7"/>
        <v>15.151516085894+0.0254375206198092i</v>
      </c>
      <c r="I63" t="str">
        <f t="shared" si="8"/>
        <v>24.2330328525974-14256.2762618383i</v>
      </c>
      <c r="K63" t="str">
        <f t="shared" si="9"/>
        <v>0.329999049505499-0.000557701029918277i</v>
      </c>
      <c r="L63" t="str">
        <f t="shared" si="10"/>
        <v>0.000833333333333333-750.198769952483i</v>
      </c>
      <c r="M63" t="str">
        <f t="shared" si="11"/>
        <v>0.005-263.973684828199i</v>
      </c>
      <c r="N63">
        <f t="shared" si="12"/>
        <v>89.913019951851211</v>
      </c>
      <c r="O63">
        <f t="shared" si="13"/>
        <v>99.93437440696124</v>
      </c>
      <c r="P63" s="3">
        <f t="shared" si="14"/>
        <v>99.93437440696124</v>
      </c>
      <c r="Q63" s="3">
        <f t="shared" si="15"/>
        <v>-90.086980048148789</v>
      </c>
      <c r="R63">
        <f t="shared" si="16"/>
        <v>89.913019951851211</v>
      </c>
      <c r="S63">
        <f t="shared" si="17"/>
        <v>1.0747232284624519E-3</v>
      </c>
      <c r="T63">
        <f t="shared" si="0"/>
        <v>99.93437440696124</v>
      </c>
    </row>
    <row r="64" spans="1:20" x14ac:dyDescent="0.25">
      <c r="A64">
        <f t="shared" si="1"/>
        <v>6.778345402113656</v>
      </c>
      <c r="B64">
        <f t="shared" si="18"/>
        <v>1.0788071767306093</v>
      </c>
      <c r="C64" t="str">
        <f t="shared" si="2"/>
        <v>-150.666102689859-98871.476474991i</v>
      </c>
      <c r="D64" t="str">
        <f t="shared" si="3"/>
        <v>3.47812499999235-14752.8628452269i</v>
      </c>
      <c r="E64" t="str">
        <f t="shared" si="4"/>
        <v>162.469516745269-0.0102661035296564i</v>
      </c>
      <c r="F64" t="str">
        <f t="shared" si="5"/>
        <v>2.90990990990867-138446.535663208i</v>
      </c>
      <c r="G64" t="str">
        <f t="shared" si="6"/>
        <v>0.999999999999577-6.50721158602636E-07i</v>
      </c>
      <c r="H64" t="str">
        <f t="shared" si="7"/>
        <v>15.1515160930087+0.0255341832016597i</v>
      </c>
      <c r="I64" t="str">
        <f t="shared" si="8"/>
        <v>24.2330328560162-14202.3074962323i</v>
      </c>
      <c r="K64" t="str">
        <f t="shared" si="9"/>
        <v>0.329999042268037-0.000559820281449969i</v>
      </c>
      <c r="L64" t="str">
        <f t="shared" si="10"/>
        <v>0.000833333333333333-747.358806487825i</v>
      </c>
      <c r="M64" t="str">
        <f t="shared" si="11"/>
        <v>0.005-262.974382175931i</v>
      </c>
      <c r="N64">
        <f t="shared" si="12"/>
        <v>89.912689428482295</v>
      </c>
      <c r="O64">
        <f t="shared" si="13"/>
        <v>99.90143047780343</v>
      </c>
      <c r="P64" s="3">
        <f t="shared" si="14"/>
        <v>99.90143047780343</v>
      </c>
      <c r="Q64" s="3">
        <f t="shared" si="15"/>
        <v>-90.087310571517705</v>
      </c>
      <c r="R64">
        <f t="shared" si="16"/>
        <v>89.912689428482295</v>
      </c>
      <c r="S64">
        <f t="shared" si="17"/>
        <v>1.0788071767306093E-3</v>
      </c>
      <c r="T64">
        <f t="shared" si="0"/>
        <v>99.90143047780343</v>
      </c>
    </row>
    <row r="65" spans="1:20" x14ac:dyDescent="0.25">
      <c r="A65">
        <f t="shared" si="1"/>
        <v>6.8041031146416877</v>
      </c>
      <c r="B65">
        <f t="shared" si="18"/>
        <v>1.0829066440021857</v>
      </c>
      <c r="C65" t="str">
        <f t="shared" si="2"/>
        <v>-150.666099043481-98497.1851247798i</v>
      </c>
      <c r="D65" t="str">
        <f t="shared" si="3"/>
        <v>3.47812499999229-14697.0141913391i</v>
      </c>
      <c r="E65" t="str">
        <f t="shared" si="4"/>
        <v>162.469516591331-0.0103051144458662i</v>
      </c>
      <c r="F65" t="str">
        <f t="shared" si="5"/>
        <v>2.90990990990866-137922.430427598i</v>
      </c>
      <c r="G65" t="str">
        <f t="shared" si="6"/>
        <v>0.999999999999573-6.53193899005323E-07i</v>
      </c>
      <c r="H65" t="str">
        <f t="shared" si="7"/>
        <v>15.1515161001777+0.025631213101361i</v>
      </c>
      <c r="I65" t="str">
        <f t="shared" si="8"/>
        <v>24.233032859461-14148.543035588i</v>
      </c>
      <c r="K65" t="str">
        <f t="shared" si="9"/>
        <v>0.329999034975466-0.000561947585995787i</v>
      </c>
      <c r="L65" t="str">
        <f t="shared" si="10"/>
        <v>0.000833333333333333-744.529594030511i</v>
      </c>
      <c r="M65" t="str">
        <f t="shared" si="11"/>
        <v>0.005-261.978862498437i</v>
      </c>
      <c r="N65">
        <f t="shared" si="12"/>
        <v>89.912357649133909</v>
      </c>
      <c r="O65">
        <f t="shared" si="13"/>
        <v>99.868486547867121</v>
      </c>
      <c r="P65" s="3">
        <f t="shared" si="14"/>
        <v>99.868486547867121</v>
      </c>
      <c r="Q65" s="3">
        <f t="shared" si="15"/>
        <v>-90.087642350866091</v>
      </c>
      <c r="R65">
        <f t="shared" si="16"/>
        <v>89.912357649133909</v>
      </c>
      <c r="S65">
        <f t="shared" si="17"/>
        <v>1.0829066440021858E-3</v>
      </c>
      <c r="T65">
        <f t="shared" si="0"/>
        <v>99.868486547867121</v>
      </c>
    </row>
    <row r="66" spans="1:20" x14ac:dyDescent="0.25">
      <c r="A66">
        <f t="shared" si="1"/>
        <v>6.8299587064773268</v>
      </c>
      <c r="B66">
        <f t="shared" si="18"/>
        <v>1.087021689249394</v>
      </c>
      <c r="C66" t="str">
        <f t="shared" si="2"/>
        <v>-150.666095369342-98124.3106896451i</v>
      </c>
      <c r="D66" t="str">
        <f t="shared" si="3"/>
        <v>3.47812499999223-14641.3769589346i</v>
      </c>
      <c r="E66" t="str">
        <f t="shared" si="4"/>
        <v>162.469516436222-0.0103442736003873i</v>
      </c>
      <c r="F66" t="str">
        <f t="shared" si="5"/>
        <v>2.90990990990866-137400.309252453i</v>
      </c>
      <c r="G66" t="str">
        <f t="shared" si="6"/>
        <v>0.99999999999957-6.55676035821541E-07i</v>
      </c>
      <c r="H66" t="str">
        <f t="shared" si="7"/>
        <v>15.1515161074012+0.0257286117147218i</v>
      </c>
      <c r="I66" t="str">
        <f t="shared" si="8"/>
        <v>24.2330328629321-14094.982106485i</v>
      </c>
      <c r="K66" t="str">
        <f t="shared" si="9"/>
        <v>0.329999027627366-0.000564082974155567i</v>
      </c>
      <c r="L66" t="str">
        <f t="shared" si="10"/>
        <v>0.000833333333333333-741.711091881365i</v>
      </c>
      <c r="M66" t="str">
        <f t="shared" si="11"/>
        <v>0.005-260.987111474832i</v>
      </c>
      <c r="N66">
        <f t="shared" si="12"/>
        <v>89.912024609033409</v>
      </c>
      <c r="O66">
        <f t="shared" si="13"/>
        <v>99.835542617146444</v>
      </c>
      <c r="P66" s="3">
        <f t="shared" si="14"/>
        <v>99.835542617146444</v>
      </c>
      <c r="Q66" s="3">
        <f t="shared" si="15"/>
        <v>-90.087975390966591</v>
      </c>
      <c r="R66">
        <f t="shared" si="16"/>
        <v>89.912024609033409</v>
      </c>
      <c r="S66">
        <f t="shared" si="17"/>
        <v>1.087021689249394E-3</v>
      </c>
      <c r="T66">
        <f t="shared" si="0"/>
        <v>99.835542617146444</v>
      </c>
    </row>
    <row r="67" spans="1:20" x14ac:dyDescent="0.25">
      <c r="A67">
        <f t="shared" si="1"/>
        <v>6.8559125495619408</v>
      </c>
      <c r="B67">
        <f t="shared" si="18"/>
        <v>1.0911523716685418</v>
      </c>
      <c r="C67" t="str">
        <f t="shared" si="2"/>
        <v>-150.666091667222-97752.8478056614i</v>
      </c>
      <c r="D67" t="str">
        <f t="shared" si="3"/>
        <v>3.47812499999218-14585.9503476531i</v>
      </c>
      <c r="E67" t="str">
        <f t="shared" si="4"/>
        <v>162.46951627993-0.0103835815564844i</v>
      </c>
      <c r="F67" t="str">
        <f t="shared" si="5"/>
        <v>2.90990990990865-136880.164626885i</v>
      </c>
      <c r="G67" t="str">
        <f t="shared" si="6"/>
        <v>0.999999999999567-6.58167604757661E-07i</v>
      </c>
      <c r="H67" t="str">
        <f t="shared" si="7"/>
        <v>15.1515161146798+0.0258263804428541i</v>
      </c>
      <c r="I67" t="str">
        <f t="shared" si="8"/>
        <v>24.2330328664294-14041.6239384318i</v>
      </c>
      <c r="K67" t="str">
        <f t="shared" si="9"/>
        <v>0.329999020223315-0.000566226476645401i</v>
      </c>
      <c r="L67" t="str">
        <f t="shared" si="10"/>
        <v>0.000833333333333333-738.903259495279i</v>
      </c>
      <c r="M67" t="str">
        <f t="shared" si="11"/>
        <v>0.005-259.999114838446i</v>
      </c>
      <c r="N67">
        <f t="shared" si="12"/>
        <v>89.911690303390046</v>
      </c>
      <c r="O67">
        <f t="shared" si="13"/>
        <v>99.802598685635303</v>
      </c>
      <c r="P67" s="3">
        <f t="shared" si="14"/>
        <v>99.802598685635303</v>
      </c>
      <c r="Q67" s="3">
        <f t="shared" si="15"/>
        <v>-90.088309696609954</v>
      </c>
      <c r="R67">
        <f t="shared" si="16"/>
        <v>89.911690303390046</v>
      </c>
      <c r="S67">
        <f t="shared" si="17"/>
        <v>1.0911523716685418E-3</v>
      </c>
      <c r="T67">
        <f t="shared" si="0"/>
        <v>99.802598685635303</v>
      </c>
    </row>
    <row r="68" spans="1:20" x14ac:dyDescent="0.25">
      <c r="A68">
        <f t="shared" si="1"/>
        <v>6.881965017250276</v>
      </c>
      <c r="B68">
        <f t="shared" si="18"/>
        <v>1.0952987506808822</v>
      </c>
      <c r="C68" t="str">
        <f t="shared" si="2"/>
        <v>-150.666087936915-97382.7911292135i</v>
      </c>
      <c r="D68" t="str">
        <f t="shared" si="3"/>
        <v>3.47812499999212-14530.7335601642i</v>
      </c>
      <c r="E68" t="str">
        <f t="shared" si="4"/>
        <v>162.469516122451-0.0104230388795715i</v>
      </c>
      <c r="F68" t="str">
        <f t="shared" si="5"/>
        <v>2.90990990990863-136361.98906844i</v>
      </c>
      <c r="G68" t="str">
        <f t="shared" si="6"/>
        <v>0.999999999999563-6.60668641655739E-07i</v>
      </c>
      <c r="H68" t="str">
        <f t="shared" si="7"/>
        <v>15.1515161220137+0.0259245206921946i</v>
      </c>
      <c r="I68" t="str">
        <f t="shared" si="8"/>
        <v>24.2330328699534-13988.467763853i</v>
      </c>
      <c r="K68" t="str">
        <f t="shared" si="9"/>
        <v>0.329999012762887-0.000568378124298081i</v>
      </c>
      <c r="L68" t="str">
        <f t="shared" si="10"/>
        <v>0.000833333333333333-736.106056480656i</v>
      </c>
      <c r="M68" t="str">
        <f t="shared" si="11"/>
        <v>0.005-259.014858376616i</v>
      </c>
      <c r="N68">
        <f t="shared" si="12"/>
        <v>89.911354727394894</v>
      </c>
      <c r="O68">
        <f t="shared" si="13"/>
        <v>99.769654753327956</v>
      </c>
      <c r="P68" s="3">
        <f t="shared" si="14"/>
        <v>99.769654753327956</v>
      </c>
      <c r="Q68" s="3">
        <f t="shared" si="15"/>
        <v>-90.088645272605106</v>
      </c>
      <c r="R68">
        <f t="shared" si="16"/>
        <v>89.911354727394894</v>
      </c>
      <c r="S68">
        <f t="shared" si="17"/>
        <v>1.0952987506808822E-3</v>
      </c>
      <c r="T68">
        <f t="shared" si="0"/>
        <v>99.769654753327956</v>
      </c>
    </row>
    <row r="69" spans="1:20" x14ac:dyDescent="0.25">
      <c r="A69">
        <f t="shared" si="1"/>
        <v>6.9081164843158271</v>
      </c>
      <c r="B69">
        <f t="shared" si="18"/>
        <v>1.0994608859334696</v>
      </c>
      <c r="C69" t="str">
        <f t="shared" si="2"/>
        <v>-150.666084178204-97014.1353369079i</v>
      </c>
      <c r="D69" t="str">
        <f t="shared" si="3"/>
        <v>3.47812499999206-14475.7258021559i</v>
      </c>
      <c r="E69" t="str">
        <f t="shared" si="4"/>
        <v>162.46951596377-0.0104626461372043i</v>
      </c>
      <c r="F69" t="str">
        <f t="shared" si="5"/>
        <v>2.90990990990862-135845.775122987i</v>
      </c>
      <c r="G69" t="str">
        <f t="shared" si="6"/>
        <v>0.99999999999956-6.63179182494027E-07i</v>
      </c>
      <c r="H69" t="str">
        <f t="shared" si="7"/>
        <v>15.1515161294035+0.0260230338745247i</v>
      </c>
      <c r="I69" t="str">
        <f t="shared" si="8"/>
        <v>24.2330328735044-13935.5128180792i</v>
      </c>
      <c r="K69" t="str">
        <f t="shared" si="9"/>
        <v>0.329999005245652-0.000570537948063558i</v>
      </c>
      <c r="L69" t="str">
        <f t="shared" si="10"/>
        <v>0.000833333333333333-733.319442598781i</v>
      </c>
      <c r="M69" t="str">
        <f t="shared" si="11"/>
        <v>0.005-258.034327930479i</v>
      </c>
      <c r="N69">
        <f t="shared" si="12"/>
        <v>89.911017876220711</v>
      </c>
      <c r="O69">
        <f t="shared" si="13"/>
        <v>99.736710820217951</v>
      </c>
      <c r="P69" s="3">
        <f t="shared" si="14"/>
        <v>99.736710820217951</v>
      </c>
      <c r="Q69" s="3">
        <f t="shared" si="15"/>
        <v>-90.088982123779289</v>
      </c>
      <c r="R69">
        <f t="shared" si="16"/>
        <v>89.911017876220711</v>
      </c>
      <c r="S69">
        <f t="shared" si="17"/>
        <v>1.0994608859334696E-3</v>
      </c>
      <c r="T69">
        <f t="shared" si="0"/>
        <v>99.736710820217951</v>
      </c>
    </row>
    <row r="70" spans="1:20" x14ac:dyDescent="0.25">
      <c r="A70">
        <f t="shared" si="1"/>
        <v>6.9343673269562274</v>
      </c>
      <c r="B70">
        <f t="shared" si="18"/>
        <v>1.1036388373000168</v>
      </c>
      <c r="C70" t="str">
        <f t="shared" si="2"/>
        <v>-150.666080390873-96646.87512551i</v>
      </c>
      <c r="D70" t="str">
        <f t="shared" si="3"/>
        <v>3.478124999992-14420.926282323i</v>
      </c>
      <c r="E70" t="str">
        <f t="shared" si="4"/>
        <v>162.469515803883-0.0105024038990948i</v>
      </c>
      <c r="F70" t="str">
        <f t="shared" si="5"/>
        <v>2.90990990990862-135331.515364616i</v>
      </c>
      <c r="G70" t="str">
        <f t="shared" si="6"/>
        <v>0.999999999999557-6.65699263387503E-07i</v>
      </c>
      <c r="H70" t="str">
        <f t="shared" si="7"/>
        <v>15.1515161368496+0.0261219214069899i</v>
      </c>
      <c r="I70" t="str">
        <f t="shared" si="8"/>
        <v>24.2330328770823-13882.7583393359i</v>
      </c>
      <c r="K70" t="str">
        <f t="shared" si="9"/>
        <v>0.329998997671178-0.000572705979009357i</v>
      </c>
      <c r="L70" t="str">
        <f t="shared" si="10"/>
        <v>0.000833333333333333-730.543377763278i</v>
      </c>
      <c r="M70" t="str">
        <f t="shared" si="11"/>
        <v>0.005-257.057509394779i</v>
      </c>
      <c r="N70">
        <f t="shared" si="12"/>
        <v>89.910679745021909</v>
      </c>
      <c r="O70">
        <f t="shared" si="13"/>
        <v>99.703766886299476</v>
      </c>
      <c r="P70" s="3">
        <f t="shared" si="14"/>
        <v>99.703766886299476</v>
      </c>
      <c r="Q70" s="3">
        <f t="shared" si="15"/>
        <v>-90.089320254978091</v>
      </c>
      <c r="R70">
        <f t="shared" si="16"/>
        <v>89.910679745021909</v>
      </c>
      <c r="S70">
        <f t="shared" si="17"/>
        <v>1.1036388373000167E-3</v>
      </c>
      <c r="T70">
        <f t="shared" si="0"/>
        <v>99.703766886299476</v>
      </c>
    </row>
    <row r="71" spans="1:20" x14ac:dyDescent="0.25">
      <c r="A71">
        <f t="shared" si="1"/>
        <v>6.9607179227986613</v>
      </c>
      <c r="B71">
        <f t="shared" si="18"/>
        <v>1.1078326648817569</v>
      </c>
      <c r="C71" t="str">
        <f t="shared" si="2"/>
        <v>-150.666076574705-96281.0052118581i</v>
      </c>
      <c r="D71" t="str">
        <f t="shared" si="3"/>
        <v>3.47812499999193-14366.3342123563i</v>
      </c>
      <c r="E71" t="str">
        <f t="shared" si="4"/>
        <v>162.469515642778-0.0105423127371255i</v>
      </c>
      <c r="F71" t="str">
        <f t="shared" si="5"/>
        <v>2.90990990990861-134819.202395528i</v>
      </c>
      <c r="G71" t="str">
        <f t="shared" si="6"/>
        <v>0.999999999999553-6.68228920588373E-07i</v>
      </c>
      <c r="H71" t="str">
        <f t="shared" si="7"/>
        <v>15.1515161443524+0.0262211847121214i</v>
      </c>
      <c r="I71" t="str">
        <f t="shared" si="8"/>
        <v>24.2330328806876-13830.203568732i</v>
      </c>
      <c r="K71" t="str">
        <f t="shared" si="9"/>
        <v>0.329998990039028-0.000574882248321044i</v>
      </c>
      <c r="L71" t="str">
        <f t="shared" si="10"/>
        <v>0.000833333333333333-727.777822039526i</v>
      </c>
      <c r="M71" t="str">
        <f t="shared" si="11"/>
        <v>0.005-256.084388717652i</v>
      </c>
      <c r="N71">
        <f t="shared" si="12"/>
        <v>89.910340328934538</v>
      </c>
      <c r="O71">
        <f t="shared" si="13"/>
        <v>99.670822951566294</v>
      </c>
      <c r="P71" s="3">
        <f t="shared" si="14"/>
        <v>99.670822951566294</v>
      </c>
      <c r="Q71" s="3">
        <f t="shared" si="15"/>
        <v>-90.089659671065462</v>
      </c>
      <c r="R71">
        <f t="shared" si="16"/>
        <v>89.910340328934538</v>
      </c>
      <c r="S71">
        <f t="shared" si="17"/>
        <v>1.1078326648817569E-3</v>
      </c>
      <c r="T71">
        <f t="shared" si="0"/>
        <v>99.670822951566294</v>
      </c>
    </row>
    <row r="72" spans="1:20" x14ac:dyDescent="0.25">
      <c r="A72">
        <f t="shared" si="1"/>
        <v>6.9871686509052955</v>
      </c>
      <c r="B72">
        <f t="shared" si="18"/>
        <v>1.1120424290083075</v>
      </c>
      <c r="C72" t="str">
        <f t="shared" si="2"/>
        <v>-150.666072729478-95916.5203327898i</v>
      </c>
      <c r="D72" t="str">
        <f t="shared" si="3"/>
        <v>3.47812499999187-14311.9488069303i</v>
      </c>
      <c r="E72" t="str">
        <f t="shared" si="4"/>
        <v>162.469515480446-0.0105823732253422i</v>
      </c>
      <c r="F72" t="str">
        <f t="shared" si="5"/>
        <v>2.9099099099086-134308.828845928i</v>
      </c>
      <c r="G72" t="str">
        <f t="shared" si="6"/>
        <v>0.99999999999955-6.70768190486606E-07i</v>
      </c>
      <c r="H72" t="str">
        <f t="shared" si="7"/>
        <v>15.1515161519123+0.0263208252178555i</v>
      </c>
      <c r="I72" t="str">
        <f t="shared" si="8"/>
        <v>24.2330328843201-13777.8477502496i</v>
      </c>
      <c r="K72" t="str">
        <f t="shared" si="9"/>
        <v>0.329998982348765-0.000577066787302679i</v>
      </c>
      <c r="L72" t="str">
        <f t="shared" si="10"/>
        <v>0.000833333333333333-725.022735644078i</v>
      </c>
      <c r="M72" t="str">
        <f t="shared" si="11"/>
        <v>0.005-255.114951900431i</v>
      </c>
      <c r="N72">
        <f t="shared" si="12"/>
        <v>89.909999623076118</v>
      </c>
      <c r="O72">
        <f t="shared" si="13"/>
        <v>99.637879016012164</v>
      </c>
      <c r="P72" s="3">
        <f t="shared" si="14"/>
        <v>99.637879016012164</v>
      </c>
      <c r="Q72" s="3">
        <f t="shared" si="15"/>
        <v>-90.090000376923882</v>
      </c>
      <c r="R72">
        <f t="shared" si="16"/>
        <v>89.909999623076118</v>
      </c>
      <c r="S72">
        <f t="shared" si="17"/>
        <v>1.1120424290083075E-3</v>
      </c>
      <c r="T72">
        <f t="shared" si="0"/>
        <v>99.637879016012164</v>
      </c>
    </row>
    <row r="73" spans="1:20" x14ac:dyDescent="0.25">
      <c r="A73">
        <f t="shared" si="1"/>
        <v>7.0137198917787362</v>
      </c>
      <c r="B73">
        <f t="shared" si="18"/>
        <v>1.1162681902385392</v>
      </c>
      <c r="C73" t="str">
        <f t="shared" si="2"/>
        <v>-150.666068854971-95553.4152450674i</v>
      </c>
      <c r="D73" t="str">
        <f t="shared" si="3"/>
        <v>3.47812499999181-14257.7692836927i</v>
      </c>
      <c r="E73" t="str">
        <f t="shared" si="4"/>
        <v>162.469515316877-0.0106225859399803i</v>
      </c>
      <c r="F73" t="str">
        <f t="shared" si="5"/>
        <v>2.90990990990859-133800.387373922i</v>
      </c>
      <c r="G73" t="str">
        <f t="shared" si="6"/>
        <v>0.999999999999547-6.73317109610454E-07i</v>
      </c>
      <c r="H73" t="str">
        <f t="shared" si="7"/>
        <v>15.1515161595297+0.0264208443575552i</v>
      </c>
      <c r="I73" t="str">
        <f t="shared" si="8"/>
        <v>24.2330328879804-13725.6901307326i</v>
      </c>
      <c r="K73" t="str">
        <f t="shared" si="9"/>
        <v>0.329998974599946-0.000579259627377254i</v>
      </c>
      <c r="L73" t="str">
        <f t="shared" si="10"/>
        <v>0.000833333333333333-722.278078944094i</v>
      </c>
      <c r="M73" t="str">
        <f t="shared" si="11"/>
        <v>0.005-254.14918499744i</v>
      </c>
      <c r="N73">
        <f t="shared" si="12"/>
        <v>89.909657622545652</v>
      </c>
      <c r="O73">
        <f t="shared" si="13"/>
        <v>99.604935079630792</v>
      </c>
      <c r="P73" s="3">
        <f t="shared" si="14"/>
        <v>99.604935079630792</v>
      </c>
      <c r="Q73" s="3">
        <f t="shared" si="15"/>
        <v>-90.090342377454348</v>
      </c>
      <c r="R73">
        <f t="shared" si="16"/>
        <v>89.909657622545652</v>
      </c>
      <c r="S73">
        <f t="shared" si="17"/>
        <v>1.1162681902385392E-3</v>
      </c>
      <c r="T73">
        <f t="shared" si="0"/>
        <v>99.604935079630792</v>
      </c>
    </row>
    <row r="74" spans="1:20" x14ac:dyDescent="0.25">
      <c r="A74">
        <f t="shared" si="1"/>
        <v>7.0403720273674963</v>
      </c>
      <c r="B74">
        <f t="shared" si="18"/>
        <v>1.1205100093614457</v>
      </c>
      <c r="C74" t="str">
        <f t="shared" si="2"/>
        <v>-150.666064950964-95191.684725304i</v>
      </c>
      <c r="D74" t="str">
        <f t="shared" si="3"/>
        <v>3.47812499999174-14203.794863253i</v>
      </c>
      <c r="E74" t="str">
        <f t="shared" si="4"/>
        <v>162.469515152064-0.0106629514594586i</v>
      </c>
      <c r="F74" t="str">
        <f t="shared" si="5"/>
        <v>2.90990990990858-133293.870665409i</v>
      </c>
      <c r="G74" t="str">
        <f t="shared" si="6"/>
        <v>0.999999999999543-6.75875714626971E-07i</v>
      </c>
      <c r="H74" t="str">
        <f t="shared" si="7"/>
        <v>15.1515161672052+0.0265212435700303i</v>
      </c>
      <c r="I74" t="str">
        <f t="shared" si="8"/>
        <v>24.2330328916688-13673.7299598763i</v>
      </c>
      <c r="K74" t="str">
        <f t="shared" si="9"/>
        <v>0.329998966792123-0.000581460800087138i</v>
      </c>
      <c r="L74" t="str">
        <f t="shared" si="10"/>
        <v>0.000833333333333333-719.543812456759i</v>
      </c>
      <c r="M74" t="str">
        <f t="shared" si="11"/>
        <v>0.005-253.1870741158i</v>
      </c>
      <c r="N74">
        <f t="shared" si="12"/>
        <v>89.909314322423484</v>
      </c>
      <c r="O74">
        <f t="shared" si="13"/>
        <v>99.571991142416039</v>
      </c>
      <c r="P74" s="3">
        <f t="shared" si="14"/>
        <v>99.571991142416039</v>
      </c>
      <c r="Q74" s="3">
        <f t="shared" si="15"/>
        <v>-90.090685677576516</v>
      </c>
      <c r="R74">
        <f t="shared" si="16"/>
        <v>89.909314322423484</v>
      </c>
      <c r="S74">
        <f t="shared" si="17"/>
        <v>1.1205100093614458E-3</v>
      </c>
      <c r="T74">
        <f t="shared" si="0"/>
        <v>99.571991142416039</v>
      </c>
    </row>
    <row r="75" spans="1:20" x14ac:dyDescent="0.25">
      <c r="A75">
        <f t="shared" si="1"/>
        <v>7.0671254410714939</v>
      </c>
      <c r="B75">
        <f t="shared" si="18"/>
        <v>1.1247679473970194</v>
      </c>
      <c r="C75" t="str">
        <f t="shared" si="2"/>
        <v>-150.666061017227-94831.3235698825i</v>
      </c>
      <c r="D75" t="str">
        <f t="shared" si="3"/>
        <v>3.47812499999169-14150.0247691709i</v>
      </c>
      <c r="E75" t="str">
        <f t="shared" si="4"/>
        <v>162.469514985995-0.0107034703643972i</v>
      </c>
      <c r="F75" t="str">
        <f t="shared" si="5"/>
        <v>2.90990990990857-132789.271433975i</v>
      </c>
      <c r="G75" t="str">
        <f t="shared" si="6"/>
        <v>0.99999999999954-6.78444042342551E-07i</v>
      </c>
      <c r="H75" t="str">
        <f t="shared" si="7"/>
        <v>15.1515161749391+0.0266220242995574i</v>
      </c>
      <c r="I75" t="str">
        <f t="shared" si="8"/>
        <v>24.233032895385-13621.966490216i</v>
      </c>
      <c r="K75" t="str">
        <f t="shared" si="9"/>
        <v>0.329998958924848-0.000583670337094551i</v>
      </c>
      <c r="L75" t="str">
        <f t="shared" si="10"/>
        <v>0.000833333333333333-716.819896848733i</v>
      </c>
      <c r="M75" t="str">
        <f t="shared" si="11"/>
        <v>0.005-252.228605415222i</v>
      </c>
      <c r="N75">
        <f t="shared" si="12"/>
        <v>89.908969717771271</v>
      </c>
      <c r="O75">
        <f t="shared" si="13"/>
        <v>99.539047204361353</v>
      </c>
      <c r="P75" s="3">
        <f t="shared" si="14"/>
        <v>99.539047204361353</v>
      </c>
      <c r="Q75" s="3">
        <f t="shared" si="15"/>
        <v>-90.091030282228729</v>
      </c>
      <c r="R75">
        <f t="shared" si="16"/>
        <v>89.908969717771271</v>
      </c>
      <c r="S75">
        <f t="shared" si="17"/>
        <v>1.1247679473970194E-3</v>
      </c>
      <c r="T75">
        <f t="shared" si="0"/>
        <v>99.539047204361353</v>
      </c>
    </row>
    <row r="76" spans="1:20" x14ac:dyDescent="0.25">
      <c r="A76">
        <f t="shared" si="1"/>
        <v>7.0939805177475659</v>
      </c>
      <c r="B76">
        <f t="shared" si="18"/>
        <v>1.1290420655971281</v>
      </c>
      <c r="C76" t="str">
        <f t="shared" si="2"/>
        <v>-150.66605705354-94472.3265948891i</v>
      </c>
      <c r="D76" t="str">
        <f t="shared" si="3"/>
        <v>3.47812499999162-14096.4582279457i</v>
      </c>
      <c r="E76" t="str">
        <f t="shared" si="4"/>
        <v>162.469514818662-0.0107441432376182i</v>
      </c>
      <c r="F76" t="str">
        <f t="shared" si="5"/>
        <v>2.90990990990856-132286.582420791i</v>
      </c>
      <c r="G76" t="str">
        <f t="shared" si="6"/>
        <v>0.999999999999536-6.8102212970345E-07i</v>
      </c>
      <c r="H76" t="str">
        <f t="shared" si="7"/>
        <v>15.1515161827319+0.026723187995902i</v>
      </c>
      <c r="I76" t="str">
        <f t="shared" si="8"/>
        <v>24.2330328991294-13570.3989771169i</v>
      </c>
      <c r="K76" t="str">
        <f t="shared" si="9"/>
        <v>0.32999895099767-0.000585888270182013i</v>
      </c>
      <c r="L76" t="str">
        <f t="shared" si="10"/>
        <v>0.000833333333333333-714.106292935576i</v>
      </c>
      <c r="M76" t="str">
        <f t="shared" si="11"/>
        <v>0.005-251.273765107813i</v>
      </c>
      <c r="N76">
        <f t="shared" si="12"/>
        <v>89.908623803631954</v>
      </c>
      <c r="O76">
        <f t="shared" si="13"/>
        <v>99.506103265460553</v>
      </c>
      <c r="P76" s="3">
        <f t="shared" si="14"/>
        <v>99.506103265460553</v>
      </c>
      <c r="Q76" s="3">
        <f t="shared" si="15"/>
        <v>-90.091376196368046</v>
      </c>
      <c r="R76">
        <f t="shared" si="16"/>
        <v>89.908623803631954</v>
      </c>
      <c r="S76">
        <f t="shared" si="17"/>
        <v>1.129042065597128E-3</v>
      </c>
      <c r="T76">
        <f t="shared" si="0"/>
        <v>99.506103265460553</v>
      </c>
    </row>
    <row r="77" spans="1:20" x14ac:dyDescent="0.25">
      <c r="A77">
        <f t="shared" si="1"/>
        <v>7.1209376437150071</v>
      </c>
      <c r="B77">
        <f t="shared" si="18"/>
        <v>1.1333324254463972</v>
      </c>
      <c r="C77" t="str">
        <f t="shared" si="2"/>
        <v>-150.666053059671-94114.68863603i</v>
      </c>
      <c r="D77" t="str">
        <f t="shared" si="3"/>
        <v>3.47812499999156-14043.0944690045i</v>
      </c>
      <c r="E77" t="str">
        <f t="shared" si="4"/>
        <v>162.469514650056-0.0107849706641654i</v>
      </c>
      <c r="F77" t="str">
        <f t="shared" si="5"/>
        <v>2.90990990990855-131785.796394507i</v>
      </c>
      <c r="G77" t="str">
        <f t="shared" si="6"/>
        <v>0.999999999999533-6.83610013796321E-07i</v>
      </c>
      <c r="H77" t="str">
        <f t="shared" si="7"/>
        <v>15.1515161905841+0.0268247361143387i</v>
      </c>
      <c r="I77" t="str">
        <f t="shared" si="8"/>
        <v>24.2330329029025-13519.026678763i</v>
      </c>
      <c r="K77" t="str">
        <f t="shared" si="9"/>
        <v>0.32999894301013-0.000588114631252784i</v>
      </c>
      <c r="L77" t="str">
        <f t="shared" si="10"/>
        <v>0.000833333333333333-711.402961681189i</v>
      </c>
      <c r="M77" t="str">
        <f t="shared" si="11"/>
        <v>0.005-250.322539457873i</v>
      </c>
      <c r="N77">
        <f t="shared" si="12"/>
        <v>89.908276575029589</v>
      </c>
      <c r="O77">
        <f t="shared" si="13"/>
        <v>99.473159325707059</v>
      </c>
      <c r="P77" s="3">
        <f t="shared" si="14"/>
        <v>99.473159325707059</v>
      </c>
      <c r="Q77" s="3">
        <f t="shared" si="15"/>
        <v>-90.091723424970411</v>
      </c>
      <c r="R77">
        <f t="shared" si="16"/>
        <v>89.908276575029589</v>
      </c>
      <c r="S77">
        <f t="shared" si="17"/>
        <v>1.1333324254463972E-3</v>
      </c>
      <c r="T77">
        <f t="shared" si="0"/>
        <v>99.473159325707059</v>
      </c>
    </row>
    <row r="78" spans="1:20" x14ac:dyDescent="0.25">
      <c r="A78">
        <f t="shared" si="1"/>
        <v>7.1479972067611239</v>
      </c>
      <c r="B78">
        <f t="shared" si="18"/>
        <v>1.1376390886630936</v>
      </c>
      <c r="C78" t="str">
        <f t="shared" si="2"/>
        <v>-150.666049035392-93758.4045485635i</v>
      </c>
      <c r="D78" t="str">
        <f t="shared" si="3"/>
        <v>3.47812499999149-13989.932724692i</v>
      </c>
      <c r="E78" t="str">
        <f t="shared" si="4"/>
        <v>162.469514480164-0.010825953231296i</v>
      </c>
      <c r="F78" t="str">
        <f t="shared" si="5"/>
        <v>2.90990990990854-131286.906151147i</v>
      </c>
      <c r="G78" t="str">
        <f t="shared" si="6"/>
        <v>0.999999999999529-6.86207731848745E-07i</v>
      </c>
      <c r="H78" t="str">
        <f t="shared" si="7"/>
        <v>15.151516198496+0.0269266701156719i</v>
      </c>
      <c r="I78" t="str">
        <f t="shared" si="8"/>
        <v>24.2330329067043-13467.8488561464i</v>
      </c>
      <c r="K78" t="str">
        <f t="shared" si="9"/>
        <v>0.32999893496177-0.000590349452331346i</v>
      </c>
      <c r="L78" t="str">
        <f t="shared" si="10"/>
        <v>0.000833333333333333-708.709864197236i</v>
      </c>
      <c r="M78" t="str">
        <f t="shared" si="11"/>
        <v>0.005-249.374914781702i</v>
      </c>
      <c r="N78">
        <f t="shared" si="12"/>
        <v>89.90792802696933</v>
      </c>
      <c r="O78">
        <f t="shared" si="13"/>
        <v>99.44021538509439</v>
      </c>
      <c r="P78" s="3">
        <f t="shared" si="14"/>
        <v>99.44021538509439</v>
      </c>
      <c r="Q78" s="3">
        <f t="shared" si="15"/>
        <v>-90.09207197303067</v>
      </c>
      <c r="R78">
        <f t="shared" si="16"/>
        <v>89.90792802696933</v>
      </c>
      <c r="S78">
        <f t="shared" si="17"/>
        <v>1.1376390886630935E-3</v>
      </c>
      <c r="T78">
        <f t="shared" si="0"/>
        <v>99.44021538509439</v>
      </c>
    </row>
    <row r="79" spans="1:20" x14ac:dyDescent="0.25">
      <c r="A79">
        <f t="shared" si="1"/>
        <v>7.1751595961468171</v>
      </c>
      <c r="B79">
        <f t="shared" si="18"/>
        <v>1.1419621172000134</v>
      </c>
      <c r="C79" t="str">
        <f t="shared" si="2"/>
        <v>-150.66604498047-93403.4692072238i</v>
      </c>
      <c r="D79" t="str">
        <f t="shared" si="3"/>
        <v>3.47812499999144-13936.9722302584i</v>
      </c>
      <c r="E79" t="str">
        <f t="shared" si="4"/>
        <v>162.46951430898-0.0108670915285045i</v>
      </c>
      <c r="F79" t="str">
        <f t="shared" si="5"/>
        <v>2.90990990990852-130789.904514009i</v>
      </c>
      <c r="G79" t="str">
        <f t="shared" si="6"/>
        <v>0.999999999999525-6.88815321229767E-07i</v>
      </c>
      <c r="H79" t="str">
        <f t="shared" si="7"/>
        <v>15.1515162064682+0.027028991466257i</v>
      </c>
      <c r="I79" t="str">
        <f t="shared" si="8"/>
        <v>24.233032910535-13416.8647730572i</v>
      </c>
      <c r="K79" t="str">
        <f t="shared" si="9"/>
        <v>0.329998926852127-0.000592592765563848i</v>
      </c>
      <c r="L79" t="str">
        <f t="shared" si="10"/>
        <v>0.000833333333333333-706.026961742617i</v>
      </c>
      <c r="M79" t="str">
        <f t="shared" si="11"/>
        <v>0.005-248.430877447402i</v>
      </c>
      <c r="N79">
        <f t="shared" si="12"/>
        <v>89.90757815443736</v>
      </c>
      <c r="O79">
        <f t="shared" si="13"/>
        <v>99.40727144361604</v>
      </c>
      <c r="P79" s="3">
        <f t="shared" si="14"/>
        <v>99.40727144361604</v>
      </c>
      <c r="Q79" s="3">
        <f t="shared" si="15"/>
        <v>-90.09242184556264</v>
      </c>
      <c r="R79">
        <f t="shared" si="16"/>
        <v>89.90757815443736</v>
      </c>
      <c r="S79">
        <f t="shared" si="17"/>
        <v>1.1419621172000134E-3</v>
      </c>
      <c r="T79">
        <f t="shared" si="0"/>
        <v>99.40727144361604</v>
      </c>
    </row>
    <row r="80" spans="1:20" x14ac:dyDescent="0.25">
      <c r="A80">
        <f t="shared" si="1"/>
        <v>7.2024252026121749</v>
      </c>
      <c r="B80">
        <f t="shared" si="18"/>
        <v>1.1463015732453734</v>
      </c>
      <c r="C80" t="str">
        <f t="shared" si="2"/>
        <v>-150.666040894672-93049.8775061463i</v>
      </c>
      <c r="D80" t="str">
        <f t="shared" si="3"/>
        <v>3.47812499999137-13884.2122238494i</v>
      </c>
      <c r="E80" t="str">
        <f t="shared" si="4"/>
        <v>162.469514136491-0.0109083861475225i</v>
      </c>
      <c r="F80" t="str">
        <f t="shared" si="5"/>
        <v>2.90990990990852-130294.784333557i</v>
      </c>
      <c r="G80" t="str">
        <f t="shared" si="6"/>
        <v>0.999999999999522-6.91432819450438E-07i</v>
      </c>
      <c r="H80" t="str">
        <f t="shared" si="7"/>
        <v>15.151516214501+0.0271317016380216i</v>
      </c>
      <c r="I80" t="str">
        <f t="shared" si="8"/>
        <v>24.2330329143949-13366.0736960721i</v>
      </c>
      <c r="K80" t="str">
        <f t="shared" si="9"/>
        <v>0.329998918680734-0.00059484460321857i</v>
      </c>
      <c r="L80" t="str">
        <f t="shared" si="10"/>
        <v>0.000833333333333333-703.354215722871i</v>
      </c>
      <c r="M80" t="str">
        <f t="shared" si="11"/>
        <v>0.005-247.490413874678i</v>
      </c>
      <c r="N80">
        <f t="shared" si="12"/>
        <v>89.907226952400833</v>
      </c>
      <c r="O80">
        <f t="shared" si="13"/>
        <v>99.374327501265398</v>
      </c>
      <c r="P80" s="3">
        <f t="shared" si="14"/>
        <v>99.374327501265398</v>
      </c>
      <c r="Q80" s="3">
        <f t="shared" si="15"/>
        <v>-90.092773047599167</v>
      </c>
      <c r="R80">
        <f t="shared" si="16"/>
        <v>89.907226952400833</v>
      </c>
      <c r="S80">
        <f t="shared" si="17"/>
        <v>1.1463015732453734E-3</v>
      </c>
      <c r="T80">
        <f t="shared" si="0"/>
        <v>99.374327501265398</v>
      </c>
    </row>
    <row r="81" spans="1:20" x14ac:dyDescent="0.25">
      <c r="A81">
        <f t="shared" si="1"/>
        <v>7.2297944183821006</v>
      </c>
      <c r="B81">
        <f t="shared" si="18"/>
        <v>1.1506575192237058</v>
      </c>
      <c r="C81" t="str">
        <f t="shared" si="2"/>
        <v>-150.666036777763-92697.6243587961i</v>
      </c>
      <c r="D81" t="str">
        <f t="shared" si="3"/>
        <v>3.47812499999131-13831.6519464944i</v>
      </c>
      <c r="E81" t="str">
        <f t="shared" si="4"/>
        <v>162.46951396269-0.0109498376823276i</v>
      </c>
      <c r="F81" t="str">
        <f t="shared" si="5"/>
        <v>2.90990990990851-129801.538487321i</v>
      </c>
      <c r="G81" t="str">
        <f t="shared" si="6"/>
        <v>0.999999999999518-6.94060264164348E-07i</v>
      </c>
      <c r="H81" t="str">
        <f t="shared" si="7"/>
        <v>15.1515162225951+0.0272348021084872i</v>
      </c>
      <c r="I81" t="str">
        <f t="shared" si="8"/>
        <v>24.2330329182844-13315.4748945446i</v>
      </c>
      <c r="K81" t="str">
        <f t="shared" si="9"/>
        <v>0.329998910447121-0.000597104997686402i</v>
      </c>
      <c r="L81" t="str">
        <f t="shared" si="10"/>
        <v>0.000833333333333333-700.691587689647i</v>
      </c>
      <c r="M81" t="str">
        <f t="shared" si="11"/>
        <v>0.005-246.553510534646i</v>
      </c>
      <c r="N81">
        <f t="shared" si="12"/>
        <v>89.906874415807721</v>
      </c>
      <c r="O81">
        <f t="shared" si="13"/>
        <v>99.34138355803583</v>
      </c>
      <c r="P81" s="3">
        <f t="shared" si="14"/>
        <v>99.34138355803583</v>
      </c>
      <c r="Q81" s="3">
        <f t="shared" si="15"/>
        <v>-90.093125584192279</v>
      </c>
      <c r="R81">
        <f t="shared" si="16"/>
        <v>89.906874415807721</v>
      </c>
      <c r="S81">
        <f t="shared" si="17"/>
        <v>1.1506575192237059E-3</v>
      </c>
      <c r="T81">
        <f t="shared" si="0"/>
        <v>99.34138355803583</v>
      </c>
    </row>
    <row r="82" spans="1:20" x14ac:dyDescent="0.25">
      <c r="A82">
        <f t="shared" si="1"/>
        <v>7.257267637171954</v>
      </c>
      <c r="B82">
        <f t="shared" si="18"/>
        <v>1.1550300177967561</v>
      </c>
      <c r="C82" t="str">
        <f t="shared" si="2"/>
        <v>-150.666032629508-92346.7046978936i</v>
      </c>
      <c r="D82" t="str">
        <f t="shared" si="3"/>
        <v>3.47812499999123-13779.2906420963i</v>
      </c>
      <c r="E82" t="str">
        <f t="shared" si="4"/>
        <v>162.469513787566-0.0109914467291634i</v>
      </c>
      <c r="F82" t="str">
        <f t="shared" si="5"/>
        <v>2.9099099099085-129310.159879793i</v>
      </c>
      <c r="G82" t="str">
        <f t="shared" si="6"/>
        <v>0.999999999999515-6.9669769316817E-07i</v>
      </c>
      <c r="H82" t="str">
        <f t="shared" si="7"/>
        <v>15.1515162307507+0.0273382943607888i</v>
      </c>
      <c r="I82" t="str">
        <f t="shared" si="8"/>
        <v>24.2330329222032-13265.0676405935i</v>
      </c>
      <c r="K82" t="str">
        <f t="shared" si="9"/>
        <v>0.329998902150814-0.000599373981481277i</v>
      </c>
      <c r="L82" t="str">
        <f t="shared" si="10"/>
        <v>0.000833333333333333-698.039039340158i</v>
      </c>
      <c r="M82" t="str">
        <f t="shared" si="11"/>
        <v>0.005-245.620153949638i</v>
      </c>
      <c r="N82">
        <f t="shared" si="12"/>
        <v>89.906520539586879</v>
      </c>
      <c r="O82">
        <f t="shared" si="13"/>
        <v>99.308439613920655</v>
      </c>
      <c r="P82" s="3">
        <f t="shared" si="14"/>
        <v>99.308439613920655</v>
      </c>
      <c r="Q82" s="3">
        <f t="shared" si="15"/>
        <v>-90.093479460413121</v>
      </c>
      <c r="R82">
        <f t="shared" si="16"/>
        <v>89.906520539586879</v>
      </c>
      <c r="S82">
        <f t="shared" si="17"/>
        <v>1.1550300177967561E-3</v>
      </c>
      <c r="T82">
        <f t="shared" si="0"/>
        <v>99.308439613920655</v>
      </c>
    </row>
    <row r="83" spans="1:20" x14ac:dyDescent="0.25">
      <c r="A83">
        <f t="shared" si="1"/>
        <v>7.2848452541932076</v>
      </c>
      <c r="B83">
        <f t="shared" si="18"/>
        <v>1.1594191318643838</v>
      </c>
      <c r="C83" t="str">
        <f t="shared" si="2"/>
        <v>-150.666028449664-91997.1134753401i</v>
      </c>
      <c r="D83" t="str">
        <f t="shared" si="3"/>
        <v>3.47812499999116-13727.1275574201i</v>
      </c>
      <c r="E83" t="str">
        <f t="shared" si="4"/>
        <v>162.469513611107-0.0110332138865277i</v>
      </c>
      <c r="F83" t="str">
        <f t="shared" si="5"/>
        <v>2.90990990990848-128820.641442327i</v>
      </c>
      <c r="G83" t="str">
        <f t="shared" si="6"/>
        <v>0.999999999999511-6.99345144402206E-07i</v>
      </c>
      <c r="H83" t="str">
        <f t="shared" si="7"/>
        <v>15.1515162389685+0.0274421798836983i</v>
      </c>
      <c r="I83" t="str">
        <f t="shared" si="8"/>
        <v>24.2330329261518-13214.8512090939i</v>
      </c>
      <c r="K83" t="str">
        <f t="shared" si="9"/>
        <v>0.329998893791335-0.000601651587240675i</v>
      </c>
      <c r="L83" t="str">
        <f t="shared" si="10"/>
        <v>0.000833333333333333-695.396532516593i</v>
      </c>
      <c r="M83" t="str">
        <f t="shared" si="11"/>
        <v>0.005-244.690330693004i</v>
      </c>
      <c r="N83">
        <f t="shared" si="12"/>
        <v>89.906165318647808</v>
      </c>
      <c r="O83">
        <f t="shared" si="13"/>
        <v>99.275495668913024</v>
      </c>
      <c r="P83" s="3">
        <f t="shared" si="14"/>
        <v>99.275495668913024</v>
      </c>
      <c r="Q83" s="3">
        <f t="shared" si="15"/>
        <v>-90.093834681352192</v>
      </c>
      <c r="R83">
        <f t="shared" si="16"/>
        <v>89.906165318647808</v>
      </c>
      <c r="S83">
        <f t="shared" si="17"/>
        <v>1.1594191318643839E-3</v>
      </c>
      <c r="T83">
        <f t="shared" si="0"/>
        <v>99.275495668913024</v>
      </c>
    </row>
    <row r="84" spans="1:20" x14ac:dyDescent="0.25">
      <c r="A84">
        <f t="shared" si="1"/>
        <v>7.3125276661591423</v>
      </c>
      <c r="B84">
        <f t="shared" si="18"/>
        <v>1.1638249245654686</v>
      </c>
      <c r="C84" t="str">
        <f t="shared" si="2"/>
        <v>-150.666024237995-91648.8456621505i</v>
      </c>
      <c r="D84" t="str">
        <f t="shared" si="3"/>
        <v>3.4781249999911-13675.1619420824i</v>
      </c>
      <c r="E84" t="str">
        <f t="shared" si="4"/>
        <v>162.469513433305-0.0110751397551948i</v>
      </c>
      <c r="F84" t="str">
        <f t="shared" si="5"/>
        <v>2.90990990990847-128332.976133037i</v>
      </c>
      <c r="G84" t="str">
        <f t="shared" si="6"/>
        <v>0.999999999999507-7.02002655950932E-07i</v>
      </c>
      <c r="H84" t="str">
        <f t="shared" si="7"/>
        <v>15.1515162472489+0.0275464601716447i</v>
      </c>
      <c r="I84" t="str">
        <f t="shared" si="8"/>
        <v>24.2330329301308-13164.8248776656i</v>
      </c>
      <c r="K84" t="str">
        <f t="shared" si="9"/>
        <v>0.329998885368204-0.000603937847726076i</v>
      </c>
      <c r="L84" t="str">
        <f t="shared" si="10"/>
        <v>0.000833333333333333-692.764029205614i</v>
      </c>
      <c r="M84" t="str">
        <f t="shared" si="11"/>
        <v>0.005-243.764027388926i</v>
      </c>
      <c r="N84">
        <f t="shared" si="12"/>
        <v>89.905808747880755</v>
      </c>
      <c r="O84">
        <f t="shared" si="13"/>
        <v>99.242551723006301</v>
      </c>
      <c r="P84" s="3">
        <f t="shared" si="14"/>
        <v>99.242551723006301</v>
      </c>
      <c r="Q84" s="3">
        <f t="shared" si="15"/>
        <v>-90.094191252119245</v>
      </c>
      <c r="R84">
        <f t="shared" si="16"/>
        <v>89.905808747880755</v>
      </c>
      <c r="S84">
        <f t="shared" si="17"/>
        <v>1.1638249245654686E-3</v>
      </c>
      <c r="T84">
        <f t="shared" si="0"/>
        <v>99.242551723006301</v>
      </c>
    </row>
    <row r="85" spans="1:20" x14ac:dyDescent="0.25">
      <c r="A85">
        <f t="shared" si="1"/>
        <v>7.3403152712905477</v>
      </c>
      <c r="B85">
        <f t="shared" si="18"/>
        <v>1.1682474592788175</v>
      </c>
      <c r="C85" t="str">
        <f t="shared" si="2"/>
        <v>-150.666019994255-91301.8962483753i</v>
      </c>
      <c r="D85" t="str">
        <f t="shared" si="3"/>
        <v>3.47812499999103-13623.3930485403i</v>
      </c>
      <c r="E85" t="str">
        <f t="shared" si="4"/>
        <v>162.46951325415-0.0111172249382246i</v>
      </c>
      <c r="F85" t="str">
        <f t="shared" si="5"/>
        <v>2.90990990990846-127847.156936693i</v>
      </c>
      <c r="G85" t="str">
        <f t="shared" si="6"/>
        <v>0.999999999999504-7.04670266043543E-07i</v>
      </c>
      <c r="H85" t="str">
        <f t="shared" si="7"/>
        <v>15.1515162555922+0.0276511367247352i</v>
      </c>
      <c r="I85" t="str">
        <f t="shared" si="8"/>
        <v>24.2330329341397-13114.9879266628i</v>
      </c>
      <c r="K85" t="str">
        <f t="shared" si="9"/>
        <v>0.329998876880937-0.000606232795823421i</v>
      </c>
      <c r="L85" t="str">
        <f t="shared" si="10"/>
        <v>0.000833333333333333-690.14149153777i</v>
      </c>
      <c r="M85" t="str">
        <f t="shared" si="11"/>
        <v>0.005-242.84123071222i</v>
      </c>
      <c r="N85">
        <f t="shared" si="12"/>
        <v>89.905450822156467</v>
      </c>
      <c r="O85">
        <f t="shared" si="13"/>
        <v>99.209607776193621</v>
      </c>
      <c r="P85" s="3">
        <f t="shared" si="14"/>
        <v>99.209607776193621</v>
      </c>
      <c r="Q85" s="3">
        <f t="shared" si="15"/>
        <v>-90.094549177843533</v>
      </c>
      <c r="R85">
        <f t="shared" si="16"/>
        <v>89.905450822156467</v>
      </c>
      <c r="S85">
        <f t="shared" si="17"/>
        <v>1.1682474592788175E-3</v>
      </c>
      <c r="T85">
        <f t="shared" si="0"/>
        <v>99.209607776193621</v>
      </c>
    </row>
    <row r="86" spans="1:20" x14ac:dyDescent="0.25">
      <c r="A86">
        <f t="shared" si="1"/>
        <v>7.3682084693214529</v>
      </c>
      <c r="B86">
        <f t="shared" si="18"/>
        <v>1.1726867996240771</v>
      </c>
      <c r="C86" t="str">
        <f t="shared" si="2"/>
        <v>-150.666015718205-90956.26024303i</v>
      </c>
      <c r="D86" t="str">
        <f t="shared" si="3"/>
        <v>3.47812499999097-13571.820132081i</v>
      </c>
      <c r="E86" t="str">
        <f t="shared" si="4"/>
        <v>162.46951307363-0.0111594700409706i</v>
      </c>
      <c r="F86" t="str">
        <f t="shared" si="5"/>
        <v>2.90990990990845-127363.176864623i</v>
      </c>
      <c r="G86" t="str">
        <f t="shared" si="6"/>
        <v>0.9999999999995-7.07348013054505E-07i</v>
      </c>
      <c r="H86" t="str">
        <f t="shared" si="7"/>
        <v>15.1515162639992+0.0277562110487784i</v>
      </c>
      <c r="I86" t="str">
        <f t="shared" si="8"/>
        <v>24.2330329381794-13065.3396391644i</v>
      </c>
      <c r="K86" t="str">
        <f t="shared" si="9"/>
        <v>0.329998868329044-0.000608536464543601i</v>
      </c>
      <c r="L86" t="str">
        <f t="shared" si="10"/>
        <v>0.000833333333333333-687.52888178698i</v>
      </c>
      <c r="M86" t="str">
        <f t="shared" si="11"/>
        <v>0.005-241.921927388145i</v>
      </c>
      <c r="N86">
        <f t="shared" si="12"/>
        <v>89.905091536326282</v>
      </c>
      <c r="O86">
        <f t="shared" si="13"/>
        <v>99.176663828468037</v>
      </c>
      <c r="P86" s="3">
        <f t="shared" si="14"/>
        <v>99.176663828468037</v>
      </c>
      <c r="Q86" s="3">
        <f t="shared" si="15"/>
        <v>-90.094908463673718</v>
      </c>
      <c r="R86">
        <f t="shared" si="16"/>
        <v>89.905091536326282</v>
      </c>
      <c r="S86">
        <f t="shared" si="17"/>
        <v>1.1726867996240771E-3</v>
      </c>
      <c r="T86">
        <f t="shared" si="0"/>
        <v>99.176663828468037</v>
      </c>
    </row>
    <row r="87" spans="1:20" x14ac:dyDescent="0.25">
      <c r="A87">
        <f t="shared" si="1"/>
        <v>7.3962076615048735</v>
      </c>
      <c r="B87">
        <f t="shared" si="18"/>
        <v>1.1771430094626485</v>
      </c>
      <c r="C87" t="str">
        <f t="shared" si="2"/>
        <v>-150.666011409591-90611.9326740236i</v>
      </c>
      <c r="D87" t="str">
        <f t="shared" si="3"/>
        <v>3.4781249999909-13520.4424508106i</v>
      </c>
      <c r="E87" t="str">
        <f t="shared" si="4"/>
        <v>162.469512891735-0.0112018756710739i</v>
      </c>
      <c r="F87" t="str">
        <f t="shared" si="5"/>
        <v>2.90990990990844-126881.028954612i</v>
      </c>
      <c r="G87" t="str">
        <f t="shared" si="6"/>
        <v>0.999999999999496-7.1003593550411E-07i</v>
      </c>
      <c r="H87" t="str">
        <f t="shared" si="7"/>
        <v>15.1515162724701+0.0278616846553043i</v>
      </c>
      <c r="I87" t="str">
        <f t="shared" si="8"/>
        <v>24.2330329422499-13015.8793009632i</v>
      </c>
      <c r="K87" t="str">
        <f t="shared" si="9"/>
        <v>0.329998859712033-0.000610848887022922i</v>
      </c>
      <c r="L87" t="str">
        <f t="shared" si="10"/>
        <v>0.000833333333333333-684.926162369973i</v>
      </c>
      <c r="M87" t="str">
        <f t="shared" si="11"/>
        <v>0.005-241.006104192215i</v>
      </c>
      <c r="N87">
        <f t="shared" si="12"/>
        <v>89.904730885221895</v>
      </c>
      <c r="O87">
        <f t="shared" si="13"/>
        <v>99.143719879822498</v>
      </c>
      <c r="P87" s="3">
        <f t="shared" si="14"/>
        <v>99.143719879822498</v>
      </c>
      <c r="Q87" s="3">
        <f t="shared" si="15"/>
        <v>-90.095269114778105</v>
      </c>
      <c r="R87">
        <f t="shared" si="16"/>
        <v>89.904730885221895</v>
      </c>
      <c r="S87">
        <f t="shared" si="17"/>
        <v>1.1771430094626484E-3</v>
      </c>
      <c r="T87">
        <f t="shared" si="0"/>
        <v>99.143719879822498</v>
      </c>
    </row>
    <row r="88" spans="1:20" x14ac:dyDescent="0.25">
      <c r="A88">
        <f t="shared" si="1"/>
        <v>7.4243132506185932</v>
      </c>
      <c r="B88">
        <f t="shared" si="18"/>
        <v>1.1816161528986067</v>
      </c>
      <c r="C88" t="str">
        <f t="shared" si="2"/>
        <v>-150.666007068172-90268.9085880901i</v>
      </c>
      <c r="D88" t="str">
        <f t="shared" si="3"/>
        <v>3.47812499999083-13469.259265644i</v>
      </c>
      <c r="E88" t="str">
        <f t="shared" si="4"/>
        <v>162.469512708456-0.0112444424385013i</v>
      </c>
      <c r="F88" t="str">
        <f t="shared" si="5"/>
        <v>2.90990990990844-126400.706270798i</v>
      </c>
      <c r="G88" t="str">
        <f t="shared" si="6"/>
        <v>0.999999999999492-7.12734072059023E-07i</v>
      </c>
      <c r="H88" t="str">
        <f t="shared" si="7"/>
        <v>15.1515162810056+0.0279675590615869i</v>
      </c>
      <c r="I88" t="str">
        <f t="shared" si="8"/>
        <v>24.2330329463511-12966.6062005553i</v>
      </c>
      <c r="K88" t="str">
        <f t="shared" si="9"/>
        <v>0.329998851029409-0.000613170096523587i</v>
      </c>
      <c r="L88" t="str">
        <f t="shared" si="10"/>
        <v>0.000833333333333333-682.333295845758i</v>
      </c>
      <c r="M88" t="str">
        <f t="shared" si="11"/>
        <v>0.005-240.093747950005i</v>
      </c>
      <c r="N88">
        <f t="shared" si="12"/>
        <v>89.904368863655407</v>
      </c>
      <c r="O88">
        <f t="shared" si="13"/>
        <v>99.110775930250142</v>
      </c>
      <c r="P88" s="3">
        <f t="shared" si="14"/>
        <v>99.110775930250142</v>
      </c>
      <c r="Q88" s="3">
        <f t="shared" si="15"/>
        <v>-90.095631136344593</v>
      </c>
      <c r="R88">
        <f t="shared" si="16"/>
        <v>89.904368863655407</v>
      </c>
      <c r="S88">
        <f t="shared" si="17"/>
        <v>1.1816161528986067E-3</v>
      </c>
      <c r="T88">
        <f t="shared" si="0"/>
        <v>99.110775930250142</v>
      </c>
    </row>
    <row r="89" spans="1:20" x14ac:dyDescent="0.25">
      <c r="A89">
        <f t="shared" si="1"/>
        <v>7.4525256409709444</v>
      </c>
      <c r="B89">
        <f t="shared" si="18"/>
        <v>1.1861062942796214</v>
      </c>
      <c r="C89" t="str">
        <f t="shared" si="2"/>
        <v>-150.666002693694-89927.1830507109i</v>
      </c>
      <c r="D89" t="str">
        <f t="shared" si="3"/>
        <v>3.47812499999076-13418.2698402939i</v>
      </c>
      <c r="E89" t="str">
        <f t="shared" si="4"/>
        <v>162.469512523779-0.0112871709555222i</v>
      </c>
      <c r="F89" t="str">
        <f t="shared" si="5"/>
        <v>2.90990990990842-125922.20190358i</v>
      </c>
      <c r="G89" t="str">
        <f t="shared" si="6"/>
        <v>0.999999999999488-7.15442461532845E-07i</v>
      </c>
      <c r="H89" t="str">
        <f t="shared" si="7"/>
        <v>15.151516289606+0.0280738357906662i</v>
      </c>
      <c r="I89" t="str">
        <f t="shared" si="8"/>
        <v>24.2330329504839-12917.5196291308i</v>
      </c>
      <c r="K89" t="str">
        <f t="shared" si="9"/>
        <v>0.329998842280672-0.000615500126434175i</v>
      </c>
      <c r="L89" t="str">
        <f t="shared" si="10"/>
        <v>0.000833333333333333-679.750244915083i</v>
      </c>
      <c r="M89" t="str">
        <f t="shared" si="11"/>
        <v>0.005-239.184845536964i</v>
      </c>
      <c r="N89">
        <f t="shared" si="12"/>
        <v>89.904005466419221</v>
      </c>
      <c r="O89">
        <f t="shared" si="13"/>
        <v>99.077831979743749</v>
      </c>
      <c r="P89" s="3">
        <f t="shared" si="14"/>
        <v>99.077831979743749</v>
      </c>
      <c r="Q89" s="3">
        <f t="shared" si="15"/>
        <v>-90.095994533580779</v>
      </c>
      <c r="R89">
        <f t="shared" si="16"/>
        <v>89.904005466419221</v>
      </c>
      <c r="S89">
        <f t="shared" si="17"/>
        <v>1.1861062942796214E-3</v>
      </c>
      <c r="T89">
        <f t="shared" si="0"/>
        <v>99.077831979743749</v>
      </c>
    </row>
    <row r="90" spans="1:20" x14ac:dyDescent="0.25">
      <c r="A90">
        <f t="shared" si="1"/>
        <v>7.4808452384066335</v>
      </c>
      <c r="B90">
        <f t="shared" si="18"/>
        <v>1.190613498197884</v>
      </c>
      <c r="C90" t="str">
        <f t="shared" si="2"/>
        <v>-150.665998285909-89586.7511460527i</v>
      </c>
      <c r="D90" t="str">
        <f t="shared" si="3"/>
        <v>3.47812499999069-13367.4734412603i</v>
      </c>
      <c r="E90" t="str">
        <f t="shared" si="4"/>
        <v>162.469512337699-0.0113300618367399i</v>
      </c>
      <c r="F90" t="str">
        <f t="shared" si="5"/>
        <v>2.90990990990841-125445.508969512i</v>
      </c>
      <c r="G90" t="str">
        <f t="shared" si="6"/>
        <v>0.999999999999484-7.18161142886666E-07i</v>
      </c>
      <c r="H90" t="str">
        <f t="shared" si="7"/>
        <v>15.151516298272+0.028180516371369i</v>
      </c>
      <c r="I90" t="str">
        <f t="shared" si="8"/>
        <v>24.233032954648-12868.618880563i</v>
      </c>
      <c r="K90" t="str">
        <f t="shared" si="9"/>
        <v>0.329998833465319-0.000617839010270108i</v>
      </c>
      <c r="L90" t="str">
        <f t="shared" si="10"/>
        <v>0.000833333333333333-677.176972419885i</v>
      </c>
      <c r="M90" t="str">
        <f t="shared" si="11"/>
        <v>0.005-238.279383878227i</v>
      </c>
      <c r="N90">
        <f t="shared" si="12"/>
        <v>89.903640688285904</v>
      </c>
      <c r="O90">
        <f t="shared" si="13"/>
        <v>99.044888028296526</v>
      </c>
      <c r="P90" s="3">
        <f t="shared" si="14"/>
        <v>99.044888028296526</v>
      </c>
      <c r="Q90" s="3">
        <f t="shared" si="15"/>
        <v>-90.096359311714096</v>
      </c>
      <c r="R90">
        <f t="shared" si="16"/>
        <v>89.903640688285904</v>
      </c>
      <c r="S90">
        <f t="shared" si="17"/>
        <v>1.1906134981978841E-3</v>
      </c>
      <c r="T90">
        <f t="shared" si="0"/>
        <v>99.044888028296526</v>
      </c>
    </row>
    <row r="91" spans="1:20" x14ac:dyDescent="0.25">
      <c r="A91">
        <f t="shared" si="1"/>
        <v>7.5092724503125785</v>
      </c>
      <c r="B91">
        <f t="shared" si="18"/>
        <v>1.195137829491036</v>
      </c>
      <c r="C91" t="str">
        <f t="shared" si="2"/>
        <v>-150.665993844564-89247.6079768861i</v>
      </c>
      <c r="D91" t="str">
        <f t="shared" si="3"/>
        <v>3.47812499999061-13316.8693378199i</v>
      </c>
      <c r="E91" t="str">
        <f t="shared" si="4"/>
        <v>162.469512150202-0.0113731156990925i</v>
      </c>
      <c r="F91" t="str">
        <f t="shared" si="5"/>
        <v>2.90990990990841-124970.620611205i</v>
      </c>
      <c r="G91" t="str">
        <f t="shared" si="6"/>
        <v>0.99999999999948-7.20890155229632E-07i</v>
      </c>
      <c r="H91" t="str">
        <f t="shared" si="7"/>
        <v>15.1515163070039+0.0282876023383322i</v>
      </c>
      <c r="I91" t="str">
        <f t="shared" si="8"/>
        <v>24.2330329588438-12819.903251398i</v>
      </c>
      <c r="K91" t="str">
        <f t="shared" si="9"/>
        <v>0.329998824582843-0.000620186781674151i</v>
      </c>
      <c r="L91" t="str">
        <f t="shared" si="10"/>
        <v>0.000833333333333333-674.613441342784i</v>
      </c>
      <c r="M91" t="str">
        <f t="shared" si="11"/>
        <v>0.005-237.377349948423i</v>
      </c>
      <c r="N91">
        <f t="shared" si="12"/>
        <v>89.903274524008182</v>
      </c>
      <c r="O91">
        <f t="shared" si="13"/>
        <v>99.011944075901084</v>
      </c>
      <c r="P91" s="3">
        <f t="shared" si="14"/>
        <v>99.011944075901084</v>
      </c>
      <c r="Q91" s="3">
        <f t="shared" si="15"/>
        <v>-90.096725475991818</v>
      </c>
      <c r="R91">
        <f t="shared" si="16"/>
        <v>89.903274524008182</v>
      </c>
      <c r="S91">
        <f t="shared" si="17"/>
        <v>1.195137829491036E-3</v>
      </c>
      <c r="T91">
        <f t="shared" si="0"/>
        <v>99.011944075901084</v>
      </c>
    </row>
    <row r="92" spans="1:20" x14ac:dyDescent="0.25">
      <c r="A92">
        <f t="shared" si="1"/>
        <v>7.5378076856237675</v>
      </c>
      <c r="B92">
        <f t="shared" si="18"/>
        <v>1.199679353243102</v>
      </c>
      <c r="C92" t="str">
        <f t="shared" si="2"/>
        <v>-150.665989369394-88909.7486645214i</v>
      </c>
      <c r="D92" t="str">
        <f t="shared" si="3"/>
        <v>3.47812499999054-13266.4568020157i</v>
      </c>
      <c r="E92" t="str">
        <f t="shared" si="4"/>
        <v>162.469511961275-0.0114163331618534i</v>
      </c>
      <c r="F92" t="str">
        <f t="shared" si="5"/>
        <v>2.90990990990838-124497.529997232i</v>
      </c>
      <c r="G92" t="str">
        <f t="shared" si="6"/>
        <v>0.999999999999476-7.23629537819503E-07i</v>
      </c>
      <c r="H92" t="str">
        <f t="shared" si="7"/>
        <v>15.1515163158023+0.0283950952320241i</v>
      </c>
      <c r="I92" t="str">
        <f t="shared" si="8"/>
        <v>24.2330329630715-12771.3720408454i</v>
      </c>
      <c r="K92" t="str">
        <f t="shared" si="9"/>
        <v>0.329998815632732-0.000622543474416877i</v>
      </c>
      <c r="L92" t="str">
        <f t="shared" si="10"/>
        <v>0.000833333333333333-672.059614806518i</v>
      </c>
      <c r="M92" t="str">
        <f t="shared" si="11"/>
        <v>0.005-236.478730771491i</v>
      </c>
      <c r="N92">
        <f t="shared" si="12"/>
        <v>89.902906968318902</v>
      </c>
      <c r="O92">
        <f t="shared" si="13"/>
        <v>98.979000122550062</v>
      </c>
      <c r="P92" s="3">
        <f t="shared" si="14"/>
        <v>98.979000122550062</v>
      </c>
      <c r="Q92" s="3">
        <f t="shared" si="15"/>
        <v>-90.097093031681098</v>
      </c>
      <c r="R92">
        <f t="shared" si="16"/>
        <v>89.902906968318902</v>
      </c>
      <c r="S92">
        <f t="shared" si="17"/>
        <v>1.199679353243102E-3</v>
      </c>
      <c r="T92">
        <f t="shared" si="0"/>
        <v>98.979000122550062</v>
      </c>
    </row>
    <row r="93" spans="1:20" x14ac:dyDescent="0.25">
      <c r="A93">
        <f t="shared" si="1"/>
        <v>7.5664513548291383</v>
      </c>
      <c r="B93">
        <f t="shared" si="18"/>
        <v>1.2042381347854259</v>
      </c>
      <c r="C93" t="str">
        <f t="shared" si="2"/>
        <v>-150.665984860153-88573.1683487413i</v>
      </c>
      <c r="D93" t="str">
        <f t="shared" si="3"/>
        <v>3.47812499999047-13216.2351086465i</v>
      </c>
      <c r="E93" t="str">
        <f t="shared" si="4"/>
        <v>162.46951177091-0.0114597148466635i</v>
      </c>
      <c r="F93" t="str">
        <f t="shared" si="5"/>
        <v>2.90990990990837-124026.230322024i</v>
      </c>
      <c r="G93" t="str">
        <f t="shared" si="6"/>
        <v>0.999999999999472-7.26379330063214E-07i</v>
      </c>
      <c r="H93" t="str">
        <f t="shared" si="7"/>
        <v>15.1515163246676+0.0285029965987673i</v>
      </c>
      <c r="I93" t="str">
        <f t="shared" si="8"/>
        <v>24.2330329673315-12723.024550767i</v>
      </c>
      <c r="K93" t="str">
        <f t="shared" si="9"/>
        <v>0.329998806614472-0.00062490912239718i</v>
      </c>
      <c r="L93" t="str">
        <f t="shared" si="10"/>
        <v>0.000833333333333333-669.515456073439i</v>
      </c>
      <c r="M93" t="str">
        <f t="shared" si="11"/>
        <v>0.005-235.583513420493i</v>
      </c>
      <c r="N93">
        <f t="shared" si="12"/>
        <v>89.902538015930801</v>
      </c>
      <c r="O93">
        <f t="shared" si="13"/>
        <v>98.94605616823641</v>
      </c>
      <c r="P93" s="3">
        <f t="shared" si="14"/>
        <v>98.94605616823641</v>
      </c>
      <c r="Q93" s="3">
        <f t="shared" si="15"/>
        <v>-90.097461984069199</v>
      </c>
      <c r="R93">
        <f t="shared" si="16"/>
        <v>89.902538015930801</v>
      </c>
      <c r="S93">
        <f t="shared" si="17"/>
        <v>1.2042381347854259E-3</v>
      </c>
      <c r="T93">
        <f t="shared" si="0"/>
        <v>98.94605616823641</v>
      </c>
    </row>
    <row r="94" spans="1:20" x14ac:dyDescent="0.25">
      <c r="A94">
        <f t="shared" si="1"/>
        <v>7.5952038699774889</v>
      </c>
      <c r="B94">
        <f t="shared" si="18"/>
        <v>1.2088142396976105</v>
      </c>
      <c r="C94" t="str">
        <f t="shared" si="2"/>
        <v>-150.665980316576-88237.8621877243i</v>
      </c>
      <c r="D94" t="str">
        <f t="shared" si="3"/>
        <v>3.4781249999904-13166.2035352564i</v>
      </c>
      <c r="E94" t="str">
        <f t="shared" si="4"/>
        <v>162.469511579096-0.0115032613775113i</v>
      </c>
      <c r="F94" t="str">
        <f t="shared" si="5"/>
        <v>2.90990990990835-123556.714805778i</v>
      </c>
      <c r="G94" t="str">
        <f t="shared" si="6"/>
        <v>0.999999999999468-7.29139571517451E-07i</v>
      </c>
      <c r="H94" t="str">
        <f t="shared" si="7"/>
        <v>15.1515163336006+0.0286113079907596i</v>
      </c>
      <c r="I94" t="str">
        <f t="shared" si="8"/>
        <v>24.2330329716238-12674.8600856684i</v>
      </c>
      <c r="K94" t="str">
        <f t="shared" si="9"/>
        <v>0.329998797527542-0.000627283759642719i</v>
      </c>
      <c r="L94" t="str">
        <f t="shared" si="10"/>
        <v>0.000833333333333333-666.980928544966i</v>
      </c>
      <c r="M94" t="str">
        <f t="shared" si="11"/>
        <v>0.005-234.691685017427i</v>
      </c>
      <c r="N94">
        <f t="shared" si="12"/>
        <v>89.902167661536609</v>
      </c>
      <c r="O94">
        <f t="shared" si="13"/>
        <v>98.913112212952768</v>
      </c>
      <c r="P94" s="3">
        <f t="shared" si="14"/>
        <v>98.913112212952768</v>
      </c>
      <c r="Q94" s="3">
        <f t="shared" si="15"/>
        <v>-90.097832338463391</v>
      </c>
      <c r="R94">
        <f t="shared" si="16"/>
        <v>89.902167661536609</v>
      </c>
      <c r="S94">
        <f t="shared" si="17"/>
        <v>1.2088142396976104E-3</v>
      </c>
      <c r="T94">
        <f t="shared" si="0"/>
        <v>98.913112212952768</v>
      </c>
    </row>
    <row r="95" spans="1:20" x14ac:dyDescent="0.25">
      <c r="A95">
        <f t="shared" si="1"/>
        <v>7.6240656446834034</v>
      </c>
      <c r="B95">
        <f t="shared" si="18"/>
        <v>1.2134077338084615</v>
      </c>
      <c r="C95" t="str">
        <f t="shared" si="2"/>
        <v>-150.665975738403-87903.8253579792i</v>
      </c>
      <c r="D95" t="str">
        <f t="shared" si="3"/>
        <v>3.47812499999033-13116.3613621243i</v>
      </c>
      <c r="E95" t="str">
        <f t="shared" si="4"/>
        <v>162.469511385823-0.0115469733807677i</v>
      </c>
      <c r="F95" t="str">
        <f t="shared" si="5"/>
        <v>2.90990990990835-123088.976694356i</v>
      </c>
      <c r="G95" t="str">
        <f t="shared" si="6"/>
        <v>0.999999999999464-7.31910301889215E-07i</v>
      </c>
      <c r="H95" t="str">
        <f t="shared" si="7"/>
        <v>15.1515163426015+0.0287200309660977i</v>
      </c>
      <c r="I95" t="str">
        <f t="shared" si="8"/>
        <v>24.2330329759489-12626.8779526873i</v>
      </c>
      <c r="K95" t="str">
        <f t="shared" si="9"/>
        <v>0.329998788371421-0.000629667420310451i</v>
      </c>
      <c r="L95" t="str">
        <f t="shared" si="10"/>
        <v>0.000833333333333333-664.455995761077i</v>
      </c>
      <c r="M95" t="str">
        <f t="shared" si="11"/>
        <v>0.005-233.803232733042i</v>
      </c>
      <c r="N95">
        <f t="shared" si="12"/>
        <v>89.901795899808789</v>
      </c>
      <c r="O95">
        <f t="shared" si="13"/>
        <v>98.880168256691775</v>
      </c>
      <c r="P95" s="3">
        <f t="shared" si="14"/>
        <v>98.880168256691775</v>
      </c>
      <c r="Q95" s="3">
        <f t="shared" si="15"/>
        <v>-90.098204100191211</v>
      </c>
      <c r="R95">
        <f t="shared" si="16"/>
        <v>89.901795899808789</v>
      </c>
      <c r="S95">
        <f t="shared" si="17"/>
        <v>1.2134077338084614E-3</v>
      </c>
      <c r="T95">
        <f t="shared" si="0"/>
        <v>98.880168256691775</v>
      </c>
    </row>
    <row r="96" spans="1:20" x14ac:dyDescent="0.25">
      <c r="A96">
        <f t="shared" si="1"/>
        <v>7.6530370941332011</v>
      </c>
      <c r="B96">
        <f t="shared" si="18"/>
        <v>1.2180186831969337</v>
      </c>
      <c r="C96" t="str">
        <f t="shared" si="2"/>
        <v>-150.66597112537-87571.0530542729i</v>
      </c>
      <c r="D96" t="str">
        <f t="shared" si="3"/>
        <v>3.47812499999025-13066.7078722539i</v>
      </c>
      <c r="E96" t="str">
        <f t="shared" si="4"/>
        <v>162.469511191076-0.0115908514851695i</v>
      </c>
      <c r="F96" t="str">
        <f t="shared" si="5"/>
        <v>2.90990990990834-122623.009259187i</v>
      </c>
      <c r="G96" t="str">
        <f t="shared" si="6"/>
        <v>0.99999999999946-7.3469156103639E-07i</v>
      </c>
      <c r="H96" t="str">
        <f t="shared" si="7"/>
        <v>15.1515163516709+0.0288291670887991i</v>
      </c>
      <c r="I96" t="str">
        <f t="shared" si="8"/>
        <v>24.2330329803069-12579.0774615847i</v>
      </c>
      <c r="K96" t="str">
        <f t="shared" si="9"/>
        <v>0.329998779145584-0.000632060138687113i</v>
      </c>
      <c r="L96" t="str">
        <f t="shared" si="10"/>
        <v>0.000833333333333333-661.940621399758i</v>
      </c>
      <c r="M96" t="str">
        <f t="shared" si="11"/>
        <v>0.005-232.918143786652i</v>
      </c>
      <c r="N96">
        <f t="shared" si="12"/>
        <v>89.901422725399669</v>
      </c>
      <c r="O96">
        <f t="shared" si="13"/>
        <v>98.847224299445884</v>
      </c>
      <c r="P96" s="3">
        <f t="shared" si="14"/>
        <v>98.847224299445884</v>
      </c>
      <c r="Q96" s="3">
        <f t="shared" si="15"/>
        <v>-90.098577274600331</v>
      </c>
      <c r="R96">
        <f t="shared" si="16"/>
        <v>89.901422725399669</v>
      </c>
      <c r="S96">
        <f t="shared" si="17"/>
        <v>1.2180186831969337E-3</v>
      </c>
      <c r="T96">
        <f t="shared" si="0"/>
        <v>98.847224299445884</v>
      </c>
    </row>
    <row r="97" spans="1:20" x14ac:dyDescent="0.25">
      <c r="A97">
        <f t="shared" si="1"/>
        <v>7.6821186350909079</v>
      </c>
      <c r="B97">
        <f t="shared" si="18"/>
        <v>1.2226471541930821</v>
      </c>
      <c r="C97" t="str">
        <f t="shared" si="2"/>
        <v>-150.665966477211-87239.5404895646i</v>
      </c>
      <c r="D97" t="str">
        <f t="shared" si="3"/>
        <v>3.47812499999018-13017.2423513631i</v>
      </c>
      <c r="E97" t="str">
        <f t="shared" si="4"/>
        <v>162.469510994847-0.0116348963218571i</v>
      </c>
      <c r="F97" t="str">
        <f t="shared" si="5"/>
        <v>2.90990990990832-122158.805797174i</v>
      </c>
      <c r="G97" t="str">
        <f t="shared" si="6"/>
        <v>0.999999999999456-7.37483388968326E-07i</v>
      </c>
      <c r="H97" t="str">
        <f t="shared" si="7"/>
        <v>15.1515163608095+0.0289387179288244i</v>
      </c>
      <c r="I97" t="str">
        <f t="shared" si="8"/>
        <v>24.2330329846981-12531.4579247345i</v>
      </c>
      <c r="K97" t="str">
        <f t="shared" si="9"/>
        <v>0.329998769849495-0.00063446194918967i</v>
      </c>
      <c r="L97" t="str">
        <f t="shared" si="10"/>
        <v>0.000833333333333333-659.434769276504i</v>
      </c>
      <c r="M97" t="str">
        <f t="shared" si="11"/>
        <v>0.005-232.036405445958i</v>
      </c>
      <c r="N97">
        <f t="shared" si="12"/>
        <v>89.901048132941199</v>
      </c>
      <c r="O97">
        <f t="shared" si="13"/>
        <v>98.81428034120762</v>
      </c>
      <c r="P97" s="3">
        <f t="shared" si="14"/>
        <v>98.81428034120762</v>
      </c>
      <c r="Q97" s="3">
        <f t="shared" si="15"/>
        <v>-90.098951867058801</v>
      </c>
      <c r="R97">
        <f t="shared" si="16"/>
        <v>89.901048132941199</v>
      </c>
      <c r="S97">
        <f t="shared" si="17"/>
        <v>1.222647154193082E-3</v>
      </c>
      <c r="T97">
        <f t="shared" si="0"/>
        <v>98.81428034120762</v>
      </c>
    </row>
    <row r="98" spans="1:20" x14ac:dyDescent="0.25">
      <c r="A98">
        <f t="shared" si="1"/>
        <v>7.7113106859042526</v>
      </c>
      <c r="B98">
        <f t="shared" si="18"/>
        <v>1.2272932133790158</v>
      </c>
      <c r="C98" t="str">
        <f t="shared" si="2"/>
        <v>-150.665961793661-86909.2828949353i</v>
      </c>
      <c r="D98" t="str">
        <f t="shared" si="3"/>
        <v>3.47812499999011-12967.9640878737i</v>
      </c>
      <c r="E98" t="str">
        <f t="shared" si="4"/>
        <v>162.469510797124-0.0116791085243584i</v>
      </c>
      <c r="F98" t="str">
        <f t="shared" si="5"/>
        <v>2.90990990990831-121696.359630594i</v>
      </c>
      <c r="G98" t="str">
        <f t="shared" si="6"/>
        <v>0.999999999999452-7.40285825846402E-07i</v>
      </c>
      <c r="H98" t="str">
        <f t="shared" si="7"/>
        <v>15.1515163700175+0.0290486850620999i</v>
      </c>
      <c r="I98" t="str">
        <f t="shared" si="8"/>
        <v>24.2330329891227-12484.0186571136i</v>
      </c>
      <c r="K98" t="str">
        <f t="shared" si="9"/>
        <v>0.329998760482624-0.000636872886365884i</v>
      </c>
      <c r="L98" t="str">
        <f t="shared" si="10"/>
        <v>0.000833333333333333-656.938403343799i</v>
      </c>
      <c r="M98" t="str">
        <f t="shared" si="11"/>
        <v>0.005-231.158005026855i</v>
      </c>
      <c r="N98">
        <f t="shared" si="12"/>
        <v>89.900672117044948</v>
      </c>
      <c r="O98">
        <f t="shared" si="13"/>
        <v>98.781336381969538</v>
      </c>
      <c r="P98" s="3">
        <f t="shared" si="14"/>
        <v>98.781336381969538</v>
      </c>
      <c r="Q98" s="3">
        <f t="shared" si="15"/>
        <v>-90.099327882955052</v>
      </c>
      <c r="R98">
        <f t="shared" si="16"/>
        <v>89.900672117044948</v>
      </c>
      <c r="S98">
        <f t="shared" si="17"/>
        <v>1.2272932133790158E-3</v>
      </c>
      <c r="T98">
        <f t="shared" si="0"/>
        <v>98.781336381969538</v>
      </c>
    </row>
    <row r="99" spans="1:20" x14ac:dyDescent="0.25">
      <c r="A99">
        <f t="shared" si="1"/>
        <v>7.7406136665106891</v>
      </c>
      <c r="B99">
        <f t="shared" si="18"/>
        <v>1.2319569275898561</v>
      </c>
      <c r="C99" t="str">
        <f t="shared" si="2"/>
        <v>-150.665957074443-86580.2755195165i</v>
      </c>
      <c r="D99" t="str">
        <f t="shared" si="3"/>
        <v>3.47812499999003-12918.8723729012i</v>
      </c>
      <c r="E99" t="str">
        <f t="shared" si="4"/>
        <v>162.469510597895-0.0117234887286085i</v>
      </c>
      <c r="F99" t="str">
        <f t="shared" si="5"/>
        <v>2.90990990990831-121235.664107004i</v>
      </c>
      <c r="G99" t="str">
        <f t="shared" si="6"/>
        <v>0.999999999999448-7.43098911984616E-07i</v>
      </c>
      <c r="H99" t="str">
        <f t="shared" si="7"/>
        <v>15.1515163792957+0.0291590700705408i</v>
      </c>
      <c r="I99" t="str">
        <f t="shared" si="8"/>
        <v>24.2330329935811-12436.7589762924i</v>
      </c>
      <c r="K99" t="str">
        <f t="shared" si="9"/>
        <v>0.329998751044429-0.000639292984894744i</v>
      </c>
      <c r="L99" t="str">
        <f t="shared" si="10"/>
        <v>0.000833333333333333-654.451487690575i</v>
      </c>
      <c r="M99" t="str">
        <f t="shared" si="11"/>
        <v>0.005-230.282929893261i</v>
      </c>
      <c r="N99">
        <f t="shared" si="12"/>
        <v>89.900294672302024</v>
      </c>
      <c r="O99">
        <f t="shared" si="13"/>
        <v>98.748392421723722</v>
      </c>
      <c r="P99" s="3">
        <f t="shared" si="14"/>
        <v>98.748392421723722</v>
      </c>
      <c r="Q99" s="3">
        <f t="shared" si="15"/>
        <v>-90.099705327697976</v>
      </c>
      <c r="R99">
        <f t="shared" si="16"/>
        <v>89.900294672302024</v>
      </c>
      <c r="S99">
        <f t="shared" si="17"/>
        <v>1.231956927589856E-3</v>
      </c>
      <c r="T99">
        <f t="shared" si="0"/>
        <v>98.748392421723722</v>
      </c>
    </row>
    <row r="100" spans="1:20" x14ac:dyDescent="0.25">
      <c r="A100">
        <f t="shared" si="1"/>
        <v>7.77002799844343</v>
      </c>
      <c r="B100">
        <f t="shared" si="18"/>
        <v>1.2366383639146976</v>
      </c>
      <c r="C100" t="str">
        <f t="shared" si="2"/>
        <v>-150.665952319297-86252.5136304307i</v>
      </c>
      <c r="D100" t="str">
        <f t="shared" si="3"/>
        <v>3.47812499998995-12869.9665002452i</v>
      </c>
      <c r="E100" t="str">
        <f t="shared" si="4"/>
        <v>162.46951039715-0.0117680375729677i</v>
      </c>
      <c r="F100" t="str">
        <f t="shared" si="5"/>
        <v>2.90990990990829-120776.712599144i</v>
      </c>
      <c r="G100" t="str">
        <f t="shared" si="6"/>
        <v>0.999999999999444-7.45922687850154E-07i</v>
      </c>
      <c r="H100" t="str">
        <f t="shared" si="7"/>
        <v>15.1515163886446+0.0292698745420731i</v>
      </c>
      <c r="I100" t="str">
        <f t="shared" si="8"/>
        <v>24.2330329980733-12389.6782024244i</v>
      </c>
      <c r="K100" t="str">
        <f t="shared" si="9"/>
        <v>0.329998741534369-0.000641722279587006i</v>
      </c>
      <c r="L100" t="str">
        <f t="shared" si="10"/>
        <v>0.000833333333333333-651.973986541718i</v>
      </c>
      <c r="M100" t="str">
        <f t="shared" si="11"/>
        <v>0.005-229.411167456925i</v>
      </c>
      <c r="N100">
        <f t="shared" si="12"/>
        <v>89.899915793282929</v>
      </c>
      <c r="O100">
        <f t="shared" si="13"/>
        <v>98.715448460462994</v>
      </c>
      <c r="P100" s="3">
        <f t="shared" si="14"/>
        <v>98.715448460462994</v>
      </c>
      <c r="Q100" s="3">
        <f t="shared" si="15"/>
        <v>-90.100084206717071</v>
      </c>
      <c r="R100">
        <f t="shared" si="16"/>
        <v>89.899915793282929</v>
      </c>
      <c r="S100">
        <f t="shared" si="17"/>
        <v>1.2366383639146976E-3</v>
      </c>
      <c r="T100">
        <f t="shared" si="0"/>
        <v>98.715448460462994</v>
      </c>
    </row>
    <row r="101" spans="1:20" x14ac:dyDescent="0.25">
      <c r="A101">
        <f t="shared" si="1"/>
        <v>7.7995541048375161</v>
      </c>
      <c r="B101">
        <f t="shared" si="18"/>
        <v>1.2413375896975736</v>
      </c>
      <c r="C101" t="str">
        <f t="shared" si="2"/>
        <v>-150.665947527944-85925.9925127098i</v>
      </c>
      <c r="D101" t="str">
        <f t="shared" si="3"/>
        <v>3.47812499998987-12821.245766378i</v>
      </c>
      <c r="E101" t="str">
        <f t="shared" si="4"/>
        <v>162.469510194876-0.0118127556982124i</v>
      </c>
      <c r="F101" t="str">
        <f t="shared" si="5"/>
        <v>2.90990990990828-120319.498504842i</v>
      </c>
      <c r="G101" t="str">
        <f t="shared" si="6"/>
        <v>0.999999999999439-7.48757194063982E-07i</v>
      </c>
      <c r="H101" t="str">
        <f t="shared" si="7"/>
        <v>15.1515163980646+0.0293811000706577i</v>
      </c>
      <c r="I101" t="str">
        <f t="shared" si="8"/>
        <v>24.2330330025998-12342.7756582367i</v>
      </c>
      <c r="K101" t="str">
        <f t="shared" si="9"/>
        <v>0.329998731951895-0.00064416080538568i</v>
      </c>
      <c r="L101" t="str">
        <f t="shared" si="10"/>
        <v>0.000833333333333333-649.505864257536i</v>
      </c>
      <c r="M101" t="str">
        <f t="shared" si="11"/>
        <v>0.005-228.542705177251i</v>
      </c>
      <c r="N101">
        <f t="shared" si="12"/>
        <v>89.899535474537601</v>
      </c>
      <c r="O101">
        <f t="shared" si="13"/>
        <v>98.682504498179242</v>
      </c>
      <c r="P101" s="3">
        <f t="shared" si="14"/>
        <v>98.682504498179242</v>
      </c>
      <c r="Q101" s="3">
        <f t="shared" si="15"/>
        <v>-90.100464525462399</v>
      </c>
      <c r="R101">
        <f t="shared" si="16"/>
        <v>89.899535474537601</v>
      </c>
      <c r="S101">
        <f t="shared" si="17"/>
        <v>1.2413375896975737E-3</v>
      </c>
      <c r="T101">
        <f t="shared" si="0"/>
        <v>98.682504498179242</v>
      </c>
    </row>
    <row r="102" spans="1:20" x14ac:dyDescent="0.25">
      <c r="A102">
        <f t="shared" si="1"/>
        <v>7.8291924104358985</v>
      </c>
      <c r="B102">
        <f t="shared" si="18"/>
        <v>1.2460546725384243</v>
      </c>
      <c r="C102" t="str">
        <f t="shared" si="2"/>
        <v>-150.665942700103-85600.7074692379i</v>
      </c>
      <c r="D102" t="str">
        <f t="shared" si="3"/>
        <v>3.47812499998979-12772.7094704355i</v>
      </c>
      <c r="E102" t="str">
        <f t="shared" si="4"/>
        <v>162.469509991061-0.011857643747551i</v>
      </c>
      <c r="F102" t="str">
        <f t="shared" si="5"/>
        <v>2.90990990990827-119864.01524692i</v>
      </c>
      <c r="G102" t="str">
        <f t="shared" si="6"/>
        <v>0.999999999999435-7.51602471401421E-07i</v>
      </c>
      <c r="H102" t="str">
        <f t="shared" si="7"/>
        <v>15.1515164075564+0.0294927482563119i</v>
      </c>
      <c r="I102" t="str">
        <f t="shared" si="8"/>
        <v>24.2330330071607-12296.0506690207i</v>
      </c>
      <c r="K102" t="str">
        <f t="shared" si="9"/>
        <v>0.329998722296456-0.000646608597366522i</v>
      </c>
      <c r="L102" t="str">
        <f t="shared" si="10"/>
        <v>0.000833333333333333-647.04708533327i</v>
      </c>
      <c r="M102" t="str">
        <f t="shared" si="11"/>
        <v>0.005-227.677530561119i</v>
      </c>
      <c r="N102">
        <f t="shared" si="12"/>
        <v>89.899153710595243</v>
      </c>
      <c r="O102">
        <f t="shared" si="13"/>
        <v>98.64956053486469</v>
      </c>
      <c r="P102" s="3">
        <f t="shared" si="14"/>
        <v>98.64956053486469</v>
      </c>
      <c r="Q102" s="3">
        <f t="shared" si="15"/>
        <v>-90.100846289404757</v>
      </c>
      <c r="R102">
        <f t="shared" si="16"/>
        <v>89.899153710595243</v>
      </c>
      <c r="S102">
        <f t="shared" si="17"/>
        <v>1.2460546725384244E-3</v>
      </c>
      <c r="T102">
        <f t="shared" si="0"/>
        <v>98.64956053486469</v>
      </c>
    </row>
    <row r="103" spans="1:20" x14ac:dyDescent="0.25">
      <c r="A103">
        <f t="shared" si="1"/>
        <v>7.8589433415955545</v>
      </c>
      <c r="B103">
        <f t="shared" si="18"/>
        <v>1.2507896802940703</v>
      </c>
      <c r="C103" t="str">
        <f t="shared" si="2"/>
        <v>-150.665937835505-85276.6538206822i</v>
      </c>
      <c r="D103" t="str">
        <f t="shared" si="3"/>
        <v>3.47812499998972-12724.3569142069i</v>
      </c>
      <c r="E103" t="str">
        <f t="shared" si="4"/>
        <v>162.469509785695-0.0119027023666487i</v>
      </c>
      <c r="F103" t="str">
        <f t="shared" si="5"/>
        <v>2.90990990990826-119410.256273099i</v>
      </c>
      <c r="G103" t="str">
        <f t="shared" si="6"/>
        <v>0.999999999999431-7.54458560792744E-07i</v>
      </c>
      <c r="H103" t="str">
        <f t="shared" si="7"/>
        <v>15.1515164171205+0.029604820705133i</v>
      </c>
      <c r="I103" t="str">
        <f t="shared" si="8"/>
        <v>24.2330330117563-12249.5025626217i</v>
      </c>
      <c r="K103" t="str">
        <f t="shared" si="9"/>
        <v>0.329998712567497-0.000649065690738555i</v>
      </c>
      <c r="L103" t="str">
        <f t="shared" si="10"/>
        <v>0.000833333333333333-644.597614398558i</v>
      </c>
      <c r="M103" t="str">
        <f t="shared" si="11"/>
        <v>0.005-226.815631162701i</v>
      </c>
      <c r="N103">
        <f t="shared" si="12"/>
        <v>89.898770495964229</v>
      </c>
      <c r="O103">
        <f t="shared" si="13"/>
        <v>98.616616570511667</v>
      </c>
      <c r="P103" s="3">
        <f t="shared" si="14"/>
        <v>98.616616570511667</v>
      </c>
      <c r="Q103" s="3">
        <f t="shared" si="15"/>
        <v>-90.101229504035771</v>
      </c>
      <c r="R103">
        <f t="shared" si="16"/>
        <v>89.898770495964229</v>
      </c>
      <c r="S103">
        <f t="shared" si="17"/>
        <v>1.2507896802940704E-3</v>
      </c>
      <c r="T103">
        <f t="shared" si="0"/>
        <v>98.616616570511667</v>
      </c>
    </row>
    <row r="104" spans="1:20" x14ac:dyDescent="0.25">
      <c r="A104">
        <f t="shared" si="1"/>
        <v>7.8888073262936187</v>
      </c>
      <c r="B104">
        <f t="shared" si="18"/>
        <v>1.2555426810791879</v>
      </c>
      <c r="C104" t="str">
        <f t="shared" si="2"/>
        <v>-150.665932933864-84953.826905421i</v>
      </c>
      <c r="D104" t="str">
        <f t="shared" si="3"/>
        <v>3.47812499998965-12676.1874021244i</v>
      </c>
      <c r="E104" t="str">
        <f t="shared" si="4"/>
        <v>162.469509578764-0.0119479322036075i</v>
      </c>
      <c r="F104" t="str">
        <f t="shared" si="5"/>
        <v>2.90990990990823-118958.215055903i</v>
      </c>
      <c r="G104" t="str">
        <f t="shared" si="6"/>
        <v>0.999999999999426-7.57325503323753E-07i</v>
      </c>
      <c r="H104" t="str">
        <f t="shared" si="7"/>
        <v>15.1515164267573+0.0297173190293221i</v>
      </c>
      <c r="I104" t="str">
        <f t="shared" si="8"/>
        <v>24.2330330163869-12203.1306694294i</v>
      </c>
      <c r="K104" t="str">
        <f t="shared" si="9"/>
        <v>0.329998702764459-0.000651532120844575i</v>
      </c>
      <c r="L104" t="str">
        <f t="shared" si="10"/>
        <v>0.000833333333333333-642.157416216932i</v>
      </c>
      <c r="M104" t="str">
        <f t="shared" si="11"/>
        <v>0.005-225.956994583284i</v>
      </c>
      <c r="N104">
        <f t="shared" si="12"/>
        <v>89.898385825132152</v>
      </c>
      <c r="O104">
        <f t="shared" si="13"/>
        <v>98.583672605112156</v>
      </c>
      <c r="P104" s="3">
        <f t="shared" si="14"/>
        <v>98.583672605112156</v>
      </c>
      <c r="Q104" s="3">
        <f t="shared" si="15"/>
        <v>-90.101614174867848</v>
      </c>
      <c r="R104">
        <f t="shared" si="16"/>
        <v>89.898385825132152</v>
      </c>
      <c r="S104">
        <f t="shared" si="17"/>
        <v>1.255542681079188E-3</v>
      </c>
      <c r="T104">
        <f t="shared" si="0"/>
        <v>98.583672605112156</v>
      </c>
    </row>
    <row r="105" spans="1:20" x14ac:dyDescent="0.25">
      <c r="A105">
        <f t="shared" si="1"/>
        <v>7.9187847941335345</v>
      </c>
      <c r="B105">
        <f t="shared" si="18"/>
        <v>1.2603137432672888</v>
      </c>
      <c r="C105" t="str">
        <f t="shared" si="2"/>
        <v>-150.665927994901-84632.2220794809i</v>
      </c>
      <c r="D105" t="str">
        <f t="shared" si="3"/>
        <v>3.47812499998957-12628.2002412533i</v>
      </c>
      <c r="E105" t="str">
        <f t="shared" si="4"/>
        <v>162.469509370259-0.011993333909006i</v>
      </c>
      <c r="F105" t="str">
        <f t="shared" si="5"/>
        <v>2.90990990990823-118507.885092569i</v>
      </c>
      <c r="G105" t="str">
        <f t="shared" si="6"/>
        <v>0.999999999999422-7.6020334023638E-07i</v>
      </c>
      <c r="H105" t="str">
        <f t="shared" si="7"/>
        <v>15.1515164364677+0.0298302448472062i</v>
      </c>
      <c r="I105" t="str">
        <f t="shared" si="8"/>
        <v>24.2330330210531-12156.9343223689i</v>
      </c>
      <c r="K105" t="str">
        <f t="shared" si="9"/>
        <v>0.329998692886775-0.000654007923161633i</v>
      </c>
      <c r="L105" t="str">
        <f t="shared" si="10"/>
        <v>0.000833333333333333-639.726455685328i</v>
      </c>
      <c r="M105" t="str">
        <f t="shared" si="11"/>
        <v>0.005-225.101608471094i</v>
      </c>
      <c r="N105">
        <f t="shared" si="12"/>
        <v>89.89799969256562</v>
      </c>
      <c r="O105">
        <f t="shared" si="13"/>
        <v>98.5507286386582</v>
      </c>
      <c r="P105" s="3">
        <f t="shared" si="14"/>
        <v>98.5507286386582</v>
      </c>
      <c r="Q105" s="3">
        <f t="shared" si="15"/>
        <v>-90.10200030743438</v>
      </c>
      <c r="R105">
        <f t="shared" si="16"/>
        <v>89.89799969256562</v>
      </c>
      <c r="S105">
        <f t="shared" si="17"/>
        <v>1.2603137432672887E-3</v>
      </c>
      <c r="T105">
        <f t="shared" si="0"/>
        <v>98.5507286386582</v>
      </c>
    </row>
    <row r="106" spans="1:20" x14ac:dyDescent="0.25">
      <c r="A106">
        <f t="shared" si="1"/>
        <v>7.9488761763512414</v>
      </c>
      <c r="B106">
        <f t="shared" si="18"/>
        <v>1.2651029354917045</v>
      </c>
      <c r="C106" t="str">
        <f t="shared" si="2"/>
        <v>-150.665923018331-84311.8347164694i</v>
      </c>
      <c r="D106" t="str">
        <f t="shared" si="3"/>
        <v>3.47812499998948-12580.3947412823i</v>
      </c>
      <c r="E106" t="str">
        <f t="shared" si="4"/>
        <v>162.469509160166-0.0120389081358807i</v>
      </c>
      <c r="F106" t="str">
        <f t="shared" si="5"/>
        <v>2.90990990990821-118059.259904947i</v>
      </c>
      <c r="G106" t="str">
        <f t="shared" si="6"/>
        <v>0.999999999999418-7.63092112929275E-07i</v>
      </c>
      <c r="H106" t="str">
        <f t="shared" si="7"/>
        <v>15.1515164462518+0.0299435997832619i</v>
      </c>
      <c r="I106" t="str">
        <f t="shared" si="8"/>
        <v>24.2330330257544-12110.9128568898i</v>
      </c>
      <c r="K106" t="str">
        <f t="shared" si="9"/>
        <v>0.329998682933881-0.000656493133301586i</v>
      </c>
      <c r="L106" t="str">
        <f t="shared" si="10"/>
        <v>0.000833333333333333-637.304697833563i</v>
      </c>
      <c r="M106" t="str">
        <f t="shared" si="11"/>
        <v>0.005-224.249460521114i</v>
      </c>
      <c r="N106">
        <f t="shared" si="12"/>
        <v>89.897612092710162</v>
      </c>
      <c r="O106">
        <f t="shared" si="13"/>
        <v>98.517784671141854</v>
      </c>
      <c r="P106" s="3">
        <f t="shared" si="14"/>
        <v>98.517784671141854</v>
      </c>
      <c r="Q106" s="3">
        <f t="shared" si="15"/>
        <v>-90.102387907289838</v>
      </c>
      <c r="R106">
        <f t="shared" si="16"/>
        <v>89.897612092710162</v>
      </c>
      <c r="S106">
        <f t="shared" si="17"/>
        <v>1.2651029354917044E-3</v>
      </c>
      <c r="T106">
        <f t="shared" si="0"/>
        <v>98.517784671141854</v>
      </c>
    </row>
    <row r="107" spans="1:20" x14ac:dyDescent="0.25">
      <c r="A107">
        <f t="shared" si="1"/>
        <v>7.979081905821376</v>
      </c>
      <c r="B107">
        <f t="shared" si="18"/>
        <v>1.269910326646573</v>
      </c>
      <c r="C107" t="str">
        <f t="shared" si="2"/>
        <v>-150.665918003868-83992.6602075055i</v>
      </c>
      <c r="D107" t="str">
        <f t="shared" si="3"/>
        <v>3.4781249999894-12532.7702145132i</v>
      </c>
      <c r="E107" t="str">
        <f t="shared" si="4"/>
        <v>162.469508948473-0.0120846555397639i</v>
      </c>
      <c r="F107" t="str">
        <f t="shared" si="5"/>
        <v>2.9099099099082-117612.333039414i</v>
      </c>
      <c r="G107" t="str">
        <f t="shared" si="6"/>
        <v>0.999999999999413-7.65991862958403E-07i</v>
      </c>
      <c r="H107" t="str">
        <f t="shared" si="7"/>
        <v>15.1515164561105+0.0300573854681392i</v>
      </c>
      <c r="I107" t="str">
        <f t="shared" si="8"/>
        <v>24.2330330304917-12065.0656109581i</v>
      </c>
      <c r="K107" t="str">
        <f t="shared" si="9"/>
        <v>0.329998672905201-0.000658987787011567i</v>
      </c>
      <c r="L107" t="str">
        <f t="shared" si="10"/>
        <v>0.000833333333333333-634.89210782383i</v>
      </c>
      <c r="M107" t="str">
        <f t="shared" si="11"/>
        <v>0.005-223.400538474909i</v>
      </c>
      <c r="N107">
        <f t="shared" si="12"/>
        <v>89.897223019990278</v>
      </c>
      <c r="O107">
        <f t="shared" si="13"/>
        <v>98.484840702554919</v>
      </c>
      <c r="P107" s="3">
        <f t="shared" si="14"/>
        <v>98.484840702554919</v>
      </c>
      <c r="Q107" s="3">
        <f t="shared" si="15"/>
        <v>-90.102776980009722</v>
      </c>
      <c r="R107">
        <f t="shared" si="16"/>
        <v>89.897223019990278</v>
      </c>
      <c r="S107">
        <f t="shared" si="17"/>
        <v>1.269910326646573E-3</v>
      </c>
      <c r="T107">
        <f t="shared" si="0"/>
        <v>98.484840702554919</v>
      </c>
    </row>
    <row r="108" spans="1:20" x14ac:dyDescent="0.25">
      <c r="A108">
        <f t="shared" si="1"/>
        <v>8.0094024170634981</v>
      </c>
      <c r="B108">
        <f t="shared" si="18"/>
        <v>1.27473598588783</v>
      </c>
      <c r="C108" t="str">
        <f t="shared" si="2"/>
        <v>-150.665912951221-83674.6939611568i</v>
      </c>
      <c r="D108" t="str">
        <f t="shared" si="3"/>
        <v>3.47812499998932-12485.3259758512i</v>
      </c>
      <c r="E108" t="str">
        <f t="shared" si="4"/>
        <v>162.469508735168-0.0121305767786644i</v>
      </c>
      <c r="F108" t="str">
        <f t="shared" si="5"/>
        <v>2.90990990990819-117167.098066777i</v>
      </c>
      <c r="G108" t="str">
        <f t="shared" si="6"/>
        <v>0.999999999999409-7.68902632037641E-07i</v>
      </c>
      <c r="H108" t="str">
        <f t="shared" si="7"/>
        <v>15.1515164660443+0.0301716035386843i</v>
      </c>
      <c r="I108" t="str">
        <f t="shared" si="8"/>
        <v>24.233033035265-12019.3919250458i</v>
      </c>
      <c r="K108" t="str">
        <f t="shared" si="9"/>
        <v>0.329998662800157-0.000661491920174525i</v>
      </c>
      <c r="L108" t="str">
        <f t="shared" si="10"/>
        <v>0.000833333333333333-632.488650950221i</v>
      </c>
      <c r="M108" t="str">
        <f t="shared" si="11"/>
        <v>0.005-222.554830120452i</v>
      </c>
      <c r="N108">
        <f t="shared" si="12"/>
        <v>89.896832468809251</v>
      </c>
      <c r="O108">
        <f t="shared" si="13"/>
        <v>98.45189673288921</v>
      </c>
      <c r="P108" s="3">
        <f t="shared" si="14"/>
        <v>98.45189673288921</v>
      </c>
      <c r="Q108" s="3">
        <f t="shared" si="15"/>
        <v>-90.103167531190749</v>
      </c>
      <c r="R108">
        <f t="shared" si="16"/>
        <v>89.896832468809251</v>
      </c>
      <c r="S108">
        <f t="shared" si="17"/>
        <v>1.2747359858878301E-3</v>
      </c>
      <c r="T108">
        <f t="shared" ref="T108:T171" si="19">P108</f>
        <v>98.45189673288921</v>
      </c>
    </row>
    <row r="109" spans="1:20" x14ac:dyDescent="0.25">
      <c r="A109">
        <f t="shared" ref="A109:A172" si="20">2*PI()*B109</f>
        <v>8.0398381462483393</v>
      </c>
      <c r="B109">
        <f t="shared" si="18"/>
        <v>1.2795799826342038</v>
      </c>
      <c r="C109" t="str">
        <f t="shared" ref="C109:C172" si="21">IMPRODUCT(D109,E109,$C$40,,K109,$C$41)</f>
        <v>-150.665907860105-83357.9314033739i</v>
      </c>
      <c r="D109" t="str">
        <f t="shared" ref="D109:D172" si="22">IMDIV(IMPRODUCT($C$37,$C$38,COMPLEX(1,A109/$C$38)),IMSUM(-1*A109*A109/$C$39,COMPLEX(0,1*A109)))</f>
        <v>3.47812499998924-12438.061342795i</v>
      </c>
      <c r="E109" t="str">
        <f t="shared" ref="E109:E172" si="23">IMDIV(IMPRODUCT(IMSUM(F109,G109),$C$29,H109),IMSUM(1,I109))</f>
        <v>162.46950852024-0.0121766725130998i</v>
      </c>
      <c r="F109" t="str">
        <f t="shared" ref="F109:F172" si="24">IMDIV(IMPRODUCT($C$14,$C$15,COMPLEX(1,A109/$C$15)),IMSUM(-1*A109*A109/$C$16,COMPLEX(0,A109)))</f>
        <v>2.90990990990817-116723.548582182i</v>
      </c>
      <c r="G109" t="str">
        <f t="shared" ref="G109:G172" si="25">IMDIV(1,COMPLEX(1,A109*$C$9*$C$10))</f>
        <v>0.999999999999404-7.71824462039381E-07i</v>
      </c>
      <c r="H109" t="str">
        <f t="shared" ref="H109:H172" si="26">IMDIV($C$3,IMSUM(K109,COMPLEX(0,$C$28*A109)))</f>
        <v>15.1515164760537+0.0302862556379632i</v>
      </c>
      <c r="I109" t="str">
        <f t="shared" ref="I109:I172" si="27">IMPRODUCT(F109,$C$29,H109,$C$31)</f>
        <v>24.2330330400745-11973.8911421215i</v>
      </c>
      <c r="K109" t="str">
        <f t="shared" ref="K109:K172" si="28">IF($C$26&lt;=0,IMDIV(1,IMSUM(IMDIV(1,L109),1/$C$18)),IMDIV(1,IMSUM(IMDIV(1,L109),1/$C$18,IMDIV(1,M109))))</f>
        <v>0.329998652618172-0.000664005568809747i</v>
      </c>
      <c r="L109" t="str">
        <f t="shared" ref="L109:L172" si="29">IMSUM($C$21/$C$22,IMDIV(1,COMPLEX(0,$C$20*$C$22*A109)))</f>
        <v>0.000833333333333333-630.094292638195i</v>
      </c>
      <c r="M109" t="str">
        <f t="shared" ref="M109:M172" si="30">IMSUM($C$25/$C$26,IMDIV(1,COMPLEX(0,$C$24*$C$26*A109)))</f>
        <v>0.005-221.712323291942i</v>
      </c>
      <c r="N109">
        <f t="shared" ref="N109:N172" si="31">ABS(R109)</f>
        <v>89.896440433549117</v>
      </c>
      <c r="O109">
        <f t="shared" ref="O109:O172" si="32">ABS(P109)</f>
        <v>98.41895276213674</v>
      </c>
      <c r="P109" s="3">
        <f t="shared" ref="P109:P172" si="33">20*LOG10(IMABS(C109))</f>
        <v>98.41895276213674</v>
      </c>
      <c r="Q109" s="3">
        <f t="shared" ref="Q109:Q172" si="34">IMARGUMENT(C109)*180/PI()</f>
        <v>-90.103559566450883</v>
      </c>
      <c r="R109">
        <f t="shared" ref="R109:R172" si="35">IF(Q109&lt;0,Q109+180,Q109-180)</f>
        <v>89.896440433549117</v>
      </c>
      <c r="S109">
        <f t="shared" ref="S109:S172" si="36">B109/1000</f>
        <v>1.2795799826342039E-3</v>
      </c>
      <c r="T109">
        <f t="shared" si="19"/>
        <v>98.41895276213674</v>
      </c>
    </row>
    <row r="110" spans="1:20" x14ac:dyDescent="0.25">
      <c r="A110">
        <f t="shared" si="20"/>
        <v>8.0703895312040821</v>
      </c>
      <c r="B110">
        <f t="shared" ref="B110:B173" si="37">B109*(1+B$42)</f>
        <v>1.2844423865682137</v>
      </c>
      <c r="C110" t="str">
        <f t="shared" si="21"/>
        <v>-150.665902730221-83042.3679774183i</v>
      </c>
      <c r="D110" t="str">
        <f t="shared" si="22"/>
        <v>3.47812499998916-12390.9756354269i</v>
      </c>
      <c r="E110" t="str">
        <f t="shared" si="23"/>
        <v>162.469508303674-0.0122229434060919i</v>
      </c>
      <c r="F110" t="str">
        <f t="shared" si="24"/>
        <v>2.90990990990816-116281.67820502i</v>
      </c>
      <c r="G110" t="str">
        <f t="shared" si="25"/>
        <v>0.9999999999994-7.74757394995127E-07i</v>
      </c>
      <c r="H110" t="str">
        <f t="shared" si="26"/>
        <v>15.1515164861393+0.0304013434152864i</v>
      </c>
      <c r="I110" t="str">
        <f t="shared" si="27"/>
        <v>24.2330330449209-11928.5626076412i</v>
      </c>
      <c r="K110" t="str">
        <f t="shared" si="28"/>
        <v>0.329998642358657-0.000666528769073352i</v>
      </c>
      <c r="L110" t="str">
        <f t="shared" si="29"/>
        <v>0.000833333333333333-627.708998444105i</v>
      </c>
      <c r="M110" t="str">
        <f t="shared" si="30"/>
        <v>0.005-220.873005869637i</v>
      </c>
      <c r="N110">
        <f t="shared" si="31"/>
        <v>89.896046908570554</v>
      </c>
      <c r="O110">
        <f t="shared" si="32"/>
        <v>98.38600879028894</v>
      </c>
      <c r="P110" s="3">
        <f t="shared" si="33"/>
        <v>98.38600879028894</v>
      </c>
      <c r="Q110" s="3">
        <f t="shared" si="34"/>
        <v>-90.103953091429446</v>
      </c>
      <c r="R110">
        <f t="shared" si="35"/>
        <v>89.896046908570554</v>
      </c>
      <c r="S110">
        <f t="shared" si="36"/>
        <v>1.2844423865682136E-3</v>
      </c>
      <c r="T110">
        <f t="shared" si="19"/>
        <v>98.38600879028894</v>
      </c>
    </row>
    <row r="111" spans="1:20" x14ac:dyDescent="0.25">
      <c r="A111">
        <f t="shared" si="20"/>
        <v>8.1010570114226592</v>
      </c>
      <c r="B111">
        <f t="shared" si="37"/>
        <v>1.2893232676371731</v>
      </c>
      <c r="C111" t="str">
        <f t="shared" si="21"/>
        <v>-150.665897561274-82727.9991438061i</v>
      </c>
      <c r="D111" t="str">
        <f t="shared" si="22"/>
        <v>3.47812499998908-12344.0681764034i</v>
      </c>
      <c r="E111" t="str">
        <f t="shared" si="23"/>
        <v>162.469508085459-0.0122693901231821i</v>
      </c>
      <c r="F111" t="str">
        <f t="shared" si="24"/>
        <v>2.90990990990815-115841.480578837i</v>
      </c>
      <c r="G111" t="str">
        <f t="shared" si="25"/>
        <v>0.999999999999395-7.77701473096105E-07i</v>
      </c>
      <c r="H111" t="str">
        <f t="shared" si="26"/>
        <v>15.1515164963017+0.0305168685262307i</v>
      </c>
      <c r="I111" t="str">
        <f t="shared" si="27"/>
        <v>24.2330330498038-11883.4056695387i</v>
      </c>
      <c r="K111" t="str">
        <f t="shared" si="28"/>
        <v>0.329998632021021-0.000669061557258808i</v>
      </c>
      <c r="L111" t="str">
        <f t="shared" si="29"/>
        <v>0.000833333333333333-625.3327340547i</v>
      </c>
      <c r="M111" t="str">
        <f t="shared" si="30"/>
        <v>0.005-220.036865779675i</v>
      </c>
      <c r="N111">
        <f t="shared" si="31"/>
        <v>89.895651888212754</v>
      </c>
      <c r="O111">
        <f t="shared" si="32"/>
        <v>98.353064817337653</v>
      </c>
      <c r="P111" s="3">
        <f t="shared" si="33"/>
        <v>98.353064817337653</v>
      </c>
      <c r="Q111" s="3">
        <f t="shared" si="34"/>
        <v>-90.104348111787246</v>
      </c>
      <c r="R111">
        <f t="shared" si="35"/>
        <v>89.895651888212754</v>
      </c>
      <c r="S111">
        <f t="shared" si="36"/>
        <v>1.289323267637173E-3</v>
      </c>
      <c r="T111">
        <f t="shared" si="19"/>
        <v>98.353064817337653</v>
      </c>
    </row>
    <row r="112" spans="1:20" x14ac:dyDescent="0.25">
      <c r="A112">
        <f t="shared" si="20"/>
        <v>8.1318410280660665</v>
      </c>
      <c r="B112">
        <f t="shared" si="37"/>
        <v>1.2942226960541945</v>
      </c>
      <c r="C112" t="str">
        <f t="shared" si="21"/>
        <v>-150.665892352971-82414.820380235i</v>
      </c>
      <c r="D112" t="str">
        <f t="shared" si="22"/>
        <v>3.47812499998899-12297.3382909447i</v>
      </c>
      <c r="E112" t="str">
        <f t="shared" si="23"/>
        <v>162.469507865582-0.0123160133324451i</v>
      </c>
      <c r="F112" t="str">
        <f t="shared" si="24"/>
        <v>2.90990990990814-115402.949371244i</v>
      </c>
      <c r="G112" t="str">
        <f t="shared" si="25"/>
        <v>0.99999999999939-7.80656738693866E-07i</v>
      </c>
      <c r="H112" t="str">
        <f t="shared" si="26"/>
        <v>15.1515165065415+0.0306328326326651i</v>
      </c>
      <c r="I112" t="str">
        <f t="shared" si="27"/>
        <v>24.2330330547244-11838.4196782164i</v>
      </c>
      <c r="K112" t="str">
        <f t="shared" si="28"/>
        <v>0.329998621604672-0.000671603969797502i</v>
      </c>
      <c r="L112" t="str">
        <f t="shared" si="29"/>
        <v>0.000833333333333333-622.96546528661i</v>
      </c>
      <c r="M112" t="str">
        <f t="shared" si="30"/>
        <v>0.005-219.203890993898i</v>
      </c>
      <c r="N112">
        <f t="shared" si="31"/>
        <v>89.895255366793521</v>
      </c>
      <c r="O112">
        <f t="shared" si="32"/>
        <v>98.320120843274367</v>
      </c>
      <c r="P112" s="3">
        <f t="shared" si="33"/>
        <v>98.320120843274367</v>
      </c>
      <c r="Q112" s="3">
        <f t="shared" si="34"/>
        <v>-90.104744633206479</v>
      </c>
      <c r="R112">
        <f t="shared" si="35"/>
        <v>89.895255366793521</v>
      </c>
      <c r="S112">
        <f t="shared" si="36"/>
        <v>1.2942226960541946E-3</v>
      </c>
      <c r="T112">
        <f t="shared" si="19"/>
        <v>98.320120843274367</v>
      </c>
    </row>
    <row r="113" spans="1:20" x14ac:dyDescent="0.25">
      <c r="A113">
        <f t="shared" si="20"/>
        <v>8.1627420239727186</v>
      </c>
      <c r="B113">
        <f t="shared" si="37"/>
        <v>1.2991407422992005</v>
      </c>
      <c r="C113" t="str">
        <f t="shared" si="21"/>
        <v>-150.665887105009-82102.8271815242i</v>
      </c>
      <c r="D113" t="str">
        <f t="shared" si="22"/>
        <v>3.47812499998891-12250.7853068259i</v>
      </c>
      <c r="E113" t="str">
        <f t="shared" si="23"/>
        <v>162.469507644032-0.0123628137044881i</v>
      </c>
      <c r="F113" t="str">
        <f t="shared" si="24"/>
        <v>2.90990990990813-114966.07827382i</v>
      </c>
      <c r="G113" t="str">
        <f t="shared" si="25"/>
        <v>0.999999999999386-0.0000007836232343009i</v>
      </c>
      <c r="H113" t="str">
        <f t="shared" si="26"/>
        <v>15.1515165168593+0.030749237402773i</v>
      </c>
      <c r="I113" t="str">
        <f t="shared" si="27"/>
        <v>24.2330330596821-11793.6039865355i</v>
      </c>
      <c r="K113" t="str">
        <f t="shared" si="28"/>
        <v>0.329998611109006-0.000674156043259187i</v>
      </c>
      <c r="L113" t="str">
        <f t="shared" si="29"/>
        <v>0.000833333333333333-620.607158085885i</v>
      </c>
      <c r="M113" t="str">
        <f t="shared" si="30"/>
        <v>0.005-218.374069529685i</v>
      </c>
      <c r="N113">
        <f t="shared" si="31"/>
        <v>89.894857338608972</v>
      </c>
      <c r="O113">
        <f t="shared" si="32"/>
        <v>98.287176868090725</v>
      </c>
      <c r="P113" s="3">
        <f t="shared" si="33"/>
        <v>98.287176868090725</v>
      </c>
      <c r="Q113" s="3">
        <f t="shared" si="34"/>
        <v>-90.105142661391028</v>
      </c>
      <c r="R113">
        <f t="shared" si="35"/>
        <v>89.894857338608972</v>
      </c>
      <c r="S113">
        <f t="shared" si="36"/>
        <v>1.2991407422992005E-3</v>
      </c>
      <c r="T113">
        <f t="shared" si="19"/>
        <v>98.287176868090725</v>
      </c>
    </row>
    <row r="114" spans="1:20" x14ac:dyDescent="0.25">
      <c r="A114">
        <f t="shared" si="20"/>
        <v>8.1937604436638143</v>
      </c>
      <c r="B114">
        <f t="shared" si="37"/>
        <v>1.3040774771199375</v>
      </c>
      <c r="C114" t="str">
        <f t="shared" si="21"/>
        <v>-150.665881817089-81792.0150595466i</v>
      </c>
      <c r="D114" t="str">
        <f t="shared" si="22"/>
        <v>3.47812499998883-12204.4085543666i</v>
      </c>
      <c r="E114" t="str">
        <f t="shared" si="23"/>
        <v>162.469507420794-0.0124097919124684i</v>
      </c>
      <c r="F114" t="str">
        <f t="shared" si="24"/>
        <v>2.90990990990812-114530.86100203i</v>
      </c>
      <c r="G114" t="str">
        <f t="shared" si="25"/>
        <v>0.999999999999381-7.86601002591239E-07i</v>
      </c>
      <c r="H114" t="str">
        <f t="shared" si="26"/>
        <v>15.1515165272556+0.0308660845110771i</v>
      </c>
      <c r="I114" t="str">
        <f t="shared" si="27"/>
        <v>24.2330330646778-11748.9579498074i</v>
      </c>
      <c r="K114" t="str">
        <f t="shared" si="28"/>
        <v>0.329998600533425-0.000676717814352591i</v>
      </c>
      <c r="L114" t="str">
        <f t="shared" si="29"/>
        <v>0.000833333333333333-618.257778527477i</v>
      </c>
      <c r="M114" t="str">
        <f t="shared" si="30"/>
        <v>0.005-217.547389449776i</v>
      </c>
      <c r="N114">
        <f t="shared" si="31"/>
        <v>89.894457797933583</v>
      </c>
      <c r="O114">
        <f t="shared" si="32"/>
        <v>98.254232891778145</v>
      </c>
      <c r="P114" s="3">
        <f t="shared" si="33"/>
        <v>98.254232891778145</v>
      </c>
      <c r="Q114" s="3">
        <f t="shared" si="34"/>
        <v>-90.105542202066417</v>
      </c>
      <c r="R114">
        <f t="shared" si="35"/>
        <v>89.894457797933583</v>
      </c>
      <c r="S114">
        <f t="shared" si="36"/>
        <v>1.3040774771199376E-3</v>
      </c>
      <c r="T114">
        <f t="shared" si="19"/>
        <v>98.254232891778145</v>
      </c>
    </row>
    <row r="115" spans="1:20" x14ac:dyDescent="0.25">
      <c r="A115">
        <f t="shared" si="20"/>
        <v>8.2248967333497376</v>
      </c>
      <c r="B115">
        <f t="shared" si="37"/>
        <v>1.3090329715329934</v>
      </c>
      <c r="C115" t="str">
        <f t="shared" si="21"/>
        <v>-150.665876488904-81482.3795431653i</v>
      </c>
      <c r="D115" t="str">
        <f t="shared" si="22"/>
        <v>3.47812499998874-12158.2073664216i</v>
      </c>
      <c r="E115" t="str">
        <f t="shared" si="23"/>
        <v>162.469507195858-0.0124569486321026i</v>
      </c>
      <c r="F115" t="str">
        <f t="shared" si="24"/>
        <v>2.90990990990809-114097.291295126i</v>
      </c>
      <c r="G115" t="str">
        <f t="shared" si="25"/>
        <v>0.999999999999376-7.89590086401083E-07i</v>
      </c>
      <c r="H115" t="str">
        <f t="shared" si="26"/>
        <v>15.1515165377311+0.0309833756384634i</v>
      </c>
      <c r="I115" t="str">
        <f t="shared" si="27"/>
        <v>24.2330330697115-11704.4809257838i</v>
      </c>
      <c r="K115" t="str">
        <f t="shared" si="28"/>
        <v>0.329998589877316-0.000679289319925866i</v>
      </c>
      <c r="L115" t="str">
        <f t="shared" si="29"/>
        <v>0.000833333333333333-615.917292814782i</v>
      </c>
      <c r="M115" t="str">
        <f t="shared" si="30"/>
        <v>0.005-216.7238388621i</v>
      </c>
      <c r="N115">
        <f t="shared" si="31"/>
        <v>89.894056739020087</v>
      </c>
      <c r="O115">
        <f t="shared" si="32"/>
        <v>98.221288914328042</v>
      </c>
      <c r="P115" s="3">
        <f t="shared" si="33"/>
        <v>98.221288914328042</v>
      </c>
      <c r="Q115" s="3">
        <f t="shared" si="34"/>
        <v>-90.105943260979913</v>
      </c>
      <c r="R115">
        <f t="shared" si="35"/>
        <v>89.894056739020087</v>
      </c>
      <c r="S115">
        <f t="shared" si="36"/>
        <v>1.3090329715329933E-3</v>
      </c>
      <c r="T115">
        <f t="shared" si="19"/>
        <v>98.221288914328042</v>
      </c>
    </row>
    <row r="116" spans="1:20" x14ac:dyDescent="0.25">
      <c r="A116">
        <f t="shared" si="20"/>
        <v>8.2561513409364675</v>
      </c>
      <c r="B116">
        <f t="shared" si="37"/>
        <v>1.3140072968248189</v>
      </c>
      <c r="C116" t="str">
        <f t="shared" si="21"/>
        <v>-150.66587112015-81173.9161781702i</v>
      </c>
      <c r="D116" t="str">
        <f t="shared" si="22"/>
        <v>3.47812499998865-12112.1810783715i</v>
      </c>
      <c r="E116" t="str">
        <f t="shared" si="23"/>
        <v>162.469506969208-0.0125042845416648i</v>
      </c>
      <c r="F116" t="str">
        <f t="shared" si="24"/>
        <v>2.90990990990808-113665.362916062i</v>
      </c>
      <c r="G116" t="str">
        <f t="shared" si="25"/>
        <v>0.999999999999372-7.92590528729403E-07i</v>
      </c>
      <c r="H116" t="str">
        <f t="shared" si="26"/>
        <v>15.1515165482864+0.0311011124722051i</v>
      </c>
      <c r="I116" t="str">
        <f t="shared" si="27"/>
        <v>24.2330330747833-11660.1722746478i</v>
      </c>
      <c r="K116" t="str">
        <f t="shared" si="28"/>
        <v>0.329998579140069-0.000681870596967185i</v>
      </c>
      <c r="L116" t="str">
        <f t="shared" si="29"/>
        <v>0.000833333333333333-613.585667279121i</v>
      </c>
      <c r="M116" t="str">
        <f t="shared" si="30"/>
        <v>0.005-215.903405919605i</v>
      </c>
      <c r="N116">
        <f t="shared" si="31"/>
        <v>89.893654156099387</v>
      </c>
      <c r="O116">
        <f t="shared" si="32"/>
        <v>98.188344935731834</v>
      </c>
      <c r="P116" s="3">
        <f t="shared" si="33"/>
        <v>98.188344935731834</v>
      </c>
      <c r="Q116" s="3">
        <f t="shared" si="34"/>
        <v>-90.106345843900613</v>
      </c>
      <c r="R116">
        <f t="shared" si="35"/>
        <v>89.893654156099387</v>
      </c>
      <c r="S116">
        <f t="shared" si="36"/>
        <v>1.3140072968248189E-3</v>
      </c>
      <c r="T116">
        <f t="shared" si="19"/>
        <v>98.188344935731834</v>
      </c>
    </row>
    <row r="117" spans="1:20" x14ac:dyDescent="0.25">
      <c r="A117">
        <f t="shared" si="20"/>
        <v>8.287524716032026</v>
      </c>
      <c r="B117">
        <f t="shared" si="37"/>
        <v>1.3190005245527532</v>
      </c>
      <c r="C117" t="str">
        <f t="shared" si="21"/>
        <v>-150.665865710511-80866.6205272104i</v>
      </c>
      <c r="D117" t="str">
        <f t="shared" si="22"/>
        <v>3.47812499998857-12066.3290281125i</v>
      </c>
      <c r="E117" t="str">
        <f t="shared" si="23"/>
        <v>162.469506740831-0.0125518003220133i</v>
      </c>
      <c r="F117" t="str">
        <f t="shared" si="24"/>
        <v>2.90990990990807-113235.069651405i</v>
      </c>
      <c r="G117" t="str">
        <f t="shared" si="25"/>
        <v>0.999999999999367-7.9560237273857E-07i</v>
      </c>
      <c r="H117" t="str">
        <f t="shared" si="26"/>
        <v>15.151516558922+0.0312192967059873i</v>
      </c>
      <c r="I117" t="str">
        <f t="shared" si="27"/>
        <v>24.2330330798939-11616.0313590047i</v>
      </c>
      <c r="K117" t="str">
        <f t="shared" si="28"/>
        <v>0.329998568321064-0.000684461682605221i</v>
      </c>
      <c r="L117" t="str">
        <f t="shared" si="29"/>
        <v>0.000833333333333333-611.262868379281i</v>
      </c>
      <c r="M117" t="str">
        <f t="shared" si="30"/>
        <v>0.005-215.086078820089i</v>
      </c>
      <c r="N117">
        <f t="shared" si="31"/>
        <v>89.893250043380391</v>
      </c>
      <c r="O117">
        <f t="shared" si="32"/>
        <v>98.155400955980554</v>
      </c>
      <c r="P117" s="3">
        <f t="shared" si="33"/>
        <v>98.155400955980554</v>
      </c>
      <c r="Q117" s="3">
        <f t="shared" si="34"/>
        <v>-90.106749956619609</v>
      </c>
      <c r="R117">
        <f t="shared" si="35"/>
        <v>89.893250043380391</v>
      </c>
      <c r="S117">
        <f t="shared" si="36"/>
        <v>1.3190005245527531E-3</v>
      </c>
      <c r="T117">
        <f t="shared" si="19"/>
        <v>98.155400955980554</v>
      </c>
    </row>
    <row r="118" spans="1:20" x14ac:dyDescent="0.25">
      <c r="A118">
        <f t="shared" si="20"/>
        <v>8.3190173099529474</v>
      </c>
      <c r="B118">
        <f t="shared" si="37"/>
        <v>1.3240127265460537</v>
      </c>
      <c r="C118" t="str">
        <f t="shared" si="21"/>
        <v>-150.665860259683-80560.4881697359i</v>
      </c>
      <c r="D118" t="str">
        <f t="shared" si="22"/>
        <v>3.47812499998848-12020.6505560475i</v>
      </c>
      <c r="E118" t="str">
        <f t="shared" si="23"/>
        <v>162.469506510716-0.012599496656598i</v>
      </c>
      <c r="F118" t="str">
        <f t="shared" si="24"/>
        <v>2.90990990990806-112806.40531124i</v>
      </c>
      <c r="G118" t="str">
        <f t="shared" si="25"/>
        <v>0.999999999999362-7.98625661754974E-07i</v>
      </c>
      <c r="H118" t="str">
        <f t="shared" si="26"/>
        <v>15.1515165696386+0.0313379300399311i</v>
      </c>
      <c r="I118" t="str">
        <f t="shared" si="27"/>
        <v>24.2330330850435-11572.0575438724i</v>
      </c>
      <c r="K118" t="str">
        <f t="shared" si="28"/>
        <v>0.329998557419678-0.000687062614109712i</v>
      </c>
      <c r="L118" t="str">
        <f t="shared" si="29"/>
        <v>0.000833333333333333-608.948862701017i</v>
      </c>
      <c r="M118" t="str">
        <f t="shared" si="30"/>
        <v>0.005-214.271845806026i</v>
      </c>
      <c r="N118">
        <f t="shared" si="31"/>
        <v>89.892844395050105</v>
      </c>
      <c r="O118">
        <f t="shared" si="32"/>
        <v>98.122456975065575</v>
      </c>
      <c r="P118" s="3">
        <f t="shared" si="33"/>
        <v>98.122456975065575</v>
      </c>
      <c r="Q118" s="3">
        <f t="shared" si="34"/>
        <v>-90.107155604949895</v>
      </c>
      <c r="R118">
        <f t="shared" si="35"/>
        <v>89.892844395050105</v>
      </c>
      <c r="S118">
        <f t="shared" si="36"/>
        <v>1.3240127265460536E-3</v>
      </c>
      <c r="T118">
        <f t="shared" si="19"/>
        <v>98.122456975065575</v>
      </c>
    </row>
    <row r="119" spans="1:20" x14ac:dyDescent="0.25">
      <c r="A119">
        <f t="shared" si="20"/>
        <v>8.3506295757307694</v>
      </c>
      <c r="B119">
        <f t="shared" si="37"/>
        <v>1.3290439749069287</v>
      </c>
      <c r="C119" t="str">
        <f t="shared" si="21"/>
        <v>-150.665854767353-80255.5147019306i</v>
      </c>
      <c r="D119" t="str">
        <f t="shared" si="22"/>
        <v>3.4781249999884-11975.1450050764i</v>
      </c>
      <c r="E119" t="str">
        <f t="shared" si="23"/>
        <v>162.469506278849-0.0126473742314569i</v>
      </c>
      <c r="F119" t="str">
        <f t="shared" si="24"/>
        <v>2.90990990990804-112379.363729087i</v>
      </c>
      <c r="G119" t="str">
        <f t="shared" si="25"/>
        <v>0.999999999999357-8.01660439269639E-07i</v>
      </c>
      <c r="H119" t="str">
        <f t="shared" si="26"/>
        <v>15.1515165804368+0.0314570141806178i</v>
      </c>
      <c r="I119" t="str">
        <f t="shared" si="27"/>
        <v>24.2330330902321-11528.2501966728i</v>
      </c>
      <c r="K119" t="str">
        <f t="shared" si="28"/>
        <v>0.329998546435286-0.000689673428891996i</v>
      </c>
      <c r="L119" t="str">
        <f t="shared" si="29"/>
        <v>0.000833333333333333-606.643616956583i</v>
      </c>
      <c r="M119" t="str">
        <f t="shared" si="30"/>
        <v>0.005-213.460695164401i</v>
      </c>
      <c r="N119">
        <f t="shared" si="31"/>
        <v>89.892437205273367</v>
      </c>
      <c r="O119">
        <f t="shared" si="32"/>
        <v>98.089512992978086</v>
      </c>
      <c r="P119" s="3">
        <f t="shared" si="33"/>
        <v>98.089512992978086</v>
      </c>
      <c r="Q119" s="3">
        <f t="shared" si="34"/>
        <v>-90.107562794726633</v>
      </c>
      <c r="R119">
        <f t="shared" si="35"/>
        <v>89.892437205273367</v>
      </c>
      <c r="S119">
        <f t="shared" si="36"/>
        <v>1.3290439749069286E-3</v>
      </c>
      <c r="T119">
        <f t="shared" si="19"/>
        <v>98.089512992978086</v>
      </c>
    </row>
    <row r="120" spans="1:20" x14ac:dyDescent="0.25">
      <c r="A120">
        <f t="shared" si="20"/>
        <v>8.3823619681185466</v>
      </c>
      <c r="B120">
        <f t="shared" si="37"/>
        <v>1.3340943420115752</v>
      </c>
      <c r="C120" t="str">
        <f t="shared" si="21"/>
        <v>-150.6658492332-79951.6957366482i</v>
      </c>
      <c r="D120" t="str">
        <f t="shared" si="22"/>
        <v>3.4781249999883-11929.8117205866i</v>
      </c>
      <c r="E120" t="str">
        <f t="shared" si="23"/>
        <v>162.469506045216-0.0126954337352346i</v>
      </c>
      <c r="F120" t="str">
        <f t="shared" si="24"/>
        <v>2.90990990990803-111953.93876181i</v>
      </c>
      <c r="G120" t="str">
        <f t="shared" si="25"/>
        <v>0.999999999999353-8.0470674893886E-07i</v>
      </c>
      <c r="H120" t="str">
        <f t="shared" si="26"/>
        <v>15.1515165913173+0.0315765508411138i</v>
      </c>
      <c r="I120" t="str">
        <f t="shared" si="27"/>
        <v>24.2330330954603-11484.6086872227i</v>
      </c>
      <c r="K120" t="str">
        <f t="shared" si="28"/>
        <v>0.329998535367254-0.000692294164505519i</v>
      </c>
      <c r="L120" t="str">
        <f t="shared" si="29"/>
        <v>0.000833333333333333-604.347097984242i</v>
      </c>
      <c r="M120" t="str">
        <f t="shared" si="30"/>
        <v>0.005-212.652615226541i</v>
      </c>
      <c r="N120">
        <f t="shared" si="31"/>
        <v>89.892028468192919</v>
      </c>
      <c r="O120">
        <f t="shared" si="32"/>
        <v>98.056569009709094</v>
      </c>
      <c r="P120" s="3">
        <f t="shared" si="33"/>
        <v>98.056569009709094</v>
      </c>
      <c r="Q120" s="3">
        <f t="shared" si="34"/>
        <v>-90.107971531807081</v>
      </c>
      <c r="R120">
        <f t="shared" si="35"/>
        <v>89.892028468192919</v>
      </c>
      <c r="S120">
        <f t="shared" si="36"/>
        <v>1.3340943420115752E-3</v>
      </c>
      <c r="T120">
        <f t="shared" si="19"/>
        <v>98.056569009709094</v>
      </c>
    </row>
    <row r="121" spans="1:20" x14ac:dyDescent="0.25">
      <c r="A121">
        <f t="shared" si="20"/>
        <v>8.4142149435973987</v>
      </c>
      <c r="B121">
        <f t="shared" si="37"/>
        <v>1.3391639005112193</v>
      </c>
      <c r="C121" t="str">
        <f t="shared" si="21"/>
        <v>-150.665843656911-79649.026903351i</v>
      </c>
      <c r="D121" t="str">
        <f t="shared" si="22"/>
        <v>3.47812499998822-11884.6500504434i</v>
      </c>
      <c r="E121" t="str">
        <f t="shared" si="23"/>
        <v>162.469505809806-0.0127436758592001i</v>
      </c>
      <c r="F121" t="str">
        <f t="shared" si="24"/>
        <v>2.90990990990801-111530.124289527i</v>
      </c>
      <c r="G121" t="str">
        <f t="shared" si="25"/>
        <v>0.999999999999347-8.07764634584823E-07i</v>
      </c>
      <c r="H121" t="str">
        <f t="shared" si="26"/>
        <v>15.1515166022806+0.0316965417409955i</v>
      </c>
      <c r="I121" t="str">
        <f t="shared" si="27"/>
        <v>24.2330331007283-11441.1323877241i</v>
      </c>
      <c r="K121" t="str">
        <f t="shared" si="28"/>
        <v>0.329998524214946-0.000694924858646417i</v>
      </c>
      <c r="L121" t="str">
        <f t="shared" si="29"/>
        <v>0.000833333333333333-602.059272747798i</v>
      </c>
      <c r="M121" t="str">
        <f t="shared" si="30"/>
        <v>0.005-211.847594367942i</v>
      </c>
      <c r="N121">
        <f t="shared" si="31"/>
        <v>89.891618177929161</v>
      </c>
      <c r="O121">
        <f t="shared" si="32"/>
        <v>98.023625025249601</v>
      </c>
      <c r="P121" s="3">
        <f t="shared" si="33"/>
        <v>98.023625025249601</v>
      </c>
      <c r="Q121" s="3">
        <f t="shared" si="34"/>
        <v>-90.108381822070839</v>
      </c>
      <c r="R121">
        <f t="shared" si="35"/>
        <v>89.891618177929161</v>
      </c>
      <c r="S121">
        <f t="shared" si="36"/>
        <v>1.3391639005112192E-3</v>
      </c>
      <c r="T121">
        <f t="shared" si="19"/>
        <v>98.023625025249601</v>
      </c>
    </row>
    <row r="122" spans="1:20" x14ac:dyDescent="0.25">
      <c r="A122">
        <f t="shared" si="20"/>
        <v>8.4461889603830684</v>
      </c>
      <c r="B122">
        <f t="shared" si="37"/>
        <v>1.3442527233331618</v>
      </c>
      <c r="C122" t="str">
        <f t="shared" si="21"/>
        <v>-150.665838038159-79347.5038480457i</v>
      </c>
      <c r="D122" t="str">
        <f t="shared" si="22"/>
        <v>3.47812499998812-11839.6593449812i</v>
      </c>
      <c r="E122" t="str">
        <f t="shared" si="23"/>
        <v>162.469505572602-0.0127921012972342i</v>
      </c>
      <c r="F122" t="str">
        <f t="shared" si="24"/>
        <v>2.909909909908-111107.914215526i</v>
      </c>
      <c r="G122" t="str">
        <f t="shared" si="25"/>
        <v>0.999999999999343-8.10834140196242E-07i</v>
      </c>
      <c r="H122" t="str">
        <f t="shared" si="26"/>
        <v>15.1515166133273+0.031816988606373i</v>
      </c>
      <c r="I122" t="str">
        <f t="shared" si="27"/>
        <v>24.2330331060363-11397.820672756i</v>
      </c>
      <c r="K122" t="str">
        <f t="shared" si="28"/>
        <v>0.32999851297772-0.000697565549154019i</v>
      </c>
      <c r="L122" t="str">
        <f t="shared" si="29"/>
        <v>0.000833333333333333-599.780108336121i</v>
      </c>
      <c r="M122" t="str">
        <f t="shared" si="30"/>
        <v>0.005-211.045621008112i</v>
      </c>
      <c r="N122">
        <f t="shared" si="31"/>
        <v>89.891206328580239</v>
      </c>
      <c r="O122">
        <f t="shared" si="32"/>
        <v>97.990681039590513</v>
      </c>
      <c r="P122" s="3">
        <f t="shared" si="33"/>
        <v>97.990681039590513</v>
      </c>
      <c r="Q122" s="3">
        <f t="shared" si="34"/>
        <v>-90.108793671419761</v>
      </c>
      <c r="R122">
        <f t="shared" si="35"/>
        <v>89.891206328580239</v>
      </c>
      <c r="S122">
        <f t="shared" si="36"/>
        <v>1.3442527233331618E-3</v>
      </c>
      <c r="T122">
        <f t="shared" si="19"/>
        <v>97.990681039590513</v>
      </c>
    </row>
    <row r="123" spans="1:20" x14ac:dyDescent="0.25">
      <c r="A123">
        <f t="shared" si="20"/>
        <v>8.4782844784325224</v>
      </c>
      <c r="B123">
        <f t="shared" si="37"/>
        <v>1.3493608836818278</v>
      </c>
      <c r="C123" t="str">
        <f t="shared" si="21"/>
        <v>-150.665832376624-79047.1222332225i</v>
      </c>
      <c r="D123" t="str">
        <f t="shared" si="22"/>
        <v>3.47812499998803-11794.8389569936i</v>
      </c>
      <c r="E123" t="str">
        <f t="shared" si="23"/>
        <v>162.469505333591-0.0128407107458648i</v>
      </c>
      <c r="F123" t="str">
        <f t="shared" si="24"/>
        <v>2.90990990990799-110687.302466173i</v>
      </c>
      <c r="G123" t="str">
        <f t="shared" si="25"/>
        <v>0.999999999999338-8.13915309928983E-07i</v>
      </c>
      <c r="H123" t="str">
        <f t="shared" si="26"/>
        <v>15.1515166244582+0.0319378931699165i</v>
      </c>
      <c r="I123" t="str">
        <f t="shared" si="27"/>
        <v>24.233033111385-11354.6729192649i</v>
      </c>
      <c r="K123" t="str">
        <f t="shared" si="28"/>
        <v>0.32999850165493-0.000700216274011429i</v>
      </c>
      <c r="L123" t="str">
        <f t="shared" si="29"/>
        <v>0.000833333333333333-597.509571962664i</v>
      </c>
      <c r="M123" t="str">
        <f t="shared" si="30"/>
        <v>0.005-210.246683610392i</v>
      </c>
      <c r="N123">
        <f t="shared" si="31"/>
        <v>89.890792914221805</v>
      </c>
      <c r="O123">
        <f t="shared" si="32"/>
        <v>97.957737052722749</v>
      </c>
      <c r="P123" s="3">
        <f t="shared" si="33"/>
        <v>97.957737052722749</v>
      </c>
      <c r="Q123" s="3">
        <f t="shared" si="34"/>
        <v>-90.109207085778195</v>
      </c>
      <c r="R123">
        <f t="shared" si="35"/>
        <v>89.890792914221805</v>
      </c>
      <c r="S123">
        <f t="shared" si="36"/>
        <v>1.3493608836818278E-3</v>
      </c>
      <c r="T123">
        <f t="shared" si="19"/>
        <v>97.957737052722749</v>
      </c>
    </row>
    <row r="124" spans="1:20" x14ac:dyDescent="0.25">
      <c r="A124">
        <f t="shared" si="20"/>
        <v>8.5105019594505666</v>
      </c>
      <c r="B124">
        <f t="shared" si="37"/>
        <v>1.3544884550398189</v>
      </c>
      <c r="C124" t="str">
        <f t="shared" si="21"/>
        <v>-150.665826671983-78747.8777377911i</v>
      </c>
      <c r="D124" t="str">
        <f t="shared" si="22"/>
        <v>3.47812499998795-11750.1882417242i</v>
      </c>
      <c r="E124" t="str">
        <f t="shared" si="23"/>
        <v>162.469505092761-0.0128895049042651i</v>
      </c>
      <c r="F124" t="str">
        <f t="shared" si="24"/>
        <v>2.90990990990797-110268.282990826i</v>
      </c>
      <c r="G124" t="str">
        <f t="shared" si="25"/>
        <v>0.999999999999333-8.17008188106709E-07i</v>
      </c>
      <c r="H124" t="str">
        <f t="shared" si="26"/>
        <v>15.1515166356739+0.0320592571708798i</v>
      </c>
      <c r="I124" t="str">
        <f t="shared" si="27"/>
        <v>24.2330331167744-11311.6885065558i</v>
      </c>
      <c r="K124" t="str">
        <f t="shared" si="28"/>
        <v>0.329998490245924-0.000702877071346034i</v>
      </c>
      <c r="L124" t="str">
        <f t="shared" si="29"/>
        <v>0.000833333333333333-595.247630964998i</v>
      </c>
      <c r="M124" t="str">
        <f t="shared" si="30"/>
        <v>0.005-209.450770681801i</v>
      </c>
      <c r="N124">
        <f t="shared" si="31"/>
        <v>89.890377928907043</v>
      </c>
      <c r="O124">
        <f t="shared" si="32"/>
        <v>97.924793064637115</v>
      </c>
      <c r="P124" s="3">
        <f t="shared" si="33"/>
        <v>97.924793064637115</v>
      </c>
      <c r="Q124" s="3">
        <f t="shared" si="34"/>
        <v>-90.109622071092957</v>
      </c>
      <c r="R124">
        <f t="shared" si="35"/>
        <v>89.890377928907043</v>
      </c>
      <c r="S124">
        <f t="shared" si="36"/>
        <v>1.3544884550398188E-3</v>
      </c>
      <c r="T124">
        <f t="shared" si="19"/>
        <v>97.924793064637115</v>
      </c>
    </row>
    <row r="125" spans="1:20" x14ac:dyDescent="0.25">
      <c r="A125">
        <f t="shared" si="20"/>
        <v>8.5428418668964792</v>
      </c>
      <c r="B125">
        <f t="shared" si="37"/>
        <v>1.3596355111689702</v>
      </c>
      <c r="C125" t="str">
        <f t="shared" si="21"/>
        <v>-150.665820923899-78449.7660570177i</v>
      </c>
      <c r="D125" t="str">
        <f t="shared" si="22"/>
        <v>3.47812499998786-11705.7065568574i</v>
      </c>
      <c r="E125" t="str">
        <f t="shared" si="23"/>
        <v>162.469504850096-0.0129384844742567i</v>
      </c>
      <c r="F125" t="str">
        <f t="shared" si="24"/>
        <v>2.90990990990796-109850.849761749i</v>
      </c>
      <c r="G125" t="str">
        <f t="shared" si="25"/>
        <v>0.999999999999327-8.2011281922151E-07i</v>
      </c>
      <c r="H125" t="str">
        <f t="shared" si="26"/>
        <v>15.1515166469749+0.0321810823551256i</v>
      </c>
      <c r="I125" t="str">
        <f t="shared" si="27"/>
        <v>24.2330331222045-11268.8668162834i</v>
      </c>
      <c r="K125" t="str">
        <f t="shared" si="28"/>
        <v>0.329998478750046-0.000705547979430069i</v>
      </c>
      <c r="L125" t="str">
        <f t="shared" si="29"/>
        <v>0.000833333333333333-592.994252804339i</v>
      </c>
      <c r="M125" t="str">
        <f t="shared" si="30"/>
        <v>0.005-208.657870772864i</v>
      </c>
      <c r="N125">
        <f t="shared" si="31"/>
        <v>89.889961366666498</v>
      </c>
      <c r="O125">
        <f t="shared" si="32"/>
        <v>97.891849075324188</v>
      </c>
      <c r="P125" s="3">
        <f t="shared" si="33"/>
        <v>97.891849075324188</v>
      </c>
      <c r="Q125" s="3">
        <f t="shared" si="34"/>
        <v>-90.110038633333502</v>
      </c>
      <c r="R125">
        <f t="shared" si="35"/>
        <v>89.889961366666498</v>
      </c>
      <c r="S125">
        <f t="shared" si="36"/>
        <v>1.3596355111689701E-3</v>
      </c>
      <c r="T125">
        <f t="shared" si="19"/>
        <v>97.891849075324188</v>
      </c>
    </row>
    <row r="126" spans="1:20" x14ac:dyDescent="0.25">
      <c r="A126">
        <f t="shared" si="20"/>
        <v>8.5753046659906857</v>
      </c>
      <c r="B126">
        <f t="shared" si="37"/>
        <v>1.3648021261114123</v>
      </c>
      <c r="C126" t="str">
        <f t="shared" si="21"/>
        <v>-150.665815132052-78152.7829024682i</v>
      </c>
      <c r="D126" t="str">
        <f t="shared" si="22"/>
        <v>3.47812499998776-11661.3932625094i</v>
      </c>
      <c r="E126" t="str">
        <f t="shared" si="23"/>
        <v>162.469504605585-0.0129876501603389i</v>
      </c>
      <c r="F126" t="str">
        <f t="shared" si="24"/>
        <v>2.90990990990793-109434.996774026i</v>
      </c>
      <c r="G126" t="str">
        <f t="shared" si="25"/>
        <v>0.999999999999322-8.23229247934548E-07i</v>
      </c>
      <c r="H126" t="str">
        <f t="shared" si="26"/>
        <v>15.1515166583619+0.0323033704751517i</v>
      </c>
      <c r="I126" t="str">
        <f t="shared" si="27"/>
        <v>24.2330331276761-11226.2072324433i</v>
      </c>
      <c r="K126" t="str">
        <f t="shared" si="28"/>
        <v>0.329998467166634-0.000708229036681178i</v>
      </c>
      <c r="L126" t="str">
        <f t="shared" si="29"/>
        <v>0.000833333333333333-590.749405065094i</v>
      </c>
      <c r="M126" t="str">
        <f t="shared" si="30"/>
        <v>0.005-207.86797247745i</v>
      </c>
      <c r="N126">
        <f t="shared" si="31"/>
        <v>89.889543221508106</v>
      </c>
      <c r="O126">
        <f t="shared" si="32"/>
        <v>97.858905084774918</v>
      </c>
      <c r="P126" s="3">
        <f t="shared" si="33"/>
        <v>97.858905084774918</v>
      </c>
      <c r="Q126" s="3">
        <f t="shared" si="34"/>
        <v>-90.110456778491894</v>
      </c>
      <c r="R126">
        <f t="shared" si="35"/>
        <v>89.889543221508106</v>
      </c>
      <c r="S126">
        <f t="shared" si="36"/>
        <v>1.3648021261114124E-3</v>
      </c>
      <c r="T126">
        <f t="shared" si="19"/>
        <v>97.858905084774918</v>
      </c>
    </row>
    <row r="127" spans="1:20" x14ac:dyDescent="0.25">
      <c r="A127">
        <f t="shared" si="20"/>
        <v>8.6078908237214513</v>
      </c>
      <c r="B127">
        <f t="shared" si="37"/>
        <v>1.3699883741906356</v>
      </c>
      <c r="C127" t="str">
        <f t="shared" si="21"/>
        <v>-150.665809296101-77856.9240019373i</v>
      </c>
      <c r="D127" t="str">
        <f t="shared" si="22"/>
        <v>3.47812499998767-11617.2477212184i</v>
      </c>
      <c r="E127" t="str">
        <f t="shared" si="23"/>
        <v>162.469504359211-0.013037002669677i</v>
      </c>
      <c r="F127" t="str">
        <f t="shared" si="24"/>
        <v>2.90990990990792-109020.718045471i</v>
      </c>
      <c r="G127" t="str">
        <f t="shared" si="25"/>
        <v>0.999999999999317-8.26357519076695E-07i</v>
      </c>
      <c r="H127" t="str">
        <f t="shared" si="26"/>
        <v>15.1515166698358+0.0324261232901151i</v>
      </c>
      <c r="I127" t="str">
        <f t="shared" si="27"/>
        <v>24.2330331331894-11183.7091413633i</v>
      </c>
      <c r="K127" t="str">
        <f t="shared" si="28"/>
        <v>0.329998455495021-0.000710920281662949i</v>
      </c>
      <c r="L127" t="str">
        <f t="shared" si="29"/>
        <v>0.000833333333333333-588.513055454368i</v>
      </c>
      <c r="M127" t="str">
        <f t="shared" si="30"/>
        <v>0.005-207.081064432606i</v>
      </c>
      <c r="N127">
        <f t="shared" si="31"/>
        <v>89.889123487416981</v>
      </c>
      <c r="O127">
        <f t="shared" si="32"/>
        <v>97.82596109297954</v>
      </c>
      <c r="P127" s="3">
        <f t="shared" si="33"/>
        <v>97.82596109297954</v>
      </c>
      <c r="Q127" s="3">
        <f t="shared" si="34"/>
        <v>-90.110876512583019</v>
      </c>
      <c r="R127">
        <f t="shared" si="35"/>
        <v>89.889123487416981</v>
      </c>
      <c r="S127">
        <f t="shared" si="36"/>
        <v>1.3699883741906357E-3</v>
      </c>
      <c r="T127">
        <f t="shared" si="19"/>
        <v>97.82596109297954</v>
      </c>
    </row>
    <row r="128" spans="1:20" x14ac:dyDescent="0.25">
      <c r="A128">
        <f t="shared" si="20"/>
        <v>8.6406008088515911</v>
      </c>
      <c r="B128">
        <f t="shared" si="37"/>
        <v>1.37519433001256</v>
      </c>
      <c r="C128" t="str">
        <f t="shared" si="21"/>
        <v>-150.665803415716-77562.1850993978i</v>
      </c>
      <c r="D128" t="str">
        <f t="shared" si="22"/>
        <v>3.47812499998758-11573.2692979361i</v>
      </c>
      <c r="E128" t="str">
        <f t="shared" si="23"/>
        <v>162.469504110962-0.0130865427121296i</v>
      </c>
      <c r="F128" t="str">
        <f t="shared" si="24"/>
        <v>2.90990990990791-108608.007616547i</v>
      </c>
      <c r="G128" t="str">
        <f t="shared" si="25"/>
        <v>0.999999999999312-8.29497677649182E-07i</v>
      </c>
      <c r="H128" t="str">
        <f t="shared" si="26"/>
        <v>15.1515166813969+0.0325493425658572i</v>
      </c>
      <c r="I128" t="str">
        <f t="shared" si="27"/>
        <v>24.2330331387448-11141.3719316938i</v>
      </c>
      <c r="K128" t="str">
        <f t="shared" si="28"/>
        <v>0.329998443734537-0.000713621753085482i</v>
      </c>
      <c r="L128" t="str">
        <f t="shared" si="29"/>
        <v>0.000833333333333333-586.285171801522i</v>
      </c>
      <c r="M128" t="str">
        <f t="shared" si="30"/>
        <v>0.005-206.297135318396i</v>
      </c>
      <c r="N128">
        <f t="shared" si="31"/>
        <v>89.888702158355386</v>
      </c>
      <c r="O128">
        <f t="shared" si="32"/>
        <v>97.793017099928846</v>
      </c>
      <c r="P128" s="3">
        <f t="shared" si="33"/>
        <v>97.793017099928846</v>
      </c>
      <c r="Q128" s="3">
        <f t="shared" si="34"/>
        <v>-90.111297841644614</v>
      </c>
      <c r="R128">
        <f t="shared" si="35"/>
        <v>89.888702158355386</v>
      </c>
      <c r="S128">
        <f t="shared" si="36"/>
        <v>1.37519433001256E-3</v>
      </c>
      <c r="T128">
        <f t="shared" si="19"/>
        <v>97.793017099928846</v>
      </c>
    </row>
    <row r="129" spans="1:20" x14ac:dyDescent="0.25">
      <c r="A129">
        <f t="shared" si="20"/>
        <v>8.6734350919252279</v>
      </c>
      <c r="B129">
        <f t="shared" si="37"/>
        <v>1.3804200684666077</v>
      </c>
      <c r="C129" t="str">
        <f t="shared" si="21"/>
        <v>-150.665797490551-77268.5619549301i</v>
      </c>
      <c r="D129" t="str">
        <f t="shared" si="22"/>
        <v>3.47812499998748-11529.4573600181i</v>
      </c>
      <c r="E129" t="str">
        <f t="shared" si="23"/>
        <v>162.469503860822-0.0131362710002423i</v>
      </c>
      <c r="F129" t="str">
        <f t="shared" si="24"/>
        <v>2.90990990990789-108196.859550274i</v>
      </c>
      <c r="G129" t="str">
        <f t="shared" si="25"/>
        <v>0.999999999999307-8.32649768824245E-07i</v>
      </c>
      <c r="H129" t="str">
        <f t="shared" si="26"/>
        <v>15.1515166930461+0.0326730300749299i</v>
      </c>
      <c r="I129" t="str">
        <f t="shared" si="27"/>
        <v>24.2330331443423-11099.1949944001i</v>
      </c>
      <c r="K129" t="str">
        <f t="shared" si="28"/>
        <v>0.329998431884503-0.000716333489805916i</v>
      </c>
      <c r="L129" t="str">
        <f t="shared" si="29"/>
        <v>0.000833333333333333-584.065722057702i</v>
      </c>
      <c r="M129" t="str">
        <f t="shared" si="30"/>
        <v>0.005-205.516173857737i</v>
      </c>
      <c r="N129">
        <f t="shared" si="31"/>
        <v>89.888279228262618</v>
      </c>
      <c r="O129">
        <f t="shared" si="32"/>
        <v>97.760073105613117</v>
      </c>
      <c r="P129" s="3">
        <f t="shared" si="33"/>
        <v>97.760073105613117</v>
      </c>
      <c r="Q129" s="3">
        <f t="shared" si="34"/>
        <v>-90.111720771737382</v>
      </c>
      <c r="R129">
        <f t="shared" si="35"/>
        <v>89.888279228262618</v>
      </c>
      <c r="S129">
        <f t="shared" si="36"/>
        <v>1.3804200684666076E-3</v>
      </c>
      <c r="T129">
        <f t="shared" si="19"/>
        <v>97.760073105613117</v>
      </c>
    </row>
    <row r="130" spans="1:20" x14ac:dyDescent="0.25">
      <c r="A130">
        <f t="shared" si="20"/>
        <v>8.7063941452745439</v>
      </c>
      <c r="B130">
        <f t="shared" si="37"/>
        <v>1.3856656647267809</v>
      </c>
      <c r="C130" t="str">
        <f t="shared" si="21"/>
        <v>-150.665791520278-76976.0503446691i</v>
      </c>
      <c r="D130" t="str">
        <f t="shared" si="22"/>
        <v>3.47812499998739-11485.811277215i</v>
      </c>
      <c r="E130" t="str">
        <f t="shared" si="23"/>
        <v>162.46950360878-0.013186188249287i</v>
      </c>
      <c r="F130" t="str">
        <f t="shared" si="24"/>
        <v>2.90990990990789-107787.26793215i</v>
      </c>
      <c r="G130" t="str">
        <f t="shared" si="25"/>
        <v>0.999999999999301-8.35813837945772E-07i</v>
      </c>
      <c r="H130" t="str">
        <f t="shared" si="26"/>
        <v>15.151516704784+0.0327971875966209i</v>
      </c>
      <c r="I130" t="str">
        <f t="shared" si="27"/>
        <v>24.2330331499825-11057.1777227525i</v>
      </c>
      <c r="K130" t="str">
        <f t="shared" si="28"/>
        <v>0.329998419944239-0.000719055530829038i</v>
      </c>
      <c r="L130" t="str">
        <f t="shared" si="29"/>
        <v>0.000833333333333333-581.854674295378i</v>
      </c>
      <c r="M130" t="str">
        <f t="shared" si="30"/>
        <v>0.005-204.738168816235i</v>
      </c>
      <c r="N130">
        <f t="shared" si="31"/>
        <v>89.887854691055054</v>
      </c>
      <c r="O130">
        <f t="shared" si="32"/>
        <v>97.727129110022986</v>
      </c>
      <c r="P130" s="3">
        <f t="shared" si="33"/>
        <v>97.727129110022986</v>
      </c>
      <c r="Q130" s="3">
        <f t="shared" si="34"/>
        <v>-90.112145308944946</v>
      </c>
      <c r="R130">
        <f t="shared" si="35"/>
        <v>89.887854691055054</v>
      </c>
      <c r="S130">
        <f t="shared" si="36"/>
        <v>1.3856656647267809E-3</v>
      </c>
      <c r="T130">
        <f t="shared" si="19"/>
        <v>97.727129110022986</v>
      </c>
    </row>
    <row r="131" spans="1:20" x14ac:dyDescent="0.25">
      <c r="A131">
        <f t="shared" si="20"/>
        <v>8.7394784430265879</v>
      </c>
      <c r="B131">
        <f t="shared" si="37"/>
        <v>1.3909311942527427</v>
      </c>
      <c r="C131" t="str">
        <f t="shared" si="21"/>
        <v>-150.665785504539-76684.6460607334i</v>
      </c>
      <c r="D131" t="str">
        <f t="shared" si="22"/>
        <v>3.47812499998729-11442.3304216631i</v>
      </c>
      <c r="E131" t="str">
        <f t="shared" si="23"/>
        <v>162.469503354816-0.0132362951772283i</v>
      </c>
      <c r="F131" t="str">
        <f t="shared" si="24"/>
        <v>2.90990990990787-107379.226870063i</v>
      </c>
      <c r="G131" t="str">
        <f t="shared" si="25"/>
        <v>0.999999999999296-8.38989930529961E-07i</v>
      </c>
      <c r="H131" t="str">
        <f t="shared" si="26"/>
        <v>15.1515167166113+0.0329218169169791i</v>
      </c>
      <c r="I131" t="str">
        <f t="shared" si="27"/>
        <v>24.2330331556659-11015.3195123188i</v>
      </c>
      <c r="K131" t="str">
        <f t="shared" si="28"/>
        <v>0.329998407913058-0.000721787915307799i</v>
      </c>
      <c r="L131" t="str">
        <f t="shared" si="29"/>
        <v>0.000833333333333333-579.651996707889i</v>
      </c>
      <c r="M131" t="str">
        <f t="shared" si="30"/>
        <v>0.005-203.963109002027i</v>
      </c>
      <c r="N131">
        <f t="shared" si="31"/>
        <v>89.88742854062582</v>
      </c>
      <c r="O131">
        <f t="shared" si="32"/>
        <v>97.694185113148322</v>
      </c>
      <c r="P131" s="3">
        <f t="shared" si="33"/>
        <v>97.694185113148322</v>
      </c>
      <c r="Q131" s="3">
        <f t="shared" si="34"/>
        <v>-90.11257145937418</v>
      </c>
      <c r="R131">
        <f t="shared" si="35"/>
        <v>89.88742854062582</v>
      </c>
      <c r="S131">
        <f t="shared" si="36"/>
        <v>1.3909311942527428E-3</v>
      </c>
      <c r="T131">
        <f t="shared" si="19"/>
        <v>97.694185113148322</v>
      </c>
    </row>
    <row r="132" spans="1:20" x14ac:dyDescent="0.25">
      <c r="A132">
        <f t="shared" si="20"/>
        <v>8.7726884611100893</v>
      </c>
      <c r="B132">
        <f t="shared" si="37"/>
        <v>1.3962167327909032</v>
      </c>
      <c r="C132" t="str">
        <f t="shared" si="21"/>
        <v>-150.665779442991-76394.3449111759i</v>
      </c>
      <c r="D132" t="str">
        <f t="shared" si="22"/>
        <v>3.47812499998719-11399.0141678758i</v>
      </c>
      <c r="E132" t="str">
        <f t="shared" si="23"/>
        <v>162.469503098917-0.0132865925047696i</v>
      </c>
      <c r="F132" t="str">
        <f t="shared" si="24"/>
        <v>2.90990990990784-106972.730494203i</v>
      </c>
      <c r="G132" t="str">
        <f t="shared" si="25"/>
        <v>0.999999999999291-8.42178092265972E-07i</v>
      </c>
      <c r="H132" t="str">
        <f t="shared" si="26"/>
        <v>15.1515167285286+0.0330469198288403i</v>
      </c>
      <c r="I132" t="str">
        <f t="shared" si="27"/>
        <v>24.2330331613921-10973.6197609543i</v>
      </c>
      <c r="K132" t="str">
        <f t="shared" si="28"/>
        <v>0.329998395790267-0.00072453068254389i</v>
      </c>
      <c r="L132" t="str">
        <f t="shared" si="29"/>
        <v>0.000833333333333333-577.457657608976i</v>
      </c>
      <c r="M132" t="str">
        <f t="shared" si="30"/>
        <v>0.005-203.190983265618i</v>
      </c>
      <c r="N132">
        <f t="shared" si="31"/>
        <v>89.887000770844949</v>
      </c>
      <c r="O132">
        <f t="shared" si="32"/>
        <v>97.661241114979518</v>
      </c>
      <c r="P132" s="3">
        <f t="shared" si="33"/>
        <v>97.661241114979518</v>
      </c>
      <c r="Q132" s="3">
        <f t="shared" si="34"/>
        <v>-90.112999229155051</v>
      </c>
      <c r="R132">
        <f t="shared" si="35"/>
        <v>89.887000770844949</v>
      </c>
      <c r="S132">
        <f t="shared" si="36"/>
        <v>1.3962167327909033E-3</v>
      </c>
      <c r="T132">
        <f t="shared" si="19"/>
        <v>97.661241114979518</v>
      </c>
    </row>
    <row r="133" spans="1:20" x14ac:dyDescent="0.25">
      <c r="A133">
        <f t="shared" si="20"/>
        <v>8.8060246772623074</v>
      </c>
      <c r="B133">
        <f t="shared" si="37"/>
        <v>1.4015223563755086</v>
      </c>
      <c r="C133" t="str">
        <f t="shared" si="21"/>
        <v>-150.665773335296-76105.142719919i</v>
      </c>
      <c r="D133" t="str">
        <f t="shared" si="22"/>
        <v>3.4781249999871-11355.8618927342i</v>
      </c>
      <c r="E133" t="str">
        <f t="shared" si="23"/>
        <v>162.469502841073-0.0133370809553656i</v>
      </c>
      <c r="F133" t="str">
        <f t="shared" si="24"/>
        <v>2.90990990990783-106567.772956985i</v>
      </c>
      <c r="G133" t="str">
        <f t="shared" si="25"/>
        <v>0.999999999999285-8.45378369016578E-07i</v>
      </c>
      <c r="H133" t="str">
        <f t="shared" si="26"/>
        <v>15.1515167405367+0.0331724981318534i</v>
      </c>
      <c r="I133" t="str">
        <f t="shared" si="27"/>
        <v>24.2330331671622-10932.0778687941i</v>
      </c>
      <c r="K133" t="str">
        <f t="shared" si="28"/>
        <v>0.329998383575169-0.000727283871988319i</v>
      </c>
      <c r="L133" t="str">
        <f t="shared" si="29"/>
        <v>0.000833333333333333-575.271625432332i</v>
      </c>
      <c r="M133" t="str">
        <f t="shared" si="30"/>
        <v>0.005-202.421780499719i</v>
      </c>
      <c r="N133">
        <f t="shared" si="31"/>
        <v>89.886571375559086</v>
      </c>
      <c r="O133">
        <f t="shared" si="32"/>
        <v>97.628297115506925</v>
      </c>
      <c r="P133" s="3">
        <f t="shared" si="33"/>
        <v>97.628297115506925</v>
      </c>
      <c r="Q133" s="3">
        <f t="shared" si="34"/>
        <v>-90.113428624440914</v>
      </c>
      <c r="R133">
        <f t="shared" si="35"/>
        <v>89.886571375559086</v>
      </c>
      <c r="S133">
        <f t="shared" si="36"/>
        <v>1.4015223563755086E-3</v>
      </c>
      <c r="T133">
        <f t="shared" si="19"/>
        <v>97.628297115506925</v>
      </c>
    </row>
    <row r="134" spans="1:20" x14ac:dyDescent="0.25">
      <c r="A134">
        <f t="shared" si="20"/>
        <v>8.8394875710359049</v>
      </c>
      <c r="B134">
        <f t="shared" si="37"/>
        <v>1.4068481413297356</v>
      </c>
      <c r="C134" t="str">
        <f t="shared" si="21"/>
        <v>-150.665767181088-75817.0353266898i</v>
      </c>
      <c r="D134" t="str">
        <f t="shared" si="22"/>
        <v>3.478124999987-11312.8729754784i</v>
      </c>
      <c r="E134" t="str">
        <f t="shared" si="23"/>
        <v>162.469502581263-0.0133877612551889i</v>
      </c>
      <c r="F134" t="str">
        <f t="shared" si="24"/>
        <v>2.90990990990781-106164.348432959i</v>
      </c>
      <c r="G134" t="str">
        <f t="shared" si="25"/>
        <v>0.99999999999928-8.48590806818836E-07i</v>
      </c>
      <c r="H134" t="str">
        <f t="shared" si="26"/>
        <v>15.1515167526362+0.0332985536325053i</v>
      </c>
      <c r="I134" t="str">
        <f t="shared" si="27"/>
        <v>24.2330331729761-10890.6932382444i</v>
      </c>
      <c r="K134" t="str">
        <f t="shared" si="28"/>
        <v>0.329998371267061-0.000730047523241956i</v>
      </c>
      <c r="L134" t="str">
        <f t="shared" si="29"/>
        <v>0.000833333333333333-573.093868731153i</v>
      </c>
      <c r="M134" t="str">
        <f t="shared" si="30"/>
        <v>0.005-201.655489639091i</v>
      </c>
      <c r="N134">
        <f t="shared" si="31"/>
        <v>89.886140348591553</v>
      </c>
      <c r="O134">
        <f t="shared" si="32"/>
        <v>97.595353114720339</v>
      </c>
      <c r="P134" s="3">
        <f t="shared" si="33"/>
        <v>97.595353114720339</v>
      </c>
      <c r="Q134" s="3">
        <f t="shared" si="34"/>
        <v>-90.113859651408447</v>
      </c>
      <c r="R134">
        <f t="shared" si="35"/>
        <v>89.886140348591553</v>
      </c>
      <c r="S134">
        <f t="shared" si="36"/>
        <v>1.4068481413297355E-3</v>
      </c>
      <c r="T134">
        <f t="shared" si="19"/>
        <v>97.595353114720339</v>
      </c>
    </row>
    <row r="135" spans="1:20" x14ac:dyDescent="0.25">
      <c r="A135">
        <f t="shared" si="20"/>
        <v>8.8730776238058411</v>
      </c>
      <c r="B135">
        <f t="shared" si="37"/>
        <v>1.4121941642667886</v>
      </c>
      <c r="C135" t="str">
        <f t="shared" si="21"/>
        <v>-150.665760980023-75530.0185869682i</v>
      </c>
      <c r="D135" t="str">
        <f t="shared" si="22"/>
        <v>3.47812499998689-11270.0467976984i</v>
      </c>
      <c r="E135" t="str">
        <f t="shared" si="23"/>
        <v>162.469502319476-0.0134386341332009i</v>
      </c>
      <c r="F135" t="str">
        <f t="shared" si="24"/>
        <v>2.9099099099078-105762.451118727i</v>
      </c>
      <c r="G135" t="str">
        <f t="shared" si="25"/>
        <v>0.999999999999274-8.51815451884743E-07i</v>
      </c>
      <c r="H135" t="str">
        <f t="shared" si="26"/>
        <v>15.1515167648278+0.0334250881441487i</v>
      </c>
      <c r="I135" t="str">
        <f t="shared" si="27"/>
        <v>24.2330331788345-10849.4652739731i</v>
      </c>
      <c r="K135" t="str">
        <f t="shared" si="28"/>
        <v>0.329998358865233-0.000732821676056123i</v>
      </c>
      <c r="L135" t="str">
        <f t="shared" si="29"/>
        <v>0.000833333333333333-570.92435617768i</v>
      </c>
      <c r="M135" t="str">
        <f t="shared" si="30"/>
        <v>0.005-200.892099660381i</v>
      </c>
      <c r="N135">
        <f t="shared" si="31"/>
        <v>89.885707683742211</v>
      </c>
      <c r="O135">
        <f t="shared" si="32"/>
        <v>97.562409112609942</v>
      </c>
      <c r="P135" s="3">
        <f t="shared" si="33"/>
        <v>97.562409112609942</v>
      </c>
      <c r="Q135" s="3">
        <f t="shared" si="34"/>
        <v>-90.114292316257789</v>
      </c>
      <c r="R135">
        <f t="shared" si="35"/>
        <v>89.885707683742211</v>
      </c>
      <c r="S135">
        <f t="shared" si="36"/>
        <v>1.4121941642667886E-3</v>
      </c>
      <c r="T135">
        <f t="shared" si="19"/>
        <v>97.562409112609942</v>
      </c>
    </row>
    <row r="136" spans="1:20" x14ac:dyDescent="0.25">
      <c r="A136">
        <f t="shared" si="20"/>
        <v>8.9067953187763038</v>
      </c>
      <c r="B136">
        <f t="shared" si="37"/>
        <v>1.4175605020910025</v>
      </c>
      <c r="C136" t="str">
        <f t="shared" si="21"/>
        <v>-150.66575473174-75244.0883719207i</v>
      </c>
      <c r="D136" t="str">
        <f t="shared" si="22"/>
        <v>3.4781249999868-11227.3827433251i</v>
      </c>
      <c r="E136" t="str">
        <f t="shared" si="23"/>
        <v>162.469502055695-0.0134897003211133i</v>
      </c>
      <c r="F136" t="str">
        <f t="shared" si="24"/>
        <v>2.90990990990778-105362.075232861i</v>
      </c>
      <c r="G136" t="str">
        <f t="shared" si="25"/>
        <v>0.999999999999269-0.0000008550523506019i</v>
      </c>
      <c r="H136" t="str">
        <f t="shared" si="26"/>
        <v>15.1515167771123+0.0335521034870261i</v>
      </c>
      <c r="I136" t="str">
        <f t="shared" si="27"/>
        <v>24.2330331847374-10808.3933829022i</v>
      </c>
      <c r="K136" t="str">
        <f t="shared" si="28"/>
        <v>0.329998346368975-0.000735606370333166i</v>
      </c>
      <c r="L136" t="str">
        <f t="shared" si="29"/>
        <v>0.000833333333333333-568.763056562741i</v>
      </c>
      <c r="M136" t="str">
        <f t="shared" si="30"/>
        <v>0.005-200.131599581969i</v>
      </c>
      <c r="N136">
        <f t="shared" si="31"/>
        <v>89.885273374787346</v>
      </c>
      <c r="O136">
        <f t="shared" si="32"/>
        <v>97.5294651091655</v>
      </c>
      <c r="P136" s="3">
        <f t="shared" si="33"/>
        <v>97.5294651091655</v>
      </c>
      <c r="Q136" s="3">
        <f t="shared" si="34"/>
        <v>-90.114726625212654</v>
      </c>
      <c r="R136">
        <f t="shared" si="35"/>
        <v>89.885273374787346</v>
      </c>
      <c r="S136">
        <f t="shared" si="36"/>
        <v>1.4175605020910025E-3</v>
      </c>
      <c r="T136">
        <f t="shared" si="19"/>
        <v>97.5294651091655</v>
      </c>
    </row>
    <row r="137" spans="1:20" x14ac:dyDescent="0.25">
      <c r="A137">
        <f t="shared" si="20"/>
        <v>8.9406411409876529</v>
      </c>
      <c r="B137">
        <f t="shared" si="37"/>
        <v>1.4229472319989482</v>
      </c>
      <c r="C137" t="str">
        <f t="shared" si="21"/>
        <v>-150.665748435882-74959.2405683467i</v>
      </c>
      <c r="D137" t="str">
        <f t="shared" si="22"/>
        <v>3.4781249999867-11184.880198622i</v>
      </c>
      <c r="E137" t="str">
        <f t="shared" si="23"/>
        <v>162.469501789906-0.0135409605534258i</v>
      </c>
      <c r="F137" t="str">
        <f t="shared" si="24"/>
        <v>2.90990990990776-104963.215015819i</v>
      </c>
      <c r="G137" t="str">
        <f t="shared" si="25"/>
        <v>0.999999999999263-8.58301549534183E-07i</v>
      </c>
      <c r="H137" t="str">
        <f t="shared" si="26"/>
        <v>15.1515167894903+0.0336796014882972i</v>
      </c>
      <c r="I137" t="str">
        <f t="shared" si="27"/>
        <v>24.2330331906851-10767.4769741986i</v>
      </c>
      <c r="K137" t="str">
        <f t="shared" si="28"/>
        <v>0.329998333777564-0.000738401646126988i</v>
      </c>
      <c r="L137" t="str">
        <f t="shared" si="29"/>
        <v>0.000833333333333333-566.609938795319i</v>
      </c>
      <c r="M137" t="str">
        <f t="shared" si="30"/>
        <v>0.005-199.373978463807i</v>
      </c>
      <c r="N137">
        <f t="shared" si="31"/>
        <v>89.884837415479581</v>
      </c>
      <c r="O137">
        <f t="shared" si="32"/>
        <v>97.49652110437701</v>
      </c>
      <c r="P137" s="3">
        <f t="shared" si="33"/>
        <v>97.49652110437701</v>
      </c>
      <c r="Q137" s="3">
        <f t="shared" si="34"/>
        <v>-90.115162584520419</v>
      </c>
      <c r="R137">
        <f t="shared" si="35"/>
        <v>89.884837415479581</v>
      </c>
      <c r="S137">
        <f t="shared" si="36"/>
        <v>1.4229472319989482E-3</v>
      </c>
      <c r="T137">
        <f t="shared" si="19"/>
        <v>97.49652110437701</v>
      </c>
    </row>
    <row r="138" spans="1:20" x14ac:dyDescent="0.25">
      <c r="A138">
        <f t="shared" si="20"/>
        <v>8.9746155773234069</v>
      </c>
      <c r="B138">
        <f t="shared" si="37"/>
        <v>1.4283544314805443</v>
      </c>
      <c r="C138" t="str">
        <f t="shared" si="21"/>
        <v>-150.665742092085-74675.4710786145i</v>
      </c>
      <c r="D138" t="str">
        <f t="shared" si="22"/>
        <v>3.47812499998659-11142.5385521755i</v>
      </c>
      <c r="E138" t="str">
        <f t="shared" si="23"/>
        <v>162.469501522095-0.0135924155674235i</v>
      </c>
      <c r="F138" t="str">
        <f t="shared" si="24"/>
        <v>2.90990990990775-104565.864729865i</v>
      </c>
      <c r="G138" t="str">
        <f t="shared" si="25"/>
        <v>0.999999999999258-8.61563095422407E-07i</v>
      </c>
      <c r="H138" t="str">
        <f t="shared" si="26"/>
        <v>15.1515168019626+0.0338075839820647i</v>
      </c>
      <c r="I138" t="str">
        <f t="shared" si="27"/>
        <v>24.2330331966783-10726.7154592664i</v>
      </c>
      <c r="K138" t="str">
        <f t="shared" si="28"/>
        <v>0.329998321090278-0.000741207543643682i</v>
      </c>
      <c r="L138" t="str">
        <f t="shared" si="29"/>
        <v>0.000833333333333333-564.46497190209i</v>
      </c>
      <c r="M138" t="str">
        <f t="shared" si="30"/>
        <v>0.005-198.61922540726i</v>
      </c>
      <c r="N138">
        <f t="shared" si="31"/>
        <v>89.884399799547793</v>
      </c>
      <c r="O138">
        <f t="shared" si="32"/>
        <v>97.463577098234225</v>
      </c>
      <c r="P138" s="3">
        <f t="shared" si="33"/>
        <v>97.463577098234225</v>
      </c>
      <c r="Q138" s="3">
        <f t="shared" si="34"/>
        <v>-90.115600200452207</v>
      </c>
      <c r="R138">
        <f t="shared" si="35"/>
        <v>89.884399799547793</v>
      </c>
      <c r="S138">
        <f t="shared" si="36"/>
        <v>1.4283544314805444E-3</v>
      </c>
      <c r="T138">
        <f t="shared" si="19"/>
        <v>97.463577098234225</v>
      </c>
    </row>
    <row r="139" spans="1:20" x14ac:dyDescent="0.25">
      <c r="A139">
        <f t="shared" si="20"/>
        <v>9.008719116517236</v>
      </c>
      <c r="B139">
        <f t="shared" si="37"/>
        <v>1.4337821783201705</v>
      </c>
      <c r="C139" t="str">
        <f t="shared" si="21"/>
        <v>-150.665735699981-74392.7758206032i</v>
      </c>
      <c r="D139" t="str">
        <f t="shared" si="22"/>
        <v>3.47812499998649-11100.3571948869i</v>
      </c>
      <c r="E139" t="str">
        <f t="shared" si="23"/>
        <v>162.469501252242-0.0136440661031945i</v>
      </c>
      <c r="F139" t="str">
        <f t="shared" si="24"/>
        <v>2.90990990990773-104170.01865898i</v>
      </c>
      <c r="G139" t="str">
        <f t="shared" si="25"/>
        <v>0.999999999999252-8.64837035185008E-07i</v>
      </c>
      <c r="H139" t="str">
        <f t="shared" si="26"/>
        <v>15.1515168145298+0.0339360528094014i</v>
      </c>
      <c r="I139" t="str">
        <f t="shared" si="27"/>
        <v>24.233033202717-10686.1082517372i</v>
      </c>
      <c r="K139" t="str">
        <f t="shared" si="28"/>
        <v>0.329998308306387-0.000744024103242079i</v>
      </c>
      <c r="L139" t="str">
        <f t="shared" si="29"/>
        <v>0.000833333333333333-562.328125026988i</v>
      </c>
      <c r="M139" t="str">
        <f t="shared" si="30"/>
        <v>0.005-197.867329554951i</v>
      </c>
      <c r="N139">
        <f t="shared" si="31"/>
        <v>89.883960520697144</v>
      </c>
      <c r="O139">
        <f t="shared" si="32"/>
        <v>97.430633090726644</v>
      </c>
      <c r="P139" s="3">
        <f t="shared" si="33"/>
        <v>97.430633090726644</v>
      </c>
      <c r="Q139" s="3">
        <f t="shared" si="34"/>
        <v>-90.116039479302856</v>
      </c>
      <c r="R139">
        <f t="shared" si="35"/>
        <v>89.883960520697144</v>
      </c>
      <c r="S139">
        <f t="shared" si="36"/>
        <v>1.4337821783201705E-3</v>
      </c>
      <c r="T139">
        <f t="shared" si="19"/>
        <v>97.430633090726644</v>
      </c>
    </row>
    <row r="140" spans="1:20" x14ac:dyDescent="0.25">
      <c r="A140">
        <f t="shared" si="20"/>
        <v>9.0429522491600025</v>
      </c>
      <c r="B140">
        <f t="shared" si="37"/>
        <v>1.4392305505977872</v>
      </c>
      <c r="C140" t="str">
        <f t="shared" si="21"/>
        <v>-150.665729259208-74111.1507276483i</v>
      </c>
      <c r="D140" t="str">
        <f t="shared" si="22"/>
        <v>3.47812499998639-11058.3355199633i</v>
      </c>
      <c r="E140" t="str">
        <f t="shared" si="23"/>
        <v>162.469500980334-0.0136959129036388i</v>
      </c>
      <c r="F140" t="str">
        <f t="shared" si="24"/>
        <v>2.90990990990772-103775.671108786i</v>
      </c>
      <c r="G140" t="str">
        <f t="shared" si="25"/>
        <v>0.999999999999246-8.68123415918706E-07i</v>
      </c>
      <c r="H140" t="str">
        <f t="shared" si="26"/>
        <v>15.1515168271927+0.0340650098183758i</v>
      </c>
      <c r="I140" t="str">
        <f t="shared" si="27"/>
        <v>24.2330332088017-10645.6547674628i</v>
      </c>
      <c r="K140" t="str">
        <f t="shared" si="28"/>
        <v>0.329998295425155-0.000746851365434323i</v>
      </c>
      <c r="L140" t="str">
        <f t="shared" si="29"/>
        <v>0.000833333333333333-560.199367430752i</v>
      </c>
      <c r="M140" t="str">
        <f t="shared" si="30"/>
        <v>0.005-197.118280090606i</v>
      </c>
      <c r="N140">
        <f t="shared" si="31"/>
        <v>89.883519572608677</v>
      </c>
      <c r="O140">
        <f t="shared" si="32"/>
        <v>97.397689081844035</v>
      </c>
      <c r="P140" s="3">
        <f t="shared" si="33"/>
        <v>97.397689081844035</v>
      </c>
      <c r="Q140" s="3">
        <f t="shared" si="34"/>
        <v>-90.116480427391323</v>
      </c>
      <c r="R140">
        <f t="shared" si="35"/>
        <v>89.883519572608677</v>
      </c>
      <c r="S140">
        <f t="shared" si="36"/>
        <v>1.4392305505977871E-3</v>
      </c>
      <c r="T140">
        <f t="shared" si="19"/>
        <v>97.397689081844035</v>
      </c>
    </row>
    <row r="141" spans="1:20" x14ac:dyDescent="0.25">
      <c r="A141">
        <f t="shared" si="20"/>
        <v>9.0773154677068106</v>
      </c>
      <c r="B141">
        <f t="shared" si="37"/>
        <v>1.4446996266900587</v>
      </c>
      <c r="C141" t="str">
        <f t="shared" si="21"/>
        <v>-150.665722769391-73830.5917484776i</v>
      </c>
      <c r="D141" t="str">
        <f t="shared" si="22"/>
        <v>3.47812499998628-11016.4729229086i</v>
      </c>
      <c r="E141" t="str">
        <f t="shared" si="23"/>
        <v>162.469500706357-0.0137479567144785i</v>
      </c>
      <c r="F141" t="str">
        <f t="shared" si="24"/>
        <v>2.9099099099077-103382.81640646i</v>
      </c>
      <c r="G141" t="str">
        <f t="shared" si="25"/>
        <v>0.999999999999241-8.71422284899192E-07i</v>
      </c>
      <c r="H141" t="str">
        <f t="shared" si="26"/>
        <v>15.1515168399521+0.0341944568640793i</v>
      </c>
      <c r="I141" t="str">
        <f t="shared" si="27"/>
        <v>24.2330332149325-10605.3544245062i</v>
      </c>
      <c r="K141" t="str">
        <f t="shared" si="28"/>
        <v>0.32999828244584-0.000749689370886461i</v>
      </c>
      <c r="L141" t="str">
        <f t="shared" si="29"/>
        <v>0.000833333333333333-558.078668490488i</v>
      </c>
      <c r="M141" t="str">
        <f t="shared" si="30"/>
        <v>0.005-196.372066238899i</v>
      </c>
      <c r="N141">
        <f t="shared" si="31"/>
        <v>89.883076948939632</v>
      </c>
      <c r="O141">
        <f t="shared" si="32"/>
        <v>97.364745071575896</v>
      </c>
      <c r="P141" s="3">
        <f t="shared" si="33"/>
        <v>97.364745071575896</v>
      </c>
      <c r="Q141" s="3">
        <f t="shared" si="34"/>
        <v>-90.116923051060368</v>
      </c>
      <c r="R141">
        <f t="shared" si="35"/>
        <v>89.883076948939632</v>
      </c>
      <c r="S141">
        <f t="shared" si="36"/>
        <v>1.4446996266900586E-3</v>
      </c>
      <c r="T141">
        <f t="shared" si="19"/>
        <v>97.364745071575896</v>
      </c>
    </row>
    <row r="142" spans="1:20" x14ac:dyDescent="0.25">
      <c r="A142">
        <f t="shared" si="20"/>
        <v>9.1118092664840962</v>
      </c>
      <c r="B142">
        <f t="shared" si="37"/>
        <v>1.4501894852714809</v>
      </c>
      <c r="C142" t="str">
        <f t="shared" si="21"/>
        <v>-150.66571623016-73551.0948471563i</v>
      </c>
      <c r="D142" t="str">
        <f t="shared" si="22"/>
        <v>3.47812499998618-10974.7688015154i</v>
      </c>
      <c r="E142" t="str">
        <f t="shared" si="23"/>
        <v>162.469500430294-0.0138001982842683i</v>
      </c>
      <c r="F142" t="str">
        <f t="shared" si="24"/>
        <v>2.90990990990768-102991.448900657i</v>
      </c>
      <c r="G142" t="str">
        <f t="shared" si="25"/>
        <v>0.999999999999235-8.74733689581804E-07i</v>
      </c>
      <c r="H142" t="str">
        <f t="shared" si="26"/>
        <v>15.1515168528086+0.0343243958086528i</v>
      </c>
      <c r="I142" t="str">
        <f t="shared" si="27"/>
        <v>24.2330332211104-10565.2066431335i</v>
      </c>
      <c r="K142" t="str">
        <f t="shared" si="28"/>
        <v>0.329998269367696-0.000752538160419038i</v>
      </c>
      <c r="L142" t="str">
        <f t="shared" si="29"/>
        <v>0.000833333333333333-555.96599769923i</v>
      </c>
      <c r="M142" t="str">
        <f t="shared" si="30"/>
        <v>0.005-195.62867726529i</v>
      </c>
      <c r="N142">
        <f t="shared" si="31"/>
        <v>89.882632643322992</v>
      </c>
      <c r="O142">
        <f t="shared" si="32"/>
        <v>97.331801059911697</v>
      </c>
      <c r="P142" s="3">
        <f t="shared" si="33"/>
        <v>97.331801059911697</v>
      </c>
      <c r="Q142" s="3">
        <f t="shared" si="34"/>
        <v>-90.117367356677008</v>
      </c>
      <c r="R142">
        <f t="shared" si="35"/>
        <v>89.882632643322992</v>
      </c>
      <c r="S142">
        <f t="shared" si="36"/>
        <v>1.4501894852714809E-3</v>
      </c>
      <c r="T142">
        <f t="shared" si="19"/>
        <v>97.331801059911697</v>
      </c>
    </row>
    <row r="143" spans="1:20" x14ac:dyDescent="0.25">
      <c r="A143">
        <f t="shared" si="20"/>
        <v>9.1464341416967354</v>
      </c>
      <c r="B143">
        <f t="shared" si="37"/>
        <v>1.4557002053155126</v>
      </c>
      <c r="C143" t="str">
        <f t="shared" si="21"/>
        <v>-150.665709641136-73272.6560030278i</v>
      </c>
      <c r="D143" t="str">
        <f t="shared" si="22"/>
        <v>3.47812499998608-10933.222555856i</v>
      </c>
      <c r="E143" t="str">
        <f t="shared" si="23"/>
        <v>162.469500152128-0.0138526383644033i</v>
      </c>
      <c r="F143" t="str">
        <f t="shared" si="24"/>
        <v>2.90990990990766-102601.562961423i</v>
      </c>
      <c r="G143" t="str">
        <f t="shared" si="25"/>
        <v>0.999999999999229-8.7805767760221E-07i</v>
      </c>
      <c r="H143" t="str">
        <f t="shared" si="26"/>
        <v>15.151516865763+0.0344548285213126i</v>
      </c>
      <c r="I143" t="str">
        <f t="shared" si="27"/>
        <v>24.2330332273352-10525.2108458054i</v>
      </c>
      <c r="K143" t="str">
        <f t="shared" si="28"/>
        <v>0.329998256189971-0.000755397775007661i</v>
      </c>
      <c r="L143" t="str">
        <f t="shared" si="29"/>
        <v>0.000833333333333333-553.8613246655i</v>
      </c>
      <c r="M143" t="str">
        <f t="shared" si="30"/>
        <v>0.005-194.888102475882i</v>
      </c>
      <c r="N143">
        <f t="shared" si="31"/>
        <v>89.882186649367654</v>
      </c>
      <c r="O143">
        <f t="shared" si="32"/>
        <v>97.298857046840823</v>
      </c>
      <c r="P143" s="3">
        <f t="shared" si="33"/>
        <v>97.298857046840823</v>
      </c>
      <c r="Q143" s="3">
        <f t="shared" si="34"/>
        <v>-90.117813350632346</v>
      </c>
      <c r="R143">
        <f t="shared" si="35"/>
        <v>89.882186649367654</v>
      </c>
      <c r="S143">
        <f t="shared" si="36"/>
        <v>1.4557002053155125E-3</v>
      </c>
      <c r="T143">
        <f t="shared" si="19"/>
        <v>97.298857046840823</v>
      </c>
    </row>
    <row r="144" spans="1:20" x14ac:dyDescent="0.25">
      <c r="A144">
        <f t="shared" si="20"/>
        <v>9.1811905914351826</v>
      </c>
      <c r="B144">
        <f t="shared" si="37"/>
        <v>1.4612318660957115</v>
      </c>
      <c r="C144" t="str">
        <f t="shared" si="21"/>
        <v>-150.66570300194-72995.2712106546i</v>
      </c>
      <c r="D144" t="str">
        <f t="shared" si="22"/>
        <v>3.47812499998597-10891.8335882735i</v>
      </c>
      <c r="E144" t="str">
        <f t="shared" si="23"/>
        <v>162.469499871844-0.0139052777091398i</v>
      </c>
      <c r="F144" t="str">
        <f t="shared" si="24"/>
        <v>2.90990990990765-102213.152980118i</v>
      </c>
      <c r="G144" t="str">
        <f t="shared" si="25"/>
        <v>0.999999999999223-8.81394296777093E-07i</v>
      </c>
      <c r="H144" t="str">
        <f t="shared" si="26"/>
        <v>15.151516878816+0.0345857568783788i</v>
      </c>
      <c r="I144" t="str">
        <f t="shared" si="27"/>
        <v>24.2330332336073-10485.3664571688i</v>
      </c>
      <c r="K144" t="str">
        <f t="shared" si="28"/>
        <v>0.329998242911905-0.000758268255783602i</v>
      </c>
      <c r="L144" t="str">
        <f t="shared" si="29"/>
        <v>0.000833333333333333-551.76461911287i</v>
      </c>
      <c r="M144" t="str">
        <f t="shared" si="30"/>
        <v>0.005-194.150331217256i</v>
      </c>
      <c r="N144">
        <f t="shared" si="31"/>
        <v>89.881738960658168</v>
      </c>
      <c r="O144">
        <f t="shared" si="32"/>
        <v>97.265913032352415</v>
      </c>
      <c r="P144" s="3">
        <f t="shared" si="33"/>
        <v>97.265913032352415</v>
      </c>
      <c r="Q144" s="3">
        <f t="shared" si="34"/>
        <v>-90.118261039341832</v>
      </c>
      <c r="R144">
        <f t="shared" si="35"/>
        <v>89.881738960658168</v>
      </c>
      <c r="S144">
        <f t="shared" si="36"/>
        <v>1.4612318660957115E-3</v>
      </c>
      <c r="T144">
        <f t="shared" si="19"/>
        <v>97.265913032352415</v>
      </c>
    </row>
    <row r="145" spans="1:20" x14ac:dyDescent="0.25">
      <c r="A145">
        <f t="shared" si="20"/>
        <v>9.2160791156826374</v>
      </c>
      <c r="B145">
        <f t="shared" si="37"/>
        <v>1.4667845471868752</v>
      </c>
      <c r="C145" t="str">
        <f t="shared" si="21"/>
        <v>-150.665696312196-72718.9364797662i</v>
      </c>
      <c r="D145" t="str">
        <f t="shared" si="22"/>
        <v>3.47812499998586-10850.6013033739i</v>
      </c>
      <c r="E145" t="str">
        <f t="shared" si="23"/>
        <v>162.469499589429-0.0139581170755951i</v>
      </c>
      <c r="F145" t="str">
        <f t="shared" si="24"/>
        <v>2.90990990990763-101826.213369334i</v>
      </c>
      <c r="G145" t="str">
        <f t="shared" si="25"/>
        <v>0.999999999999217-8.84743595104841E-07i</v>
      </c>
      <c r="H145" t="str">
        <f t="shared" si="26"/>
        <v>15.1515168919685+0.0347171827633013i</v>
      </c>
      <c r="I145" t="str">
        <f t="shared" si="27"/>
        <v>24.2330332399273-10445.6729040489i</v>
      </c>
      <c r="K145" t="str">
        <f t="shared" si="28"/>
        <v>0.329998229532735-0.000761149644034389i</v>
      </c>
      <c r="L145" t="str">
        <f t="shared" si="29"/>
        <v>0.000833333333333333-549.67585087953i</v>
      </c>
      <c r="M145" t="str">
        <f t="shared" si="30"/>
        <v>0.005-193.415352876326i</v>
      </c>
      <c r="N145">
        <f t="shared" si="31"/>
        <v>89.881289570754717</v>
      </c>
      <c r="O145">
        <f t="shared" si="32"/>
        <v>97.232969016436016</v>
      </c>
      <c r="P145" s="3">
        <f t="shared" si="33"/>
        <v>97.232969016436016</v>
      </c>
      <c r="Q145" s="3">
        <f t="shared" si="34"/>
        <v>-90.118710429245283</v>
      </c>
      <c r="R145">
        <f t="shared" si="35"/>
        <v>89.881289570754717</v>
      </c>
      <c r="S145">
        <f t="shared" si="36"/>
        <v>1.4667845471868753E-3</v>
      </c>
      <c r="T145">
        <f t="shared" si="19"/>
        <v>97.232969016436016</v>
      </c>
    </row>
    <row r="146" spans="1:20" x14ac:dyDescent="0.25">
      <c r="A146">
        <f t="shared" si="20"/>
        <v>9.2511002163222322</v>
      </c>
      <c r="B146">
        <f t="shared" si="37"/>
        <v>1.4723583284661854</v>
      </c>
      <c r="C146" t="str">
        <f t="shared" si="21"/>
        <v>-150.665689571506-72443.6478351902i</v>
      </c>
      <c r="D146" t="str">
        <f t="shared" si="22"/>
        <v>3.47812499998575-10809.5251080168i</v>
      </c>
      <c r="E146" t="str">
        <f t="shared" si="23"/>
        <v>162.469499304858-0.014011157223754i</v>
      </c>
      <c r="F146" t="str">
        <f t="shared" si="24"/>
        <v>2.90990990990762-101440.738562815i</v>
      </c>
      <c r="G146" t="str">
        <f t="shared" si="25"/>
        <v>0.999999999999211-8.88105620766233E-07i</v>
      </c>
      <c r="H146" t="str">
        <f t="shared" si="26"/>
        <v>15.151516905221+0.034849108066687i</v>
      </c>
      <c r="I146" t="str">
        <f t="shared" si="27"/>
        <v>24.2330332462954-10406.1296154406i</v>
      </c>
      <c r="K146" t="str">
        <f t="shared" si="28"/>
        <v>0.329998216051692-0.000764041981204405i</v>
      </c>
      <c r="L146" t="str">
        <f t="shared" si="29"/>
        <v>0.000833333333333333-547.594989917841i</v>
      </c>
      <c r="M146" t="str">
        <f t="shared" si="30"/>
        <v>0.005-192.683156880182i</v>
      </c>
      <c r="N146">
        <f t="shared" si="31"/>
        <v>89.880838473193066</v>
      </c>
      <c r="O146">
        <f t="shared" si="32"/>
        <v>97.200024999080227</v>
      </c>
      <c r="P146" s="3">
        <f t="shared" si="33"/>
        <v>97.200024999080227</v>
      </c>
      <c r="Q146" s="3">
        <f t="shared" si="34"/>
        <v>-90.119161526806934</v>
      </c>
      <c r="R146">
        <f t="shared" si="35"/>
        <v>89.880838473193066</v>
      </c>
      <c r="S146">
        <f t="shared" si="36"/>
        <v>1.4723583284661855E-3</v>
      </c>
      <c r="T146">
        <f t="shared" si="19"/>
        <v>97.200024999080227</v>
      </c>
    </row>
    <row r="147" spans="1:20" x14ac:dyDescent="0.25">
      <c r="A147">
        <f t="shared" si="20"/>
        <v>9.2862543971442566</v>
      </c>
      <c r="B147">
        <f t="shared" si="37"/>
        <v>1.4779532901143571</v>
      </c>
      <c r="C147" t="str">
        <f t="shared" si="21"/>
        <v>-150.665682779492-72169.4013168107i</v>
      </c>
      <c r="D147" t="str">
        <f t="shared" si="22"/>
        <v>3.47812499998565-10768.6044113074i</v>
      </c>
      <c r="E147" t="str">
        <f t="shared" si="23"/>
        <v>162.469499018123-0.0140643989165053i</v>
      </c>
      <c r="F147" t="str">
        <f t="shared" si="24"/>
        <v>2.9099099099076-101056.723015376i</v>
      </c>
      <c r="G147" t="str">
        <f t="shared" si="25"/>
        <v>0.999999999999205-8.91480422125141E-07i</v>
      </c>
      <c r="H147" t="str">
        <f t="shared" si="26"/>
        <v>15.1515169185746+0.0349815346863271i</v>
      </c>
      <c r="I147" t="str">
        <f t="shared" si="27"/>
        <v>24.2330332527118-10366.7360225005i</v>
      </c>
      <c r="K147" t="str">
        <f t="shared" si="28"/>
        <v>0.329998202467999-0.00076694530889546i</v>
      </c>
      <c r="L147" t="str">
        <f t="shared" si="29"/>
        <v>0.000833333333333333-545.522006293924i</v>
      </c>
      <c r="M147" t="str">
        <f t="shared" si="30"/>
        <v>0.005-191.953732695937i</v>
      </c>
      <c r="N147">
        <f t="shared" si="31"/>
        <v>89.880385661484354</v>
      </c>
      <c r="O147">
        <f t="shared" si="32"/>
        <v>97.16708098027452</v>
      </c>
      <c r="P147" s="3">
        <f t="shared" si="33"/>
        <v>97.16708098027452</v>
      </c>
      <c r="Q147" s="3">
        <f t="shared" si="34"/>
        <v>-90.119614338515646</v>
      </c>
      <c r="R147">
        <f t="shared" si="35"/>
        <v>89.880385661484354</v>
      </c>
      <c r="S147">
        <f t="shared" si="36"/>
        <v>1.477953290114357E-3</v>
      </c>
      <c r="T147">
        <f t="shared" si="19"/>
        <v>97.16708098027452</v>
      </c>
    </row>
    <row r="148" spans="1:20" x14ac:dyDescent="0.25">
      <c r="A148">
        <f t="shared" si="20"/>
        <v>9.3215421638534046</v>
      </c>
      <c r="B148">
        <f t="shared" si="37"/>
        <v>1.4835695126167916</v>
      </c>
      <c r="C148" t="str">
        <f t="shared" si="21"/>
        <v>-150.665675935765-71896.1929794997i</v>
      </c>
      <c r="D148" t="str">
        <f t="shared" si="22"/>
        <v>3.47812499998554-10727.8386245878i</v>
      </c>
      <c r="E148" t="str">
        <f t="shared" si="23"/>
        <v>162.469498729206-0.0141178429196259i</v>
      </c>
      <c r="F148" t="str">
        <f t="shared" si="24"/>
        <v>2.90990990990758-100674.161202825i</v>
      </c>
      <c r="G148" t="str">
        <f t="shared" si="25"/>
        <v>0.999999999999199-8.9486804772921E-07i</v>
      </c>
      <c r="H148" t="str">
        <f t="shared" si="26"/>
        <v>15.1515169320297+0.0351144645272247i</v>
      </c>
      <c r="I148" t="str">
        <f t="shared" si="27"/>
        <v>24.2330332591771-10327.4915585383i</v>
      </c>
      <c r="K148" t="str">
        <f t="shared" si="28"/>
        <v>0.329998188780876-0.000769859668867418i</v>
      </c>
      <c r="L148" t="str">
        <f t="shared" si="29"/>
        <v>0.000833333333333333-543.456870187214i</v>
      </c>
      <c r="M148" t="str">
        <f t="shared" si="30"/>
        <v>0.005-191.227069830581i</v>
      </c>
      <c r="N148">
        <f t="shared" si="31"/>
        <v>89.879931129115121</v>
      </c>
      <c r="O148">
        <f t="shared" si="32"/>
        <v>97.134136960007851</v>
      </c>
      <c r="P148" s="3">
        <f t="shared" si="33"/>
        <v>97.134136960007851</v>
      </c>
      <c r="Q148" s="3">
        <f t="shared" si="34"/>
        <v>-90.120068870884879</v>
      </c>
      <c r="R148">
        <f t="shared" si="35"/>
        <v>89.879931129115121</v>
      </c>
      <c r="S148">
        <f t="shared" si="36"/>
        <v>1.4835695126167916E-3</v>
      </c>
      <c r="T148">
        <f t="shared" si="19"/>
        <v>97.134136960007851</v>
      </c>
    </row>
    <row r="149" spans="1:20" x14ac:dyDescent="0.25">
      <c r="A149">
        <f t="shared" si="20"/>
        <v>9.3569640240760474</v>
      </c>
      <c r="B149">
        <f t="shared" si="37"/>
        <v>1.4892070767647354</v>
      </c>
      <c r="C149" t="str">
        <f t="shared" si="21"/>
        <v>-150.665669039927-71624.0188930614i</v>
      </c>
      <c r="D149" t="str">
        <f t="shared" si="22"/>
        <v>3.47812499998543-10687.2271614284i</v>
      </c>
      <c r="E149" t="str">
        <f t="shared" si="23"/>
        <v>162.469498438088-0.0141714900018056i</v>
      </c>
      <c r="F149" t="str">
        <f t="shared" si="24"/>
        <v>2.90990990990756-100293.047621882i</v>
      </c>
      <c r="G149" t="str">
        <f t="shared" si="25"/>
        <v>0.999999999999193-8.98268546310576E-07i</v>
      </c>
      <c r="H149" t="str">
        <f t="shared" si="26"/>
        <v>15.1515169455873+0.0352478995016218i</v>
      </c>
      <c r="I149" t="str">
        <f t="shared" si="27"/>
        <v>24.2330332656918-10288.3956590094i</v>
      </c>
      <c r="K149" t="str">
        <f t="shared" si="28"/>
        <v>0.329998174989533-0.00077278510303877i</v>
      </c>
      <c r="L149" t="str">
        <f t="shared" si="29"/>
        <v>0.000833333333333333-541.399551890032i</v>
      </c>
      <c r="M149" t="str">
        <f t="shared" si="30"/>
        <v>0.005-190.503157830824i</v>
      </c>
      <c r="N149">
        <f t="shared" si="31"/>
        <v>89.879474869547096</v>
      </c>
      <c r="O149">
        <f t="shared" si="32"/>
        <v>97.101192938268895</v>
      </c>
      <c r="P149" s="3">
        <f t="shared" si="33"/>
        <v>97.101192938268895</v>
      </c>
      <c r="Q149" s="3">
        <f t="shared" si="34"/>
        <v>-90.120525130452904</v>
      </c>
      <c r="R149">
        <f t="shared" si="35"/>
        <v>89.879474869547096</v>
      </c>
      <c r="S149">
        <f t="shared" si="36"/>
        <v>1.4892070767647354E-3</v>
      </c>
      <c r="T149">
        <f t="shared" si="19"/>
        <v>97.101192938268895</v>
      </c>
    </row>
    <row r="150" spans="1:20" x14ac:dyDescent="0.25">
      <c r="A150">
        <f t="shared" si="20"/>
        <v>9.3925204873675376</v>
      </c>
      <c r="B150">
        <f t="shared" si="37"/>
        <v>1.4948660636564415</v>
      </c>
      <c r="C150" t="str">
        <f t="shared" si="21"/>
        <v>-150.665662091579-71352.8751421806i</v>
      </c>
      <c r="D150" t="str">
        <f t="shared" si="22"/>
        <v>3.47812499998532-10646.7694376196i</v>
      </c>
      <c r="E150" t="str">
        <f t="shared" si="23"/>
        <v>162.469498144753-0.014225340934643i</v>
      </c>
      <c r="F150" t="str">
        <f t="shared" si="24"/>
        <v>2.90990990990754-99913.3767900995i</v>
      </c>
      <c r="G150" t="str">
        <f t="shared" si="25"/>
        <v>0.999999999999187-9.01681966786551E-07i</v>
      </c>
      <c r="H150" t="str">
        <f t="shared" si="26"/>
        <v>15.1515169592482+0.0353818415290268i</v>
      </c>
      <c r="I150" t="str">
        <f t="shared" si="27"/>
        <v>24.233033272256-10249.4477615062i</v>
      </c>
      <c r="K150" t="str">
        <f t="shared" si="28"/>
        <v>0.329998161093179-0.000775721653487266i</v>
      </c>
      <c r="L150" t="str">
        <f t="shared" si="29"/>
        <v>0.000833333333333333-539.350021807165i</v>
      </c>
      <c r="M150" t="str">
        <f t="shared" si="30"/>
        <v>0.005-189.781986282949i</v>
      </c>
      <c r="N150">
        <f t="shared" si="31"/>
        <v>89.879016876217207</v>
      </c>
      <c r="O150">
        <f t="shared" si="32"/>
        <v>97.068248915046453</v>
      </c>
      <c r="P150" s="3">
        <f t="shared" si="33"/>
        <v>97.068248915046453</v>
      </c>
      <c r="Q150" s="3">
        <f t="shared" si="34"/>
        <v>-90.120983123782793</v>
      </c>
      <c r="R150">
        <f t="shared" si="35"/>
        <v>89.879016876217207</v>
      </c>
      <c r="S150">
        <f t="shared" si="36"/>
        <v>1.4948660636564415E-3</v>
      </c>
      <c r="T150">
        <f t="shared" si="19"/>
        <v>97.068248915046453</v>
      </c>
    </row>
    <row r="151" spans="1:20" x14ac:dyDescent="0.25">
      <c r="A151">
        <f t="shared" si="20"/>
        <v>9.4282120652195349</v>
      </c>
      <c r="B151">
        <f t="shared" si="37"/>
        <v>1.5005465546983361</v>
      </c>
      <c r="C151" t="str">
        <f t="shared" si="21"/>
        <v>-150.665655090326-71082.7578263643i</v>
      </c>
      <c r="D151" t="str">
        <f t="shared" si="22"/>
        <v>3.47812499998521-10606.4648711636i</v>
      </c>
      <c r="E151" t="str">
        <f t="shared" si="23"/>
        <v>162.469497849185-0.0142793964926827i</v>
      </c>
      <c r="F151" t="str">
        <f t="shared" si="24"/>
        <v>2.90990990990753-99535.1432457856i</v>
      </c>
      <c r="G151" t="str">
        <f t="shared" si="25"/>
        <v>0.999999999999181-9.05108358260334E-07i</v>
      </c>
      <c r="H151" t="str">
        <f t="shared" si="26"/>
        <v>15.1515169730131+0.0355162925362427i</v>
      </c>
      <c r="I151" t="str">
        <f t="shared" si="27"/>
        <v>24.2330332788705-10210.64730575i</v>
      </c>
      <c r="K151" t="str">
        <f t="shared" si="28"/>
        <v>0.329998147091012-0.00077866936245049i</v>
      </c>
      <c r="L151" t="str">
        <f t="shared" si="29"/>
        <v>0.000833333333333333-537.308250455432i</v>
      </c>
      <c r="M151" t="str">
        <f t="shared" si="30"/>
        <v>0.005-189.06354481266i</v>
      </c>
      <c r="N151">
        <f t="shared" si="31"/>
        <v>89.87855714253746</v>
      </c>
      <c r="O151">
        <f t="shared" si="32"/>
        <v>97.035304890329343</v>
      </c>
      <c r="P151" s="3">
        <f t="shared" si="33"/>
        <v>97.035304890329343</v>
      </c>
      <c r="Q151" s="3">
        <f t="shared" si="34"/>
        <v>-90.12144285746254</v>
      </c>
      <c r="R151">
        <f t="shared" si="35"/>
        <v>89.87855714253746</v>
      </c>
      <c r="S151">
        <f t="shared" si="36"/>
        <v>1.500546554698336E-3</v>
      </c>
      <c r="T151">
        <f t="shared" si="19"/>
        <v>97.035304890329343</v>
      </c>
    </row>
    <row r="152" spans="1:20" x14ac:dyDescent="0.25">
      <c r="A152">
        <f t="shared" si="20"/>
        <v>9.4640392710673691</v>
      </c>
      <c r="B152">
        <f t="shared" si="37"/>
        <v>1.5062486316061898</v>
      </c>
      <c r="C152" t="str">
        <f t="shared" si="21"/>
        <v>-150.665648035759-70813.6630598831i</v>
      </c>
      <c r="D152" t="str">
        <f t="shared" si="22"/>
        <v>3.47812499998509-10566.3128822656i</v>
      </c>
      <c r="E152" t="str">
        <f t="shared" si="23"/>
        <v>162.469497551365-0.0143336574534008i</v>
      </c>
      <c r="F152" t="str">
        <f t="shared" si="24"/>
        <v>2.90990990990751-99158.3415479235i</v>
      </c>
      <c r="G152" t="str">
        <f t="shared" si="25"/>
        <v>0.999999999999174-9.08547770021718E-07i</v>
      </c>
      <c r="H152" t="str">
        <f t="shared" si="26"/>
        <v>15.1515169868828+0.035651254457393i</v>
      </c>
      <c r="I152" t="str">
        <f t="shared" si="27"/>
        <v>24.2330332855348-10171.9937335833i</v>
      </c>
      <c r="K152" t="str">
        <f t="shared" si="28"/>
        <v>0.329998132982228-0.000781628272326475i</v>
      </c>
      <c r="L152" t="str">
        <f t="shared" si="29"/>
        <v>0.000833333333333333-535.274208463273i</v>
      </c>
      <c r="M152" t="str">
        <f t="shared" si="30"/>
        <v>0.005-188.347823084938i</v>
      </c>
      <c r="N152">
        <f t="shared" si="31"/>
        <v>89.878095661894804</v>
      </c>
      <c r="O152">
        <f t="shared" si="32"/>
        <v>97.002360864106052</v>
      </c>
      <c r="P152" s="3">
        <f t="shared" si="33"/>
        <v>97.002360864106052</v>
      </c>
      <c r="Q152" s="3">
        <f t="shared" si="34"/>
        <v>-90.121904338105196</v>
      </c>
      <c r="R152">
        <f t="shared" si="35"/>
        <v>89.878095661894804</v>
      </c>
      <c r="S152">
        <f t="shared" si="36"/>
        <v>1.5062486316061898E-3</v>
      </c>
      <c r="T152">
        <f t="shared" si="19"/>
        <v>97.002360864106052</v>
      </c>
    </row>
    <row r="153" spans="1:20" x14ac:dyDescent="0.25">
      <c r="A153">
        <f t="shared" si="20"/>
        <v>9.5000026202974244</v>
      </c>
      <c r="B153">
        <f t="shared" si="37"/>
        <v>1.5119723764062933</v>
      </c>
      <c r="C153" t="str">
        <f t="shared" si="21"/>
        <v>-150.66564092748-70545.5869717201i</v>
      </c>
      <c r="D153" t="str">
        <f t="shared" si="22"/>
        <v>3.47812499998498-10526.3128933258i</v>
      </c>
      <c r="E153" t="str">
        <f t="shared" si="23"/>
        <v>162.469497251279-0.0143881245972362i</v>
      </c>
      <c r="F153" t="str">
        <f t="shared" si="24"/>
        <v>2.90990990990749-98782.9662760945i</v>
      </c>
      <c r="G153" t="str">
        <f t="shared" si="25"/>
        <v>0.999999999999168-9.12000251547794E-07i</v>
      </c>
      <c r="H153" t="str">
        <f t="shared" si="26"/>
        <v>15.1515170008581+0.0357867292339529i</v>
      </c>
      <c r="I153" t="str">
        <f t="shared" si="27"/>
        <v>24.2330332922502-10133.4864889614i</v>
      </c>
      <c r="K153" t="str">
        <f t="shared" si="28"/>
        <v>0.329998118766015-0.000784598425674342i</v>
      </c>
      <c r="L153" t="str">
        <f t="shared" si="29"/>
        <v>0.000833333333333333-533.247866570306i</v>
      </c>
      <c r="M153" t="str">
        <f t="shared" si="30"/>
        <v>0.005-187.634810803883i</v>
      </c>
      <c r="N153">
        <f t="shared" si="31"/>
        <v>89.877632427651037</v>
      </c>
      <c r="O153">
        <f t="shared" si="32"/>
        <v>96.969416836365298</v>
      </c>
      <c r="P153" s="3">
        <f t="shared" si="33"/>
        <v>96.969416836365298</v>
      </c>
      <c r="Q153" s="3">
        <f t="shared" si="34"/>
        <v>-90.122367572348963</v>
      </c>
      <c r="R153">
        <f t="shared" si="35"/>
        <v>89.877632427651037</v>
      </c>
      <c r="S153">
        <f t="shared" si="36"/>
        <v>1.5119723764062934E-3</v>
      </c>
      <c r="T153">
        <f t="shared" si="19"/>
        <v>96.969416836365298</v>
      </c>
    </row>
    <row r="154" spans="1:20" x14ac:dyDescent="0.25">
      <c r="A154">
        <f t="shared" si="20"/>
        <v>9.5361026302545557</v>
      </c>
      <c r="B154">
        <f t="shared" si="37"/>
        <v>1.5177178714366373</v>
      </c>
      <c r="C154" t="str">
        <f t="shared" si="21"/>
        <v>-150.665633765075-70278.525705509i</v>
      </c>
      <c r="D154" t="str">
        <f t="shared" si="22"/>
        <v>3.47812499998486-10486.4643289309i</v>
      </c>
      <c r="E154" t="str">
        <f t="shared" si="23"/>
        <v>162.469496948906-0.0144427987075829i</v>
      </c>
      <c r="F154" t="str">
        <f t="shared" si="24"/>
        <v>2.90990990990747-98409.0120303991i</v>
      </c>
      <c r="G154" t="str">
        <f t="shared" si="25"/>
        <v>0.999999999999162-9.1546585250367E-07i</v>
      </c>
      <c r="H154" t="str">
        <f t="shared" si="26"/>
        <v>15.1515170149397+0.0359227188147739i</v>
      </c>
      <c r="I154" t="str">
        <f t="shared" si="27"/>
        <v>24.2330332990167-10095.1250179446i</v>
      </c>
      <c r="K154" t="str">
        <f t="shared" si="28"/>
        <v>0.329998104441555-0.000787579865214865i</v>
      </c>
      <c r="L154" t="str">
        <f t="shared" si="29"/>
        <v>0.000833333333333333-531.229195626923i</v>
      </c>
      <c r="M154" t="str">
        <f t="shared" si="30"/>
        <v>0.005-186.924497712575i</v>
      </c>
      <c r="N154">
        <f t="shared" si="31"/>
        <v>89.877167433142816</v>
      </c>
      <c r="O154">
        <f t="shared" si="32"/>
        <v>96.936472807095342</v>
      </c>
      <c r="P154" s="3">
        <f t="shared" si="33"/>
        <v>96.936472807095342</v>
      </c>
      <c r="Q154" s="3">
        <f t="shared" si="34"/>
        <v>-90.122832566857184</v>
      </c>
      <c r="R154">
        <f t="shared" si="35"/>
        <v>89.877167433142816</v>
      </c>
      <c r="S154">
        <f t="shared" si="36"/>
        <v>1.5177178714366373E-3</v>
      </c>
      <c r="T154">
        <f t="shared" si="19"/>
        <v>96.936472807095342</v>
      </c>
    </row>
    <row r="155" spans="1:20" x14ac:dyDescent="0.25">
      <c r="A155">
        <f t="shared" si="20"/>
        <v>9.5723398202495229</v>
      </c>
      <c r="B155">
        <f t="shared" si="37"/>
        <v>1.5234851993480965</v>
      </c>
      <c r="C155" t="str">
        <f t="shared" si="21"/>
        <v>-150.665626548136-70012.4754194862i</v>
      </c>
      <c r="D155" t="str">
        <f t="shared" si="22"/>
        <v>3.47812499998475-10446.766615846i</v>
      </c>
      <c r="E155" t="str">
        <f t="shared" si="23"/>
        <v>162.469496644233-0.0144976805708184i</v>
      </c>
      <c r="F155" t="str">
        <f t="shared" si="24"/>
        <v>2.90990990990746-98036.4734313802i</v>
      </c>
      <c r="G155" t="str">
        <f t="shared" si="25"/>
        <v>0.999999999999156-9.18944622743178E-07i</v>
      </c>
      <c r="H155" t="str">
        <f t="shared" si="26"/>
        <v>15.1515170291286+0.0360592251561132i</v>
      </c>
      <c r="I155" t="str">
        <f t="shared" si="27"/>
        <v>24.2330333058346-10056.9087686904i</v>
      </c>
      <c r="K155" t="str">
        <f t="shared" si="28"/>
        <v>0.329998090008024-0.000790572633831112i</v>
      </c>
      <c r="L155" t="str">
        <f t="shared" si="29"/>
        <v>0.000833333333333333-529.218166593866i</v>
      </c>
      <c r="M155" t="str">
        <f t="shared" si="30"/>
        <v>0.005-186.216873592922i</v>
      </c>
      <c r="N155">
        <f t="shared" si="31"/>
        <v>89.876700671681377</v>
      </c>
      <c r="O155">
        <f t="shared" si="32"/>
        <v>96.903528776284787</v>
      </c>
      <c r="P155" s="3">
        <f t="shared" si="33"/>
        <v>96.903528776284787</v>
      </c>
      <c r="Q155" s="3">
        <f t="shared" si="34"/>
        <v>-90.123299328318623</v>
      </c>
      <c r="R155">
        <f t="shared" si="35"/>
        <v>89.876700671681377</v>
      </c>
      <c r="S155">
        <f t="shared" si="36"/>
        <v>1.5234851993480964E-3</v>
      </c>
      <c r="T155">
        <f t="shared" si="19"/>
        <v>96.903528776284787</v>
      </c>
    </row>
    <row r="156" spans="1:20" x14ac:dyDescent="0.25">
      <c r="A156">
        <f t="shared" si="20"/>
        <v>9.6087147115664706</v>
      </c>
      <c r="B156">
        <f t="shared" si="37"/>
        <v>1.5292744431056193</v>
      </c>
      <c r="C156" t="str">
        <f t="shared" si="21"/>
        <v>-150.665619276241-69747.4322864258i</v>
      </c>
      <c r="D156" t="str">
        <f t="shared" si="22"/>
        <v>3.47812499998464-10407.219183006i</v>
      </c>
      <c r="E156" t="str">
        <f t="shared" si="23"/>
        <v>162.469496337239-0.0145527709763006i</v>
      </c>
      <c r="F156" t="str">
        <f t="shared" si="24"/>
        <v>2.90990990990743-97665.3451199447i</v>
      </c>
      <c r="G156" t="str">
        <f t="shared" si="25"/>
        <v>0.999999999999149-9.22436612309596E-07i</v>
      </c>
      <c r="H156" t="str">
        <f t="shared" si="26"/>
        <v>15.1515170434257+0.0361962502216624i</v>
      </c>
      <c r="I156" t="str">
        <f t="shared" si="27"/>
        <v>24.2330333127046-10018.8371914453i</v>
      </c>
      <c r="K156" t="str">
        <f t="shared" si="28"/>
        <v>0.329998075464589-0.000793576774569049i</v>
      </c>
      <c r="L156" t="str">
        <f t="shared" si="29"/>
        <v>0.000833333333333333-527.214750541808i</v>
      </c>
      <c r="M156" t="str">
        <f t="shared" si="30"/>
        <v>0.005-185.511928265513i</v>
      </c>
      <c r="N156">
        <f t="shared" si="31"/>
        <v>89.876232136552645</v>
      </c>
      <c r="O156">
        <f t="shared" si="32"/>
        <v>96.87058474392154</v>
      </c>
      <c r="P156" s="3">
        <f t="shared" si="33"/>
        <v>96.87058474392154</v>
      </c>
      <c r="Q156" s="3">
        <f t="shared" si="34"/>
        <v>-90.123767863447355</v>
      </c>
      <c r="R156">
        <f t="shared" si="35"/>
        <v>89.876232136552645</v>
      </c>
      <c r="S156">
        <f t="shared" si="36"/>
        <v>1.5292744431056194E-3</v>
      </c>
      <c r="T156">
        <f t="shared" si="19"/>
        <v>96.87058474392154</v>
      </c>
    </row>
    <row r="157" spans="1:20" x14ac:dyDescent="0.25">
      <c r="A157">
        <f t="shared" si="20"/>
        <v>9.6452278274704231</v>
      </c>
      <c r="B157">
        <f t="shared" si="37"/>
        <v>1.5350856859894206</v>
      </c>
      <c r="C157" t="str">
        <f t="shared" si="21"/>
        <v>-150.665611948976-69483.3924935955i</v>
      </c>
      <c r="D157" t="str">
        <f t="shared" si="22"/>
        <v>3.47812499998452-10367.8214615079i</v>
      </c>
      <c r="E157" t="str">
        <f t="shared" si="23"/>
        <v>162.469496027908-0.0146080707163916i</v>
      </c>
      <c r="F157" t="str">
        <f t="shared" si="24"/>
        <v>2.90990990990741-97295.6217572875i</v>
      </c>
      <c r="G157" t="str">
        <f t="shared" si="25"/>
        <v>0.999999999999143-9.25941871436367E-07i</v>
      </c>
      <c r="H157" t="str">
        <f t="shared" si="26"/>
        <v>15.1515170578315+0.0363337959825745i</v>
      </c>
      <c r="I157" t="str">
        <f t="shared" si="27"/>
        <v>24.2330333196268-9980.90973853667i</v>
      </c>
      <c r="K157" t="str">
        <f t="shared" si="28"/>
        <v>0.329998060810416-0.000796592330638181i</v>
      </c>
      <c r="L157" t="str">
        <f t="shared" si="29"/>
        <v>0.000833333333333333-525.218918650935i</v>
      </c>
      <c r="M157" t="str">
        <f t="shared" si="30"/>
        <v>0.005-184.809651589473i</v>
      </c>
      <c r="N157">
        <f t="shared" si="31"/>
        <v>89.875761821016937</v>
      </c>
      <c r="O157">
        <f t="shared" si="32"/>
        <v>96.837640709994034</v>
      </c>
      <c r="P157" s="3">
        <f t="shared" si="33"/>
        <v>96.837640709994034</v>
      </c>
      <c r="Q157" s="3">
        <f t="shared" si="34"/>
        <v>-90.124238178983063</v>
      </c>
      <c r="R157">
        <f t="shared" si="35"/>
        <v>89.875761821016937</v>
      </c>
      <c r="S157">
        <f t="shared" si="36"/>
        <v>1.5350856859894207E-3</v>
      </c>
      <c r="T157">
        <f t="shared" si="19"/>
        <v>96.837640709994034</v>
      </c>
    </row>
    <row r="158" spans="1:20" x14ac:dyDescent="0.25">
      <c r="A158">
        <f t="shared" si="20"/>
        <v>9.6818796932148103</v>
      </c>
      <c r="B158">
        <f t="shared" si="37"/>
        <v>1.5409190115961804</v>
      </c>
      <c r="C158" t="str">
        <f t="shared" si="21"/>
        <v>-150.665604565919-69220.352242694i</v>
      </c>
      <c r="D158" t="str">
        <f t="shared" si="22"/>
        <v>3.4781249999844-10328.5728846023i</v>
      </c>
      <c r="E158" t="str">
        <f t="shared" si="23"/>
        <v>162.469495716221-0.014663580586456i</v>
      </c>
      <c r="F158" t="str">
        <f t="shared" si="24"/>
        <v>2.90990990990739-96927.2980248137i</v>
      </c>
      <c r="G158" t="str">
        <f t="shared" si="25"/>
        <v>0.999999999999136-9.29460450547819E-07i</v>
      </c>
      <c r="H158" t="str">
        <f t="shared" si="26"/>
        <v>15.151517072347+0.0364718644174933i</v>
      </c>
      <c r="I158" t="str">
        <f t="shared" si="27"/>
        <v>24.2330333266017-9943.12586436547i</v>
      </c>
      <c r="K158" t="str">
        <f t="shared" si="28"/>
        <v>0.329998046044662-0.000799619345412148i</v>
      </c>
      <c r="L158" t="str">
        <f t="shared" si="29"/>
        <v>0.000833333333333333-523.230642210535i</v>
      </c>
      <c r="M158" t="str">
        <f t="shared" si="30"/>
        <v>0.005-184.110033462316i</v>
      </c>
      <c r="N158">
        <f t="shared" si="31"/>
        <v>89.875289718309048</v>
      </c>
      <c r="O158">
        <f t="shared" si="32"/>
        <v>96.80469667449033</v>
      </c>
      <c r="P158" s="3">
        <f t="shared" si="33"/>
        <v>96.80469667449033</v>
      </c>
      <c r="Q158" s="3">
        <f t="shared" si="34"/>
        <v>-90.124710281690952</v>
      </c>
      <c r="R158">
        <f t="shared" si="35"/>
        <v>89.875289718309048</v>
      </c>
      <c r="S158">
        <f t="shared" si="36"/>
        <v>1.5409190115961804E-3</v>
      </c>
      <c r="T158">
        <f t="shared" si="19"/>
        <v>96.80469667449033</v>
      </c>
    </row>
    <row r="159" spans="1:20" x14ac:dyDescent="0.25">
      <c r="A159">
        <f t="shared" si="20"/>
        <v>9.7186708360490268</v>
      </c>
      <c r="B159">
        <f t="shared" si="37"/>
        <v>1.5467745038402458</v>
      </c>
      <c r="C159" t="str">
        <f t="shared" si="21"/>
        <v>-150.665597126645-68958.3077497988i</v>
      </c>
      <c r="D159" t="str">
        <f t="shared" si="22"/>
        <v>3.47812499998428-10289.4728876852i</v>
      </c>
      <c r="E159" t="str">
        <f t="shared" si="23"/>
        <v>162.469495402161-0.0147193013848896i</v>
      </c>
      <c r="F159" t="str">
        <f t="shared" si="24"/>
        <v>2.90990990990737-96560.3686240629i</v>
      </c>
      <c r="G159" t="str">
        <f t="shared" si="25"/>
        <v>0.99999999999913-9.32992400259895E-07i</v>
      </c>
      <c r="H159" t="str">
        <f t="shared" si="26"/>
        <v>15.1515170869731+0.0366104575125813i</v>
      </c>
      <c r="I159" t="str">
        <f t="shared" si="27"/>
        <v>24.2330333336297-9905.48502539802i</v>
      </c>
      <c r="K159" t="str">
        <f t="shared" si="28"/>
        <v>0.329998031166476-0.000802657862429352i</v>
      </c>
      <c r="L159" t="str">
        <f t="shared" si="29"/>
        <v>0.000833333333333333-521.249892618583i</v>
      </c>
      <c r="M159" t="str">
        <f t="shared" si="30"/>
        <v>0.005-183.413063819801i</v>
      </c>
      <c r="N159">
        <f t="shared" si="31"/>
        <v>89.874815821638009</v>
      </c>
      <c r="O159">
        <f t="shared" si="32"/>
        <v>96.771752637398407</v>
      </c>
      <c r="P159" s="3">
        <f t="shared" si="33"/>
        <v>96.771752637398407</v>
      </c>
      <c r="Q159" s="3">
        <f t="shared" si="34"/>
        <v>-90.125184178361991</v>
      </c>
      <c r="R159">
        <f t="shared" si="35"/>
        <v>89.874815821638009</v>
      </c>
      <c r="S159">
        <f t="shared" si="36"/>
        <v>1.5467745038402459E-3</v>
      </c>
      <c r="T159">
        <f t="shared" si="19"/>
        <v>96.771752637398407</v>
      </c>
    </row>
    <row r="160" spans="1:20" x14ac:dyDescent="0.25">
      <c r="A160">
        <f t="shared" si="20"/>
        <v>9.7556017852260126</v>
      </c>
      <c r="B160">
        <f t="shared" si="37"/>
        <v>1.5526522469548387</v>
      </c>
      <c r="C160" t="str">
        <f t="shared" si="21"/>
        <v>-150.665589630727-68697.255245312i</v>
      </c>
      <c r="D160" t="str">
        <f t="shared" si="22"/>
        <v>3.47812499998416-10250.52090829i</v>
      </c>
      <c r="E160" t="str">
        <f t="shared" si="23"/>
        <v>162.46949508571-0.0147752339131138i</v>
      </c>
      <c r="F160" t="str">
        <f t="shared" si="24"/>
        <v>2.90990990990735-96194.8282766324i</v>
      </c>
      <c r="G160" t="str">
        <f t="shared" si="25"/>
        <v>0.999999999999123-9.36537771380876E-07i</v>
      </c>
      <c r="H160" t="str">
        <f t="shared" si="26"/>
        <v>15.1515171017105+0.0367495772615485i</v>
      </c>
      <c r="I160" t="str">
        <f t="shared" si="27"/>
        <v>24.2330333407112-9867.98668015813i</v>
      </c>
      <c r="K160" t="str">
        <f t="shared" si="28"/>
        <v>0.329998016175003-0.000805707925393597i</v>
      </c>
      <c r="L160" t="str">
        <f t="shared" si="29"/>
        <v>0.000833333333333333-519.276641381336i</v>
      </c>
      <c r="M160" t="str">
        <f t="shared" si="30"/>
        <v>0.005-182.718732635785i</v>
      </c>
      <c r="N160">
        <f t="shared" si="31"/>
        <v>89.874340124187071</v>
      </c>
      <c r="O160">
        <f t="shared" si="32"/>
        <v>96.738808598706157</v>
      </c>
      <c r="P160" s="3">
        <f t="shared" si="33"/>
        <v>96.738808598706157</v>
      </c>
      <c r="Q160" s="3">
        <f t="shared" si="34"/>
        <v>-90.125659875812929</v>
      </c>
      <c r="R160">
        <f t="shared" si="35"/>
        <v>89.874340124187071</v>
      </c>
      <c r="S160">
        <f t="shared" si="36"/>
        <v>1.5526522469548388E-3</v>
      </c>
      <c r="T160">
        <f t="shared" si="19"/>
        <v>96.738808598706157</v>
      </c>
    </row>
    <row r="161" spans="1:20" x14ac:dyDescent="0.25">
      <c r="A161">
        <f t="shared" si="20"/>
        <v>9.7926730720098725</v>
      </c>
      <c r="B161">
        <f t="shared" si="37"/>
        <v>1.5585523254932672</v>
      </c>
      <c r="C161" t="str">
        <f t="shared" si="21"/>
        <v>-150.665582077731-68437.1909739049i</v>
      </c>
      <c r="D161" t="str">
        <f t="shared" si="22"/>
        <v>3.47812499998404-10211.7163860794i</v>
      </c>
      <c r="E161" t="str">
        <f t="shared" si="23"/>
        <v>162.469494766849-0.0148313789755943i</v>
      </c>
      <c r="F161" t="str">
        <f t="shared" si="24"/>
        <v>2.90990990990734-95830.6717241015i</v>
      </c>
      <c r="G161" t="str">
        <f t="shared" si="25"/>
        <v>0.999999999999116-9.40096614912117E-07i</v>
      </c>
      <c r="H161" t="str">
        <f t="shared" si="26"/>
        <v>15.1515171165602+0.0368892256656812i</v>
      </c>
      <c r="I161" t="str">
        <f t="shared" si="27"/>
        <v>24.2330333478467-9830.6302892196i</v>
      </c>
      <c r="K161" t="str">
        <f t="shared" si="28"/>
        <v>0.329998001069378-0.000808769578174696i</v>
      </c>
      <c r="L161" t="str">
        <f t="shared" si="29"/>
        <v>0.000833333333333333-517.310860112905i</v>
      </c>
      <c r="M161" t="str">
        <f t="shared" si="30"/>
        <v>0.005-182.027029922081i</v>
      </c>
      <c r="N161">
        <f t="shared" si="31"/>
        <v>89.873862619113609</v>
      </c>
      <c r="O161">
        <f t="shared" si="32"/>
        <v>96.705864558401345</v>
      </c>
      <c r="P161" s="3">
        <f t="shared" si="33"/>
        <v>96.705864558401345</v>
      </c>
      <c r="Q161" s="3">
        <f t="shared" si="34"/>
        <v>-90.126137380886391</v>
      </c>
      <c r="R161">
        <f t="shared" si="35"/>
        <v>89.873862619113609</v>
      </c>
      <c r="S161">
        <f t="shared" si="36"/>
        <v>1.5585523254932673E-3</v>
      </c>
      <c r="T161">
        <f t="shared" si="19"/>
        <v>96.705864558401345</v>
      </c>
    </row>
    <row r="162" spans="1:20" x14ac:dyDescent="0.25">
      <c r="A162">
        <f t="shared" si="20"/>
        <v>9.8298852296835104</v>
      </c>
      <c r="B162">
        <f t="shared" si="37"/>
        <v>1.5644748243301416</v>
      </c>
      <c r="C162" t="str">
        <f t="shared" si="21"/>
        <v>-150.665574467224-68178.111194467i</v>
      </c>
      <c r="D162" t="str">
        <f t="shared" si="22"/>
        <v>3.47812499998392-10173.0587628374i</v>
      </c>
      <c r="E162" t="str">
        <f t="shared" si="23"/>
        <v>162.46949444556-0.0148877373798555i</v>
      </c>
      <c r="F162" t="str">
        <f t="shared" si="24"/>
        <v>2.90990990990732-95467.8937279561i</v>
      </c>
      <c r="G162" t="str">
        <f t="shared" si="25"/>
        <v>0.999999999999109-9.43668982048776E-07i</v>
      </c>
      <c r="H162" t="str">
        <f t="shared" si="26"/>
        <v>15.1515171315229+0.0370294047338698i</v>
      </c>
      <c r="I162" t="str">
        <f t="shared" si="27"/>
        <v>24.2330333550363-9793.41531519813i</v>
      </c>
      <c r="K162" t="str">
        <f t="shared" si="28"/>
        <v>0.329997985848735-0.000811842864809125i</v>
      </c>
      <c r="L162" t="str">
        <f t="shared" si="29"/>
        <v>0.000833333333333333-515.352520534874i</v>
      </c>
      <c r="M162" t="str">
        <f t="shared" si="30"/>
        <v>0.005-181.337945728314i</v>
      </c>
      <c r="N162">
        <f t="shared" si="31"/>
        <v>89.873383299548948</v>
      </c>
      <c r="O162">
        <f t="shared" si="32"/>
        <v>96.672920516471805</v>
      </c>
      <c r="P162" s="3">
        <f t="shared" si="33"/>
        <v>96.672920516471805</v>
      </c>
      <c r="Q162" s="3">
        <f t="shared" si="34"/>
        <v>-90.126616700451052</v>
      </c>
      <c r="R162">
        <f t="shared" si="35"/>
        <v>89.873383299548948</v>
      </c>
      <c r="S162">
        <f t="shared" si="36"/>
        <v>1.5644748243301416E-3</v>
      </c>
      <c r="T162">
        <f t="shared" si="19"/>
        <v>96.672920516471805</v>
      </c>
    </row>
    <row r="163" spans="1:20" x14ac:dyDescent="0.25">
      <c r="A163">
        <f t="shared" si="20"/>
        <v>9.8672387935563073</v>
      </c>
      <c r="B163">
        <f t="shared" si="37"/>
        <v>1.5704198286625961</v>
      </c>
      <c r="C163" t="str">
        <f t="shared" si="21"/>
        <v>-150.665566798768-67920.0121800473i</v>
      </c>
      <c r="D163" t="str">
        <f t="shared" si="22"/>
        <v>3.4781249999838-10134.547482461i</v>
      </c>
      <c r="E163" t="str">
        <f t="shared" si="23"/>
        <v>162.469494121824-0.0149443099364863i</v>
      </c>
      <c r="F163" t="str">
        <f t="shared" si="24"/>
        <v>2.9099099099073-95106.4890695128i</v>
      </c>
      <c r="G163" t="str">
        <f t="shared" si="25"/>
        <v>0.999999999999103-9.47254924180556E-07i</v>
      </c>
      <c r="H163" t="str">
        <f t="shared" si="26"/>
        <v>15.1515171465995+0.03717011648264i</v>
      </c>
      <c r="I163" t="str">
        <f t="shared" si="27"/>
        <v>24.2330333622809-9756.34122274382i</v>
      </c>
      <c r="K163" t="str">
        <f t="shared" si="28"/>
        <v>0.329997970512196-0.000814927829500642i</v>
      </c>
      <c r="L163" t="str">
        <f t="shared" si="29"/>
        <v>0.000833333333333333-513.401594475863i</v>
      </c>
      <c r="M163" t="str">
        <f t="shared" si="30"/>
        <v>0.005-180.651470141775i</v>
      </c>
      <c r="N163">
        <f t="shared" si="31"/>
        <v>89.87290215859835</v>
      </c>
      <c r="O163">
        <f t="shared" si="32"/>
        <v>96.639976472905033</v>
      </c>
      <c r="P163" s="3">
        <f t="shared" si="33"/>
        <v>96.639976472905033</v>
      </c>
      <c r="Q163" s="3">
        <f t="shared" si="34"/>
        <v>-90.12709784140165</v>
      </c>
      <c r="R163">
        <f t="shared" si="35"/>
        <v>89.87290215859835</v>
      </c>
      <c r="S163">
        <f t="shared" si="36"/>
        <v>1.5704198286625962E-3</v>
      </c>
      <c r="T163">
        <f t="shared" si="19"/>
        <v>96.639976472905033</v>
      </c>
    </row>
    <row r="164" spans="1:20" x14ac:dyDescent="0.25">
      <c r="A164">
        <f t="shared" si="20"/>
        <v>9.9047343009718212</v>
      </c>
      <c r="B164">
        <f t="shared" si="37"/>
        <v>1.5763874240115141</v>
      </c>
      <c r="C164" t="str">
        <f t="shared" si="21"/>
        <v>-150.665559071921-67662.8902178055i</v>
      </c>
      <c r="D164" t="str">
        <f t="shared" si="22"/>
        <v>3.47812499998368-10096.1819909525i</v>
      </c>
      <c r="E164" t="str">
        <f t="shared" si="23"/>
        <v>162.469493795624-0.0150010974591615i</v>
      </c>
      <c r="F164" t="str">
        <f t="shared" si="24"/>
        <v>2.90990990990727-94746.4525498445i</v>
      </c>
      <c r="G164" t="str">
        <f t="shared" si="25"/>
        <v>0.999999999999096-9.50854492892435E-07i</v>
      </c>
      <c r="H164" t="str">
        <f t="shared" si="26"/>
        <v>15.151517161791+0.0373113629361786i</v>
      </c>
      <c r="I164" t="str">
        <f t="shared" si="27"/>
        <v>24.2330333695806-9719.40747853353i</v>
      </c>
      <c r="K164" t="str">
        <f t="shared" si="28"/>
        <v>0.329997955058879-0.000818024516620905i</v>
      </c>
      <c r="L164" t="str">
        <f t="shared" si="29"/>
        <v>0.000833333333333333-511.458053871154i</v>
      </c>
      <c r="M164" t="str">
        <f t="shared" si="30"/>
        <v>0.005-179.967593287283i</v>
      </c>
      <c r="N164">
        <f t="shared" si="31"/>
        <v>89.87241918934086</v>
      </c>
      <c r="O164">
        <f t="shared" si="32"/>
        <v>96.607032427688637</v>
      </c>
      <c r="P164" s="3">
        <f t="shared" si="33"/>
        <v>96.607032427688637</v>
      </c>
      <c r="Q164" s="3">
        <f t="shared" si="34"/>
        <v>-90.12758081065914</v>
      </c>
      <c r="R164">
        <f t="shared" si="35"/>
        <v>89.87241918934086</v>
      </c>
      <c r="S164">
        <f t="shared" si="36"/>
        <v>1.5763874240115141E-3</v>
      </c>
      <c r="T164">
        <f t="shared" si="19"/>
        <v>96.607032427688637</v>
      </c>
    </row>
    <row r="165" spans="1:20" x14ac:dyDescent="0.25">
      <c r="A165">
        <f t="shared" si="20"/>
        <v>9.9423722913155146</v>
      </c>
      <c r="B165">
        <f t="shared" si="37"/>
        <v>1.5823776962227578</v>
      </c>
      <c r="C165" t="str">
        <f t="shared" si="21"/>
        <v>-150.66555128624-67406.7416089562i</v>
      </c>
      <c r="D165" t="str">
        <f t="shared" si="22"/>
        <v>3.47812499998355-10057.9617364115i</v>
      </c>
      <c r="E165" t="str">
        <f t="shared" si="23"/>
        <v>162.46949346694-0.0150581007646362i</v>
      </c>
      <c r="F165" t="str">
        <f t="shared" si="24"/>
        <v>2.90990990990726-94387.7789897047i</v>
      </c>
      <c r="G165" t="str">
        <f t="shared" si="25"/>
        <v>0.999999999999089-9.54467739965419E-07i</v>
      </c>
      <c r="H165" t="str">
        <f t="shared" si="26"/>
        <v>15.1515171770981+0.0374531461263655i</v>
      </c>
      <c r="I165" t="str">
        <f t="shared" si="27"/>
        <v>24.2330333769359-9682.61355126279i</v>
      </c>
      <c r="K165" t="str">
        <f t="shared" si="28"/>
        <v>0.329997939487896-0.000821132970710156i</v>
      </c>
      <c r="L165" t="str">
        <f t="shared" si="29"/>
        <v>0.000833333333333333-509.521870762258i</v>
      </c>
      <c r="M165" t="str">
        <f t="shared" si="30"/>
        <v>0.005-179.286305327041i</v>
      </c>
      <c r="N165">
        <f t="shared" si="31"/>
        <v>89.871934384829274</v>
      </c>
      <c r="O165">
        <f t="shared" si="32"/>
        <v>96.574088380810096</v>
      </c>
      <c r="P165" s="3">
        <f t="shared" si="33"/>
        <v>96.574088380810096</v>
      </c>
      <c r="Q165" s="3">
        <f t="shared" si="34"/>
        <v>-90.128065615170726</v>
      </c>
      <c r="R165">
        <f t="shared" si="35"/>
        <v>89.871934384829274</v>
      </c>
      <c r="S165">
        <f t="shared" si="36"/>
        <v>1.5823776962227579E-3</v>
      </c>
      <c r="T165">
        <f t="shared" si="19"/>
        <v>96.574088380810096</v>
      </c>
    </row>
    <row r="166" spans="1:20" x14ac:dyDescent="0.25">
      <c r="A166">
        <f t="shared" si="20"/>
        <v>9.9801533060225136</v>
      </c>
      <c r="B166">
        <f t="shared" si="37"/>
        <v>1.5883907314684043</v>
      </c>
      <c r="C166" t="str">
        <f t="shared" si="21"/>
        <v>-150.665543441276-67151.562668715i</v>
      </c>
      <c r="D166" t="str">
        <f t="shared" si="22"/>
        <v>3.47812499998342-10019.8861690268i</v>
      </c>
      <c r="E166" t="str">
        <f t="shared" si="23"/>
        <v>162.469493135753-0.0151153206727753i</v>
      </c>
      <c r="F166" t="str">
        <f t="shared" si="24"/>
        <v>2.90990990990725-94030.4632294539i</v>
      </c>
      <c r="G166" t="str">
        <f t="shared" si="25"/>
        <v>0.999999999999082-9.58094717377282E-07i</v>
      </c>
      <c r="H166" t="str">
        <f t="shared" si="26"/>
        <v>15.1515171925218+0.0375954680928014i</v>
      </c>
      <c r="I166" t="str">
        <f t="shared" si="27"/>
        <v>24.2330333843472-9645.9589116387i</v>
      </c>
      <c r="K166" t="str">
        <f t="shared" si="28"/>
        <v>0.329997923798349-0.000824253236477807i</v>
      </c>
      <c r="L166" t="str">
        <f t="shared" si="29"/>
        <v>0.000833333333333333-507.593017296532i</v>
      </c>
      <c r="M166" t="str">
        <f t="shared" si="30"/>
        <v>0.005-178.607596460491i</v>
      </c>
      <c r="N166">
        <f t="shared" si="31"/>
        <v>89.871447738089955</v>
      </c>
      <c r="O166">
        <f t="shared" si="32"/>
        <v>96.541144332256664</v>
      </c>
      <c r="P166" s="3">
        <f t="shared" si="33"/>
        <v>96.541144332256664</v>
      </c>
      <c r="Q166" s="3">
        <f t="shared" si="34"/>
        <v>-90.128552261910045</v>
      </c>
      <c r="R166">
        <f t="shared" si="35"/>
        <v>89.871447738089955</v>
      </c>
      <c r="S166">
        <f t="shared" si="36"/>
        <v>1.5883907314684044E-3</v>
      </c>
      <c r="T166">
        <f t="shared" si="19"/>
        <v>96.541144332256664</v>
      </c>
    </row>
    <row r="167" spans="1:20" x14ac:dyDescent="0.25">
      <c r="A167">
        <f t="shared" si="20"/>
        <v>10.018077888585399</v>
      </c>
      <c r="B167">
        <f t="shared" si="37"/>
        <v>1.5944266162479843</v>
      </c>
      <c r="C167" t="str">
        <f t="shared" si="21"/>
        <v>-150.665535536578-66897.3497262477i</v>
      </c>
      <c r="D167" t="str">
        <f t="shared" si="22"/>
        <v>3.4781249999833-9981.95474106858i</v>
      </c>
      <c r="E167" t="str">
        <f t="shared" si="23"/>
        <v>162.469492802044-0.0151727580065549i</v>
      </c>
      <c r="F167" t="str">
        <f t="shared" si="24"/>
        <v>2.90990990990722-93674.5001289849i</v>
      </c>
      <c r="G167" t="str">
        <f t="shared" si="25"/>
        <v>0.999999999999075-9.61735477303308E-07i</v>
      </c>
      <c r="H167" t="str">
        <f t="shared" si="26"/>
        <v>15.151517208063+0.0377383308828374i</v>
      </c>
      <c r="I167" t="str">
        <f t="shared" si="27"/>
        <v>24.233033391815-9609.44303237197i</v>
      </c>
      <c r="K167" t="str">
        <f t="shared" si="28"/>
        <v>0.329997907989337-0.000827385358803129i</v>
      </c>
      <c r="L167" t="str">
        <f t="shared" si="29"/>
        <v>0.000833333333333333-505.671465726769i</v>
      </c>
      <c r="M167" t="str">
        <f t="shared" si="30"/>
        <v>0.005-177.931456924179i</v>
      </c>
      <c r="N167">
        <f t="shared" si="31"/>
        <v>89.870959242122737</v>
      </c>
      <c r="O167">
        <f t="shared" si="32"/>
        <v>96.508200282015665</v>
      </c>
      <c r="P167" s="3">
        <f t="shared" si="33"/>
        <v>96.508200282015665</v>
      </c>
      <c r="Q167" s="3">
        <f t="shared" si="34"/>
        <v>-90.129040757877263</v>
      </c>
      <c r="R167">
        <f t="shared" si="35"/>
        <v>89.870959242122737</v>
      </c>
      <c r="S167">
        <f t="shared" si="36"/>
        <v>1.5944266162479844E-3</v>
      </c>
      <c r="T167">
        <f t="shared" si="19"/>
        <v>96.508200282015665</v>
      </c>
    </row>
    <row r="168" spans="1:20" x14ac:dyDescent="0.25">
      <c r="A168">
        <f t="shared" si="20"/>
        <v>10.056146584562024</v>
      </c>
      <c r="B168">
        <f t="shared" si="37"/>
        <v>1.6004854373897266</v>
      </c>
      <c r="C168" t="str">
        <f t="shared" si="21"/>
        <v>-150.665527571693-66644.0991246163i</v>
      </c>
      <c r="D168" t="str">
        <f t="shared" si="22"/>
        <v>3.47812499998318-9944.16690688049i</v>
      </c>
      <c r="E168" t="str">
        <f t="shared" si="23"/>
        <v>162.469492465795-0.015230413592078i</v>
      </c>
      <c r="F168" t="str">
        <f t="shared" si="24"/>
        <v>2.90990990990721-93319.8845676494i</v>
      </c>
      <c r="G168" t="str">
        <f t="shared" si="25"/>
        <v>0.999999999999068-9.65390072117054E-07i</v>
      </c>
      <c r="H168" t="str">
        <f t="shared" si="26"/>
        <v>15.1515172237224+0.0378817365516046i</v>
      </c>
      <c r="I168" t="str">
        <f t="shared" si="27"/>
        <v>24.2330333993396-9573.06538816933i</v>
      </c>
      <c r="K168" t="str">
        <f t="shared" si="28"/>
        <v>0.329997892059951-0.000830529382735867i</v>
      </c>
      <c r="L168" t="str">
        <f t="shared" si="29"/>
        <v>0.000833333333333333-503.757188410809i</v>
      </c>
      <c r="M168" t="str">
        <f t="shared" si="30"/>
        <v>0.005-177.25787699161i</v>
      </c>
      <c r="N168">
        <f t="shared" si="31"/>
        <v>89.870468889900934</v>
      </c>
      <c r="O168">
        <f t="shared" si="32"/>
        <v>96.475256230074308</v>
      </c>
      <c r="P168" s="3">
        <f t="shared" si="33"/>
        <v>96.475256230074308</v>
      </c>
      <c r="Q168" s="3">
        <f t="shared" si="34"/>
        <v>-90.129531110099066</v>
      </c>
      <c r="R168">
        <f t="shared" si="35"/>
        <v>89.870468889900934</v>
      </c>
      <c r="S168">
        <f t="shared" si="36"/>
        <v>1.6004854373897267E-3</v>
      </c>
      <c r="T168">
        <f t="shared" si="19"/>
        <v>96.475256230074308</v>
      </c>
    </row>
    <row r="169" spans="1:20" x14ac:dyDescent="0.25">
      <c r="A169">
        <f t="shared" si="20"/>
        <v>10.09435994158336</v>
      </c>
      <c r="B169">
        <f t="shared" si="37"/>
        <v>1.6065672820518075</v>
      </c>
      <c r="C169" t="str">
        <f t="shared" si="21"/>
        <v>-150.665519546157-66391.8072207241i</v>
      </c>
      <c r="D169" t="str">
        <f t="shared" si="22"/>
        <v>3.47812499998303-9906.52212287178i</v>
      </c>
      <c r="E169" t="str">
        <f t="shared" si="23"/>
        <v>162.469492126985-0.0152882882585857i</v>
      </c>
      <c r="F169" t="str">
        <f t="shared" si="24"/>
        <v>2.90990990990717-92966.6114441823i</v>
      </c>
      <c r="G169" t="str">
        <f t="shared" si="25"/>
        <v>0.999999999999061-9.69058554391093E-07i</v>
      </c>
      <c r="H169" t="str">
        <f t="shared" si="26"/>
        <v>15.1515172395011+0.0380256871620436i</v>
      </c>
      <c r="I169" t="str">
        <f t="shared" si="27"/>
        <v>24.2330334069212-9536.82545572617i</v>
      </c>
      <c r="K169" t="str">
        <f t="shared" si="28"/>
        <v>0.329997876009272-0.000833685353496879i</v>
      </c>
      <c r="L169" t="str">
        <f t="shared" si="29"/>
        <v>0.000833333333333333-501.850157811125i</v>
      </c>
      <c r="M169" t="str">
        <f t="shared" si="30"/>
        <v>0.005-176.586846973113i</v>
      </c>
      <c r="N169">
        <f t="shared" si="31"/>
        <v>89.869976674371074</v>
      </c>
      <c r="O169">
        <f t="shared" si="32"/>
        <v>96.442312176419421</v>
      </c>
      <c r="P169" s="3">
        <f t="shared" si="33"/>
        <v>96.442312176419421</v>
      </c>
      <c r="Q169" s="3">
        <f t="shared" si="34"/>
        <v>-90.130023325628926</v>
      </c>
      <c r="R169">
        <f t="shared" si="35"/>
        <v>89.869976674371074</v>
      </c>
      <c r="S169">
        <f t="shared" si="36"/>
        <v>1.6065672820518076E-3</v>
      </c>
      <c r="T169">
        <f t="shared" si="19"/>
        <v>96.442312176419421</v>
      </c>
    </row>
    <row r="170" spans="1:20" x14ac:dyDescent="0.25">
      <c r="A170">
        <f t="shared" si="20"/>
        <v>10.132718509361377</v>
      </c>
      <c r="B170">
        <f t="shared" si="37"/>
        <v>1.6126722377236045</v>
      </c>
      <c r="C170" t="str">
        <f t="shared" si="21"/>
        <v>-150.665511459515-66140.4703852689i</v>
      </c>
      <c r="D170" t="str">
        <f t="shared" si="22"/>
        <v>3.4781249999829-9869.01984750974i</v>
      </c>
      <c r="E170" t="str">
        <f t="shared" si="23"/>
        <v>162.469491785595-0.0153463828384691i</v>
      </c>
      <c r="F170" t="str">
        <f t="shared" si="24"/>
        <v>2.90990990990716-92614.6756766327i</v>
      </c>
      <c r="G170" t="str">
        <f t="shared" si="25"/>
        <v>0.999999999999054-9.72740976897772E-07i</v>
      </c>
      <c r="H170" t="str">
        <f t="shared" si="26"/>
        <v>15.1515172553999+0.0381701847849346i</v>
      </c>
      <c r="I170" t="str">
        <f t="shared" si="27"/>
        <v>24.233033414561-9500.72271371897i</v>
      </c>
      <c r="K170" t="str">
        <f t="shared" si="28"/>
        <v>0.329997859836378-0.000836853316478839i</v>
      </c>
      <c r="L170" t="str">
        <f t="shared" si="29"/>
        <v>0.000833333333333333-499.950346494446i</v>
      </c>
      <c r="M170" t="str">
        <f t="shared" si="30"/>
        <v>0.005-175.918357215693i</v>
      </c>
      <c r="N170">
        <f t="shared" si="31"/>
        <v>89.869482588452996</v>
      </c>
      <c r="O170">
        <f t="shared" si="32"/>
        <v>96.409368121038156</v>
      </c>
      <c r="P170" s="3">
        <f t="shared" si="33"/>
        <v>96.409368121038156</v>
      </c>
      <c r="Q170" s="3">
        <f t="shared" si="34"/>
        <v>-90.130517411547004</v>
      </c>
      <c r="R170">
        <f t="shared" si="35"/>
        <v>89.869482588452996</v>
      </c>
      <c r="S170">
        <f t="shared" si="36"/>
        <v>1.6126722377236044E-3</v>
      </c>
      <c r="T170">
        <f t="shared" si="19"/>
        <v>96.409368121038156</v>
      </c>
    </row>
    <row r="171" spans="1:20" x14ac:dyDescent="0.25">
      <c r="A171">
        <f t="shared" si="20"/>
        <v>10.17122283969695</v>
      </c>
      <c r="B171">
        <f t="shared" si="37"/>
        <v>1.6188003922269543</v>
      </c>
      <c r="C171" t="str">
        <f t="shared" si="21"/>
        <v>-150.665503311298-65890.0850026851i</v>
      </c>
      <c r="D171" t="str">
        <f t="shared" si="22"/>
        <v>3.47812499998276-9831.65954131143i</v>
      </c>
      <c r="E171" t="str">
        <f t="shared" si="23"/>
        <v>162.469491441606-0.0154046981672806i</v>
      </c>
      <c r="F171" t="str">
        <f t="shared" si="24"/>
        <v>2.90990990990712-92264.0722022854i</v>
      </c>
      <c r="G171" t="str">
        <f t="shared" si="25"/>
        <v>0.999999999999047-9.76437392609976E-07i</v>
      </c>
      <c r="H171" t="str">
        <f t="shared" si="26"/>
        <v>15.1515172714199+0.0383152314989262i</v>
      </c>
      <c r="I171" t="str">
        <f t="shared" si="27"/>
        <v>24.2330334222588-9464.75664279769i</v>
      </c>
      <c r="K171" t="str">
        <f t="shared" si="28"/>
        <v>0.329997843540337-0.000840033317246813i</v>
      </c>
      <c r="L171" t="str">
        <f t="shared" si="29"/>
        <v>0.000833333333333333-498.057727131347i</v>
      </c>
      <c r="M171" t="str">
        <f t="shared" si="30"/>
        <v>0.005-175.252398102902i</v>
      </c>
      <c r="N171">
        <f t="shared" si="31"/>
        <v>89.86898662503954</v>
      </c>
      <c r="O171">
        <f t="shared" si="32"/>
        <v>96.376424063917227</v>
      </c>
      <c r="P171" s="3">
        <f t="shared" si="33"/>
        <v>96.376424063917227</v>
      </c>
      <c r="Q171" s="3">
        <f t="shared" si="34"/>
        <v>-90.13101337496046</v>
      </c>
      <c r="R171">
        <f t="shared" si="35"/>
        <v>89.86898662503954</v>
      </c>
      <c r="S171">
        <f t="shared" si="36"/>
        <v>1.6188003922269544E-3</v>
      </c>
      <c r="T171">
        <f t="shared" si="19"/>
        <v>96.376424063917227</v>
      </c>
    </row>
    <row r="172" spans="1:20" x14ac:dyDescent="0.25">
      <c r="A172">
        <f t="shared" si="20"/>
        <v>10.209873486487799</v>
      </c>
      <c r="B172">
        <f t="shared" si="37"/>
        <v>1.6249518337174167</v>
      </c>
      <c r="C172" t="str">
        <f t="shared" si="21"/>
        <v>-150.665495101036-65640.6474710959i</v>
      </c>
      <c r="D172" t="str">
        <f t="shared" si="22"/>
        <v>3.47812499998265-9794.44066683642i</v>
      </c>
      <c r="E172" t="str">
        <f t="shared" si="23"/>
        <v>162.469491094997-0.0154632350837413i</v>
      </c>
      <c r="F172" t="str">
        <f t="shared" si="24"/>
        <v>2.90990990990711-91914.7959775926i</v>
      </c>
      <c r="G172" t="str">
        <f t="shared" si="25"/>
        <v>0.999999999999039-9.80147854701887E-07i</v>
      </c>
      <c r="H172" t="str">
        <f t="shared" si="26"/>
        <v>15.1515172875617+0.0384608293905659i</v>
      </c>
      <c r="I172" t="str">
        <f t="shared" si="27"/>
        <v>24.2330334300152-9428.92672557821i</v>
      </c>
      <c r="K172" t="str">
        <f t="shared" si="28"/>
        <v>0.329997827120214-0.000843225401538985i</v>
      </c>
      <c r="L172" t="str">
        <f t="shared" si="29"/>
        <v>0.000833333333333333-496.172272495864i</v>
      </c>
      <c r="M172" t="str">
        <f t="shared" si="30"/>
        <v>0.005-174.588960054694i</v>
      </c>
      <c r="N172">
        <f t="shared" si="31"/>
        <v>89.868488776996571</v>
      </c>
      <c r="O172">
        <f t="shared" si="32"/>
        <v>96.343480005043588</v>
      </c>
      <c r="P172" s="3">
        <f t="shared" si="33"/>
        <v>96.343480005043588</v>
      </c>
      <c r="Q172" s="3">
        <f t="shared" si="34"/>
        <v>-90.131511223003429</v>
      </c>
      <c r="R172">
        <f t="shared" si="35"/>
        <v>89.868488776996571</v>
      </c>
      <c r="S172">
        <f t="shared" si="36"/>
        <v>1.6249518337174166E-3</v>
      </c>
      <c r="T172">
        <f t="shared" ref="T172:T235" si="38">P172</f>
        <v>96.343480005043588</v>
      </c>
    </row>
    <row r="173" spans="1:20" x14ac:dyDescent="0.25">
      <c r="A173">
        <f t="shared" ref="A173:A236" si="39">2*PI()*B173</f>
        <v>10.248671005736453</v>
      </c>
      <c r="B173">
        <f t="shared" si="37"/>
        <v>1.6311266506855429</v>
      </c>
      <c r="C173" t="str">
        <f t="shared" ref="C173:C236" si="40">IMPRODUCT(D173,E173,$C$40,,K173,$C$41)</f>
        <v>-150.665486828259-65392.1542022577i</v>
      </c>
      <c r="D173" t="str">
        <f t="shared" ref="D173:D236" si="41">IMDIV(IMPRODUCT($C$37,$C$38,COMPLEX(1,A173/$C$38)),IMSUM(-1*A173*A173/$C$39,COMPLEX(0,1*A173)))</f>
        <v>3.4781249999825-9757.36268867854i</v>
      </c>
      <c r="E173" t="str">
        <f t="shared" ref="E173:E236" si="42">IMDIV(IMPRODUCT(IMSUM(F173,G173),$C$29,H173),IMSUM(1,I173))</f>
        <v>162.46949074575-0.0155219944297684i</v>
      </c>
      <c r="F173" t="str">
        <f t="shared" ref="F173:F236" si="43">IMDIV(IMPRODUCT($C$14,$C$15,COMPLEX(1,A173/$C$15)),IMSUM(-1*A173*A173/$C$16,COMPLEX(0,A173)))</f>
        <v>2.90990990990708-91566.8419780971i</v>
      </c>
      <c r="G173" t="str">
        <f t="shared" ref="G173:G236" si="44">IMDIV(1,COMPLEX(1,A173*$C$9*$C$10))</f>
        <v>0.999999999999032-9.83872416549747E-07i</v>
      </c>
      <c r="H173" t="str">
        <f t="shared" ref="H173:H236" si="45">IMDIV($C$3,IMSUM(K173,COMPLEX(0,$C$28*A173)))</f>
        <v>15.1515173038265+0.0386069805543305i</v>
      </c>
      <c r="I173" t="str">
        <f t="shared" ref="I173:I236" si="46">IMPRODUCT(F173,$C$29,H173,$C$31)</f>
        <v>24.2330334378305-9393.23244663516i</v>
      </c>
      <c r="K173" t="str">
        <f t="shared" ref="K173:K236" si="47">IF($C$26&lt;=0,IMDIV(1,IMSUM(IMDIV(1,L173),1/$C$18)),IMDIV(1,IMSUM(IMDIV(1,L173),1/$C$18,IMDIV(1,M173))))</f>
        <v>0.329997810575062-0.000846429615267261i</v>
      </c>
      <c r="L173" t="str">
        <f t="shared" ref="L173:L236" si="48">IMSUM($C$21/$C$22,IMDIV(1,COMPLEX(0,$C$20*$C$22*A173)))</f>
        <v>0.000833333333333333-494.293955465095i</v>
      </c>
      <c r="M173" t="str">
        <f t="shared" ref="M173:M236" si="49">IMSUM($C$25/$C$26,IMDIV(1,COMPLEX(0,$C$24*$C$26*A173)))</f>
        <v>0.005-173.928033527291i</v>
      </c>
      <c r="N173">
        <f t="shared" ref="N173:N236" si="50">ABS(R173)</f>
        <v>89.8679890371629</v>
      </c>
      <c r="O173">
        <f t="shared" ref="O173:O236" si="51">ABS(P173)</f>
        <v>96.310535944403682</v>
      </c>
      <c r="P173" s="3">
        <f t="shared" ref="P173:P236" si="52">20*LOG10(IMABS(C173))</f>
        <v>96.310535944403682</v>
      </c>
      <c r="Q173" s="3">
        <f t="shared" ref="Q173:Q236" si="53">IMARGUMENT(C173)*180/PI()</f>
        <v>-90.1320109628371</v>
      </c>
      <c r="R173">
        <f t="shared" ref="R173:R236" si="54">IF(Q173&lt;0,Q173+180,Q173-180)</f>
        <v>89.8679890371629</v>
      </c>
      <c r="S173">
        <f t="shared" ref="S173:S236" si="55">B173/1000</f>
        <v>1.6311266506855429E-3</v>
      </c>
      <c r="T173">
        <f t="shared" si="38"/>
        <v>96.310535944403682</v>
      </c>
    </row>
    <row r="174" spans="1:20" x14ac:dyDescent="0.25">
      <c r="A174">
        <f t="shared" si="39"/>
        <v>10.287615955558252</v>
      </c>
      <c r="B174">
        <f t="shared" ref="B174:B237" si="56">B173*(1+B$42)</f>
        <v>1.637324931958148</v>
      </c>
      <c r="C174" t="str">
        <f t="shared" si="40"/>
        <v>-150.665478492492-65144.6016215118i</v>
      </c>
      <c r="D174" t="str">
        <f t="shared" si="41"/>
        <v>3.47812499998237-9720.42507345878i</v>
      </c>
      <c r="E174" t="str">
        <f t="shared" si="42"/>
        <v>162.469490393843-0.0155809770504739i</v>
      </c>
      <c r="F174" t="str">
        <f t="shared" si="43"/>
        <v>2.90990990990705-91220.2051983651i</v>
      </c>
      <c r="G174" t="str">
        <f t="shared" si="44"/>
        <v>0.999999999999025-9.87611131732629E-07i</v>
      </c>
      <c r="H174" t="str">
        <f t="shared" si="45"/>
        <v>15.1515173202152+0.0387536870926558i</v>
      </c>
      <c r="I174" t="str">
        <f t="shared" si="46"/>
        <v>24.2330334457055-9357.67329249447i</v>
      </c>
      <c r="K174" t="str">
        <f t="shared" si="47"/>
        <v>0.329997793903929-0.00084964600451796i</v>
      </c>
      <c r="L174" t="str">
        <f t="shared" si="48"/>
        <v>0.000833333333333333-492.422749018824i</v>
      </c>
      <c r="M174" t="str">
        <f t="shared" si="49"/>
        <v>0.005-173.269609013041i</v>
      </c>
      <c r="N174">
        <f t="shared" si="50"/>
        <v>89.867487398350036</v>
      </c>
      <c r="O174">
        <f t="shared" si="51"/>
        <v>96.277591881984179</v>
      </c>
      <c r="P174" s="3">
        <f t="shared" si="52"/>
        <v>96.277591881984179</v>
      </c>
      <c r="Q174" s="3">
        <f t="shared" si="53"/>
        <v>-90.132512601649964</v>
      </c>
      <c r="R174">
        <f t="shared" si="54"/>
        <v>89.867487398350036</v>
      </c>
      <c r="S174">
        <f t="shared" si="55"/>
        <v>1.6373249319581479E-3</v>
      </c>
      <c r="T174">
        <f t="shared" si="38"/>
        <v>96.277591881984179</v>
      </c>
    </row>
    <row r="175" spans="1:20" x14ac:dyDescent="0.25">
      <c r="A175">
        <f t="shared" si="39"/>
        <v>10.326708896189373</v>
      </c>
      <c r="B175">
        <f t="shared" si="56"/>
        <v>1.6435467666995891</v>
      </c>
      <c r="C175" t="str">
        <f t="shared" si="40"/>
        <v>-150.665470093253-64897.9861677316i</v>
      </c>
      <c r="D175" t="str">
        <f t="shared" si="41"/>
        <v>3.47812499998224-9683.6272898171i</v>
      </c>
      <c r="E175" t="str">
        <f t="shared" si="42"/>
        <v>162.469490039257-0.0156401837941728i</v>
      </c>
      <c r="F175" t="str">
        <f t="shared" si="43"/>
        <v>2.90990990990704-90874.8806519099i</v>
      </c>
      <c r="G175" t="str">
        <f t="shared" si="44"/>
        <v>0.999999999999017-9.91364054033206E-07i</v>
      </c>
      <c r="H175" t="str">
        <f t="shared" si="45"/>
        <v>15.1515173367286+0.0389009511159664i</v>
      </c>
      <c r="I175" t="str">
        <f t="shared" si="46"/>
        <v>24.2330334536405-9322.24875162565i</v>
      </c>
      <c r="K175" t="str">
        <f t="shared" si="47"/>
        <v>0.329997777105857-0.000852874615552461i</v>
      </c>
      <c r="L175" t="str">
        <f t="shared" si="48"/>
        <v>0.000833333333333333-490.558626239117i</v>
      </c>
      <c r="M175" t="str">
        <f t="shared" si="49"/>
        <v>0.005-172.613677040288i</v>
      </c>
      <c r="N175">
        <f t="shared" si="50"/>
        <v>89.866983853342262</v>
      </c>
      <c r="O175">
        <f t="shared" si="51"/>
        <v>96.244647817771551</v>
      </c>
      <c r="P175" s="3">
        <f t="shared" si="52"/>
        <v>96.244647817771551</v>
      </c>
      <c r="Q175" s="3">
        <f t="shared" si="53"/>
        <v>-90.133016146657738</v>
      </c>
      <c r="R175">
        <f t="shared" si="54"/>
        <v>89.866983853342262</v>
      </c>
      <c r="S175">
        <f t="shared" si="55"/>
        <v>1.6435467666995891E-3</v>
      </c>
      <c r="T175">
        <f t="shared" si="38"/>
        <v>96.244647817771551</v>
      </c>
    </row>
    <row r="176" spans="1:20" x14ac:dyDescent="0.25">
      <c r="A176">
        <f t="shared" si="39"/>
        <v>10.365950389994893</v>
      </c>
      <c r="B176">
        <f t="shared" si="56"/>
        <v>1.6497922444130475</v>
      </c>
      <c r="C176" t="str">
        <f t="shared" si="40"/>
        <v>-150.665461630059-64652.3042932706i</v>
      </c>
      <c r="D176" t="str">
        <f t="shared" si="41"/>
        <v>3.47812499998211-9646.968808405i</v>
      </c>
      <c r="E176" t="str">
        <f t="shared" si="42"/>
        <v>162.469489681971-0.0156996155124054i</v>
      </c>
      <c r="F176" t="str">
        <f t="shared" si="43"/>
        <v>2.90990990990703-90530.8633711218i</v>
      </c>
      <c r="G176" t="str">
        <f t="shared" si="44"/>
        <v>0.99999999999901-9.95131237438525E-07i</v>
      </c>
      <c r="H176" t="str">
        <f t="shared" si="45"/>
        <v>15.1515173533678+0.039048774742707i</v>
      </c>
      <c r="I176" t="str">
        <f t="shared" si="46"/>
        <v>24.2330334616358-9286.95831443487i</v>
      </c>
      <c r="K176" t="str">
        <f t="shared" si="47"/>
        <v>0.329997760179879-0.000856115494807879i</v>
      </c>
      <c r="L176" t="str">
        <f t="shared" si="48"/>
        <v>0.000833333333333333-488.701560309939i</v>
      </c>
      <c r="M176" t="str">
        <f t="shared" si="49"/>
        <v>0.005-171.96022817323i</v>
      </c>
      <c r="N176">
        <f t="shared" si="50"/>
        <v>89.86647839489639</v>
      </c>
      <c r="O176">
        <f t="shared" si="51"/>
        <v>96.211703751752097</v>
      </c>
      <c r="P176" s="3">
        <f t="shared" si="52"/>
        <v>96.211703751752097</v>
      </c>
      <c r="Q176" s="3">
        <f t="shared" si="53"/>
        <v>-90.13352160510361</v>
      </c>
      <c r="R176">
        <f t="shared" si="54"/>
        <v>89.86647839489639</v>
      </c>
      <c r="S176">
        <f t="shared" si="55"/>
        <v>1.6497922444130475E-3</v>
      </c>
      <c r="T176">
        <f t="shared" si="38"/>
        <v>96.211703751752097</v>
      </c>
    </row>
    <row r="177" spans="1:20" x14ac:dyDescent="0.25">
      <c r="A177">
        <f t="shared" si="39"/>
        <v>10.405341001476874</v>
      </c>
      <c r="B177">
        <f t="shared" si="56"/>
        <v>1.6560614549418171</v>
      </c>
      <c r="C177" t="str">
        <f t="shared" si="40"/>
        <v>-150.665453102423-64407.5524639117i</v>
      </c>
      <c r="D177" t="str">
        <f t="shared" si="41"/>
        <v>3.47812499998198-9610.4491018779i</v>
      </c>
      <c r="E177" t="str">
        <f t="shared" si="42"/>
        <v>162.469489321963-0.0157592730599518i</v>
      </c>
      <c r="F177" t="str">
        <f t="shared" si="43"/>
        <v>2.909909909907-90188.1484071963i</v>
      </c>
      <c r="G177" t="str">
        <f t="shared" si="44"/>
        <v>0.999999999999002-9.98912736140783E-07i</v>
      </c>
      <c r="H177" t="str">
        <f t="shared" si="45"/>
        <v>15.1515173701336+0.0391971600993724i</v>
      </c>
      <c r="I177" t="str">
        <f t="shared" si="46"/>
        <v>24.233033469692-9251.80147325721i</v>
      </c>
      <c r="K177" t="str">
        <f t="shared" si="47"/>
        <v>0.329997743125021-0.00085936868889772i</v>
      </c>
      <c r="L177" t="str">
        <f t="shared" si="48"/>
        <v>0.000833333333333333-486.851524516776i</v>
      </c>
      <c r="M177" t="str">
        <f t="shared" si="49"/>
        <v>0.005-171.309253011785i</v>
      </c>
      <c r="N177">
        <f t="shared" si="50"/>
        <v>89.865971015741763</v>
      </c>
      <c r="O177">
        <f t="shared" si="51"/>
        <v>96.17875968391192</v>
      </c>
      <c r="P177" s="3">
        <f t="shared" si="52"/>
        <v>96.17875968391192</v>
      </c>
      <c r="Q177" s="3">
        <f t="shared" si="53"/>
        <v>-90.134028984258237</v>
      </c>
      <c r="R177">
        <f t="shared" si="54"/>
        <v>89.865971015741763</v>
      </c>
      <c r="S177">
        <f t="shared" si="55"/>
        <v>1.6560614549418172E-3</v>
      </c>
      <c r="T177">
        <f t="shared" si="38"/>
        <v>96.17875968391192</v>
      </c>
    </row>
    <row r="178" spans="1:20" x14ac:dyDescent="0.25">
      <c r="A178">
        <f t="shared" si="39"/>
        <v>10.444881297282485</v>
      </c>
      <c r="B178">
        <f t="shared" si="56"/>
        <v>1.6623544884705961</v>
      </c>
      <c r="C178" t="str">
        <f t="shared" si="40"/>
        <v>-150.665444509856-64163.7271588191i</v>
      </c>
      <c r="D178" t="str">
        <f t="shared" si="41"/>
        <v>3.47812499998184-9574.06764488762i</v>
      </c>
      <c r="E178" t="str">
        <f t="shared" si="42"/>
        <v>162.469488959215-0.0158191572948337i</v>
      </c>
      <c r="F178" t="str">
        <f t="shared" si="43"/>
        <v>2.90990990990698-89846.7308300643i</v>
      </c>
      <c r="G178" t="str">
        <f t="shared" si="44"/>
        <v>0.999999999998995-1.00270860453811E-06i</v>
      </c>
      <c r="H178" t="str">
        <f t="shared" si="45"/>
        <v>15.1515173870272+0.0393461093205379i</v>
      </c>
      <c r="I178" t="str">
        <f t="shared" si="46"/>
        <v>24.2330334778097-9216.7777223499i</v>
      </c>
      <c r="K178" t="str">
        <f t="shared" si="47"/>
        <v>0.329997725940301-0.000862634244612554i</v>
      </c>
      <c r="L178" t="str">
        <f t="shared" si="48"/>
        <v>0.000833333333333333-485.008492246239i</v>
      </c>
      <c r="M178" t="str">
        <f t="shared" si="49"/>
        <v>0.005-170.660742191457i</v>
      </c>
      <c r="N178">
        <f t="shared" si="50"/>
        <v>89.865461708580014</v>
      </c>
      <c r="O178">
        <f t="shared" si="51"/>
        <v>96.145815614237392</v>
      </c>
      <c r="P178" s="3">
        <f t="shared" si="52"/>
        <v>96.145815614237392</v>
      </c>
      <c r="Q178" s="3">
        <f t="shared" si="53"/>
        <v>-90.134538291419986</v>
      </c>
      <c r="R178">
        <f t="shared" si="54"/>
        <v>89.865461708580014</v>
      </c>
      <c r="S178">
        <f t="shared" si="55"/>
        <v>1.662354488470596E-3</v>
      </c>
      <c r="T178">
        <f t="shared" si="38"/>
        <v>96.145815614237392</v>
      </c>
    </row>
    <row r="179" spans="1:20" x14ac:dyDescent="0.25">
      <c r="A179">
        <f t="shared" si="39"/>
        <v>10.484571846212161</v>
      </c>
      <c r="B179">
        <f t="shared" si="56"/>
        <v>1.6686714355267844</v>
      </c>
      <c r="C179" t="str">
        <f t="shared" si="40"/>
        <v>-150.665435851861-63920.8248704832i</v>
      </c>
      <c r="D179" t="str">
        <f t="shared" si="41"/>
        <v>3.47812499998169-9537.82391407463i</v>
      </c>
      <c r="E179" t="str">
        <f t="shared" si="42"/>
        <v>162.469488593705-0.0158792690783353i</v>
      </c>
      <c r="F179" t="str">
        <f t="shared" si="43"/>
        <v>2.90990990990694-89506.6057283187i</v>
      </c>
      <c r="G179" t="str">
        <f t="shared" si="44"/>
        <v>0.999999999998987-1.00651889723535E-06i</v>
      </c>
      <c r="H179" t="str">
        <f t="shared" si="45"/>
        <v>15.1515174040494+0.03949562454889i</v>
      </c>
      <c r="I179" t="str">
        <f t="shared" si="46"/>
        <v>24.233033485989-9181.88655788437i</v>
      </c>
      <c r="K179" t="str">
        <f t="shared" si="47"/>
        <v>0.329997708624731-0.000865912208920685i</v>
      </c>
      <c r="L179" t="str">
        <f t="shared" si="48"/>
        <v>0.000833333333333333-483.172436985693i</v>
      </c>
      <c r="M179" t="str">
        <f t="shared" si="49"/>
        <v>0.005-170.014686383201i</v>
      </c>
      <c r="N179">
        <f t="shared" si="50"/>
        <v>89.864950466085162</v>
      </c>
      <c r="O179">
        <f t="shared" si="51"/>
        <v>96.112871542714402</v>
      </c>
      <c r="P179" s="3">
        <f t="shared" si="52"/>
        <v>96.112871542714402</v>
      </c>
      <c r="Q179" s="3">
        <f t="shared" si="53"/>
        <v>-90.135049533914838</v>
      </c>
      <c r="R179">
        <f t="shared" si="54"/>
        <v>89.864950466085162</v>
      </c>
      <c r="S179">
        <f t="shared" si="55"/>
        <v>1.6686714355267844E-3</v>
      </c>
      <c r="T179">
        <f t="shared" si="38"/>
        <v>96.112871542714402</v>
      </c>
    </row>
    <row r="180" spans="1:20" x14ac:dyDescent="0.25">
      <c r="A180">
        <f t="shared" si="39"/>
        <v>10.524413219227768</v>
      </c>
      <c r="B180">
        <f t="shared" si="56"/>
        <v>1.6750123869817863</v>
      </c>
      <c r="C180" t="str">
        <f t="shared" si="40"/>
        <v>-150.665427127943-63678.8421046735i</v>
      </c>
      <c r="D180" t="str">
        <f t="shared" si="41"/>
        <v>3.47812499998156-9501.71738806074i</v>
      </c>
      <c r="E180" t="str">
        <f t="shared" si="42"/>
        <v>162.469488225412-0.0159396092750085i</v>
      </c>
      <c r="F180" t="str">
        <f t="shared" si="43"/>
        <v>2.90990990990693-89167.7682091463i</v>
      </c>
      <c r="G180" t="str">
        <f t="shared" si="44"/>
        <v>0.999999999998979-1.01034366904484E-06i</v>
      </c>
      <c r="H180" t="str">
        <f t="shared" si="45"/>
        <v>15.1515174212012+0.0396457079352578i</v>
      </c>
      <c r="I180" t="str">
        <f t="shared" si="46"/>
        <v>24.2330334942307-9147.12747793957i</v>
      </c>
      <c r="K180" t="str">
        <f t="shared" si="47"/>
        <v>0.329997691177315-0.000869202628968843i</v>
      </c>
      <c r="L180" t="str">
        <f t="shared" si="48"/>
        <v>0.000833333333333333-481.343332322866i</v>
      </c>
      <c r="M180" t="str">
        <f t="shared" si="49"/>
        <v>0.005-169.371076293287i</v>
      </c>
      <c r="N180">
        <f t="shared" si="50"/>
        <v>89.864437280903275</v>
      </c>
      <c r="O180">
        <f t="shared" si="51"/>
        <v>96.079927469328965</v>
      </c>
      <c r="P180" s="3">
        <f t="shared" si="52"/>
        <v>96.079927469328965</v>
      </c>
      <c r="Q180" s="3">
        <f t="shared" si="53"/>
        <v>-90.135562719096725</v>
      </c>
      <c r="R180">
        <f t="shared" si="54"/>
        <v>89.864437280903275</v>
      </c>
      <c r="S180">
        <f t="shared" si="55"/>
        <v>1.6750123869817863E-3</v>
      </c>
      <c r="T180">
        <f t="shared" si="38"/>
        <v>96.079927469328965</v>
      </c>
    </row>
    <row r="181" spans="1:20" x14ac:dyDescent="0.25">
      <c r="A181">
        <f t="shared" si="39"/>
        <v>10.564405989460832</v>
      </c>
      <c r="B181">
        <f t="shared" si="56"/>
        <v>1.6813774340523171</v>
      </c>
      <c r="C181" t="str">
        <f t="shared" si="40"/>
        <v>-150.665418337598-63437.7753803863i</v>
      </c>
      <c r="D181" t="str">
        <f t="shared" si="41"/>
        <v>3.47812499998143-9465.74754744149i</v>
      </c>
      <c r="E181" t="str">
        <f t="shared" si="42"/>
        <v>162.469487854314-0.016000178752689i</v>
      </c>
      <c r="F181" t="str">
        <f t="shared" si="43"/>
        <v>2.90990990990693-88830.2133982559i</v>
      </c>
      <c r="G181" t="str">
        <f t="shared" si="44"/>
        <v>0.999999999998971-0.0000010141829749872i</v>
      </c>
      <c r="H181" t="str">
        <f t="shared" si="45"/>
        <v>15.1515174384835+0.0397963616386436i</v>
      </c>
      <c r="I181" t="str">
        <f t="shared" si="46"/>
        <v>24.2330335025353-9112.49998249446i</v>
      </c>
      <c r="K181" t="str">
        <f t="shared" si="47"/>
        <v>0.329997673597048-0.000872505552082838i</v>
      </c>
      <c r="L181" t="str">
        <f t="shared" si="48"/>
        <v>0.000833333333333333-479.521151945473i</v>
      </c>
      <c r="M181" t="str">
        <f t="shared" si="49"/>
        <v>0.005-168.729902663166i</v>
      </c>
      <c r="N181">
        <f t="shared" si="50"/>
        <v>89.86392214565258</v>
      </c>
      <c r="O181">
        <f t="shared" si="51"/>
        <v>96.046983394066842</v>
      </c>
      <c r="P181" s="3">
        <f t="shared" si="52"/>
        <v>96.046983394066842</v>
      </c>
      <c r="Q181" s="3">
        <f t="shared" si="53"/>
        <v>-90.13607785434742</v>
      </c>
      <c r="R181">
        <f t="shared" si="54"/>
        <v>89.86392214565258</v>
      </c>
      <c r="S181">
        <f t="shared" si="55"/>
        <v>1.6813774340523171E-3</v>
      </c>
      <c r="T181">
        <f t="shared" si="38"/>
        <v>96.046983394066842</v>
      </c>
    </row>
    <row r="182" spans="1:20" x14ac:dyDescent="0.25">
      <c r="A182">
        <f t="shared" si="39"/>
        <v>10.604550732220783</v>
      </c>
      <c r="B182">
        <f t="shared" si="56"/>
        <v>1.6877666683017158</v>
      </c>
      <c r="C182" t="str">
        <f t="shared" si="40"/>
        <v>-150.665409480319-63197.6212297957i</v>
      </c>
      <c r="D182" t="str">
        <f t="shared" si="41"/>
        <v>3.47812499998127-9429.9138747785i</v>
      </c>
      <c r="E182" t="str">
        <f t="shared" si="42"/>
        <v>162.469487480391-0.0160609783825122i</v>
      </c>
      <c r="F182" t="str">
        <f t="shared" si="43"/>
        <v>2.90990990990688-88493.9364398067i</v>
      </c>
      <c r="G182" t="str">
        <f t="shared" si="44"/>
        <v>0.999999999998963-1.01803687029214E-06i</v>
      </c>
      <c r="H182" t="str">
        <f t="shared" si="45"/>
        <v>15.1515174558975+0.0399475878262536i</v>
      </c>
      <c r="I182" t="str">
        <f t="shared" si="46"/>
        <v>24.2330335109028-9078.00357342083i</v>
      </c>
      <c r="K182" t="str">
        <f t="shared" si="47"/>
        <v>0.329997655882919-0.000875821025768248i</v>
      </c>
      <c r="L182" t="str">
        <f t="shared" si="48"/>
        <v>0.000833333333333333-477.705869640839i</v>
      </c>
      <c r="M182" t="str">
        <f t="shared" si="49"/>
        <v>0.005-168.091156269343i</v>
      </c>
      <c r="N182">
        <f t="shared" si="50"/>
        <v>89.863405052923213</v>
      </c>
      <c r="O182">
        <f t="shared" si="51"/>
        <v>96.014039316913724</v>
      </c>
      <c r="P182" s="3">
        <f t="shared" si="52"/>
        <v>96.014039316913724</v>
      </c>
      <c r="Q182" s="3">
        <f t="shared" si="53"/>
        <v>-90.136594947076787</v>
      </c>
      <c r="R182">
        <f t="shared" si="54"/>
        <v>89.863405052923213</v>
      </c>
      <c r="S182">
        <f t="shared" si="55"/>
        <v>1.6877666683017159E-3</v>
      </c>
      <c r="T182">
        <f t="shared" si="38"/>
        <v>96.014039316913724</v>
      </c>
    </row>
    <row r="183" spans="1:20" x14ac:dyDescent="0.25">
      <c r="A183">
        <f t="shared" si="39"/>
        <v>10.644848025003222</v>
      </c>
      <c r="B183">
        <f t="shared" si="56"/>
        <v>1.6941801816412625</v>
      </c>
      <c r="C183" t="str">
        <f t="shared" si="40"/>
        <v>-150.665400555598-62958.3761982038i</v>
      </c>
      <c r="D183" t="str">
        <f t="shared" si="41"/>
        <v>3.47812499998115-9394.21585459251i</v>
      </c>
      <c r="E183" t="str">
        <f t="shared" si="42"/>
        <v>162.46948710362-0.0161220090389158i</v>
      </c>
      <c r="F183" t="str">
        <f t="shared" si="43"/>
        <v>2.90990990990688-88158.9324963435i</v>
      </c>
      <c r="G183" t="str">
        <f t="shared" si="44"/>
        <v>0.999999999998956-1.02190541039924E-06i</v>
      </c>
      <c r="H183" t="str">
        <f t="shared" si="45"/>
        <v>15.1515174734441+0.0400993886735298i</v>
      </c>
      <c r="I183" t="str">
        <f t="shared" si="46"/>
        <v>24.2330335193343-9043.6377544764i</v>
      </c>
      <c r="K183" t="str">
        <f t="shared" si="47"/>
        <v>0.329997638033909-0.000879149097711112i</v>
      </c>
      <c r="L183" t="str">
        <f t="shared" si="48"/>
        <v>0.000833333333333333-475.897459295514i</v>
      </c>
      <c r="M183" t="str">
        <f t="shared" si="49"/>
        <v>0.005-167.454827923235i</v>
      </c>
      <c r="N183">
        <f t="shared" si="50"/>
        <v>89.862885995277111</v>
      </c>
      <c r="O183">
        <f t="shared" si="51"/>
        <v>95.981095237855243</v>
      </c>
      <c r="P183" s="3">
        <f t="shared" si="52"/>
        <v>95.981095237855243</v>
      </c>
      <c r="Q183" s="3">
        <f t="shared" si="53"/>
        <v>-90.137114004722889</v>
      </c>
      <c r="R183">
        <f t="shared" si="54"/>
        <v>89.862885995277111</v>
      </c>
      <c r="S183">
        <f t="shared" si="55"/>
        <v>1.6941801816412626E-3</v>
      </c>
      <c r="T183">
        <f t="shared" si="38"/>
        <v>95.981095237855243</v>
      </c>
    </row>
    <row r="184" spans="1:20" x14ac:dyDescent="0.25">
      <c r="A184">
        <f t="shared" si="39"/>
        <v>10.685298447498235</v>
      </c>
      <c r="B184">
        <f t="shared" si="56"/>
        <v>1.7006180663314994</v>
      </c>
      <c r="C184" t="str">
        <f t="shared" si="40"/>
        <v>-150.665391562924-62720.0368439914i</v>
      </c>
      <c r="D184" t="str">
        <f t="shared" si="41"/>
        <v>3.47812499998101-9358.65297335545i</v>
      </c>
      <c r="E184" t="str">
        <f t="shared" si="42"/>
        <v>162.469486723982-0.0161832715996734i</v>
      </c>
      <c r="F184" t="str">
        <f t="shared" si="43"/>
        <v>2.90990990990686-87825.196748721i</v>
      </c>
      <c r="G184" t="str">
        <f t="shared" si="44"/>
        <v>0.999999999998948-1.02578865095875E-06i</v>
      </c>
      <c r="H184" t="str">
        <f t="shared" si="45"/>
        <v>15.1515174911243+0.0402517663641805i</v>
      </c>
      <c r="I184" t="str">
        <f t="shared" si="46"/>
        <v>24.2330335278299-9009.40203129719i</v>
      </c>
      <c r="K184" t="str">
        <f t="shared" si="47"/>
        <v>0.329997620048991-0.000882489815778597i</v>
      </c>
      <c r="L184" t="str">
        <f t="shared" si="48"/>
        <v>0.000833333333333333-474.095894894915i</v>
      </c>
      <c r="M184" t="str">
        <f t="shared" si="49"/>
        <v>0.005-166.820908471045i</v>
      </c>
      <c r="N184">
        <f t="shared" si="50"/>
        <v>89.862364965248062</v>
      </c>
      <c r="O184">
        <f t="shared" si="51"/>
        <v>95.948151156877003</v>
      </c>
      <c r="P184" s="3">
        <f t="shared" si="52"/>
        <v>95.948151156877003</v>
      </c>
      <c r="Q184" s="3">
        <f t="shared" si="53"/>
        <v>-90.137635034751938</v>
      </c>
      <c r="R184">
        <f t="shared" si="54"/>
        <v>89.862364965248062</v>
      </c>
      <c r="S184">
        <f t="shared" si="55"/>
        <v>1.7006180663314994E-3</v>
      </c>
      <c r="T184">
        <f t="shared" si="38"/>
        <v>95.948151156877003</v>
      </c>
    </row>
    <row r="185" spans="1:20" x14ac:dyDescent="0.25">
      <c r="A185">
        <f t="shared" si="39"/>
        <v>10.725902581598728</v>
      </c>
      <c r="B185">
        <f t="shared" si="56"/>
        <v>1.707080414983559</v>
      </c>
      <c r="C185" t="str">
        <f t="shared" si="40"/>
        <v>-150.665382501773-62482.5997385649i</v>
      </c>
      <c r="D185" t="str">
        <f t="shared" si="41"/>
        <v>3.47812499998087-9323.22471948331i</v>
      </c>
      <c r="E185" t="str">
        <f t="shared" si="42"/>
        <v>162.469486341451-0.0162447669458716i</v>
      </c>
      <c r="F185" t="str">
        <f t="shared" si="43"/>
        <v>2.90990990990683-87492.7243960388i</v>
      </c>
      <c r="G185" t="str">
        <f t="shared" si="44"/>
        <v>0.99999999999894-1.02968664783239E-06i</v>
      </c>
      <c r="H185" t="str">
        <f t="shared" si="45"/>
        <v>15.1515175089391+0.0404047230902122i</v>
      </c>
      <c r="I185" t="str">
        <f t="shared" si="46"/>
        <v>24.2330335363901-8975.29591139087i</v>
      </c>
      <c r="K185" t="str">
        <f t="shared" si="47"/>
        <v>0.32999760192713-0.000885843228019694i</v>
      </c>
      <c r="L185" t="str">
        <f t="shared" si="48"/>
        <v>0.000833333333333333-472.301150522927i</v>
      </c>
      <c r="M185" t="str">
        <f t="shared" si="49"/>
        <v>0.005-166.189388793629i</v>
      </c>
      <c r="N185">
        <f t="shared" si="50"/>
        <v>89.86184195534139</v>
      </c>
      <c r="O185">
        <f t="shared" si="51"/>
        <v>95.915207073964112</v>
      </c>
      <c r="P185" s="3">
        <f t="shared" si="52"/>
        <v>95.915207073964112</v>
      </c>
      <c r="Q185" s="3">
        <f t="shared" si="53"/>
        <v>-90.13815804465861</v>
      </c>
      <c r="R185">
        <f t="shared" si="54"/>
        <v>89.86184195534139</v>
      </c>
      <c r="S185">
        <f t="shared" si="55"/>
        <v>1.7070804149835589E-3</v>
      </c>
      <c r="T185">
        <f t="shared" si="38"/>
        <v>95.915207073964112</v>
      </c>
    </row>
    <row r="186" spans="1:20" x14ac:dyDescent="0.25">
      <c r="A186">
        <f t="shared" si="39"/>
        <v>10.766661011408805</v>
      </c>
      <c r="B186">
        <f t="shared" si="56"/>
        <v>1.7135673205604967</v>
      </c>
      <c r="C186" t="str">
        <f t="shared" si="40"/>
        <v>-150.665373371631-62246.0614663133i</v>
      </c>
      <c r="D186" t="str">
        <f t="shared" si="41"/>
        <v>3.47812499998071-9287.93058332877i</v>
      </c>
      <c r="E186" t="str">
        <f t="shared" si="42"/>
        <v>162.469485956009-0.0163064959619646i</v>
      </c>
      <c r="F186" t="str">
        <f t="shared" si="43"/>
        <v>2.9099099099068-87161.5106555702i</v>
      </c>
      <c r="G186" t="str">
        <f t="shared" si="44"/>
        <v>0.999999999998932-1.03359945709415E-06i</v>
      </c>
      <c r="H186" t="str">
        <f t="shared" si="45"/>
        <v>15.1515175268896+0.0405582610519616i</v>
      </c>
      <c r="I186" t="str">
        <f t="shared" si="46"/>
        <v>24.2330335450156-8941.31890412945i</v>
      </c>
      <c r="K186" t="str">
        <f t="shared" si="47"/>
        <v>0.329997583667282-0.000889209382665913i</v>
      </c>
      <c r="L186" t="str">
        <f t="shared" si="48"/>
        <v>0.000833333333333333-470.513200361553i</v>
      </c>
      <c r="M186" t="str">
        <f t="shared" si="49"/>
        <v>0.005-165.560259806365i</v>
      </c>
      <c r="N186">
        <f t="shared" si="50"/>
        <v>89.861316958033981</v>
      </c>
      <c r="O186">
        <f t="shared" si="51"/>
        <v>95.88226298910206</v>
      </c>
      <c r="P186" s="3">
        <f t="shared" si="52"/>
        <v>95.88226298910206</v>
      </c>
      <c r="Q186" s="3">
        <f t="shared" si="53"/>
        <v>-90.138683041966019</v>
      </c>
      <c r="R186">
        <f t="shared" si="54"/>
        <v>89.861316958033981</v>
      </c>
      <c r="S186">
        <f t="shared" si="55"/>
        <v>1.7135673205604966E-3</v>
      </c>
      <c r="T186">
        <f t="shared" si="38"/>
        <v>95.88226298910206</v>
      </c>
    </row>
    <row r="187" spans="1:20" x14ac:dyDescent="0.25">
      <c r="A187">
        <f t="shared" si="39"/>
        <v>10.807574323252158</v>
      </c>
      <c r="B187">
        <f t="shared" si="56"/>
        <v>1.7200788763786266</v>
      </c>
      <c r="C187" t="str">
        <f t="shared" si="40"/>
        <v>-150.665364171966-62010.4186245535i</v>
      </c>
      <c r="D187" t="str">
        <f t="shared" si="41"/>
        <v>3.47812499998055-9252.77005717385i</v>
      </c>
      <c r="E187" t="str">
        <f t="shared" si="42"/>
        <v>162.469485567631-0.0163684595357466i</v>
      </c>
      <c r="F187" t="str">
        <f t="shared" si="43"/>
        <v>2.90990990990677-86831.5507626945i</v>
      </c>
      <c r="G187" t="str">
        <f t="shared" si="44"/>
        <v>0.999999999998924-1.03752713503109E-06i</v>
      </c>
      <c r="H187" t="str">
        <f t="shared" si="45"/>
        <v>15.1515175449767+0.0407123824581255i</v>
      </c>
      <c r="I187" t="str">
        <f t="shared" si="46"/>
        <v>24.2330335537065-8907.47052074223i</v>
      </c>
      <c r="K187" t="str">
        <f t="shared" si="47"/>
        <v>0.329997565268399-0.000892588328131971i</v>
      </c>
      <c r="L187" t="str">
        <f t="shared" si="48"/>
        <v>0.000833333333333333-468.732018690529i</v>
      </c>
      <c r="M187" t="str">
        <f t="shared" si="49"/>
        <v>0.005-164.933512459021i</v>
      </c>
      <c r="N187">
        <f t="shared" si="50"/>
        <v>89.860789965774103</v>
      </c>
      <c r="O187">
        <f t="shared" si="51"/>
        <v>95.849318902275911</v>
      </c>
      <c r="P187" s="3">
        <f t="shared" si="52"/>
        <v>95.849318902275911</v>
      </c>
      <c r="Q187" s="3">
        <f t="shared" si="53"/>
        <v>-90.139210034225897</v>
      </c>
      <c r="R187">
        <f t="shared" si="54"/>
        <v>89.860789965774103</v>
      </c>
      <c r="S187">
        <f t="shared" si="55"/>
        <v>1.7200788763786265E-3</v>
      </c>
      <c r="T187">
        <f t="shared" si="38"/>
        <v>95.849318902275911</v>
      </c>
    </row>
    <row r="188" spans="1:20" x14ac:dyDescent="0.25">
      <c r="A188">
        <f t="shared" si="39"/>
        <v>10.848643105680516</v>
      </c>
      <c r="B188">
        <f t="shared" si="56"/>
        <v>1.7266151761088653</v>
      </c>
      <c r="C188" t="str">
        <f t="shared" si="40"/>
        <v>-150.665354902254-61775.6678234853i</v>
      </c>
      <c r="D188" t="str">
        <f t="shared" si="41"/>
        <v>3.47812499998042-9217.74263522266i</v>
      </c>
      <c r="E188" t="str">
        <f t="shared" si="42"/>
        <v>162.469485176297-0.0164306585583978i</v>
      </c>
      <c r="F188" t="str">
        <f t="shared" si="43"/>
        <v>2.90990990990676-86502.8399708288i</v>
      </c>
      <c r="G188" t="str">
        <f t="shared" si="44"/>
        <v>0.999999999998915-0.0000010414697381442i</v>
      </c>
      <c r="H188" t="str">
        <f t="shared" si="45"/>
        <v>15.1515175632016+0.0408670895257953i</v>
      </c>
      <c r="I188" t="str">
        <f t="shared" si="46"/>
        <v>24.233033562464-8873.75027430904i</v>
      </c>
      <c r="K188" t="str">
        <f t="shared" si="47"/>
        <v>0.32999754672942-0.000895980113016485i</v>
      </c>
      <c r="L188" t="str">
        <f t="shared" si="48"/>
        <v>0.000833333333333333-466.95757988696i</v>
      </c>
      <c r="M188" t="str">
        <f t="shared" si="49"/>
        <v>0.005-164.309137735625i</v>
      </c>
      <c r="N188">
        <f t="shared" si="50"/>
        <v>89.860260970981429</v>
      </c>
      <c r="O188">
        <f t="shared" si="51"/>
        <v>95.816374813470844</v>
      </c>
      <c r="P188" s="3">
        <f t="shared" si="52"/>
        <v>95.816374813470844</v>
      </c>
      <c r="Q188" s="3">
        <f t="shared" si="53"/>
        <v>-90.139739029018571</v>
      </c>
      <c r="R188">
        <f t="shared" si="54"/>
        <v>89.860260970981429</v>
      </c>
      <c r="S188">
        <f t="shared" si="55"/>
        <v>1.7266151761088653E-3</v>
      </c>
      <c r="T188">
        <f t="shared" si="38"/>
        <v>95.816374813470844</v>
      </c>
    </row>
    <row r="189" spans="1:20" x14ac:dyDescent="0.25">
      <c r="A189">
        <f t="shared" si="39"/>
        <v>10.889867949482102</v>
      </c>
      <c r="B189">
        <f t="shared" si="56"/>
        <v>1.7331763137780789</v>
      </c>
      <c r="C189" t="str">
        <f t="shared" si="40"/>
        <v>-150.665345561958-61541.8056861381i</v>
      </c>
      <c r="D189" t="str">
        <f t="shared" si="41"/>
        <v>3.47812499998027-9182.84781359385i</v>
      </c>
      <c r="E189" t="str">
        <f t="shared" si="42"/>
        <v>162.469484781982-0.0164930939244754i</v>
      </c>
      <c r="F189" t="str">
        <f t="shared" si="43"/>
        <v>2.90990990990673-86175.3735513566i</v>
      </c>
      <c r="G189" t="str">
        <f t="shared" si="44"/>
        <v>0.999999999998907-1.04542732314914E-06i</v>
      </c>
      <c r="H189" t="str">
        <f t="shared" si="45"/>
        <v>15.1515175815652+0.0410223844804859i</v>
      </c>
      <c r="I189" t="str">
        <f t="shared" si="46"/>
        <v>24.2330335712878-8840.15767975257i</v>
      </c>
      <c r="K189" t="str">
        <f t="shared" si="47"/>
        <v>0.32999752804928-0.000899384786102673i</v>
      </c>
      <c r="L189" t="str">
        <f t="shared" si="48"/>
        <v>0.000833333333333333-465.189858424944i</v>
      </c>
      <c r="M189" t="str">
        <f t="shared" si="49"/>
        <v>0.005-163.687126654339i</v>
      </c>
      <c r="N189">
        <f t="shared" si="50"/>
        <v>89.859729966046729</v>
      </c>
      <c r="O189">
        <f t="shared" si="51"/>
        <v>95.783430722671611</v>
      </c>
      <c r="P189" s="3">
        <f t="shared" si="52"/>
        <v>95.783430722671611</v>
      </c>
      <c r="Q189" s="3">
        <f t="shared" si="53"/>
        <v>-90.140270033953271</v>
      </c>
      <c r="R189">
        <f t="shared" si="54"/>
        <v>89.859729966046729</v>
      </c>
      <c r="S189">
        <f t="shared" si="55"/>
        <v>1.7331763137780789E-3</v>
      </c>
      <c r="T189">
        <f t="shared" si="38"/>
        <v>95.783430722671611</v>
      </c>
    </row>
    <row r="190" spans="1:20" x14ac:dyDescent="0.25">
      <c r="A190">
        <f t="shared" si="39"/>
        <v>10.931249447690135</v>
      </c>
      <c r="B190">
        <f t="shared" si="56"/>
        <v>1.7397623837704357</v>
      </c>
      <c r="C190" t="str">
        <f t="shared" si="40"/>
        <v>-150.665336150544-61308.8288483275i</v>
      </c>
      <c r="D190" t="str">
        <f t="shared" si="41"/>
        <v>3.47812499998013-9148.08509031377i</v>
      </c>
      <c r="E190" t="str">
        <f t="shared" si="42"/>
        <v>162.469484384665-0.0165557665319417i</v>
      </c>
      <c r="F190" t="str">
        <f t="shared" si="43"/>
        <v>2.90990990990671-85849.1467935645i</v>
      </c>
      <c r="G190" t="str">
        <f t="shared" si="44"/>
        <v>0.999999999998899-1.04939994697709E-06i</v>
      </c>
      <c r="H190" t="str">
        <f t="shared" si="45"/>
        <v>15.1515176000687+0.0411782695561704i</v>
      </c>
      <c r="I190" t="str">
        <f t="shared" si="46"/>
        <v>24.2330335801791-8806.69225383226i</v>
      </c>
      <c r="K190" t="str">
        <f t="shared" si="47"/>
        <v>0.329997509226903-0.000902802396359057i</v>
      </c>
      <c r="L190" t="str">
        <f t="shared" si="48"/>
        <v>0.000833333333333333-463.428828875219i</v>
      </c>
      <c r="M190" t="str">
        <f t="shared" si="49"/>
        <v>0.005-163.067470267323i</v>
      </c>
      <c r="N190">
        <f t="shared" si="50"/>
        <v>89.859196943331909</v>
      </c>
      <c r="O190">
        <f t="shared" si="51"/>
        <v>95.750486629863161</v>
      </c>
      <c r="P190" s="3">
        <f t="shared" si="52"/>
        <v>95.750486629863161</v>
      </c>
      <c r="Q190" s="3">
        <f t="shared" si="53"/>
        <v>-90.140803056668091</v>
      </c>
      <c r="R190">
        <f t="shared" si="54"/>
        <v>89.859196943331909</v>
      </c>
      <c r="S190">
        <f t="shared" si="55"/>
        <v>1.7397623837704357E-3</v>
      </c>
      <c r="T190">
        <f t="shared" si="38"/>
        <v>95.750486629863161</v>
      </c>
    </row>
    <row r="191" spans="1:20" x14ac:dyDescent="0.25">
      <c r="A191">
        <f t="shared" si="39"/>
        <v>10.972788195591358</v>
      </c>
      <c r="B191">
        <f t="shared" si="56"/>
        <v>1.7463734808287634</v>
      </c>
      <c r="C191" t="str">
        <f t="shared" si="40"/>
        <v>-150.665326667464-61076.7339586021i</v>
      </c>
      <c r="D191" t="str">
        <f t="shared" si="41"/>
        <v>3.47812499997995-9113.45396530886i</v>
      </c>
      <c r="E191" t="str">
        <f t="shared" si="42"/>
        <v>162.469483984322-0.0166186772821632i</v>
      </c>
      <c r="F191" t="str">
        <f t="shared" si="43"/>
        <v>2.90990990990667-85524.1550045698i</v>
      </c>
      <c r="G191" t="str">
        <f t="shared" si="44"/>
        <v>0.99999999999889-0.0000010533876667756i</v>
      </c>
      <c r="H191" t="str">
        <f t="shared" si="45"/>
        <v>15.1515176187131+0.04133474699531i</v>
      </c>
      <c r="I191" t="str">
        <f t="shared" si="46"/>
        <v>24.2330335891377-8773.35351513656i</v>
      </c>
      <c r="K191" t="str">
        <f t="shared" si="47"/>
        <v>0.329997490261206-0.00090623299294015i</v>
      </c>
      <c r="L191" t="str">
        <f t="shared" si="48"/>
        <v>0.000833333333333333-461.674465904781i</v>
      </c>
      <c r="M191" t="str">
        <f t="shared" si="49"/>
        <v>0.005-162.450159660613i</v>
      </c>
      <c r="N191">
        <f t="shared" si="50"/>
        <v>89.858661895169831</v>
      </c>
      <c r="O191">
        <f t="shared" si="51"/>
        <v>95.717542535029992</v>
      </c>
      <c r="P191" s="3">
        <f t="shared" si="52"/>
        <v>95.717542535029992</v>
      </c>
      <c r="Q191" s="3">
        <f t="shared" si="53"/>
        <v>-90.141338104830169</v>
      </c>
      <c r="R191">
        <f t="shared" si="54"/>
        <v>89.858661895169831</v>
      </c>
      <c r="S191">
        <f t="shared" si="55"/>
        <v>1.7463734808287634E-3</v>
      </c>
      <c r="T191">
        <f t="shared" si="38"/>
        <v>95.717542535029992</v>
      </c>
    </row>
    <row r="192" spans="1:20" x14ac:dyDescent="0.25">
      <c r="A192">
        <f t="shared" si="39"/>
        <v>11.014484790734604</v>
      </c>
      <c r="B192">
        <f t="shared" si="56"/>
        <v>1.7530097000559128</v>
      </c>
      <c r="C192" t="str">
        <f t="shared" si="40"/>
        <v>-150.665317112184-60845.5176782013i</v>
      </c>
      <c r="D192" t="str">
        <f t="shared" si="41"/>
        <v>3.47812499997981-9078.95394039895i</v>
      </c>
      <c r="E192" t="str">
        <f t="shared" si="42"/>
        <v>162.469483580932-0.0166818270799338i</v>
      </c>
      <c r="F192" t="str">
        <f t="shared" si="43"/>
        <v>2.90990990990666-85200.3935092583i</v>
      </c>
      <c r="G192" t="str">
        <f t="shared" si="44"/>
        <v>0.999999999998882-1.05739053990934E-06i</v>
      </c>
      <c r="H192" t="str">
        <f t="shared" si="45"/>
        <v>15.1515176374994+0.0414918190488885i</v>
      </c>
      <c r="I192" t="str">
        <f t="shared" si="46"/>
        <v>24.2330335981651-8740.14098407666i</v>
      </c>
      <c r="K192" t="str">
        <f t="shared" si="47"/>
        <v>0.329997471151098-0.000909676625187204i</v>
      </c>
      <c r="L192" t="str">
        <f t="shared" si="48"/>
        <v>0.000833333333333333-459.92674427653i</v>
      </c>
      <c r="M192" t="str">
        <f t="shared" si="49"/>
        <v>0.005-161.835185953987i</v>
      </c>
      <c r="N192">
        <f t="shared" si="50"/>
        <v>89.858124813864251</v>
      </c>
      <c r="O192">
        <f t="shared" si="51"/>
        <v>95.68459843815701</v>
      </c>
      <c r="P192" s="3">
        <f t="shared" si="52"/>
        <v>95.68459843815701</v>
      </c>
      <c r="Q192" s="3">
        <f t="shared" si="53"/>
        <v>-90.141875186135749</v>
      </c>
      <c r="R192">
        <f t="shared" si="54"/>
        <v>89.858124813864251</v>
      </c>
      <c r="S192">
        <f t="shared" si="55"/>
        <v>1.7530097000559128E-3</v>
      </c>
      <c r="T192">
        <f t="shared" si="38"/>
        <v>95.68459843815701</v>
      </c>
    </row>
    <row r="193" spans="1:20" x14ac:dyDescent="0.25">
      <c r="A193">
        <f t="shared" si="39"/>
        <v>11.056339832939397</v>
      </c>
      <c r="B193">
        <f t="shared" si="56"/>
        <v>1.7596711369161253</v>
      </c>
      <c r="C193" t="str">
        <f t="shared" si="40"/>
        <v>-150.665307484142-60615.1766809996i</v>
      </c>
      <c r="D193" t="str">
        <f t="shared" si="41"/>
        <v>3.47812499997966-9044.58451928946i</v>
      </c>
      <c r="E193" t="str">
        <f t="shared" si="42"/>
        <v>162.46948317447-0.0167452168334755i</v>
      </c>
      <c r="F193" t="str">
        <f t="shared" si="43"/>
        <v>2.90990990990663-84877.8576502109i</v>
      </c>
      <c r="G193" t="str">
        <f t="shared" si="44"/>
        <v>0.999999999998873-1.06140862396098E-06i</v>
      </c>
      <c r="H193" t="str">
        <f t="shared" si="45"/>
        <v>15.1515176564288+0.041649487976442i</v>
      </c>
      <c r="I193" t="str">
        <f t="shared" si="46"/>
        <v>24.2330336072609-8707.05418287908i</v>
      </c>
      <c r="K193" t="str">
        <f t="shared" si="47"/>
        <v>0.329997451895479-0.000913133342628852i</v>
      </c>
      <c r="L193" t="str">
        <f t="shared" si="48"/>
        <v>0.000833333333333333-458.185638848903i</v>
      </c>
      <c r="M193" t="str">
        <f t="shared" si="49"/>
        <v>0.005-161.222540300844i</v>
      </c>
      <c r="N193">
        <f t="shared" si="50"/>
        <v>89.857585691689692</v>
      </c>
      <c r="O193">
        <f t="shared" si="51"/>
        <v>95.651654339228443</v>
      </c>
      <c r="P193" s="3">
        <f t="shared" si="52"/>
        <v>95.651654339228443</v>
      </c>
      <c r="Q193" s="3">
        <f t="shared" si="53"/>
        <v>-90.142414308310308</v>
      </c>
      <c r="R193">
        <f t="shared" si="54"/>
        <v>89.857585691689692</v>
      </c>
      <c r="S193">
        <f t="shared" si="55"/>
        <v>1.7596711369161253E-3</v>
      </c>
      <c r="T193">
        <f t="shared" si="38"/>
        <v>95.651654339228443</v>
      </c>
    </row>
    <row r="194" spans="1:20" x14ac:dyDescent="0.25">
      <c r="A194">
        <f t="shared" si="39"/>
        <v>11.098353924304567</v>
      </c>
      <c r="B194">
        <f t="shared" si="56"/>
        <v>1.7663578872364067</v>
      </c>
      <c r="C194" t="str">
        <f t="shared" si="40"/>
        <v>-150.66529778279-60385.7076534648i</v>
      </c>
      <c r="D194" t="str">
        <f t="shared" si="41"/>
        <v>3.47812499997949-9010.34520756474i</v>
      </c>
      <c r="E194" t="str">
        <f t="shared" si="42"/>
        <v>162.469482764913-0.0168088474544728i</v>
      </c>
      <c r="F194" t="str">
        <f t="shared" si="43"/>
        <v>2.9099099099066-84556.5427876411i</v>
      </c>
      <c r="G194" t="str">
        <f t="shared" si="44"/>
        <v>0.999999999998865-1.06544197673203E-06i</v>
      </c>
      <c r="H194" t="str">
        <f t="shared" si="45"/>
        <v>15.1515176755023+0.0418077560460934i</v>
      </c>
      <c r="I194" t="str">
        <f t="shared" si="46"/>
        <v>24.2330336164258-8674.09263557905i</v>
      </c>
      <c r="K194" t="str">
        <f t="shared" si="47"/>
        <v>0.329997432493243-0.000916603194981887i</v>
      </c>
      <c r="L194" t="str">
        <f t="shared" si="48"/>
        <v>0.000833333333333333-456.451124575517i</v>
      </c>
      <c r="M194" t="str">
        <f t="shared" si="49"/>
        <v>0.005-160.61221388807i</v>
      </c>
      <c r="N194">
        <f t="shared" si="50"/>
        <v>89.857044520891307</v>
      </c>
      <c r="O194">
        <f t="shared" si="51"/>
        <v>95.618710238228687</v>
      </c>
      <c r="P194" s="3">
        <f t="shared" si="52"/>
        <v>95.618710238228687</v>
      </c>
      <c r="Q194" s="3">
        <f t="shared" si="53"/>
        <v>-90.142955479108693</v>
      </c>
      <c r="R194">
        <f t="shared" si="54"/>
        <v>89.857044520891307</v>
      </c>
      <c r="S194">
        <f t="shared" si="55"/>
        <v>1.7663578872364068E-3</v>
      </c>
      <c r="T194">
        <f t="shared" si="38"/>
        <v>95.618710238228687</v>
      </c>
    </row>
    <row r="195" spans="1:20" x14ac:dyDescent="0.25">
      <c r="A195">
        <f t="shared" si="39"/>
        <v>11.140527669216924</v>
      </c>
      <c r="B195">
        <f t="shared" si="56"/>
        <v>1.7730700472079051</v>
      </c>
      <c r="C195" t="str">
        <f t="shared" si="40"/>
        <v>-150.665288007573-60157.1072946087i</v>
      </c>
      <c r="D195" t="str">
        <f t="shared" si="41"/>
        <v>3.47812499997935-8976.2355126809i</v>
      </c>
      <c r="E195" t="str">
        <f t="shared" si="42"/>
        <v>162.469482352238-0.0168727198580664i</v>
      </c>
      <c r="F195" t="str">
        <f t="shared" si="43"/>
        <v>2.90990990990659-84236.4442993277i</v>
      </c>
      <c r="G195" t="str">
        <f t="shared" si="44"/>
        <v>0.999999999998856-0.0000010694906562436i</v>
      </c>
      <c r="H195" t="str">
        <f t="shared" si="45"/>
        <v>15.151517694721+0.0419666255345853i</v>
      </c>
      <c r="I195" t="str">
        <f t="shared" si="46"/>
        <v>24.2330336256608-8641.25586801374i</v>
      </c>
      <c r="K195" t="str">
        <f t="shared" si="47"/>
        <v>0.329997412943272-0.000920086232151941i</v>
      </c>
      <c r="L195" t="str">
        <f t="shared" si="48"/>
        <v>0.000833333333333333-454.723176504799i</v>
      </c>
      <c r="M195" t="str">
        <f t="shared" si="49"/>
        <v>0.005-160.004197935913i</v>
      </c>
      <c r="N195">
        <f t="shared" si="50"/>
        <v>89.856501293684744</v>
      </c>
      <c r="O195">
        <f t="shared" si="51"/>
        <v>95.585766135142123</v>
      </c>
      <c r="P195" s="3">
        <f t="shared" si="52"/>
        <v>95.585766135142123</v>
      </c>
      <c r="Q195" s="3">
        <f t="shared" si="53"/>
        <v>-90.143498706315256</v>
      </c>
      <c r="R195">
        <f t="shared" si="54"/>
        <v>89.856501293684744</v>
      </c>
      <c r="S195">
        <f t="shared" si="55"/>
        <v>1.773070047207905E-3</v>
      </c>
      <c r="T195">
        <f t="shared" si="38"/>
        <v>95.585766135142123</v>
      </c>
    </row>
    <row r="196" spans="1:20" x14ac:dyDescent="0.25">
      <c r="A196">
        <f t="shared" si="39"/>
        <v>11.182861674359948</v>
      </c>
      <c r="B196">
        <f t="shared" si="56"/>
        <v>1.7798077133872952</v>
      </c>
      <c r="C196" t="str">
        <f t="shared" si="40"/>
        <v>-150.665278157919-59929.3723159369i</v>
      </c>
      <c r="D196" t="str">
        <f t="shared" si="41"/>
        <v>3.4781249999792-8942.25494395841i</v>
      </c>
      <c r="E196" t="str">
        <f t="shared" si="42"/>
        <v>162.46948193642-0.0169368349628658i</v>
      </c>
      <c r="F196" t="str">
        <f t="shared" si="43"/>
        <v>2.90990990990657-83917.5575805455i</v>
      </c>
      <c r="G196" t="str">
        <f t="shared" si="44"/>
        <v>0.999999999998848-1.07355472073732E-06i</v>
      </c>
      <c r="H196" t="str">
        <f t="shared" si="45"/>
        <v>15.1515177140862+0.0421260987273111i</v>
      </c>
      <c r="I196" t="str">
        <f t="shared" si="46"/>
        <v>24.2330336349661-8608.54340781523i</v>
      </c>
      <c r="K196" t="str">
        <f t="shared" si="47"/>
        <v>0.32999739324444-0.000923582504234188i</v>
      </c>
      <c r="L196" t="str">
        <f t="shared" si="48"/>
        <v>0.000833333333333333-453.001769779637i</v>
      </c>
      <c r="M196" t="str">
        <f t="shared" si="49"/>
        <v>0.005-159.398483697861i</v>
      </c>
      <c r="N196">
        <f t="shared" si="50"/>
        <v>89.855956002256178</v>
      </c>
      <c r="O196">
        <f t="shared" si="51"/>
        <v>95.552822029952594</v>
      </c>
      <c r="P196" s="3">
        <f t="shared" si="52"/>
        <v>95.552822029952594</v>
      </c>
      <c r="Q196" s="3">
        <f t="shared" si="53"/>
        <v>-90.144043997743822</v>
      </c>
      <c r="R196">
        <f t="shared" si="54"/>
        <v>89.855956002256178</v>
      </c>
      <c r="S196">
        <f t="shared" si="55"/>
        <v>1.7798077133872952E-3</v>
      </c>
      <c r="T196">
        <f t="shared" si="38"/>
        <v>95.552822029952594</v>
      </c>
    </row>
    <row r="197" spans="1:20" x14ac:dyDescent="0.25">
      <c r="A197">
        <f t="shared" si="39"/>
        <v>11.225356548722516</v>
      </c>
      <c r="B197">
        <f t="shared" si="56"/>
        <v>1.7865709826981668</v>
      </c>
      <c r="C197" t="str">
        <f t="shared" si="40"/>
        <v>-150.665268233269-59702.4994414061i</v>
      </c>
      <c r="D197" t="str">
        <f t="shared" si="41"/>
        <v>3.47812499997903-8908.40301257539i</v>
      </c>
      <c r="E197" t="str">
        <f t="shared" si="42"/>
        <v>162.469481517436-0.017001193690982i</v>
      </c>
      <c r="F197" t="str">
        <f t="shared" si="43"/>
        <v>2.90990990990653-83599.8780440019i</v>
      </c>
      <c r="G197" t="str">
        <f t="shared" si="44"/>
        <v>0.999999999998839-1.07763422867611E-06i</v>
      </c>
      <c r="H197" t="str">
        <f t="shared" si="45"/>
        <v>15.1515177335987+0.0422861779183487i</v>
      </c>
      <c r="I197" t="str">
        <f t="shared" si="46"/>
        <v>24.233033644342-8575.95478440361i</v>
      </c>
      <c r="K197" t="str">
        <f t="shared" si="47"/>
        <v>0.329997373395616-0.000927092061514108i</v>
      </c>
      <c r="L197" t="str">
        <f t="shared" si="48"/>
        <v>0.000833333333333333-451.286879637016i</v>
      </c>
      <c r="M197" t="str">
        <f t="shared" si="49"/>
        <v>0.005-158.795062460511i</v>
      </c>
      <c r="N197">
        <f t="shared" si="50"/>
        <v>89.855408638762</v>
      </c>
      <c r="O197">
        <f t="shared" si="51"/>
        <v>95.519877922644255</v>
      </c>
      <c r="P197" s="3">
        <f t="shared" si="52"/>
        <v>95.519877922644255</v>
      </c>
      <c r="Q197" s="3">
        <f t="shared" si="53"/>
        <v>-90.144591361238</v>
      </c>
      <c r="R197">
        <f t="shared" si="54"/>
        <v>89.855408638762</v>
      </c>
      <c r="S197">
        <f t="shared" si="55"/>
        <v>1.7865709826981669E-3</v>
      </c>
      <c r="T197">
        <f t="shared" si="38"/>
        <v>95.519877922644255</v>
      </c>
    </row>
    <row r="198" spans="1:20" x14ac:dyDescent="0.25">
      <c r="A198">
        <f t="shared" si="39"/>
        <v>11.268012903607662</v>
      </c>
      <c r="B198">
        <f t="shared" si="56"/>
        <v>1.79335995243242</v>
      </c>
      <c r="C198" t="str">
        <f t="shared" si="40"/>
        <v>-150.665258233048-59476.4854073736i</v>
      </c>
      <c r="D198" t="str">
        <f t="shared" si="41"/>
        <v>3.47812499997886-8874.67923156045i</v>
      </c>
      <c r="E198" t="str">
        <f t="shared" si="42"/>
        <v>162.469481095262-0.0170657969680226i</v>
      </c>
      <c r="F198" t="str">
        <f t="shared" si="43"/>
        <v>2.9099099099065-83283.4011197702i</v>
      </c>
      <c r="G198" t="str">
        <f t="shared" si="44"/>
        <v>0.99999999999883-1.08172923874507E-06i</v>
      </c>
      <c r="H198" t="str">
        <f t="shared" si="45"/>
        <v>15.1515177532598+0.042446865410494i</v>
      </c>
      <c r="I198" t="str">
        <f t="shared" si="46"/>
        <v>24.2330336537893-8543.48952898071i</v>
      </c>
      <c r="K198" t="str">
        <f t="shared" si="47"/>
        <v>0.329997353395656-0.000930614954468164i</v>
      </c>
      <c r="L198" t="str">
        <f t="shared" si="48"/>
        <v>0.000833333333333333-449.578481407666i</v>
      </c>
      <c r="M198" t="str">
        <f t="shared" si="49"/>
        <v>0.005-158.193925543446i</v>
      </c>
      <c r="N198">
        <f t="shared" si="50"/>
        <v>89.854859195328856</v>
      </c>
      <c r="O198">
        <f t="shared" si="51"/>
        <v>95.486933813200906</v>
      </c>
      <c r="P198" s="3">
        <f t="shared" si="52"/>
        <v>95.486933813200906</v>
      </c>
      <c r="Q198" s="3">
        <f t="shared" si="53"/>
        <v>-90.145140804671144</v>
      </c>
      <c r="R198">
        <f t="shared" si="54"/>
        <v>89.854859195328856</v>
      </c>
      <c r="S198">
        <f t="shared" si="55"/>
        <v>1.7933599524324201E-3</v>
      </c>
      <c r="T198">
        <f t="shared" si="38"/>
        <v>95.486933813200906</v>
      </c>
    </row>
    <row r="199" spans="1:20" x14ac:dyDescent="0.25">
      <c r="A199">
        <f t="shared" si="39"/>
        <v>11.310831352641372</v>
      </c>
      <c r="B199">
        <f t="shared" si="56"/>
        <v>1.8001747202516631</v>
      </c>
      <c r="C199" t="str">
        <f t="shared" si="40"/>
        <v>-150.665248156685-59251.3269625521i</v>
      </c>
      <c r="D199" t="str">
        <f t="shared" si="41"/>
        <v>3.4781249999787-8841.08311578575i</v>
      </c>
      <c r="E199" t="str">
        <f t="shared" si="42"/>
        <v>162.469480669873-0.0171306457231087i</v>
      </c>
      <c r="F199" t="str">
        <f t="shared" si="43"/>
        <v>2.90990990990647-82968.1222552244i</v>
      </c>
      <c r="G199" t="str">
        <f t="shared" si="44"/>
        <v>0.999999999998821-1.08583980985229E-06i</v>
      </c>
      <c r="H199" t="str">
        <f t="shared" si="45"/>
        <v>15.1515177730706+0.0426081635152933i</v>
      </c>
      <c r="I199" t="str">
        <f t="shared" si="46"/>
        <v>24.2330336633088-8511.14717452299i</v>
      </c>
      <c r="K199" t="str">
        <f t="shared" si="47"/>
        <v>0.32999733324341-0.000934151233764561i</v>
      </c>
      <c r="L199" t="str">
        <f t="shared" si="48"/>
        <v>0.000833333333333333-447.876550515706i</v>
      </c>
      <c r="M199" t="str">
        <f t="shared" si="49"/>
        <v>0.005-157.595064299109i</v>
      </c>
      <c r="N199">
        <f t="shared" si="50"/>
        <v>89.854307664053465</v>
      </c>
      <c r="O199">
        <f t="shared" si="51"/>
        <v>95.453989701606346</v>
      </c>
      <c r="P199" s="3">
        <f t="shared" si="52"/>
        <v>95.453989701606346</v>
      </c>
      <c r="Q199" s="3">
        <f t="shared" si="53"/>
        <v>-90.145692335946535</v>
      </c>
      <c r="R199">
        <f t="shared" si="54"/>
        <v>89.854307664053465</v>
      </c>
      <c r="S199">
        <f t="shared" si="55"/>
        <v>1.8001747202516631E-3</v>
      </c>
      <c r="T199">
        <f t="shared" si="38"/>
        <v>95.453989701606346</v>
      </c>
    </row>
    <row r="200" spans="1:20" x14ac:dyDescent="0.25">
      <c r="A200">
        <f t="shared" si="39"/>
        <v>11.353812511781408</v>
      </c>
      <c r="B200">
        <f t="shared" si="56"/>
        <v>1.8070153841886194</v>
      </c>
      <c r="C200" t="str">
        <f t="shared" si="40"/>
        <v>-150.665238003596-59027.0208679617i</v>
      </c>
      <c r="D200" t="str">
        <f t="shared" si="41"/>
        <v>3.47812499997854-8807.61418195986i</v>
      </c>
      <c r="E200" t="str">
        <f t="shared" si="42"/>
        <v>162.469480241245-0.0171957408888901i</v>
      </c>
      <c r="F200" t="str">
        <f t="shared" si="43"/>
        <v>2.90990990990645-82654.0369149718i</v>
      </c>
      <c r="G200" t="str">
        <f t="shared" si="44"/>
        <v>0.999999999998812-1.08996600112973E-06i</v>
      </c>
      <c r="H200" t="str">
        <f t="shared" si="45"/>
        <v>15.1515177930323+0.0427700745530766i</v>
      </c>
      <c r="I200" t="str">
        <f t="shared" si="46"/>
        <v>24.2330336729008-8478.92725577483i</v>
      </c>
      <c r="K200" t="str">
        <f t="shared" si="47"/>
        <v>0.329997312937719-0.000937700950263947i</v>
      </c>
      <c r="L200" t="str">
        <f t="shared" si="48"/>
        <v>0.000833333333333333-446.181062478289i</v>
      </c>
      <c r="M200" t="str">
        <f t="shared" si="49"/>
        <v>0.005-156.998470112681i</v>
      </c>
      <c r="N200">
        <f t="shared" si="50"/>
        <v>89.853754037002503</v>
      </c>
      <c r="O200">
        <f t="shared" si="51"/>
        <v>95.421045587844219</v>
      </c>
      <c r="P200" s="3">
        <f t="shared" si="52"/>
        <v>95.421045587844219</v>
      </c>
      <c r="Q200" s="3">
        <f t="shared" si="53"/>
        <v>-90.146245962997497</v>
      </c>
      <c r="R200">
        <f t="shared" si="54"/>
        <v>89.853754037002503</v>
      </c>
      <c r="S200">
        <f t="shared" si="55"/>
        <v>1.8070153841886194E-3</v>
      </c>
      <c r="T200">
        <f t="shared" si="38"/>
        <v>95.421045587844219</v>
      </c>
    </row>
    <row r="201" spans="1:20" x14ac:dyDescent="0.25">
      <c r="A201">
        <f t="shared" si="39"/>
        <v>11.396956999326179</v>
      </c>
      <c r="B201">
        <f t="shared" si="56"/>
        <v>1.8138820426485363</v>
      </c>
      <c r="C201" t="str">
        <f t="shared" si="40"/>
        <v>-150.665227773198-58803.5638968836i</v>
      </c>
      <c r="D201" t="str">
        <f t="shared" si="41"/>
        <v>3.47812499997837-8774.27194862085i</v>
      </c>
      <c r="E201" t="str">
        <f t="shared" si="42"/>
        <v>162.469479809354-0.0172610834015658i</v>
      </c>
      <c r="F201" t="str">
        <f t="shared" si="43"/>
        <v>2.90990990990642-82341.1405807888i</v>
      </c>
      <c r="G201" t="str">
        <f t="shared" si="44"/>
        <v>0.999999999998803-0.000001094107871934i</v>
      </c>
      <c r="H201" t="str">
        <f t="shared" si="45"/>
        <v>15.151517813146+0.0429326008529911i</v>
      </c>
      <c r="I201" t="str">
        <f t="shared" si="46"/>
        <v>24.2330336825655-8446.82930924177i</v>
      </c>
      <c r="K201" t="str">
        <f t="shared" si="47"/>
        <v>0.329997292477414-0.000941264155020155i</v>
      </c>
      <c r="L201" t="str">
        <f t="shared" si="48"/>
        <v>0.000833333333333333-444.491992905248i</v>
      </c>
      <c r="M201" t="str">
        <f t="shared" si="49"/>
        <v>0.005-156.404134401954i</v>
      </c>
      <c r="N201">
        <f t="shared" si="50"/>
        <v>89.853198306212519</v>
      </c>
      <c r="O201">
        <f t="shared" si="51"/>
        <v>95.388101471897954</v>
      </c>
      <c r="P201" s="3">
        <f t="shared" si="52"/>
        <v>95.388101471897954</v>
      </c>
      <c r="Q201" s="3">
        <f t="shared" si="53"/>
        <v>-90.146801693787481</v>
      </c>
      <c r="R201">
        <f t="shared" si="54"/>
        <v>89.853198306212519</v>
      </c>
      <c r="S201">
        <f t="shared" si="55"/>
        <v>1.8138820426485363E-3</v>
      </c>
      <c r="T201">
        <f t="shared" si="38"/>
        <v>95.388101471897954</v>
      </c>
    </row>
    <row r="202" spans="1:20" x14ac:dyDescent="0.25">
      <c r="A202">
        <f t="shared" si="39"/>
        <v>11.440265435923619</v>
      </c>
      <c r="B202">
        <f t="shared" si="56"/>
        <v>1.8207747944106007</v>
      </c>
      <c r="C202" t="str">
        <f t="shared" si="40"/>
        <v>-150.665217464902-58580.9528348141i</v>
      </c>
      <c r="D202" t="str">
        <f t="shared" si="41"/>
        <v>3.47812499997823-8741.05593612962i</v>
      </c>
      <c r="E202" t="str">
        <f t="shared" si="42"/>
        <v>162.469479374173-0.0173266742008787i</v>
      </c>
      <c r="F202" t="str">
        <f t="shared" si="43"/>
        <v>2.9099099099064-82029.4287515574i</v>
      </c>
      <c r="G202" t="str">
        <f t="shared" si="44"/>
        <v>0.999999999998794-1.09826548184735E-06i</v>
      </c>
      <c r="H202" t="str">
        <f t="shared" si="45"/>
        <v>15.1515178334128+0.043095744753036i</v>
      </c>
      <c r="I202" t="str">
        <f t="shared" si="46"/>
        <v>24.2330336923042-8414.85287318415i</v>
      </c>
      <c r="K202" t="str">
        <f t="shared" si="47"/>
        <v>0.329997271861317-0.000944840899280953i</v>
      </c>
      <c r="L202" t="str">
        <f t="shared" si="48"/>
        <v>0.000833333333333333-442.809317498754i</v>
      </c>
      <c r="M202" t="str">
        <f t="shared" si="49"/>
        <v>0.005-155.812048617208i</v>
      </c>
      <c r="N202">
        <f t="shared" si="50"/>
        <v>89.852640463689838</v>
      </c>
      <c r="O202">
        <f t="shared" si="51"/>
        <v>95.355157353750883</v>
      </c>
      <c r="P202" s="3">
        <f t="shared" si="52"/>
        <v>95.355157353750883</v>
      </c>
      <c r="Q202" s="3">
        <f t="shared" si="53"/>
        <v>-90.147359536310162</v>
      </c>
      <c r="R202">
        <f t="shared" si="54"/>
        <v>89.852640463689838</v>
      </c>
      <c r="S202">
        <f t="shared" si="55"/>
        <v>1.8207747944106007E-3</v>
      </c>
      <c r="T202">
        <f t="shared" si="38"/>
        <v>95.355157353750883</v>
      </c>
    </row>
    <row r="203" spans="1:20" x14ac:dyDescent="0.25">
      <c r="A203">
        <f t="shared" si="39"/>
        <v>11.483738444580128</v>
      </c>
      <c r="B203">
        <f t="shared" si="56"/>
        <v>1.827693738629361</v>
      </c>
      <c r="C203" t="str">
        <f t="shared" si="40"/>
        <v>-150.665207078118-58359.1844794192i</v>
      </c>
      <c r="D203" t="str">
        <f t="shared" si="41"/>
        <v>3.47812499997806-8707.96566666259i</v>
      </c>
      <c r="E203" t="str">
        <f t="shared" si="42"/>
        <v>162.46947893568-0.0173925142301558i</v>
      </c>
      <c r="F203" t="str">
        <f t="shared" si="43"/>
        <v>2.90990990990638-81718.8969431976i</v>
      </c>
      <c r="G203" t="str">
        <f t="shared" si="44"/>
        <v>0.999999999998785-1.10243889067835E-06i</v>
      </c>
      <c r="H203" t="str">
        <f t="shared" si="45"/>
        <v>15.151517853834+0.043259508600093i</v>
      </c>
      <c r="I203" t="str">
        <f t="shared" si="46"/>
        <v>24.2330337021169-8382.9974876102i</v>
      </c>
      <c r="K203" t="str">
        <f t="shared" si="47"/>
        <v>0.329997251088243-0.00094843123448874i</v>
      </c>
      <c r="L203" t="str">
        <f t="shared" si="48"/>
        <v>0.000833333333333333-441.133012052952i</v>
      </c>
      <c r="M203" t="str">
        <f t="shared" si="49"/>
        <v>0.005-155.222204241092i</v>
      </c>
      <c r="N203">
        <f t="shared" si="50"/>
        <v>89.852080501410327</v>
      </c>
      <c r="O203">
        <f t="shared" si="51"/>
        <v>95.322213233386407</v>
      </c>
      <c r="P203" s="3">
        <f t="shared" si="52"/>
        <v>95.322213233386407</v>
      </c>
      <c r="Q203" s="3">
        <f t="shared" si="53"/>
        <v>-90.147919498589673</v>
      </c>
      <c r="R203">
        <f t="shared" si="54"/>
        <v>89.852080501410327</v>
      </c>
      <c r="S203">
        <f t="shared" si="55"/>
        <v>1.827693738629361E-3</v>
      </c>
      <c r="T203">
        <f t="shared" si="38"/>
        <v>95.322213233386407</v>
      </c>
    </row>
    <row r="204" spans="1:20" x14ac:dyDescent="0.25">
      <c r="A204">
        <f t="shared" si="39"/>
        <v>11.527376650669533</v>
      </c>
      <c r="B204">
        <f t="shared" si="56"/>
        <v>1.8346389748361527</v>
      </c>
      <c r="C204" t="str">
        <f t="shared" si="40"/>
        <v>-150.665196612244-58138.2556404858i</v>
      </c>
      <c r="D204" t="str">
        <f t="shared" si="41"/>
        <v>3.4781249999779-8675.00066420514i</v>
      </c>
      <c r="E204" t="str">
        <f t="shared" si="42"/>
        <v>162.469478493847-0.0174586044362916i</v>
      </c>
      <c r="F204" t="str">
        <f t="shared" si="43"/>
        <v>2.90990990990635-81409.5406886054i</v>
      </c>
      <c r="G204" t="str">
        <f t="shared" si="44"/>
        <v>0.999999999998775-1.10662815846292E-06i</v>
      </c>
      <c r="H204" t="str">
        <f t="shared" si="45"/>
        <v>15.1515178744106+0.0434238947499633i</v>
      </c>
      <c r="I204" t="str">
        <f t="shared" si="46"/>
        <v>24.2330337120043-8351.26269426944i</v>
      </c>
      <c r="K204" t="str">
        <f t="shared" si="47"/>
        <v>0.329997230156997-0.000952035212281329i</v>
      </c>
      <c r="L204" t="str">
        <f t="shared" si="48"/>
        <v>0.000833333333333333-439.463052453628i</v>
      </c>
      <c r="M204" t="str">
        <f t="shared" si="49"/>
        <v>0.005-154.634592788496i</v>
      </c>
      <c r="N204">
        <f t="shared" si="50"/>
        <v>89.851518411319475</v>
      </c>
      <c r="O204">
        <f t="shared" si="51"/>
        <v>95.289269110787487</v>
      </c>
      <c r="P204" s="3">
        <f t="shared" si="52"/>
        <v>95.289269110787487</v>
      </c>
      <c r="Q204" s="3">
        <f t="shared" si="53"/>
        <v>-90.148481588680525</v>
      </c>
      <c r="R204">
        <f t="shared" si="54"/>
        <v>89.851518411319475</v>
      </c>
      <c r="S204">
        <f t="shared" si="55"/>
        <v>1.8346389748361528E-3</v>
      </c>
      <c r="T204">
        <f t="shared" si="38"/>
        <v>95.289269110787487</v>
      </c>
    </row>
    <row r="205" spans="1:20" x14ac:dyDescent="0.25">
      <c r="A205">
        <f t="shared" si="39"/>
        <v>11.571180681942078</v>
      </c>
      <c r="B205">
        <f t="shared" si="56"/>
        <v>1.8416106029405301</v>
      </c>
      <c r="C205" t="str">
        <f t="shared" si="40"/>
        <v>-150.66518606668-57918.1631398786i</v>
      </c>
      <c r="D205" t="str">
        <f t="shared" si="41"/>
        <v>3.47812499997771-8642.16045454461i</v>
      </c>
      <c r="E205" t="str">
        <f t="shared" si="42"/>
        <v>162.469478048651-0.0175249457697873i</v>
      </c>
      <c r="F205" t="str">
        <f t="shared" si="43"/>
        <v>2.90990990990631-81101.3555375867i</v>
      </c>
      <c r="G205" t="str">
        <f t="shared" si="44"/>
        <v>0.999999999998766-1.11083334546507E-06i</v>
      </c>
      <c r="H205" t="str">
        <f t="shared" si="45"/>
        <v>15.151517895144+0.0435889055673999i</v>
      </c>
      <c r="I205" t="str">
        <f t="shared" si="46"/>
        <v>24.2330337219668-8319.64803664627i</v>
      </c>
      <c r="K205" t="str">
        <f t="shared" si="47"/>
        <v>0.329997209066373-0.00095565288449265i</v>
      </c>
      <c r="L205" t="str">
        <f t="shared" si="48"/>
        <v>0.000833333333333333-437.799414677852i</v>
      </c>
      <c r="M205" t="str">
        <f t="shared" si="49"/>
        <v>0.005-154.049205806431i</v>
      </c>
      <c r="N205">
        <f t="shared" si="50"/>
        <v>89.850954185332071</v>
      </c>
      <c r="O205">
        <f t="shared" si="51"/>
        <v>95.256324985937155</v>
      </c>
      <c r="P205" s="3">
        <f t="shared" si="52"/>
        <v>95.256324985937155</v>
      </c>
      <c r="Q205" s="3">
        <f t="shared" si="53"/>
        <v>-90.149045814667929</v>
      </c>
      <c r="R205">
        <f t="shared" si="54"/>
        <v>89.850954185332071</v>
      </c>
      <c r="S205">
        <f t="shared" si="55"/>
        <v>1.8416106029405302E-3</v>
      </c>
      <c r="T205">
        <f t="shared" si="38"/>
        <v>95.256324985937155</v>
      </c>
    </row>
    <row r="206" spans="1:20" x14ac:dyDescent="0.25">
      <c r="A206">
        <f t="shared" si="39"/>
        <v>11.615151168533458</v>
      </c>
      <c r="B206">
        <f t="shared" si="56"/>
        <v>1.8486087232317041</v>
      </c>
      <c r="C206" t="str">
        <f t="shared" si="40"/>
        <v>-150.665175440818-57698.903811493i</v>
      </c>
      <c r="D206" t="str">
        <f t="shared" si="41"/>
        <v>3.47812499997753-8609.44456526363i</v>
      </c>
      <c r="E206" t="str">
        <f t="shared" si="42"/>
        <v>162.469477600064-0.0175915391847483i</v>
      </c>
      <c r="F206" t="str">
        <f t="shared" si="43"/>
        <v>2.90990990990628-80794.3370567953i</v>
      </c>
      <c r="G206" t="str">
        <f t="shared" si="44"/>
        <v>0.999999999998757-1.11505451217782E-06i</v>
      </c>
      <c r="H206" t="str">
        <f t="shared" si="45"/>
        <v>15.1515179160352+0.0437545434261414i</v>
      </c>
      <c r="I206" t="str">
        <f t="shared" si="46"/>
        <v>24.2330337320052-8288.1530599532i</v>
      </c>
      <c r="K206" t="str">
        <f t="shared" si="47"/>
        <v>0.329997187815159-0.000959284303153519i</v>
      </c>
      <c r="L206" t="str">
        <f t="shared" si="48"/>
        <v>0.000833333333333333-436.142074793638i</v>
      </c>
      <c r="M206" t="str">
        <f t="shared" si="49"/>
        <v>0.005-153.466034873911i</v>
      </c>
      <c r="N206">
        <f t="shared" si="50"/>
        <v>89.850387815332269</v>
      </c>
      <c r="O206">
        <f t="shared" si="51"/>
        <v>95.223380858818246</v>
      </c>
      <c r="P206" s="3">
        <f t="shared" si="52"/>
        <v>95.223380858818246</v>
      </c>
      <c r="Q206" s="3">
        <f t="shared" si="53"/>
        <v>-90.149612184667731</v>
      </c>
      <c r="R206">
        <f t="shared" si="54"/>
        <v>89.850387815332269</v>
      </c>
      <c r="S206">
        <f t="shared" si="55"/>
        <v>1.8486087232317042E-3</v>
      </c>
      <c r="T206">
        <f t="shared" si="38"/>
        <v>95.223380858818246</v>
      </c>
    </row>
    <row r="207" spans="1:20" x14ac:dyDescent="0.25">
      <c r="A207">
        <f t="shared" si="39"/>
        <v>11.659288742973885</v>
      </c>
      <c r="B207">
        <f t="shared" si="56"/>
        <v>1.8556334363799847</v>
      </c>
      <c r="C207" t="str">
        <f t="shared" si="40"/>
        <v>-150.665164734048-57480.4745012107i</v>
      </c>
      <c r="D207" t="str">
        <f t="shared" si="41"/>
        <v>3.47812499997737-8576.85252573315i</v>
      </c>
      <c r="E207" t="str">
        <f t="shared" si="42"/>
        <v>162.469477148062-0.0176583856389066i</v>
      </c>
      <c r="F207" t="str">
        <f t="shared" si="43"/>
        <v>2.90990990990626-80488.4808296675i</v>
      </c>
      <c r="G207" t="str">
        <f t="shared" si="44"/>
        <v>0.999999999998747-1.11929171932409E-06i</v>
      </c>
      <c r="H207" t="str">
        <f t="shared" si="45"/>
        <v>15.1515179370854+0.0439208107089474i</v>
      </c>
      <c r="I207" t="str">
        <f t="shared" si="46"/>
        <v>24.2330337421201-8256.77731112444i</v>
      </c>
      <c r="K207" t="str">
        <f t="shared" si="47"/>
        <v>0.329997166402132-0.000962929520492387i</v>
      </c>
      <c r="L207" t="str">
        <f t="shared" si="48"/>
        <v>0.000833333333333333-434.491008959591i</v>
      </c>
      <c r="M207" t="str">
        <f t="shared" si="49"/>
        <v>0.005-152.885071601824i</v>
      </c>
      <c r="N207">
        <f t="shared" si="50"/>
        <v>89.84981929317334</v>
      </c>
      <c r="O207">
        <f t="shared" si="51"/>
        <v>95.190436729413591</v>
      </c>
      <c r="P207" s="3">
        <f t="shared" si="52"/>
        <v>95.190436729413591</v>
      </c>
      <c r="Q207" s="3">
        <f t="shared" si="53"/>
        <v>-90.15018070682666</v>
      </c>
      <c r="R207">
        <f t="shared" si="54"/>
        <v>89.84981929317334</v>
      </c>
      <c r="S207">
        <f t="shared" si="55"/>
        <v>1.8556334363799846E-3</v>
      </c>
      <c r="T207">
        <f t="shared" si="38"/>
        <v>95.190436729413591</v>
      </c>
    </row>
    <row r="208" spans="1:20" x14ac:dyDescent="0.25">
      <c r="A208">
        <f t="shared" si="39"/>
        <v>11.703594040197185</v>
      </c>
      <c r="B208">
        <f t="shared" si="56"/>
        <v>1.8626848434382286</v>
      </c>
      <c r="C208" t="str">
        <f t="shared" si="40"/>
        <v>-150.665153945754-57262.8720668518i</v>
      </c>
      <c r="D208" t="str">
        <f t="shared" si="41"/>
        <v>3.47812499997719-8544.3838671057i</v>
      </c>
      <c r="E208" t="str">
        <f t="shared" si="42"/>
        <v>162.469476692617-0.0177254860936268i</v>
      </c>
      <c r="F208" t="str">
        <f t="shared" si="43"/>
        <v>2.90990990990624-80183.7824563581i</v>
      </c>
      <c r="G208" t="str">
        <f t="shared" si="44"/>
        <v>0.999999999998738-1.12354502785751E-06i</v>
      </c>
      <c r="H208" t="str">
        <f t="shared" si="45"/>
        <v>15.151517958296+0.044087709807632i</v>
      </c>
      <c r="I208" t="str">
        <f t="shared" si="46"/>
        <v>24.2330337523121-8225.52033880932i</v>
      </c>
      <c r="K208" t="str">
        <f t="shared" si="47"/>
        <v>0.32999714482606-0.000966588588936079i</v>
      </c>
      <c r="L208" t="str">
        <f t="shared" si="48"/>
        <v>0.000833333333333333-432.846193424578i</v>
      </c>
      <c r="M208" t="str">
        <f t="shared" si="49"/>
        <v>0.005-152.306307632819i</v>
      </c>
      <c r="N208">
        <f t="shared" si="50"/>
        <v>89.849248610677591</v>
      </c>
      <c r="O208">
        <f t="shared" si="51"/>
        <v>95.157492597705669</v>
      </c>
      <c r="P208" s="3">
        <f t="shared" si="52"/>
        <v>95.157492597705669</v>
      </c>
      <c r="Q208" s="3">
        <f t="shared" si="53"/>
        <v>-90.150751389322409</v>
      </c>
      <c r="R208">
        <f t="shared" si="54"/>
        <v>89.849248610677591</v>
      </c>
      <c r="S208">
        <f t="shared" si="55"/>
        <v>1.8626848434382286E-3</v>
      </c>
      <c r="T208">
        <f t="shared" si="38"/>
        <v>95.157492597705669</v>
      </c>
    </row>
    <row r="209" spans="1:20" x14ac:dyDescent="0.25">
      <c r="A209">
        <f t="shared" si="39"/>
        <v>11.748067697549935</v>
      </c>
      <c r="B209">
        <f t="shared" si="56"/>
        <v>1.8697630458432939</v>
      </c>
      <c r="C209" t="str">
        <f t="shared" si="40"/>
        <v>-150.665143075317-57046.0933781332i</v>
      </c>
      <c r="D209" t="str">
        <f t="shared" si="41"/>
        <v>3.47812499997704-8512.03812230877i</v>
      </c>
      <c r="E209" t="str">
        <f t="shared" si="42"/>
        <v>162.469476233706-0.017792841513938i</v>
      </c>
      <c r="F209" t="str">
        <f t="shared" si="43"/>
        <v>2.90990990990622-79880.2375536794i</v>
      </c>
      <c r="G209" t="str">
        <f t="shared" si="44"/>
        <v>0.999999999998728-1.12781449896336E-06i</v>
      </c>
      <c r="H209" t="str">
        <f t="shared" si="45"/>
        <v>15.151517979668+0.0442552431230973i</v>
      </c>
      <c r="I209" t="str">
        <f t="shared" si="46"/>
        <v>24.2330337625818-8194.38169336578i</v>
      </c>
      <c r="K209" t="str">
        <f t="shared" si="47"/>
        <v>0.3299971230857-0.00097026156111052i</v>
      </c>
      <c r="L209" t="str">
        <f t="shared" si="48"/>
        <v>0.000833333333333333-431.207604527372i</v>
      </c>
      <c r="M209" t="str">
        <f t="shared" si="49"/>
        <v>0.005-151.729734641183i</v>
      </c>
      <c r="N209">
        <f t="shared" si="50"/>
        <v>89.848675759636365</v>
      </c>
      <c r="O209">
        <f t="shared" si="51"/>
        <v>95.124548463677058</v>
      </c>
      <c r="P209" s="3">
        <f t="shared" si="52"/>
        <v>95.124548463677058</v>
      </c>
      <c r="Q209" s="3">
        <f t="shared" si="53"/>
        <v>-90.151324240363635</v>
      </c>
      <c r="R209">
        <f t="shared" si="54"/>
        <v>89.848675759636365</v>
      </c>
      <c r="S209">
        <f t="shared" si="55"/>
        <v>1.869763045843294E-3</v>
      </c>
      <c r="T209">
        <f t="shared" si="38"/>
        <v>95.124548463677058</v>
      </c>
    </row>
    <row r="210" spans="1:20" x14ac:dyDescent="0.25">
      <c r="A210">
        <f t="shared" si="39"/>
        <v>11.792710354800626</v>
      </c>
      <c r="B210">
        <f t="shared" si="56"/>
        <v>1.8768681454174985</v>
      </c>
      <c r="C210" t="str">
        <f t="shared" si="40"/>
        <v>-150.665132122105-56830.1353166195i</v>
      </c>
      <c r="D210" t="str">
        <f t="shared" si="41"/>
        <v>3.47812499997686-8479.81482603787i</v>
      </c>
      <c r="E210" t="str">
        <f t="shared" si="42"/>
        <v>162.4694757713-0.0178604528685126i</v>
      </c>
      <c r="F210" t="str">
        <f t="shared" si="43"/>
        <v>2.90990990990618-79577.8417550352i</v>
      </c>
      <c r="G210" t="str">
        <f t="shared" si="44"/>
        <v>0.999999999998718-1.13210019405941E-06i</v>
      </c>
      <c r="H210" t="str">
        <f t="shared" si="45"/>
        <v>15.1515180012029+0.0444234130653697i</v>
      </c>
      <c r="I210" t="str">
        <f t="shared" si="46"/>
        <v>24.2330337729296-8163.36092685399i</v>
      </c>
      <c r="K210" t="str">
        <f t="shared" si="47"/>
        <v>0.329997101179802-0.000973948489841553i</v>
      </c>
      <c r="L210" t="str">
        <f t="shared" si="48"/>
        <v>0.000833333333333333-429.575218696328i</v>
      </c>
      <c r="M210" t="str">
        <f t="shared" si="49"/>
        <v>0.005-151.155344332718i</v>
      </c>
      <c r="N210">
        <f t="shared" si="50"/>
        <v>89.848100731809623</v>
      </c>
      <c r="O210">
        <f t="shared" si="51"/>
        <v>95.091604327309938</v>
      </c>
      <c r="P210" s="3">
        <f t="shared" si="52"/>
        <v>95.091604327309938</v>
      </c>
      <c r="Q210" s="3">
        <f t="shared" si="53"/>
        <v>-90.151899268190377</v>
      </c>
      <c r="R210">
        <f t="shared" si="54"/>
        <v>89.848100731809623</v>
      </c>
      <c r="S210">
        <f t="shared" si="55"/>
        <v>1.8768681454174984E-3</v>
      </c>
      <c r="T210">
        <f t="shared" si="38"/>
        <v>95.091604327309938</v>
      </c>
    </row>
    <row r="211" spans="1:20" x14ac:dyDescent="0.25">
      <c r="A211">
        <f t="shared" si="39"/>
        <v>11.837522654148868</v>
      </c>
      <c r="B211">
        <f t="shared" si="56"/>
        <v>1.884000244370085</v>
      </c>
      <c r="C211" t="str">
        <f t="shared" si="40"/>
        <v>-150.665121085495-56614.9947756821i</v>
      </c>
      <c r="D211" t="str">
        <f t="shared" si="41"/>
        <v>3.47812499997667-8447.7135147501i</v>
      </c>
      <c r="E211" t="str">
        <f t="shared" si="42"/>
        <v>162.469475305373-0.0179283211297226i</v>
      </c>
      <c r="F211" t="str">
        <f t="shared" si="43"/>
        <v>2.90990990990614-79276.5907103605i</v>
      </c>
      <c r="G211" t="str">
        <f t="shared" si="44"/>
        <v>0.999999999998709-1.13640217479682E-06i</v>
      </c>
      <c r="H211" t="str">
        <f t="shared" si="45"/>
        <v>15.1515180229016+0.0445922220536334i</v>
      </c>
      <c r="I211" t="str">
        <f t="shared" si="46"/>
        <v>24.2330337833561-8132.45759302963i</v>
      </c>
      <c r="K211" t="str">
        <f t="shared" si="47"/>
        <v>0.329997079107107-0.00097764942815566i</v>
      </c>
      <c r="L211" t="str">
        <f t="shared" si="48"/>
        <v>0.000833333333333333-427.94901244902i</v>
      </c>
      <c r="M211" t="str">
        <f t="shared" si="49"/>
        <v>0.005-150.583128444628i</v>
      </c>
      <c r="N211">
        <f t="shared" si="50"/>
        <v>89.847523518926209</v>
      </c>
      <c r="O211">
        <f t="shared" si="51"/>
        <v>95.058660188586572</v>
      </c>
      <c r="P211" s="3">
        <f t="shared" si="52"/>
        <v>95.058660188586572</v>
      </c>
      <c r="Q211" s="3">
        <f t="shared" si="53"/>
        <v>-90.152476481073791</v>
      </c>
      <c r="R211">
        <f t="shared" si="54"/>
        <v>89.847523518926209</v>
      </c>
      <c r="S211">
        <f t="shared" si="55"/>
        <v>1.884000244370085E-3</v>
      </c>
      <c r="T211">
        <f t="shared" si="38"/>
        <v>95.058660188586572</v>
      </c>
    </row>
    <row r="212" spans="1:20" x14ac:dyDescent="0.25">
      <c r="A212">
        <f t="shared" si="39"/>
        <v>11.882505240234634</v>
      </c>
      <c r="B212">
        <f t="shared" si="56"/>
        <v>1.8911594452986913</v>
      </c>
      <c r="C212" t="str">
        <f t="shared" si="40"/>
        <v>-150.66510996485-56400.6686604528i</v>
      </c>
      <c r="D212" t="str">
        <f t="shared" si="41"/>
        <v>3.47812499997651-8415.73372665743i</v>
      </c>
      <c r="E212" t="str">
        <f t="shared" si="42"/>
        <v>162.469474835899-0.0179964472736255i</v>
      </c>
      <c r="F212" t="str">
        <f t="shared" si="43"/>
        <v>2.90990990990613-78976.4800860591i</v>
      </c>
      <c r="G212" t="str">
        <f t="shared" si="44"/>
        <v>0.999999999998699-1.14072050306104E-06i</v>
      </c>
      <c r="H212" t="str">
        <f t="shared" si="45"/>
        <v>15.1515180447657+0.0447616725162651i</v>
      </c>
      <c r="I212" t="str">
        <f t="shared" si="46"/>
        <v>24.2330337938621-8101.6712473382i</v>
      </c>
      <c r="K212" t="str">
        <f t="shared" si="47"/>
        <v>0.329997056866343-0.000981364429280696i</v>
      </c>
      <c r="L212" t="str">
        <f t="shared" si="48"/>
        <v>0.000833333333333333-426.328962391931i</v>
      </c>
      <c r="M212" t="str">
        <f t="shared" si="49"/>
        <v>0.005-150.013078745396i</v>
      </c>
      <c r="N212">
        <f t="shared" si="50"/>
        <v>89.84694411268346</v>
      </c>
      <c r="O212">
        <f t="shared" si="51"/>
        <v>95.025716047489155</v>
      </c>
      <c r="P212" s="3">
        <f t="shared" si="52"/>
        <v>95.025716047489155</v>
      </c>
      <c r="Q212" s="3">
        <f t="shared" si="53"/>
        <v>-90.15305588731654</v>
      </c>
      <c r="R212">
        <f t="shared" si="54"/>
        <v>89.84694411268346</v>
      </c>
      <c r="S212">
        <f t="shared" si="55"/>
        <v>1.8911594452986913E-3</v>
      </c>
      <c r="T212">
        <f t="shared" si="38"/>
        <v>95.025716047489155</v>
      </c>
    </row>
    <row r="213" spans="1:20" x14ac:dyDescent="0.25">
      <c r="A213">
        <f t="shared" si="39"/>
        <v>11.927658760147526</v>
      </c>
      <c r="B213">
        <f t="shared" si="56"/>
        <v>1.8983458511908264</v>
      </c>
      <c r="C213" t="str">
        <f t="shared" si="40"/>
        <v>-150.665098759526-56187.1538877771i</v>
      </c>
      <c r="D213" t="str">
        <f t="shared" si="41"/>
        <v>3.47812499997633-8383.87500171973i</v>
      </c>
      <c r="E213" t="str">
        <f t="shared" si="42"/>
        <v>162.469474362849-0.0180648322799753i</v>
      </c>
      <c r="F213" t="str">
        <f t="shared" si="43"/>
        <v>2.9099099099061-78677.5055649376i</v>
      </c>
      <c r="G213" t="str">
        <f t="shared" si="44"/>
        <v>0.999999999998689-1.14505524097266E-06i</v>
      </c>
      <c r="H213" t="str">
        <f t="shared" si="45"/>
        <v>15.1515180667961+0.0449317668908706i</v>
      </c>
      <c r="I213" t="str">
        <f t="shared" si="46"/>
        <v>24.2330338044481-8071.00144690745i</v>
      </c>
      <c r="K213" t="str">
        <f t="shared" si="47"/>
        <v>0.329997034456232-0.000985093546646733i</v>
      </c>
      <c r="L213" t="str">
        <f t="shared" si="48"/>
        <v>0.000833333333333333-424.715045220095i</v>
      </c>
      <c r="M213" t="str">
        <f t="shared" si="49"/>
        <v>0.005-149.445187034664i</v>
      </c>
      <c r="N213">
        <f t="shared" si="50"/>
        <v>89.846362504747177</v>
      </c>
      <c r="O213">
        <f t="shared" si="51"/>
        <v>94.992771903999355</v>
      </c>
      <c r="P213" s="3">
        <f t="shared" si="52"/>
        <v>94.992771903999355</v>
      </c>
      <c r="Q213" s="3">
        <f t="shared" si="53"/>
        <v>-90.153637495252823</v>
      </c>
      <c r="R213">
        <f t="shared" si="54"/>
        <v>89.846362504747177</v>
      </c>
      <c r="S213">
        <f t="shared" si="55"/>
        <v>1.8983458511908264E-3</v>
      </c>
      <c r="T213">
        <f t="shared" si="38"/>
        <v>94.992771903999355</v>
      </c>
    </row>
    <row r="214" spans="1:20" x14ac:dyDescent="0.25">
      <c r="A214">
        <f t="shared" si="39"/>
        <v>11.972983863436086</v>
      </c>
      <c r="B214">
        <f t="shared" si="56"/>
        <v>1.9055595654253517</v>
      </c>
      <c r="C214" t="str">
        <f t="shared" si="40"/>
        <v>-150.665087468881-55974.4473861738i</v>
      </c>
      <c r="D214" t="str">
        <f t="shared" si="41"/>
        <v>3.47812499997614-8352.13688163857i</v>
      </c>
      <c r="E214" t="str">
        <f t="shared" si="42"/>
        <v>162.469473886197-0.0181334771322617i</v>
      </c>
      <c r="F214" t="str">
        <f t="shared" si="43"/>
        <v>2.90990990990607-78379.6628461473i</v>
      </c>
      <c r="G214" t="str">
        <f t="shared" si="44"/>
        <v>0.999999999998679-1.14940645088834E-06i</v>
      </c>
      <c r="H214" t="str">
        <f t="shared" si="45"/>
        <v>15.1515180889943+0.045102507624317i</v>
      </c>
      <c r="I214" t="str">
        <f t="shared" si="46"/>
        <v>24.2330338151143-8040.44775054214i</v>
      </c>
      <c r="K214" t="str">
        <f t="shared" si="47"/>
        <v>0.329997011875484-0.000988836833886732i</v>
      </c>
      <c r="L214" t="str">
        <f t="shared" si="48"/>
        <v>0.000833333333333333-423.107237716772i</v>
      </c>
      <c r="M214" t="str">
        <f t="shared" si="49"/>
        <v>0.005-148.879445143121i</v>
      </c>
      <c r="N214">
        <f t="shared" si="50"/>
        <v>89.845778686751501</v>
      </c>
      <c r="O214">
        <f t="shared" si="51"/>
        <v>94.959827758099053</v>
      </c>
      <c r="P214" s="3">
        <f t="shared" si="52"/>
        <v>94.959827758099053</v>
      </c>
      <c r="Q214" s="3">
        <f t="shared" si="53"/>
        <v>-90.154221313248499</v>
      </c>
      <c r="R214">
        <f t="shared" si="54"/>
        <v>89.845778686751501</v>
      </c>
      <c r="S214">
        <f t="shared" si="55"/>
        <v>1.9055595654253518E-3</v>
      </c>
      <c r="T214">
        <f t="shared" si="38"/>
        <v>94.959827758099053</v>
      </c>
    </row>
    <row r="215" spans="1:20" x14ac:dyDescent="0.25">
      <c r="A215">
        <f t="shared" si="39"/>
        <v>12.018481202117144</v>
      </c>
      <c r="B215">
        <f t="shared" si="56"/>
        <v>1.9128006917739679</v>
      </c>
      <c r="C215" t="str">
        <f t="shared" si="40"/>
        <v>-150.66507609227-55762.5460957895i</v>
      </c>
      <c r="D215" t="str">
        <f t="shared" si="41"/>
        <v>3.47812499997597-8320.51890985055i</v>
      </c>
      <c r="E215" t="str">
        <f t="shared" si="42"/>
        <v>162.469473405917-0.0182023828177058i</v>
      </c>
      <c r="F215" t="str">
        <f t="shared" si="43"/>
        <v>2.90990990990604-78082.9476451217i</v>
      </c>
      <c r="G215" t="str">
        <f t="shared" si="44"/>
        <v>0.999999999998669-1.15377419540171E-06i</v>
      </c>
      <c r="H215" t="str">
        <f t="shared" si="45"/>
        <v>15.1515181113616+0.0452738971727718i</v>
      </c>
      <c r="I215" t="str">
        <f t="shared" si="46"/>
        <v>24.2330338258625-8010.0097187172i</v>
      </c>
      <c r="K215" t="str">
        <f t="shared" si="47"/>
        <v>0.329996989122798-0.000992594344837397i</v>
      </c>
      <c r="L215" t="str">
        <f t="shared" si="48"/>
        <v>0.000833333333333333-421.50551675311i</v>
      </c>
      <c r="M215" t="str">
        <f t="shared" si="49"/>
        <v>0.005-148.315844932377i</v>
      </c>
      <c r="N215">
        <f t="shared" si="50"/>
        <v>89.845192650298756</v>
      </c>
      <c r="O215">
        <f t="shared" si="51"/>
        <v>94.926883609770059</v>
      </c>
      <c r="P215" s="3">
        <f t="shared" si="52"/>
        <v>94.926883609770059</v>
      </c>
      <c r="Q215" s="3">
        <f t="shared" si="53"/>
        <v>-90.154807349701244</v>
      </c>
      <c r="R215">
        <f t="shared" si="54"/>
        <v>89.845192650298756</v>
      </c>
      <c r="S215">
        <f t="shared" si="55"/>
        <v>1.9128006917739678E-3</v>
      </c>
      <c r="T215">
        <f t="shared" si="38"/>
        <v>94.926883609770059</v>
      </c>
    </row>
    <row r="216" spans="1:20" x14ac:dyDescent="0.25">
      <c r="A216">
        <f t="shared" si="39"/>
        <v>12.06415143068519</v>
      </c>
      <c r="B216">
        <f t="shared" si="56"/>
        <v>1.9200693344027091</v>
      </c>
      <c r="C216" t="str">
        <f t="shared" si="40"/>
        <v>-150.665064629033-55551.4469683518i</v>
      </c>
      <c r="D216" t="str">
        <f t="shared" si="41"/>
        <v>3.47812499997578-8289.02063152036i</v>
      </c>
      <c r="E216" t="str">
        <f t="shared" si="42"/>
        <v>162.46947292198-0.0182715503272756i</v>
      </c>
      <c r="F216" t="str">
        <f t="shared" si="43"/>
        <v>2.909909909906-77787.3556935115i</v>
      </c>
      <c r="G216" t="str">
        <f t="shared" si="44"/>
        <v>0.999999999998659-1.15815853734423E-06i</v>
      </c>
      <c r="H216" t="str">
        <f t="shared" si="45"/>
        <v>15.1515181338992+0.045445938001733i</v>
      </c>
      <c r="I216" t="str">
        <f t="shared" si="46"/>
        <v>24.2330338366919-7979.68691357113i</v>
      </c>
      <c r="K216" t="str">
        <f t="shared" si="47"/>
        <v>0.329996966196867-0.000996366133539876i</v>
      </c>
      <c r="L216" t="str">
        <f t="shared" si="48"/>
        <v>0.000833333333333333-419.909859287815i</v>
      </c>
      <c r="M216" t="str">
        <f t="shared" si="49"/>
        <v>0.005-147.754378294857i</v>
      </c>
      <c r="N216">
        <f t="shared" si="50"/>
        <v>89.844604386959418</v>
      </c>
      <c r="O216">
        <f t="shared" si="51"/>
        <v>94.893939458993685</v>
      </c>
      <c r="P216" s="3">
        <f t="shared" si="52"/>
        <v>94.893939458993685</v>
      </c>
      <c r="Q216" s="3">
        <f t="shared" si="53"/>
        <v>-90.155395613040582</v>
      </c>
      <c r="R216">
        <f t="shared" si="54"/>
        <v>89.844604386959418</v>
      </c>
      <c r="S216">
        <f t="shared" si="55"/>
        <v>1.920069334402709E-3</v>
      </c>
      <c r="T216">
        <f t="shared" si="38"/>
        <v>94.893939458993685</v>
      </c>
    </row>
    <row r="217" spans="1:20" x14ac:dyDescent="0.25">
      <c r="A217">
        <f t="shared" si="39"/>
        <v>12.109995206121793</v>
      </c>
      <c r="B217">
        <f t="shared" si="56"/>
        <v>1.9273655978734394</v>
      </c>
      <c r="C217" t="str">
        <f t="shared" si="40"/>
        <v>-150.665053078507-55341.1469671286i</v>
      </c>
      <c r="D217" t="str">
        <f t="shared" si="41"/>
        <v>3.47812499997559-8257.64159353482i</v>
      </c>
      <c r="E217" t="str">
        <f t="shared" si="42"/>
        <v>162.469472434356-0.0183409806556912i</v>
      </c>
      <c r="F217" t="str">
        <f t="shared" si="43"/>
        <v>2.90990990990598-77492.8827391285i</v>
      </c>
      <c r="G217" t="str">
        <f t="shared" si="44"/>
        <v>0.999999999998648-1.16255953978612E-06i</v>
      </c>
      <c r="H217" t="str">
        <f t="shared" si="45"/>
        <v>15.1515181566083+0.0456186325860699i</v>
      </c>
      <c r="I217" t="str">
        <f t="shared" si="46"/>
        <v>24.2330338476039-7949.47889890028i</v>
      </c>
      <c r="K217" t="str">
        <f t="shared" si="47"/>
        <v>0.329996943096371-0.0010001522542406i</v>
      </c>
      <c r="L217" t="str">
        <f t="shared" si="48"/>
        <v>0.000833333333333333-418.320242366822i</v>
      </c>
      <c r="M217" t="str">
        <f t="shared" si="49"/>
        <v>0.005-147.195037153673i</v>
      </c>
      <c r="N217">
        <f t="shared" si="50"/>
        <v>89.844013888271917</v>
      </c>
      <c r="O217">
        <f t="shared" si="51"/>
        <v>94.86099530575126</v>
      </c>
      <c r="P217" s="3">
        <f t="shared" si="52"/>
        <v>94.86099530575126</v>
      </c>
      <c r="Q217" s="3">
        <f t="shared" si="53"/>
        <v>-90.155986111728083</v>
      </c>
      <c r="R217">
        <f t="shared" si="54"/>
        <v>89.844013888271917</v>
      </c>
      <c r="S217">
        <f t="shared" si="55"/>
        <v>1.9273655978734395E-3</v>
      </c>
      <c r="T217">
        <f t="shared" si="38"/>
        <v>94.86099530575126</v>
      </c>
    </row>
    <row r="218" spans="1:20" x14ac:dyDescent="0.25">
      <c r="A218">
        <f t="shared" si="39"/>
        <v>12.156013187905057</v>
      </c>
      <c r="B218">
        <f t="shared" si="56"/>
        <v>1.9346895871453584</v>
      </c>
      <c r="C218" t="str">
        <f t="shared" si="40"/>
        <v>-150.665041440035-55131.6430668849i</v>
      </c>
      <c r="D218" t="str">
        <f t="shared" si="41"/>
        <v>3.47812499997539-8226.38134449587i</v>
      </c>
      <c r="E218" t="str">
        <f t="shared" si="42"/>
        <v>162.469471943021-0.018410674801479i</v>
      </c>
      <c r="F218" t="str">
        <f t="shared" si="43"/>
        <v>2.90990990990594-77199.5245458797i</v>
      </c>
      <c r="G218" t="str">
        <f t="shared" si="44"/>
        <v>0.999999999998638-0.0000011669772660373i</v>
      </c>
      <c r="H218" t="str">
        <f t="shared" si="45"/>
        <v>15.1515181794905+0.0457919834100554i</v>
      </c>
      <c r="I218" t="str">
        <f t="shared" si="46"/>
        <v>24.233033858599-7919.38524015229i</v>
      </c>
      <c r="K218" t="str">
        <f t="shared" si="47"/>
        <v>0.32999691981998-0.00100395276139201i</v>
      </c>
      <c r="L218" t="str">
        <f t="shared" si="48"/>
        <v>0.000833333333333333-416.736643122954i</v>
      </c>
      <c r="M218" t="str">
        <f t="shared" si="49"/>
        <v>0.005-146.637813462515i</v>
      </c>
      <c r="N218">
        <f t="shared" si="50"/>
        <v>89.843421145742511</v>
      </c>
      <c r="O218">
        <f t="shared" si="51"/>
        <v>94.82805115002418</v>
      </c>
      <c r="P218" s="3">
        <f t="shared" si="52"/>
        <v>94.82805115002418</v>
      </c>
      <c r="Q218" s="3">
        <f t="shared" si="53"/>
        <v>-90.156578854257489</v>
      </c>
      <c r="R218">
        <f t="shared" si="54"/>
        <v>89.843421145742511</v>
      </c>
      <c r="S218">
        <f t="shared" si="55"/>
        <v>1.9346895871453584E-3</v>
      </c>
      <c r="T218">
        <f t="shared" si="38"/>
        <v>94.82805115002418</v>
      </c>
    </row>
    <row r="219" spans="1:20" x14ac:dyDescent="0.25">
      <c r="A219">
        <f t="shared" si="39"/>
        <v>12.202206038019096</v>
      </c>
      <c r="B219">
        <f t="shared" si="56"/>
        <v>1.9420414075765109</v>
      </c>
      <c r="C219" t="str">
        <f t="shared" si="40"/>
        <v>-150.665029712947-54922.9322538369i</v>
      </c>
      <c r="D219" t="str">
        <f t="shared" si="41"/>
        <v>3.47812499997522-8195.23943471441i</v>
      </c>
      <c r="E219" t="str">
        <f t="shared" si="42"/>
        <v>162.469471447945-0.0184806337669305i</v>
      </c>
      <c r="F219" t="str">
        <f t="shared" si="43"/>
        <v>2.90990990990591-76907.2768937097i</v>
      </c>
      <c r="G219" t="str">
        <f t="shared" si="44"/>
        <v>0.999999999998628-1.17141177964822E-06i</v>
      </c>
      <c r="H219" t="str">
        <f t="shared" si="45"/>
        <v>15.1515182025468+0.0459659929674028i</v>
      </c>
      <c r="I219" t="str">
        <f t="shared" si="46"/>
        <v>24.233033869678-7889.40550441968i</v>
      </c>
      <c r="K219" t="str">
        <f t="shared" si="47"/>
        <v>0.329996896366357-0.00100776770965339i</v>
      </c>
      <c r="L219" t="str">
        <f t="shared" si="48"/>
        <v>0.000833333333333333-415.159038775607i</v>
      </c>
      <c r="M219" t="str">
        <f t="shared" si="49"/>
        <v>0.005-146.082699205535i</v>
      </c>
      <c r="N219">
        <f t="shared" si="50"/>
        <v>89.842826150845241</v>
      </c>
      <c r="O219">
        <f t="shared" si="51"/>
        <v>94.795106991793517</v>
      </c>
      <c r="P219" s="3">
        <f t="shared" si="52"/>
        <v>94.795106991793517</v>
      </c>
      <c r="Q219" s="3">
        <f t="shared" si="53"/>
        <v>-90.157173849154759</v>
      </c>
      <c r="R219">
        <f t="shared" si="54"/>
        <v>89.842826150845241</v>
      </c>
      <c r="S219">
        <f t="shared" si="55"/>
        <v>1.942041407576511E-3</v>
      </c>
      <c r="T219">
        <f t="shared" si="38"/>
        <v>94.795106991793517</v>
      </c>
    </row>
    <row r="220" spans="1:20" x14ac:dyDescent="0.25">
      <c r="A220">
        <f t="shared" si="39"/>
        <v>12.248574420963569</v>
      </c>
      <c r="B220">
        <f t="shared" si="56"/>
        <v>1.9494211649253017</v>
      </c>
      <c r="C220" t="str">
        <f t="shared" si="40"/>
        <v>-150.665017896564-54715.0115256085i</v>
      </c>
      <c r="D220" t="str">
        <f t="shared" si="41"/>
        <v>3.47812499997502-8164.21541620351i</v>
      </c>
      <c r="E220" t="str">
        <f t="shared" si="42"/>
        <v>162.469470949099-0.0185508585581559i</v>
      </c>
      <c r="F220" t="str">
        <f t="shared" si="43"/>
        <v>2.90990990990588-76616.1355785371i</v>
      </c>
      <c r="G220" t="str">
        <f t="shared" si="44"/>
        <v>0.999999999998617-1.17586314441087E-06i</v>
      </c>
      <c r="H220" t="str">
        <f t="shared" si="45"/>
        <v>15.1515182257787+0.0461406637613016i</v>
      </c>
      <c r="I220" t="str">
        <f t="shared" si="46"/>
        <v>24.2330338808413-7859.5392604339i</v>
      </c>
      <c r="K220" t="str">
        <f t="shared" si="47"/>
        <v>0.329996872734151-0.0010115971538916i</v>
      </c>
      <c r="L220" t="str">
        <f t="shared" si="48"/>
        <v>0.000833333333333333-413.587406630411i</v>
      </c>
      <c r="M220" t="str">
        <f t="shared" si="49"/>
        <v>0.005-145.529686397225i</v>
      </c>
      <c r="N220">
        <f t="shared" si="50"/>
        <v>89.842228895021677</v>
      </c>
      <c r="O220">
        <f t="shared" si="51"/>
        <v>94.762162831040101</v>
      </c>
      <c r="P220" s="3">
        <f t="shared" si="52"/>
        <v>94.762162831040101</v>
      </c>
      <c r="Q220" s="3">
        <f t="shared" si="53"/>
        <v>-90.157771104978323</v>
      </c>
      <c r="R220">
        <f t="shared" si="54"/>
        <v>89.842228895021677</v>
      </c>
      <c r="S220">
        <f t="shared" si="55"/>
        <v>1.9494211649253017E-3</v>
      </c>
      <c r="T220">
        <f t="shared" si="38"/>
        <v>94.762162831040101</v>
      </c>
    </row>
    <row r="221" spans="1:20" x14ac:dyDescent="0.25">
      <c r="A221">
        <f t="shared" si="39"/>
        <v>12.295119003763231</v>
      </c>
      <c r="B221">
        <f t="shared" si="56"/>
        <v>1.9568289653520179</v>
      </c>
      <c r="C221" t="str">
        <f t="shared" si="40"/>
        <v>-150.665005990206-54507.8778911905i</v>
      </c>
      <c r="D221" t="str">
        <f t="shared" si="41"/>
        <v>3.47812499997485-8133.30884267235i</v>
      </c>
      <c r="E221" t="str">
        <f t="shared" si="42"/>
        <v>162.469470446454-0.0186213501850807i</v>
      </c>
      <c r="F221" t="str">
        <f t="shared" si="43"/>
        <v>2.90990990990586-76326.0964121972i</v>
      </c>
      <c r="G221" t="str">
        <f t="shared" si="44"/>
        <v>0.999999999998607-1.18033142435963E-06i</v>
      </c>
      <c r="H221" t="str">
        <f t="shared" si="45"/>
        <v>15.1515182491875+0.0463159983044528i</v>
      </c>
      <c r="I221" t="str">
        <f t="shared" si="46"/>
        <v>24.2330338920896-7829.78607855908i</v>
      </c>
      <c r="K221" t="str">
        <f t="shared" si="47"/>
        <v>0.329996848922001-0.00101544114918188i</v>
      </c>
      <c r="L221" t="str">
        <f t="shared" si="48"/>
        <v>0.000833333333333333-412.021724078912i</v>
      </c>
      <c r="M221" t="str">
        <f t="shared" si="49"/>
        <v>0.005-144.978767082312i</v>
      </c>
      <c r="N221">
        <f t="shared" si="50"/>
        <v>89.841629369680987</v>
      </c>
      <c r="O221">
        <f t="shared" si="51"/>
        <v>94.729218667744732</v>
      </c>
      <c r="P221" s="3">
        <f t="shared" si="52"/>
        <v>94.729218667744732</v>
      </c>
      <c r="Q221" s="3">
        <f t="shared" si="53"/>
        <v>-90.158370630319013</v>
      </c>
      <c r="R221">
        <f t="shared" si="54"/>
        <v>89.841629369680987</v>
      </c>
      <c r="S221">
        <f t="shared" si="55"/>
        <v>1.9568289653520178E-3</v>
      </c>
      <c r="T221">
        <f t="shared" si="38"/>
        <v>94.729218667744732</v>
      </c>
    </row>
    <row r="222" spans="1:20" x14ac:dyDescent="0.25">
      <c r="A222">
        <f t="shared" si="39"/>
        <v>12.341840455977531</v>
      </c>
      <c r="B222">
        <f t="shared" si="56"/>
        <v>1.9642649154203555</v>
      </c>
      <c r="C222" t="str">
        <f t="shared" si="40"/>
        <v>-150.66499399319-54301.5283708963i</v>
      </c>
      <c r="D222" t="str">
        <f t="shared" si="41"/>
        <v>3.47812499997466-8102.51926951941i</v>
      </c>
      <c r="E222" t="str">
        <f t="shared" si="42"/>
        <v>162.469469939982-0.0186921096614742i</v>
      </c>
      <c r="F222" t="str">
        <f t="shared" si="43"/>
        <v>2.90990990990583-76037.1552223783i</v>
      </c>
      <c r="G222" t="str">
        <f t="shared" si="44"/>
        <v>0.999999999998596-1.18481668377218E-06i</v>
      </c>
      <c r="H222" t="str">
        <f t="shared" si="45"/>
        <v>15.1515182727746+0.0464919991191066i</v>
      </c>
      <c r="I222" t="str">
        <f t="shared" si="46"/>
        <v>24.2330339034234-7800.14553078563i</v>
      </c>
      <c r="K222" t="str">
        <f t="shared" si="47"/>
        <v>0.32999682492854-0.00101929975080867i</v>
      </c>
      <c r="L222" t="str">
        <f t="shared" si="48"/>
        <v>0.000833333333333333-410.461968598239i</v>
      </c>
      <c r="M222" t="str">
        <f t="shared" si="49"/>
        <v>0.005-144.429933335637i</v>
      </c>
      <c r="N222">
        <f t="shared" si="50"/>
        <v>89.841027566199571</v>
      </c>
      <c r="O222">
        <f t="shared" si="51"/>
        <v>94.696274501888112</v>
      </c>
      <c r="P222" s="3">
        <f t="shared" si="52"/>
        <v>94.696274501888112</v>
      </c>
      <c r="Q222" s="3">
        <f t="shared" si="53"/>
        <v>-90.158972433800429</v>
      </c>
      <c r="R222">
        <f t="shared" si="54"/>
        <v>89.841027566199571</v>
      </c>
      <c r="S222">
        <f t="shared" si="55"/>
        <v>1.9642649154203557E-3</v>
      </c>
      <c r="T222">
        <f t="shared" si="38"/>
        <v>94.696274501888112</v>
      </c>
    </row>
    <row r="223" spans="1:20" x14ac:dyDescent="0.25">
      <c r="A223">
        <f t="shared" si="39"/>
        <v>12.388739449710245</v>
      </c>
      <c r="B223">
        <f t="shared" si="56"/>
        <v>1.971729122098953</v>
      </c>
      <c r="C223" t="str">
        <f t="shared" si="40"/>
        <v>-150.664981904828-54095.9599963188i</v>
      </c>
      <c r="D223" t="str">
        <f t="shared" si="41"/>
        <v>3.47812499997447-8071.84625382638i</v>
      </c>
      <c r="E223" t="str">
        <f t="shared" si="42"/>
        <v>162.469469429654-0.0187631380049442i</v>
      </c>
      <c r="F223" t="str">
        <f t="shared" si="43"/>
        <v>2.9099099099058-75749.3078525649i</v>
      </c>
      <c r="G223" t="str">
        <f t="shared" si="44"/>
        <v>0.999999999998586-0.0000011893189871705i</v>
      </c>
      <c r="H223" t="str">
        <f t="shared" si="45"/>
        <v>15.1515182965412+0.046668668737098i</v>
      </c>
      <c r="I223" t="str">
        <f t="shared" si="46"/>
        <v>24.2330339148437-7770.6171907243i</v>
      </c>
      <c r="K223" t="str">
        <f t="shared" si="47"/>
        <v>0.329996800752386-0.00102317301426639i</v>
      </c>
      <c r="L223" t="str">
        <f t="shared" si="48"/>
        <v>0.000833333333333333-408.908117750786i</v>
      </c>
      <c r="M223" t="str">
        <f t="shared" si="49"/>
        <v>0.005-143.883177262041i</v>
      </c>
      <c r="N223">
        <f t="shared" si="50"/>
        <v>89.840423475921156</v>
      </c>
      <c r="O223">
        <f t="shared" si="51"/>
        <v>94.663330333450745</v>
      </c>
      <c r="P223" s="3">
        <f t="shared" si="52"/>
        <v>94.663330333450745</v>
      </c>
      <c r="Q223" s="3">
        <f t="shared" si="53"/>
        <v>-90.159576524078844</v>
      </c>
      <c r="R223">
        <f t="shared" si="54"/>
        <v>89.840423475921156</v>
      </c>
      <c r="S223">
        <f t="shared" si="55"/>
        <v>1.9717291220989531E-3</v>
      </c>
      <c r="T223">
        <f t="shared" si="38"/>
        <v>94.663330333450745</v>
      </c>
    </row>
    <row r="224" spans="1:20" x14ac:dyDescent="0.25">
      <c r="A224">
        <f t="shared" si="39"/>
        <v>12.435816659619146</v>
      </c>
      <c r="B224">
        <f t="shared" si="56"/>
        <v>1.9792216927629291</v>
      </c>
      <c r="C224" t="str">
        <f t="shared" si="40"/>
        <v>-150.664969724418-53891.1698102871i</v>
      </c>
      <c r="D224" t="str">
        <f t="shared" si="41"/>
        <v>3.47812499997427-8041.28935435161i</v>
      </c>
      <c r="E224" t="str">
        <f t="shared" si="42"/>
        <v>162.469468915439-0.0188344362369743i</v>
      </c>
      <c r="F224" t="str">
        <f t="shared" si="43"/>
        <v>2.90990990990577-75462.5501619757i</v>
      </c>
      <c r="G224" t="str">
        <f t="shared" si="44"/>
        <v>0.999999999998575-1.19383839932174E-06i</v>
      </c>
      <c r="H224" t="str">
        <f t="shared" si="45"/>
        <v>15.1515183204888+0.0468460096998818i</v>
      </c>
      <c r="I224" t="str">
        <f t="shared" si="46"/>
        <v>24.2330339263509-7741.20063360004i</v>
      </c>
      <c r="K224" t="str">
        <f t="shared" si="47"/>
        <v>0.329996776392146-0.00102706099526018i</v>
      </c>
      <c r="L224" t="str">
        <f t="shared" si="48"/>
        <v>0.000833333333333333-407.360149183886i</v>
      </c>
      <c r="M224" t="str">
        <f t="shared" si="49"/>
        <v>0.005-143.338490996255i</v>
      </c>
      <c r="N224">
        <f t="shared" si="50"/>
        <v>89.839817090156572</v>
      </c>
      <c r="O224">
        <f t="shared" si="51"/>
        <v>94.630386162412833</v>
      </c>
      <c r="P224" s="3">
        <f t="shared" si="52"/>
        <v>94.630386162412833</v>
      </c>
      <c r="Q224" s="3">
        <f t="shared" si="53"/>
        <v>-90.160182909843428</v>
      </c>
      <c r="R224">
        <f t="shared" si="54"/>
        <v>89.839817090156572</v>
      </c>
      <c r="S224">
        <f t="shared" si="55"/>
        <v>1.9792216927629292E-3</v>
      </c>
      <c r="T224">
        <f t="shared" si="38"/>
        <v>94.630386162412833</v>
      </c>
    </row>
    <row r="225" spans="1:20" x14ac:dyDescent="0.25">
      <c r="A225">
        <f t="shared" si="39"/>
        <v>12.483072762925699</v>
      </c>
      <c r="B225">
        <f t="shared" si="56"/>
        <v>1.9867427351954283</v>
      </c>
      <c r="C225" t="str">
        <f t="shared" si="40"/>
        <v>-150.664957451264-53687.1548668267i</v>
      </c>
      <c r="D225" t="str">
        <f t="shared" si="41"/>
        <v>3.47812499997407-8010.84813152384i</v>
      </c>
      <c r="E225" t="str">
        <f t="shared" si="42"/>
        <v>162.46946839731-0.0189060053829182i</v>
      </c>
      <c r="F225" t="str">
        <f t="shared" si="43"/>
        <v>2.90990990990573-75176.878025505i</v>
      </c>
      <c r="G225" t="str">
        <f t="shared" si="44"/>
        <v>0.999999999998564-1.19837498523915E-06i</v>
      </c>
      <c r="H225" t="str">
        <f t="shared" si="45"/>
        <v>15.1515183446188+0.0470240245585707i</v>
      </c>
      <c r="I225" t="str">
        <f t="shared" si="46"/>
        <v>24.2330339379455-7711.89543624581i</v>
      </c>
      <c r="K225" t="str">
        <f t="shared" si="47"/>
        <v>0.329996751846421-0.00103096374970679i</v>
      </c>
      <c r="L225" t="str">
        <f t="shared" si="48"/>
        <v>0.000833333333333333-405.818040629495i</v>
      </c>
      <c r="M225" t="str">
        <f t="shared" si="49"/>
        <v>0.005-142.795866702785i</v>
      </c>
      <c r="N225">
        <f t="shared" si="50"/>
        <v>89.839208400183594</v>
      </c>
      <c r="O225">
        <f t="shared" si="51"/>
        <v>94.597441988754753</v>
      </c>
      <c r="P225" s="3">
        <f t="shared" si="52"/>
        <v>94.597441988754753</v>
      </c>
      <c r="Q225" s="3">
        <f t="shared" si="53"/>
        <v>-90.160791599816406</v>
      </c>
      <c r="R225">
        <f t="shared" si="54"/>
        <v>89.839208400183594</v>
      </c>
      <c r="S225">
        <f t="shared" si="55"/>
        <v>1.9867427351954285E-3</v>
      </c>
      <c r="T225">
        <f t="shared" si="38"/>
        <v>94.597441988754753</v>
      </c>
    </row>
    <row r="226" spans="1:20" x14ac:dyDescent="0.25">
      <c r="A226">
        <f t="shared" si="39"/>
        <v>12.530508439424816</v>
      </c>
      <c r="B226">
        <f t="shared" si="56"/>
        <v>1.9942923575891709</v>
      </c>
      <c r="C226" t="str">
        <f t="shared" si="40"/>
        <v>-150.66494508466-53483.9122311138i</v>
      </c>
      <c r="D226" t="str">
        <f t="shared" si="41"/>
        <v>3.47812499997388-7980.52214743591i</v>
      </c>
      <c r="E226" t="str">
        <f t="shared" si="42"/>
        <v>162.469467875235-0.0189778464720323i</v>
      </c>
      <c r="F226" t="str">
        <f t="shared" si="43"/>
        <v>2.90990990990571-74892.2873336637i</v>
      </c>
      <c r="G226" t="str">
        <f t="shared" si="44"/>
        <v>0.999999999998553-1.20292881018304E-06i</v>
      </c>
      <c r="H226" t="str">
        <f t="shared" si="45"/>
        <v>15.1515183689325+0.0472027158739726i</v>
      </c>
      <c r="I226" t="str">
        <f t="shared" si="46"/>
        <v>24.2330339496285-7682.70117709652i</v>
      </c>
      <c r="K226" t="str">
        <f t="shared" si="47"/>
        <v>0.329996727113798-0.00103488133373534i</v>
      </c>
      <c r="L226" t="str">
        <f t="shared" si="48"/>
        <v>0.000833333333333333-404.28176990386i</v>
      </c>
      <c r="M226" t="str">
        <f t="shared" si="49"/>
        <v>0.005-142.255296575797i</v>
      </c>
      <c r="N226">
        <f t="shared" si="50"/>
        <v>89.838597397246915</v>
      </c>
      <c r="O226">
        <f t="shared" si="51"/>
        <v>94.564497812456509</v>
      </c>
      <c r="P226" s="3">
        <f t="shared" si="52"/>
        <v>94.564497812456509</v>
      </c>
      <c r="Q226" s="3">
        <f t="shared" si="53"/>
        <v>-90.161402602753085</v>
      </c>
      <c r="R226">
        <f t="shared" si="54"/>
        <v>89.838597397246915</v>
      </c>
      <c r="S226">
        <f t="shared" si="55"/>
        <v>1.9942923575891709E-3</v>
      </c>
      <c r="T226">
        <f t="shared" si="38"/>
        <v>94.564497812456509</v>
      </c>
    </row>
    <row r="227" spans="1:20" x14ac:dyDescent="0.25">
      <c r="A227">
        <f t="shared" si="39"/>
        <v>12.57812437149463</v>
      </c>
      <c r="B227">
        <f t="shared" si="56"/>
        <v>2.0018706685480097</v>
      </c>
      <c r="C227" t="str">
        <f t="shared" si="40"/>
        <v>-150.664932623895-53281.438979435i</v>
      </c>
      <c r="D227" t="str">
        <f t="shared" si="41"/>
        <v>3.47812499997368-7950.31096583833i</v>
      </c>
      <c r="E227" t="str">
        <f t="shared" si="42"/>
        <v>162.469467349186-0.0190499605374704i</v>
      </c>
      <c r="F227" t="str">
        <f t="shared" si="43"/>
        <v>2.90990990990568-74608.7739925189i</v>
      </c>
      <c r="G227" t="str">
        <f t="shared" si="44"/>
        <v>0.999999999998542-1.20749993966172E-06i</v>
      </c>
      <c r="H227" t="str">
        <f t="shared" si="45"/>
        <v>15.1515183934314+0.0473820862166265i</v>
      </c>
      <c r="I227" t="str">
        <f t="shared" si="46"/>
        <v>24.2330339614008-7653.61743618296i</v>
      </c>
      <c r="K227" t="str">
        <f t="shared" si="47"/>
        <v>0.329996702192853-0.00103881380368811i</v>
      </c>
      <c r="L227" t="str">
        <f t="shared" si="48"/>
        <v>0.000833333333333333-402.751314907212i</v>
      </c>
      <c r="M227" t="str">
        <f t="shared" si="49"/>
        <v>0.005-141.716772839008i</v>
      </c>
      <c r="N227">
        <f t="shared" si="50"/>
        <v>89.837984072557887</v>
      </c>
      <c r="O227">
        <f t="shared" si="51"/>
        <v>94.531553633497992</v>
      </c>
      <c r="P227" s="3">
        <f t="shared" si="52"/>
        <v>94.531553633497992</v>
      </c>
      <c r="Q227" s="3">
        <f t="shared" si="53"/>
        <v>-90.162015927442113</v>
      </c>
      <c r="R227">
        <f t="shared" si="54"/>
        <v>89.837984072557887</v>
      </c>
      <c r="S227">
        <f t="shared" si="55"/>
        <v>2.0018706685480097E-3</v>
      </c>
      <c r="T227">
        <f t="shared" si="38"/>
        <v>94.531553633497992</v>
      </c>
    </row>
    <row r="228" spans="1:20" x14ac:dyDescent="0.25">
      <c r="A228">
        <f t="shared" si="39"/>
        <v>12.62592124410631</v>
      </c>
      <c r="B228">
        <f t="shared" si="56"/>
        <v>2.0094777770884922</v>
      </c>
      <c r="C228" t="str">
        <f t="shared" si="40"/>
        <v>-150.664920068247-53079.7321991441i</v>
      </c>
      <c r="D228" t="str">
        <f t="shared" si="41"/>
        <v>3.47812499997347-7920.21415213308i</v>
      </c>
      <c r="E228" t="str">
        <f t="shared" si="42"/>
        <v>162.46946681913-0.0191223486163158i</v>
      </c>
      <c r="F228" t="str">
        <f t="shared" si="43"/>
        <v>2.90990990990564-74326.3339236357i</v>
      </c>
      <c r="G228" t="str">
        <f t="shared" si="44"/>
        <v>0.999999999998531-1.21208843943243E-06i</v>
      </c>
      <c r="H228" t="str">
        <f t="shared" si="45"/>
        <v>15.1515184181167+0.0475621381668373i</v>
      </c>
      <c r="I228" t="str">
        <f t="shared" si="46"/>
        <v>24.2330339732624-7624.64379512563i</v>
      </c>
      <c r="K228" t="str">
        <f t="shared" si="47"/>
        <v>0.329996677082154-0.00104276121612136i</v>
      </c>
      <c r="L228" t="str">
        <f t="shared" si="48"/>
        <v>0.000833333333333333-401.226653623443i</v>
      </c>
      <c r="M228" t="str">
        <f t="shared" si="49"/>
        <v>0.005-141.180287745575i</v>
      </c>
      <c r="N228">
        <f t="shared" si="50"/>
        <v>89.837368417294599</v>
      </c>
      <c r="O228">
        <f t="shared" si="51"/>
        <v>94.498609451858897</v>
      </c>
      <c r="P228" s="3">
        <f t="shared" si="52"/>
        <v>94.498609451858897</v>
      </c>
      <c r="Q228" s="3">
        <f t="shared" si="53"/>
        <v>-90.162631582705401</v>
      </c>
      <c r="R228">
        <f t="shared" si="54"/>
        <v>89.837368417294599</v>
      </c>
      <c r="S228">
        <f t="shared" si="55"/>
        <v>2.009477777088492E-3</v>
      </c>
      <c r="T228">
        <f t="shared" si="38"/>
        <v>94.498609451858897</v>
      </c>
    </row>
    <row r="229" spans="1:20" x14ac:dyDescent="0.25">
      <c r="A229">
        <f t="shared" si="39"/>
        <v>12.673899744833916</v>
      </c>
      <c r="B229">
        <f t="shared" si="56"/>
        <v>2.0171137926414286</v>
      </c>
      <c r="C229" t="str">
        <f t="shared" si="40"/>
        <v>-150.664907416999-52878.7889886218i</v>
      </c>
      <c r="D229" t="str">
        <f t="shared" si="41"/>
        <v>3.47812499997327-7890.23127336743i</v>
      </c>
      <c r="E229" t="str">
        <f t="shared" si="42"/>
        <v>162.469466285039-0.0191950117495976i</v>
      </c>
      <c r="F229" t="str">
        <f t="shared" si="43"/>
        <v>2.90990990990561-74044.9630640193i</v>
      </c>
      <c r="G229" t="str">
        <f t="shared" si="44"/>
        <v>0.99999999999852-1.21669437550226E-06i</v>
      </c>
      <c r="H229" t="str">
        <f t="shared" si="45"/>
        <v>15.1515184429901+0.0477428743147173i</v>
      </c>
      <c r="I229" t="str">
        <f t="shared" si="46"/>
        <v>24.2330339852143-7595.77983712916i</v>
      </c>
      <c r="K229" t="str">
        <f t="shared" si="47"/>
        <v>0.329996651780254-0.00104672362780616i</v>
      </c>
      <c r="L229" t="str">
        <f t="shared" si="48"/>
        <v>0.000833333333333333-399.707764119787i</v>
      </c>
      <c r="M229" t="str">
        <f t="shared" si="49"/>
        <v>0.005-140.645833577979i</v>
      </c>
      <c r="N229">
        <f t="shared" si="50"/>
        <v>89.836750422601497</v>
      </c>
      <c r="O229">
        <f t="shared" si="51"/>
        <v>94.465665267518872</v>
      </c>
      <c r="P229" s="3">
        <f t="shared" si="52"/>
        <v>94.465665267518872</v>
      </c>
      <c r="Q229" s="3">
        <f t="shared" si="53"/>
        <v>-90.163249577398503</v>
      </c>
      <c r="R229">
        <f t="shared" si="54"/>
        <v>89.836750422601497</v>
      </c>
      <c r="S229">
        <f t="shared" si="55"/>
        <v>2.0171137926414287E-3</v>
      </c>
      <c r="T229">
        <f t="shared" si="38"/>
        <v>94.465665267518872</v>
      </c>
    </row>
    <row r="230" spans="1:20" x14ac:dyDescent="0.25">
      <c r="A230">
        <f t="shared" si="39"/>
        <v>12.722060563864284</v>
      </c>
      <c r="B230">
        <f t="shared" si="56"/>
        <v>2.024778825053466</v>
      </c>
      <c r="C230" t="str">
        <f t="shared" si="40"/>
        <v>-150.664894669421-52678.6064572323i</v>
      </c>
      <c r="D230" t="str">
        <f t="shared" si="41"/>
        <v>3.47812499997306-7860.36189822757i</v>
      </c>
      <c r="E230" t="str">
        <f t="shared" si="42"/>
        <v>162.469465746881-0.0192679509822852i</v>
      </c>
      <c r="F230" t="str">
        <f t="shared" si="43"/>
        <v>2.90990990990556-73764.657366055i</v>
      </c>
      <c r="G230" t="str">
        <f t="shared" si="44"/>
        <v>0.999999999998508-1.22131781412915E-06i</v>
      </c>
      <c r="H230" t="str">
        <f t="shared" si="45"/>
        <v>15.1515184680528+0.0479242972602212i</v>
      </c>
      <c r="I230" t="str">
        <f t="shared" si="46"/>
        <v>24.2330339972574-7567.02514697565i</v>
      </c>
      <c r="K230" t="str">
        <f t="shared" si="47"/>
        <v>0.329996626285698-0.00105070109572919i</v>
      </c>
      <c r="L230" t="str">
        <f t="shared" si="48"/>
        <v>0.000833333333333333-398.194624546511i</v>
      </c>
      <c r="M230" t="str">
        <f t="shared" si="49"/>
        <v>0.005-140.113402647917i</v>
      </c>
      <c r="N230">
        <f t="shared" si="50"/>
        <v>89.836130079589466</v>
      </c>
      <c r="O230">
        <f t="shared" si="51"/>
        <v>94.432721080457313</v>
      </c>
      <c r="P230" s="3">
        <f t="shared" si="52"/>
        <v>94.432721080457313</v>
      </c>
      <c r="Q230" s="3">
        <f t="shared" si="53"/>
        <v>-90.163869920410534</v>
      </c>
      <c r="R230">
        <f t="shared" si="54"/>
        <v>89.836130079589466</v>
      </c>
      <c r="S230">
        <f t="shared" si="55"/>
        <v>2.0247788250534662E-3</v>
      </c>
      <c r="T230">
        <f t="shared" si="38"/>
        <v>94.432721080457313</v>
      </c>
    </row>
    <row r="231" spans="1:20" x14ac:dyDescent="0.25">
      <c r="A231">
        <f t="shared" si="39"/>
        <v>12.770404394006967</v>
      </c>
      <c r="B231">
        <f t="shared" si="56"/>
        <v>2.0324729845886691</v>
      </c>
      <c r="C231" t="str">
        <f t="shared" si="40"/>
        <v>-150.664881824777-52479.1817252827i</v>
      </c>
      <c r="D231" t="str">
        <f t="shared" si="41"/>
        <v>3.47812499997285-7830.60559703255i</v>
      </c>
      <c r="E231" t="str">
        <f t="shared" si="42"/>
        <v>162.469465204624-0.019341167363316i</v>
      </c>
      <c r="F231" t="str">
        <f t="shared" si="43"/>
        <v>2.90990990990553-73485.4127974517i</v>
      </c>
      <c r="G231" t="str">
        <f t="shared" si="44"/>
        <v>0.999999999998497-1.22595882182283E-06i</v>
      </c>
      <c r="H231" t="str">
        <f t="shared" si="45"/>
        <v>15.1515184933063+0.0481064096131818i</v>
      </c>
      <c r="I231" t="str">
        <f t="shared" si="46"/>
        <v>24.2330340093919-7538.37931101933i</v>
      </c>
      <c r="K231" t="str">
        <f t="shared" si="47"/>
        <v>0.329996600597021-0.00105469367709356i</v>
      </c>
      <c r="L231" t="str">
        <f t="shared" si="48"/>
        <v>0.000833333333333333-396.687213136592i</v>
      </c>
      <c r="M231" t="str">
        <f t="shared" si="49"/>
        <v>0.005-139.582987296191i</v>
      </c>
      <c r="N231">
        <f t="shared" si="50"/>
        <v>89.835507379335567</v>
      </c>
      <c r="O231">
        <f t="shared" si="51"/>
        <v>94.39977689065347</v>
      </c>
      <c r="P231" s="3">
        <f t="shared" si="52"/>
        <v>94.39977689065347</v>
      </c>
      <c r="Q231" s="3">
        <f t="shared" si="53"/>
        <v>-90.164492620664433</v>
      </c>
      <c r="R231">
        <f t="shared" si="54"/>
        <v>89.835507379335567</v>
      </c>
      <c r="S231">
        <f t="shared" si="55"/>
        <v>2.0324729845886693E-3</v>
      </c>
      <c r="T231">
        <f t="shared" si="38"/>
        <v>94.39977689065347</v>
      </c>
    </row>
    <row r="232" spans="1:20" x14ac:dyDescent="0.25">
      <c r="A232">
        <f t="shared" si="39"/>
        <v>12.818931930704194</v>
      </c>
      <c r="B232">
        <f t="shared" si="56"/>
        <v>2.0401963819301061</v>
      </c>
      <c r="C232" t="str">
        <f t="shared" si="40"/>
        <v>-150.664868882335-52280.5119239821i</v>
      </c>
      <c r="D232" t="str">
        <f t="shared" si="41"/>
        <v>3.47812499997265-7800.96194172798i</v>
      </c>
      <c r="E232" t="str">
        <f t="shared" si="42"/>
        <v>162.469464658241-0.0194146619456315i</v>
      </c>
      <c r="F232" t="str">
        <f t="shared" si="43"/>
        <v>2.9099099099055-73207.2253411825i</v>
      </c>
      <c r="G232" t="str">
        <f t="shared" si="44"/>
        <v>0.999999999998486-1.23061746534574E-06i</v>
      </c>
      <c r="H232" t="str">
        <f t="shared" si="45"/>
        <v>15.1515185187523+0.048289213993352i</v>
      </c>
      <c r="I232" t="str">
        <f t="shared" si="46"/>
        <v>24.2330340216193-7509.84191718032i</v>
      </c>
      <c r="K232" t="str">
        <f t="shared" si="47"/>
        <v>0.329996574712741-0.00105870142931962i</v>
      </c>
      <c r="L232" t="str">
        <f t="shared" si="48"/>
        <v>0.000833333333333333-395.185508205411i</v>
      </c>
      <c r="M232" t="str">
        <f t="shared" si="49"/>
        <v>0.005-139.054579892599i</v>
      </c>
      <c r="N232">
        <f t="shared" si="50"/>
        <v>89.834882312883025</v>
      </c>
      <c r="O232">
        <f t="shared" si="51"/>
        <v>94.366832698086654</v>
      </c>
      <c r="P232" s="3">
        <f t="shared" si="52"/>
        <v>94.366832698086654</v>
      </c>
      <c r="Q232" s="3">
        <f t="shared" si="53"/>
        <v>-90.165117687116975</v>
      </c>
      <c r="R232">
        <f t="shared" si="54"/>
        <v>89.834882312883025</v>
      </c>
      <c r="S232">
        <f t="shared" si="55"/>
        <v>2.0401963819301062E-3</v>
      </c>
      <c r="T232">
        <f t="shared" si="38"/>
        <v>94.366832698086654</v>
      </c>
    </row>
    <row r="233" spans="1:20" x14ac:dyDescent="0.25">
      <c r="A233">
        <f t="shared" si="39"/>
        <v>12.867643872040871</v>
      </c>
      <c r="B233">
        <f t="shared" si="56"/>
        <v>2.0479491281814406</v>
      </c>
      <c r="C233" t="str">
        <f t="shared" si="40"/>
        <v>-150.66485584134-52082.5941953972i</v>
      </c>
      <c r="D233" t="str">
        <f t="shared" si="41"/>
        <v>3.47812499997243-7771.43050587989i</v>
      </c>
      <c r="E233" t="str">
        <f t="shared" si="42"/>
        <v>162.469464107695-0.0194884357861405i</v>
      </c>
      <c r="F233" t="str">
        <f t="shared" si="43"/>
        <v>2.90990990990546-72930.090995427i</v>
      </c>
      <c r="G233" t="str">
        <f t="shared" si="44"/>
        <v>0.999999999998474-1.23529381171404E-06i</v>
      </c>
      <c r="H233" t="str">
        <f t="shared" si="45"/>
        <v>15.1515185443919+0.0484727130304364i</v>
      </c>
      <c r="I233" t="str">
        <f t="shared" si="46"/>
        <v>24.2330340339393-7481.41255493843i</v>
      </c>
      <c r="K233" t="str">
        <f t="shared" si="47"/>
        <v>0.329996548631372-0.0010627244100458i</v>
      </c>
      <c r="L233" t="str">
        <f t="shared" si="48"/>
        <v>0.000833333333333333-393.68948815044i</v>
      </c>
      <c r="M233" t="str">
        <f t="shared" si="49"/>
        <v>0.005-138.528172835823i</v>
      </c>
      <c r="N233">
        <f t="shared" si="50"/>
        <v>89.83425487124093</v>
      </c>
      <c r="O233">
        <f t="shared" si="51"/>
        <v>94.333888502735519</v>
      </c>
      <c r="P233" s="3">
        <f t="shared" si="52"/>
        <v>94.333888502735519</v>
      </c>
      <c r="Q233" s="3">
        <f t="shared" si="53"/>
        <v>-90.16574512875907</v>
      </c>
      <c r="R233">
        <f t="shared" si="54"/>
        <v>89.83425487124093</v>
      </c>
      <c r="S233">
        <f t="shared" si="55"/>
        <v>2.0479491281814406E-3</v>
      </c>
      <c r="T233">
        <f t="shared" si="38"/>
        <v>94.333888502735519</v>
      </c>
    </row>
    <row r="234" spans="1:20" x14ac:dyDescent="0.25">
      <c r="A234">
        <f t="shared" si="39"/>
        <v>12.916540918754626</v>
      </c>
      <c r="B234">
        <f t="shared" si="56"/>
        <v>2.05573133486853</v>
      </c>
      <c r="C234" t="str">
        <f t="shared" si="40"/>
        <v>-150.664842701052-51885.4256924168i</v>
      </c>
      <c r="D234" t="str">
        <f t="shared" si="41"/>
        <v>3.47812499997224-7742.01086466872i</v>
      </c>
      <c r="E234" t="str">
        <f t="shared" si="42"/>
        <v>162.469463552959-0.0195624899457942i</v>
      </c>
      <c r="F234" t="str">
        <f t="shared" si="43"/>
        <v>2.90990990990544-72654.0057735154i</v>
      </c>
      <c r="G234" t="str">
        <f t="shared" si="44"/>
        <v>0.999999999998462-1.23998792819853E-06i</v>
      </c>
      <c r="H234" t="str">
        <f t="shared" si="45"/>
        <v>15.1515185702267+0.0486569093641356i</v>
      </c>
      <c r="I234" t="str">
        <f t="shared" si="46"/>
        <v>24.2330340463533-7453.09081532787i</v>
      </c>
      <c r="K234" t="str">
        <f t="shared" si="47"/>
        <v>0.329996522351412-0.00106676267712944i</v>
      </c>
      <c r="L234" t="str">
        <f t="shared" si="48"/>
        <v>0.000833333333333333-392.199131450927i</v>
      </c>
      <c r="M234" t="str">
        <f t="shared" si="49"/>
        <v>0.005-138.003758553321i</v>
      </c>
      <c r="N234">
        <f t="shared" si="50"/>
        <v>89.833625045384338</v>
      </c>
      <c r="O234">
        <f t="shared" si="51"/>
        <v>94.30094430457919</v>
      </c>
      <c r="P234" s="3">
        <f t="shared" si="52"/>
        <v>94.30094430457919</v>
      </c>
      <c r="Q234" s="3">
        <f t="shared" si="53"/>
        <v>-90.166374954615662</v>
      </c>
      <c r="R234">
        <f t="shared" si="54"/>
        <v>89.833625045384338</v>
      </c>
      <c r="S234">
        <f t="shared" si="55"/>
        <v>2.0557313348685299E-3</v>
      </c>
      <c r="T234">
        <f t="shared" si="38"/>
        <v>94.30094430457919</v>
      </c>
    </row>
    <row r="235" spans="1:20" x14ac:dyDescent="0.25">
      <c r="A235">
        <f t="shared" si="39"/>
        <v>12.965623774245893</v>
      </c>
      <c r="B235">
        <f t="shared" si="56"/>
        <v>2.0635431139410305</v>
      </c>
      <c r="C235" t="str">
        <f t="shared" si="40"/>
        <v>-150.664829460709-51689.0035787041i</v>
      </c>
      <c r="D235" t="str">
        <f t="shared" si="41"/>
        <v>3.47812499997202-7712.70259488298i</v>
      </c>
      <c r="E235" t="str">
        <f t="shared" si="42"/>
        <v>162.469462993998-0.0196368254895533i</v>
      </c>
      <c r="F235" t="str">
        <f t="shared" si="43"/>
        <v>2.9099099099054-72378.965703868i</v>
      </c>
      <c r="G235" t="str">
        <f t="shared" si="44"/>
        <v>0.999999999998451-1.24469988232568E-06i</v>
      </c>
      <c r="H235" t="str">
        <f t="shared" si="45"/>
        <v>15.1515185962583+0.0488418056441797i</v>
      </c>
      <c r="I235" t="str">
        <f t="shared" si="46"/>
        <v>24.2330340588618-7424.87629093085i</v>
      </c>
      <c r="K235" t="str">
        <f t="shared" si="47"/>
        <v>0.329996495871349-0.00107081628864761i</v>
      </c>
      <c r="L235" t="str">
        <f t="shared" si="48"/>
        <v>0.000833333333333333-390.71441666759i</v>
      </c>
      <c r="M235" t="str">
        <f t="shared" si="49"/>
        <v>0.005-137.481329501216i</v>
      </c>
      <c r="N235">
        <f t="shared" si="50"/>
        <v>89.832992826253943</v>
      </c>
      <c r="O235">
        <f t="shared" si="51"/>
        <v>94.268000103596009</v>
      </c>
      <c r="P235" s="3">
        <f t="shared" si="52"/>
        <v>94.268000103596009</v>
      </c>
      <c r="Q235" s="3">
        <f t="shared" si="53"/>
        <v>-90.167007173746057</v>
      </c>
      <c r="R235">
        <f t="shared" si="54"/>
        <v>89.832992826253943</v>
      </c>
      <c r="S235">
        <f t="shared" si="55"/>
        <v>2.0635431139410304E-3</v>
      </c>
      <c r="T235">
        <f t="shared" si="38"/>
        <v>94.268000103596009</v>
      </c>
    </row>
    <row r="236" spans="1:20" x14ac:dyDescent="0.25">
      <c r="A236">
        <f t="shared" si="39"/>
        <v>13.014893144588029</v>
      </c>
      <c r="B236">
        <f t="shared" si="56"/>
        <v>2.0713845777740065</v>
      </c>
      <c r="C236" t="str">
        <f t="shared" si="40"/>
        <v>-150.664816119549-51493.3250286619i</v>
      </c>
      <c r="D236" t="str">
        <f t="shared" si="41"/>
        <v>3.47812499997182-7683.50527491344i</v>
      </c>
      <c r="E236" t="str">
        <f t="shared" si="42"/>
        <v>162.46946243078-0.0197114434864257i</v>
      </c>
      <c r="F236" t="str">
        <f t="shared" si="43"/>
        <v>2.90990990990537-72104.966829942i</v>
      </c>
      <c r="G236" t="str">
        <f t="shared" si="44"/>
        <v>0.999999999998439-0.0000012494297418785i</v>
      </c>
      <c r="H236" t="str">
        <f t="shared" si="45"/>
        <v>15.1515186224881+0.0490274045303676i</v>
      </c>
      <c r="I236" t="str">
        <f t="shared" si="46"/>
        <v>24.2330340714655-7396.76857587202i</v>
      </c>
      <c r="K236" t="str">
        <f t="shared" si="47"/>
        <v>0.32999646918966-0.00107488530289794i</v>
      </c>
      <c r="L236" t="str">
        <f t="shared" si="48"/>
        <v>0.000833333333333333-389.235322442308i</v>
      </c>
      <c r="M236" t="str">
        <f t="shared" si="49"/>
        <v>0.005-136.960878164192i</v>
      </c>
      <c r="N236">
        <f t="shared" si="50"/>
        <v>89.832358204756048</v>
      </c>
      <c r="O236">
        <f t="shared" si="51"/>
        <v>94.235055899764603</v>
      </c>
      <c r="P236" s="3">
        <f t="shared" si="52"/>
        <v>94.235055899764603</v>
      </c>
      <c r="Q236" s="3">
        <f t="shared" si="53"/>
        <v>-90.167641795243952</v>
      </c>
      <c r="R236">
        <f t="shared" si="54"/>
        <v>89.832358204756048</v>
      </c>
      <c r="S236">
        <f t="shared" si="55"/>
        <v>2.0713845777740065E-3</v>
      </c>
      <c r="T236">
        <f t="shared" ref="T236:T299" si="57">P236</f>
        <v>94.235055899764603</v>
      </c>
    </row>
    <row r="237" spans="1:20" x14ac:dyDescent="0.25">
      <c r="A237">
        <f t="shared" ref="A237:A300" si="58">2*PI()*B237</f>
        <v>13.064349738537464</v>
      </c>
      <c r="B237">
        <f t="shared" si="56"/>
        <v>2.0792558391695479</v>
      </c>
      <c r="C237" t="str">
        <f t="shared" ref="C237:C300" si="59">IMPRODUCT(D237,E237,$C$40,,K237,$C$41)</f>
        <v>-150.664802676808-51298.3872273885i</v>
      </c>
      <c r="D237" t="str">
        <f t="shared" ref="D237:D300" si="60">IMDIV(IMPRODUCT($C$37,$C$38,COMPLEX(1,A237/$C$38)),IMSUM(-1*A237*A237/$C$39,COMPLEX(0,1*A237)))</f>
        <v>3.47812499997158-7654.41848474677i</v>
      </c>
      <c r="E237" t="str">
        <f t="shared" ref="E237:E300" si="61">IMDIV(IMPRODUCT(IMSUM(F237,G237),$C$29,H237),IMSUM(1,I237))</f>
        <v>162.469461863275-0.0197863450094932i</v>
      </c>
      <c r="F237" t="str">
        <f t="shared" ref="F237:F300" si="62">IMDIV(IMPRODUCT($C$14,$C$15,COMPLEX(1,A237/$C$15)),IMSUM(-1*A237*A237/$C$16,COMPLEX(0,A237)))</f>
        <v>2.90990990990533-71832.0052101706i</v>
      </c>
      <c r="G237" t="str">
        <f t="shared" ref="G237:G300" si="63">IMDIV(1,COMPLEX(1,A237*$C$9*$C$10))</f>
        <v>0.999999999998427-1.25417757489763E-06i</v>
      </c>
      <c r="H237" t="str">
        <f t="shared" ref="H237:H300" si="64">IMDIV($C$3,IMSUM(K237,COMPLEX(0,$C$28*A237)))</f>
        <v>15.1515186489176+0.0492137086926068i</v>
      </c>
      <c r="I237" t="str">
        <f t="shared" ref="I237:I300" si="65">IMPRODUCT(F237,$C$29,H237,$C$31)</f>
        <v>24.2330340841653-7368.76726581235i</v>
      </c>
      <c r="K237" t="str">
        <f t="shared" ref="K237:K300" si="66">IF($C$26&lt;=0,IMDIV(1,IMSUM(IMDIV(1,L237),1/$C$18)),IMDIV(1,IMSUM(IMDIV(1,L237),1/$C$18,IMDIV(1,M237))))</f>
        <v>0.329996442304809-0.00107896977839946i</v>
      </c>
      <c r="L237" t="str">
        <f t="shared" ref="L237:L300" si="67">IMSUM($C$21/$C$22,IMDIV(1,COMPLEX(0,$C$20*$C$22*A237)))</f>
        <v>0.000833333333333333-387.761827497816i</v>
      </c>
      <c r="M237" t="str">
        <f t="shared" ref="M237:M300" si="68">IMSUM($C$25/$C$26,IMDIV(1,COMPLEX(0,$C$24*$C$26*A237)))</f>
        <v>0.005-136.442397055382i</v>
      </c>
      <c r="N237">
        <f t="shared" ref="N237:N300" si="69">ABS(R237)</f>
        <v>89.831721171762396</v>
      </c>
      <c r="O237">
        <f t="shared" ref="O237:O300" si="70">ABS(P237)</f>
        <v>94.202111693063287</v>
      </c>
      <c r="P237" s="3">
        <f t="shared" ref="P237:P300" si="71">20*LOG10(IMABS(C237))</f>
        <v>94.202111693063287</v>
      </c>
      <c r="Q237" s="3">
        <f t="shared" ref="Q237:Q300" si="72">IMARGUMENT(C237)*180/PI()</f>
        <v>-90.168278828237604</v>
      </c>
      <c r="R237">
        <f t="shared" ref="R237:R300" si="73">IF(Q237&lt;0,Q237+180,Q237-180)</f>
        <v>89.831721171762396</v>
      </c>
      <c r="S237">
        <f t="shared" ref="S237:S300" si="74">B237/1000</f>
        <v>2.079255839169548E-3</v>
      </c>
      <c r="T237">
        <f t="shared" si="57"/>
        <v>94.202111693063287</v>
      </c>
    </row>
    <row r="238" spans="1:20" x14ac:dyDescent="0.25">
      <c r="A238">
        <f t="shared" si="58"/>
        <v>13.113994267543907</v>
      </c>
      <c r="B238">
        <f t="shared" ref="B238:B301" si="75">B237*(1+B$42)</f>
        <v>2.0871570113583924</v>
      </c>
      <c r="C238" t="str">
        <f t="shared" si="59"/>
        <v>-150.66478913171-51104.1873706386i</v>
      </c>
      <c r="D238" t="str">
        <f t="shared" si="60"/>
        <v>3.47812499997138-7625.44180595983i</v>
      </c>
      <c r="E238" t="str">
        <f t="shared" si="61"/>
        <v>162.469461291449-0.0198615311358915i</v>
      </c>
      <c r="F238" t="str">
        <f t="shared" si="62"/>
        <v>2.9099099099053-71560.0769179106i</v>
      </c>
      <c r="G238" t="str">
        <f t="shared" si="63"/>
        <v>0.999999999998415-1.25894344968222E-06i</v>
      </c>
      <c r="H238" t="str">
        <f t="shared" si="64"/>
        <v>15.1515186755484+0.0494007208109484i</v>
      </c>
      <c r="I238" t="str">
        <f t="shared" si="65"/>
        <v>24.2330340969618-7340.87195794377i</v>
      </c>
      <c r="K238" t="str">
        <f t="shared" si="66"/>
        <v>0.329996415215249-0.00108306977389345i</v>
      </c>
      <c r="L238" t="str">
        <f t="shared" si="67"/>
        <v>0.000833333333333333-386.293910637395i</v>
      </c>
      <c r="M238" t="str">
        <f t="shared" si="68"/>
        <v>0.005-135.92587871626i</v>
      </c>
      <c r="N238">
        <f t="shared" si="69"/>
        <v>89.83108171811007</v>
      </c>
      <c r="O238">
        <f t="shared" si="70"/>
        <v>94.169167483470233</v>
      </c>
      <c r="P238" s="3">
        <f t="shared" si="71"/>
        <v>94.169167483470233</v>
      </c>
      <c r="Q238" s="3">
        <f t="shared" si="72"/>
        <v>-90.16891828188993</v>
      </c>
      <c r="R238">
        <f t="shared" si="73"/>
        <v>89.83108171811007</v>
      </c>
      <c r="S238">
        <f t="shared" si="74"/>
        <v>2.0871570113583922E-3</v>
      </c>
      <c r="T238">
        <f t="shared" si="57"/>
        <v>94.169167483470233</v>
      </c>
    </row>
    <row r="239" spans="1:20" x14ac:dyDescent="0.25">
      <c r="A239">
        <f t="shared" si="58"/>
        <v>13.163827445760575</v>
      </c>
      <c r="B239">
        <f t="shared" si="75"/>
        <v>2.0950882080015543</v>
      </c>
      <c r="C239" t="str">
        <f t="shared" si="59"/>
        <v>-150.664775483475-50910.7226647811i</v>
      </c>
      <c r="D239" t="str">
        <f t="shared" si="60"/>
        <v>3.47812499997115-7596.57482171328i</v>
      </c>
      <c r="E239" t="str">
        <f t="shared" si="61"/>
        <v>162.469460715268-0.0199370029468582i</v>
      </c>
      <c r="F239" t="str">
        <f t="shared" si="62"/>
        <v>2.90990990990526-71289.178041381i</v>
      </c>
      <c r="G239" t="str">
        <f t="shared" si="63"/>
        <v>0.999999999998403-0.000001263727434791i</v>
      </c>
      <c r="H239" t="str">
        <f t="shared" si="64"/>
        <v>15.1515187023819+0.0495884435756295i</v>
      </c>
      <c r="I239" t="str">
        <f t="shared" si="65"/>
        <v>24.2330341098556-7313.08225098273i</v>
      </c>
      <c r="K239" t="str">
        <f t="shared" si="66"/>
        <v>0.329996387919422-0.00108718534834428i</v>
      </c>
      <c r="L239" t="str">
        <f t="shared" si="67"/>
        <v>0.000833333333333333-384.831550744565i</v>
      </c>
      <c r="M239" t="str">
        <f t="shared" si="68"/>
        <v>0.005-135.411315716537i</v>
      </c>
      <c r="N239">
        <f t="shared" si="69"/>
        <v>89.830439834601336</v>
      </c>
      <c r="O239">
        <f t="shared" si="70"/>
        <v>94.136223270963313</v>
      </c>
      <c r="P239" s="3">
        <f t="shared" si="71"/>
        <v>94.136223270963313</v>
      </c>
      <c r="Q239" s="3">
        <f t="shared" si="72"/>
        <v>-90.169560165398664</v>
      </c>
      <c r="R239">
        <f t="shared" si="73"/>
        <v>89.830439834601336</v>
      </c>
      <c r="S239">
        <f t="shared" si="74"/>
        <v>2.0950882080015541E-3</v>
      </c>
      <c r="T239">
        <f t="shared" si="57"/>
        <v>94.136223270963313</v>
      </c>
    </row>
    <row r="240" spans="1:20" x14ac:dyDescent="0.25">
      <c r="A240">
        <f t="shared" si="58"/>
        <v>13.213849990054465</v>
      </c>
      <c r="B240">
        <f t="shared" si="75"/>
        <v>2.1030495431919602</v>
      </c>
      <c r="C240" t="str">
        <f t="shared" si="59"/>
        <v>-150.664761731318-50717.990326762i</v>
      </c>
      <c r="D240" t="str">
        <f t="shared" si="60"/>
        <v>3.47812499997093-7567.8171167459i</v>
      </c>
      <c r="E240" t="str">
        <f t="shared" si="61"/>
        <v>162.4694601347-0.0200127615277359i</v>
      </c>
      <c r="F240" t="str">
        <f t="shared" si="62"/>
        <v>2.90990990990522-71019.3046836113i</v>
      </c>
      <c r="G240" t="str">
        <f t="shared" si="63"/>
        <v>0.999999999998391-1.26852959904319E-06i</v>
      </c>
      <c r="H240" t="str">
        <f t="shared" si="64"/>
        <v>15.1515187294198+0.0497768796871088i</v>
      </c>
      <c r="I240" t="str">
        <f t="shared" si="65"/>
        <v>24.2330341228475-7285.39774516511i</v>
      </c>
      <c r="K240" t="str">
        <f t="shared" si="66"/>
        <v>0.329996360415757-0.00109131656094023i</v>
      </c>
      <c r="L240" t="str">
        <f t="shared" si="67"/>
        <v>0.000833333333333333-383.374726782791i</v>
      </c>
      <c r="M240" t="str">
        <f t="shared" si="68"/>
        <v>0.005-134.898700654052i</v>
      </c>
      <c r="N240">
        <f t="shared" si="69"/>
        <v>89.829795512003486</v>
      </c>
      <c r="O240">
        <f t="shared" si="70"/>
        <v>94.103279055520431</v>
      </c>
      <c r="P240" s="3">
        <f t="shared" si="71"/>
        <v>94.103279055520431</v>
      </c>
      <c r="Q240" s="3">
        <f t="shared" si="72"/>
        <v>-90.170204487996514</v>
      </c>
      <c r="R240">
        <f t="shared" si="73"/>
        <v>89.829795512003486</v>
      </c>
      <c r="S240">
        <f t="shared" si="74"/>
        <v>2.1030495431919602E-3</v>
      </c>
      <c r="T240">
        <f t="shared" si="57"/>
        <v>94.103279055520431</v>
      </c>
    </row>
    <row r="241" spans="1:20" x14ac:dyDescent="0.25">
      <c r="A241">
        <f t="shared" si="58"/>
        <v>13.264062620016672</v>
      </c>
      <c r="B241">
        <f t="shared" si="75"/>
        <v>2.1110411314560897</v>
      </c>
      <c r="C241" t="str">
        <f t="shared" si="59"/>
        <v>-150.664747874454-50525.9875840623i</v>
      </c>
      <c r="D241" t="str">
        <f t="shared" si="60"/>
        <v>3.47812499997071-7539.16827736846i</v>
      </c>
      <c r="E241" t="str">
        <f t="shared" si="61"/>
        <v>162.469459549713-0.0200888079679932i</v>
      </c>
      <c r="F241" t="str">
        <f t="shared" si="62"/>
        <v>2.90990990990518-70750.4529623824i</v>
      </c>
      <c r="G241" t="str">
        <f t="shared" si="63"/>
        <v>0.999999999998379-1.27335001151954E-06i</v>
      </c>
      <c r="H241" t="str">
        <f t="shared" si="64"/>
        <v>15.1515187566635+0.0499660318561087i</v>
      </c>
      <c r="I241" t="str">
        <f t="shared" si="65"/>
        <v>24.2330341359386-7257.8180422399i</v>
      </c>
      <c r="K241" t="str">
        <f t="shared" si="66"/>
        <v>0.329996332702672-0.0010954634710944i</v>
      </c>
      <c r="L241" t="str">
        <f t="shared" si="67"/>
        <v>0.000833333333333333-381.92341779517i</v>
      </c>
      <c r="M241" t="str">
        <f t="shared" si="68"/>
        <v>0.005-134.388026154664i</v>
      </c>
      <c r="N241">
        <f t="shared" si="69"/>
        <v>89.829148741048769</v>
      </c>
      <c r="O241">
        <f t="shared" si="70"/>
        <v>94.07033483711929</v>
      </c>
      <c r="P241" s="3">
        <f t="shared" si="71"/>
        <v>94.07033483711929</v>
      </c>
      <c r="Q241" s="3">
        <f t="shared" si="72"/>
        <v>-90.170851258951231</v>
      </c>
      <c r="R241">
        <f t="shared" si="73"/>
        <v>89.829148741048769</v>
      </c>
      <c r="S241">
        <f t="shared" si="74"/>
        <v>2.1110411314560896E-3</v>
      </c>
      <c r="T241">
        <f t="shared" si="57"/>
        <v>94.07033483711929</v>
      </c>
    </row>
    <row r="242" spans="1:20" x14ac:dyDescent="0.25">
      <c r="A242">
        <f t="shared" si="58"/>
        <v>13.314466057972735</v>
      </c>
      <c r="B242">
        <f t="shared" si="75"/>
        <v>2.1190630877556229</v>
      </c>
      <c r="C242" t="str">
        <f t="shared" si="59"/>
        <v>-150.664733912074-50334.7116746568i</v>
      </c>
      <c r="D242" t="str">
        <f t="shared" si="60"/>
        <v>3.47812499997051-7510.6278914578i</v>
      </c>
      <c r="E242" t="str">
        <f t="shared" si="61"/>
        <v>162.469458960269-0.0201651433612174i</v>
      </c>
      <c r="F242" t="str">
        <f t="shared" si="62"/>
        <v>2.90990990990516-70482.6190101723i</v>
      </c>
      <c r="G242" t="str">
        <f t="shared" si="63"/>
        <v>0.999999999998366-1.27818874156329E-06i</v>
      </c>
      <c r="H242" t="str">
        <f t="shared" si="64"/>
        <v>15.1515187841147+0.0501559028036498i</v>
      </c>
      <c r="I242" t="str">
        <f t="shared" si="65"/>
        <v>24.2330341491292-7230.34274546391i</v>
      </c>
      <c r="K242" t="str">
        <f t="shared" si="66"/>
        <v>0.329996304778572-0.00109962613844547i</v>
      </c>
      <c r="L242" t="str">
        <f t="shared" si="67"/>
        <v>0.000833333333333333-380.477602904133i</v>
      </c>
      <c r="M242" t="str">
        <f t="shared" si="68"/>
        <v>0.005-133.87928487215i</v>
      </c>
      <c r="N242">
        <f t="shared" si="69"/>
        <v>89.828499512434234</v>
      </c>
      <c r="O242">
        <f t="shared" si="70"/>
        <v>94.037390615737166</v>
      </c>
      <c r="P242" s="3">
        <f t="shared" si="71"/>
        <v>94.037390615737166</v>
      </c>
      <c r="Q242" s="3">
        <f t="shared" si="72"/>
        <v>-90.171500487565766</v>
      </c>
      <c r="R242">
        <f t="shared" si="73"/>
        <v>89.828499512434234</v>
      </c>
      <c r="S242">
        <f t="shared" si="74"/>
        <v>2.1190630877556231E-3</v>
      </c>
      <c r="T242">
        <f t="shared" si="57"/>
        <v>94.037390615737166</v>
      </c>
    </row>
    <row r="243" spans="1:20" x14ac:dyDescent="0.25">
      <c r="A243">
        <f t="shared" si="58"/>
        <v>13.365061028993034</v>
      </c>
      <c r="B243">
        <f t="shared" si="75"/>
        <v>2.1271155274890945</v>
      </c>
      <c r="C243" t="str">
        <f t="shared" si="59"/>
        <v>-150.664719843386-50144.1598469785i</v>
      </c>
      <c r="D243" t="str">
        <f t="shared" si="60"/>
        <v>3.47812499997028-7482.19554845082i</v>
      </c>
      <c r="E243" t="str">
        <f t="shared" si="61"/>
        <v>162.469458366339-0.0202417688051711i</v>
      </c>
      <c r="F243" t="str">
        <f t="shared" si="62"/>
        <v>2.90990990990513-70215.798974099i</v>
      </c>
      <c r="G243" t="str">
        <f t="shared" si="63"/>
        <v>0.999999999998354-1.28304585878122E-06i</v>
      </c>
      <c r="H243" t="str">
        <f t="shared" si="64"/>
        <v>15.1515188117749+0.0503464952610959i</v>
      </c>
      <c r="I243" t="str">
        <f t="shared" si="65"/>
        <v>24.2330341624206-7202.97145959567i</v>
      </c>
      <c r="K243" t="str">
        <f t="shared" si="66"/>
        <v>0.32999627664185-0.00110380462285867i</v>
      </c>
      <c r="L243" t="str">
        <f t="shared" si="67"/>
        <v>0.000833333333333333-379.037261311151i</v>
      </c>
      <c r="M243" t="str">
        <f t="shared" si="68"/>
        <v>0.005-133.372469488095i</v>
      </c>
      <c r="N243">
        <f t="shared" si="69"/>
        <v>89.82784781682156</v>
      </c>
      <c r="O243">
        <f t="shared" si="70"/>
        <v>94.004446391351536</v>
      </c>
      <c r="P243" s="3">
        <f t="shared" si="71"/>
        <v>94.004446391351536</v>
      </c>
      <c r="Q243" s="3">
        <f t="shared" si="72"/>
        <v>-90.17215218317844</v>
      </c>
      <c r="R243">
        <f t="shared" si="73"/>
        <v>89.82784781682156</v>
      </c>
      <c r="S243">
        <f t="shared" si="74"/>
        <v>2.1271155274890947E-3</v>
      </c>
      <c r="T243">
        <f t="shared" si="57"/>
        <v>94.004446391351536</v>
      </c>
    </row>
    <row r="244" spans="1:20" x14ac:dyDescent="0.25">
      <c r="A244">
        <f t="shared" si="58"/>
        <v>13.415848260903207</v>
      </c>
      <c r="B244">
        <f t="shared" si="75"/>
        <v>2.1351985664935529</v>
      </c>
      <c r="C244" t="str">
        <f t="shared" si="59"/>
        <v>-150.664705667569-49954.3293598744i</v>
      </c>
      <c r="D244" t="str">
        <f t="shared" si="60"/>
        <v>3.47812499997004-7453.87083933874i</v>
      </c>
      <c r="E244" t="str">
        <f t="shared" si="61"/>
        <v>162.469457767885-0.0203186854017711i</v>
      </c>
      <c r="F244" t="str">
        <f t="shared" si="62"/>
        <v>2.90990990990508-69949.989015867i</v>
      </c>
      <c r="G244" t="str">
        <f t="shared" si="63"/>
        <v>0.999999999998341-1.28792143304457E-06i</v>
      </c>
      <c r="H244" t="str">
        <f t="shared" si="64"/>
        <v>15.1515188396457+0.0505378119701854i</v>
      </c>
      <c r="I244" t="str">
        <f t="shared" si="65"/>
        <v>24.2330341758126-7175.70379089006i</v>
      </c>
      <c r="K244" t="str">
        <f t="shared" si="66"/>
        <v>0.329996248290888-0.00110799898442651i</v>
      </c>
      <c r="L244" t="str">
        <f t="shared" si="67"/>
        <v>0.000833333333333333-377.602372296425i</v>
      </c>
      <c r="M244" t="str">
        <f t="shared" si="68"/>
        <v>0.005-132.86757271179i</v>
      </c>
      <c r="N244">
        <f t="shared" si="69"/>
        <v>89.827193644836953</v>
      </c>
      <c r="O244">
        <f t="shared" si="70"/>
        <v>93.971502163939391</v>
      </c>
      <c r="P244" s="3">
        <f t="shared" si="71"/>
        <v>93.971502163939391</v>
      </c>
      <c r="Q244" s="3">
        <f t="shared" si="72"/>
        <v>-90.172806355163047</v>
      </c>
      <c r="R244">
        <f t="shared" si="73"/>
        <v>89.827193644836953</v>
      </c>
      <c r="S244">
        <f t="shared" si="74"/>
        <v>2.1351985664935531E-3</v>
      </c>
      <c r="T244">
        <f t="shared" si="57"/>
        <v>93.971502163939391</v>
      </c>
    </row>
    <row r="245" spans="1:20" x14ac:dyDescent="0.25">
      <c r="A245">
        <f t="shared" si="58"/>
        <v>13.46682848429464</v>
      </c>
      <c r="B245">
        <f t="shared" si="75"/>
        <v>2.1433123210462286</v>
      </c>
      <c r="C245" t="str">
        <f t="shared" si="59"/>
        <v>-150.664691383819-49765.2174825705i</v>
      </c>
      <c r="D245" t="str">
        <f t="shared" si="60"/>
        <v>3.47812499996982-7425.65335666117i</v>
      </c>
      <c r="E245" t="str">
        <f t="shared" si="61"/>
        <v>162.469457164876-0.0203958942571226i</v>
      </c>
      <c r="F245" t="str">
        <f t="shared" si="62"/>
        <v>2.90990990990505-69685.1853117112i</v>
      </c>
      <c r="G245" t="str">
        <f t="shared" si="63"/>
        <v>0.999999999998329-1.29281553449013E-06i</v>
      </c>
      <c r="H245" t="str">
        <f t="shared" si="64"/>
        <v>15.1515188677288+0.0507298556830802i</v>
      </c>
      <c r="I245" t="str">
        <f t="shared" si="65"/>
        <v>24.2330341893069-7148.53934709262i</v>
      </c>
      <c r="K245" t="str">
        <f t="shared" si="66"/>
        <v>0.329996219724054-0.00111220928346979i</v>
      </c>
      <c r="L245" t="str">
        <f t="shared" si="67"/>
        <v>0.000833333333333333-376.172915218594i</v>
      </c>
      <c r="M245" t="str">
        <f t="shared" si="68"/>
        <v>0.005-132.364587280126i</v>
      </c>
      <c r="N245">
        <f t="shared" si="69"/>
        <v>89.826536987071037</v>
      </c>
      <c r="O245">
        <f t="shared" si="70"/>
        <v>93.938557933477895</v>
      </c>
      <c r="P245" s="3">
        <f t="shared" si="71"/>
        <v>93.938557933477895</v>
      </c>
      <c r="Q245" s="3">
        <f t="shared" si="72"/>
        <v>-90.173463012928963</v>
      </c>
      <c r="R245">
        <f t="shared" si="73"/>
        <v>89.826536987071037</v>
      </c>
      <c r="S245">
        <f t="shared" si="74"/>
        <v>2.1433123210462287E-3</v>
      </c>
      <c r="T245">
        <f t="shared" si="57"/>
        <v>93.938557933477895</v>
      </c>
    </row>
    <row r="246" spans="1:20" x14ac:dyDescent="0.25">
      <c r="A246">
        <f t="shared" si="58"/>
        <v>13.51800243253496</v>
      </c>
      <c r="B246">
        <f t="shared" si="75"/>
        <v>2.1514569078662045</v>
      </c>
      <c r="C246" t="str">
        <f t="shared" si="59"/>
        <v>-150.664676991308-49576.8214946276i</v>
      </c>
      <c r="D246" t="str">
        <f t="shared" si="60"/>
        <v>3.47812499996958-7397.54269450005i</v>
      </c>
      <c r="E246" t="str">
        <f t="shared" si="61"/>
        <v>162.469456557275-0.0204733964815344i</v>
      </c>
      <c r="F246" t="str">
        <f t="shared" si="62"/>
        <v>2.909909909905-69421.3840523405i</v>
      </c>
      <c r="G246" t="str">
        <f t="shared" si="63"/>
        <v>0.999999999998316-1.29772823352117E-06i</v>
      </c>
      <c r="H246" t="str">
        <f t="shared" si="64"/>
        <v>15.1515188960257+0.0509226291623978i</v>
      </c>
      <c r="I246" t="str">
        <f t="shared" si="65"/>
        <v>24.2330342029039-7121.47773743354i</v>
      </c>
      <c r="K246" t="str">
        <f t="shared" si="66"/>
        <v>0.329996190939704-0.00111643558053832i</v>
      </c>
      <c r="L246" t="str">
        <f t="shared" si="67"/>
        <v>0.000833333333333333-374.748869514439i</v>
      </c>
      <c r="M246" t="str">
        <f t="shared" si="68"/>
        <v>0.005-131.863505957487i</v>
      </c>
      <c r="N246">
        <f t="shared" si="69"/>
        <v>89.825877834078668</v>
      </c>
      <c r="O246">
        <f t="shared" si="70"/>
        <v>93.905613699943586</v>
      </c>
      <c r="P246" s="3">
        <f t="shared" si="71"/>
        <v>93.905613699943586</v>
      </c>
      <c r="Q246" s="3">
        <f t="shared" si="72"/>
        <v>-90.174122165921332</v>
      </c>
      <c r="R246">
        <f t="shared" si="73"/>
        <v>89.825877834078668</v>
      </c>
      <c r="S246">
        <f t="shared" si="74"/>
        <v>2.1514569078662045E-3</v>
      </c>
      <c r="T246">
        <f t="shared" si="57"/>
        <v>93.905613699943586</v>
      </c>
    </row>
    <row r="247" spans="1:20" x14ac:dyDescent="0.25">
      <c r="A247">
        <f t="shared" si="58"/>
        <v>13.569370841778595</v>
      </c>
      <c r="B247">
        <f t="shared" si="75"/>
        <v>2.1596324441160961</v>
      </c>
      <c r="C247" t="str">
        <f t="shared" si="59"/>
        <v>-150.664662489209-49389.1386859076i</v>
      </c>
      <c r="D247" t="str">
        <f t="shared" si="60"/>
        <v>3.47812499996936-7369.53844847418i</v>
      </c>
      <c r="E247" t="str">
        <f t="shared" si="61"/>
        <v>162.469455945048-0.0205511931895234i</v>
      </c>
      <c r="F247" t="str">
        <f t="shared" si="62"/>
        <v>2.90990990990497-69158.5814428865i</v>
      </c>
      <c r="G247" t="str">
        <f t="shared" si="63"/>
        <v>0.999999999998303-1.30265960080854E-06i</v>
      </c>
      <c r="H247" t="str">
        <f t="shared" si="64"/>
        <v>15.151518924538+0.0511161351812534i</v>
      </c>
      <c r="I247" t="str">
        <f t="shared" si="65"/>
        <v>24.2330342166043-7094.5185726226i</v>
      </c>
      <c r="K247" t="str">
        <f t="shared" si="66"/>
        <v>0.329996161936184-0.00112067793641189i</v>
      </c>
      <c r="L247" t="str">
        <f t="shared" si="67"/>
        <v>0.000833333333333333-373.330214698585i</v>
      </c>
      <c r="M247" t="str">
        <f t="shared" si="68"/>
        <v>0.005-131.364321535652i</v>
      </c>
      <c r="N247">
        <f t="shared" si="69"/>
        <v>89.825216176378802</v>
      </c>
      <c r="O247">
        <f t="shared" si="70"/>
        <v>93.872669463313315</v>
      </c>
      <c r="P247" s="3">
        <f t="shared" si="71"/>
        <v>93.872669463313315</v>
      </c>
      <c r="Q247" s="3">
        <f t="shared" si="72"/>
        <v>-90.174783823621198</v>
      </c>
      <c r="R247">
        <f t="shared" si="73"/>
        <v>89.825216176378802</v>
      </c>
      <c r="S247">
        <f t="shared" si="74"/>
        <v>2.1596324441160962E-3</v>
      </c>
      <c r="T247">
        <f t="shared" si="57"/>
        <v>93.872669463313315</v>
      </c>
    </row>
    <row r="248" spans="1:20" x14ac:dyDescent="0.25">
      <c r="A248">
        <f t="shared" si="58"/>
        <v>13.620934450977352</v>
      </c>
      <c r="B248">
        <f t="shared" si="75"/>
        <v>2.1678390474037372</v>
      </c>
      <c r="C248" t="str">
        <f t="shared" si="59"/>
        <v>-150.664647876687-49202.1663565286i</v>
      </c>
      <c r="D248" t="str">
        <f t="shared" si="60"/>
        <v>3.47812499996911-7341.64021573298i</v>
      </c>
      <c r="E248" t="str">
        <f t="shared" si="61"/>
        <v>162.469455328158-0.0206292854998385i</v>
      </c>
      <c r="F248" t="str">
        <f t="shared" si="62"/>
        <v>2.90990990990492-68896.7737028443i</v>
      </c>
      <c r="G248" t="str">
        <f t="shared" si="63"/>
        <v>0.99999999999829-1.30760970729159E-06i</v>
      </c>
      <c r="H248" t="str">
        <f t="shared" si="64"/>
        <v>15.1515189532675+0.0513103765233028i</v>
      </c>
      <c r="I248" t="str">
        <f t="shared" si="65"/>
        <v>24.2330342304094-7067.66146484313i</v>
      </c>
      <c r="K248" t="str">
        <f t="shared" si="66"/>
        <v>0.329996132711822-0.00112493641210111i</v>
      </c>
      <c r="L248" t="str">
        <f t="shared" si="67"/>
        <v>0.000833333333333333-371.916930363204i</v>
      </c>
      <c r="M248" t="str">
        <f t="shared" si="68"/>
        <v>0.005-130.867026833684i</v>
      </c>
      <c r="N248">
        <f t="shared" si="69"/>
        <v>89.824552004454418</v>
      </c>
      <c r="O248">
        <f t="shared" si="70"/>
        <v>93.839725223563221</v>
      </c>
      <c r="P248" s="3">
        <f t="shared" si="71"/>
        <v>93.839725223563221</v>
      </c>
      <c r="Q248" s="3">
        <f t="shared" si="72"/>
        <v>-90.175447995545582</v>
      </c>
      <c r="R248">
        <f t="shared" si="73"/>
        <v>89.824552004454418</v>
      </c>
      <c r="S248">
        <f t="shared" si="74"/>
        <v>2.1678390474037371E-3</v>
      </c>
      <c r="T248">
        <f t="shared" si="57"/>
        <v>93.839725223563221</v>
      </c>
    </row>
    <row r="249" spans="1:20" x14ac:dyDescent="0.25">
      <c r="A249">
        <f t="shared" si="58"/>
        <v>13.672694001891067</v>
      </c>
      <c r="B249">
        <f t="shared" si="75"/>
        <v>2.1760768357838716</v>
      </c>
      <c r="C249" t="str">
        <f t="shared" si="59"/>
        <v>-150.6646331529-49015.901816832i</v>
      </c>
      <c r="D249" t="str">
        <f t="shared" si="60"/>
        <v>3.47812499996888-7313.84759495108i</v>
      </c>
      <c r="E249" t="str">
        <f t="shared" si="61"/>
        <v>162.46945470657-0.0207076745354861i</v>
      </c>
      <c r="F249" t="str">
        <f t="shared" si="62"/>
        <v>2.90990990990489-68635.9570660225i</v>
      </c>
      <c r="G249" t="str">
        <f t="shared" si="63"/>
        <v>0.999999999998277-1.31257862417928E-06i</v>
      </c>
      <c r="H249" t="str">
        <f t="shared" si="64"/>
        <v>15.1515189822157+0.0515053559827756i</v>
      </c>
      <c r="I249" t="str">
        <f t="shared" si="65"/>
        <v>24.2330342443194-7040.90602774663i</v>
      </c>
      <c r="K249" t="str">
        <f t="shared" si="66"/>
        <v>0.32999610326494-0.00112921106884826i</v>
      </c>
      <c r="L249" t="str">
        <f t="shared" si="67"/>
        <v>0.000833333333333333-370.508996177729i</v>
      </c>
      <c r="M249" t="str">
        <f t="shared" si="68"/>
        <v>0.005-130.371614697832i</v>
      </c>
      <c r="N249">
        <f t="shared" si="69"/>
        <v>89.823885308752295</v>
      </c>
      <c r="O249">
        <f t="shared" si="70"/>
        <v>93.806780980669728</v>
      </c>
      <c r="P249" s="3">
        <f t="shared" si="71"/>
        <v>93.806780980669728</v>
      </c>
      <c r="Q249" s="3">
        <f t="shared" si="72"/>
        <v>-90.176114691247705</v>
      </c>
      <c r="R249">
        <f t="shared" si="73"/>
        <v>89.823885308752295</v>
      </c>
      <c r="S249">
        <f t="shared" si="74"/>
        <v>2.1760768357838717E-3</v>
      </c>
      <c r="T249">
        <f t="shared" si="57"/>
        <v>93.806780980669728</v>
      </c>
    </row>
    <row r="250" spans="1:20" x14ac:dyDescent="0.25">
      <c r="A250">
        <f t="shared" si="58"/>
        <v>13.724650239098253</v>
      </c>
      <c r="B250">
        <f t="shared" si="75"/>
        <v>2.1843459277598503</v>
      </c>
      <c r="C250" t="str">
        <f t="shared" si="59"/>
        <v>-150.664618317006-48830.3423873401i</v>
      </c>
      <c r="D250" t="str">
        <f t="shared" si="60"/>
        <v>3.47812499996864-7286.16018632226i</v>
      </c>
      <c r="E250" t="str">
        <f t="shared" si="61"/>
        <v>162.469454080252-0.0207863614237362i</v>
      </c>
      <c r="F250" t="str">
        <f t="shared" si="62"/>
        <v>2.90990990990485-68376.1277804857i</v>
      </c>
      <c r="G250" t="str">
        <f t="shared" si="63"/>
        <v>0.999999999998264-1.31756642295114E-06i</v>
      </c>
      <c r="H250" t="str">
        <f t="shared" si="64"/>
        <v>15.1515190113844+0.0517010763645226i</v>
      </c>
      <c r="I250" t="str">
        <f t="shared" si="65"/>
        <v>24.2330342583353-7014.25187644716i</v>
      </c>
      <c r="K250" t="str">
        <f t="shared" si="66"/>
        <v>0.32999607359384-0.00113350196812819i</v>
      </c>
      <c r="L250" t="str">
        <f t="shared" si="67"/>
        <v>0.000833333333333333-369.106391888552i</v>
      </c>
      <c r="M250" t="str">
        <f t="shared" si="68"/>
        <v>0.005-129.878078001427i</v>
      </c>
      <c r="N250">
        <f t="shared" si="69"/>
        <v>89.823216079682965</v>
      </c>
      <c r="O250">
        <f t="shared" si="70"/>
        <v>93.773836734608963</v>
      </c>
      <c r="P250" s="3">
        <f t="shared" si="71"/>
        <v>93.773836734608963</v>
      </c>
      <c r="Q250" s="3">
        <f t="shared" si="72"/>
        <v>-90.176783920317035</v>
      </c>
      <c r="R250">
        <f t="shared" si="73"/>
        <v>89.823216079682965</v>
      </c>
      <c r="S250">
        <f t="shared" si="74"/>
        <v>2.1843459277598501E-3</v>
      </c>
      <c r="T250">
        <f t="shared" si="57"/>
        <v>93.773836734608963</v>
      </c>
    </row>
    <row r="251" spans="1:20" x14ac:dyDescent="0.25">
      <c r="A251">
        <f t="shared" si="58"/>
        <v>13.776803910006825</v>
      </c>
      <c r="B251">
        <f t="shared" si="75"/>
        <v>2.1926464422853376</v>
      </c>
      <c r="C251" t="str">
        <f t="shared" si="59"/>
        <v>-150.664603368146-48645.4853987177i</v>
      </c>
      <c r="D251" t="str">
        <f t="shared" si="60"/>
        <v>3.47812499996842-7258.57759155391i</v>
      </c>
      <c r="E251" t="str">
        <f t="shared" si="61"/>
        <v>162.469453449163-0.0208653472961266i</v>
      </c>
      <c r="F251" t="str">
        <f t="shared" si="62"/>
        <v>2.90990990990483-68117.2821085029i</v>
      </c>
      <c r="G251" t="str">
        <f t="shared" si="63"/>
        <v>0.999999999998251-1.32257317535835E-06i</v>
      </c>
      <c r="H251" t="str">
        <f t="shared" si="64"/>
        <v>15.1515190407751+0.0518975404840527i</v>
      </c>
      <c r="I251" t="str">
        <f t="shared" si="65"/>
        <v>24.2330342724582-6987.69862751577i</v>
      </c>
      <c r="K251" t="str">
        <f t="shared" si="66"/>
        <v>0.329996043696817-0.00113780917164924i</v>
      </c>
      <c r="L251" t="str">
        <f t="shared" si="67"/>
        <v>0.000833333333333333-367.709097318741i</v>
      </c>
      <c r="M251" t="str">
        <f t="shared" si="68"/>
        <v>0.005-129.386409644776i</v>
      </c>
      <c r="N251">
        <f t="shared" si="69"/>
        <v>89.822544307620518</v>
      </c>
      <c r="O251">
        <f t="shared" si="70"/>
        <v>93.740892485356696</v>
      </c>
      <c r="P251" s="3">
        <f t="shared" si="71"/>
        <v>93.740892485356696</v>
      </c>
      <c r="Q251" s="3">
        <f t="shared" si="72"/>
        <v>-90.177455692379482</v>
      </c>
      <c r="R251">
        <f t="shared" si="73"/>
        <v>89.822544307620518</v>
      </c>
      <c r="S251">
        <f t="shared" si="74"/>
        <v>2.1926464422853376E-3</v>
      </c>
      <c r="T251">
        <f t="shared" si="57"/>
        <v>93.740892485356696</v>
      </c>
    </row>
    <row r="252" spans="1:20" x14ac:dyDescent="0.25">
      <c r="A252">
        <f t="shared" si="58"/>
        <v>13.829155764864852</v>
      </c>
      <c r="B252">
        <f t="shared" si="75"/>
        <v>2.2009784987660219</v>
      </c>
      <c r="C252" t="str">
        <f t="shared" si="59"/>
        <v>-150.664588305461-48461.3281917346i</v>
      </c>
      <c r="D252" t="str">
        <f t="shared" si="60"/>
        <v>3.47812499996816-7231.09941386101i</v>
      </c>
      <c r="E252" t="str">
        <f t="shared" si="61"/>
        <v>162.469452813269-0.0209446332884966i</v>
      </c>
      <c r="F252" t="str">
        <f t="shared" si="62"/>
        <v>2.90990990990477-67859.4163264912i</v>
      </c>
      <c r="G252" t="str">
        <f t="shared" si="63"/>
        <v>0.999999999998237-1.32759895342469E-06i</v>
      </c>
      <c r="H252" t="str">
        <f t="shared" si="64"/>
        <v>15.1515190703897+0.0520947511675724i</v>
      </c>
      <c r="I252" t="str">
        <f t="shared" si="65"/>
        <v>24.2330342866882-6961.24589897506i</v>
      </c>
      <c r="K252" t="str">
        <f t="shared" si="66"/>
        <v>0.329996013572151-0.00114213274135407i</v>
      </c>
      <c r="L252" t="str">
        <f t="shared" si="67"/>
        <v>0.000833333333333333-366.317092367744i</v>
      </c>
      <c r="M252" t="str">
        <f t="shared" si="68"/>
        <v>0.005-128.896602555067i</v>
      </c>
      <c r="N252">
        <f t="shared" si="69"/>
        <v>89.821869982902413</v>
      </c>
      <c r="O252">
        <f t="shared" si="70"/>
        <v>93.707948232888597</v>
      </c>
      <c r="P252" s="3">
        <f t="shared" si="71"/>
        <v>93.707948232888597</v>
      </c>
      <c r="Q252" s="3">
        <f t="shared" si="72"/>
        <v>-90.178130017097587</v>
      </c>
      <c r="R252">
        <f t="shared" si="73"/>
        <v>89.821869982902413</v>
      </c>
      <c r="S252">
        <f t="shared" si="74"/>
        <v>2.2009784987660221E-3</v>
      </c>
      <c r="T252">
        <f t="shared" si="57"/>
        <v>93.707948232888597</v>
      </c>
    </row>
    <row r="253" spans="1:20" x14ac:dyDescent="0.25">
      <c r="A253">
        <f t="shared" si="58"/>
        <v>13.881706556771338</v>
      </c>
      <c r="B253">
        <f t="shared" si="75"/>
        <v>2.2093422170613328</v>
      </c>
      <c r="C253" t="str">
        <f t="shared" si="59"/>
        <v>-150.66457312809-48277.8681172291i</v>
      </c>
      <c r="D253" t="str">
        <f t="shared" si="60"/>
        <v>3.47812499996794-7203.72525796092i</v>
      </c>
      <c r="E253" t="str">
        <f t="shared" si="61"/>
        <v>162.469452172535-0.0210242205410114i</v>
      </c>
      <c r="F253" t="str">
        <f t="shared" si="62"/>
        <v>2.90990990990475-67602.5267249661i</v>
      </c>
      <c r="G253" t="str">
        <f t="shared" si="63"/>
        <v>0.999999999998224-1.33264382944768E-06i</v>
      </c>
      <c r="H253" t="str">
        <f t="shared" si="64"/>
        <v>15.1515191002297+0.0522927112520296i</v>
      </c>
      <c r="I253" t="str">
        <f t="shared" si="65"/>
        <v>24.233034301027-6934.8933102937i</v>
      </c>
      <c r="K253" t="str">
        <f t="shared" si="66"/>
        <v>0.329995983218108-0.00114647273942055i</v>
      </c>
      <c r="L253" t="str">
        <f t="shared" si="67"/>
        <v>0.000833333333333333-364.930357011102i</v>
      </c>
      <c r="M253" t="str">
        <f t="shared" si="68"/>
        <v>0.005-128.408649686259i</v>
      </c>
      <c r="N253">
        <f t="shared" si="69"/>
        <v>89.821193095829486</v>
      </c>
      <c r="O253">
        <f t="shared" si="70"/>
        <v>93.67500397718041</v>
      </c>
      <c r="P253" s="3">
        <f t="shared" si="71"/>
        <v>93.67500397718041</v>
      </c>
      <c r="Q253" s="3">
        <f t="shared" si="72"/>
        <v>-90.178806904170514</v>
      </c>
      <c r="R253">
        <f t="shared" si="73"/>
        <v>89.821193095829486</v>
      </c>
      <c r="S253">
        <f t="shared" si="74"/>
        <v>2.2093422170613329E-3</v>
      </c>
      <c r="T253">
        <f t="shared" si="57"/>
        <v>93.67500397718041</v>
      </c>
    </row>
    <row r="254" spans="1:20" x14ac:dyDescent="0.25">
      <c r="A254">
        <f t="shared" si="58"/>
        <v>13.934457041687072</v>
      </c>
      <c r="B254">
        <f t="shared" si="75"/>
        <v>2.2177377174861661</v>
      </c>
      <c r="C254" t="str">
        <f t="shared" si="59"/>
        <v>-150.664557835149-48095.1025360642i</v>
      </c>
      <c r="D254" t="str">
        <f t="shared" si="60"/>
        <v>3.47812499996768-7176.45473006705i</v>
      </c>
      <c r="E254" t="str">
        <f t="shared" si="61"/>
        <v>162.46945152692-0.0211041101981446i</v>
      </c>
      <c r="F254" t="str">
        <f t="shared" si="62"/>
        <v>2.9099099099047-67346.6096084831i</v>
      </c>
      <c r="G254" t="str">
        <f t="shared" si="63"/>
        <v>0.999999999998211-1.33770787599957E-06i</v>
      </c>
      <c r="H254" t="str">
        <f t="shared" si="64"/>
        <v>15.1515191302969+0.0524914235851505i</v>
      </c>
      <c r="I254" t="str">
        <f t="shared" si="65"/>
        <v>24.2330343154744-6908.64048238073i</v>
      </c>
      <c r="K254" t="str">
        <f t="shared" si="66"/>
        <v>0.329995952632942-0.00115082922826269i</v>
      </c>
      <c r="L254" t="str">
        <f t="shared" si="67"/>
        <v>0.000833333333333333-363.548871300161i</v>
      </c>
      <c r="M254" t="str">
        <f t="shared" si="68"/>
        <v>0.005-127.922544018987i</v>
      </c>
      <c r="N254">
        <f t="shared" si="69"/>
        <v>89.820513636665723</v>
      </c>
      <c r="O254">
        <f t="shared" si="70"/>
        <v>93.642059718207094</v>
      </c>
      <c r="P254" s="3">
        <f t="shared" si="71"/>
        <v>93.642059718207094</v>
      </c>
      <c r="Q254" s="3">
        <f t="shared" si="72"/>
        <v>-90.179486363334277</v>
      </c>
      <c r="R254">
        <f t="shared" si="73"/>
        <v>89.820513636665723</v>
      </c>
      <c r="S254">
        <f t="shared" si="74"/>
        <v>2.217737717486166E-3</v>
      </c>
      <c r="T254">
        <f t="shared" si="57"/>
        <v>93.642059718207094</v>
      </c>
    </row>
    <row r="255" spans="1:20" x14ac:dyDescent="0.25">
      <c r="A255">
        <f t="shared" si="58"/>
        <v>13.987407978445482</v>
      </c>
      <c r="B255">
        <f t="shared" si="75"/>
        <v>2.2261651208126136</v>
      </c>
      <c r="C255" t="str">
        <f t="shared" si="59"/>
        <v>-150.664542425765-47913.0288190972i</v>
      </c>
      <c r="D255" t="str">
        <f t="shared" si="60"/>
        <v>3.47812499996743-7149.28743788383i</v>
      </c>
      <c r="E255" t="str">
        <f t="shared" si="61"/>
        <v>162.46945087639-0.0211843034087305i</v>
      </c>
      <c r="F255" t="str">
        <f t="shared" si="62"/>
        <v>2.90990990990466-67091.6612955896i</v>
      </c>
      <c r="G255" t="str">
        <f t="shared" si="63"/>
        <v>0.999999999998197-1.34279116592835E-06i</v>
      </c>
      <c r="H255" t="str">
        <f t="shared" si="64"/>
        <v>15.1515191605932+0.0526908910254854i</v>
      </c>
      <c r="I255" t="str">
        <f t="shared" si="65"/>
        <v>24.2330343300323-6882.48703758062i</v>
      </c>
      <c r="K255" t="str">
        <f t="shared" si="66"/>
        <v>0.329995921814892-0.00115520227053151i</v>
      </c>
      <c r="L255" t="str">
        <f t="shared" si="67"/>
        <v>0.000833333333333333-362.172615361786i</v>
      </c>
      <c r="M255" t="str">
        <f t="shared" si="68"/>
        <v>0.005-127.438278560458i</v>
      </c>
      <c r="N255">
        <f t="shared" si="69"/>
        <v>89.81983159563805</v>
      </c>
      <c r="O255">
        <f t="shared" si="70"/>
        <v>93.60911545594405</v>
      </c>
      <c r="P255" s="3">
        <f t="shared" si="71"/>
        <v>93.60911545594405</v>
      </c>
      <c r="Q255" s="3">
        <f t="shared" si="72"/>
        <v>-90.18016840436195</v>
      </c>
      <c r="R255">
        <f t="shared" si="73"/>
        <v>89.81983159563805</v>
      </c>
      <c r="S255">
        <f t="shared" si="74"/>
        <v>2.2261651208126138E-3</v>
      </c>
      <c r="T255">
        <f t="shared" si="57"/>
        <v>93.60911545594405</v>
      </c>
    </row>
    <row r="256" spans="1:20" x14ac:dyDescent="0.25">
      <c r="A256">
        <f t="shared" si="58"/>
        <v>14.040560128763575</v>
      </c>
      <c r="B256">
        <f t="shared" si="75"/>
        <v>2.2346245482717015</v>
      </c>
      <c r="C256" t="str">
        <f t="shared" si="59"/>
        <v>-150.664526899053-47731.6443471363i</v>
      </c>
      <c r="D256" t="str">
        <f t="shared" si="60"/>
        <v>3.47812499996718-7122.22299060058i</v>
      </c>
      <c r="E256" t="str">
        <f t="shared" si="61"/>
        <v>162.469450220907-0.0212648013259619i</v>
      </c>
      <c r="F256" t="str">
        <f t="shared" si="62"/>
        <v>2.90990990990462-66837.6781187679i</v>
      </c>
      <c r="G256" t="str">
        <f t="shared" si="63"/>
        <v>0.999999999998183-1.34789377235885E-06i</v>
      </c>
      <c r="H256" t="str">
        <f t="shared" si="64"/>
        <v>15.1515191911201+0.0528911164424448i</v>
      </c>
      <c r="I256" t="str">
        <f t="shared" si="65"/>
        <v>24.2330343447009-6856.4325996671i</v>
      </c>
      <c r="K256" t="str">
        <f t="shared" si="66"/>
        <v>0.329995890762186-0.00115959192911596i</v>
      </c>
      <c r="L256" t="str">
        <f t="shared" si="67"/>
        <v>0.000833333333333333-360.801569398074i</v>
      </c>
      <c r="M256" t="str">
        <f t="shared" si="68"/>
        <v>0.005-126.955846344349i</v>
      </c>
      <c r="N256">
        <f t="shared" si="69"/>
        <v>89.819146962936316</v>
      </c>
      <c r="O256">
        <f t="shared" si="70"/>
        <v>93.576171190366182</v>
      </c>
      <c r="P256" s="3">
        <f t="shared" si="71"/>
        <v>93.576171190366182</v>
      </c>
      <c r="Q256" s="3">
        <f t="shared" si="72"/>
        <v>-90.180853037063684</v>
      </c>
      <c r="R256">
        <f t="shared" si="73"/>
        <v>89.819146962936316</v>
      </c>
      <c r="S256">
        <f t="shared" si="74"/>
        <v>2.2346245482717016E-3</v>
      </c>
      <c r="T256">
        <f t="shared" si="57"/>
        <v>93.576171190366182</v>
      </c>
    </row>
    <row r="257" spans="1:20" x14ac:dyDescent="0.25">
      <c r="A257">
        <f t="shared" si="58"/>
        <v>14.093914257252877</v>
      </c>
      <c r="B257">
        <f t="shared" si="75"/>
        <v>2.2431161215551341</v>
      </c>
      <c r="C257" t="str">
        <f t="shared" si="59"/>
        <v>-150.664511254115-47550.9465109049i</v>
      </c>
      <c r="D257" t="str">
        <f t="shared" si="60"/>
        <v>3.47812499996694-7095.26099888615i</v>
      </c>
      <c r="E257" t="str">
        <f t="shared" si="61"/>
        <v>162.469449560433-0.0213456051074038i</v>
      </c>
      <c r="F257" t="str">
        <f t="shared" si="62"/>
        <v>2.90990990990458-66584.6564243852i</v>
      </c>
      <c r="G257" t="str">
        <f t="shared" si="63"/>
        <v>0.999999999998169-0.0000013530157686938i</v>
      </c>
      <c r="H257" t="str">
        <f t="shared" si="64"/>
        <v>15.1515192218794+0.0530921027163437i</v>
      </c>
      <c r="I257" t="str">
        <f t="shared" si="65"/>
        <v>24.233034359481-6830.4767938384i</v>
      </c>
      <c r="K257" t="str">
        <f t="shared" si="66"/>
        <v>0.329995859473037-0.00116399826714377i</v>
      </c>
      <c r="L257" t="str">
        <f t="shared" si="67"/>
        <v>0.000833333333333333-359.435713686066i</v>
      </c>
      <c r="M257" t="str">
        <f t="shared" si="68"/>
        <v>0.005-126.475240430712i</v>
      </c>
      <c r="N257">
        <f t="shared" si="69"/>
        <v>89.818459728713123</v>
      </c>
      <c r="O257">
        <f t="shared" si="70"/>
        <v>93.543226921448223</v>
      </c>
      <c r="P257" s="3">
        <f t="shared" si="71"/>
        <v>93.543226921448223</v>
      </c>
      <c r="Q257" s="3">
        <f t="shared" si="72"/>
        <v>-90.181540271286877</v>
      </c>
      <c r="R257">
        <f t="shared" si="73"/>
        <v>89.818459728713123</v>
      </c>
      <c r="S257">
        <f t="shared" si="74"/>
        <v>2.2431161215551339E-3</v>
      </c>
      <c r="T257">
        <f t="shared" si="57"/>
        <v>93.543226921448223</v>
      </c>
    </row>
    <row r="258" spans="1:20" x14ac:dyDescent="0.25">
      <c r="A258">
        <f t="shared" si="58"/>
        <v>14.147471131430439</v>
      </c>
      <c r="B258">
        <f t="shared" si="75"/>
        <v>2.2516399628170438</v>
      </c>
      <c r="C258" t="str">
        <f t="shared" si="59"/>
        <v>-150.664495490054-47370.9327110039i</v>
      </c>
      <c r="D258" t="str">
        <f t="shared" si="60"/>
        <v>3.47812499996669-7068.40107488328i</v>
      </c>
      <c r="E258" t="str">
        <f t="shared" si="61"/>
        <v>162.469448894929-0.0214267159150236i</v>
      </c>
      <c r="F258" t="str">
        <f t="shared" si="62"/>
        <v>2.90990990990455-66332.5925726394i</v>
      </c>
      <c r="G258" t="str">
        <f t="shared" si="63"/>
        <v>0.999999999998155-1.35815722861481E-06i</v>
      </c>
      <c r="H258" t="str">
        <f t="shared" si="64"/>
        <v>15.1515192528729+0.0532938527384437i</v>
      </c>
      <c r="I258" t="str">
        <f t="shared" si="65"/>
        <v>24.2330343743741-6804.61924671154i</v>
      </c>
      <c r="K258" t="str">
        <f t="shared" si="66"/>
        <v>0.329995827945645-0.00116842134798244i</v>
      </c>
      <c r="L258" t="str">
        <f t="shared" si="67"/>
        <v>0.000833333333333333-358.075028577472i</v>
      </c>
      <c r="M258" t="str">
        <f t="shared" si="68"/>
        <v>0.005-125.99645390587i</v>
      </c>
      <c r="N258">
        <f t="shared" si="69"/>
        <v>89.817769883083599</v>
      </c>
      <c r="O258">
        <f t="shared" si="70"/>
        <v>93.510282649164779</v>
      </c>
      <c r="P258" s="3">
        <f t="shared" si="71"/>
        <v>93.510282649164779</v>
      </c>
      <c r="Q258" s="3">
        <f t="shared" si="72"/>
        <v>-90.182230116916401</v>
      </c>
      <c r="R258">
        <f t="shared" si="73"/>
        <v>89.817769883083599</v>
      </c>
      <c r="S258">
        <f t="shared" si="74"/>
        <v>2.2516399628170437E-3</v>
      </c>
      <c r="T258">
        <f t="shared" si="57"/>
        <v>93.510282649164779</v>
      </c>
    </row>
    <row r="259" spans="1:20" x14ac:dyDescent="0.25">
      <c r="A259">
        <f t="shared" si="58"/>
        <v>14.201231521729875</v>
      </c>
      <c r="B259">
        <f t="shared" si="75"/>
        <v>2.2601961946757485</v>
      </c>
      <c r="C259" t="str">
        <f t="shared" si="59"/>
        <v>-150.664479605958-47191.6003578739i</v>
      </c>
      <c r="D259" t="str">
        <f t="shared" si="60"/>
        <v>3.47812499996643-7041.64283220284i</v>
      </c>
      <c r="E259" t="str">
        <f t="shared" si="61"/>
        <v>162.469448224357-0.0215081349151969i</v>
      </c>
      <c r="F259" t="str">
        <f t="shared" si="62"/>
        <v>2.90990990990449-66081.4829375067i</v>
      </c>
      <c r="G259" t="str">
        <f t="shared" si="63"/>
        <v>0.999999999998141-1.36331822608354E-06i</v>
      </c>
      <c r="H259" t="str">
        <f t="shared" si="64"/>
        <v>15.1515192841025+0.053496369410991i</v>
      </c>
      <c r="I259" t="str">
        <f t="shared" si="65"/>
        <v>24.2330343893803-6778.85958631702i</v>
      </c>
      <c r="K259" t="str">
        <f t="shared" si="66"/>
        <v>0.329995796178196-0.00117286123524006i</v>
      </c>
      <c r="L259" t="str">
        <f t="shared" si="67"/>
        <v>0.000833333333333333-356.719494498378i</v>
      </c>
      <c r="M259" t="str">
        <f t="shared" si="68"/>
        <v>0.005-125.519479882317i</v>
      </c>
      <c r="N259">
        <f t="shared" si="69"/>
        <v>89.8170774161254</v>
      </c>
      <c r="O259">
        <f t="shared" si="70"/>
        <v>93.477338373490056</v>
      </c>
      <c r="P259" s="3">
        <f t="shared" si="71"/>
        <v>93.477338373490056</v>
      </c>
      <c r="Q259" s="3">
        <f t="shared" si="72"/>
        <v>-90.1829225838746</v>
      </c>
      <c r="R259">
        <f t="shared" si="73"/>
        <v>89.8170774161254</v>
      </c>
      <c r="S259">
        <f t="shared" si="74"/>
        <v>2.2601961946757485E-3</v>
      </c>
      <c r="T259">
        <f t="shared" si="57"/>
        <v>93.477338373490056</v>
      </c>
    </row>
    <row r="260" spans="1:20" x14ac:dyDescent="0.25">
      <c r="A260">
        <f t="shared" si="58"/>
        <v>14.255196201512447</v>
      </c>
      <c r="B260">
        <f t="shared" si="75"/>
        <v>2.2687849402155162</v>
      </c>
      <c r="C260" t="str">
        <f t="shared" si="59"/>
        <v>-150.664463600921-47012.9468717602i</v>
      </c>
      <c r="D260" t="str">
        <f t="shared" si="60"/>
        <v>3.47812499996619-7014.98588591866i</v>
      </c>
      <c r="E260" t="str">
        <f t="shared" si="61"/>
        <v>162.469447548681-0.0215898632787339i</v>
      </c>
      <c r="F260" t="str">
        <f t="shared" si="62"/>
        <v>2.90990990990447-65831.3239066918i</v>
      </c>
      <c r="G260" t="str">
        <f t="shared" si="63"/>
        <v>0.999999999998127-1.36849883534263E-06i</v>
      </c>
      <c r="H260" t="str">
        <f t="shared" si="64"/>
        <v>15.1515193155698+0.0536996556472615i</v>
      </c>
      <c r="I260" t="str">
        <f t="shared" si="65"/>
        <v>24.2330344045008-6753.19744209349i</v>
      </c>
      <c r="K260" t="str">
        <f t="shared" si="66"/>
        <v>0.329995764168862-0.00117731799276628i</v>
      </c>
      <c r="L260" t="str">
        <f t="shared" si="67"/>
        <v>0.000833333333333333-355.369091948972i</v>
      </c>
      <c r="M260" t="str">
        <f t="shared" si="68"/>
        <v>0.005-125.044311498622i</v>
      </c>
      <c r="N260">
        <f t="shared" si="69"/>
        <v>89.816382317878407</v>
      </c>
      <c r="O260">
        <f t="shared" si="70"/>
        <v>93.444394094398575</v>
      </c>
      <c r="P260" s="3">
        <f t="shared" si="71"/>
        <v>93.444394094398575</v>
      </c>
      <c r="Q260" s="3">
        <f t="shared" si="72"/>
        <v>-90.183617682121593</v>
      </c>
      <c r="R260">
        <f t="shared" si="73"/>
        <v>89.816382317878407</v>
      </c>
      <c r="S260">
        <f t="shared" si="74"/>
        <v>2.2687849402155164E-3</v>
      </c>
      <c r="T260">
        <f t="shared" si="57"/>
        <v>93.444394094398575</v>
      </c>
    </row>
    <row r="261" spans="1:20" x14ac:dyDescent="0.25">
      <c r="A261">
        <f t="shared" si="58"/>
        <v>14.309365947078195</v>
      </c>
      <c r="B261">
        <f t="shared" si="75"/>
        <v>2.2774063229883352</v>
      </c>
      <c r="C261" t="str">
        <f t="shared" si="59"/>
        <v>-150.664447474016-46834.9696826709i</v>
      </c>
      <c r="D261" t="str">
        <f t="shared" si="60"/>
        <v>3.47812499996592-6988.42985256148i</v>
      </c>
      <c r="E261" t="str">
        <f t="shared" si="61"/>
        <v>162.46944686786-0.0216719021808815i</v>
      </c>
      <c r="F261" t="str">
        <f t="shared" si="62"/>
        <v>2.90990990990442-65582.1118815719i</v>
      </c>
      <c r="G261" t="str">
        <f t="shared" si="63"/>
        <v>0.999999999998113-1.37369913091692E-06i</v>
      </c>
      <c r="H261" t="str">
        <f t="shared" si="64"/>
        <v>15.1515193472768+0.0539037143716018i</v>
      </c>
      <c r="I261" t="str">
        <f t="shared" si="65"/>
        <v>24.2330344197362-6727.63244488236i</v>
      </c>
      <c r="K261" t="str">
        <f t="shared" si="66"/>
        <v>0.3299957319158-0.00118179168465321i</v>
      </c>
      <c r="L261" t="str">
        <f t="shared" si="67"/>
        <v>0.000833333333333333-354.023801503259i</v>
      </c>
      <c r="M261" t="str">
        <f t="shared" si="68"/>
        <v>0.005-124.570941919329i</v>
      </c>
      <c r="N261">
        <f t="shared" si="69"/>
        <v>89.815684578344744</v>
      </c>
      <c r="O261">
        <f t="shared" si="70"/>
        <v>93.411449811863974</v>
      </c>
      <c r="P261" s="3">
        <f t="shared" si="71"/>
        <v>93.411449811863974</v>
      </c>
      <c r="Q261" s="3">
        <f t="shared" si="72"/>
        <v>-90.184315421655256</v>
      </c>
      <c r="R261">
        <f t="shared" si="73"/>
        <v>89.815684578344744</v>
      </c>
      <c r="S261">
        <f t="shared" si="74"/>
        <v>2.2774063229883353E-3</v>
      </c>
      <c r="T261">
        <f t="shared" si="57"/>
        <v>93.411449811863974</v>
      </c>
    </row>
    <row r="262" spans="1:20" x14ac:dyDescent="0.25">
      <c r="A262">
        <f t="shared" si="58"/>
        <v>14.363741537677093</v>
      </c>
      <c r="B262">
        <f t="shared" si="75"/>
        <v>2.286060467015691</v>
      </c>
      <c r="C262" t="str">
        <f t="shared" si="59"/>
        <v>-150.664431224319-46657.6662303452i</v>
      </c>
      <c r="D262" t="str">
        <f t="shared" si="60"/>
        <v>3.47812499996566-6961.97435011395i</v>
      </c>
      <c r="E262" t="str">
        <f t="shared" si="61"/>
        <v>162.469446181854-0.0217542528013499i</v>
      </c>
      <c r="F262" t="str">
        <f t="shared" si="62"/>
        <v>2.90990990990437-65333.8432771491i</v>
      </c>
      <c r="G262" t="str">
        <f t="shared" si="63"/>
        <v>0.999999999998099-1.37891918761438E-06i</v>
      </c>
      <c r="H262" t="str">
        <f t="shared" si="64"/>
        <v>15.1515193792251+0.0541085485194714i</v>
      </c>
      <c r="I262" t="str">
        <f t="shared" si="65"/>
        <v>24.2330344350879-6702.16422692254i</v>
      </c>
      <c r="K262" t="str">
        <f t="shared" si="66"/>
        <v>0.329995699417157-0.00118628237523637i</v>
      </c>
      <c r="L262" t="str">
        <f t="shared" si="67"/>
        <v>0.000833333333333333-352.683603808786i</v>
      </c>
      <c r="M262" t="str">
        <f t="shared" si="68"/>
        <v>0.005-124.099364334856i</v>
      </c>
      <c r="N262">
        <f t="shared" si="69"/>
        <v>89.814984187488463</v>
      </c>
      <c r="O262">
        <f t="shared" si="70"/>
        <v>93.378505525860206</v>
      </c>
      <c r="P262" s="3">
        <f t="shared" si="71"/>
        <v>93.378505525860206</v>
      </c>
      <c r="Q262" s="3">
        <f t="shared" si="72"/>
        <v>-90.185015812511537</v>
      </c>
      <c r="R262">
        <f t="shared" si="73"/>
        <v>89.814984187488463</v>
      </c>
      <c r="S262">
        <f t="shared" si="74"/>
        <v>2.2860604670156908E-3</v>
      </c>
      <c r="T262">
        <f t="shared" si="57"/>
        <v>93.378505525860206</v>
      </c>
    </row>
    <row r="263" spans="1:20" x14ac:dyDescent="0.25">
      <c r="A263">
        <f t="shared" si="58"/>
        <v>14.418323755520266</v>
      </c>
      <c r="B263">
        <f t="shared" si="75"/>
        <v>2.2947474967903507</v>
      </c>
      <c r="C263" t="str">
        <f t="shared" si="59"/>
        <v>-150.664414850894-46481.0339642136i</v>
      </c>
      <c r="D263" t="str">
        <f t="shared" si="60"/>
        <v>3.47812499996539-6935.61899800473i</v>
      </c>
      <c r="E263" t="str">
        <f t="shared" si="61"/>
        <v>162.469445490627-0.0218369163243416i</v>
      </c>
      <c r="F263" t="str">
        <f t="shared" si="62"/>
        <v>2.90990990990433-65086.514521996i</v>
      </c>
      <c r="G263" t="str">
        <f t="shared" si="63"/>
        <v>0.999999999998084-0.0000013841590805273i</v>
      </c>
      <c r="H263" t="str">
        <f t="shared" si="64"/>
        <v>15.1515194114168+0.0543141610374836i</v>
      </c>
      <c r="I263" t="str">
        <f t="shared" si="65"/>
        <v>24.2330344505566-6676.79242184526i</v>
      </c>
      <c r="K263" t="str">
        <f t="shared" si="66"/>
        <v>0.32999566667106-0.00119079012909551i</v>
      </c>
      <c r="L263" t="str">
        <f t="shared" si="67"/>
        <v>0.000833333333333333-351.348479586358i</v>
      </c>
      <c r="M263" t="str">
        <f t="shared" si="68"/>
        <v>0.005-123.629571961403i</v>
      </c>
      <c r="N263">
        <f t="shared" si="69"/>
        <v>89.814281135235589</v>
      </c>
      <c r="O263">
        <f t="shared" si="70"/>
        <v>93.345561236360908</v>
      </c>
      <c r="P263" s="3">
        <f t="shared" si="71"/>
        <v>93.345561236360908</v>
      </c>
      <c r="Q263" s="3">
        <f t="shared" si="72"/>
        <v>-90.185718864764411</v>
      </c>
      <c r="R263">
        <f t="shared" si="73"/>
        <v>89.814281135235589</v>
      </c>
      <c r="S263">
        <f t="shared" si="74"/>
        <v>2.2947474967903508E-3</v>
      </c>
      <c r="T263">
        <f t="shared" si="57"/>
        <v>93.345561236360908</v>
      </c>
    </row>
    <row r="264" spans="1:20" x14ac:dyDescent="0.25">
      <c r="A264">
        <f t="shared" si="58"/>
        <v>14.473113385791242</v>
      </c>
      <c r="B264">
        <f t="shared" si="75"/>
        <v>2.3034675372781539</v>
      </c>
      <c r="C264" t="str">
        <f t="shared" si="59"/>
        <v>-150.664398352794-46305.0703433609i</v>
      </c>
      <c r="D264" t="str">
        <f t="shared" si="60"/>
        <v>3.47812499996515-6909.36341710331i</v>
      </c>
      <c r="E264" t="str">
        <f t="shared" si="61"/>
        <v>162.469444794134-0.0219198939385292i</v>
      </c>
      <c r="F264" t="str">
        <f t="shared" si="62"/>
        <v>2.9099099099043-64840.1220582058i</v>
      </c>
      <c r="G264" t="str">
        <f t="shared" si="63"/>
        <v>0.99999999999807-1.38941888503328E-06i</v>
      </c>
      <c r="H264" t="str">
        <f t="shared" si="64"/>
        <v>15.1515194438536+0.0545205548834485i</v>
      </c>
      <c r="I264" t="str">
        <f t="shared" si="65"/>
        <v>24.2330344661429-6651.51666466856i</v>
      </c>
      <c r="K264" t="str">
        <f t="shared" si="66"/>
        <v>0.329995633675626-0.00119531501105566i</v>
      </c>
      <c r="L264" t="str">
        <f t="shared" si="67"/>
        <v>0.000833333333333333-350.018409629765i</v>
      </c>
      <c r="M264" t="str">
        <f t="shared" si="68"/>
        <v>0.005-123.161558040848i</v>
      </c>
      <c r="N264">
        <f t="shared" si="69"/>
        <v>89.813575411473792</v>
      </c>
      <c r="O264">
        <f t="shared" si="70"/>
        <v>93.312616943339293</v>
      </c>
      <c r="P264" s="3">
        <f t="shared" si="71"/>
        <v>93.312616943339293</v>
      </c>
      <c r="Q264" s="3">
        <f t="shared" si="72"/>
        <v>-90.186424588526208</v>
      </c>
      <c r="R264">
        <f t="shared" si="73"/>
        <v>89.813575411473792</v>
      </c>
      <c r="S264">
        <f t="shared" si="74"/>
        <v>2.3034675372781538E-3</v>
      </c>
      <c r="T264">
        <f t="shared" si="57"/>
        <v>93.312616943339293</v>
      </c>
    </row>
    <row r="265" spans="1:20" x14ac:dyDescent="0.25">
      <c r="A265">
        <f t="shared" si="58"/>
        <v>14.528111216657248</v>
      </c>
      <c r="B265">
        <f t="shared" si="75"/>
        <v>2.3122207139198108</v>
      </c>
      <c r="C265" t="str">
        <f t="shared" si="59"/>
        <v>-150.664381729078-46129.772836492i</v>
      </c>
      <c r="D265" t="str">
        <f t="shared" si="60"/>
        <v>3.47812499996489-6883.20722971424i</v>
      </c>
      <c r="E265" t="str">
        <f t="shared" si="61"/>
        <v>162.469444092339-0.0220031868371276i</v>
      </c>
      <c r="F265" t="str">
        <f t="shared" si="62"/>
        <v>2.90990990990426-64594.6623413396i</v>
      </c>
      <c r="G265" t="str">
        <f t="shared" si="63"/>
        <v>0.999999999998055-1.39469867679639E-06i</v>
      </c>
      <c r="H265" t="str">
        <f t="shared" si="64"/>
        <v>15.1515194765373+0.0547277330264179i</v>
      </c>
      <c r="I265" t="str">
        <f t="shared" si="65"/>
        <v>24.233034481848-6626.33659179209i</v>
      </c>
      <c r="K265" t="str">
        <f t="shared" si="66"/>
        <v>0.329995600428959-0.00119985708618803i</v>
      </c>
      <c r="L265" t="str">
        <f t="shared" si="67"/>
        <v>0.000833333333333333-348.693374805504i</v>
      </c>
      <c r="M265" t="str">
        <f t="shared" si="68"/>
        <v>0.005-122.695315840653i</v>
      </c>
      <c r="N265">
        <f t="shared" si="69"/>
        <v>89.812867006052386</v>
      </c>
      <c r="O265">
        <f t="shared" si="70"/>
        <v>93.27967264676866</v>
      </c>
      <c r="P265" s="3">
        <f t="shared" si="71"/>
        <v>93.27967264676866</v>
      </c>
      <c r="Q265" s="3">
        <f t="shared" si="72"/>
        <v>-90.187132993947614</v>
      </c>
      <c r="R265">
        <f t="shared" si="73"/>
        <v>89.812867006052386</v>
      </c>
      <c r="S265">
        <f t="shared" si="74"/>
        <v>2.3122207139198107E-3</v>
      </c>
      <c r="T265">
        <f t="shared" si="57"/>
        <v>93.27967264676866</v>
      </c>
    </row>
    <row r="266" spans="1:20" x14ac:dyDescent="0.25">
      <c r="A266">
        <f t="shared" si="58"/>
        <v>14.583318039280547</v>
      </c>
      <c r="B266">
        <f t="shared" si="75"/>
        <v>2.3210071526327063</v>
      </c>
      <c r="C266" t="str">
        <f t="shared" si="59"/>
        <v>-150.664364978785-45955.1389218934i</v>
      </c>
      <c r="D266" t="str">
        <f t="shared" si="60"/>
        <v>3.47812499996461-6857.15005957204i</v>
      </c>
      <c r="E266" t="str">
        <f t="shared" si="61"/>
        <v>162.469443385201-0.0220867962178635i</v>
      </c>
      <c r="F266" t="str">
        <f t="shared" si="62"/>
        <v>2.90990990990422-64350.131840377i</v>
      </c>
      <c r="G266" t="str">
        <f t="shared" si="63"/>
        <v>0.99999999999804-1.39999853176819E-06i</v>
      </c>
      <c r="H266" t="str">
        <f t="shared" si="64"/>
        <v>15.15151950947+0.0549356984467241i</v>
      </c>
      <c r="I266" t="str">
        <f t="shared" si="65"/>
        <v>24.2330344976726-6601.25184099216i</v>
      </c>
      <c r="K266" t="str">
        <f t="shared" si="66"/>
        <v>0.329995566929143-0.00120441641981086i</v>
      </c>
      <c r="L266" t="str">
        <f t="shared" si="67"/>
        <v>0.000833333333333333-347.373356052505i</v>
      </c>
      <c r="M266" t="str">
        <f t="shared" si="68"/>
        <v>0.005-122.230838653769i</v>
      </c>
      <c r="N266">
        <f t="shared" si="69"/>
        <v>89.812155908782088</v>
      </c>
      <c r="O266">
        <f t="shared" si="70"/>
        <v>93.246728346622021</v>
      </c>
      <c r="P266" s="3">
        <f t="shared" si="71"/>
        <v>93.246728346622021</v>
      </c>
      <c r="Q266" s="3">
        <f t="shared" si="72"/>
        <v>-90.187844091217912</v>
      </c>
      <c r="R266">
        <f t="shared" si="73"/>
        <v>89.812155908782088</v>
      </c>
      <c r="S266">
        <f t="shared" si="74"/>
        <v>2.3210071526327063E-3</v>
      </c>
      <c r="T266">
        <f t="shared" si="57"/>
        <v>93.246728346622021</v>
      </c>
    </row>
    <row r="267" spans="1:20" x14ac:dyDescent="0.25">
      <c r="A267">
        <f t="shared" si="58"/>
        <v>14.638734647829814</v>
      </c>
      <c r="B267">
        <f t="shared" si="75"/>
        <v>2.3298269798127107</v>
      </c>
      <c r="C267" t="str">
        <f t="shared" si="59"/>
        <v>-150.664348100949-45781.1660873971i</v>
      </c>
      <c r="D267" t="str">
        <f t="shared" si="60"/>
        <v>3.47812499996434-6831.19153183553i</v>
      </c>
      <c r="E267" t="str">
        <f t="shared" si="61"/>
        <v>162.469442672678-0.0221707232830136i</v>
      </c>
      <c r="F267" t="str">
        <f t="shared" si="62"/>
        <v>2.90990990990417-64106.5270376648i</v>
      </c>
      <c r="G267" t="str">
        <f t="shared" si="63"/>
        <v>0.999999999998025-1.40531852618888E-06i</v>
      </c>
      <c r="H267" t="str">
        <f t="shared" si="64"/>
        <v>15.1515195426533+0.0551444541360257i</v>
      </c>
      <c r="I267" t="str">
        <f t="shared" si="65"/>
        <v>24.2330345136176-6576.26205141609i</v>
      </c>
      <c r="K267" t="str">
        <f t="shared" si="66"/>
        <v>0.329995533174252-0.00120899307749046i</v>
      </c>
      <c r="L267" t="str">
        <f t="shared" si="67"/>
        <v>0.000833333333333333-346.058334381853i</v>
      </c>
      <c r="M267" t="str">
        <f t="shared" si="68"/>
        <v>0.005-121.768119798535i</v>
      </c>
      <c r="N267">
        <f t="shared" si="69"/>
        <v>89.81144210943495</v>
      </c>
      <c r="O267">
        <f t="shared" si="70"/>
        <v>93.213784042872021</v>
      </c>
      <c r="P267" s="3">
        <f t="shared" si="71"/>
        <v>93.213784042872021</v>
      </c>
      <c r="Q267" s="3">
        <f t="shared" si="72"/>
        <v>-90.18855789056505</v>
      </c>
      <c r="R267">
        <f t="shared" si="73"/>
        <v>89.81144210943495</v>
      </c>
      <c r="S267">
        <f t="shared" si="74"/>
        <v>2.3298269798127107E-3</v>
      </c>
      <c r="T267">
        <f t="shared" si="57"/>
        <v>93.213784042872021</v>
      </c>
    </row>
    <row r="268" spans="1:20" x14ac:dyDescent="0.25">
      <c r="A268">
        <f t="shared" si="58"/>
        <v>14.694361839491567</v>
      </c>
      <c r="B268">
        <f t="shared" si="75"/>
        <v>2.3386803223359989</v>
      </c>
      <c r="C268" t="str">
        <f t="shared" si="59"/>
        <v>-150.664331094601-45607.8518303457i</v>
      </c>
      <c r="D268" t="str">
        <f t="shared" si="60"/>
        <v>3.47812499996406-6805.3312730826i</v>
      </c>
      <c r="E268" t="str">
        <f t="shared" si="61"/>
        <v>162.46944195473-0.022254969239422i</v>
      </c>
      <c r="F268" t="str">
        <f t="shared" si="62"/>
        <v>2.90990990990411-63863.844428866i</v>
      </c>
      <c r="G268" t="str">
        <f t="shared" si="63"/>
        <v>0.99999999999801-1.41065873658838E-06i</v>
      </c>
      <c r="H268" t="str">
        <f t="shared" si="64"/>
        <v>15.1515195760894+0.0553540030973494i</v>
      </c>
      <c r="I268" t="str">
        <f t="shared" si="65"/>
        <v>24.2330345296839-6551.36686357748i</v>
      </c>
      <c r="K268" t="str">
        <f t="shared" si="66"/>
        <v>0.329995499162343-0.00121358712504209i</v>
      </c>
      <c r="L268" t="str">
        <f t="shared" si="67"/>
        <v>0.000833333333333333-344.748290876522i</v>
      </c>
      <c r="M268" t="str">
        <f t="shared" si="68"/>
        <v>0.005-121.307152618584i</v>
      </c>
      <c r="N268">
        <f t="shared" si="69"/>
        <v>89.81072559774411</v>
      </c>
      <c r="O268">
        <f t="shared" si="70"/>
        <v>93.180839735491247</v>
      </c>
      <c r="P268" s="3">
        <f t="shared" si="71"/>
        <v>93.180839735491247</v>
      </c>
      <c r="Q268" s="3">
        <f t="shared" si="72"/>
        <v>-90.18927440225589</v>
      </c>
      <c r="R268">
        <f t="shared" si="73"/>
        <v>89.81072559774411</v>
      </c>
      <c r="S268">
        <f t="shared" si="74"/>
        <v>2.3386803223359987E-3</v>
      </c>
      <c r="T268">
        <f t="shared" si="57"/>
        <v>93.180839735491247</v>
      </c>
    </row>
    <row r="269" spans="1:20" x14ac:dyDescent="0.25">
      <c r="A269">
        <f t="shared" si="58"/>
        <v>14.750200414481634</v>
      </c>
      <c r="B269">
        <f t="shared" si="75"/>
        <v>2.3475673075608756</v>
      </c>
      <c r="C269" t="str">
        <f t="shared" si="59"/>
        <v>-150.664313958766-45435.1936575559i</v>
      </c>
      <c r="D269" t="str">
        <f t="shared" si="60"/>
        <v>3.4781249999638-6779.56891130481i</v>
      </c>
      <c r="E269" t="str">
        <f t="shared" si="61"/>
        <v>162.469441231315-0.0223395352985147i</v>
      </c>
      <c r="F269" t="str">
        <f t="shared" si="62"/>
        <v>2.90990990990408-63622.0805229105i</v>
      </c>
      <c r="G269" t="str">
        <f t="shared" si="63"/>
        <v>0.999999999997995-0.0000014160192397874i</v>
      </c>
      <c r="H269" t="str">
        <f t="shared" si="64"/>
        <v>15.1515196097801+0.0555643483451336i</v>
      </c>
      <c r="I269" t="str">
        <f t="shared" si="65"/>
        <v>24.2330345458727-6526.56591935071i</v>
      </c>
      <c r="K269" t="str">
        <f t="shared" si="66"/>
        <v>0.329995464891459-0.00121819862853095i</v>
      </c>
      <c r="L269" t="str">
        <f t="shared" si="67"/>
        <v>0.000833333333333333-343.443206691097i</v>
      </c>
      <c r="M269" t="str">
        <f t="shared" si="68"/>
        <v>0.005-120.84793048275i</v>
      </c>
      <c r="N269">
        <f t="shared" si="69"/>
        <v>89.81000636340373</v>
      </c>
      <c r="O269">
        <f t="shared" si="70"/>
        <v>93.147895424452187</v>
      </c>
      <c r="P269" s="3">
        <f t="shared" si="71"/>
        <v>93.147895424452187</v>
      </c>
      <c r="Q269" s="3">
        <f t="shared" si="72"/>
        <v>-90.18999363659627</v>
      </c>
      <c r="R269">
        <f t="shared" si="73"/>
        <v>89.81000636340373</v>
      </c>
      <c r="S269">
        <f t="shared" si="74"/>
        <v>2.3475673075608757E-3</v>
      </c>
      <c r="T269">
        <f t="shared" si="57"/>
        <v>93.147895424452187</v>
      </c>
    </row>
    <row r="270" spans="1:20" x14ac:dyDescent="0.25">
      <c r="A270">
        <f t="shared" si="58"/>
        <v>14.806251176056666</v>
      </c>
      <c r="B270">
        <f t="shared" si="75"/>
        <v>2.356488063329607</v>
      </c>
      <c r="C270" t="str">
        <f t="shared" si="59"/>
        <v>-150.664296692454-45263.1890852815i</v>
      </c>
      <c r="D270" t="str">
        <f t="shared" si="60"/>
        <v>3.4781249999635-6753.9040759018i</v>
      </c>
      <c r="E270" t="str">
        <f t="shared" si="61"/>
        <v>162.469440502393-0.0224244226763184i</v>
      </c>
      <c r="F270" t="str">
        <f t="shared" si="62"/>
        <v>2.90990990990402-63381.2318419422i</v>
      </c>
      <c r="G270" t="str">
        <f t="shared" si="63"/>
        <v>0.99999999999798-1.42140011289857E-06i</v>
      </c>
      <c r="H270" t="str">
        <f t="shared" si="64"/>
        <v>15.1515196437273+0.0557754929052718i</v>
      </c>
      <c r="I270" t="str">
        <f t="shared" si="65"/>
        <v>24.2330345621847-6501.85886196574i</v>
      </c>
      <c r="K270" t="str">
        <f t="shared" si="66"/>
        <v>0.32999543035963-0.00122282765427308i</v>
      </c>
      <c r="L270" t="str">
        <f t="shared" si="67"/>
        <v>0.000833333333333333-342.143063051501i</v>
      </c>
      <c r="M270" t="str">
        <f t="shared" si="68"/>
        <v>0.005-120.390446784967i</v>
      </c>
      <c r="N270">
        <f t="shared" si="69"/>
        <v>89.809284396068875</v>
      </c>
      <c r="O270">
        <f t="shared" si="70"/>
        <v>93.114951109726874</v>
      </c>
      <c r="P270" s="3">
        <f t="shared" si="71"/>
        <v>93.114951109726874</v>
      </c>
      <c r="Q270" s="3">
        <f t="shared" si="72"/>
        <v>-90.190715603931125</v>
      </c>
      <c r="R270">
        <f t="shared" si="73"/>
        <v>89.809284396068875</v>
      </c>
      <c r="S270">
        <f t="shared" si="74"/>
        <v>2.3564880633296071E-3</v>
      </c>
      <c r="T270">
        <f t="shared" si="57"/>
        <v>93.114951109726874</v>
      </c>
    </row>
    <row r="271" spans="1:20" x14ac:dyDescent="0.25">
      <c r="A271">
        <f t="shared" si="58"/>
        <v>14.862514930525681</v>
      </c>
      <c r="B271">
        <f t="shared" si="75"/>
        <v>2.3654427179702595</v>
      </c>
      <c r="C271" t="str">
        <f t="shared" si="59"/>
        <v>-150.664279294673-45091.8356391787i</v>
      </c>
      <c r="D271" t="str">
        <f t="shared" si="60"/>
        <v>3.47812499996323-6728.33639767641i</v>
      </c>
      <c r="E271" t="str">
        <f t="shared" si="61"/>
        <v>162.469439767919-0.022509632593469i</v>
      </c>
      <c r="F271" t="str">
        <f t="shared" si="62"/>
        <v>2.90990990990398-63141.2949212728i</v>
      </c>
      <c r="G271" t="str">
        <f t="shared" si="63"/>
        <v>0.999999999997964-1.42680143332757E-06i</v>
      </c>
      <c r="H271" t="str">
        <f t="shared" si="64"/>
        <v>15.151519677933+0.0559874398151552i</v>
      </c>
      <c r="I271" t="str">
        <f t="shared" si="65"/>
        <v>24.233034578621-6477.24533600337i</v>
      </c>
      <c r="K271" t="str">
        <f t="shared" si="66"/>
        <v>0.329995395564867-0.00122747426883634i</v>
      </c>
      <c r="L271" t="str">
        <f t="shared" si="67"/>
        <v>0.000833333333333333-340.847841254733i</v>
      </c>
      <c r="M271" t="str">
        <f t="shared" si="68"/>
        <v>0.005-119.934694944179i</v>
      </c>
      <c r="N271">
        <f t="shared" si="69"/>
        <v>89.808559685355206</v>
      </c>
      <c r="O271">
        <f t="shared" si="70"/>
        <v>93.082006791287185</v>
      </c>
      <c r="P271" s="3">
        <f t="shared" si="71"/>
        <v>93.082006791287185</v>
      </c>
      <c r="Q271" s="3">
        <f t="shared" si="72"/>
        <v>-90.191440314644794</v>
      </c>
      <c r="R271">
        <f t="shared" si="73"/>
        <v>89.808559685355206</v>
      </c>
      <c r="S271">
        <f t="shared" si="74"/>
        <v>2.3654427179702594E-3</v>
      </c>
      <c r="T271">
        <f t="shared" si="57"/>
        <v>93.082006791287185</v>
      </c>
    </row>
    <row r="272" spans="1:20" x14ac:dyDescent="0.25">
      <c r="A272">
        <f t="shared" si="58"/>
        <v>14.918992487261679</v>
      </c>
      <c r="B272">
        <f t="shared" si="75"/>
        <v>2.3744314002985467</v>
      </c>
      <c r="C272" t="str">
        <f t="shared" si="59"/>
        <v>-150.664261764421-44921.1308542714i</v>
      </c>
      <c r="D272" t="str">
        <f t="shared" si="60"/>
        <v>3.47812499996295-6702.86550882897i</v>
      </c>
      <c r="E272" t="str">
        <f t="shared" si="61"/>
        <v>162.469439027853-0.0225951662752466i</v>
      </c>
      <c r="F272" t="str">
        <f t="shared" si="62"/>
        <v>2.90990990990393-62902.2663093291i</v>
      </c>
      <c r="G272" t="str">
        <f t="shared" si="63"/>
        <v>0.999999999997949-1.43222327877418E-06i</v>
      </c>
      <c r="H272" t="str">
        <f t="shared" si="64"/>
        <v>15.1515197123991+0.0562001921237178i</v>
      </c>
      <c r="I272" t="str">
        <f t="shared" si="65"/>
        <v>24.2330345951824-6452.72498738971i</v>
      </c>
      <c r="K272" t="str">
        <f t="shared" si="66"/>
        <v>0.32999536050517-0.00123213853904134i</v>
      </c>
      <c r="L272" t="str">
        <f t="shared" si="67"/>
        <v>0.000833333333333333-339.557522668592i</v>
      </c>
      <c r="M272" t="str">
        <f t="shared" si="68"/>
        <v>0.005-119.480668404243i</v>
      </c>
      <c r="N272">
        <f t="shared" si="69"/>
        <v>89.80783222083906</v>
      </c>
      <c r="O272">
        <f t="shared" si="70"/>
        <v>93.049062469104996</v>
      </c>
      <c r="P272" s="3">
        <f t="shared" si="71"/>
        <v>93.049062469104996</v>
      </c>
      <c r="Q272" s="3">
        <f t="shared" si="72"/>
        <v>-90.19216777916094</v>
      </c>
      <c r="R272">
        <f t="shared" si="73"/>
        <v>89.80783222083906</v>
      </c>
      <c r="S272">
        <f t="shared" si="74"/>
        <v>2.3744314002985467E-3</v>
      </c>
      <c r="T272">
        <f t="shared" si="57"/>
        <v>93.049062469104996</v>
      </c>
    </row>
    <row r="273" spans="1:20" x14ac:dyDescent="0.25">
      <c r="A273">
        <f t="shared" si="58"/>
        <v>14.975684658713275</v>
      </c>
      <c r="B273">
        <f t="shared" si="75"/>
        <v>2.3834542396196814</v>
      </c>
      <c r="C273" t="str">
        <f t="shared" si="59"/>
        <v>-150.66424410069-44751.0722749133i</v>
      </c>
      <c r="D273" t="str">
        <f t="shared" si="60"/>
        <v>3.47812499996267-6677.49104295218i</v>
      </c>
      <c r="E273" t="str">
        <f t="shared" si="61"/>
        <v>162.469438282152-0.0226810249515758i</v>
      </c>
      <c r="F273" t="str">
        <f t="shared" si="62"/>
        <v>2.90990990990389-62664.1425676039i</v>
      </c>
      <c r="G273" t="str">
        <f t="shared" si="63"/>
        <v>0.999999999997933-0.0000014376657272335i</v>
      </c>
      <c r="H273" t="str">
        <f t="shared" si="64"/>
        <v>15.1515197471277+0.0564137528914796i</v>
      </c>
      <c r="I273" t="str">
        <f t="shared" si="65"/>
        <v>24.2330346118701-6428.29746339134i</v>
      </c>
      <c r="K273" t="str">
        <f t="shared" si="66"/>
        <v>0.329995325178519-0.00123682053196243i</v>
      </c>
      <c r="L273" t="str">
        <f t="shared" si="67"/>
        <v>0.000833333333333333-338.272088731413i</v>
      </c>
      <c r="M273" t="str">
        <f t="shared" si="68"/>
        <v>0.005-119.028360633834i</v>
      </c>
      <c r="N273">
        <f t="shared" si="69"/>
        <v>89.807101992057042</v>
      </c>
      <c r="O273">
        <f t="shared" si="70"/>
        <v>93.016118143151658</v>
      </c>
      <c r="P273" s="3">
        <f t="shared" si="71"/>
        <v>93.016118143151658</v>
      </c>
      <c r="Q273" s="3">
        <f t="shared" si="72"/>
        <v>-90.192898007942958</v>
      </c>
      <c r="R273">
        <f t="shared" si="73"/>
        <v>89.807101992057042</v>
      </c>
      <c r="S273">
        <f t="shared" si="74"/>
        <v>2.3834542396196814E-3</v>
      </c>
      <c r="T273">
        <f t="shared" si="57"/>
        <v>93.016118143151658</v>
      </c>
    </row>
    <row r="274" spans="1:20" x14ac:dyDescent="0.25">
      <c r="A274">
        <f t="shared" si="58"/>
        <v>15.032592260416385</v>
      </c>
      <c r="B274">
        <f t="shared" si="75"/>
        <v>2.3925113657302362</v>
      </c>
      <c r="C274" t="str">
        <f t="shared" si="59"/>
        <v>-150.664226302466-44581.6574547553i</v>
      </c>
      <c r="D274" t="str">
        <f t="shared" si="60"/>
        <v>3.47812499996239-6652.21263502584i</v>
      </c>
      <c r="E274" t="str">
        <f t="shared" si="61"/>
        <v>162.469437530774-0.02276720985706i</v>
      </c>
      <c r="F274" t="str">
        <f t="shared" si="62"/>
        <v>2.90990990990384-62426.9202706075i</v>
      </c>
      <c r="G274" t="str">
        <f t="shared" si="63"/>
        <v>0.999999999997917-1.44312885699696E-06i</v>
      </c>
      <c r="H274" t="str">
        <f t="shared" si="64"/>
        <v>15.1515197821207+0.0566281251905898i</v>
      </c>
      <c r="I274" t="str">
        <f t="shared" si="65"/>
        <v>24.2330346286846-6403.96241261011i</v>
      </c>
      <c r="K274" t="str">
        <f t="shared" si="66"/>
        <v>0.329995289582884-0.00124152031492865i</v>
      </c>
      <c r="L274" t="str">
        <f t="shared" si="67"/>
        <v>0.000833333333333333-336.991520951797i</v>
      </c>
      <c r="M274" t="str">
        <f t="shared" si="68"/>
        <v>0.005-118.577765126354i</v>
      </c>
      <c r="N274">
        <f t="shared" si="69"/>
        <v>89.806368988506122</v>
      </c>
      <c r="O274">
        <f t="shared" si="70"/>
        <v>92.983173813398594</v>
      </c>
      <c r="P274" s="3">
        <f t="shared" si="71"/>
        <v>92.983173813398594</v>
      </c>
      <c r="Q274" s="3">
        <f t="shared" si="72"/>
        <v>-90.193631011493878</v>
      </c>
      <c r="R274">
        <f t="shared" si="73"/>
        <v>89.806368988506122</v>
      </c>
      <c r="S274">
        <f t="shared" si="74"/>
        <v>2.392511365730236E-3</v>
      </c>
      <c r="T274">
        <f t="shared" si="57"/>
        <v>92.983173813398594</v>
      </c>
    </row>
    <row r="275" spans="1:20" x14ac:dyDescent="0.25">
      <c r="A275">
        <f t="shared" si="58"/>
        <v>15.089716111005968</v>
      </c>
      <c r="B275">
        <f t="shared" si="75"/>
        <v>2.4016029089200113</v>
      </c>
      <c r="C275" t="str">
        <f t="shared" si="59"/>
        <v>-150.66420836872-44412.8839567077i</v>
      </c>
      <c r="D275" t="str">
        <f t="shared" si="60"/>
        <v>3.4781249999621-6627.02992141156i</v>
      </c>
      <c r="E275" t="str">
        <f t="shared" si="61"/>
        <v>162.469436773674-0.0228537222309728i</v>
      </c>
      <c r="F275" t="str">
        <f t="shared" si="62"/>
        <v>2.9099099099038-62190.5960058173i</v>
      </c>
      <c r="G275" t="str">
        <f t="shared" si="63"/>
        <v>0.999999999997901-1.44861274665353E-06i</v>
      </c>
      <c r="H275" t="str">
        <f t="shared" si="64"/>
        <v>15.1515198173802+0.0568433121048734i</v>
      </c>
      <c r="I275" t="str">
        <f t="shared" si="65"/>
        <v>24.2330346456274-6379.71948497816i</v>
      </c>
      <c r="K275" t="str">
        <f t="shared" si="66"/>
        <v>0.329995253716215-0.00124623795552468i</v>
      </c>
      <c r="L275" t="str">
        <f t="shared" si="67"/>
        <v>0.000833333333333333-335.715800908344i</v>
      </c>
      <c r="M275" t="str">
        <f t="shared" si="68"/>
        <v>0.005-118.128875399835i</v>
      </c>
      <c r="N275">
        <f t="shared" si="69"/>
        <v>89.805633199643324</v>
      </c>
      <c r="O275">
        <f t="shared" si="70"/>
        <v>92.95022947981677</v>
      </c>
      <c r="P275" s="3">
        <f t="shared" si="71"/>
        <v>92.95022947981677</v>
      </c>
      <c r="Q275" s="3">
        <f t="shared" si="72"/>
        <v>-90.194366800356676</v>
      </c>
      <c r="R275">
        <f t="shared" si="73"/>
        <v>89.805633199643324</v>
      </c>
      <c r="S275">
        <f t="shared" si="74"/>
        <v>2.4016029089200114E-3</v>
      </c>
      <c r="T275">
        <f t="shared" si="57"/>
        <v>92.95022947981677</v>
      </c>
    </row>
    <row r="276" spans="1:20" x14ac:dyDescent="0.25">
      <c r="A276">
        <f t="shared" si="58"/>
        <v>15.147057032227792</v>
      </c>
      <c r="B276">
        <f t="shared" si="75"/>
        <v>2.4107289999739074</v>
      </c>
      <c r="C276" t="str">
        <f t="shared" si="59"/>
        <v>-150.664190298425-44244.7493529078i</v>
      </c>
      <c r="D276" t="str">
        <f t="shared" si="60"/>
        <v>3.47812499996181-6601.94253984757i</v>
      </c>
      <c r="E276" t="str">
        <f t="shared" si="61"/>
        <v>162.46943601081-0.0229405633173075i</v>
      </c>
      <c r="F276" t="str">
        <f t="shared" si="62"/>
        <v>2.90990990990376-61955.1663736297i</v>
      </c>
      <c r="G276" t="str">
        <f t="shared" si="63"/>
        <v>0.999999999997885-0.0000014541174750908i</v>
      </c>
      <c r="H276" t="str">
        <f t="shared" si="64"/>
        <v>15.1515198529081+0.0570593167298724i</v>
      </c>
      <c r="I276" t="str">
        <f t="shared" si="65"/>
        <v>24.2330346626991-6355.56833175281i</v>
      </c>
      <c r="K276" t="str">
        <f t="shared" si="66"/>
        <v>0.329995217576451-0.00125097352159184i</v>
      </c>
      <c r="L276" t="str">
        <f t="shared" si="67"/>
        <v>0.000833333333333333-334.444910249396i</v>
      </c>
      <c r="M276" t="str">
        <f t="shared" si="68"/>
        <v>0.005-117.681684996847i</v>
      </c>
      <c r="N276">
        <f t="shared" si="69"/>
        <v>89.804894614885598</v>
      </c>
      <c r="O276">
        <f t="shared" si="70"/>
        <v>92.917285142377125</v>
      </c>
      <c r="P276" s="3">
        <f t="shared" si="71"/>
        <v>92.917285142377125</v>
      </c>
      <c r="Q276" s="3">
        <f t="shared" si="72"/>
        <v>-90.195105385114402</v>
      </c>
      <c r="R276">
        <f t="shared" si="73"/>
        <v>89.804894614885598</v>
      </c>
      <c r="S276">
        <f t="shared" si="74"/>
        <v>2.4107289999739075E-3</v>
      </c>
      <c r="T276">
        <f t="shared" si="57"/>
        <v>92.917285142377125</v>
      </c>
    </row>
    <row r="277" spans="1:20" x14ac:dyDescent="0.25">
      <c r="A277">
        <f t="shared" si="58"/>
        <v>15.204615848950258</v>
      </c>
      <c r="B277">
        <f t="shared" si="75"/>
        <v>2.4198897701738082</v>
      </c>
      <c r="C277" t="str">
        <f t="shared" si="59"/>
        <v>-150.664172090537-44077.2512246818i</v>
      </c>
      <c r="D277" t="str">
        <f t="shared" si="60"/>
        <v>3.47812499996151-6576.95012944342i</v>
      </c>
      <c r="E277" t="str">
        <f t="shared" si="61"/>
        <v>162.469435242136-0.0230277343647765i</v>
      </c>
      <c r="F277" t="str">
        <f t="shared" si="62"/>
        <v>2.9099099099037-61720.62798731i</v>
      </c>
      <c r="G277" t="str">
        <f t="shared" si="63"/>
        <v>0.999999999997869-1.45964312149611E-06i</v>
      </c>
      <c r="H277" t="str">
        <f t="shared" si="64"/>
        <v>15.1515198887066+0.0572761421728924i</v>
      </c>
      <c r="I277" t="str">
        <f t="shared" si="65"/>
        <v>24.2330346799007-6331.50860551164i</v>
      </c>
      <c r="K277" t="str">
        <f t="shared" si="66"/>
        <v>0.32999518116151-0.00125572708122902i</v>
      </c>
      <c r="L277" t="str">
        <f t="shared" si="67"/>
        <v>0.000833333333333333-333.178830692764i</v>
      </c>
      <c r="M277" t="str">
        <f t="shared" si="68"/>
        <v>0.005-117.236187484406i</v>
      </c>
      <c r="N277">
        <f t="shared" si="69"/>
        <v>89.804153223609745</v>
      </c>
      <c r="O277">
        <f t="shared" si="70"/>
        <v>92.884340801050115</v>
      </c>
      <c r="P277" s="3">
        <f t="shared" si="71"/>
        <v>92.884340801050115</v>
      </c>
      <c r="Q277" s="3">
        <f t="shared" si="72"/>
        <v>-90.195846776390255</v>
      </c>
      <c r="R277">
        <f t="shared" si="73"/>
        <v>89.804153223609745</v>
      </c>
      <c r="S277">
        <f t="shared" si="74"/>
        <v>2.4198897701738081E-3</v>
      </c>
      <c r="T277">
        <f t="shared" si="57"/>
        <v>92.884340801050115</v>
      </c>
    </row>
    <row r="278" spans="1:20" x14ac:dyDescent="0.25">
      <c r="A278">
        <f t="shared" si="58"/>
        <v>15.262393389176269</v>
      </c>
      <c r="B278">
        <f t="shared" si="75"/>
        <v>2.4290853513004689</v>
      </c>
      <c r="C278" t="str">
        <f t="shared" si="59"/>
        <v>-150.664153744012-43910.3871625143i</v>
      </c>
      <c r="D278" t="str">
        <f t="shared" si="60"/>
        <v>3.47812499996122-6552.05233067495i</v>
      </c>
      <c r="E278" t="str">
        <f t="shared" si="61"/>
        <v>162.469434467611-0.0231152366268332i</v>
      </c>
      <c r="F278" t="str">
        <f t="shared" si="62"/>
        <v>2.90990990990366-61486.9774729452i</v>
      </c>
      <c r="G278" t="str">
        <f t="shared" si="63"/>
        <v>0.999999999997853-1.46518976535777E-06i</v>
      </c>
      <c r="H278" t="str">
        <f t="shared" si="64"/>
        <v>15.1515199247776+0.0574937915530471i</v>
      </c>
      <c r="I278" t="str">
        <f t="shared" si="65"/>
        <v>24.2330346972332-6307.53996014738i</v>
      </c>
      <c r="K278" t="str">
        <f t="shared" si="66"/>
        <v>0.329995144469298-0.00126049870279369i</v>
      </c>
      <c r="L278" t="str">
        <f t="shared" si="67"/>
        <v>0.000833333333333333-331.917544025467i</v>
      </c>
      <c r="M278" t="str">
        <f t="shared" si="68"/>
        <v>0.005-116.792376453881i</v>
      </c>
      <c r="N278">
        <f t="shared" si="69"/>
        <v>89.803409015152184</v>
      </c>
      <c r="O278">
        <f t="shared" si="70"/>
        <v>92.851396455806366</v>
      </c>
      <c r="P278" s="3">
        <f t="shared" si="71"/>
        <v>92.851396455806366</v>
      </c>
      <c r="Q278" s="3">
        <f t="shared" si="72"/>
        <v>-90.196590984847816</v>
      </c>
      <c r="R278">
        <f t="shared" si="73"/>
        <v>89.803409015152184</v>
      </c>
      <c r="S278">
        <f t="shared" si="74"/>
        <v>2.4290853513004688E-3</v>
      </c>
      <c r="T278">
        <f t="shared" si="57"/>
        <v>92.851396455806366</v>
      </c>
    </row>
    <row r="279" spans="1:20" x14ac:dyDescent="0.25">
      <c r="A279">
        <f t="shared" si="58"/>
        <v>15.320390484055139</v>
      </c>
      <c r="B279">
        <f t="shared" si="75"/>
        <v>2.4383158756354106</v>
      </c>
      <c r="C279" t="str">
        <f t="shared" si="59"/>
        <v>-150.664135257793-43744.1547660089i</v>
      </c>
      <c r="D279" t="str">
        <f t="shared" si="60"/>
        <v>3.47812499996095-6527.24878537896i</v>
      </c>
      <c r="E279" t="str">
        <f t="shared" si="61"/>
        <v>162.469433687188-0.0232030713616844i</v>
      </c>
      <c r="F279" t="str">
        <f t="shared" si="62"/>
        <v>2.90990990990362-61254.2114693942i</v>
      </c>
      <c r="G279" t="str">
        <f t="shared" si="63"/>
        <v>0.999999999997837-1.47075748646611E-06i</v>
      </c>
      <c r="H279" t="str">
        <f t="shared" si="64"/>
        <v>15.1515199611234+0.0577122680013029i</v>
      </c>
      <c r="I279" t="str">
        <f t="shared" si="65"/>
        <v>24.2330347146978-6283.66205086312i</v>
      </c>
      <c r="K279" t="str">
        <f t="shared" si="66"/>
        <v>0.329995107497703-0.00126528845490289i</v>
      </c>
      <c r="L279" t="str">
        <f t="shared" si="67"/>
        <v>0.000833333333333333-330.661032103475i</v>
      </c>
      <c r="M279" t="str">
        <f t="shared" si="68"/>
        <v>0.005-116.350245520902i</v>
      </c>
      <c r="N279">
        <f t="shared" si="69"/>
        <v>89.802661978808828</v>
      </c>
      <c r="O279">
        <f t="shared" si="70"/>
        <v>92.818452106615936</v>
      </c>
      <c r="P279" s="3">
        <f t="shared" si="71"/>
        <v>92.818452106615936</v>
      </c>
      <c r="Q279" s="3">
        <f t="shared" si="72"/>
        <v>-90.197338021191172</v>
      </c>
      <c r="R279">
        <f t="shared" si="73"/>
        <v>89.802661978808828</v>
      </c>
      <c r="S279">
        <f t="shared" si="74"/>
        <v>2.4383158756354105E-3</v>
      </c>
      <c r="T279">
        <f t="shared" si="57"/>
        <v>92.818452106615936</v>
      </c>
    </row>
    <row r="280" spans="1:20" x14ac:dyDescent="0.25">
      <c r="A280">
        <f t="shared" si="58"/>
        <v>15.378607967894549</v>
      </c>
      <c r="B280">
        <f t="shared" si="75"/>
        <v>2.4475814759628252</v>
      </c>
      <c r="C280" t="str">
        <f t="shared" si="59"/>
        <v>-150.664116630814-43578.5516438565i</v>
      </c>
      <c r="D280" t="str">
        <f t="shared" si="60"/>
        <v>3.47812499996065-6502.53913674808i</v>
      </c>
      <c r="E280" t="str">
        <f t="shared" si="61"/>
        <v>162.469432900821-0.0232912398323116i</v>
      </c>
      <c r="F280" t="str">
        <f t="shared" si="62"/>
        <v>2.90990990990357-61022.3266282395i</v>
      </c>
      <c r="G280" t="str">
        <f t="shared" si="63"/>
        <v>0.99999999999782-1.47634636491466E-06i</v>
      </c>
      <c r="H280" t="str">
        <f t="shared" si="64"/>
        <v>15.1515199977458+0.0579315746605247i</v>
      </c>
      <c r="I280" t="str">
        <f t="shared" si="65"/>
        <v>24.2330347322956-6259.87453416696i</v>
      </c>
      <c r="K280" t="str">
        <f t="shared" si="66"/>
        <v>0.3299950702446-0.00127009640643419i</v>
      </c>
      <c r="L280" t="str">
        <f t="shared" si="67"/>
        <v>0.000833333333333333-329.409276851439i</v>
      </c>
      <c r="M280" t="str">
        <f t="shared" si="68"/>
        <v>0.005-115.909788325266i</v>
      </c>
      <c r="N280">
        <f t="shared" si="69"/>
        <v>89.801912103834923</v>
      </c>
      <c r="O280">
        <f t="shared" si="70"/>
        <v>92.785507753448698</v>
      </c>
      <c r="P280" s="3">
        <f t="shared" si="71"/>
        <v>92.785507753448698</v>
      </c>
      <c r="Q280" s="3">
        <f t="shared" si="72"/>
        <v>-90.198087896165077</v>
      </c>
      <c r="R280">
        <f t="shared" si="73"/>
        <v>89.801912103834923</v>
      </c>
      <c r="S280">
        <f t="shared" si="74"/>
        <v>2.447581475962825E-3</v>
      </c>
      <c r="T280">
        <f t="shared" si="57"/>
        <v>92.785507753448698</v>
      </c>
    </row>
    <row r="281" spans="1:20" x14ac:dyDescent="0.25">
      <c r="A281">
        <f t="shared" si="58"/>
        <v>15.437046678172548</v>
      </c>
      <c r="B281">
        <f t="shared" si="75"/>
        <v>2.456882285571484</v>
      </c>
      <c r="C281" t="str">
        <f t="shared" si="59"/>
        <v>-150.66409786201-43413.5754138012i</v>
      </c>
      <c r="D281" t="str">
        <f t="shared" si="60"/>
        <v>3.47812499996035-6477.92302932573i</v>
      </c>
      <c r="E281" t="str">
        <f t="shared" si="61"/>
        <v>162.469432108468-0.0233797433065117i</v>
      </c>
      <c r="F281" t="str">
        <f t="shared" si="62"/>
        <v>2.90990990990353-60791.31961374i</v>
      </c>
      <c r="G281" t="str">
        <f t="shared" si="63"/>
        <v>0.999999999997804-1.48195648110131E-06i</v>
      </c>
      <c r="H281" t="str">
        <f t="shared" si="64"/>
        <v>15.1515200346472+0.0581517146855181i</v>
      </c>
      <c r="I281" t="str">
        <f t="shared" si="65"/>
        <v>24.2330347500272-6236.17706786761i</v>
      </c>
      <c r="K281" t="str">
        <f t="shared" si="66"/>
        <v>0.329995032707843-0.00127492262652666i</v>
      </c>
      <c r="L281" t="str">
        <f t="shared" si="67"/>
        <v>0.000833333333333333-328.162260262442i</v>
      </c>
      <c r="M281" t="str">
        <f t="shared" si="68"/>
        <v>0.005-115.470998530848i</v>
      </c>
      <c r="N281">
        <f t="shared" si="69"/>
        <v>89.801159379444869</v>
      </c>
      <c r="O281">
        <f t="shared" si="70"/>
        <v>92.752563396274482</v>
      </c>
      <c r="P281" s="3">
        <f t="shared" si="71"/>
        <v>92.752563396274482</v>
      </c>
      <c r="Q281" s="3">
        <f t="shared" si="72"/>
        <v>-90.198840620555131</v>
      </c>
      <c r="R281">
        <f t="shared" si="73"/>
        <v>89.801159379444869</v>
      </c>
      <c r="S281">
        <f t="shared" si="74"/>
        <v>2.4568822855714841E-3</v>
      </c>
      <c r="T281">
        <f t="shared" si="57"/>
        <v>92.752563396274482</v>
      </c>
    </row>
    <row r="282" spans="1:20" x14ac:dyDescent="0.25">
      <c r="A282">
        <f t="shared" si="58"/>
        <v>15.495707455549606</v>
      </c>
      <c r="B282">
        <f t="shared" si="75"/>
        <v>2.4662184382566559</v>
      </c>
      <c r="C282" t="str">
        <f t="shared" si="59"/>
        <v>-150.664078950294-43249.2237026044i</v>
      </c>
      <c r="D282" t="str">
        <f t="shared" si="60"/>
        <v>3.47812499996004-6453.40010900095i</v>
      </c>
      <c r="E282" t="str">
        <f t="shared" si="61"/>
        <v>162.469431310082-0.0234685830568683i</v>
      </c>
      <c r="F282" t="str">
        <f t="shared" si="62"/>
        <v>2.90990990990347-60561.1871027821i</v>
      </c>
      <c r="G282" t="str">
        <f t="shared" si="63"/>
        <v>0.999999999997787-1.48758791572947E-06i</v>
      </c>
      <c r="H282" t="str">
        <f t="shared" si="64"/>
        <v>15.1515200718295+0.0583726912430791i</v>
      </c>
      <c r="I282" t="str">
        <f t="shared" si="65"/>
        <v>24.2330347678938-6212.56931106898i</v>
      </c>
      <c r="K282" t="str">
        <f t="shared" si="66"/>
        <v>0.329994994885273-0.00127976718458189i</v>
      </c>
      <c r="L282" t="str">
        <f t="shared" si="67"/>
        <v>0.000833333333333333-326.91996439773i</v>
      </c>
      <c r="M282" t="str">
        <f t="shared" si="68"/>
        <v>0.005-115.033869825511i</v>
      </c>
      <c r="N282">
        <f t="shared" si="69"/>
        <v>89.800403794812198</v>
      </c>
      <c r="O282">
        <f t="shared" si="70"/>
        <v>92.719619035062777</v>
      </c>
      <c r="P282" s="3">
        <f t="shared" si="71"/>
        <v>92.719619035062777</v>
      </c>
      <c r="Q282" s="3">
        <f t="shared" si="72"/>
        <v>-90.199596205187802</v>
      </c>
      <c r="R282">
        <f t="shared" si="73"/>
        <v>89.800403794812198</v>
      </c>
      <c r="S282">
        <f t="shared" si="74"/>
        <v>2.4662184382566558E-3</v>
      </c>
      <c r="T282">
        <f t="shared" si="57"/>
        <v>92.719619035062777</v>
      </c>
    </row>
    <row r="283" spans="1:20" x14ac:dyDescent="0.25">
      <c r="A283">
        <f t="shared" si="58"/>
        <v>15.554591143880694</v>
      </c>
      <c r="B283">
        <f t="shared" si="75"/>
        <v>2.4755900683220311</v>
      </c>
      <c r="C283" t="str">
        <f t="shared" si="59"/>
        <v>-150.664059894581-43085.4941460116i</v>
      </c>
      <c r="D283" t="str">
        <f t="shared" si="60"/>
        <v>3.47812499995973-6428.9700230033i</v>
      </c>
      <c r="E283" t="str">
        <f t="shared" si="61"/>
        <v>162.469430505617-0.0235577603608058i</v>
      </c>
      <c r="F283" t="str">
        <f t="shared" si="62"/>
        <v>2.90990990990342-60331.9257848327i</v>
      </c>
      <c r="G283" t="str">
        <f t="shared" si="63"/>
        <v>0.99999999999777-1.49324074980922E-06i</v>
      </c>
      <c r="H283" t="str">
        <f t="shared" si="64"/>
        <v>15.151520109295+0.0585945075120365i</v>
      </c>
      <c r="I283" t="str">
        <f t="shared" si="65"/>
        <v>24.2330347858964-6189.05092416564i</v>
      </c>
      <c r="K283" t="str">
        <f t="shared" si="66"/>
        <v>0.329994956774715-0.001284630150265i</v>
      </c>
      <c r="L283" t="str">
        <f t="shared" si="67"/>
        <v>0.000833333333333333-325.682371386461i</v>
      </c>
      <c r="M283" t="str">
        <f t="shared" si="68"/>
        <v>0.005-114.598395921012i</v>
      </c>
      <c r="N283">
        <f t="shared" si="69"/>
        <v>89.799645339069215</v>
      </c>
      <c r="O283">
        <f t="shared" si="70"/>
        <v>92.686674669782789</v>
      </c>
      <c r="P283" s="3">
        <f t="shared" si="71"/>
        <v>92.686674669782789</v>
      </c>
      <c r="Q283" s="3">
        <f t="shared" si="72"/>
        <v>-90.200354660930785</v>
      </c>
      <c r="R283">
        <f t="shared" si="73"/>
        <v>89.799645339069215</v>
      </c>
      <c r="S283">
        <f t="shared" si="74"/>
        <v>2.4755900683220309E-3</v>
      </c>
      <c r="T283">
        <f t="shared" si="57"/>
        <v>92.686674669782789</v>
      </c>
    </row>
    <row r="284" spans="1:20" x14ac:dyDescent="0.25">
      <c r="A284">
        <f t="shared" si="58"/>
        <v>15.613698590227441</v>
      </c>
      <c r="B284">
        <f t="shared" si="75"/>
        <v>2.484997310581655</v>
      </c>
      <c r="C284" t="str">
        <f t="shared" si="59"/>
        <v>-150.664040693776-42922.3843887184i</v>
      </c>
      <c r="D284" t="str">
        <f t="shared" si="60"/>
        <v>3.47812499995943-6404.63241989782i</v>
      </c>
      <c r="E284" t="str">
        <f t="shared" si="61"/>
        <v>162.469429695027-0.023647276500608i</v>
      </c>
      <c r="F284" t="str">
        <f t="shared" si="62"/>
        <v>2.90990990990338-60103.5323618907i</v>
      </c>
      <c r="G284" t="str">
        <f t="shared" si="63"/>
        <v>0.999999999997753-1.49891506465846E-06i</v>
      </c>
      <c r="H284" t="str">
        <f t="shared" si="64"/>
        <v>15.1515201470457+0.0588171666832993i</v>
      </c>
      <c r="I284" t="str">
        <f t="shared" si="65"/>
        <v>24.2330348040362-6165.62156883763i</v>
      </c>
      <c r="K284" t="str">
        <f t="shared" si="66"/>
        <v>0.329994918373975-0.0012895115935056i</v>
      </c>
      <c r="L284" t="str">
        <f t="shared" si="67"/>
        <v>0.000833333333333333-324.449463425444i</v>
      </c>
      <c r="M284" t="str">
        <f t="shared" si="68"/>
        <v>0.005-114.164570552911i</v>
      </c>
      <c r="N284">
        <f t="shared" si="69"/>
        <v>89.798884001306945</v>
      </c>
      <c r="O284">
        <f t="shared" si="70"/>
        <v>92.653730300403652</v>
      </c>
      <c r="P284" s="3">
        <f t="shared" si="71"/>
        <v>92.653730300403652</v>
      </c>
      <c r="Q284" s="3">
        <f t="shared" si="72"/>
        <v>-90.201115998693055</v>
      </c>
      <c r="R284">
        <f t="shared" si="73"/>
        <v>89.798884001306945</v>
      </c>
      <c r="S284">
        <f t="shared" si="74"/>
        <v>2.4849973105816551E-3</v>
      </c>
      <c r="T284">
        <f t="shared" si="57"/>
        <v>92.653730300403652</v>
      </c>
    </row>
    <row r="285" spans="1:20" x14ac:dyDescent="0.25">
      <c r="A285">
        <f t="shared" si="58"/>
        <v>15.673030644870305</v>
      </c>
      <c r="B285">
        <f t="shared" si="75"/>
        <v>2.4944403003618651</v>
      </c>
      <c r="C285" t="str">
        <f t="shared" si="59"/>
        <v>-150.66402134677-42759.8920843354i</v>
      </c>
      <c r="D285" t="str">
        <f t="shared" si="60"/>
        <v>3.47812499995912-6380.38694957986i</v>
      </c>
      <c r="E285" t="str">
        <f t="shared" si="61"/>
        <v>162.469428878264-0.0237371327634088i</v>
      </c>
      <c r="F285" t="str">
        <f t="shared" si="62"/>
        <v>2.90990990990332-59876.0035484398i</v>
      </c>
      <c r="G285" t="str">
        <f t="shared" si="63"/>
        <v>0.999999999997736-1.50461094190414E-06i</v>
      </c>
      <c r="H285" t="str">
        <f t="shared" si="64"/>
        <v>15.1515201850839+0.0590406719599014i</v>
      </c>
      <c r="I285" t="str">
        <f t="shared" si="65"/>
        <v>24.233034822314-6142.28090804585i</v>
      </c>
      <c r="K285" t="str">
        <f t="shared" si="66"/>
        <v>0.329994879680844-0.00129441158449882i</v>
      </c>
      <c r="L285" t="str">
        <f t="shared" si="67"/>
        <v>0.000833333333333333-323.221222778885i</v>
      </c>
      <c r="M285" t="str">
        <f t="shared" si="68"/>
        <v>0.005-113.732387480485i</v>
      </c>
      <c r="N285">
        <f t="shared" si="69"/>
        <v>89.798119770575056</v>
      </c>
      <c r="O285">
        <f t="shared" si="70"/>
        <v>92.620785926893944</v>
      </c>
      <c r="P285" s="3">
        <f t="shared" si="71"/>
        <v>92.620785926893944</v>
      </c>
      <c r="Q285" s="3">
        <f t="shared" si="72"/>
        <v>-90.201880229424944</v>
      </c>
      <c r="R285">
        <f t="shared" si="73"/>
        <v>89.798119770575056</v>
      </c>
      <c r="S285">
        <f t="shared" si="74"/>
        <v>2.4944403003618653E-3</v>
      </c>
      <c r="T285">
        <f t="shared" si="57"/>
        <v>92.620785926893944</v>
      </c>
    </row>
    <row r="286" spans="1:20" x14ac:dyDescent="0.25">
      <c r="A286">
        <f t="shared" si="58"/>
        <v>15.732588161320814</v>
      </c>
      <c r="B286">
        <f t="shared" si="75"/>
        <v>2.5039191735032404</v>
      </c>
      <c r="C286" t="str">
        <f t="shared" si="59"/>
        <v>-150.664001852455-42598.014895357i</v>
      </c>
      <c r="D286" t="str">
        <f t="shared" si="60"/>
        <v>3.47812499995881-6356.23326327023i</v>
      </c>
      <c r="E286" t="str">
        <f t="shared" si="61"/>
        <v>162.469428055283-0.0238273304412402i</v>
      </c>
      <c r="F286" t="str">
        <f t="shared" si="62"/>
        <v>2.90990990990328-59649.3360714018i</v>
      </c>
      <c r="G286" t="str">
        <f t="shared" si="63"/>
        <v>0.999999999997719-1.51032846348335E-06i</v>
      </c>
      <c r="H286" t="str">
        <f t="shared" si="64"/>
        <v>15.1515202234117+0.0592650265570497i</v>
      </c>
      <c r="I286" t="str">
        <f t="shared" si="65"/>
        <v>24.2330348407312-6119.02860602703i</v>
      </c>
      <c r="K286" t="str">
        <f t="shared" si="66"/>
        <v>0.329994840693095-0.00129933019370631i</v>
      </c>
      <c r="L286" t="str">
        <f t="shared" si="67"/>
        <v>0.000833333333333333-321.997631778128i</v>
      </c>
      <c r="M286" t="str">
        <f t="shared" si="68"/>
        <v>0.005-113.301840486635i</v>
      </c>
      <c r="N286">
        <f t="shared" si="69"/>
        <v>89.797352635881552</v>
      </c>
      <c r="O286">
        <f t="shared" si="70"/>
        <v>92.587841549222404</v>
      </c>
      <c r="P286" s="3">
        <f t="shared" si="71"/>
        <v>92.587841549222404</v>
      </c>
      <c r="Q286" s="3">
        <f t="shared" si="72"/>
        <v>-90.202647364118448</v>
      </c>
      <c r="R286">
        <f t="shared" si="73"/>
        <v>89.797352635881552</v>
      </c>
      <c r="S286">
        <f t="shared" si="74"/>
        <v>2.5039191735032403E-3</v>
      </c>
      <c r="T286">
        <f t="shared" si="57"/>
        <v>92.587841549222404</v>
      </c>
    </row>
    <row r="287" spans="1:20" x14ac:dyDescent="0.25">
      <c r="A287">
        <f t="shared" si="58"/>
        <v>15.792371996333834</v>
      </c>
      <c r="B287">
        <f t="shared" si="75"/>
        <v>2.513434066362553</v>
      </c>
      <c r="C287" t="str">
        <f t="shared" si="59"/>
        <v>-150.663982209705-42436.7504931255i</v>
      </c>
      <c r="D287" t="str">
        <f t="shared" si="60"/>
        <v>3.4781249999585-6332.17101351005i</v>
      </c>
      <c r="E287" t="str">
        <f t="shared" si="61"/>
        <v>162.469427226035-0.0239178708310347i</v>
      </c>
      <c r="F287" t="str">
        <f t="shared" si="62"/>
        <v>2.90990990990323-59423.526670089i</v>
      </c>
      <c r="G287" t="str">
        <f t="shared" si="63"/>
        <v>0.999999999997702-1.51606771164457E-06i</v>
      </c>
      <c r="H287" t="str">
        <f t="shared" si="64"/>
        <v>15.1515202620313+0.0594902337021663i</v>
      </c>
      <c r="I287" t="str">
        <f t="shared" si="65"/>
        <v>24.2330348592883-6095.86432828901i</v>
      </c>
      <c r="K287" t="str">
        <f t="shared" si="66"/>
        <v>0.329994801408487-0.00130426749185723i</v>
      </c>
      <c r="L287" t="str">
        <f t="shared" si="67"/>
        <v>0.000833333333333333-320.778672821407i</v>
      </c>
      <c r="M287" t="str">
        <f t="shared" si="68"/>
        <v>0.005-112.8729233778i</v>
      </c>
      <c r="N287">
        <f t="shared" si="69"/>
        <v>89.796582586192642</v>
      </c>
      <c r="O287">
        <f t="shared" si="70"/>
        <v>92.554897167357311</v>
      </c>
      <c r="P287" s="3">
        <f t="shared" si="71"/>
        <v>92.554897167357311</v>
      </c>
      <c r="Q287" s="3">
        <f t="shared" si="72"/>
        <v>-90.203417413807358</v>
      </c>
      <c r="R287">
        <f t="shared" si="73"/>
        <v>89.796582586192642</v>
      </c>
      <c r="S287">
        <f t="shared" si="74"/>
        <v>2.5134340663625528E-3</v>
      </c>
      <c r="T287">
        <f t="shared" si="57"/>
        <v>92.554897167357311</v>
      </c>
    </row>
    <row r="288" spans="1:20" x14ac:dyDescent="0.25">
      <c r="A288">
        <f t="shared" si="58"/>
        <v>15.852383009919901</v>
      </c>
      <c r="B288">
        <f t="shared" si="75"/>
        <v>2.5229851158147305</v>
      </c>
      <c r="C288" t="str">
        <f t="shared" si="59"/>
        <v>-150.663962417392-42276.0965577977i</v>
      </c>
      <c r="D288" t="str">
        <f t="shared" si="60"/>
        <v>3.47812499995818-6308.19985415574i</v>
      </c>
      <c r="E288" t="str">
        <f t="shared" si="61"/>
        <v>162.469426390473-0.0240087552346509i</v>
      </c>
      <c r="F288" t="str">
        <f t="shared" si="62"/>
        <v>2.90990990990317-59198.5720961571i</v>
      </c>
      <c r="G288" t="str">
        <f t="shared" si="63"/>
        <v>0.999999999997684-1.52182876894879E-06i</v>
      </c>
      <c r="H288" t="str">
        <f t="shared" si="64"/>
        <v>15.1515203009451+0.0597162966349409i</v>
      </c>
      <c r="I288" t="str">
        <f t="shared" si="65"/>
        <v>24.2330348779869-6072.78774160591i</v>
      </c>
      <c r="K288" t="str">
        <f t="shared" si="66"/>
        <v>0.329994761824757-0.0013092235499493i</v>
      </c>
      <c r="L288" t="str">
        <f t="shared" si="67"/>
        <v>0.000833333333333333-319.564328373587i</v>
      </c>
      <c r="M288" t="str">
        <f t="shared" si="68"/>
        <v>0.005-112.445629983861i</v>
      </c>
      <c r="N288">
        <f t="shared" si="69"/>
        <v>89.795809610432755</v>
      </c>
      <c r="O288">
        <f t="shared" si="70"/>
        <v>92.52195278126662</v>
      </c>
      <c r="P288" s="3">
        <f t="shared" si="71"/>
        <v>92.52195278126662</v>
      </c>
      <c r="Q288" s="3">
        <f t="shared" si="72"/>
        <v>-90.204190389567245</v>
      </c>
      <c r="R288">
        <f t="shared" si="73"/>
        <v>89.795809610432755</v>
      </c>
      <c r="S288">
        <f t="shared" si="74"/>
        <v>2.5229851158147304E-3</v>
      </c>
      <c r="T288">
        <f t="shared" si="57"/>
        <v>92.52195278126662</v>
      </c>
    </row>
    <row r="289" spans="1:20" x14ac:dyDescent="0.25">
      <c r="A289">
        <f t="shared" si="58"/>
        <v>15.912622065357597</v>
      </c>
      <c r="B289">
        <f t="shared" si="75"/>
        <v>2.5325724592548267</v>
      </c>
      <c r="C289" t="str">
        <f t="shared" si="59"/>
        <v>-150.663942474374-42116.0507783134i</v>
      </c>
      <c r="D289" t="str">
        <f t="shared" si="60"/>
        <v>3.47812499995786-6284.31944037415i</v>
      </c>
      <c r="E289" t="str">
        <f t="shared" si="61"/>
        <v>162.469425548549-0.0240999849588847i</v>
      </c>
      <c r="F289" t="str">
        <f t="shared" si="62"/>
        <v>2.90990990990312-58974.4691135592i</v>
      </c>
      <c r="G289" t="str">
        <f t="shared" si="63"/>
        <v>0.999999999997666-1.52761171827077E-06i</v>
      </c>
      <c r="H289" t="str">
        <f t="shared" si="64"/>
        <v>15.1515203401551+0.0599432186073713i</v>
      </c>
      <c r="I289" t="str">
        <f t="shared" si="65"/>
        <v>24.2330348968278-6049.79851401322i</v>
      </c>
      <c r="K289" t="str">
        <f t="shared" si="66"/>
        <v>0.329994721939629-0.00131419843924978i</v>
      </c>
      <c r="L289" t="str">
        <f t="shared" si="67"/>
        <v>0.000833333333333333-318.354580965917i</v>
      </c>
      <c r="M289" t="str">
        <f t="shared" si="68"/>
        <v>0.005-112.019954158061i</v>
      </c>
      <c r="N289">
        <f t="shared" si="69"/>
        <v>89.795033697484129</v>
      </c>
      <c r="O289">
        <f t="shared" si="70"/>
        <v>92.489008390918258</v>
      </c>
      <c r="P289" s="3">
        <f t="shared" si="71"/>
        <v>92.489008390918258</v>
      </c>
      <c r="Q289" s="3">
        <f t="shared" si="72"/>
        <v>-90.204966302515871</v>
      </c>
      <c r="R289">
        <f t="shared" si="73"/>
        <v>89.795033697484129</v>
      </c>
      <c r="S289">
        <f t="shared" si="74"/>
        <v>2.5325724592548267E-3</v>
      </c>
      <c r="T289">
        <f t="shared" si="57"/>
        <v>92.489008390918258</v>
      </c>
    </row>
    <row r="290" spans="1:20" x14ac:dyDescent="0.25">
      <c r="A290">
        <f t="shared" si="58"/>
        <v>15.973090029205958</v>
      </c>
      <c r="B290">
        <f t="shared" si="75"/>
        <v>2.5421962345999951</v>
      </c>
      <c r="C290" t="str">
        <f t="shared" si="59"/>
        <v>-150.663922379509-41956.61085236i</v>
      </c>
      <c r="D290" t="str">
        <f t="shared" si="60"/>
        <v>3.47812499995753-6260.5294286375i</v>
      </c>
      <c r="E290" t="str">
        <f t="shared" si="61"/>
        <v>162.469424700214-0.024191561315498i</v>
      </c>
      <c r="F290" t="str">
        <f t="shared" si="62"/>
        <v>2.90990990990306-58751.2144984986i</v>
      </c>
      <c r="G290" t="str">
        <f t="shared" si="63"/>
        <v>0.999999999997649-1.53341664280016E-06i</v>
      </c>
      <c r="H290" t="str">
        <f t="shared" si="64"/>
        <v>15.1515203796637+0.0601710028838144i</v>
      </c>
      <c r="I290" t="str">
        <f t="shared" si="65"/>
        <v>24.2330349158121-6026.89631480323i</v>
      </c>
      <c r="K290" t="str">
        <f t="shared" si="66"/>
        <v>0.329994681750808-0.00131919223129655i</v>
      </c>
      <c r="L290" t="str">
        <f t="shared" si="67"/>
        <v>0.000833333333333333-317.149413195772i</v>
      </c>
      <c r="M290" t="str">
        <f t="shared" si="68"/>
        <v>0.005-111.595889776908i</v>
      </c>
      <c r="N290">
        <f t="shared" si="69"/>
        <v>89.794254836186809</v>
      </c>
      <c r="O290">
        <f t="shared" si="70"/>
        <v>92.456063996279752</v>
      </c>
      <c r="P290" s="3">
        <f t="shared" si="71"/>
        <v>92.456063996279752</v>
      </c>
      <c r="Q290" s="3">
        <f t="shared" si="72"/>
        <v>-90.205745163813191</v>
      </c>
      <c r="R290">
        <f t="shared" si="73"/>
        <v>89.794254836186809</v>
      </c>
      <c r="S290">
        <f t="shared" si="74"/>
        <v>2.5421962345999953E-3</v>
      </c>
      <c r="T290">
        <f t="shared" si="57"/>
        <v>92.456063996279752</v>
      </c>
    </row>
    <row r="291" spans="1:20" x14ac:dyDescent="0.25">
      <c r="A291">
        <f t="shared" si="58"/>
        <v>16.033787771316941</v>
      </c>
      <c r="B291">
        <f t="shared" si="75"/>
        <v>2.5518565802914752</v>
      </c>
      <c r="C291" t="str">
        <f t="shared" si="59"/>
        <v>-150.66390213164-41797.7744863414i</v>
      </c>
      <c r="D291" t="str">
        <f t="shared" si="60"/>
        <v>3.47812499995722-6236.82947671854i</v>
      </c>
      <c r="E291" t="str">
        <f t="shared" si="61"/>
        <v>162.46942384542-0.0242834856212305i</v>
      </c>
      <c r="F291" t="str">
        <f t="shared" si="62"/>
        <v>2.90990990990302-58528.8050393833i</v>
      </c>
      <c r="G291" t="str">
        <f t="shared" si="63"/>
        <v>0.999999999997631-1.53924362604278E-06i</v>
      </c>
      <c r="H291" t="str">
        <f t="shared" si="64"/>
        <v>15.1515204194731+0.0603996527410316i</v>
      </c>
      <c r="I291" t="str">
        <f t="shared" si="65"/>
        <v>24.2330349349413-6004.08081452013i</v>
      </c>
      <c r="K291" t="str">
        <f t="shared" si="66"/>
        <v>0.329994641255982-0.00132420499789906i</v>
      </c>
      <c r="L291" t="str">
        <f t="shared" si="67"/>
        <v>0.000833333333333333-315.948807726413i</v>
      </c>
      <c r="M291" t="str">
        <f t="shared" si="68"/>
        <v>0.005-111.173430740096i</v>
      </c>
      <c r="N291">
        <f t="shared" si="69"/>
        <v>89.793473015338449</v>
      </c>
      <c r="O291">
        <f t="shared" si="70"/>
        <v>92.423119597318589</v>
      </c>
      <c r="P291" s="3">
        <f t="shared" si="71"/>
        <v>92.423119597318589</v>
      </c>
      <c r="Q291" s="3">
        <f t="shared" si="72"/>
        <v>-90.206526984661551</v>
      </c>
      <c r="R291">
        <f t="shared" si="73"/>
        <v>89.793473015338449</v>
      </c>
      <c r="S291">
        <f t="shared" si="74"/>
        <v>2.5518565802914754E-3</v>
      </c>
      <c r="T291">
        <f t="shared" si="57"/>
        <v>92.423119597318589</v>
      </c>
    </row>
    <row r="292" spans="1:20" x14ac:dyDescent="0.25">
      <c r="A292">
        <f t="shared" si="58"/>
        <v>16.094716164847945</v>
      </c>
      <c r="B292">
        <f t="shared" si="75"/>
        <v>2.5615536352965829</v>
      </c>
      <c r="C292" t="str">
        <f t="shared" si="59"/>
        <v>-150.6638817296-41639.5393953425i</v>
      </c>
      <c r="D292" t="str">
        <f t="shared" si="60"/>
        <v>3.4781249999569-6213.21924368543i</v>
      </c>
      <c r="E292" t="str">
        <f t="shared" si="61"/>
        <v>162.469422984118-0.0243757591978162i</v>
      </c>
      <c r="F292" t="str">
        <f t="shared" si="62"/>
        <v>2.90990990990297-58307.2375367776i</v>
      </c>
      <c r="G292" t="str">
        <f t="shared" si="63"/>
        <v>0.999999999997613-1.54509275182171E-06i</v>
      </c>
      <c r="H292" t="str">
        <f t="shared" si="64"/>
        <v>15.1515204595857+0.0606291714682356i</v>
      </c>
      <c r="I292" t="str">
        <f t="shared" si="65"/>
        <v>24.233034954216-5981.35168495526i</v>
      </c>
      <c r="K292" t="str">
        <f t="shared" si="66"/>
        <v>0.329994600452821-0.0013292368111394i</v>
      </c>
      <c r="L292" t="str">
        <f t="shared" si="67"/>
        <v>0.000833333333333333-314.752747286723i</v>
      </c>
      <c r="M292" t="str">
        <f t="shared" si="68"/>
        <v>0.005-110.752570970408i</v>
      </c>
      <c r="N292">
        <f t="shared" si="69"/>
        <v>89.792688223694171</v>
      </c>
      <c r="O292">
        <f t="shared" si="70"/>
        <v>92.390175194001728</v>
      </c>
      <c r="P292" s="3">
        <f t="shared" si="71"/>
        <v>92.390175194001728</v>
      </c>
      <c r="Q292" s="3">
        <f t="shared" si="72"/>
        <v>-90.207311776305829</v>
      </c>
      <c r="R292">
        <f t="shared" si="73"/>
        <v>89.792688223694171</v>
      </c>
      <c r="S292">
        <f t="shared" si="74"/>
        <v>2.561553635296583E-3</v>
      </c>
      <c r="T292">
        <f t="shared" si="57"/>
        <v>92.390175194001728</v>
      </c>
    </row>
    <row r="293" spans="1:20" x14ac:dyDescent="0.25">
      <c r="A293">
        <f t="shared" si="58"/>
        <v>16.155876086274368</v>
      </c>
      <c r="B293">
        <f t="shared" si="75"/>
        <v>2.5712875391107097</v>
      </c>
      <c r="C293" t="str">
        <f t="shared" si="59"/>
        <v>-150.663861172212-41481.903303098i</v>
      </c>
      <c r="D293" t="str">
        <f t="shared" si="60"/>
        <v>3.47812499995655-6189.69838989703i</v>
      </c>
      <c r="E293" t="str">
        <f t="shared" si="61"/>
        <v>162.469422116257-0.0244683833720099i</v>
      </c>
      <c r="F293" t="str">
        <f t="shared" si="62"/>
        <v>2.9099099099029-58086.5088033588i</v>
      </c>
      <c r="G293" t="str">
        <f t="shared" si="63"/>
        <v>0.999999999997595-1.55096410427861E-06i</v>
      </c>
      <c r="H293" t="str">
        <f t="shared" si="64"/>
        <v>15.1515205000037+0.0608595623671378i</v>
      </c>
      <c r="I293" t="str">
        <f t="shared" si="65"/>
        <v>24.2330349736371-5958.70859914242i</v>
      </c>
      <c r="K293" t="str">
        <f t="shared" si="66"/>
        <v>0.329994559338977-0.00133428774337332i</v>
      </c>
      <c r="L293" t="str">
        <f t="shared" si="67"/>
        <v>0.000833333333333333-313.561214670973i</v>
      </c>
      <c r="M293" t="str">
        <f t="shared" si="68"/>
        <v>0.005-110.333304413636i</v>
      </c>
      <c r="N293">
        <f t="shared" si="69"/>
        <v>89.791900449966334</v>
      </c>
      <c r="O293">
        <f t="shared" si="70"/>
        <v>92.357230786295887</v>
      </c>
      <c r="P293" s="3">
        <f t="shared" si="71"/>
        <v>92.357230786295887</v>
      </c>
      <c r="Q293" s="3">
        <f t="shared" si="72"/>
        <v>-90.208099550033666</v>
      </c>
      <c r="R293">
        <f t="shared" si="73"/>
        <v>89.791900449966334</v>
      </c>
      <c r="S293">
        <f t="shared" si="74"/>
        <v>2.5712875391107099E-3</v>
      </c>
      <c r="T293">
        <f t="shared" si="57"/>
        <v>92.357230786295887</v>
      </c>
    </row>
    <row r="294" spans="1:20" x14ac:dyDescent="0.25">
      <c r="A294">
        <f t="shared" si="58"/>
        <v>16.217268415402209</v>
      </c>
      <c r="B294">
        <f t="shared" si="75"/>
        <v>2.5810584317593306</v>
      </c>
      <c r="C294" t="str">
        <f t="shared" si="59"/>
        <v>-150.6638404583-41324.8639419607i</v>
      </c>
      <c r="D294" t="str">
        <f t="shared" si="60"/>
        <v>3.47812499995623-6166.26657699805i</v>
      </c>
      <c r="E294" t="str">
        <f t="shared" si="61"/>
        <v>162.469421241788-0.0245613594756085i</v>
      </c>
      <c r="F294" t="str">
        <f t="shared" si="62"/>
        <v>2.90990990990286-57866.6156638706i</v>
      </c>
      <c r="G294" t="str">
        <f t="shared" si="63"/>
        <v>0.999999999997576-1.55685776787484E-06i</v>
      </c>
      <c r="H294" t="str">
        <f t="shared" si="64"/>
        <v>15.1515205407294+0.0610908287519977i</v>
      </c>
      <c r="I294" t="str">
        <f t="shared" si="65"/>
        <v>24.2330349932065-5936.15123135328i</v>
      </c>
      <c r="K294" t="str">
        <f t="shared" si="66"/>
        <v>0.329994517912084-0.00133935786723132i</v>
      </c>
      <c r="L294" t="str">
        <f t="shared" si="67"/>
        <v>0.000833333333333333-312.374192738566i</v>
      </c>
      <c r="M294" t="str">
        <f t="shared" si="68"/>
        <v>0.005-109.91562503849i</v>
      </c>
      <c r="N294">
        <f t="shared" si="69"/>
        <v>89.791109682824441</v>
      </c>
      <c r="O294">
        <f t="shared" si="70"/>
        <v>92.324286374167869</v>
      </c>
      <c r="P294" s="3">
        <f t="shared" si="71"/>
        <v>92.324286374167869</v>
      </c>
      <c r="Q294" s="3">
        <f t="shared" si="72"/>
        <v>-90.208890317175559</v>
      </c>
      <c r="R294">
        <f t="shared" si="73"/>
        <v>89.791109682824441</v>
      </c>
      <c r="S294">
        <f t="shared" si="74"/>
        <v>2.5810584317593308E-3</v>
      </c>
      <c r="T294">
        <f t="shared" si="57"/>
        <v>92.324286374167869</v>
      </c>
    </row>
    <row r="295" spans="1:20" x14ac:dyDescent="0.25">
      <c r="A295">
        <f t="shared" si="58"/>
        <v>16.278894035380738</v>
      </c>
      <c r="B295">
        <f t="shared" si="75"/>
        <v>2.5908664538000159</v>
      </c>
      <c r="C295" t="str">
        <f t="shared" si="59"/>
        <v>-150.663819586669-41168.4190528663i</v>
      </c>
      <c r="D295" t="str">
        <f t="shared" si="60"/>
        <v>3.4781249999559-6142.92346791394i</v>
      </c>
      <c r="E295" t="str">
        <f t="shared" si="61"/>
        <v>162.469420360661-0.0246546888454481i</v>
      </c>
      <c r="F295" t="str">
        <f t="shared" si="62"/>
        <v>2.90990990990281-57647.5549550759i</v>
      </c>
      <c r="G295" t="str">
        <f t="shared" si="63"/>
        <v>0.999999999997558-1.56277382739273E-06i</v>
      </c>
      <c r="H295" t="str">
        <f t="shared" si="64"/>
        <v>15.1515205817653+0.061322973949668i</v>
      </c>
      <c r="I295" t="str">
        <f t="shared" si="65"/>
        <v>24.2330350129249-5913.67925709255i</v>
      </c>
      <c r="K295" t="str">
        <f t="shared" si="66"/>
        <v>0.329994476169759-0.00134444725561961i</v>
      </c>
      <c r="L295" t="str">
        <f t="shared" si="67"/>
        <v>0.000833333333333333-311.191664413794i</v>
      </c>
      <c r="M295" t="str">
        <f t="shared" si="68"/>
        <v>0.005-109.499526836512i</v>
      </c>
      <c r="N295">
        <f t="shared" si="69"/>
        <v>89.790315910895018</v>
      </c>
      <c r="O295">
        <f t="shared" si="70"/>
        <v>92.291341957583896</v>
      </c>
      <c r="P295" s="3">
        <f t="shared" si="71"/>
        <v>92.291341957583896</v>
      </c>
      <c r="Q295" s="3">
        <f t="shared" si="72"/>
        <v>-90.209684089104982</v>
      </c>
      <c r="R295">
        <f t="shared" si="73"/>
        <v>89.790315910895018</v>
      </c>
      <c r="S295">
        <f t="shared" si="74"/>
        <v>2.5908664538000161E-3</v>
      </c>
      <c r="T295">
        <f t="shared" si="57"/>
        <v>92.291341957583896</v>
      </c>
    </row>
    <row r="296" spans="1:20" x14ac:dyDescent="0.25">
      <c r="A296">
        <f t="shared" si="58"/>
        <v>16.340753832715187</v>
      </c>
      <c r="B296">
        <f t="shared" si="75"/>
        <v>2.600711746324456</v>
      </c>
      <c r="C296" t="str">
        <f t="shared" si="59"/>
        <v>-150.663798556115-41012.5663853023i</v>
      </c>
      <c r="D296" t="str">
        <f t="shared" si="60"/>
        <v>3.47812499995556-6119.66872684621i</v>
      </c>
      <c r="E296" t="str">
        <f t="shared" si="61"/>
        <v>162.469419472825-0.0247483728234515i</v>
      </c>
      <c r="F296" t="str">
        <f t="shared" si="62"/>
        <v>2.90990990990274-57429.3235257127i</v>
      </c>
      <c r="G296" t="str">
        <f t="shared" si="63"/>
        <v>0.999999999997539-0.0000015687123679368i</v>
      </c>
      <c r="H296" t="str">
        <f t="shared" si="64"/>
        <v>15.1515206231136+0.0615560012996433i</v>
      </c>
      <c r="I296" t="str">
        <f t="shared" si="65"/>
        <v>24.2330350327932-5891.29235309325i</v>
      </c>
      <c r="K296" t="str">
        <f t="shared" si="66"/>
        <v>0.3299944341096-0.00134955598172119i</v>
      </c>
      <c r="L296" t="str">
        <f t="shared" si="67"/>
        <v>0.000833333333333333-310.013612685589i</v>
      </c>
      <c r="M296" t="str">
        <f t="shared" si="68"/>
        <v>0.005-109.085003821988i</v>
      </c>
      <c r="N296">
        <f t="shared" si="69"/>
        <v>89.789519122761277</v>
      </c>
      <c r="O296">
        <f t="shared" si="70"/>
        <v>92.258397536509989</v>
      </c>
      <c r="P296" s="3">
        <f t="shared" si="71"/>
        <v>92.258397536509989</v>
      </c>
      <c r="Q296" s="3">
        <f t="shared" si="72"/>
        <v>-90.210480877238723</v>
      </c>
      <c r="R296">
        <f t="shared" si="73"/>
        <v>89.789519122761277</v>
      </c>
      <c r="S296">
        <f t="shared" si="74"/>
        <v>2.6007117463244561E-3</v>
      </c>
      <c r="T296">
        <f t="shared" si="57"/>
        <v>92.258397536509989</v>
      </c>
    </row>
    <row r="297" spans="1:20" x14ac:dyDescent="0.25">
      <c r="A297">
        <f t="shared" si="58"/>
        <v>16.402848697279502</v>
      </c>
      <c r="B297">
        <f t="shared" si="75"/>
        <v>2.6105944509604888</v>
      </c>
      <c r="C297" t="str">
        <f t="shared" si="59"/>
        <v>-150.663777365432-40857.3036972764i</v>
      </c>
      <c r="D297" t="str">
        <f t="shared" si="60"/>
        <v>3.47812499995522-6096.50201926767i</v>
      </c>
      <c r="E297" t="str">
        <f t="shared" si="61"/>
        <v>162.469418578229-0.0248424127566358i</v>
      </c>
      <c r="F297" t="str">
        <f t="shared" si="62"/>
        <v>2.90990990990269-57211.918236449i</v>
      </c>
      <c r="G297" t="str">
        <f t="shared" si="63"/>
        <v>0.99999999999752-1.57467347493493E-06i</v>
      </c>
      <c r="H297" t="str">
        <f t="shared" si="64"/>
        <v>15.1515206647768+0.0617899141541086i</v>
      </c>
      <c r="I297" t="str">
        <f t="shared" si="65"/>
        <v>24.2330350528129-5868.99019731234i</v>
      </c>
      <c r="K297" t="str">
        <f t="shared" si="66"/>
        <v>0.329994391729188-0.00135468411899692i</v>
      </c>
      <c r="L297" t="str">
        <f t="shared" si="67"/>
        <v>0.000833333333333333-308.840020607282i</v>
      </c>
      <c r="M297" t="str">
        <f t="shared" si="68"/>
        <v>0.005-108.672050031867i</v>
      </c>
      <c r="N297">
        <f t="shared" si="69"/>
        <v>89.788719306963145</v>
      </c>
      <c r="O297">
        <f t="shared" si="70"/>
        <v>92.225453110912099</v>
      </c>
      <c r="P297" s="3">
        <f t="shared" si="71"/>
        <v>92.225453110912099</v>
      </c>
      <c r="Q297" s="3">
        <f t="shared" si="72"/>
        <v>-90.211280693036855</v>
      </c>
      <c r="R297">
        <f t="shared" si="73"/>
        <v>89.788719306963145</v>
      </c>
      <c r="S297">
        <f t="shared" si="74"/>
        <v>2.6105944509604889E-3</v>
      </c>
      <c r="T297">
        <f t="shared" si="57"/>
        <v>92.225453110912099</v>
      </c>
    </row>
    <row r="298" spans="1:20" x14ac:dyDescent="0.25">
      <c r="A298">
        <f t="shared" si="58"/>
        <v>16.465179522329162</v>
      </c>
      <c r="B298">
        <f t="shared" si="75"/>
        <v>2.6205147098741386</v>
      </c>
      <c r="C298" t="str">
        <f t="shared" si="59"/>
        <v>-150.663756013401-40702.6287552821i</v>
      </c>
      <c r="D298" t="str">
        <f t="shared" si="60"/>
        <v>3.47812499995487-6073.4230119174i</v>
      </c>
      <c r="E298" t="str">
        <f t="shared" si="61"/>
        <v>162.469417676821-0.0249368099971272i</v>
      </c>
      <c r="F298" t="str">
        <f t="shared" si="62"/>
        <v>2.90990990990263-56995.3359598364i</v>
      </c>
      <c r="G298" t="str">
        <f t="shared" si="63"/>
        <v>0.999999999997502-1.58065723413965E-06i</v>
      </c>
      <c r="H298" t="str">
        <f t="shared" si="64"/>
        <v>15.1515207067572+0.062024715877988i</v>
      </c>
      <c r="I298" t="str">
        <f t="shared" si="65"/>
        <v>24.233035072985-5846.77246892574i</v>
      </c>
      <c r="K298" t="str">
        <f t="shared" si="66"/>
        <v>0.329994349026084-0.00135983174118656i</v>
      </c>
      <c r="L298" t="str">
        <f t="shared" si="67"/>
        <v>0.000833333333333333-307.670871296355i</v>
      </c>
      <c r="M298" t="str">
        <f t="shared" si="68"/>
        <v>0.005-108.260659525669i</v>
      </c>
      <c r="N298">
        <f t="shared" si="69"/>
        <v>89.787916451996978</v>
      </c>
      <c r="O298">
        <f t="shared" si="70"/>
        <v>92.192508680755651</v>
      </c>
      <c r="P298" s="3">
        <f t="shared" si="71"/>
        <v>92.192508680755651</v>
      </c>
      <c r="Q298" s="3">
        <f t="shared" si="72"/>
        <v>-90.212083548003022</v>
      </c>
      <c r="R298">
        <f t="shared" si="73"/>
        <v>89.787916451996978</v>
      </c>
      <c r="S298">
        <f t="shared" si="74"/>
        <v>2.6205147098741386E-3</v>
      </c>
      <c r="T298">
        <f t="shared" si="57"/>
        <v>92.192508680755651</v>
      </c>
    </row>
    <row r="299" spans="1:20" x14ac:dyDescent="0.25">
      <c r="A299">
        <f t="shared" si="58"/>
        <v>16.527747204514014</v>
      </c>
      <c r="B299">
        <f t="shared" si="75"/>
        <v>2.6304726657716602</v>
      </c>
      <c r="C299" t="str">
        <f t="shared" si="59"/>
        <v>-150.663734498793-40548.539334269i</v>
      </c>
      <c r="D299" t="str">
        <f t="shared" si="60"/>
        <v>3.47812499995454-6050.43137279618i</v>
      </c>
      <c r="E299" t="str">
        <f t="shared" si="61"/>
        <v>162.46941676855-0.0250315659021836i</v>
      </c>
      <c r="F299" t="str">
        <f t="shared" si="62"/>
        <v>2.90990990990258-56779.5735802665i</v>
      </c>
      <c r="G299" t="str">
        <f t="shared" si="63"/>
        <v>0.999999999997482-1.58666373162936E-06i</v>
      </c>
      <c r="H299" t="str">
        <f t="shared" si="64"/>
        <v>15.1515207490572+0.062260409848991i</v>
      </c>
      <c r="I299" t="str">
        <f t="shared" si="65"/>
        <v>24.2330350933107-5824.63884832401i</v>
      </c>
      <c r="K299" t="str">
        <f t="shared" si="66"/>
        <v>0.329994305997831-0.00136499892230979i</v>
      </c>
      <c r="L299" t="str">
        <f t="shared" si="67"/>
        <v>0.000833333333333333-306.506147934205i</v>
      </c>
      <c r="M299" t="str">
        <f t="shared" si="68"/>
        <v>0.005-107.850826385405i</v>
      </c>
      <c r="N299">
        <f t="shared" si="69"/>
        <v>89.787110546315432</v>
      </c>
      <c r="O299">
        <f t="shared" si="70"/>
        <v>92.159564246006056</v>
      </c>
      <c r="P299" s="3">
        <f t="shared" si="71"/>
        <v>92.159564246006056</v>
      </c>
      <c r="Q299" s="3">
        <f t="shared" si="72"/>
        <v>-90.212889453684568</v>
      </c>
      <c r="R299">
        <f t="shared" si="73"/>
        <v>89.787110546315432</v>
      </c>
      <c r="S299">
        <f t="shared" si="74"/>
        <v>2.63047266577166E-3</v>
      </c>
      <c r="T299">
        <f t="shared" si="57"/>
        <v>92.159564246006056</v>
      </c>
    </row>
    <row r="300" spans="1:20" x14ac:dyDescent="0.25">
      <c r="A300">
        <f t="shared" si="58"/>
        <v>16.590552643891165</v>
      </c>
      <c r="B300">
        <f t="shared" si="75"/>
        <v>2.6404684619015923</v>
      </c>
      <c r="C300" t="str">
        <f t="shared" si="59"/>
        <v>-150.663712820369-40395.0332176086i</v>
      </c>
      <c r="D300" t="str">
        <f t="shared" si="60"/>
        <v>3.47812499995418-6027.5267711615i</v>
      </c>
      <c r="E300" t="str">
        <f t="shared" si="61"/>
        <v>162.469415853363-0.0251266818342167i</v>
      </c>
      <c r="F300" t="str">
        <f t="shared" si="62"/>
        <v>2.90990990990252-56564.6279939246i</v>
      </c>
      <c r="G300" t="str">
        <f t="shared" si="63"/>
        <v>0.999999999997463-1.59269305380951E-06i</v>
      </c>
      <c r="H300" t="str">
        <f t="shared" si="64"/>
        <v>15.1515207916794+0.0624969994576642i</v>
      </c>
      <c r="I300" t="str">
        <f t="shared" si="65"/>
        <v>24.2330351137913-5802.58901710761i</v>
      </c>
      <c r="K300" t="str">
        <f t="shared" si="66"/>
        <v>0.329994262641954-0.00137018573666734i</v>
      </c>
      <c r="L300" t="str">
        <f t="shared" si="67"/>
        <v>0.000833333333333333-305.345833765894i</v>
      </c>
      <c r="M300" t="str">
        <f t="shared" si="68"/>
        <v>0.005-107.442544715486i</v>
      </c>
      <c r="N300">
        <f t="shared" si="69"/>
        <v>89.786301578327368</v>
      </c>
      <c r="O300">
        <f t="shared" si="70"/>
        <v>92.126619806628227</v>
      </c>
      <c r="P300" s="3">
        <f t="shared" si="71"/>
        <v>92.126619806628227</v>
      </c>
      <c r="Q300" s="3">
        <f t="shared" si="72"/>
        <v>-90.213698421672632</v>
      </c>
      <c r="R300">
        <f t="shared" si="73"/>
        <v>89.786301578327368</v>
      </c>
      <c r="S300">
        <f t="shared" si="74"/>
        <v>2.6404684619015925E-3</v>
      </c>
      <c r="T300">
        <f t="shared" ref="T300:T363" si="76">P300</f>
        <v>92.126619806628227</v>
      </c>
    </row>
    <row r="301" spans="1:20" x14ac:dyDescent="0.25">
      <c r="A301">
        <f t="shared" ref="A301:A364" si="77">2*PI()*B301</f>
        <v>16.653596743937953</v>
      </c>
      <c r="B301">
        <f t="shared" si="75"/>
        <v>2.6505022420568185</v>
      </c>
      <c r="C301" t="str">
        <f t="shared" ref="C301:C364" si="78">IMPRODUCT(D301,E301,$C$40,,K301,$C$41)</f>
        <v>-150.663690976881-40242.1081970641i</v>
      </c>
      <c r="D301" t="str">
        <f t="shared" ref="D301:D364" si="79">IMDIV(IMPRODUCT($C$37,$C$38,COMPLEX(1,A301/$C$38)),IMSUM(-1*A301*A301/$C$39,COMPLEX(0,1*A301)))</f>
        <v>3.47812499995383-6004.70887752303i</v>
      </c>
      <c r="E301" t="str">
        <f t="shared" ref="E301:E364" si="80">IMDIV(IMPRODUCT(IMSUM(F301,G301),$C$29,H301),IMSUM(1,I301))</f>
        <v>162.469414931208-0.0252221591608094i</v>
      </c>
      <c r="F301" t="str">
        <f t="shared" ref="F301:F364" si="81">IMDIV(IMPRODUCT($C$14,$C$15,COMPLEX(1,A301/$C$15)),IMSUM(-1*A301*A301/$C$16,COMPLEX(0,A301)))</f>
        <v>2.90990990990247-56350.4961087466i</v>
      </c>
      <c r="G301" t="str">
        <f t="shared" ref="G301:G364" si="82">IMDIV(1,COMPLEX(1,A301*$C$9*$C$10))</f>
        <v>0.999999999997444-1.59874528741395E-06i</v>
      </c>
      <c r="H301" t="str">
        <f t="shared" ref="H301:H364" si="83">IMDIV($C$3,IMSUM(K301,COMPLEX(0,$C$28*A301)))</f>
        <v>15.1515208346261+0.0627344881074365i</v>
      </c>
      <c r="I301" t="str">
        <f t="shared" ref="I301:I364" si="84">IMPRODUCT(F301,$C$29,H301,$C$31)</f>
        <v>24.2330351344278-5780.62265808228i</v>
      </c>
      <c r="K301" t="str">
        <f t="shared" ref="K301:K364" si="85">IF($C$26&lt;=0,IMDIV(1,IMSUM(IMDIV(1,L301),1/$C$18)),IMDIV(1,IMSUM(IMDIV(1,L301),1/$C$18,IMDIV(1,M301))))</f>
        <v>0.329994218955956-0.00137539225884196i</v>
      </c>
      <c r="L301" t="str">
        <f t="shared" ref="L301:L364" si="86">IMSUM($C$21/$C$22,IMDIV(1,COMPLEX(0,$C$20*$C$22*A301)))</f>
        <v>0.000833333333333333-304.189912099915i</v>
      </c>
      <c r="M301" t="str">
        <f t="shared" ref="M301:M364" si="87">IMSUM($C$25/$C$26,IMDIV(1,COMPLEX(0,$C$24*$C$26*A301)))</f>
        <v>0.005-107.035808642644i</v>
      </c>
      <c r="N301">
        <f t="shared" ref="N301:N364" si="88">ABS(R301)</f>
        <v>89.785489536397506</v>
      </c>
      <c r="O301">
        <f t="shared" ref="O301:O364" si="89">ABS(P301)</f>
        <v>92.093675362586993</v>
      </c>
      <c r="P301" s="3">
        <f t="shared" ref="P301:P364" si="90">20*LOG10(IMABS(C301))</f>
        <v>92.093675362586993</v>
      </c>
      <c r="Q301" s="3">
        <f t="shared" ref="Q301:Q364" si="91">IMARGUMENT(C301)*180/PI()</f>
        <v>-90.214510463602494</v>
      </c>
      <c r="R301">
        <f t="shared" ref="R301:R364" si="92">IF(Q301&lt;0,Q301+180,Q301-180)</f>
        <v>89.785489536397506</v>
      </c>
      <c r="S301">
        <f t="shared" ref="S301:S364" si="93">B301/1000</f>
        <v>2.6505022420568185E-3</v>
      </c>
      <c r="T301">
        <f t="shared" si="76"/>
        <v>92.093675362586993</v>
      </c>
    </row>
    <row r="302" spans="1:20" x14ac:dyDescent="0.25">
      <c r="A302">
        <f t="shared" si="77"/>
        <v>16.716880411564915</v>
      </c>
      <c r="B302">
        <f t="shared" ref="B302:B365" si="94">B301*(1+B$42)</f>
        <v>2.6605741505766343</v>
      </c>
      <c r="C302" t="str">
        <f t="shared" si="78"/>
        <v>-150.663668967075-40089.7620727578i</v>
      </c>
      <c r="D302" t="str">
        <f t="shared" si="79"/>
        <v>3.47812499995349-5981.97736363771i</v>
      </c>
      <c r="E302" t="str">
        <f t="shared" si="80"/>
        <v>162.469414002031-0.0253179992547335i</v>
      </c>
      <c r="F302" t="str">
        <f t="shared" si="81"/>
        <v>2.90990990990242-56137.1748443737i</v>
      </c>
      <c r="G302" t="str">
        <f t="shared" si="82"/>
        <v>0.999999999997425-0.0000016048205195061i</v>
      </c>
      <c r="H302" t="str">
        <f t="shared" si="83"/>
        <v>15.1515208778998+0.0629728792146712i</v>
      </c>
      <c r="I302" t="str">
        <f t="shared" si="84"/>
        <v>24.2330351552216-5758.73945525461i</v>
      </c>
      <c r="K302" t="str">
        <f t="shared" si="85"/>
        <v>0.329994174937327-0.00138061856369963i</v>
      </c>
      <c r="L302" t="str">
        <f t="shared" si="86"/>
        <v>0.000833333333333333-303.038366307945i</v>
      </c>
      <c r="M302" t="str">
        <f t="shared" si="87"/>
        <v>0.005-106.630612315844i</v>
      </c>
      <c r="N302">
        <f t="shared" si="88"/>
        <v>89.78467440884647</v>
      </c>
      <c r="O302">
        <f t="shared" si="89"/>
        <v>92.060730913846825</v>
      </c>
      <c r="P302" s="3">
        <f t="shared" si="90"/>
        <v>92.060730913846825</v>
      </c>
      <c r="Q302" s="3">
        <f t="shared" si="91"/>
        <v>-90.21532559115353</v>
      </c>
      <c r="R302">
        <f t="shared" si="92"/>
        <v>89.78467440884647</v>
      </c>
      <c r="S302">
        <f t="shared" si="93"/>
        <v>2.6605741505766342E-3</v>
      </c>
      <c r="T302">
        <f t="shared" si="76"/>
        <v>92.060730913846825</v>
      </c>
    </row>
    <row r="303" spans="1:20" x14ac:dyDescent="0.25">
      <c r="A303">
        <f t="shared" si="77"/>
        <v>16.780404557128861</v>
      </c>
      <c r="B303">
        <f t="shared" si="94"/>
        <v>2.6706843323488254</v>
      </c>
      <c r="C303" t="str">
        <f t="shared" si="78"/>
        <v>-150.663646789683-39937.9926531395i</v>
      </c>
      <c r="D303" t="str">
        <f t="shared" si="79"/>
        <v>3.47812499995313-5959.33190250502i</v>
      </c>
      <c r="E303" t="str">
        <f t="shared" si="80"/>
        <v>162.46941306578-0.0254142034939732i</v>
      </c>
      <c r="F303" t="str">
        <f t="shared" si="81"/>
        <v>2.90990990990235-55924.661132107i</v>
      </c>
      <c r="G303" t="str">
        <f t="shared" si="82"/>
        <v>0.999999999997405-1.61091883748019E-06i</v>
      </c>
      <c r="H303" t="str">
        <f t="shared" si="83"/>
        <v>15.151520921503+0.0632121762087129i</v>
      </c>
      <c r="I303" t="str">
        <f t="shared" si="84"/>
        <v>24.2330351761733-5736.93909382729i</v>
      </c>
      <c r="K303" t="str">
        <f t="shared" si="85"/>
        <v>0.329994130583533-0.00138586472639047i</v>
      </c>
      <c r="L303" t="str">
        <f t="shared" si="86"/>
        <v>0.000833333333333333-301.891179824611i</v>
      </c>
      <c r="M303" t="str">
        <f t="shared" si="87"/>
        <v>0.005-106.2269499062i</v>
      </c>
      <c r="N303">
        <f t="shared" si="88"/>
        <v>89.783856183950476</v>
      </c>
      <c r="O303">
        <f t="shared" si="89"/>
        <v>92.027786460371956</v>
      </c>
      <c r="P303" s="3">
        <f t="shared" si="90"/>
        <v>92.027786460371956</v>
      </c>
      <c r="Q303" s="3">
        <f t="shared" si="91"/>
        <v>-90.216143816049524</v>
      </c>
      <c r="R303">
        <f t="shared" si="92"/>
        <v>89.783856183950476</v>
      </c>
      <c r="S303">
        <f t="shared" si="93"/>
        <v>2.6706843323488255E-3</v>
      </c>
      <c r="T303">
        <f t="shared" si="76"/>
        <v>92.027786460371956</v>
      </c>
    </row>
    <row r="304" spans="1:20" x14ac:dyDescent="0.25">
      <c r="A304">
        <f t="shared" si="77"/>
        <v>16.844170094445953</v>
      </c>
      <c r="B304">
        <f t="shared" si="94"/>
        <v>2.6808329328117511</v>
      </c>
      <c r="C304" t="str">
        <f t="shared" si="78"/>
        <v>-150.663624443428-39786.7977549548i</v>
      </c>
      <c r="D304" t="str">
        <f t="shared" si="79"/>
        <v>3.47812499995277-5936.77216836245i</v>
      </c>
      <c r="E304" t="str">
        <f t="shared" si="80"/>
        <v>162.469412122399-0.0255107732617449i</v>
      </c>
      <c r="F304" t="str">
        <f t="shared" si="81"/>
        <v>2.90990990990229-55712.9519148662i</v>
      </c>
      <c r="G304" t="str">
        <f t="shared" si="82"/>
        <v>0.999999999997385-1.61704032906258E-06i</v>
      </c>
      <c r="H304" t="str">
        <f t="shared" si="83"/>
        <v>15.1515209654383+0.0634523825319389i</v>
      </c>
      <c r="I304" t="str">
        <f t="shared" si="84"/>
        <v>24.2330351972848-5715.22126019493i</v>
      </c>
      <c r="K304" t="str">
        <f t="shared" si="85"/>
        <v>0.329994085892021-0.00139113082234993i</v>
      </c>
      <c r="L304" t="str">
        <f t="shared" si="86"/>
        <v>0.000833333333333333-300.748336147252i</v>
      </c>
      <c r="M304" t="str">
        <f t="shared" si="87"/>
        <v>0.005-105.824815606894i</v>
      </c>
      <c r="N304">
        <f t="shared" si="88"/>
        <v>89.783034849941203</v>
      </c>
      <c r="O304">
        <f t="shared" si="89"/>
        <v>91.994842002126248</v>
      </c>
      <c r="P304" s="3">
        <f t="shared" si="90"/>
        <v>91.994842002126248</v>
      </c>
      <c r="Q304" s="3">
        <f t="shared" si="91"/>
        <v>-90.216965150058797</v>
      </c>
      <c r="R304">
        <f t="shared" si="92"/>
        <v>89.783034849941203</v>
      </c>
      <c r="S304">
        <f t="shared" si="93"/>
        <v>2.6808329328117512E-3</v>
      </c>
      <c r="T304">
        <f t="shared" si="76"/>
        <v>91.994842002126248</v>
      </c>
    </row>
    <row r="305" spans="1:20" x14ac:dyDescent="0.25">
      <c r="A305">
        <f t="shared" si="77"/>
        <v>16.908177940804848</v>
      </c>
      <c r="B305">
        <f t="shared" si="94"/>
        <v>2.6910200979564358</v>
      </c>
      <c r="C305" t="str">
        <f t="shared" si="78"/>
        <v>-150.663601927026-39636.1752032152i</v>
      </c>
      <c r="D305" t="str">
        <f t="shared" si="79"/>
        <v>3.47812499995243-5914.29783668068i</v>
      </c>
      <c r="E305" t="str">
        <f t="shared" si="80"/>
        <v>162.469411171836-0.0256077099465054i</v>
      </c>
      <c r="F305" t="str">
        <f t="shared" si="81"/>
        <v>2.90990990990225-55502.0441471432i</v>
      </c>
      <c r="G305" t="str">
        <f t="shared" si="82"/>
        <v>0.999999999997365-1.62318508231299E-06i</v>
      </c>
      <c r="H305" t="str">
        <f t="shared" si="83"/>
        <v>15.1515210097081+0.0636935016398072i</v>
      </c>
      <c r="I305" t="str">
        <f t="shared" si="84"/>
        <v>24.2330352185572-5693.58564193915i</v>
      </c>
      <c r="K305" t="str">
        <f t="shared" si="85"/>
        <v>0.32999404086022-0.00139641692729984i</v>
      </c>
      <c r="L305" t="str">
        <f t="shared" si="86"/>
        <v>0.000833333333333333-299.609818835676i</v>
      </c>
      <c r="M305" t="str">
        <f t="shared" si="87"/>
        <v>0.005-105.424203633088i</v>
      </c>
      <c r="N305">
        <f t="shared" si="88"/>
        <v>89.78221039500562</v>
      </c>
      <c r="O305">
        <f t="shared" si="89"/>
        <v>91.961897539073547</v>
      </c>
      <c r="P305" s="3">
        <f t="shared" si="90"/>
        <v>91.961897539073547</v>
      </c>
      <c r="Q305" s="3">
        <f t="shared" si="91"/>
        <v>-90.21778960499438</v>
      </c>
      <c r="R305">
        <f t="shared" si="92"/>
        <v>89.78221039500562</v>
      </c>
      <c r="S305">
        <f t="shared" si="93"/>
        <v>2.6910200979564356E-3</v>
      </c>
      <c r="T305">
        <f t="shared" si="76"/>
        <v>91.961897539073547</v>
      </c>
    </row>
    <row r="306" spans="1:20" x14ac:dyDescent="0.25">
      <c r="A306">
        <f t="shared" si="77"/>
        <v>16.972429016979905</v>
      </c>
      <c r="B306">
        <f t="shared" si="94"/>
        <v>2.7012459743286703</v>
      </c>
      <c r="C306" t="str">
        <f t="shared" si="78"/>
        <v>-150.663579239181-39486.1228311641i</v>
      </c>
      <c r="D306" t="str">
        <f t="shared" si="79"/>
        <v>3.47812499995206-5891.90858415882i</v>
      </c>
      <c r="E306" t="str">
        <f t="shared" si="80"/>
        <v>162.469410214035-0.0257050149419961i</v>
      </c>
      <c r="F306" t="str">
        <f t="shared" si="81"/>
        <v>2.90990990990218-55291.9347949582i</v>
      </c>
      <c r="G306" t="str">
        <f t="shared" si="82"/>
        <v>0.999999999997345-1.62935318562574E-06i</v>
      </c>
      <c r="H306" t="str">
        <f t="shared" si="83"/>
        <v>15.1515210543149+0.0639355370009059i</v>
      </c>
      <c r="I306" t="str">
        <f t="shared" si="84"/>
        <v>24.2330352399913-5672.03192782423i</v>
      </c>
      <c r="K306" t="str">
        <f t="shared" si="85"/>
        <v>0.329993995485541-0.00140172311724949i</v>
      </c>
      <c r="L306" t="str">
        <f t="shared" si="86"/>
        <v>0.000833333333333333-298.475611511931i</v>
      </c>
      <c r="M306" t="str">
        <f t="shared" si="87"/>
        <v>0.005-105.025108221845i</v>
      </c>
      <c r="N306">
        <f t="shared" si="88"/>
        <v>89.781382807285894</v>
      </c>
      <c r="O306">
        <f t="shared" si="89"/>
        <v>91.928953071177148</v>
      </c>
      <c r="P306" s="3">
        <f t="shared" si="90"/>
        <v>91.928953071177148</v>
      </c>
      <c r="Q306" s="3">
        <f t="shared" si="91"/>
        <v>-90.218617192714106</v>
      </c>
      <c r="R306">
        <f t="shared" si="92"/>
        <v>89.781382807285894</v>
      </c>
      <c r="S306">
        <f t="shared" si="93"/>
        <v>2.7012459743286704E-3</v>
      </c>
      <c r="T306">
        <f t="shared" si="76"/>
        <v>91.928953071177148</v>
      </c>
    </row>
    <row r="307" spans="1:20" x14ac:dyDescent="0.25">
      <c r="A307">
        <f t="shared" si="77"/>
        <v>17.036924247244432</v>
      </c>
      <c r="B307">
        <f t="shared" si="94"/>
        <v>2.7115107090311192</v>
      </c>
      <c r="C307" t="str">
        <f t="shared" si="78"/>
        <v>-150.663556378588-39336.6384802478i</v>
      </c>
      <c r="D307" t="str">
        <f t="shared" si="79"/>
        <v>3.4781249999517-5869.60408872002i</v>
      </c>
      <c r="E307" t="str">
        <f t="shared" si="80"/>
        <v>162.469409248941-0.0258026896472377i</v>
      </c>
      <c r="F307" t="str">
        <f t="shared" si="81"/>
        <v>2.90990990990213-55082.6208358183i</v>
      </c>
      <c r="G307" t="str">
        <f t="shared" si="82"/>
        <v>0.999999999997325-1.63554472773109E-06i</v>
      </c>
      <c r="H307" t="str">
        <f t="shared" si="83"/>
        <v>15.1515210992614+0.0641784920970049i</v>
      </c>
      <c r="I307" t="str">
        <f t="shared" si="84"/>
        <v>24.2330352615888-5650.55980779286i</v>
      </c>
      <c r="K307" t="str">
        <f t="shared" si="85"/>
        <v>0.329993949765371-0.0014070494684967i</v>
      </c>
      <c r="L307" t="str">
        <f t="shared" si="86"/>
        <v>0.000833333333333333-297.345697860063i</v>
      </c>
      <c r="M307" t="str">
        <f t="shared" si="87"/>
        <v>0.005-104.627523632043i</v>
      </c>
      <c r="N307">
        <f t="shared" si="88"/>
        <v>89.780552074879054</v>
      </c>
      <c r="O307">
        <f t="shared" si="89"/>
        <v>91.89600859840013</v>
      </c>
      <c r="P307" s="3">
        <f t="shared" si="90"/>
        <v>91.89600859840013</v>
      </c>
      <c r="Q307" s="3">
        <f t="shared" si="91"/>
        <v>-90.219447925120946</v>
      </c>
      <c r="R307">
        <f t="shared" si="92"/>
        <v>89.780552074879054</v>
      </c>
      <c r="S307">
        <f t="shared" si="93"/>
        <v>2.7115107090311193E-3</v>
      </c>
      <c r="T307">
        <f t="shared" si="76"/>
        <v>91.89600859840013</v>
      </c>
    </row>
    <row r="308" spans="1:20" x14ac:dyDescent="0.25">
      <c r="A308">
        <f t="shared" si="77"/>
        <v>17.101664559383959</v>
      </c>
      <c r="B308">
        <f t="shared" si="94"/>
        <v>2.7218144497254375</v>
      </c>
      <c r="C308" t="str">
        <f t="shared" si="78"/>
        <v>-150.663533343931-39187.7200000838i</v>
      </c>
      <c r="D308" t="str">
        <f t="shared" si="79"/>
        <v>3.47812499995132-5847.38402950657i</v>
      </c>
      <c r="E308" t="str">
        <f t="shared" si="80"/>
        <v>162.469408276499-0.0259007354665658i</v>
      </c>
      <c r="F308" t="str">
        <f t="shared" si="81"/>
        <v>2.90990990990205-54874.0992586713i</v>
      </c>
      <c r="G308" t="str">
        <f t="shared" si="82"/>
        <v>0.999999999997305-1.64175979769643E-06i</v>
      </c>
      <c r="H308" t="str">
        <f t="shared" si="83"/>
        <v>15.1515211445502+0.0644223704231041i</v>
      </c>
      <c r="I308" t="str">
        <f t="shared" si="84"/>
        <v>24.2330352833506-5629.16897296134i</v>
      </c>
      <c r="K308" t="str">
        <f t="shared" si="85"/>
        <v>0.329993903697081-0.00141239605762896i</v>
      </c>
      <c r="L308" t="str">
        <f t="shared" si="86"/>
        <v>0.000833333333333333-296.220061625885i</v>
      </c>
      <c r="M308" t="str">
        <f t="shared" si="87"/>
        <v>0.005-104.231444144295i</v>
      </c>
      <c r="N308">
        <f t="shared" si="88"/>
        <v>89.779718185836984</v>
      </c>
      <c r="O308">
        <f t="shared" si="89"/>
        <v>91.86306412070536</v>
      </c>
      <c r="P308" s="3">
        <f t="shared" si="90"/>
        <v>91.86306412070536</v>
      </c>
      <c r="Q308" s="3">
        <f t="shared" si="91"/>
        <v>-90.220281814163016</v>
      </c>
      <c r="R308">
        <f t="shared" si="92"/>
        <v>89.779718185836984</v>
      </c>
      <c r="S308">
        <f t="shared" si="93"/>
        <v>2.7218144497254374E-3</v>
      </c>
      <c r="T308">
        <f t="shared" si="76"/>
        <v>91.86306412070536</v>
      </c>
    </row>
    <row r="309" spans="1:20" x14ac:dyDescent="0.25">
      <c r="A309">
        <f t="shared" si="77"/>
        <v>17.166650884709618</v>
      </c>
      <c r="B309">
        <f t="shared" si="94"/>
        <v>2.7321573446343943</v>
      </c>
      <c r="C309" t="str">
        <f t="shared" si="78"/>
        <v>-150.663510133885-39039.3652484299i</v>
      </c>
      <c r="D309" t="str">
        <f t="shared" si="79"/>
        <v>3.47812499995096-5825.24808687554i</v>
      </c>
      <c r="E309" t="str">
        <f t="shared" si="80"/>
        <v>162.469407296652-0.0259991538096405i</v>
      </c>
      <c r="F309" t="str">
        <f t="shared" si="81"/>
        <v>2.90990990990201-54666.3670638652i</v>
      </c>
      <c r="G309" t="str">
        <f t="shared" si="82"/>
        <v>0.999999999997284-1.64799848492764E-06i</v>
      </c>
      <c r="H309" t="str">
        <f t="shared" si="83"/>
        <v>15.1515211901838+0.0646671754874845i</v>
      </c>
      <c r="I309" t="str">
        <f t="shared" si="84"/>
        <v>24.2330353052782-5607.85911561538i</v>
      </c>
      <c r="K309" t="str">
        <f t="shared" si="85"/>
        <v>0.329993857278019-0.00141776296152448i</v>
      </c>
      <c r="L309" t="str">
        <f t="shared" si="86"/>
        <v>0.000833333333333333-295.098686616741i</v>
      </c>
      <c r="M309" t="str">
        <f t="shared" si="87"/>
        <v>0.005-103.836864060864i</v>
      </c>
      <c r="N309">
        <f t="shared" si="88"/>
        <v>89.778881128166134</v>
      </c>
      <c r="O309">
        <f t="shared" si="89"/>
        <v>91.830119638055436</v>
      </c>
      <c r="P309" s="3">
        <f t="shared" si="90"/>
        <v>91.830119638055436</v>
      </c>
      <c r="Q309" s="3">
        <f t="shared" si="91"/>
        <v>-90.221118871833866</v>
      </c>
      <c r="R309">
        <f t="shared" si="92"/>
        <v>89.778881128166134</v>
      </c>
      <c r="S309">
        <f t="shared" si="93"/>
        <v>2.7321573446343942E-3</v>
      </c>
      <c r="T309">
        <f t="shared" si="76"/>
        <v>91.830119638055436</v>
      </c>
    </row>
    <row r="310" spans="1:20" x14ac:dyDescent="0.25">
      <c r="A310">
        <f t="shared" si="77"/>
        <v>17.231884158071516</v>
      </c>
      <c r="B310">
        <f t="shared" si="94"/>
        <v>2.7425395425440051</v>
      </c>
      <c r="C310" t="str">
        <f t="shared" si="78"/>
        <v>-150.663486747116-38891.5720911532i</v>
      </c>
      <c r="D310" t="str">
        <f t="shared" si="79"/>
        <v>3.47812499995058-5803.19594239389i</v>
      </c>
      <c r="E310" t="str">
        <f t="shared" si="80"/>
        <v>162.469406309345-0.0260979460914806i</v>
      </c>
      <c r="F310" t="str">
        <f t="shared" si="81"/>
        <v>2.90990990990195-54459.4212631019i</v>
      </c>
      <c r="G310" t="str">
        <f t="shared" si="82"/>
        <v>0.999999999997264-1.65426087917034E-06i</v>
      </c>
      <c r="H310" t="str">
        <f t="shared" si="83"/>
        <v>15.1515212361649+0.0649129108117594i</v>
      </c>
      <c r="I310" t="str">
        <f t="shared" si="84"/>
        <v>24.2330353273728-5586.62992920548i</v>
      </c>
      <c r="K310" t="str">
        <f t="shared" si="85"/>
        <v>0.329993810505516-0.00142315025735334i</v>
      </c>
      <c r="L310" t="str">
        <f t="shared" si="86"/>
        <v>0.000833333333333333-293.981556701276i</v>
      </c>
      <c r="M310" t="str">
        <f t="shared" si="87"/>
        <v>0.005-103.443777705583i</v>
      </c>
      <c r="N310">
        <f t="shared" si="88"/>
        <v>89.778040889827466</v>
      </c>
      <c r="O310">
        <f t="shared" si="89"/>
        <v>91.797175150412613</v>
      </c>
      <c r="P310" s="3">
        <f t="shared" si="90"/>
        <v>91.797175150412613</v>
      </c>
      <c r="Q310" s="3">
        <f t="shared" si="91"/>
        <v>-90.221959110172534</v>
      </c>
      <c r="R310">
        <f t="shared" si="92"/>
        <v>89.778040889827466</v>
      </c>
      <c r="S310">
        <f t="shared" si="93"/>
        <v>2.7425395425440049E-3</v>
      </c>
      <c r="T310">
        <f t="shared" si="76"/>
        <v>91.797175150412613</v>
      </c>
    </row>
    <row r="311" spans="1:20" x14ac:dyDescent="0.25">
      <c r="A311">
        <f t="shared" si="77"/>
        <v>17.297365317872188</v>
      </c>
      <c r="B311">
        <f t="shared" si="94"/>
        <v>2.7529611928056723</v>
      </c>
      <c r="C311" t="str">
        <f t="shared" si="78"/>
        <v>-150.663463182274-38744.3384021994i</v>
      </c>
      <c r="D311" t="str">
        <f t="shared" si="79"/>
        <v>3.4781249999502-5781.22727883414i</v>
      </c>
      <c r="E311" t="str">
        <f t="shared" si="80"/>
        <v>162.46940531452-0.0261971137324631i</v>
      </c>
      <c r="F311" t="str">
        <f t="shared" si="81"/>
        <v>2.90990990990188-54253.2588793968i</v>
      </c>
      <c r="G311" t="str">
        <f t="shared" si="82"/>
        <v>0.999999999997243-1.66054707051115E-06i</v>
      </c>
      <c r="H311" t="str">
        <f t="shared" si="83"/>
        <v>15.1515212824961+0.0651595799309233i</v>
      </c>
      <c r="I311" t="str">
        <f t="shared" si="84"/>
        <v>24.2330353496354-5565.48110834267i</v>
      </c>
      <c r="K311" t="str">
        <f t="shared" si="85"/>
        <v>0.32999376337688-0.00142855802257853i</v>
      </c>
      <c r="L311" t="str">
        <f t="shared" si="86"/>
        <v>0.000833333333333333-292.868655809201i</v>
      </c>
      <c r="M311" t="str">
        <f t="shared" si="87"/>
        <v>0.005-103.052179423772i</v>
      </c>
      <c r="N311">
        <f t="shared" si="88"/>
        <v>89.77719745873614</v>
      </c>
      <c r="O311">
        <f t="shared" si="89"/>
        <v>91.764230657738864</v>
      </c>
      <c r="P311" s="3">
        <f t="shared" si="90"/>
        <v>91.764230657738864</v>
      </c>
      <c r="Q311" s="3">
        <f t="shared" si="91"/>
        <v>-90.22280254126386</v>
      </c>
      <c r="R311">
        <f t="shared" si="92"/>
        <v>89.77719745873614</v>
      </c>
      <c r="S311">
        <f t="shared" si="93"/>
        <v>2.7529611928056724E-3</v>
      </c>
      <c r="T311">
        <f t="shared" si="76"/>
        <v>91.764230657738864</v>
      </c>
    </row>
    <row r="312" spans="1:20" x14ac:dyDescent="0.25">
      <c r="A312">
        <f t="shared" si="77"/>
        <v>17.363095306080105</v>
      </c>
      <c r="B312">
        <f t="shared" si="94"/>
        <v>2.763422445338334</v>
      </c>
      <c r="C312" t="str">
        <f t="shared" si="78"/>
        <v>-150.663439438011-38597.6620635628i</v>
      </c>
      <c r="D312" t="str">
        <f t="shared" si="79"/>
        <v>3.47812499994983-5759.34178016971i</v>
      </c>
      <c r="E312" t="str">
        <f t="shared" si="80"/>
        <v>162.469404312121-0.0262966581583726i</v>
      </c>
      <c r="F312" t="str">
        <f t="shared" si="81"/>
        <v>2.90990990990182-54047.8769470349i</v>
      </c>
      <c r="G312" t="str">
        <f t="shared" si="82"/>
        <v>0.999999999997222-1.66685714937906E-06i</v>
      </c>
      <c r="H312" t="str">
        <f t="shared" si="83"/>
        <v>15.1515213291801+0.0654071863934052i</v>
      </c>
      <c r="I312" t="str">
        <f t="shared" si="84"/>
        <v>24.2330353720678-5544.41234879408i</v>
      </c>
      <c r="K312" t="str">
        <f t="shared" si="85"/>
        <v>0.3299937158894-0.00143398633495715i</v>
      </c>
      <c r="L312" t="str">
        <f t="shared" si="86"/>
        <v>0.000833333333333333-291.759967931063i</v>
      </c>
      <c r="M312" t="str">
        <f t="shared" si="87"/>
        <v>0.005-102.66206358216i</v>
      </c>
      <c r="N312">
        <f t="shared" si="88"/>
        <v>89.776350822761472</v>
      </c>
      <c r="O312">
        <f t="shared" si="89"/>
        <v>91.731286159995904</v>
      </c>
      <c r="P312" s="3">
        <f t="shared" si="90"/>
        <v>91.731286159995904</v>
      </c>
      <c r="Q312" s="3">
        <f t="shared" si="91"/>
        <v>-90.223649177238528</v>
      </c>
      <c r="R312">
        <f t="shared" si="92"/>
        <v>89.776350822761472</v>
      </c>
      <c r="S312">
        <f t="shared" si="93"/>
        <v>2.7634224453383341E-3</v>
      </c>
      <c r="T312">
        <f t="shared" si="76"/>
        <v>91.731286159995904</v>
      </c>
    </row>
    <row r="313" spans="1:20" x14ac:dyDescent="0.25">
      <c r="A313">
        <f t="shared" si="77"/>
        <v>17.429075068243208</v>
      </c>
      <c r="B313">
        <f t="shared" si="94"/>
        <v>2.7739234506306198</v>
      </c>
      <c r="C313" t="str">
        <f t="shared" si="78"/>
        <v>-150.663415512953-38451.5409652546i</v>
      </c>
      <c r="D313" t="str">
        <f t="shared" si="79"/>
        <v>3.47812499994944-5737.53913157034i</v>
      </c>
      <c r="E313" t="str">
        <f t="shared" si="80"/>
        <v>162.469403302089-0.0263965808003878i</v>
      </c>
      <c r="F313" t="str">
        <f t="shared" si="81"/>
        <v>2.90990990990176-53843.272511528i</v>
      </c>
      <c r="G313" t="str">
        <f t="shared" si="82"/>
        <v>0.9999999999972-1.67319120654667E-06i</v>
      </c>
      <c r="H313" t="str">
        <f t="shared" si="83"/>
        <v>15.1515213762196+0.0656557337611168i</v>
      </c>
      <c r="I313" t="str">
        <f t="shared" si="84"/>
        <v>24.233035394671-5523.42334747852i</v>
      </c>
      <c r="K313" t="str">
        <f t="shared" si="85"/>
        <v>0.329993668040342-0.0014394352725414i</v>
      </c>
      <c r="L313" t="str">
        <f t="shared" si="86"/>
        <v>0.000833333333333333-290.655477118014i</v>
      </c>
      <c r="M313" t="str">
        <f t="shared" si="87"/>
        <v>0.005-102.273424568799i</v>
      </c>
      <c r="N313">
        <f t="shared" si="88"/>
        <v>89.775500969726679</v>
      </c>
      <c r="O313">
        <f t="shared" si="89"/>
        <v>91.698341657145107</v>
      </c>
      <c r="P313" s="3">
        <f t="shared" si="90"/>
        <v>91.698341657145107</v>
      </c>
      <c r="Q313" s="3">
        <f t="shared" si="91"/>
        <v>-90.224499030273321</v>
      </c>
      <c r="R313">
        <f t="shared" si="92"/>
        <v>89.775500969726679</v>
      </c>
      <c r="S313">
        <f t="shared" si="93"/>
        <v>2.7739234506306198E-3</v>
      </c>
      <c r="T313">
        <f t="shared" si="76"/>
        <v>91.698341657145107</v>
      </c>
    </row>
    <row r="314" spans="1:20" x14ac:dyDescent="0.25">
      <c r="A314">
        <f t="shared" si="77"/>
        <v>17.495305553502533</v>
      </c>
      <c r="B314">
        <f t="shared" si="94"/>
        <v>2.7844643597430161</v>
      </c>
      <c r="C314" t="str">
        <f t="shared" si="78"/>
        <v>-150.663391405729-38305.9730052742i</v>
      </c>
      <c r="D314" t="str">
        <f t="shared" si="79"/>
        <v>3.47812499994907-5715.81901939761i</v>
      </c>
      <c r="E314" t="str">
        <f t="shared" si="80"/>
        <v>162.469402284367-0.0264968830951308i</v>
      </c>
      <c r="F314" t="str">
        <f t="shared" si="81"/>
        <v>2.90990990990171-53639.4426295728i</v>
      </c>
      <c r="G314" t="str">
        <f t="shared" si="82"/>
        <v>0.999999999997179-0.0000016795493331315i</v>
      </c>
      <c r="H314" t="str">
        <f t="shared" si="83"/>
        <v>15.1515214236172+0.065905225609505i</v>
      </c>
      <c r="I314" t="str">
        <f t="shared" si="84"/>
        <v>24.2330354174461-5502.51380246215i</v>
      </c>
      <c r="K314" t="str">
        <f t="shared" si="85"/>
        <v>0.329993619826956-0.00144490491367985i</v>
      </c>
      <c r="L314" t="str">
        <f t="shared" si="86"/>
        <v>0.000833333333333333-289.555167481584i</v>
      </c>
      <c r="M314" t="str">
        <f t="shared" si="87"/>
        <v>0.005-101.886256792985i</v>
      </c>
      <c r="N314">
        <f t="shared" si="88"/>
        <v>89.774647887408705</v>
      </c>
      <c r="O314">
        <f t="shared" si="89"/>
        <v>91.665397149147623</v>
      </c>
      <c r="P314" s="3">
        <f t="shared" si="90"/>
        <v>91.665397149147623</v>
      </c>
      <c r="Q314" s="3">
        <f t="shared" si="91"/>
        <v>-90.225352112591295</v>
      </c>
      <c r="R314">
        <f t="shared" si="92"/>
        <v>89.774647887408705</v>
      </c>
      <c r="S314">
        <f t="shared" si="93"/>
        <v>2.7844643597430161E-3</v>
      </c>
      <c r="T314">
        <f t="shared" si="76"/>
        <v>91.665397149147623</v>
      </c>
    </row>
    <row r="315" spans="1:20" x14ac:dyDescent="0.25">
      <c r="A315">
        <f t="shared" si="77"/>
        <v>17.561787714605842</v>
      </c>
      <c r="B315">
        <f t="shared" si="94"/>
        <v>2.7950453243100397</v>
      </c>
      <c r="C315" t="str">
        <f t="shared" si="78"/>
        <v>-150.663367114947-38160.9560895771i</v>
      </c>
      <c r="D315" t="str">
        <f t="shared" si="79"/>
        <v>3.47812499994868-5694.18113120041i</v>
      </c>
      <c r="E315" t="str">
        <f t="shared" si="80"/>
        <v>162.469401258895-0.0265975664846712i</v>
      </c>
      <c r="F315" t="str">
        <f t="shared" si="81"/>
        <v>2.90990990990165-53436.3843690078i</v>
      </c>
      <c r="G315" t="str">
        <f t="shared" si="82"/>
        <v>0.999999999997158-1.68593162059737E-06i</v>
      </c>
      <c r="H315" t="str">
        <f t="shared" si="83"/>
        <v>15.1515214713758+0.066155665527605i</v>
      </c>
      <c r="I315" t="str">
        <f t="shared" si="84"/>
        <v>24.2330354403947-5481.68341295418i</v>
      </c>
      <c r="K315" t="str">
        <f t="shared" si="85"/>
        <v>0.329993571246465-0.00145039533701841i</v>
      </c>
      <c r="L315" t="str">
        <f t="shared" si="86"/>
        <v>0.000833333333333333-288.459023193449i</v>
      </c>
      <c r="M315" t="str">
        <f t="shared" si="87"/>
        <v>0.005-101.500554685182i</v>
      </c>
      <c r="N315">
        <f t="shared" si="88"/>
        <v>89.773791563538097</v>
      </c>
      <c r="O315">
        <f t="shared" si="89"/>
        <v>91.632452635964157</v>
      </c>
      <c r="P315" s="3">
        <f t="shared" si="90"/>
        <v>91.632452635964157</v>
      </c>
      <c r="Q315" s="3">
        <f t="shared" si="91"/>
        <v>-90.226208436461903</v>
      </c>
      <c r="R315">
        <f t="shared" si="92"/>
        <v>89.773791563538097</v>
      </c>
      <c r="S315">
        <f t="shared" si="93"/>
        <v>2.7950453243100397E-3</v>
      </c>
      <c r="T315">
        <f t="shared" si="76"/>
        <v>91.632452635964157</v>
      </c>
    </row>
    <row r="316" spans="1:20" x14ac:dyDescent="0.25">
      <c r="A316">
        <f t="shared" si="77"/>
        <v>17.628522507921346</v>
      </c>
      <c r="B316">
        <f t="shared" si="94"/>
        <v>2.8056664965424178</v>
      </c>
      <c r="C316" t="str">
        <f t="shared" si="78"/>
        <v>-150.663342639213-38016.4881320466i</v>
      </c>
      <c r="D316" t="str">
        <f t="shared" si="79"/>
        <v>3.47812499994829-5672.62515571045i</v>
      </c>
      <c r="E316" t="str">
        <f t="shared" si="80"/>
        <v>162.469400225615-0.0266986324165503i</v>
      </c>
      <c r="F316" t="str">
        <f t="shared" si="81"/>
        <v>2.90990990990159-53234.0948087718i</v>
      </c>
      <c r="G316" t="str">
        <f t="shared" si="82"/>
        <v>0.999999999997136-0.0000016923381607556i</v>
      </c>
      <c r="H316" t="str">
        <f t="shared" si="83"/>
        <v>15.151521519498+0.0664070571180898i</v>
      </c>
      <c r="I316" t="str">
        <f t="shared" si="84"/>
        <v>24.2330354635182-5460.93187930242i</v>
      </c>
      <c r="K316" t="str">
        <f t="shared" si="85"/>
        <v>0.329993522296076-0.00145590662150159i</v>
      </c>
      <c r="L316" t="str">
        <f t="shared" si="86"/>
        <v>0.000833333333333333-287.367028485206i</v>
      </c>
      <c r="M316" t="str">
        <f t="shared" si="87"/>
        <v>0.005-101.116312696933i</v>
      </c>
      <c r="N316">
        <f t="shared" si="88"/>
        <v>89.772931985798778</v>
      </c>
      <c r="O316">
        <f t="shared" si="89"/>
        <v>91.599508117555303</v>
      </c>
      <c r="P316" s="3">
        <f t="shared" si="90"/>
        <v>91.599508117555303</v>
      </c>
      <c r="Q316" s="3">
        <f t="shared" si="91"/>
        <v>-90.227068014201222</v>
      </c>
      <c r="R316">
        <f t="shared" si="92"/>
        <v>89.772931985798778</v>
      </c>
      <c r="S316">
        <f t="shared" si="93"/>
        <v>2.8056664965424179E-3</v>
      </c>
      <c r="T316">
        <f t="shared" si="76"/>
        <v>91.599508117555303</v>
      </c>
    </row>
    <row r="317" spans="1:20" x14ac:dyDescent="0.25">
      <c r="A317">
        <f t="shared" si="77"/>
        <v>17.695510893451445</v>
      </c>
      <c r="B317">
        <f t="shared" si="94"/>
        <v>2.8163280292292789</v>
      </c>
      <c r="C317" t="str">
        <f t="shared" si="78"/>
        <v>-150.66331797712-37872.567054463i</v>
      </c>
      <c r="D317" t="str">
        <f t="shared" si="79"/>
        <v>3.4781249999479-5651.1507828378i</v>
      </c>
      <c r="E317" t="str">
        <f t="shared" si="80"/>
        <v>162.469399184469-0.0268000823438076i</v>
      </c>
      <c r="F317" t="str">
        <f t="shared" si="81"/>
        <v>2.90990990990152-53032.5710388616i</v>
      </c>
      <c r="G317" t="str">
        <f t="shared" si="82"/>
        <v>0.999999999997114-1.69876904576644E-06i</v>
      </c>
      <c r="H317" t="str">
        <f t="shared" si="83"/>
        <v>15.1515215679866+0.0666594039973219i</v>
      </c>
      <c r="I317" t="str">
        <f t="shared" si="84"/>
        <v>24.2330354868177-5440.2589029891i</v>
      </c>
      <c r="K317" t="str">
        <f t="shared" si="85"/>
        <v>0.329993472972972-0.00146143884637354i</v>
      </c>
      <c r="L317" t="str">
        <f t="shared" si="86"/>
        <v>0.000833333333333333-286.279167648142i</v>
      </c>
      <c r="M317" t="str">
        <f t="shared" si="87"/>
        <v>0.005-100.73352530079i</v>
      </c>
      <c r="N317">
        <f t="shared" si="88"/>
        <v>89.772069141827885</v>
      </c>
      <c r="O317">
        <f t="shared" si="89"/>
        <v>91.566563593881355</v>
      </c>
      <c r="P317" s="3">
        <f t="shared" si="90"/>
        <v>91.566563593881355</v>
      </c>
      <c r="Q317" s="3">
        <f t="shared" si="91"/>
        <v>-90.227930858172115</v>
      </c>
      <c r="R317">
        <f t="shared" si="92"/>
        <v>89.772069141827885</v>
      </c>
      <c r="S317">
        <f t="shared" si="93"/>
        <v>2.816328029229279E-3</v>
      </c>
      <c r="T317">
        <f t="shared" si="76"/>
        <v>91.566563593881355</v>
      </c>
    </row>
    <row r="318" spans="1:20" x14ac:dyDescent="0.25">
      <c r="A318">
        <f t="shared" si="77"/>
        <v>17.76275383484656</v>
      </c>
      <c r="B318">
        <f t="shared" si="94"/>
        <v>2.8270300757403501</v>
      </c>
      <c r="C318" t="str">
        <f t="shared" si="78"/>
        <v>-150.663293127244-37729.1907864724i</v>
      </c>
      <c r="D318" t="str">
        <f t="shared" si="79"/>
        <v>3.47812499994748-5629.75770366635i</v>
      </c>
      <c r="E318" t="str">
        <f t="shared" si="80"/>
        <v>162.469398135394-0.0269019177249911i</v>
      </c>
      <c r="F318" t="str">
        <f t="shared" si="81"/>
        <v>2.90990990990144-52831.8101602899i</v>
      </c>
      <c r="G318" t="str">
        <f t="shared" si="82"/>
        <v>0.999999999997092-1.70522436814031E-06i</v>
      </c>
      <c r="H318" t="str">
        <f t="shared" si="83"/>
        <v>15.1515216168445+0.0669127097954062i</v>
      </c>
      <c r="I318" t="str">
        <f t="shared" si="84"/>
        <v>24.2330355102943-5419.66418662653i</v>
      </c>
      <c r="K318" t="str">
        <f t="shared" si="85"/>
        <v>0.329993423274315-0.0014669920911792i</v>
      </c>
      <c r="L318" t="str">
        <f t="shared" si="86"/>
        <v>0.000833333333333333-285.195425033017i</v>
      </c>
      <c r="M318" t="str">
        <f t="shared" si="87"/>
        <v>0.005-100.352186990227i</v>
      </c>
      <c r="N318">
        <f t="shared" si="88"/>
        <v>89.771203019215676</v>
      </c>
      <c r="O318">
        <f t="shared" si="89"/>
        <v>91.533619064902012</v>
      </c>
      <c r="P318" s="3">
        <f t="shared" si="90"/>
        <v>91.533619064902012</v>
      </c>
      <c r="Q318" s="3">
        <f t="shared" si="91"/>
        <v>-90.228796980784324</v>
      </c>
      <c r="R318">
        <f t="shared" si="92"/>
        <v>89.771203019215676</v>
      </c>
      <c r="S318">
        <f t="shared" si="93"/>
        <v>2.8270300757403501E-3</v>
      </c>
      <c r="T318">
        <f t="shared" si="76"/>
        <v>91.533619064902012</v>
      </c>
    </row>
    <row r="319" spans="1:20" x14ac:dyDescent="0.25">
      <c r="A319">
        <f t="shared" si="77"/>
        <v>17.830252299418976</v>
      </c>
      <c r="B319">
        <f t="shared" si="94"/>
        <v>2.8377727900281635</v>
      </c>
      <c r="C319" t="str">
        <f t="shared" si="78"/>
        <v>-150.663268088159-37586.3572655601i</v>
      </c>
      <c r="D319" t="str">
        <f t="shared" si="79"/>
        <v>3.47812499994708-5608.44561044956i</v>
      </c>
      <c r="E319" t="str">
        <f t="shared" si="80"/>
        <v>162.469397078332-0.0270041400241915i</v>
      </c>
      <c r="F319" t="str">
        <f t="shared" si="81"/>
        <v>2.90990990990138-52631.8092850446i</v>
      </c>
      <c r="G319" t="str">
        <f t="shared" si="82"/>
        <v>0.99999999999707-0.0000017117042207392i</v>
      </c>
      <c r="H319" t="str">
        <f t="shared" si="83"/>
        <v>15.1515216660744+0.0671669781562431i</v>
      </c>
      <c r="I319" t="str">
        <f t="shared" si="84"/>
        <v>24.23303553395-5399.14743395283i</v>
      </c>
      <c r="K319" t="str">
        <f t="shared" si="85"/>
        <v>0.329993373197246-0.00147256643576548i</v>
      </c>
      <c r="L319" t="str">
        <f t="shared" si="86"/>
        <v>0.000833333333333333-284.115785049827i</v>
      </c>
      <c r="M319" t="str">
        <f t="shared" si="87"/>
        <v>0.005-99.9722922795655i</v>
      </c>
      <c r="N319">
        <f t="shared" si="88"/>
        <v>89.770333605505144</v>
      </c>
      <c r="O319">
        <f t="shared" si="89"/>
        <v>91.500674530577101</v>
      </c>
      <c r="P319" s="3">
        <f t="shared" si="90"/>
        <v>91.500674530577101</v>
      </c>
      <c r="Q319" s="3">
        <f t="shared" si="91"/>
        <v>-90.229666394494856</v>
      </c>
      <c r="R319">
        <f t="shared" si="92"/>
        <v>89.770333605505144</v>
      </c>
      <c r="S319">
        <f t="shared" si="93"/>
        <v>2.8377727900281637E-3</v>
      </c>
      <c r="T319">
        <f t="shared" si="76"/>
        <v>91.500674530577101</v>
      </c>
    </row>
    <row r="320" spans="1:20" x14ac:dyDescent="0.25">
      <c r="A320">
        <f t="shared" si="77"/>
        <v>17.89800725815677</v>
      </c>
      <c r="B320">
        <f t="shared" si="94"/>
        <v>2.8485563266302707</v>
      </c>
      <c r="C320" t="str">
        <f t="shared" si="78"/>
        <v>-150.663242858426-37444.0644370176i</v>
      </c>
      <c r="D320" t="str">
        <f t="shared" si="79"/>
        <v>3.47812499994668-5587.21419660575i</v>
      </c>
      <c r="E320" t="str">
        <f t="shared" si="80"/>
        <v>162.469396013222-0.0271067507110483i</v>
      </c>
      <c r="F320" t="str">
        <f t="shared" si="81"/>
        <v>2.90990990990131-52432.5655360455i</v>
      </c>
      <c r="G320" t="str">
        <f t="shared" si="82"/>
        <v>0.999999999997048-1.71820869677798E-06i</v>
      </c>
      <c r="H320" t="str">
        <f t="shared" si="83"/>
        <v>15.1515217156791+0.0674222127375789i</v>
      </c>
      <c r="I320" t="str">
        <f t="shared" si="84"/>
        <v>24.2330355577856-5378.70834982755i</v>
      </c>
      <c r="K320" t="str">
        <f t="shared" si="85"/>
        <v>0.329993322738884-0.00147816196028239i</v>
      </c>
      <c r="L320" t="str">
        <f t="shared" si="86"/>
        <v>0.000833333333333333-283.04023216759i</v>
      </c>
      <c r="M320" t="str">
        <f t="shared" si="87"/>
        <v>0.005-99.5938357038907i</v>
      </c>
      <c r="N320">
        <f t="shared" si="88"/>
        <v>89.769460888192071</v>
      </c>
      <c r="O320">
        <f t="shared" si="89"/>
        <v>91.467729990865848</v>
      </c>
      <c r="P320" s="3">
        <f t="shared" si="90"/>
        <v>91.467729990865848</v>
      </c>
      <c r="Q320" s="3">
        <f t="shared" si="91"/>
        <v>-90.230539111807929</v>
      </c>
      <c r="R320">
        <f t="shared" si="92"/>
        <v>89.769460888192071</v>
      </c>
      <c r="S320">
        <f t="shared" si="93"/>
        <v>2.8485563266302705E-3</v>
      </c>
      <c r="T320">
        <f t="shared" si="76"/>
        <v>91.467729990865848</v>
      </c>
    </row>
    <row r="321" spans="1:20" x14ac:dyDescent="0.25">
      <c r="A321">
        <f t="shared" si="77"/>
        <v>17.966019685737766</v>
      </c>
      <c r="B321">
        <f t="shared" si="94"/>
        <v>2.8593808406714656</v>
      </c>
      <c r="C321" t="str">
        <f t="shared" si="78"/>
        <v>-150.663217436591-37302.3102539144i</v>
      </c>
      <c r="D321" t="str">
        <f t="shared" si="79"/>
        <v>3.47812499994627-5566.06315671393i</v>
      </c>
      <c r="E321" t="str">
        <f t="shared" si="80"/>
        <v>162.469394940001-0.0272097512607795i</v>
      </c>
      <c r="F321" t="str">
        <f t="shared" si="81"/>
        <v>2.90990990990125-52234.0760471046i</v>
      </c>
      <c r="G321" t="str">
        <f t="shared" si="82"/>
        <v>0.999999999997025-0.0000017247378898257i</v>
      </c>
      <c r="H321" t="str">
        <f t="shared" si="83"/>
        <v>15.1515217656616+0.0676784172110616i</v>
      </c>
      <c r="I321" t="str">
        <f t="shared" si="84"/>
        <v>24.2330355818032-5358.34664022769i</v>
      </c>
      <c r="K321" t="str">
        <f t="shared" si="85"/>
        <v>0.329993271896325-0.00148377874518416i</v>
      </c>
      <c r="L321" t="str">
        <f t="shared" si="86"/>
        <v>0.000833333333333333-281.968750914117i</v>
      </c>
      <c r="M321" t="str">
        <f t="shared" si="87"/>
        <v>0.005-99.216811818978i</v>
      </c>
      <c r="N321">
        <f t="shared" si="88"/>
        <v>89.768584854724693</v>
      </c>
      <c r="O321">
        <f t="shared" si="89"/>
        <v>91.434785445727158</v>
      </c>
      <c r="P321" s="3">
        <f t="shared" si="90"/>
        <v>91.434785445727158</v>
      </c>
      <c r="Q321" s="3">
        <f t="shared" si="91"/>
        <v>-90.231415145275307</v>
      </c>
      <c r="R321">
        <f t="shared" si="92"/>
        <v>89.768584854724693</v>
      </c>
      <c r="S321">
        <f t="shared" si="93"/>
        <v>2.8593808406714655E-3</v>
      </c>
      <c r="T321">
        <f t="shared" si="76"/>
        <v>91.434785445727158</v>
      </c>
    </row>
    <row r="322" spans="1:20" x14ac:dyDescent="0.25">
      <c r="A322">
        <f t="shared" si="77"/>
        <v>18.034290560543571</v>
      </c>
      <c r="B322">
        <f t="shared" si="94"/>
        <v>2.8702464878660172</v>
      </c>
      <c r="C322" t="str">
        <f t="shared" si="78"/>
        <v>-150.663191821191-37161.0926770695i</v>
      </c>
      <c r="D322" t="str">
        <f t="shared" si="79"/>
        <v>3.47812499994586-5544.99218650927i</v>
      </c>
      <c r="E322" t="str">
        <f t="shared" si="80"/>
        <v>162.469393858609-0.0273131431542117i</v>
      </c>
      <c r="F322" t="str">
        <f t="shared" si="81"/>
        <v>2.90990990990118-52036.3379628839i</v>
      </c>
      <c r="G322" t="str">
        <f t="shared" si="82"/>
        <v>0.999999999997003-1.73129189380699E-06i</v>
      </c>
      <c r="H322" t="str">
        <f t="shared" si="83"/>
        <v>15.1515218160246+0.0679355952622865i</v>
      </c>
      <c r="I322" t="str">
        <f t="shared" si="84"/>
        <v>24.2330356060032-5338.06201224314i</v>
      </c>
      <c r="K322" t="str">
        <f t="shared" si="85"/>
        <v>0.329993220666645-0.00148941687123037i</v>
      </c>
      <c r="L322" t="str">
        <f t="shared" si="86"/>
        <v>0.000833333333333333-280.901325875789i</v>
      </c>
      <c r="M322" t="str">
        <f t="shared" si="87"/>
        <v>0.005-98.8412152012139i</v>
      </c>
      <c r="N322">
        <f t="shared" si="88"/>
        <v>89.767705492503595</v>
      </c>
      <c r="O322">
        <f t="shared" si="89"/>
        <v>91.401840895119776</v>
      </c>
      <c r="P322" s="3">
        <f t="shared" si="90"/>
        <v>91.401840895119776</v>
      </c>
      <c r="Q322" s="3">
        <f t="shared" si="91"/>
        <v>-90.232294507496405</v>
      </c>
      <c r="R322">
        <f t="shared" si="92"/>
        <v>89.767705492503595</v>
      </c>
      <c r="S322">
        <f t="shared" si="93"/>
        <v>2.870246487866017E-3</v>
      </c>
      <c r="T322">
        <f t="shared" si="76"/>
        <v>91.401840895119776</v>
      </c>
    </row>
    <row r="323" spans="1:20" x14ac:dyDescent="0.25">
      <c r="A323">
        <f t="shared" si="77"/>
        <v>18.102820864673635</v>
      </c>
      <c r="B323">
        <f t="shared" si="94"/>
        <v>2.881153424519908</v>
      </c>
      <c r="C323" t="str">
        <f t="shared" si="78"/>
        <v>-150.663166010753-37020.4096750206i</v>
      </c>
      <c r="D323" t="str">
        <f t="shared" si="79"/>
        <v>3.47812499994546-5524.00098287883i</v>
      </c>
      <c r="E323" t="str">
        <f t="shared" si="80"/>
        <v>162.469392768983-0.0274169278777736i</v>
      </c>
      <c r="F323" t="str">
        <f t="shared" si="81"/>
        <v>2.90990990990113-51839.3484388548i</v>
      </c>
      <c r="G323" t="str">
        <f t="shared" si="82"/>
        <v>0.99999999999698-1.73787080300342E-06i</v>
      </c>
      <c r="H323" t="str">
        <f t="shared" si="83"/>
        <v>15.1515218667711+0.0681937505908599i</v>
      </c>
      <c r="I323" t="str">
        <f t="shared" si="84"/>
        <v>24.2330356303877-5317.85417407278i</v>
      </c>
      <c r="K323" t="str">
        <f t="shared" si="85"/>
        <v>0.329993169046896-0.0014950764194872i</v>
      </c>
      <c r="L323" t="str">
        <f t="shared" si="86"/>
        <v>0.000833333333333333-279.837941697339i</v>
      </c>
      <c r="M323" t="str">
        <f t="shared" si="87"/>
        <v>0.005-98.467040447513i</v>
      </c>
      <c r="N323">
        <f t="shared" si="88"/>
        <v>89.76682278888147</v>
      </c>
      <c r="O323">
        <f t="shared" si="89"/>
        <v>91.368896339002106</v>
      </c>
      <c r="P323" s="3">
        <f t="shared" si="90"/>
        <v>91.368896339002106</v>
      </c>
      <c r="Q323" s="3">
        <f t="shared" si="91"/>
        <v>-90.23317721111853</v>
      </c>
      <c r="R323">
        <f t="shared" si="92"/>
        <v>89.76682278888147</v>
      </c>
      <c r="S323">
        <f t="shared" si="93"/>
        <v>2.881153424519908E-3</v>
      </c>
      <c r="T323">
        <f t="shared" si="76"/>
        <v>91.368896339002106</v>
      </c>
    </row>
    <row r="324" spans="1:20" x14ac:dyDescent="0.25">
      <c r="A324">
        <f t="shared" si="77"/>
        <v>18.171611583959397</v>
      </c>
      <c r="B324">
        <f t="shared" si="94"/>
        <v>2.8921018075330838</v>
      </c>
      <c r="C324" t="str">
        <f t="shared" si="78"/>
        <v>-150.663140003789-36880.259223995i</v>
      </c>
      <c r="D324" t="str">
        <f t="shared" si="79"/>
        <v>3.47812499994504-5503.08924385704i</v>
      </c>
      <c r="E324" t="str">
        <f t="shared" si="80"/>
        <v>162.46939167106-0.0275211069235484i</v>
      </c>
      <c r="F324" t="str">
        <f t="shared" si="81"/>
        <v>2.90990990990105-51643.1046412564i</v>
      </c>
      <c r="G324" t="str">
        <f t="shared" si="82"/>
        <v>0.999999999996957-1.74447471205479E-06i</v>
      </c>
      <c r="H324" t="str">
        <f t="shared" si="83"/>
        <v>15.151521917904+0.0684528869104435i</v>
      </c>
      <c r="I324" t="str">
        <f t="shared" si="84"/>
        <v>24.2330356549576-5297.72283502001i</v>
      </c>
      <c r="K324" t="str">
        <f t="shared" si="85"/>
        <v>0.329993117034107-0.00150075747132851i</v>
      </c>
      <c r="L324" t="str">
        <f t="shared" si="86"/>
        <v>0.000833333333333333-278.778583081629i</v>
      </c>
      <c r="M324" t="str">
        <f t="shared" si="87"/>
        <v>0.005-98.0942821752472i</v>
      </c>
      <c r="N324">
        <f t="shared" si="88"/>
        <v>89.765936731163052</v>
      </c>
      <c r="O324">
        <f t="shared" si="89"/>
        <v>91.335951777332042</v>
      </c>
      <c r="P324" s="3">
        <f t="shared" si="90"/>
        <v>91.335951777332042</v>
      </c>
      <c r="Q324" s="3">
        <f t="shared" si="91"/>
        <v>-90.234063268836948</v>
      </c>
      <c r="R324">
        <f t="shared" si="92"/>
        <v>89.765936731163052</v>
      </c>
      <c r="S324">
        <f t="shared" si="93"/>
        <v>2.8921018075330836E-3</v>
      </c>
      <c r="T324">
        <f t="shared" si="76"/>
        <v>91.335951777332042</v>
      </c>
    </row>
    <row r="325" spans="1:20" x14ac:dyDescent="0.25">
      <c r="A325">
        <f t="shared" si="77"/>
        <v>18.240663707978442</v>
      </c>
      <c r="B325">
        <f t="shared" si="94"/>
        <v>2.9030917944017096</v>
      </c>
      <c r="C325" t="str">
        <f t="shared" si="78"/>
        <v>-150.66311379881-36740.6393078822i</v>
      </c>
      <c r="D325" t="str">
        <f t="shared" si="79"/>
        <v>3.47812499994463-5482.25666862157i</v>
      </c>
      <c r="E325" t="str">
        <f t="shared" si="80"/>
        <v>162.469390564778-0.0276256817892771i</v>
      </c>
      <c r="F325" t="str">
        <f t="shared" si="81"/>
        <v>2.90990990990099-51447.6037470563i</v>
      </c>
      <c r="G325" t="str">
        <f t="shared" si="82"/>
        <v>0.999999999996934-1.75110371596056E-06i</v>
      </c>
      <c r="H325" t="str">
        <f t="shared" si="83"/>
        <v>15.1515219694263+0.0687130079488124i</v>
      </c>
      <c r="I325" t="str">
        <f t="shared" si="84"/>
        <v>24.2330356797148-5277.66770548883i</v>
      </c>
      <c r="K325" t="str">
        <f t="shared" si="85"/>
        <v>0.329993064625287-0.00150646010843706i</v>
      </c>
      <c r="L325" t="str">
        <f t="shared" si="86"/>
        <v>0.000833333333333333-277.72323478943i</v>
      </c>
      <c r="M325" t="str">
        <f t="shared" si="87"/>
        <v>0.005-97.7229350221628i</v>
      </c>
      <c r="N325">
        <f t="shared" si="88"/>
        <v>89.765047306604757</v>
      </c>
      <c r="O325">
        <f t="shared" si="89"/>
        <v>91.303007210067491</v>
      </c>
      <c r="P325" s="3">
        <f t="shared" si="90"/>
        <v>91.303007210067491</v>
      </c>
      <c r="Q325" s="3">
        <f t="shared" si="91"/>
        <v>-90.234952693395243</v>
      </c>
      <c r="R325">
        <f t="shared" si="92"/>
        <v>89.765047306604757</v>
      </c>
      <c r="S325">
        <f t="shared" si="93"/>
        <v>2.9030917944017098E-3</v>
      </c>
      <c r="T325">
        <f t="shared" si="76"/>
        <v>91.303007210067491</v>
      </c>
    </row>
    <row r="326" spans="1:20" x14ac:dyDescent="0.25">
      <c r="A326">
        <f t="shared" si="77"/>
        <v>18.309978230068761</v>
      </c>
      <c r="B326">
        <f t="shared" si="94"/>
        <v>2.9141235432204362</v>
      </c>
      <c r="C326" t="str">
        <f t="shared" si="78"/>
        <v>-150.663087394303-36601.5479182023i</v>
      </c>
      <c r="D326" t="str">
        <f t="shared" si="79"/>
        <v>3.4781249999442-5461.50295748876i</v>
      </c>
      <c r="E326" t="str">
        <f t="shared" si="80"/>
        <v>162.469389450073-0.0277306539783829i</v>
      </c>
      <c r="F326" t="str">
        <f t="shared" si="81"/>
        <v>2.90990990990091-51252.8429439081i</v>
      </c>
      <c r="G326" t="str">
        <f t="shared" si="82"/>
        <v>0.99999999999691-1.75775791008117E-06i</v>
      </c>
      <c r="H326" t="str">
        <f t="shared" si="83"/>
        <v>15.1515220213408+0.0689741174479063i</v>
      </c>
      <c r="I326" t="str">
        <f t="shared" si="84"/>
        <v>24.2330357046604-5257.68849697938i</v>
      </c>
      <c r="K326" t="str">
        <f t="shared" si="85"/>
        <v>0.329993011817421-0.00151218441280562i</v>
      </c>
      <c r="L326" t="str">
        <f t="shared" si="86"/>
        <v>0.000833333333333333-276.6718816392i</v>
      </c>
      <c r="M326" t="str">
        <f t="shared" si="87"/>
        <v>0.005-97.3529936463066i</v>
      </c>
      <c r="N326">
        <f t="shared" si="88"/>
        <v>89.764154502414669</v>
      </c>
      <c r="O326">
        <f t="shared" si="89"/>
        <v>91.270062637165722</v>
      </c>
      <c r="P326" s="3">
        <f t="shared" si="90"/>
        <v>91.270062637165722</v>
      </c>
      <c r="Q326" s="3">
        <f t="shared" si="91"/>
        <v>-90.235845497585331</v>
      </c>
      <c r="R326">
        <f t="shared" si="92"/>
        <v>89.764154502414669</v>
      </c>
      <c r="S326">
        <f t="shared" si="93"/>
        <v>2.9141235432204363E-3</v>
      </c>
      <c r="T326">
        <f t="shared" si="76"/>
        <v>91.270062637165722</v>
      </c>
    </row>
    <row r="327" spans="1:20" x14ac:dyDescent="0.25">
      <c r="A327">
        <f t="shared" si="77"/>
        <v>18.379556147343024</v>
      </c>
      <c r="B327">
        <f t="shared" si="94"/>
        <v>2.9251972126846741</v>
      </c>
      <c r="C327" t="str">
        <f t="shared" si="78"/>
        <v>-150.663060788747-36462.9830540792i</v>
      </c>
      <c r="D327" t="str">
        <f t="shared" si="79"/>
        <v>3.47812499994378-5440.8278119096i</v>
      </c>
      <c r="E327" t="str">
        <f t="shared" si="80"/>
        <v>162.46938832688-0.0278360249999931i</v>
      </c>
      <c r="F327" t="str">
        <f t="shared" si="81"/>
        <v>2.90990990990086-51058.8194301128i</v>
      </c>
      <c r="G327" t="str">
        <f t="shared" si="82"/>
        <v>0.999999999996887-1.76443739013944E-06i</v>
      </c>
      <c r="H327" t="str">
        <f t="shared" si="83"/>
        <v>15.1515220736508+0.069236219163885i</v>
      </c>
      <c r="I327" t="str">
        <f t="shared" si="84"/>
        <v>24.233035729796-5237.78492208419i</v>
      </c>
      <c r="K327" t="str">
        <f t="shared" si="85"/>
        <v>0.329992958607468-0.00151793046673815i</v>
      </c>
      <c r="L327" t="str">
        <f t="shared" si="86"/>
        <v>0.000833333333333333-275.624508506874i</v>
      </c>
      <c r="M327" t="str">
        <f t="shared" si="87"/>
        <v>0.005-96.9844527259486i</v>
      </c>
      <c r="N327">
        <f t="shared" si="88"/>
        <v>89.763258305752274</v>
      </c>
      <c r="O327">
        <f t="shared" si="89"/>
        <v>91.23711805858386</v>
      </c>
      <c r="P327" s="3">
        <f t="shared" si="90"/>
        <v>91.23711805858386</v>
      </c>
      <c r="Q327" s="3">
        <f t="shared" si="91"/>
        <v>-90.236741694247726</v>
      </c>
      <c r="R327">
        <f t="shared" si="92"/>
        <v>89.763258305752274</v>
      </c>
      <c r="S327">
        <f t="shared" si="93"/>
        <v>2.9251972126846742E-3</v>
      </c>
      <c r="T327">
        <f t="shared" si="76"/>
        <v>91.23711805858386</v>
      </c>
    </row>
    <row r="328" spans="1:20" x14ac:dyDescent="0.25">
      <c r="A328">
        <f t="shared" si="77"/>
        <v>18.449398460702927</v>
      </c>
      <c r="B328">
        <f t="shared" si="94"/>
        <v>2.9363129620928761</v>
      </c>
      <c r="C328" t="str">
        <f t="shared" si="78"/>
        <v>-150.663033980616-36324.9427222108i</v>
      </c>
      <c r="D328" t="str">
        <f t="shared" si="79"/>
        <v>3.47812499994336-5420.23093446511i</v>
      </c>
      <c r="E328" t="str">
        <f t="shared" si="80"/>
        <v>162.469387195135-0.0279417963689685i</v>
      </c>
      <c r="F328" t="str">
        <f t="shared" si="81"/>
        <v>2.90990990990078-50865.5304145765i</v>
      </c>
      <c r="G328" t="str">
        <f t="shared" si="82"/>
        <v>0.999999999996863-1.77114225222192E-06i</v>
      </c>
      <c r="H328" t="str">
        <f t="shared" si="83"/>
        <v>15.151522126359+0.0694993168671819i</v>
      </c>
      <c r="I328" t="str">
        <f t="shared" si="84"/>
        <v>24.233035755123-5217.9566944835i</v>
      </c>
      <c r="K328" t="str">
        <f t="shared" si="85"/>
        <v>0.32999290499237-0.00152369835285109i</v>
      </c>
      <c r="L328" t="str">
        <f t="shared" si="86"/>
        <v>0.000833333333333333-274.581100325636i</v>
      </c>
      <c r="M328" t="str">
        <f t="shared" si="87"/>
        <v>0.005-96.6173069595025i</v>
      </c>
      <c r="N328">
        <f t="shared" si="88"/>
        <v>89.762358703728239</v>
      </c>
      <c r="O328">
        <f t="shared" si="89"/>
        <v>91.204173474278676</v>
      </c>
      <c r="P328" s="3">
        <f t="shared" si="90"/>
        <v>91.204173474278676</v>
      </c>
      <c r="Q328" s="3">
        <f t="shared" si="91"/>
        <v>-90.237641296271761</v>
      </c>
      <c r="R328">
        <f t="shared" si="92"/>
        <v>89.762358703728239</v>
      </c>
      <c r="S328">
        <f t="shared" si="93"/>
        <v>2.9363129620928762E-3</v>
      </c>
      <c r="T328">
        <f t="shared" si="76"/>
        <v>91.204173474278676</v>
      </c>
    </row>
    <row r="329" spans="1:20" x14ac:dyDescent="0.25">
      <c r="A329">
        <f t="shared" si="77"/>
        <v>18.5195061748536</v>
      </c>
      <c r="B329">
        <f t="shared" si="94"/>
        <v>2.9474709513488291</v>
      </c>
      <c r="C329" t="str">
        <f t="shared" si="78"/>
        <v>-150.663006968368-36187.4249368404i</v>
      </c>
      <c r="D329" t="str">
        <f t="shared" si="79"/>
        <v>3.47812499994292-5399.71202886231i</v>
      </c>
      <c r="E329" t="str">
        <f t="shared" si="80"/>
        <v>162.469386054772-0.0280479696059136i</v>
      </c>
      <c r="F329" t="str">
        <f t="shared" si="81"/>
        <v>2.90990990990071-50672.9731167719i</v>
      </c>
      <c r="G329" t="str">
        <f t="shared" si="82"/>
        <v>0.999999999996839-1.77787259278033E-06i</v>
      </c>
      <c r="H329" t="str">
        <f t="shared" si="83"/>
        <v>15.1515221794685+0.0697634143425589i</v>
      </c>
      <c r="I329" t="str">
        <f t="shared" si="84"/>
        <v>24.2330357806432-5198.20352894163i</v>
      </c>
      <c r="K329" t="str">
        <f t="shared" si="85"/>
        <v>0.32999285096904-0.0015294881540744i</v>
      </c>
      <c r="L329" t="str">
        <f t="shared" si="86"/>
        <v>0.000833333333333333-273.541642085711i</v>
      </c>
      <c r="M329" t="str">
        <f t="shared" si="87"/>
        <v>0.005-96.2515510654531i</v>
      </c>
      <c r="N329">
        <f t="shared" si="88"/>
        <v>89.761455683404364</v>
      </c>
      <c r="O329">
        <f t="shared" si="89"/>
        <v>91.171228884206513</v>
      </c>
      <c r="P329" s="3">
        <f t="shared" si="90"/>
        <v>91.171228884206513</v>
      </c>
      <c r="Q329" s="3">
        <f t="shared" si="91"/>
        <v>-90.238544316595636</v>
      </c>
      <c r="R329">
        <f t="shared" si="92"/>
        <v>89.761455683404364</v>
      </c>
      <c r="S329">
        <f t="shared" si="93"/>
        <v>2.9474709513488289E-3</v>
      </c>
      <c r="T329">
        <f t="shared" si="76"/>
        <v>91.171228884206513</v>
      </c>
    </row>
    <row r="330" spans="1:20" x14ac:dyDescent="0.25">
      <c r="A330">
        <f t="shared" si="77"/>
        <v>18.589880298318043</v>
      </c>
      <c r="B330">
        <f t="shared" si="94"/>
        <v>2.9586713409639547</v>
      </c>
      <c r="C330" t="str">
        <f t="shared" si="78"/>
        <v>-150.662979750443-36050.4277197291i</v>
      </c>
      <c r="D330" t="str">
        <f t="shared" si="79"/>
        <v>3.47812499994249-5379.27079992988i</v>
      </c>
      <c r="E330" t="str">
        <f t="shared" si="80"/>
        <v>162.469384905727-0.0281545462371982i</v>
      </c>
      <c r="F330" t="str">
        <f t="shared" si="81"/>
        <v>2.90990990990065-50481.144766698i</v>
      </c>
      <c r="G330" t="str">
        <f t="shared" si="82"/>
        <v>0.999999999996815-1.78462850863285E-06i</v>
      </c>
      <c r="H330" t="str">
        <f t="shared" si="83"/>
        <v>15.1515222329824+0.0700285153891559i</v>
      </c>
      <c r="I330" t="str">
        <f t="shared" si="84"/>
        <v>24.2330358063571-5178.52514130271i</v>
      </c>
      <c r="K330" t="str">
        <f t="shared" si="85"/>
        <v>0.329992796534372-0.00153529995365276i</v>
      </c>
      <c r="L330" t="str">
        <f t="shared" si="86"/>
        <v>0.000833333333333333-272.506118834141i</v>
      </c>
      <c r="M330" t="str">
        <f t="shared" si="87"/>
        <v>0.005-95.8871797822809i</v>
      </c>
      <c r="N330">
        <f t="shared" si="88"/>
        <v>89.76054923179322</v>
      </c>
      <c r="O330">
        <f t="shared" si="89"/>
        <v>91.138284288323618</v>
      </c>
      <c r="P330" s="3">
        <f t="shared" si="90"/>
        <v>91.138284288323618</v>
      </c>
      <c r="Q330" s="3">
        <f t="shared" si="91"/>
        <v>-90.23945076820678</v>
      </c>
      <c r="R330">
        <f t="shared" si="92"/>
        <v>89.76054923179322</v>
      </c>
      <c r="S330">
        <f t="shared" si="93"/>
        <v>2.9586713409639545E-3</v>
      </c>
      <c r="T330">
        <f t="shared" si="76"/>
        <v>91.138284288323618</v>
      </c>
    </row>
    <row r="331" spans="1:20" x14ac:dyDescent="0.25">
      <c r="A331">
        <f t="shared" si="77"/>
        <v>18.660521843451654</v>
      </c>
      <c r="B331">
        <f t="shared" si="94"/>
        <v>2.969914292059618</v>
      </c>
      <c r="C331" t="str">
        <f t="shared" si="78"/>
        <v>-150.662952325279-35913.9491001253i</v>
      </c>
      <c r="D331" t="str">
        <f t="shared" si="79"/>
        <v>3.47812499994204-5358.90695361382i</v>
      </c>
      <c r="E331" t="str">
        <f t="shared" si="80"/>
        <v>162.469383747934-0.0282615277949944i</v>
      </c>
      <c r="F331" t="str">
        <f t="shared" si="81"/>
        <v>2.90990990990057-50290.0426048389i</v>
      </c>
      <c r="G331" t="str">
        <f t="shared" si="82"/>
        <v>0.999999999996791-1.79141009696561E-06i</v>
      </c>
      <c r="H331" t="str">
        <f t="shared" si="83"/>
        <v>15.1515222869039+0.0702946238205559i</v>
      </c>
      <c r="I331" t="str">
        <f t="shared" si="84"/>
        <v>24.2330358322669-5158.9212484865i</v>
      </c>
      <c r="K331" t="str">
        <f t="shared" si="85"/>
        <v>0.329992741685231-0.00154113383514688i</v>
      </c>
      <c r="L331" t="str">
        <f t="shared" si="86"/>
        <v>0.000833333333333333-271.474515674578i</v>
      </c>
      <c r="M331" t="str">
        <f t="shared" si="87"/>
        <v>0.005-95.5241878683807i</v>
      </c>
      <c r="N331">
        <f t="shared" si="88"/>
        <v>89.759639335858125</v>
      </c>
      <c r="O331">
        <f t="shared" si="89"/>
        <v>91.10533968658558</v>
      </c>
      <c r="P331" s="3">
        <f t="shared" si="90"/>
        <v>91.10533968658558</v>
      </c>
      <c r="Q331" s="3">
        <f t="shared" si="91"/>
        <v>-90.240360664141875</v>
      </c>
      <c r="R331">
        <f t="shared" si="92"/>
        <v>89.759639335858125</v>
      </c>
      <c r="S331">
        <f t="shared" si="93"/>
        <v>2.969914292059618E-3</v>
      </c>
      <c r="T331">
        <f t="shared" si="76"/>
        <v>91.10533968658558</v>
      </c>
    </row>
    <row r="332" spans="1:20" x14ac:dyDescent="0.25">
      <c r="A332">
        <f t="shared" si="77"/>
        <v>18.73143182645677</v>
      </c>
      <c r="B332">
        <f t="shared" si="94"/>
        <v>2.9811999663694446</v>
      </c>
      <c r="C332" t="str">
        <f t="shared" si="78"/>
        <v>-150.662924691299-35777.9871147387i</v>
      </c>
      <c r="D332" t="str">
        <f t="shared" si="79"/>
        <v>3.4781249999416-5338.62019697343i</v>
      </c>
      <c r="E332" t="str">
        <f t="shared" si="80"/>
        <v>162.469382581324-0.0283689158172775i</v>
      </c>
      <c r="F332" t="str">
        <f t="shared" si="81"/>
        <v>2.9099099099005-50099.6638821265i</v>
      </c>
      <c r="G332" t="str">
        <f t="shared" si="82"/>
        <v>0.999999999996766-1.79821745533404E-06i</v>
      </c>
      <c r="H332" t="str">
        <f t="shared" si="83"/>
        <v>15.1515223412358+0.0705617434648298i</v>
      </c>
      <c r="I332" t="str">
        <f t="shared" si="84"/>
        <v>24.2330358583741-5139.3915684844i</v>
      </c>
      <c r="K332" t="str">
        <f t="shared" si="85"/>
        <v>0.329992686418465-0.00154698988243462i</v>
      </c>
      <c r="L332" t="str">
        <f t="shared" si="86"/>
        <v>0.000833333333333333-270.446817767063i</v>
      </c>
      <c r="M332" t="str">
        <f t="shared" si="87"/>
        <v>0.005-95.1625701019937i</v>
      </c>
      <c r="N332">
        <f t="shared" si="88"/>
        <v>89.758725982512829</v>
      </c>
      <c r="O332">
        <f t="shared" si="89"/>
        <v>91.07239507894792</v>
      </c>
      <c r="P332" s="3">
        <f t="shared" si="90"/>
        <v>91.07239507894792</v>
      </c>
      <c r="Q332" s="3">
        <f t="shared" si="91"/>
        <v>-90.241274017487171</v>
      </c>
      <c r="R332">
        <f t="shared" si="92"/>
        <v>89.758725982512829</v>
      </c>
      <c r="S332">
        <f t="shared" si="93"/>
        <v>2.9811999663694445E-3</v>
      </c>
      <c r="T332">
        <f t="shared" si="76"/>
        <v>91.07239507894792</v>
      </c>
    </row>
    <row r="333" spans="1:20" x14ac:dyDescent="0.25">
      <c r="A333">
        <f t="shared" si="77"/>
        <v>18.802611267397307</v>
      </c>
      <c r="B333">
        <f t="shared" si="94"/>
        <v>2.9925285262416486</v>
      </c>
      <c r="C333" t="str">
        <f t="shared" si="78"/>
        <v>-150.662896846913-35642.5398077103i</v>
      </c>
      <c r="D333" t="str">
        <f t="shared" si="79"/>
        <v>3.47812499994116-5318.41023817689i</v>
      </c>
      <c r="E333" t="str">
        <f t="shared" si="80"/>
        <v>162.469381405832-0.0284767118478672i</v>
      </c>
      <c r="F333" t="str">
        <f t="shared" si="81"/>
        <v>2.90990990990043-49910.0058598989i</v>
      </c>
      <c r="G333" t="str">
        <f t="shared" si="82"/>
        <v>0.999999999996742-1.80505068166426E-06i</v>
      </c>
      <c r="H333" t="str">
        <f t="shared" si="83"/>
        <v>15.1515223959816+0.0708298781645964i</v>
      </c>
      <c r="I333" t="str">
        <f t="shared" si="84"/>
        <v>24.2330358846804-5119.93582035551i</v>
      </c>
      <c r="K333" t="str">
        <f t="shared" si="85"/>
        <v>0.329992630730891-0.00155286817971215i</v>
      </c>
      <c r="L333" t="str">
        <f t="shared" si="86"/>
        <v>0.000833333333333333-269.423010327817i</v>
      </c>
      <c r="M333" t="str">
        <f t="shared" si="87"/>
        <v>0.005-94.8023212811249i</v>
      </c>
      <c r="N333">
        <f t="shared" si="88"/>
        <v>89.757809158621399</v>
      </c>
      <c r="O333">
        <f t="shared" si="89"/>
        <v>91.039450465365675</v>
      </c>
      <c r="P333" s="3">
        <f t="shared" si="90"/>
        <v>91.039450465365675</v>
      </c>
      <c r="Q333" s="3">
        <f t="shared" si="91"/>
        <v>-90.242190841378601</v>
      </c>
      <c r="R333">
        <f t="shared" si="92"/>
        <v>89.757809158621399</v>
      </c>
      <c r="S333">
        <f t="shared" si="93"/>
        <v>2.9925285262416487E-3</v>
      </c>
      <c r="T333">
        <f t="shared" si="76"/>
        <v>91.039450465365675</v>
      </c>
    </row>
    <row r="334" spans="1:20" x14ac:dyDescent="0.25">
      <c r="A334">
        <f t="shared" si="77"/>
        <v>18.874061190213418</v>
      </c>
      <c r="B334">
        <f t="shared" si="94"/>
        <v>3.0039001346413667</v>
      </c>
      <c r="C334" t="str">
        <f t="shared" si="78"/>
        <v>-150.662868790517-35507.6052305853i</v>
      </c>
      <c r="D334" t="str">
        <f t="shared" si="79"/>
        <v>3.47812499994072-5298.27678649713i</v>
      </c>
      <c r="E334" t="str">
        <f t="shared" si="80"/>
        <v>162.46938022139-0.0285849174364387i</v>
      </c>
      <c r="F334" t="str">
        <f t="shared" si="81"/>
        <v>2.90990990990036-49721.0658098614i</v>
      </c>
      <c r="G334" t="str">
        <f t="shared" si="82"/>
        <v>0.999999999996717-1.81190987425454E-06i</v>
      </c>
      <c r="H334" t="str">
        <f t="shared" si="83"/>
        <v>15.1515224511441+0.0710990317770751i</v>
      </c>
      <c r="I334" t="str">
        <f t="shared" si="84"/>
        <v>24.2330359111867-5100.5537242222i</v>
      </c>
      <c r="K334" t="str">
        <f t="shared" si="85"/>
        <v>0.329992574619307-0.00155876881149522i</v>
      </c>
      <c r="L334" t="str">
        <f t="shared" si="86"/>
        <v>0.000833333333333333-268.403078629027i</v>
      </c>
      <c r="M334" t="str">
        <f t="shared" si="87"/>
        <v>0.005-94.443436223476i</v>
      </c>
      <c r="N334">
        <f t="shared" si="88"/>
        <v>89.756888850997996</v>
      </c>
      <c r="O334">
        <f t="shared" si="89"/>
        <v>91.006505845793626</v>
      </c>
      <c r="P334" s="3">
        <f t="shared" si="90"/>
        <v>91.006505845793626</v>
      </c>
      <c r="Q334" s="3">
        <f t="shared" si="91"/>
        <v>-90.243111149002004</v>
      </c>
      <c r="R334">
        <f t="shared" si="92"/>
        <v>89.756888850997996</v>
      </c>
      <c r="S334">
        <f t="shared" si="93"/>
        <v>3.003900134641367E-3</v>
      </c>
      <c r="T334">
        <f t="shared" si="76"/>
        <v>91.006505845793626</v>
      </c>
    </row>
    <row r="335" spans="1:20" x14ac:dyDescent="0.25">
      <c r="A335">
        <f t="shared" si="77"/>
        <v>18.945782622736228</v>
      </c>
      <c r="B335">
        <f t="shared" si="94"/>
        <v>3.0153149551530039</v>
      </c>
      <c r="C335" t="str">
        <f t="shared" si="78"/>
        <v>-150.662840520497-35373.1814422843i</v>
      </c>
      <c r="D335" t="str">
        <f t="shared" si="79"/>
        <v>3.47812499994027-5278.21955230771i</v>
      </c>
      <c r="E335" t="str">
        <f t="shared" si="80"/>
        <v>162.469379027929-0.0286935341385432i</v>
      </c>
      <c r="F335" t="str">
        <f t="shared" si="81"/>
        <v>2.90990990990029-49532.8410140482i</v>
      </c>
      <c r="G335" t="str">
        <f t="shared" si="82"/>
        <v>0.999999999996692-1.81879513177666E-06i</v>
      </c>
      <c r="H335" t="str">
        <f t="shared" si="83"/>
        <v>15.1515225067267+0.071369208174145i</v>
      </c>
      <c r="I335" t="str">
        <f t="shared" si="84"/>
        <v>24.2330359378949-5081.24500126663i</v>
      </c>
      <c r="K335" t="str">
        <f t="shared" si="85"/>
        <v>0.329992518080484-0.00156469186262034i</v>
      </c>
      <c r="L335" t="str">
        <f t="shared" si="86"/>
        <v>0.000833333333333333-267.387007998632i</v>
      </c>
      <c r="M335" t="str">
        <f t="shared" si="87"/>
        <v>0.005-94.0859097663638i</v>
      </c>
      <c r="N335">
        <f t="shared" si="88"/>
        <v>89.755965046406715</v>
      </c>
      <c r="O335">
        <f t="shared" si="89"/>
        <v>90.973561220186099</v>
      </c>
      <c r="P335" s="3">
        <f t="shared" si="90"/>
        <v>90.973561220186099</v>
      </c>
      <c r="Q335" s="3">
        <f t="shared" si="91"/>
        <v>-90.244034953593285</v>
      </c>
      <c r="R335">
        <f t="shared" si="92"/>
        <v>89.755965046406715</v>
      </c>
      <c r="S335">
        <f t="shared" si="93"/>
        <v>3.0153149551530038E-3</v>
      </c>
      <c r="T335">
        <f t="shared" si="76"/>
        <v>90.973561220186099</v>
      </c>
    </row>
    <row r="336" spans="1:20" x14ac:dyDescent="0.25">
      <c r="A336">
        <f t="shared" si="77"/>
        <v>19.017776596702625</v>
      </c>
      <c r="B336">
        <f t="shared" si="94"/>
        <v>3.0267731519825856</v>
      </c>
      <c r="C336" t="str">
        <f t="shared" si="78"/>
        <v>-150.662812035229-35239.2665090761i</v>
      </c>
      <c r="D336" t="str">
        <f t="shared" si="79"/>
        <v>3.47812499993981-5258.23824707857i</v>
      </c>
      <c r="E336" t="str">
        <f t="shared" si="80"/>
        <v>162.469377825381-0.0288025635156396i</v>
      </c>
      <c r="F336" t="str">
        <f t="shared" si="81"/>
        <v>2.90990990990022-49345.3287647823i</v>
      </c>
      <c r="G336" t="str">
        <f t="shared" si="82"/>
        <v>0.999999999996667-1.82570655327736E-06i</v>
      </c>
      <c r="H336" t="str">
        <f t="shared" si="83"/>
        <v>15.1515225627325+0.0716404112423971i</v>
      </c>
      <c r="I336" t="str">
        <f t="shared" si="84"/>
        <v>24.2330359648065-5062.00937372629i</v>
      </c>
      <c r="K336" t="str">
        <f t="shared" si="85"/>
        <v>0.32999246111117-0.00157063741824603i</v>
      </c>
      <c r="L336" t="str">
        <f t="shared" si="86"/>
        <v>0.000833333333333333-266.374783820116i</v>
      </c>
      <c r="M336" t="str">
        <f t="shared" si="87"/>
        <v>0.005-93.7297367666501i</v>
      </c>
      <c r="N336">
        <f t="shared" si="88"/>
        <v>89.755037731561401</v>
      </c>
      <c r="O336">
        <f t="shared" si="89"/>
        <v>90.940616588497164</v>
      </c>
      <c r="P336" s="3">
        <f t="shared" si="90"/>
        <v>90.940616588497164</v>
      </c>
      <c r="Q336" s="3">
        <f t="shared" si="91"/>
        <v>-90.244962268438599</v>
      </c>
      <c r="R336">
        <f t="shared" si="92"/>
        <v>89.755037731561401</v>
      </c>
      <c r="S336">
        <f t="shared" si="93"/>
        <v>3.0267731519825858E-3</v>
      </c>
      <c r="T336">
        <f t="shared" si="76"/>
        <v>90.940616588497164</v>
      </c>
    </row>
    <row r="337" spans="1:20" x14ac:dyDescent="0.25">
      <c r="A337">
        <f t="shared" si="77"/>
        <v>19.090044147770097</v>
      </c>
      <c r="B337">
        <f t="shared" si="94"/>
        <v>3.0382748899601193</v>
      </c>
      <c r="C337" t="str">
        <f t="shared" si="78"/>
        <v>-150.662783333069-35105.8585045495i</v>
      </c>
      <c r="D337" t="str">
        <f t="shared" si="79"/>
        <v>3.47812499993934-5238.33258337193i</v>
      </c>
      <c r="E337" t="str">
        <f t="shared" si="80"/>
        <v>162.469376613677-0.0289120071351085i</v>
      </c>
      <c r="F337" t="str">
        <f t="shared" si="81"/>
        <v>2.90990990990013-49158.5263646371i</v>
      </c>
      <c r="G337" t="str">
        <f t="shared" si="82"/>
        <v>0.999999999996641-1.83264423817977E-06i</v>
      </c>
      <c r="H337" t="str">
        <f t="shared" si="83"/>
        <v>15.1515226191649+0.0719126448831911i</v>
      </c>
      <c r="I337" t="str">
        <f t="shared" si="84"/>
        <v>24.2330359919227-5042.84656489027i</v>
      </c>
      <c r="K337" t="str">
        <f t="shared" si="85"/>
        <v>0.329992403708085-0.00157660556385394i</v>
      </c>
      <c r="L337" t="str">
        <f t="shared" si="86"/>
        <v>0.000833333333333333-265.366391532293i</v>
      </c>
      <c r="M337" t="str">
        <f t="shared" si="87"/>
        <v>0.005-93.374912100668i</v>
      </c>
      <c r="N337">
        <f t="shared" si="88"/>
        <v>89.754106893125396</v>
      </c>
      <c r="O337">
        <f t="shared" si="89"/>
        <v>90.907671950680538</v>
      </c>
      <c r="P337" s="3">
        <f t="shared" si="90"/>
        <v>90.907671950680538</v>
      </c>
      <c r="Q337" s="3">
        <f t="shared" si="91"/>
        <v>-90.245893106874604</v>
      </c>
      <c r="R337">
        <f t="shared" si="92"/>
        <v>89.754106893125396</v>
      </c>
      <c r="S337">
        <f t="shared" si="93"/>
        <v>3.0382748899601192E-3</v>
      </c>
      <c r="T337">
        <f t="shared" si="76"/>
        <v>90.907671950680538</v>
      </c>
    </row>
    <row r="338" spans="1:20" x14ac:dyDescent="0.25">
      <c r="A338">
        <f t="shared" si="77"/>
        <v>19.162586315531623</v>
      </c>
      <c r="B338">
        <f t="shared" si="94"/>
        <v>3.0498203345419679</v>
      </c>
      <c r="C338" t="str">
        <f t="shared" si="78"/>
        <v>-150.662754412371-34972.9555095856i</v>
      </c>
      <c r="D338" t="str">
        <f t="shared" si="79"/>
        <v>3.47812499993889-5218.50227483815i</v>
      </c>
      <c r="E338" t="str">
        <f t="shared" si="80"/>
        <v>162.469375392747-0.0290218665702764i</v>
      </c>
      <c r="F338" t="str">
        <f t="shared" si="81"/>
        <v>2.90990990990007-48972.4311263974i</v>
      </c>
      <c r="G338" t="str">
        <f t="shared" si="82"/>
        <v>0.999999999996616-1.83960828628481E-06i</v>
      </c>
      <c r="H338" t="str">
        <f t="shared" si="83"/>
        <v>15.1515226760268+0.0721859130127139i</v>
      </c>
      <c r="I338" t="str">
        <f t="shared" si="84"/>
        <v>24.2330360192455-5023.75629909503i</v>
      </c>
      <c r="K338" t="str">
        <f t="shared" si="85"/>
        <v>0.329992345867929-0.00158259638525025i</v>
      </c>
      <c r="L338" t="str">
        <f t="shared" si="86"/>
        <v>0.000833333333333333-264.361816629103i</v>
      </c>
      <c r="M338" t="str">
        <f t="shared" si="87"/>
        <v>0.005-93.0214306641444i</v>
      </c>
      <c r="N338">
        <f t="shared" si="88"/>
        <v>89.75317251771142</v>
      </c>
      <c r="O338">
        <f t="shared" si="89"/>
        <v>90.87472730668955</v>
      </c>
      <c r="P338" s="3">
        <f t="shared" si="90"/>
        <v>90.87472730668955</v>
      </c>
      <c r="Q338" s="3">
        <f t="shared" si="91"/>
        <v>-90.24682748228858</v>
      </c>
      <c r="R338">
        <f t="shared" si="92"/>
        <v>89.75317251771142</v>
      </c>
      <c r="S338">
        <f t="shared" si="93"/>
        <v>3.0498203345419679E-3</v>
      </c>
      <c r="T338">
        <f t="shared" si="76"/>
        <v>90.87472730668955</v>
      </c>
    </row>
    <row r="339" spans="1:20" x14ac:dyDescent="0.25">
      <c r="A339">
        <f t="shared" si="77"/>
        <v>19.235404143530641</v>
      </c>
      <c r="B339">
        <f t="shared" si="94"/>
        <v>3.0614096518132272</v>
      </c>
      <c r="C339" t="str">
        <f t="shared" si="78"/>
        <v>-150.662725271471-34840.5556123301i</v>
      </c>
      <c r="D339" t="str">
        <f t="shared" si="79"/>
        <v>3.47812499993843-5198.74703621156i</v>
      </c>
      <c r="E339" t="str">
        <f t="shared" si="80"/>
        <v>162.46937416252-0.0291321434004465i</v>
      </c>
      <c r="F339" t="str">
        <f t="shared" si="81"/>
        <v>2.9099099099-48787.0403730208i</v>
      </c>
      <c r="G339" t="str">
        <f t="shared" si="82"/>
        <v>0.99999999999659-1.84659879777264E-06i</v>
      </c>
      <c r="H339" t="str">
        <f t="shared" si="83"/>
        <v>15.1515227333218+0.0724602195620333i</v>
      </c>
      <c r="I339" t="str">
        <f t="shared" si="84"/>
        <v>24.2330360467767-5004.7383017208i</v>
      </c>
      <c r="K339" t="str">
        <f t="shared" si="85"/>
        <v>0.329992287587374-0.00158860996856675i</v>
      </c>
      <c r="L339" t="str">
        <f t="shared" si="86"/>
        <v>0.000833333333333333-263.361044659397i</v>
      </c>
      <c r="M339" t="str">
        <f t="shared" si="87"/>
        <v>0.005-92.6692873721299i</v>
      </c>
      <c r="N339">
        <f t="shared" si="88"/>
        <v>89.752234591881333</v>
      </c>
      <c r="O339">
        <f t="shared" si="89"/>
        <v>90.841782656477193</v>
      </c>
      <c r="P339" s="3">
        <f t="shared" si="90"/>
        <v>90.841782656477193</v>
      </c>
      <c r="Q339" s="3">
        <f t="shared" si="91"/>
        <v>-90.247765408118667</v>
      </c>
      <c r="R339">
        <f t="shared" si="92"/>
        <v>89.752234591881333</v>
      </c>
      <c r="S339">
        <f t="shared" si="93"/>
        <v>3.0614096518132273E-3</v>
      </c>
      <c r="T339">
        <f t="shared" si="76"/>
        <v>90.841782656477193</v>
      </c>
    </row>
    <row r="340" spans="1:20" x14ac:dyDescent="0.25">
      <c r="A340">
        <f t="shared" si="77"/>
        <v>19.30849867927606</v>
      </c>
      <c r="B340">
        <f t="shared" si="94"/>
        <v>3.0730430084901177</v>
      </c>
      <c r="C340" t="str">
        <f t="shared" si="78"/>
        <v>-150.66269590869-34708.6569081661i</v>
      </c>
      <c r="D340" t="str">
        <f t="shared" si="79"/>
        <v>3.47812499993794-5179.06658330641i</v>
      </c>
      <c r="E340" t="str">
        <f t="shared" si="80"/>
        <v>162.469372922927-0.0292428392109057i</v>
      </c>
      <c r="F340" t="str">
        <f t="shared" si="81"/>
        <v>2.90990990989991-48602.3514375986i</v>
      </c>
      <c r="G340" t="str">
        <f t="shared" si="82"/>
        <v>0.999999999996564-1.85361587320413E-06i</v>
      </c>
      <c r="H340" t="str">
        <f t="shared" si="83"/>
        <v>15.151522791053+0.0727355684771539i</v>
      </c>
      <c r="I340" t="str">
        <f t="shared" si="84"/>
        <v>24.2330360745173-4985.7922991872i</v>
      </c>
      <c r="K340" t="str">
        <f t="shared" si="85"/>
        <v>0.329992228863065-0.00159464640026207i</v>
      </c>
      <c r="L340" t="str">
        <f t="shared" si="86"/>
        <v>0.000833333333333333-262.364061226735i</v>
      </c>
      <c r="M340" t="str">
        <f t="shared" si="87"/>
        <v>0.005-92.3184771589258i</v>
      </c>
      <c r="N340">
        <f t="shared" si="88"/>
        <v>89.751293102145965</v>
      </c>
      <c r="O340">
        <f t="shared" si="89"/>
        <v>90.808837999996058</v>
      </c>
      <c r="P340" s="3">
        <f t="shared" si="90"/>
        <v>90.808837999996058</v>
      </c>
      <c r="Q340" s="3">
        <f t="shared" si="91"/>
        <v>-90.248706897854035</v>
      </c>
      <c r="R340">
        <f t="shared" si="92"/>
        <v>89.751293102145965</v>
      </c>
      <c r="S340">
        <f t="shared" si="93"/>
        <v>3.0730430084901176E-3</v>
      </c>
      <c r="T340">
        <f t="shared" si="76"/>
        <v>90.808837999996058</v>
      </c>
    </row>
    <row r="341" spans="1:20" x14ac:dyDescent="0.25">
      <c r="A341">
        <f t="shared" si="77"/>
        <v>19.381870974257307</v>
      </c>
      <c r="B341">
        <f t="shared" si="94"/>
        <v>3.08472057192238</v>
      </c>
      <c r="C341" t="str">
        <f t="shared" si="78"/>
        <v>-150.66266632234-34577.2574996867i</v>
      </c>
      <c r="D341" t="str">
        <f t="shared" si="79"/>
        <v>3.47812499993748-5159.46063301284i</v>
      </c>
      <c r="E341" t="str">
        <f t="shared" si="80"/>
        <v>162.469371673895-0.0293539555929607i</v>
      </c>
      <c r="F341" t="str">
        <f t="shared" si="81"/>
        <v>2.90990990989984-48418.3616633192i</v>
      </c>
      <c r="G341" t="str">
        <f t="shared" si="82"/>
        <v>0.999999999996538-1.86065961352226E-06i</v>
      </c>
      <c r="H341" t="str">
        <f t="shared" si="83"/>
        <v>15.1515228492238+0.0730119637190764i</v>
      </c>
      <c r="I341" t="str">
        <f t="shared" si="84"/>
        <v>24.2330361024693-4966.91801894971i</v>
      </c>
      <c r="K341" t="str">
        <f t="shared" si="85"/>
        <v>0.329992169691625-0.00160070576712301i</v>
      </c>
      <c r="L341" t="str">
        <f t="shared" si="86"/>
        <v>0.000833333333333333-261.370851989176i</v>
      </c>
      <c r="M341" t="str">
        <f t="shared" si="87"/>
        <v>0.005-91.96899497801i</v>
      </c>
      <c r="N341">
        <f t="shared" si="88"/>
        <v>89.750348034964915</v>
      </c>
      <c r="O341">
        <f t="shared" si="89"/>
        <v>90.775893337198497</v>
      </c>
      <c r="P341" s="3">
        <f t="shared" si="90"/>
        <v>90.775893337198497</v>
      </c>
      <c r="Q341" s="3">
        <f t="shared" si="91"/>
        <v>-90.249651965035085</v>
      </c>
      <c r="R341">
        <f t="shared" si="92"/>
        <v>89.750348034964915</v>
      </c>
      <c r="S341">
        <f t="shared" si="93"/>
        <v>3.0847205719223801E-3</v>
      </c>
      <c r="T341">
        <f t="shared" si="76"/>
        <v>90.775893337198497</v>
      </c>
    </row>
    <row r="342" spans="1:20" x14ac:dyDescent="0.25">
      <c r="A342">
        <f t="shared" si="77"/>
        <v>19.455522083959487</v>
      </c>
      <c r="B342">
        <f t="shared" si="94"/>
        <v>3.0964425100956849</v>
      </c>
      <c r="C342" t="str">
        <f t="shared" si="78"/>
        <v>-150.662636510718-34446.355496667i</v>
      </c>
      <c r="D342" t="str">
        <f t="shared" si="79"/>
        <v>3.478124999937-5139.92890329261i</v>
      </c>
      <c r="E342" t="str">
        <f t="shared" si="80"/>
        <v>162.469370415353-0.0294654941439539i</v>
      </c>
      <c r="F342" t="str">
        <f t="shared" si="81"/>
        <v>2.90990990989976-48235.0684034273i</v>
      </c>
      <c r="G342" t="str">
        <f t="shared" si="82"/>
        <v>0.999999999996512-1.86773012005359E-06i</v>
      </c>
      <c r="H342" t="str">
        <f t="shared" si="83"/>
        <v>15.1515229078376+0.0732894092638538i</v>
      </c>
      <c r="I342" t="str">
        <f t="shared" si="84"/>
        <v>24.2330361306343-4948.11518949544i</v>
      </c>
      <c r="K342" t="str">
        <f t="shared" si="85"/>
        <v>0.329992110069649-0.00160678815626573i</v>
      </c>
      <c r="L342" t="str">
        <f t="shared" si="86"/>
        <v>0.000833333333333333-260.381402659072i</v>
      </c>
      <c r="M342" t="str">
        <f t="shared" si="87"/>
        <v>0.005-91.6208358019619i</v>
      </c>
      <c r="N342">
        <f t="shared" si="88"/>
        <v>89.749399376746354</v>
      </c>
      <c r="O342">
        <f t="shared" si="89"/>
        <v>90.742948668036334</v>
      </c>
      <c r="P342" s="3">
        <f t="shared" si="90"/>
        <v>90.742948668036334</v>
      </c>
      <c r="Q342" s="3">
        <f t="shared" si="91"/>
        <v>-90.250600623253646</v>
      </c>
      <c r="R342">
        <f t="shared" si="92"/>
        <v>89.749399376746354</v>
      </c>
      <c r="S342">
        <f t="shared" si="93"/>
        <v>3.0964425100956849E-3</v>
      </c>
      <c r="T342">
        <f t="shared" si="76"/>
        <v>90.742948668036334</v>
      </c>
    </row>
    <row r="343" spans="1:20" x14ac:dyDescent="0.25">
      <c r="A343">
        <f t="shared" si="77"/>
        <v>19.529453067878531</v>
      </c>
      <c r="B343">
        <f t="shared" si="94"/>
        <v>3.1082089916340485</v>
      </c>
      <c r="C343" t="str">
        <f t="shared" si="78"/>
        <v>-150.662606472108-34315.9490160382i</v>
      </c>
      <c r="D343" t="str">
        <f t="shared" si="79"/>
        <v>3.47812499993653-5120.47111317527i</v>
      </c>
      <c r="E343" t="str">
        <f t="shared" si="80"/>
        <v>162.469369147229-0.0295774564672831i</v>
      </c>
      <c r="F343" t="str">
        <f t="shared" si="81"/>
        <v>2.90990990989969-48052.4690211883i</v>
      </c>
      <c r="G343" t="str">
        <f t="shared" si="82"/>
        <v>0.999999999996485-1.87482749450975E-06i</v>
      </c>
      <c r="H343" t="str">
        <f t="shared" si="83"/>
        <v>15.1515229668977+0.0735679091026455i</v>
      </c>
      <c r="I343" t="str">
        <f t="shared" si="84"/>
        <v>24.2330361590132-4929.38354033939i</v>
      </c>
      <c r="K343" t="str">
        <f t="shared" si="85"/>
        <v>0.329992049993708-0.00161289365513699i</v>
      </c>
      <c r="L343" t="str">
        <f t="shared" si="86"/>
        <v>0.000833333333333333-259.395699002861i</v>
      </c>
      <c r="M343" t="str">
        <f t="shared" si="87"/>
        <v>0.005-91.2739946223967i</v>
      </c>
      <c r="N343">
        <f t="shared" si="88"/>
        <v>89.748447113846822</v>
      </c>
      <c r="O343">
        <f t="shared" si="89"/>
        <v>90.710003992461225</v>
      </c>
      <c r="P343" s="3">
        <f t="shared" si="90"/>
        <v>90.710003992461225</v>
      </c>
      <c r="Q343" s="3">
        <f t="shared" si="91"/>
        <v>-90.251552886153178</v>
      </c>
      <c r="R343">
        <f t="shared" si="92"/>
        <v>89.748447113846822</v>
      </c>
      <c r="S343">
        <f t="shared" si="93"/>
        <v>3.1082089916340486E-3</v>
      </c>
      <c r="T343">
        <f t="shared" si="76"/>
        <v>90.710003992461225</v>
      </c>
    </row>
    <row r="344" spans="1:20" x14ac:dyDescent="0.25">
      <c r="A344">
        <f t="shared" si="77"/>
        <v>19.603664989536469</v>
      </c>
      <c r="B344">
        <f t="shared" si="94"/>
        <v>3.1200201858022578</v>
      </c>
      <c r="C344" t="str">
        <f t="shared" si="78"/>
        <v>-150.662576204784-34186.0361818587i</v>
      </c>
      <c r="D344" t="str">
        <f t="shared" si="79"/>
        <v>3.47812499993603-5101.08698275393i</v>
      </c>
      <c r="E344" t="str">
        <f t="shared" si="80"/>
        <v>162.469367869449-0.0296898441724411i</v>
      </c>
      <c r="F344" t="str">
        <f t="shared" si="81"/>
        <v>2.9099099098996-47870.5608898483i</v>
      </c>
      <c r="G344" t="str">
        <f t="shared" si="82"/>
        <v>0.999999999996458-1.88195183898883E-06i</v>
      </c>
      <c r="H344" t="str">
        <f t="shared" si="83"/>
        <v>15.1515230264075+0.073847467241783i</v>
      </c>
      <c r="I344" t="str">
        <f t="shared" si="84"/>
        <v>24.2330361876087-4910.72280202045i</v>
      </c>
      <c r="K344" t="str">
        <f t="shared" si="85"/>
        <v>0.329991989460343-0.00161902235151544i</v>
      </c>
      <c r="L344" t="str">
        <f t="shared" si="86"/>
        <v>0.000833333333333333-258.413726840865i</v>
      </c>
      <c r="M344" t="str">
        <f t="shared" si="87"/>
        <v>0.005-90.9284664498871i</v>
      </c>
      <c r="N344">
        <f t="shared" si="88"/>
        <v>89.747491232571036</v>
      </c>
      <c r="O344">
        <f t="shared" si="89"/>
        <v>90.67705931042417</v>
      </c>
      <c r="P344" s="3">
        <f t="shared" si="90"/>
        <v>90.67705931042417</v>
      </c>
      <c r="Q344" s="3">
        <f t="shared" si="91"/>
        <v>-90.252508767428964</v>
      </c>
      <c r="R344">
        <f t="shared" si="92"/>
        <v>89.747491232571036</v>
      </c>
      <c r="S344">
        <f t="shared" si="93"/>
        <v>3.120020185802258E-3</v>
      </c>
      <c r="T344">
        <f t="shared" si="76"/>
        <v>90.67705931042417</v>
      </c>
    </row>
    <row r="345" spans="1:20" x14ac:dyDescent="0.25">
      <c r="A345">
        <f t="shared" si="77"/>
        <v>19.678158916496706</v>
      </c>
      <c r="B345">
        <f t="shared" si="94"/>
        <v>3.1318762625083063</v>
      </c>
      <c r="C345" t="str">
        <f t="shared" si="78"/>
        <v>-150.662545707002-34056.6151252894i</v>
      </c>
      <c r="D345" t="str">
        <f t="shared" si="79"/>
        <v>3.47812499993555-5081.77623318142i</v>
      </c>
      <c r="E345" t="str">
        <f t="shared" si="80"/>
        <v>162.46936658194-0.0298026588750203i</v>
      </c>
      <c r="F345" t="str">
        <f t="shared" si="81"/>
        <v>2.90990990989953-47689.3413925982i</v>
      </c>
      <c r="G345" t="str">
        <f t="shared" si="82"/>
        <v>0.999999999996431-1.88910325597694E-06i</v>
      </c>
      <c r="H345" t="str">
        <f t="shared" si="83"/>
        <v>15.1515230863703+0.0741280877028148i</v>
      </c>
      <c r="I345" t="str">
        <f t="shared" si="84"/>
        <v>24.2330362164215-4892.13270609765i</v>
      </c>
      <c r="K345" t="str">
        <f t="shared" si="85"/>
        <v>0.329991928466075-0.0016251743335128i</v>
      </c>
      <c r="L345" t="str">
        <f t="shared" si="86"/>
        <v>0.000833333333333333-257.435472047087i</v>
      </c>
      <c r="M345" t="str">
        <f t="shared" si="87"/>
        <v>0.005-90.5842463138943i</v>
      </c>
      <c r="N345">
        <f t="shared" si="88"/>
        <v>89.74653171917177</v>
      </c>
      <c r="O345">
        <f t="shared" si="89"/>
        <v>90.644114621876142</v>
      </c>
      <c r="P345" s="3">
        <f t="shared" si="90"/>
        <v>90.644114621876142</v>
      </c>
      <c r="Q345" s="3">
        <f t="shared" si="91"/>
        <v>-90.25346828082823</v>
      </c>
      <c r="R345">
        <f t="shared" si="92"/>
        <v>89.74653171917177</v>
      </c>
      <c r="S345">
        <f t="shared" si="93"/>
        <v>3.1318762625083063E-3</v>
      </c>
      <c r="T345">
        <f t="shared" si="76"/>
        <v>90.644114621876142</v>
      </c>
    </row>
    <row r="346" spans="1:20" x14ac:dyDescent="0.25">
      <c r="A346">
        <f t="shared" si="77"/>
        <v>19.752935920379397</v>
      </c>
      <c r="B346">
        <f t="shared" si="94"/>
        <v>3.1437773923058381</v>
      </c>
      <c r="C346" t="str">
        <f t="shared" si="78"/>
        <v>-150.66251497701-33927.6839845647i</v>
      </c>
      <c r="D346" t="str">
        <f t="shared" si="79"/>
        <v>3.47812499993506-5062.53858666609i</v>
      </c>
      <c r="E346" t="str">
        <f t="shared" si="80"/>
        <v>162.469365284628-0.0299159021967398i</v>
      </c>
      <c r="F346" t="str">
        <f t="shared" si="81"/>
        <v>2.90990990989945-47508.8079225344i</v>
      </c>
      <c r="G346" t="str">
        <f t="shared" si="82"/>
        <v>0.999999999996404-0.0000018962818483496i</v>
      </c>
      <c r="H346" t="str">
        <f t="shared" si="83"/>
        <v>15.1515231467898+0.0744097745225775i</v>
      </c>
      <c r="I346" t="str">
        <f t="shared" si="84"/>
        <v>24.2330362454537-4873.61298514625i</v>
      </c>
      <c r="K346" t="str">
        <f t="shared" si="85"/>
        <v>0.329991867007392-0.00163134968957524i</v>
      </c>
      <c r="L346" t="str">
        <f t="shared" si="86"/>
        <v>0.000833333333333333-256.460920549001i</v>
      </c>
      <c r="M346" t="str">
        <f t="shared" si="87"/>
        <v>0.005-90.2413292626967i</v>
      </c>
      <c r="N346">
        <f t="shared" si="88"/>
        <v>89.745568559849488</v>
      </c>
      <c r="O346">
        <f t="shared" si="89"/>
        <v>90.61116992676746</v>
      </c>
      <c r="P346" s="3">
        <f t="shared" si="90"/>
        <v>90.61116992676746</v>
      </c>
      <c r="Q346" s="3">
        <f t="shared" si="91"/>
        <v>-90.254431440150512</v>
      </c>
      <c r="R346">
        <f t="shared" si="92"/>
        <v>89.745568559849488</v>
      </c>
      <c r="S346">
        <f t="shared" si="93"/>
        <v>3.1437773923058379E-3</v>
      </c>
      <c r="T346">
        <f t="shared" si="76"/>
        <v>90.61116992676746</v>
      </c>
    </row>
    <row r="347" spans="1:20" x14ac:dyDescent="0.25">
      <c r="A347">
        <f t="shared" si="77"/>
        <v>19.827997076876837</v>
      </c>
      <c r="B347">
        <f t="shared" si="94"/>
        <v>3.1557237463966001</v>
      </c>
      <c r="C347" t="str">
        <f t="shared" si="78"/>
        <v>-150.662484013038-33799.2409049667i</v>
      </c>
      <c r="D347" t="str">
        <f t="shared" si="79"/>
        <v>3.47812499993457-5043.37376646796i</v>
      </c>
      <c r="E347" t="str">
        <f t="shared" si="80"/>
        <v>162.469363977438-0.0300295757654749i</v>
      </c>
      <c r="F347" t="str">
        <f t="shared" si="81"/>
        <v>2.90990990989937-47328.9578826225i</v>
      </c>
      <c r="G347" t="str">
        <f t="shared" si="82"/>
        <v>0.999999999996377-1.90348771937328E-06i</v>
      </c>
      <c r="H347" t="str">
        <f t="shared" si="83"/>
        <v>15.1515232076694+0.0746925317532456i</v>
      </c>
      <c r="I347" t="str">
        <f t="shared" si="84"/>
        <v>24.2330362747072-4855.16337275386i</v>
      </c>
      <c r="K347" t="str">
        <f t="shared" si="85"/>
        <v>0.329991805080758-0.00163754850848452i</v>
      </c>
      <c r="L347" t="str">
        <f t="shared" si="86"/>
        <v>0.000833333333333333-255.490058327356i</v>
      </c>
      <c r="M347" t="str">
        <f t="shared" si="87"/>
        <v>0.005-89.8997103633159i</v>
      </c>
      <c r="N347">
        <f t="shared" si="88"/>
        <v>89.744601740752287</v>
      </c>
      <c r="O347">
        <f t="shared" si="89"/>
        <v>90.578225225048158</v>
      </c>
      <c r="P347" s="3">
        <f t="shared" si="90"/>
        <v>90.578225225048158</v>
      </c>
      <c r="Q347" s="3">
        <f t="shared" si="91"/>
        <v>-90.255398259247713</v>
      </c>
      <c r="R347">
        <f t="shared" si="92"/>
        <v>89.744601740752287</v>
      </c>
      <c r="S347">
        <f t="shared" si="93"/>
        <v>3.1557237463965999E-3</v>
      </c>
      <c r="T347">
        <f t="shared" si="76"/>
        <v>90.578225225048158</v>
      </c>
    </row>
    <row r="348" spans="1:20" x14ac:dyDescent="0.25">
      <c r="A348">
        <f t="shared" si="77"/>
        <v>19.903343465768966</v>
      </c>
      <c r="B348">
        <f t="shared" si="94"/>
        <v>3.1677154966329071</v>
      </c>
      <c r="C348" t="str">
        <f t="shared" si="78"/>
        <v>-150.662452813307-33671.2840387988i</v>
      </c>
      <c r="D348" t="str">
        <f t="shared" si="79"/>
        <v>3.47812499993406-5024.28149689461i</v>
      </c>
      <c r="E348" t="str">
        <f t="shared" si="80"/>
        <v>162.469362660295-0.0301436812152778i</v>
      </c>
      <c r="F348" t="str">
        <f t="shared" si="81"/>
        <v>2.90990990989928-47149.788685659i</v>
      </c>
      <c r="G348" t="str">
        <f t="shared" si="82"/>
        <v>0.999999999996349-1.91072097270684E-06i</v>
      </c>
      <c r="H348" t="str">
        <f t="shared" si="83"/>
        <v>15.1515232690125+0.0749763634623917i</v>
      </c>
      <c r="I348" t="str">
        <f t="shared" si="84"/>
        <v>24.2330363041835-4836.78360351654i</v>
      </c>
      <c r="K348" t="str">
        <f t="shared" si="85"/>
        <v>0.329991742682612-0.00164377087935937i</v>
      </c>
      <c r="L348" t="str">
        <f t="shared" si="86"/>
        <v>0.000833333333333333-254.522871415976i</v>
      </c>
      <c r="M348" t="str">
        <f t="shared" si="87"/>
        <v>0.005-89.5593847014502i</v>
      </c>
      <c r="N348">
        <f t="shared" si="88"/>
        <v>89.743631247975671</v>
      </c>
      <c r="O348">
        <f t="shared" si="89"/>
        <v>90.545280516667944</v>
      </c>
      <c r="P348" s="3">
        <f t="shared" si="90"/>
        <v>90.545280516667944</v>
      </c>
      <c r="Q348" s="3">
        <f t="shared" si="91"/>
        <v>-90.256368752024329</v>
      </c>
      <c r="R348">
        <f t="shared" si="92"/>
        <v>89.743631247975671</v>
      </c>
      <c r="S348">
        <f t="shared" si="93"/>
        <v>3.1677154966329069E-3</v>
      </c>
      <c r="T348">
        <f t="shared" si="76"/>
        <v>90.545280516667944</v>
      </c>
    </row>
    <row r="349" spans="1:20" x14ac:dyDescent="0.25">
      <c r="A349">
        <f t="shared" si="77"/>
        <v>19.978976170938889</v>
      </c>
      <c r="B349">
        <f t="shared" si="94"/>
        <v>3.179752815520112</v>
      </c>
      <c r="C349" t="str">
        <f t="shared" si="78"/>
        <v>-150.662421376018-33543.8115453586i</v>
      </c>
      <c r="D349" t="str">
        <f t="shared" si="79"/>
        <v>3.47812499993356-5005.26150329739i</v>
      </c>
      <c r="E349" t="str">
        <f t="shared" si="80"/>
        <v>162.469361333123-0.030258220186394i</v>
      </c>
      <c r="F349" t="str">
        <f t="shared" si="81"/>
        <v>2.9099099098992-46971.2977542353i</v>
      </c>
      <c r="G349" t="str">
        <f t="shared" si="82"/>
        <v>0.999999999996321-1.91798171240307E-06i</v>
      </c>
      <c r="H349" t="str">
        <f t="shared" si="83"/>
        <v>15.1515233308227+0.0752612737330443i</v>
      </c>
      <c r="I349" t="str">
        <f t="shared" si="84"/>
        <v>24.233036333884-4818.47341303521i</v>
      </c>
      <c r="K349" t="str">
        <f t="shared" si="85"/>
        <v>0.329991679809363-0.00165001689165663i</v>
      </c>
      <c r="L349" t="str">
        <f t="shared" si="86"/>
        <v>0.000833333333333333-253.55934590155i</v>
      </c>
      <c r="M349" t="str">
        <f t="shared" si="87"/>
        <v>0.005-89.2203473814011i</v>
      </c>
      <c r="N349">
        <f t="shared" si="88"/>
        <v>89.742657067562348</v>
      </c>
      <c r="O349">
        <f t="shared" si="89"/>
        <v>90.512335801576114</v>
      </c>
      <c r="P349" s="3">
        <f t="shared" si="90"/>
        <v>90.512335801576114</v>
      </c>
      <c r="Q349" s="3">
        <f t="shared" si="91"/>
        <v>-90.257342932437652</v>
      </c>
      <c r="R349">
        <f t="shared" si="92"/>
        <v>89.742657067562348</v>
      </c>
      <c r="S349">
        <f t="shared" si="93"/>
        <v>3.179752815520112E-3</v>
      </c>
      <c r="T349">
        <f t="shared" si="76"/>
        <v>90.512335801576114</v>
      </c>
    </row>
    <row r="350" spans="1:20" x14ac:dyDescent="0.25">
      <c r="A350">
        <f t="shared" si="77"/>
        <v>20.054896280388459</v>
      </c>
      <c r="B350">
        <f t="shared" si="94"/>
        <v>3.1918358762190886</v>
      </c>
      <c r="C350" t="str">
        <f t="shared" si="78"/>
        <v>-150.662389699369-33416.8215909116i</v>
      </c>
      <c r="D350" t="str">
        <f t="shared" si="79"/>
        <v>3.47812499993305-4986.31351206728i</v>
      </c>
      <c r="E350" t="str">
        <f t="shared" si="80"/>
        <v>162.469359995847-0.0303731943253073i</v>
      </c>
      <c r="F350" t="str">
        <f t="shared" si="81"/>
        <v>2.90990990989911-46793.4825206991i</v>
      </c>
      <c r="G350" t="str">
        <f t="shared" si="82"/>
        <v>0.999999999996293-1.92527004291015E-06i</v>
      </c>
      <c r="H350" t="str">
        <f t="shared" si="83"/>
        <v>15.1515233931036+0.0755472666637504i</v>
      </c>
      <c r="I350" t="str">
        <f t="shared" si="84"/>
        <v>24.233036363811-4800.2325379116i</v>
      </c>
      <c r="K350" t="str">
        <f t="shared" si="85"/>
        <v>0.329991616457393-0.0016562866351727i</v>
      </c>
      <c r="L350" t="str">
        <f t="shared" si="86"/>
        <v>0.000833333333333333-252.599467923441i</v>
      </c>
      <c r="M350" t="str">
        <f t="shared" si="87"/>
        <v>0.005-88.8825935260024i</v>
      </c>
      <c r="N350">
        <f t="shared" si="88"/>
        <v>89.741679185501965</v>
      </c>
      <c r="O350">
        <f t="shared" si="89"/>
        <v>90.479391079721552</v>
      </c>
      <c r="P350" s="3">
        <f t="shared" si="90"/>
        <v>90.479391079721552</v>
      </c>
      <c r="Q350" s="3">
        <f t="shared" si="91"/>
        <v>-90.258320814498035</v>
      </c>
      <c r="R350">
        <f t="shared" si="92"/>
        <v>89.741679185501965</v>
      </c>
      <c r="S350">
        <f t="shared" si="93"/>
        <v>3.1918358762190887E-3</v>
      </c>
      <c r="T350">
        <f t="shared" si="76"/>
        <v>90.479391079721552</v>
      </c>
    </row>
    <row r="351" spans="1:20" x14ac:dyDescent="0.25">
      <c r="A351">
        <f t="shared" si="77"/>
        <v>20.131104886253937</v>
      </c>
      <c r="B351">
        <f t="shared" si="94"/>
        <v>3.2039648525487214</v>
      </c>
      <c r="C351" t="str">
        <f t="shared" si="78"/>
        <v>-150.662357781533-33290.3123486645i</v>
      </c>
      <c r="D351" t="str">
        <f t="shared" si="79"/>
        <v>3.47812499993256-4967.43725063108i</v>
      </c>
      <c r="E351" t="str">
        <f t="shared" si="80"/>
        <v>162.469358648388-0.0304886052847237i</v>
      </c>
      <c r="F351" t="str">
        <f t="shared" si="81"/>
        <v>2.90990990989905-46616.3404271189i</v>
      </c>
      <c r="G351" t="str">
        <f t="shared" si="82"/>
        <v>0.999999999996265-1.93258606907316E-06i</v>
      </c>
      <c r="H351" t="str">
        <f t="shared" si="83"/>
        <v>15.1515234558587+0.0758343463686289i</v>
      </c>
      <c r="I351" t="str">
        <f t="shared" si="84"/>
        <v>24.2330363939659-4782.06071574462i</v>
      </c>
      <c r="K351" t="str">
        <f t="shared" si="85"/>
        <v>0.329991552623059-0.00166258020004469i</v>
      </c>
      <c r="L351" t="str">
        <f t="shared" si="86"/>
        <v>0.000833333333333333-251.643223673481i</v>
      </c>
      <c r="M351" t="str">
        <f t="shared" si="87"/>
        <v>0.005-88.5461182765509i</v>
      </c>
      <c r="N351">
        <f t="shared" si="88"/>
        <v>89.74069758773102</v>
      </c>
      <c r="O351">
        <f t="shared" si="89"/>
        <v>90.446446351052785</v>
      </c>
      <c r="P351" s="3">
        <f t="shared" si="90"/>
        <v>90.446446351052785</v>
      </c>
      <c r="Q351" s="3">
        <f t="shared" si="91"/>
        <v>-90.25930241226898</v>
      </c>
      <c r="R351">
        <f t="shared" si="92"/>
        <v>89.74069758773102</v>
      </c>
      <c r="S351">
        <f t="shared" si="93"/>
        <v>3.2039648525487214E-3</v>
      </c>
      <c r="T351">
        <f t="shared" si="76"/>
        <v>90.446446351052785</v>
      </c>
    </row>
    <row r="352" spans="1:20" x14ac:dyDescent="0.25">
      <c r="A352">
        <f t="shared" si="77"/>
        <v>20.207603084821702</v>
      </c>
      <c r="B352">
        <f t="shared" si="94"/>
        <v>3.2161399189884068</v>
      </c>
      <c r="C352" t="str">
        <f t="shared" si="78"/>
        <v>-150.662325620671-33164.2819987393i</v>
      </c>
      <c r="D352" t="str">
        <f t="shared" si="79"/>
        <v>3.47812499993204-4948.6324474474i</v>
      </c>
      <c r="E352" t="str">
        <f t="shared" si="80"/>
        <v>162.469357290669-0.0306044547236347i</v>
      </c>
      <c r="F352" t="str">
        <f t="shared" si="81"/>
        <v>2.90990990989896-46439.8689252457i</v>
      </c>
      <c r="G352" t="str">
        <f t="shared" si="82"/>
        <v>0.999999999996237-1.93992989613558E-06i</v>
      </c>
      <c r="H352" t="str">
        <f t="shared" si="83"/>
        <v>15.1515235190916+0.0761225169774329i</v>
      </c>
      <c r="I352" t="str">
        <f t="shared" si="84"/>
        <v>24.23303642435-4763.95768512645i</v>
      </c>
      <c r="K352" t="str">
        <f t="shared" si="85"/>
        <v>0.329991488302688-0.00166889767675175i</v>
      </c>
      <c r="L352" t="str">
        <f t="shared" si="86"/>
        <v>0.000833333333333333-250.690599395778i</v>
      </c>
      <c r="M352" t="str">
        <f t="shared" si="87"/>
        <v>0.005-88.2109167927387i</v>
      </c>
      <c r="N352">
        <f t="shared" si="88"/>
        <v>89.739712260132563</v>
      </c>
      <c r="O352">
        <f t="shared" si="89"/>
        <v>90.413501615517845</v>
      </c>
      <c r="P352" s="3">
        <f t="shared" si="90"/>
        <v>90.413501615517845</v>
      </c>
      <c r="Q352" s="3">
        <f t="shared" si="91"/>
        <v>-90.260287739867437</v>
      </c>
      <c r="R352">
        <f t="shared" si="92"/>
        <v>89.739712260132563</v>
      </c>
      <c r="S352">
        <f t="shared" si="93"/>
        <v>3.2161399189884069E-3</v>
      </c>
      <c r="T352">
        <f t="shared" si="76"/>
        <v>90.413501615517845</v>
      </c>
    </row>
    <row r="353" spans="1:20" x14ac:dyDescent="0.25">
      <c r="A353">
        <f t="shared" si="77"/>
        <v>20.284391976544025</v>
      </c>
      <c r="B353">
        <f t="shared" si="94"/>
        <v>3.228361250680563</v>
      </c>
      <c r="C353" t="str">
        <f t="shared" si="78"/>
        <v>-150.662293214936-33038.7287281475i</v>
      </c>
      <c r="D353" t="str">
        <f t="shared" si="79"/>
        <v>3.47812499993152-4929.89883200286i</v>
      </c>
      <c r="E353" t="str">
        <f t="shared" si="80"/>
        <v>162.469355922613-0.0307207443073247i</v>
      </c>
      <c r="F353" t="str">
        <f t="shared" si="81"/>
        <v>2.90990990989888-46264.0654764781i</v>
      </c>
      <c r="G353" t="str">
        <f t="shared" si="82"/>
        <v>0.999999999996208-1.94730162974085E-06i</v>
      </c>
      <c r="H353" t="str">
        <f t="shared" si="83"/>
        <v>15.1515235828061+0.0764117826356098i</v>
      </c>
      <c r="I353" t="str">
        <f t="shared" si="84"/>
        <v>24.2330364549654-4745.92318563901i</v>
      </c>
      <c r="K353" t="str">
        <f t="shared" si="85"/>
        <v>0.329991423492578-0.00167523915611638i</v>
      </c>
      <c r="L353" t="str">
        <f t="shared" si="86"/>
        <v>0.000833333333333333-249.741581386509i</v>
      </c>
      <c r="M353" t="str">
        <f t="shared" si="87"/>
        <v>0.005-87.876984252579i</v>
      </c>
      <c r="N353">
        <f t="shared" si="88"/>
        <v>89.738723188536028</v>
      </c>
      <c r="O353">
        <f t="shared" si="89"/>
        <v>90.380556873064563</v>
      </c>
      <c r="P353" s="3">
        <f t="shared" si="90"/>
        <v>90.380556873064563</v>
      </c>
      <c r="Q353" s="3">
        <f t="shared" si="91"/>
        <v>-90.261276811463972</v>
      </c>
      <c r="R353">
        <f t="shared" si="92"/>
        <v>89.738723188536028</v>
      </c>
      <c r="S353">
        <f t="shared" si="93"/>
        <v>3.228361250680563E-3</v>
      </c>
      <c r="T353">
        <f t="shared" si="76"/>
        <v>90.380556873064563</v>
      </c>
    </row>
    <row r="354" spans="1:20" x14ac:dyDescent="0.25">
      <c r="A354">
        <f t="shared" si="77"/>
        <v>20.361472666054894</v>
      </c>
      <c r="B354">
        <f t="shared" si="94"/>
        <v>3.2406290234331494</v>
      </c>
      <c r="C354" t="str">
        <f t="shared" si="78"/>
        <v>-150.662260562468-32913.650730763i</v>
      </c>
      <c r="D354" t="str">
        <f t="shared" si="79"/>
        <v>3.478124999931-4911.2361348081i</v>
      </c>
      <c r="E354" t="str">
        <f t="shared" si="80"/>
        <v>162.469354544141-0.0308374757073948i</v>
      </c>
      <c r="F354" t="str">
        <f t="shared" si="81"/>
        <v>2.90990990989879-46088.9275518243i</v>
      </c>
      <c r="G354" t="str">
        <f t="shared" si="82"/>
        <v>0.999999999996179-0.0000019547013759338i</v>
      </c>
      <c r="H354" t="str">
        <f t="shared" si="83"/>
        <v>15.1515236470056+0.0767021475043616i</v>
      </c>
      <c r="I354" t="str">
        <f t="shared" si="84"/>
        <v>24.2330364858146-4727.95695784986i</v>
      </c>
      <c r="K354" t="str">
        <f t="shared" si="85"/>
        <v>0.329991358189002-0.00168160472930578i</v>
      </c>
      <c r="L354" t="str">
        <f t="shared" si="86"/>
        <v>0.000833333333333333-248.796155993732i</v>
      </c>
      <c r="M354" t="str">
        <f t="shared" si="87"/>
        <v>0.005-87.5443158523401i</v>
      </c>
      <c r="N354">
        <f t="shared" si="88"/>
        <v>89.737730358717045</v>
      </c>
      <c r="O354">
        <f t="shared" si="89"/>
        <v>90.347612123640232</v>
      </c>
      <c r="P354" s="3">
        <f t="shared" si="90"/>
        <v>90.347612123640232</v>
      </c>
      <c r="Q354" s="3">
        <f t="shared" si="91"/>
        <v>-90.262269641282955</v>
      </c>
      <c r="R354">
        <f t="shared" si="92"/>
        <v>89.737730358717045</v>
      </c>
      <c r="S354">
        <f t="shared" si="93"/>
        <v>3.2406290234331496E-3</v>
      </c>
      <c r="T354">
        <f t="shared" si="76"/>
        <v>90.347612123640232</v>
      </c>
    </row>
    <row r="355" spans="1:20" x14ac:dyDescent="0.25">
      <c r="A355">
        <f t="shared" si="77"/>
        <v>20.438846262185905</v>
      </c>
      <c r="B355">
        <f t="shared" si="94"/>
        <v>3.2529434137221953</v>
      </c>
      <c r="C355" t="str">
        <f t="shared" si="78"/>
        <v>-150.662227661379-32789.0462072966i</v>
      </c>
      <c r="D355" t="str">
        <f t="shared" si="79"/>
        <v>3.47812499993048-4892.64408739397i</v>
      </c>
      <c r="E355" t="str">
        <f t="shared" si="80"/>
        <v>162.469353155172-0.0309546506017831i</v>
      </c>
      <c r="F355" t="str">
        <f t="shared" si="81"/>
        <v>2.90990990989871-45914.4526318665i</v>
      </c>
      <c r="G355" t="str">
        <f t="shared" si="82"/>
        <v>0.99999999999615-0.0000019621292411623i</v>
      </c>
      <c r="H355" t="str">
        <f t="shared" si="83"/>
        <v>15.1515237116941+0.0769936157606968i</v>
      </c>
      <c r="I355" t="str">
        <f t="shared" si="84"/>
        <v>24.2330365168981-4710.05874330889i</v>
      </c>
      <c r="K355" t="str">
        <f t="shared" si="85"/>
        <v>0.329991292388201-0.00168799448783295i</v>
      </c>
      <c r="L355" t="str">
        <f t="shared" si="86"/>
        <v>0.000833333333333333-247.854309617187i</v>
      </c>
      <c r="M355" t="str">
        <f t="shared" si="87"/>
        <v>0.005-87.2129068064755i</v>
      </c>
      <c r="N355">
        <f t="shared" si="88"/>
        <v>89.736733756397271</v>
      </c>
      <c r="O355">
        <f t="shared" si="89"/>
        <v>90.314667367191689</v>
      </c>
      <c r="P355" s="3">
        <f t="shared" si="90"/>
        <v>90.314667367191689</v>
      </c>
      <c r="Q355" s="3">
        <f t="shared" si="91"/>
        <v>-90.263266243602729</v>
      </c>
      <c r="R355">
        <f t="shared" si="92"/>
        <v>89.736733756397271</v>
      </c>
      <c r="S355">
        <f t="shared" si="93"/>
        <v>3.2529434137221953E-3</v>
      </c>
      <c r="T355">
        <f t="shared" si="76"/>
        <v>90.314667367191689</v>
      </c>
    </row>
    <row r="356" spans="1:20" x14ac:dyDescent="0.25">
      <c r="A356">
        <f t="shared" si="77"/>
        <v>20.516513877982213</v>
      </c>
      <c r="B356">
        <f t="shared" si="94"/>
        <v>3.2653045986943399</v>
      </c>
      <c r="C356" t="str">
        <f t="shared" si="78"/>
        <v>-150.662194509784-32664.9133652709i</v>
      </c>
      <c r="D356" t="str">
        <f t="shared" si="79"/>
        <v>3.47812499992994-4874.12242230761i</v>
      </c>
      <c r="E356" t="str">
        <f t="shared" si="80"/>
        <v>162.469351755629-0.0310722706747968i</v>
      </c>
      <c r="F356" t="str">
        <f t="shared" si="81"/>
        <v>2.90990990989862-45740.6382067244i</v>
      </c>
      <c r="G356" t="str">
        <f t="shared" si="82"/>
        <v>0.999999999996121-1.96958533227865E-06i</v>
      </c>
      <c r="H356" t="str">
        <f t="shared" si="83"/>
        <v>15.1515237768751+0.0772861915975034i</v>
      </c>
      <c r="I356" t="str">
        <f t="shared" si="84"/>
        <v>24.2330365482185-4692.2282845442i</v>
      </c>
      <c r="K356" t="str">
        <f t="shared" si="85"/>
        <v>0.329991226086391-0.00169440852355829i</v>
      </c>
      <c r="L356" t="str">
        <f t="shared" si="86"/>
        <v>0.000833333333333333-246.916028708096i</v>
      </c>
      <c r="M356" t="str">
        <f t="shared" si="87"/>
        <v>0.005-86.882752347555i</v>
      </c>
      <c r="N356">
        <f t="shared" si="88"/>
        <v>89.735733367244038</v>
      </c>
      <c r="O356">
        <f t="shared" si="89"/>
        <v>90.281722603665585</v>
      </c>
      <c r="P356" s="3">
        <f t="shared" si="90"/>
        <v>90.281722603665585</v>
      </c>
      <c r="Q356" s="3">
        <f t="shared" si="91"/>
        <v>-90.264266632755962</v>
      </c>
      <c r="R356">
        <f t="shared" si="92"/>
        <v>89.735733367244038</v>
      </c>
      <c r="S356">
        <f t="shared" si="93"/>
        <v>3.2653045986943399E-3</v>
      </c>
      <c r="T356">
        <f t="shared" si="76"/>
        <v>90.281722603665585</v>
      </c>
    </row>
    <row r="357" spans="1:20" x14ac:dyDescent="0.25">
      <c r="A357">
        <f t="shared" si="77"/>
        <v>20.594476630718543</v>
      </c>
      <c r="B357">
        <f t="shared" si="94"/>
        <v>3.2777127561693784</v>
      </c>
      <c r="C357" t="str">
        <f t="shared" si="78"/>
        <v>-150.662161105773-32541.2504189933i</v>
      </c>
      <c r="D357" t="str">
        <f t="shared" si="79"/>
        <v>3.47812499992942-4855.67087310866i</v>
      </c>
      <c r="E357" t="str">
        <f t="shared" si="80"/>
        <v>162.46935034543-0.0311903376171321i</v>
      </c>
      <c r="F357" t="str">
        <f t="shared" si="81"/>
        <v>2.90990990989854-45567.4817760193i</v>
      </c>
      <c r="G357" t="str">
        <f t="shared" si="82"/>
        <v>0.999999999996091-1.97706975654125E-06i</v>
      </c>
      <c r="H357" t="str">
        <f t="shared" si="83"/>
        <v>15.1515238425524+0.0775798792235981i</v>
      </c>
      <c r="I357" t="str">
        <f t="shared" si="84"/>
        <v>24.2330365797773-4674.46532505868i</v>
      </c>
      <c r="K357" t="str">
        <f t="shared" si="85"/>
        <v>0.329991159279758-0.00170084692869069i</v>
      </c>
      <c r="L357" t="str">
        <f t="shared" si="86"/>
        <v>0.000833333333333333-245.981299768975i</v>
      </c>
      <c r="M357" t="str">
        <f t="shared" si="87"/>
        <v>0.005-86.5538477261953i</v>
      </c>
      <c r="N357">
        <f t="shared" si="88"/>
        <v>89.734729176870317</v>
      </c>
      <c r="O357">
        <f t="shared" si="89"/>
        <v>90.248777833008035</v>
      </c>
      <c r="P357" s="3">
        <f t="shared" si="90"/>
        <v>90.248777833008035</v>
      </c>
      <c r="Q357" s="3">
        <f t="shared" si="91"/>
        <v>-90.265270823129683</v>
      </c>
      <c r="R357">
        <f t="shared" si="92"/>
        <v>89.734729176870317</v>
      </c>
      <c r="S357">
        <f t="shared" si="93"/>
        <v>3.2777127561693783E-3</v>
      </c>
      <c r="T357">
        <f t="shared" si="76"/>
        <v>90.248777833008035</v>
      </c>
    </row>
    <row r="358" spans="1:20" x14ac:dyDescent="0.25">
      <c r="A358">
        <f t="shared" si="77"/>
        <v>20.672735641915274</v>
      </c>
      <c r="B358">
        <f t="shared" si="94"/>
        <v>3.2901680646428222</v>
      </c>
      <c r="C358" t="str">
        <f t="shared" si="78"/>
        <v>-150.662127447422-32418.0555895301i</v>
      </c>
      <c r="D358" t="str">
        <f t="shared" si="79"/>
        <v>3.47812499992887-4837.28917436537i</v>
      </c>
      <c r="E358" t="str">
        <f t="shared" si="80"/>
        <v>162.469348924492-0.0313088531258911i</v>
      </c>
      <c r="F358" t="str">
        <f t="shared" si="81"/>
        <v>2.90990990989844-45394.9808488373i</v>
      </c>
      <c r="G358" t="str">
        <f t="shared" si="82"/>
        <v>0.999999999996061-1.98458262161605E-06i</v>
      </c>
      <c r="H358" t="str">
        <f t="shared" si="83"/>
        <v>15.1515239087298+0.0778746828637944i</v>
      </c>
      <c r="I358" t="str">
        <f t="shared" si="84"/>
        <v>24.2330366115763-4656.76960932617i</v>
      </c>
      <c r="K358" t="str">
        <f t="shared" si="85"/>
        <v>0.329991091964457-0.00170730979578895i</v>
      </c>
      <c r="L358" t="str">
        <f t="shared" si="86"/>
        <v>0.000833333333333333-245.050109353431i</v>
      </c>
      <c r="M358" t="str">
        <f t="shared" si="87"/>
        <v>0.005-86.2261882109933i</v>
      </c>
      <c r="N358">
        <f t="shared" si="88"/>
        <v>89.733721170834428</v>
      </c>
      <c r="O358">
        <f t="shared" si="89"/>
        <v>90.215833055164524</v>
      </c>
      <c r="P358" s="3">
        <f t="shared" si="90"/>
        <v>90.215833055164524</v>
      </c>
      <c r="Q358" s="3">
        <f t="shared" si="91"/>
        <v>-90.266278829165572</v>
      </c>
      <c r="R358">
        <f t="shared" si="92"/>
        <v>89.733721170834428</v>
      </c>
      <c r="S358">
        <f t="shared" si="93"/>
        <v>3.2901680646428223E-3</v>
      </c>
      <c r="T358">
        <f t="shared" si="76"/>
        <v>90.215833055164524</v>
      </c>
    </row>
    <row r="359" spans="1:20" x14ac:dyDescent="0.25">
      <c r="A359">
        <f t="shared" si="77"/>
        <v>20.751292037354553</v>
      </c>
      <c r="B359">
        <f t="shared" si="94"/>
        <v>3.3026707032884648</v>
      </c>
      <c r="C359" t="str">
        <f t="shared" si="78"/>
        <v>-150.662093532797-32295.327104683i</v>
      </c>
      <c r="D359" t="str">
        <f t="shared" si="79"/>
        <v>3.47812499992832-4818.97706165086i</v>
      </c>
      <c r="E359" t="str">
        <f t="shared" si="80"/>
        <v>162.469347492736-0.0314278189046287i</v>
      </c>
      <c r="F359" t="str">
        <f t="shared" si="81"/>
        <v>2.90990990989835-45223.1329436952i</v>
      </c>
      <c r="G359" t="str">
        <f t="shared" si="82"/>
        <v>0.999999999996031-1.99212403557813E-06i</v>
      </c>
      <c r="H359" t="str">
        <f t="shared" si="83"/>
        <v>15.1515239754111+0.0781706067589571i</v>
      </c>
      <c r="I359" t="str">
        <f t="shared" si="84"/>
        <v>24.2330366436174-4639.14088278789i</v>
      </c>
      <c r="K359" t="str">
        <f t="shared" si="85"/>
        <v>0.329991024136615-0.00171379721776304i</v>
      </c>
      <c r="L359" t="str">
        <f t="shared" si="86"/>
        <v>0.000833333333333333-244.122444065981i</v>
      </c>
      <c r="M359" t="str">
        <f t="shared" si="87"/>
        <v>0.005-85.8997690884574i</v>
      </c>
      <c r="N359">
        <f t="shared" si="88"/>
        <v>89.732709334639864</v>
      </c>
      <c r="O359">
        <f t="shared" si="89"/>
        <v>90.182888270080525</v>
      </c>
      <c r="P359" s="3">
        <f t="shared" si="90"/>
        <v>90.182888270080525</v>
      </c>
      <c r="Q359" s="3">
        <f t="shared" si="91"/>
        <v>-90.267290665360136</v>
      </c>
      <c r="R359">
        <f t="shared" si="92"/>
        <v>89.732709334639864</v>
      </c>
      <c r="S359">
        <f t="shared" si="93"/>
        <v>3.302670703288465E-3</v>
      </c>
      <c r="T359">
        <f t="shared" si="76"/>
        <v>90.182888270080525</v>
      </c>
    </row>
    <row r="360" spans="1:20" x14ac:dyDescent="0.25">
      <c r="A360">
        <f t="shared" si="77"/>
        <v>20.830146947096502</v>
      </c>
      <c r="B360">
        <f t="shared" si="94"/>
        <v>3.3152208519609609</v>
      </c>
      <c r="C360" t="str">
        <f t="shared" si="78"/>
        <v>-150.662059359949-32173.0631989617i</v>
      </c>
      <c r="D360" t="str">
        <f t="shared" si="79"/>
        <v>3.47812499992779-4800.73427153924i</v>
      </c>
      <c r="E360" t="str">
        <f t="shared" si="80"/>
        <v>162.469346050079-0.0315472366633433i</v>
      </c>
      <c r="F360" t="str">
        <f t="shared" si="81"/>
        <v>2.90990990989827-45051.9355885032i</v>
      </c>
      <c r="G360" t="str">
        <f t="shared" si="82"/>
        <v>0.999999999996001-1.99969410691326E-06i</v>
      </c>
      <c r="H360" t="str">
        <f t="shared" si="83"/>
        <v>15.1515240426001+0.0784676551660704i</v>
      </c>
      <c r="I360" t="str">
        <f t="shared" si="84"/>
        <v>24.2330366759029-4621.57889184869i</v>
      </c>
      <c r="K360" t="str">
        <f t="shared" si="85"/>
        <v>0.329990955792331-0.00172030928787556i</v>
      </c>
      <c r="L360" t="str">
        <f t="shared" si="86"/>
        <v>0.000833333333333333-243.198290561846i</v>
      </c>
      <c r="M360" t="str">
        <f t="shared" si="87"/>
        <v>0.005-85.5745856629385i</v>
      </c>
      <c r="N360">
        <f t="shared" si="88"/>
        <v>89.731693653735022</v>
      </c>
      <c r="O360">
        <f t="shared" si="89"/>
        <v>90.14994347770093</v>
      </c>
      <c r="P360" s="3">
        <f t="shared" si="90"/>
        <v>90.14994347770093</v>
      </c>
      <c r="Q360" s="3">
        <f t="shared" si="91"/>
        <v>-90.268306346264978</v>
      </c>
      <c r="R360">
        <f t="shared" si="92"/>
        <v>89.731693653735022</v>
      </c>
      <c r="S360">
        <f t="shared" si="93"/>
        <v>3.3152208519609608E-3</v>
      </c>
      <c r="T360">
        <f t="shared" si="76"/>
        <v>90.14994347770093</v>
      </c>
    </row>
    <row r="361" spans="1:20" x14ac:dyDescent="0.25">
      <c r="A361">
        <f t="shared" si="77"/>
        <v>20.909301505495467</v>
      </c>
      <c r="B361">
        <f t="shared" si="94"/>
        <v>3.3278186911984129</v>
      </c>
      <c r="C361" t="str">
        <f t="shared" si="78"/>
        <v>-150.662024926909-32051.2621135584i</v>
      </c>
      <c r="D361" t="str">
        <f t="shared" si="79"/>
        <v>3.47812499992723-4782.56054160182i</v>
      </c>
      <c r="E361" t="str">
        <f t="shared" si="80"/>
        <v>162.469344596437-0.0316671081185377i</v>
      </c>
      <c r="F361" t="str">
        <f t="shared" si="81"/>
        <v>2.90990990989818-44881.3863205294i</v>
      </c>
      <c r="G361" t="str">
        <f t="shared" si="82"/>
        <v>0.999999999995971-2.00729294451948E-06i</v>
      </c>
      <c r="H361" t="str">
        <f t="shared" si="83"/>
        <v>15.1515241103008+0.0787658323582915i</v>
      </c>
      <c r="I361" t="str">
        <f t="shared" si="84"/>
        <v>24.2330367084342-4604.08338387343i</v>
      </c>
      <c r="K361" t="str">
        <f t="shared" si="85"/>
        <v>0.329990886927672-0.00172684609974288i</v>
      </c>
      <c r="L361" t="str">
        <f t="shared" si="86"/>
        <v>0.000833333333333333-242.277635546768i</v>
      </c>
      <c r="M361" t="str">
        <f t="shared" si="87"/>
        <v>0.005-85.2506332565629i</v>
      </c>
      <c r="N361">
        <f t="shared" si="88"/>
        <v>89.730674113513061</v>
      </c>
      <c r="O361">
        <f t="shared" si="89"/>
        <v>90.116998677970088</v>
      </c>
      <c r="P361" s="3">
        <f t="shared" si="90"/>
        <v>90.116998677970088</v>
      </c>
      <c r="Q361" s="3">
        <f t="shared" si="91"/>
        <v>-90.269325886486939</v>
      </c>
      <c r="R361">
        <f t="shared" si="92"/>
        <v>89.730674113513061</v>
      </c>
      <c r="S361">
        <f t="shared" si="93"/>
        <v>3.3278186911984129E-3</v>
      </c>
      <c r="T361">
        <f t="shared" si="76"/>
        <v>90.116998677970088</v>
      </c>
    </row>
    <row r="362" spans="1:20" x14ac:dyDescent="0.25">
      <c r="A362">
        <f t="shared" si="77"/>
        <v>20.988756851216351</v>
      </c>
      <c r="B362">
        <f t="shared" si="94"/>
        <v>3.340464402224967</v>
      </c>
      <c r="C362" t="str">
        <f t="shared" si="78"/>
        <v>-150.661990231694-31929.9220963239i</v>
      </c>
      <c r="D362" t="str">
        <f t="shared" si="79"/>
        <v>3.47812499992667-4764.45561040342i</v>
      </c>
      <c r="E362" t="str">
        <f t="shared" si="80"/>
        <v>162.469343131727-0.0317874349932094i</v>
      </c>
      <c r="F362" t="str">
        <f t="shared" si="81"/>
        <v>2.90990990989809-44711.4826863656i</v>
      </c>
      <c r="G362" t="str">
        <f t="shared" si="82"/>
        <v>0.99999999999594-2.01492065770859E-06i</v>
      </c>
      <c r="H362" t="str">
        <f t="shared" si="83"/>
        <v>15.1515241785169+0.0790651426250157i</v>
      </c>
      <c r="I362" t="str">
        <f t="shared" si="84"/>
        <v>24.2330367412127-4586.65410718332i</v>
      </c>
      <c r="K362" t="str">
        <f t="shared" si="85"/>
        <v>0.329990817538677-0.0017334077473366i</v>
      </c>
      <c r="L362" t="str">
        <f t="shared" si="86"/>
        <v>0.000833333333333333-241.360465776816i</v>
      </c>
      <c r="M362" t="str">
        <f t="shared" si="87"/>
        <v>0.005-84.9279072091682i</v>
      </c>
      <c r="N362">
        <f t="shared" si="88"/>
        <v>89.729650699311705</v>
      </c>
      <c r="O362">
        <f t="shared" si="89"/>
        <v>90.084053870832065</v>
      </c>
      <c r="P362" s="3">
        <f t="shared" si="90"/>
        <v>90.084053870832065</v>
      </c>
      <c r="Q362" s="3">
        <f t="shared" si="91"/>
        <v>-90.270349300688295</v>
      </c>
      <c r="R362">
        <f t="shared" si="92"/>
        <v>89.729650699311705</v>
      </c>
      <c r="S362">
        <f t="shared" si="93"/>
        <v>3.3404644022249669E-3</v>
      </c>
      <c r="T362">
        <f t="shared" si="76"/>
        <v>90.084053870832065</v>
      </c>
    </row>
    <row r="363" spans="1:20" x14ac:dyDescent="0.25">
      <c r="A363">
        <f t="shared" si="77"/>
        <v>21.068514127250975</v>
      </c>
      <c r="B363">
        <f t="shared" si="94"/>
        <v>3.3531581669534218</v>
      </c>
      <c r="C363" t="str">
        <f t="shared" si="78"/>
        <v>-150.661955272313-31809.0414017415i</v>
      </c>
      <c r="D363" t="str">
        <f t="shared" si="79"/>
        <v>3.47812499992612-4746.41921749853i</v>
      </c>
      <c r="E363" t="str">
        <f t="shared" si="80"/>
        <v>162.469341655865-0.0319082190169077i</v>
      </c>
      <c r="F363" t="str">
        <f t="shared" si="81"/>
        <v>2.909909909898-44542.2222418911i</v>
      </c>
      <c r="G363" t="str">
        <f t="shared" si="82"/>
        <v>0.999999999995909-2.02257735620782E-06i</v>
      </c>
      <c r="H363" t="str">
        <f t="shared" si="83"/>
        <v>15.1515242472525+0.0793655902719412i</v>
      </c>
      <c r="I363" t="str">
        <f t="shared" si="84"/>
        <v>24.2330367742411-4569.29081105243i</v>
      </c>
      <c r="K363" t="str">
        <f t="shared" si="85"/>
        <v>0.329990747621354-0.00173999432498493i</v>
      </c>
      <c r="L363" t="str">
        <f t="shared" si="86"/>
        <v>0.000833333333333333-240.446768058195i</v>
      </c>
      <c r="M363" t="str">
        <f t="shared" si="87"/>
        <v>0.005-84.6064028782311i</v>
      </c>
      <c r="N363">
        <f t="shared" si="88"/>
        <v>89.7286233964129</v>
      </c>
      <c r="O363">
        <f t="shared" si="89"/>
        <v>90.05110905623053</v>
      </c>
      <c r="P363" s="3">
        <f t="shared" si="90"/>
        <v>90.05110905623053</v>
      </c>
      <c r="Q363" s="3">
        <f t="shared" si="91"/>
        <v>-90.2713766035871</v>
      </c>
      <c r="R363">
        <f t="shared" si="92"/>
        <v>89.7286233964129</v>
      </c>
      <c r="S363">
        <f t="shared" si="93"/>
        <v>3.3531581669534218E-3</v>
      </c>
      <c r="T363">
        <f t="shared" si="76"/>
        <v>90.05110905623053</v>
      </c>
    </row>
    <row r="364" spans="1:20" x14ac:dyDescent="0.25">
      <c r="A364">
        <f t="shared" si="77"/>
        <v>21.148574480934528</v>
      </c>
      <c r="B364">
        <f t="shared" si="94"/>
        <v>3.3659001679878449</v>
      </c>
      <c r="C364" t="str">
        <f t="shared" si="78"/>
        <v>-150.661920046751-31688.6182909016i</v>
      </c>
      <c r="D364" t="str">
        <f t="shared" si="79"/>
        <v>3.47812499992557-4728.45110342757i</v>
      </c>
      <c r="E364" t="str">
        <f t="shared" si="80"/>
        <v>162.469340168766-0.032029461925728i</v>
      </c>
      <c r="F364" t="str">
        <f t="shared" si="81"/>
        <v>2.90990990989792-44373.6025522376i</v>
      </c>
      <c r="G364" t="str">
        <f t="shared" si="82"/>
        <v>0.999999999995878-2.03026315016134E-06i</v>
      </c>
      <c r="H364" t="str">
        <f t="shared" si="83"/>
        <v>15.1515243165115+0.0796671796211253i</v>
      </c>
      <c r="I364" t="str">
        <f t="shared" si="84"/>
        <v>24.2330368075208-4551.99324570389i</v>
      </c>
      <c r="K364" t="str">
        <f t="shared" si="85"/>
        <v>0.329990677171679-0.00174660592737392i</v>
      </c>
      <c r="L364" t="str">
        <f t="shared" si="86"/>
        <v>0.000833333333333333-239.536529247056i</v>
      </c>
      <c r="M364" t="str">
        <f t="shared" si="87"/>
        <v>0.005-84.2861156388035i</v>
      </c>
      <c r="N364">
        <f t="shared" si="88"/>
        <v>89.727592190042799</v>
      </c>
      <c r="O364">
        <f t="shared" si="89"/>
        <v>90.018164234108568</v>
      </c>
      <c r="P364" s="3">
        <f t="shared" si="90"/>
        <v>90.018164234108568</v>
      </c>
      <c r="Q364" s="3">
        <f t="shared" si="91"/>
        <v>-90.272407809957201</v>
      </c>
      <c r="R364">
        <f t="shared" si="92"/>
        <v>89.727592190042799</v>
      </c>
      <c r="S364">
        <f t="shared" si="93"/>
        <v>3.3659001679878448E-3</v>
      </c>
      <c r="T364">
        <f t="shared" ref="T364:T427" si="95">P364</f>
        <v>90.018164234108568</v>
      </c>
    </row>
    <row r="365" spans="1:20" x14ac:dyDescent="0.25">
      <c r="A365">
        <f t="shared" ref="A365:A428" si="96">2*PI()*B365</f>
        <v>21.228939063962081</v>
      </c>
      <c r="B365">
        <f t="shared" si="94"/>
        <v>3.3786905886261986</v>
      </c>
      <c r="C365" t="str">
        <f t="shared" ref="C365:C428" si="97">IMPRODUCT(D365,E365,$C$40,,K365,$C$41)</f>
        <v>-150.661884552982-31568.6510314772i</v>
      </c>
      <c r="D365" t="str">
        <f t="shared" ref="D365:D428" si="98">IMDIV(IMPRODUCT($C$37,$C$38,COMPLEX(1,A365/$C$38)),IMSUM(-1*A365*A365/$C$39,COMPLEX(0,1*A365)))</f>
        <v>3.47812499992499-4710.55100971317i</v>
      </c>
      <c r="E365" t="str">
        <f t="shared" ref="E365:E428" si="99">IMDIV(IMPRODUCT(IMSUM(F365,G365),$C$29,H365),IMSUM(1,I365))</f>
        <v>162.469338670344-0.0321511654623565i</v>
      </c>
      <c r="F365" t="str">
        <f t="shared" ref="F365:F428" si="100">IMDIV(IMPRODUCT($C$14,$C$15,COMPLEX(1,A365/$C$15)),IMSUM(-1*A365*A365/$C$16,COMPLEX(0,A365)))</f>
        <v>2.90990990989782-44205.6211917538i</v>
      </c>
      <c r="G365" t="str">
        <f t="shared" ref="G365:G428" si="101">IMDIV(1,COMPLEX(1,A365*$C$9*$C$10))</f>
        <v>0.999999999995847-0.0000020379781501319i</v>
      </c>
      <c r="H365" t="str">
        <f t="shared" ref="H365:H428" si="102">IMDIV($C$3,IMSUM(K365,COMPLEX(0,$C$28*A365)))</f>
        <v>15.1515243862978+0.0799699150110522i</v>
      </c>
      <c r="I365" t="str">
        <f t="shared" ref="I365:I428" si="103">IMPRODUCT(F365,$C$29,H365,$C$31)</f>
        <v>24.2330368410541-4534.76116230636i</v>
      </c>
      <c r="K365" t="str">
        <f t="shared" ref="K365:K428" si="104">IF($C$26&lt;=0,IMDIV(1,IMSUM(IMDIV(1,L365),1/$C$18)),IMDIV(1,IMSUM(IMDIV(1,L365),1/$C$18,IMDIV(1,M365))))</f>
        <v>0.329990606185599-0.00175324264954893i</v>
      </c>
      <c r="L365" t="str">
        <f t="shared" ref="L365:L428" si="105">IMSUM($C$21/$C$22,IMDIV(1,COMPLEX(0,$C$20*$C$22*A365)))</f>
        <v>0.000833333333333333-238.629736249309i</v>
      </c>
      <c r="M365" t="str">
        <f t="shared" ref="M365:M428" si="106">IMSUM($C$25/$C$26,IMDIV(1,COMPLEX(0,$C$24*$C$26*A365)))</f>
        <v>0.005-83.9670408834468i</v>
      </c>
      <c r="N365">
        <f t="shared" ref="N365:N428" si="107">ABS(R365)</f>
        <v>89.726557065371409</v>
      </c>
      <c r="O365">
        <f t="shared" ref="O365:O428" si="108">ABS(P365)</f>
        <v>89.985219404408866</v>
      </c>
      <c r="P365" s="3">
        <f t="shared" ref="P365:P428" si="109">20*LOG10(IMABS(C365))</f>
        <v>89.985219404408866</v>
      </c>
      <c r="Q365" s="3">
        <f t="shared" ref="Q365:Q428" si="110">IMARGUMENT(C365)*180/PI()</f>
        <v>-90.273442934628591</v>
      </c>
      <c r="R365">
        <f t="shared" ref="R365:R428" si="111">IF(Q365&lt;0,Q365+180,Q365-180)</f>
        <v>89.726557065371409</v>
      </c>
      <c r="S365">
        <f t="shared" ref="S365:S428" si="112">B365/1000</f>
        <v>3.3786905886261987E-3</v>
      </c>
      <c r="T365">
        <f t="shared" si="95"/>
        <v>89.985219404408866</v>
      </c>
    </row>
    <row r="366" spans="1:20" x14ac:dyDescent="0.25">
      <c r="A366">
        <f t="shared" si="96"/>
        <v>21.309609032405135</v>
      </c>
      <c r="B366">
        <f t="shared" ref="B366:B429" si="113">B365*(1+B$42)</f>
        <v>3.3915296128629784</v>
      </c>
      <c r="C366" t="str">
        <f t="shared" si="97"/>
        <v>-150.661848788967-31449.1378976996i</v>
      </c>
      <c r="D366" t="str">
        <f t="shared" si="98"/>
        <v>3.47812499992443-4692.71867885652i</v>
      </c>
      <c r="E366" t="str">
        <f t="shared" si="99"/>
        <v>162.469337160513-0.0322733313760889i</v>
      </c>
      <c r="F366" t="str">
        <f t="shared" si="100"/>
        <v>2.90990990989774-44038.275743972i</v>
      </c>
      <c r="G366" t="str">
        <f t="shared" si="101"/>
        <v>0.999999999995815-2.04572246710233E-06i</v>
      </c>
      <c r="H366" t="str">
        <f t="shared" si="102"/>
        <v>15.1515244566156+0.0802738007966899i</v>
      </c>
      <c r="I366" t="str">
        <f t="shared" si="103"/>
        <v>24.233036874843-4517.59431297064i</v>
      </c>
      <c r="K366" t="str">
        <f t="shared" si="104"/>
        <v>0.329990534659032-0.00175990458691591i</v>
      </c>
      <c r="L366" t="str">
        <f t="shared" si="105"/>
        <v>0.000833333333333333-237.726376020431i</v>
      </c>
      <c r="M366" t="str">
        <f t="shared" si="106"/>
        <v>0.005-83.6491740221622i</v>
      </c>
      <c r="N366">
        <f t="shared" si="107"/>
        <v>89.725518007512406</v>
      </c>
      <c r="O366">
        <f t="shared" si="108"/>
        <v>89.952274567073914</v>
      </c>
      <c r="P366" s="3">
        <f t="shared" si="109"/>
        <v>89.952274567073914</v>
      </c>
      <c r="Q366" s="3">
        <f t="shared" si="110"/>
        <v>-90.274481992487594</v>
      </c>
      <c r="R366">
        <f t="shared" si="111"/>
        <v>89.725518007512406</v>
      </c>
      <c r="S366">
        <f t="shared" si="112"/>
        <v>3.3915296128629786E-3</v>
      </c>
      <c r="T366">
        <f t="shared" si="95"/>
        <v>89.952274567073914</v>
      </c>
    </row>
    <row r="367" spans="1:20" x14ac:dyDescent="0.25">
      <c r="A367">
        <f t="shared" si="96"/>
        <v>21.390585546728275</v>
      </c>
      <c r="B367">
        <f t="shared" si="113"/>
        <v>3.4044174253918578</v>
      </c>
      <c r="C367" t="str">
        <f t="shared" si="97"/>
        <v>-150.661812752645-31330.0771703317i</v>
      </c>
      <c r="D367" t="str">
        <f t="shared" si="98"/>
        <v>3.47812499992384-4674.95385433349i</v>
      </c>
      <c r="E367" t="str">
        <f t="shared" si="99"/>
        <v>162.469335639186-0.0323959614228561i</v>
      </c>
      <c r="F367" t="str">
        <f t="shared" si="100"/>
        <v>2.90990990989763-43871.5638015712i</v>
      </c>
      <c r="G367" t="str">
        <f t="shared" si="101"/>
        <v>0.999999999995783-2.05349621247725E-06i</v>
      </c>
      <c r="H367" t="str">
        <f t="shared" si="102"/>
        <v>15.1515245274687+0.0805788413495548i</v>
      </c>
      <c r="I367" t="str">
        <f t="shared" si="103"/>
        <v>24.2330369088887-4500.49245074571i</v>
      </c>
      <c r="K367" t="str">
        <f t="shared" si="104"/>
        <v>0.329990462587863-0.00176659183524277i</v>
      </c>
      <c r="L367" t="str">
        <f t="shared" si="105"/>
        <v>0.000833333333333333-236.826435565283i</v>
      </c>
      <c r="M367" t="str">
        <f t="shared" si="106"/>
        <v>0.005-83.3325104823293i</v>
      </c>
      <c r="N367">
        <f t="shared" si="107"/>
        <v>89.724475001522976</v>
      </c>
      <c r="O367">
        <f t="shared" si="108"/>
        <v>89.91932972204539</v>
      </c>
      <c r="P367" s="3">
        <f t="shared" si="109"/>
        <v>89.91932972204539</v>
      </c>
      <c r="Q367" s="3">
        <f t="shared" si="110"/>
        <v>-90.275524998477024</v>
      </c>
      <c r="R367">
        <f t="shared" si="111"/>
        <v>89.724475001522976</v>
      </c>
      <c r="S367">
        <f t="shared" si="112"/>
        <v>3.4044174253918579E-3</v>
      </c>
      <c r="T367">
        <f t="shared" si="95"/>
        <v>89.91932972204539</v>
      </c>
    </row>
    <row r="368" spans="1:20" x14ac:dyDescent="0.25">
      <c r="A368">
        <f t="shared" si="96"/>
        <v>21.471869771805842</v>
      </c>
      <c r="B368">
        <f t="shared" si="113"/>
        <v>3.4173542116083468</v>
      </c>
      <c r="C368" t="str">
        <f t="shared" si="97"/>
        <v>-150.661776441946-31211.4671366456i</v>
      </c>
      <c r="D368" t="str">
        <f t="shared" si="98"/>
        <v>3.47812499992328-4657.25628059118i</v>
      </c>
      <c r="E368" t="str">
        <f t="shared" si="99"/>
        <v>162.469334106277-0.0325190573652573i</v>
      </c>
      <c r="F368" t="str">
        <f t="shared" si="100"/>
        <v>2.90990990989755-43705.4829663447i</v>
      </c>
      <c r="G368" t="str">
        <f t="shared" si="101"/>
        <v>0.999999999995751-0.0000020612994980846i</v>
      </c>
      <c r="H368" t="str">
        <f t="shared" si="102"/>
        <v>15.1515245988613+0.0808850410577779i</v>
      </c>
      <c r="I368" t="str">
        <f t="shared" si="103"/>
        <v>24.233036943194-4483.45532961562i</v>
      </c>
      <c r="K368" t="str">
        <f t="shared" si="104"/>
        <v>0.329990389967943-0.00177330449066078i</v>
      </c>
      <c r="L368" t="str">
        <f t="shared" si="105"/>
        <v>0.000833333333333333-235.929901937919i</v>
      </c>
      <c r="M368" t="str">
        <f t="shared" si="106"/>
        <v>0.005-83.0170457086365i</v>
      </c>
      <c r="N368">
        <f t="shared" si="107"/>
        <v>89.723428032403532</v>
      </c>
      <c r="O368">
        <f t="shared" si="108"/>
        <v>89.886384869264916</v>
      </c>
      <c r="P368" s="3">
        <f t="shared" si="109"/>
        <v>89.886384869264916</v>
      </c>
      <c r="Q368" s="3">
        <f t="shared" si="110"/>
        <v>-90.276571967596468</v>
      </c>
      <c r="R368">
        <f t="shared" si="111"/>
        <v>89.723428032403532</v>
      </c>
      <c r="S368">
        <f t="shared" si="112"/>
        <v>3.4173542116083468E-3</v>
      </c>
      <c r="T368">
        <f t="shared" si="95"/>
        <v>89.886384869264916</v>
      </c>
    </row>
    <row r="369" spans="1:20" x14ac:dyDescent="0.25">
      <c r="A369">
        <f t="shared" si="96"/>
        <v>21.553462876938706</v>
      </c>
      <c r="B369">
        <f t="shared" si="113"/>
        <v>3.4303401576124588</v>
      </c>
      <c r="C369" t="str">
        <f t="shared" si="97"/>
        <v>-150.661739854775-31093.3060903954i</v>
      </c>
      <c r="D369" t="str">
        <f t="shared" si="98"/>
        <v>3.47812499992269-4639.625703044i</v>
      </c>
      <c r="E369" t="str">
        <f t="shared" si="99"/>
        <v>162.469332561695-0.0326426209725552i</v>
      </c>
      <c r="F369" t="str">
        <f t="shared" si="100"/>
        <v>2.90990990989745-43540.0308491635i</v>
      </c>
      <c r="G369" t="str">
        <f t="shared" si="101"/>
        <v>0.999999999995719-2.06913243617726E-06i</v>
      </c>
      <c r="H369" t="str">
        <f t="shared" si="102"/>
        <v>15.1515246707976+0.081192404326163i</v>
      </c>
      <c r="I369" t="str">
        <f t="shared" si="103"/>
        <v>24.2330369777602-4466.48270449567i</v>
      </c>
      <c r="K369" t="str">
        <f t="shared" si="104"/>
        <v>0.329990316795096-0.00178004264966594i</v>
      </c>
      <c r="L369" t="str">
        <f t="shared" si="105"/>
        <v>0.000833333333333333-235.036762241402i</v>
      </c>
      <c r="M369" t="str">
        <f t="shared" si="106"/>
        <v>0.005-82.7027751630173i</v>
      </c>
      <c r="N369">
        <f t="shared" si="107"/>
        <v>89.72237708509752</v>
      </c>
      <c r="O369">
        <f t="shared" si="108"/>
        <v>89.853440008673218</v>
      </c>
      <c r="P369" s="3">
        <f t="shared" si="109"/>
        <v>89.853440008673218</v>
      </c>
      <c r="Q369" s="3">
        <f t="shared" si="110"/>
        <v>-90.27762291490248</v>
      </c>
      <c r="R369">
        <f t="shared" si="111"/>
        <v>89.72237708509752</v>
      </c>
      <c r="S369">
        <f t="shared" si="112"/>
        <v>3.4303401576124587E-3</v>
      </c>
      <c r="T369">
        <f t="shared" si="95"/>
        <v>89.853440008673218</v>
      </c>
    </row>
    <row r="370" spans="1:20" x14ac:dyDescent="0.25">
      <c r="A370">
        <f t="shared" si="96"/>
        <v>21.635366035871073</v>
      </c>
      <c r="B370">
        <f t="shared" si="113"/>
        <v>3.443375450211386</v>
      </c>
      <c r="C370" t="str">
        <f t="shared" si="97"/>
        <v>-150.661702989033-30975.5923317953i</v>
      </c>
      <c r="D370" t="str">
        <f t="shared" si="98"/>
        <v>3.47812499992209-4622.06186807019i</v>
      </c>
      <c r="E370" t="str">
        <f t="shared" si="99"/>
        <v>162.469331005353-0.0327666540207406i</v>
      </c>
      <c r="F370" t="str">
        <f t="shared" si="100"/>
        <v>2.90990990989735-43375.2050699435i</v>
      </c>
      <c r="G370" t="str">
        <f t="shared" si="101"/>
        <v>0.999999999995686-2.07699513943466E-06i</v>
      </c>
      <c r="H370" t="str">
        <f t="shared" si="102"/>
        <v>15.1515247432817+0.0815009355762546i</v>
      </c>
      <c r="I370" t="str">
        <f t="shared" si="103"/>
        <v>24.2330370125899-4449.57433122895i</v>
      </c>
      <c r="K370" t="str">
        <f t="shared" si="104"/>
        <v>0.329990243065111-0.00178680640912037i</v>
      </c>
      <c r="L370" t="str">
        <f t="shared" si="105"/>
        <v>0.000833333333333333-234.147003627617i</v>
      </c>
      <c r="M370" t="str">
        <f t="shared" si="106"/>
        <v>0.005-82.3896943245836i</v>
      </c>
      <c r="N370">
        <f t="shared" si="107"/>
        <v>89.721322144491211</v>
      </c>
      <c r="O370">
        <f t="shared" si="108"/>
        <v>89.820495140210966</v>
      </c>
      <c r="P370" s="3">
        <f t="shared" si="109"/>
        <v>89.820495140210966</v>
      </c>
      <c r="Q370" s="3">
        <f t="shared" si="110"/>
        <v>-90.278677855508789</v>
      </c>
      <c r="R370">
        <f t="shared" si="111"/>
        <v>89.721322144491211</v>
      </c>
      <c r="S370">
        <f t="shared" si="112"/>
        <v>3.4433754502113862E-3</v>
      </c>
      <c r="T370">
        <f t="shared" si="95"/>
        <v>89.820495140210966</v>
      </c>
    </row>
    <row r="371" spans="1:20" x14ac:dyDescent="0.25">
      <c r="A371">
        <f t="shared" si="96"/>
        <v>21.717580426807384</v>
      </c>
      <c r="B371">
        <f t="shared" si="113"/>
        <v>3.4564602769221895</v>
      </c>
      <c r="C371" t="str">
        <f t="shared" si="97"/>
        <v>-150.661665842597-30858.3241674936i</v>
      </c>
      <c r="D371" t="str">
        <f t="shared" si="98"/>
        <v>3.4781249999215-4604.56452300811i</v>
      </c>
      <c r="E371" t="str">
        <f t="shared" si="99"/>
        <v>162.469329437162-0.0328911582925337i</v>
      </c>
      <c r="F371" t="str">
        <f t="shared" si="100"/>
        <v>2.90990990989726-43211.0032576106i</v>
      </c>
      <c r="G371" t="str">
        <f t="shared" si="101"/>
        <v>0.999999999995653-2.08488772096445E-06i</v>
      </c>
      <c r="H371" t="str">
        <f t="shared" si="102"/>
        <v>15.1515248163176+0.0818106392463964i</v>
      </c>
      <c r="I371" t="str">
        <f t="shared" si="103"/>
        <v>24.2330370476845-4432.72996658277i</v>
      </c>
      <c r="K371" t="str">
        <f t="shared" si="104"/>
        <v>0.329990168773748-0.00179359586625364i</v>
      </c>
      <c r="L371" t="str">
        <f t="shared" si="105"/>
        <v>0.000833333333333333-233.260613297088i</v>
      </c>
      <c r="M371" t="str">
        <f t="shared" si="106"/>
        <v>0.005-82.0777986895637i</v>
      </c>
      <c r="N371">
        <f t="shared" si="107"/>
        <v>89.72026319541348</v>
      </c>
      <c r="O371">
        <f t="shared" si="108"/>
        <v>89.787550263818304</v>
      </c>
      <c r="P371" s="3">
        <f t="shared" si="109"/>
        <v>89.787550263818304</v>
      </c>
      <c r="Q371" s="3">
        <f t="shared" si="110"/>
        <v>-90.27973680458652</v>
      </c>
      <c r="R371">
        <f t="shared" si="111"/>
        <v>89.72026319541348</v>
      </c>
      <c r="S371">
        <f t="shared" si="112"/>
        <v>3.4564602769221893E-3</v>
      </c>
      <c r="T371">
        <f t="shared" si="95"/>
        <v>89.787550263818304</v>
      </c>
    </row>
    <row r="372" spans="1:20" x14ac:dyDescent="0.25">
      <c r="A372">
        <f t="shared" si="96"/>
        <v>21.800107232429255</v>
      </c>
      <c r="B372">
        <f t="shared" si="113"/>
        <v>3.469594825974494</v>
      </c>
      <c r="C372" t="str">
        <f t="shared" si="97"/>
        <v>-150.661628413332-30741.4999105481i</v>
      </c>
      <c r="D372" t="str">
        <f t="shared" si="98"/>
        <v>3.4781249999209-4587.13341615254i</v>
      </c>
      <c r="E372" t="str">
        <f t="shared" si="99"/>
        <v>162.46932785703-0.0330161355774244i</v>
      </c>
      <c r="F372" t="str">
        <f t="shared" si="100"/>
        <v>2.90990990989716-43047.4230500665i</v>
      </c>
      <c r="G372" t="str">
        <f t="shared" si="101"/>
        <v>0.99999999999562-2.09281029430404E-06i</v>
      </c>
      <c r="H372" t="str">
        <f t="shared" si="102"/>
        <v>15.1515248899097+0.0821215197918003i</v>
      </c>
      <c r="I372" t="str">
        <f t="shared" si="103"/>
        <v>24.2330370830465-4415.94936824536i</v>
      </c>
      <c r="K372" t="str">
        <f t="shared" si="104"/>
        <v>0.329990093916733-0.00180041111866423i</v>
      </c>
      <c r="L372" t="str">
        <f t="shared" si="105"/>
        <v>0.000833333333333333-232.377578498793i</v>
      </c>
      <c r="M372" t="str">
        <f t="shared" si="106"/>
        <v>0.005-81.7670837712328i</v>
      </c>
      <c r="N372">
        <f t="shared" si="107"/>
        <v>89.719200222635664</v>
      </c>
      <c r="O372">
        <f t="shared" si="108"/>
        <v>89.754605379434736</v>
      </c>
      <c r="P372" s="3">
        <f t="shared" si="109"/>
        <v>89.754605379434736</v>
      </c>
      <c r="Q372" s="3">
        <f t="shared" si="110"/>
        <v>-90.280799777364336</v>
      </c>
      <c r="R372">
        <f t="shared" si="111"/>
        <v>89.719200222635664</v>
      </c>
      <c r="S372">
        <f t="shared" si="112"/>
        <v>3.469594825974494E-3</v>
      </c>
      <c r="T372">
        <f t="shared" si="95"/>
        <v>89.754605379434736</v>
      </c>
    </row>
    <row r="373" spans="1:20" x14ac:dyDescent="0.25">
      <c r="A373">
        <f t="shared" si="96"/>
        <v>21.882947639912484</v>
      </c>
      <c r="B373">
        <f t="shared" si="113"/>
        <v>3.482779286313197</v>
      </c>
      <c r="C373" t="str">
        <f t="shared" si="97"/>
        <v>-150.661590699081-30625.1178804027i</v>
      </c>
      <c r="D373" t="str">
        <f t="shared" si="98"/>
        <v>3.4781249999203-4569.76829675119i</v>
      </c>
      <c r="E373" t="str">
        <f t="shared" si="99"/>
        <v>162.469326264867-0.0331415876716719i</v>
      </c>
      <c r="F373" t="str">
        <f t="shared" si="100"/>
        <v>2.90990990989706-42884.4620941551i</v>
      </c>
      <c r="G373" t="str">
        <f t="shared" si="101"/>
        <v>0.999999999995587-2.10076297342233E-06i</v>
      </c>
      <c r="H373" t="str">
        <f t="shared" si="102"/>
        <v>15.1515249640621+0.0824335816846075i</v>
      </c>
      <c r="I373" t="str">
        <f t="shared" si="103"/>
        <v>24.2330371186777-4399.23229482214i</v>
      </c>
      <c r="K373" t="str">
        <f t="shared" si="104"/>
        <v>0.329990018489757-0.00180725226432085i</v>
      </c>
      <c r="L373" t="str">
        <f t="shared" si="105"/>
        <v>0.000833333333333333-231.497886529979i</v>
      </c>
      <c r="M373" t="str">
        <f t="shared" si="106"/>
        <v>0.005-81.4575450998533i</v>
      </c>
      <c r="N373">
        <f t="shared" si="107"/>
        <v>89.71813321087113</v>
      </c>
      <c r="O373">
        <f t="shared" si="108"/>
        <v>89.72166048699944</v>
      </c>
      <c r="P373" s="3">
        <f t="shared" si="109"/>
        <v>89.72166048699944</v>
      </c>
      <c r="Q373" s="3">
        <f t="shared" si="110"/>
        <v>-90.28186678912887</v>
      </c>
      <c r="R373">
        <f t="shared" si="111"/>
        <v>89.71813321087113</v>
      </c>
      <c r="S373">
        <f t="shared" si="112"/>
        <v>3.4827792863131972E-3</v>
      </c>
      <c r="T373">
        <f t="shared" si="95"/>
        <v>89.72166048699944</v>
      </c>
    </row>
    <row r="374" spans="1:20" x14ac:dyDescent="0.25">
      <c r="A374">
        <f t="shared" si="96"/>
        <v>21.966102840944153</v>
      </c>
      <c r="B374">
        <f t="shared" si="113"/>
        <v>3.4960138476011871</v>
      </c>
      <c r="C374" t="str">
        <f t="shared" si="97"/>
        <v>-150.661552697676-30509.1764028626i</v>
      </c>
      <c r="D374" t="str">
        <f t="shared" si="98"/>
        <v>3.47812499991969-4552.46891500095i</v>
      </c>
      <c r="E374" t="str">
        <f t="shared" si="99"/>
        <v>162.469324660581-0.0332675163783685i</v>
      </c>
      <c r="F374" t="str">
        <f t="shared" si="100"/>
        <v>2.90990990989697-42722.1180456282i</v>
      </c>
      <c r="G374" t="str">
        <f t="shared" si="101"/>
        <v>0.999999999995553-2.10874587272126E-06i</v>
      </c>
      <c r="H374" t="str">
        <f t="shared" si="102"/>
        <v>15.1515250387792+0.0827468294139533i</v>
      </c>
      <c r="I374" t="str">
        <f t="shared" si="103"/>
        <v>24.2330371545804-4382.57850583242i</v>
      </c>
      <c r="K374" t="str">
        <f t="shared" si="104"/>
        <v>0.329989942488482-0.00181411940156392i</v>
      </c>
      <c r="L374" t="str">
        <f t="shared" si="105"/>
        <v>0.000833333333333333-230.621524735981i</v>
      </c>
      <c r="M374" t="str">
        <f t="shared" si="106"/>
        <v>0.005-81.1491782226072i</v>
      </c>
      <c r="N374">
        <f t="shared" si="107"/>
        <v>89.717062144775326</v>
      </c>
      <c r="O374">
        <f t="shared" si="108"/>
        <v>89.688715586451039</v>
      </c>
      <c r="P374" s="3">
        <f t="shared" si="109"/>
        <v>89.688715586451039</v>
      </c>
      <c r="Q374" s="3">
        <f t="shared" si="110"/>
        <v>-90.282937855224674</v>
      </c>
      <c r="R374">
        <f t="shared" si="111"/>
        <v>89.717062144775326</v>
      </c>
      <c r="S374">
        <f t="shared" si="112"/>
        <v>3.4960138476011872E-3</v>
      </c>
      <c r="T374">
        <f t="shared" si="95"/>
        <v>89.688715586451039</v>
      </c>
    </row>
    <row r="375" spans="1:20" x14ac:dyDescent="0.25">
      <c r="A375">
        <f t="shared" si="96"/>
        <v>22.049574031739741</v>
      </c>
      <c r="B375">
        <f t="shared" si="113"/>
        <v>3.5092987002220717</v>
      </c>
      <c r="C375" t="str">
        <f t="shared" si="97"/>
        <v>-150.661514406933-30393.6738100715i</v>
      </c>
      <c r="D375" t="str">
        <f t="shared" si="98"/>
        <v>3.47812499991909-4535.23502204446i</v>
      </c>
      <c r="E375" t="str">
        <f t="shared" si="99"/>
        <v>162.469323044081-0.0333939235074268i</v>
      </c>
      <c r="F375" t="str">
        <f t="shared" si="100"/>
        <v>2.90990990989688-42560.3885691125i</v>
      </c>
      <c r="G375" t="str">
        <f t="shared" si="101"/>
        <v>0.999999999995519-2.11675910703754E-06i</v>
      </c>
      <c r="H375" t="str">
        <f t="shared" si="102"/>
        <v>15.1515251140652+0.0830612674860313i</v>
      </c>
      <c r="I375" t="str">
        <f t="shared" si="103"/>
        <v>24.2330371907564-4365.98776170587i</v>
      </c>
      <c r="K375" t="str">
        <f t="shared" si="104"/>
        <v>0.329989865908535-0.00182101262910691i</v>
      </c>
      <c r="L375" t="str">
        <f t="shared" si="105"/>
        <v>0.000833333333333333-229.748480510043i</v>
      </c>
      <c r="M375" t="str">
        <f t="shared" si="106"/>
        <v>0.005-80.841978703534i</v>
      </c>
      <c r="N375">
        <f t="shared" si="107"/>
        <v>89.715987008945362</v>
      </c>
      <c r="O375">
        <f t="shared" si="108"/>
        <v>89.655770677727958</v>
      </c>
      <c r="P375" s="3">
        <f t="shared" si="109"/>
        <v>89.655770677727958</v>
      </c>
      <c r="Q375" s="3">
        <f t="shared" si="110"/>
        <v>-90.284012991054638</v>
      </c>
      <c r="R375">
        <f t="shared" si="111"/>
        <v>89.715987008945362</v>
      </c>
      <c r="S375">
        <f t="shared" si="112"/>
        <v>3.5092987002220718E-3</v>
      </c>
      <c r="T375">
        <f t="shared" si="95"/>
        <v>89.655770677727958</v>
      </c>
    </row>
    <row r="376" spans="1:20" x14ac:dyDescent="0.25">
      <c r="A376">
        <f t="shared" si="96"/>
        <v>22.133362413060354</v>
      </c>
      <c r="B376">
        <f t="shared" si="113"/>
        <v>3.5226340352829157</v>
      </c>
      <c r="C376" t="str">
        <f t="shared" si="97"/>
        <v>-150.661475824645-30278.6084404853i</v>
      </c>
      <c r="D376" t="str">
        <f t="shared" si="98"/>
        <v>3.47812499991846-4518.06636996631i</v>
      </c>
      <c r="E376" t="str">
        <f t="shared" si="99"/>
        <v>162.469321415273-0.0335208108756328i</v>
      </c>
      <c r="F376" t="str">
        <f t="shared" si="100"/>
        <v>2.90990990989676-42399.2713380745i</v>
      </c>
      <c r="G376" t="str">
        <f t="shared" si="101"/>
        <v>0.999999999995485-0.0000021248027916442i</v>
      </c>
      <c r="H376" t="str">
        <f t="shared" si="102"/>
        <v>15.1515251899245+0.0833769004241604i</v>
      </c>
      <c r="I376" t="str">
        <f t="shared" si="103"/>
        <v>24.2330372272078-4349.459823779i</v>
      </c>
      <c r="K376" t="str">
        <f t="shared" si="104"/>
        <v>0.329989788745512-0.0018279320460378i</v>
      </c>
      <c r="L376" t="str">
        <f t="shared" si="105"/>
        <v>0.000833333333333333-228.87874129313i</v>
      </c>
      <c r="M376" t="str">
        <f t="shared" si="106"/>
        <v>0.005-80.5359421234646i</v>
      </c>
      <c r="N376">
        <f t="shared" si="107"/>
        <v>89.714907787919884</v>
      </c>
      <c r="O376">
        <f t="shared" si="108"/>
        <v>89.62282576076781</v>
      </c>
      <c r="P376" s="3">
        <f t="shared" si="109"/>
        <v>89.62282576076781</v>
      </c>
      <c r="Q376" s="3">
        <f t="shared" si="110"/>
        <v>-90.285092212080116</v>
      </c>
      <c r="R376">
        <f t="shared" si="111"/>
        <v>89.714907787919884</v>
      </c>
      <c r="S376">
        <f t="shared" si="112"/>
        <v>3.5226340352829157E-3</v>
      </c>
      <c r="T376">
        <f t="shared" si="95"/>
        <v>89.62282576076781</v>
      </c>
    </row>
    <row r="377" spans="1:20" x14ac:dyDescent="0.25">
      <c r="A377">
        <f t="shared" si="96"/>
        <v>22.217469190229981</v>
      </c>
      <c r="B377">
        <f t="shared" si="113"/>
        <v>3.5360200446169907</v>
      </c>
      <c r="C377" t="str">
        <f t="shared" si="97"/>
        <v>-150.661436948594-30163.9786388501i</v>
      </c>
      <c r="D377" t="str">
        <f t="shared" si="98"/>
        <v>3.47812499991784-4500.96271178974i</v>
      </c>
      <c r="E377" t="str">
        <f t="shared" si="99"/>
        <v>162.469319774063-0.0336481803066609i</v>
      </c>
      <c r="F377" t="str">
        <f t="shared" si="100"/>
        <v>2.90990990989667-42238.7640347895i</v>
      </c>
      <c r="G377" t="str">
        <f t="shared" si="101"/>
        <v>0.999999999995451-2.13287704225238E-06i</v>
      </c>
      <c r="H377" t="str">
        <f t="shared" si="102"/>
        <v>15.1515252663614+0.0836937327688455i</v>
      </c>
      <c r="I377" t="str">
        <f t="shared" si="103"/>
        <v>24.2330372639366-4332.99445429195i</v>
      </c>
      <c r="K377" t="str">
        <f t="shared" si="104"/>
        <v>0.329989710994972-0.00183487775182044i</v>
      </c>
      <c r="L377" t="str">
        <f t="shared" si="105"/>
        <v>0.000833333333333333-228.012294573749i</v>
      </c>
      <c r="M377" t="str">
        <f t="shared" si="106"/>
        <v>0.005-80.2310640799611i</v>
      </c>
      <c r="N377">
        <f t="shared" si="107"/>
        <v>89.713824466178821</v>
      </c>
      <c r="O377">
        <f t="shared" si="108"/>
        <v>89.58988083550787</v>
      </c>
      <c r="P377" s="3">
        <f t="shared" si="109"/>
        <v>89.58988083550787</v>
      </c>
      <c r="Q377" s="3">
        <f t="shared" si="110"/>
        <v>-90.286175533821179</v>
      </c>
      <c r="R377">
        <f t="shared" si="111"/>
        <v>89.713824466178821</v>
      </c>
      <c r="S377">
        <f t="shared" si="112"/>
        <v>3.5360200446169906E-3</v>
      </c>
      <c r="T377">
        <f t="shared" si="95"/>
        <v>89.58988083550787</v>
      </c>
    </row>
    <row r="378" spans="1:20" x14ac:dyDescent="0.25">
      <c r="A378">
        <f t="shared" si="96"/>
        <v>22.301895573152855</v>
      </c>
      <c r="B378">
        <f t="shared" si="113"/>
        <v>3.5494569207865352</v>
      </c>
      <c r="C378" t="str">
        <f t="shared" si="97"/>
        <v>-150.661397776545-30049.7827561779i</v>
      </c>
      <c r="D378" t="str">
        <f t="shared" si="98"/>
        <v>3.47812499991721-4483.92380147285i</v>
      </c>
      <c r="E378" t="str">
        <f t="shared" si="99"/>
        <v>162.469318120357-0.0337760336310975i</v>
      </c>
      <c r="F378" t="str">
        <f t="shared" si="100"/>
        <v>2.90990990989656-42078.8643503055i</v>
      </c>
      <c r="G378" t="str">
        <f t="shared" si="101"/>
        <v>0.999999999995416-2.14098197501286E-06i</v>
      </c>
      <c r="H378" t="str">
        <f t="shared" si="102"/>
        <v>15.1515253433803+0.0840117690778498i</v>
      </c>
      <c r="I378" t="str">
        <f t="shared" si="103"/>
        <v>24.2330373009451-4316.59141638478i</v>
      </c>
      <c r="K378" t="str">
        <f t="shared" si="104"/>
        <v>0.329989632652443-0.00184184984629606i</v>
      </c>
      <c r="L378" t="str">
        <f t="shared" si="105"/>
        <v>0.000833333333333333-227.149127887776i</v>
      </c>
      <c r="M378" t="str">
        <f t="shared" si="106"/>
        <v>0.005-79.9273401872491i</v>
      </c>
      <c r="N378">
        <f t="shared" si="107"/>
        <v>89.712737028143124</v>
      </c>
      <c r="O378">
        <f t="shared" si="108"/>
        <v>89.556935901885026</v>
      </c>
      <c r="P378" s="3">
        <f t="shared" si="109"/>
        <v>89.556935901885026</v>
      </c>
      <c r="Q378" s="3">
        <f t="shared" si="110"/>
        <v>-90.287262971856876</v>
      </c>
      <c r="R378">
        <f t="shared" si="111"/>
        <v>89.712737028143124</v>
      </c>
      <c r="S378">
        <f t="shared" si="112"/>
        <v>3.549456920786535E-3</v>
      </c>
      <c r="T378">
        <f t="shared" si="95"/>
        <v>89.556935901885026</v>
      </c>
    </row>
    <row r="379" spans="1:20" x14ac:dyDescent="0.25">
      <c r="A379">
        <f t="shared" si="96"/>
        <v>22.386642776330838</v>
      </c>
      <c r="B379">
        <f t="shared" si="113"/>
        <v>3.5629448570855242</v>
      </c>
      <c r="C379" t="str">
        <f t="shared" si="97"/>
        <v>-150.661358306244-29936.0191497227i</v>
      </c>
      <c r="D379" t="str">
        <f t="shared" si="98"/>
        <v>3.47812499991659-4466.94939390523i</v>
      </c>
      <c r="E379" t="str">
        <f t="shared" si="99"/>
        <v>162.46931645406-0.0339043726864815i</v>
      </c>
      <c r="F379" t="str">
        <f t="shared" si="100"/>
        <v>2.90990990989647-41919.5699844124i</v>
      </c>
      <c r="G379" t="str">
        <f t="shared" si="101"/>
        <v>0.999999999995381-2.14911770651783E-06i</v>
      </c>
      <c r="H379" t="str">
        <f t="shared" si="102"/>
        <v>15.1515254209857+0.0843310139262532i</v>
      </c>
      <c r="I379" t="str">
        <f t="shared" si="103"/>
        <v>24.2330373382358-4300.25047409436i</v>
      </c>
      <c r="K379" t="str">
        <f t="shared" si="104"/>
        <v>0.329989553713417-0.00184884842968458i</v>
      </c>
      <c r="L379" t="str">
        <f t="shared" si="105"/>
        <v>0.000833333333333333-226.289228818266i</v>
      </c>
      <c r="M379" t="str">
        <f t="shared" si="106"/>
        <v>0.005-79.62476607616i</v>
      </c>
      <c r="N379">
        <f t="shared" si="107"/>
        <v>89.711645458174658</v>
      </c>
      <c r="O379">
        <f t="shared" si="108"/>
        <v>89.523990959835572</v>
      </c>
      <c r="P379" s="3">
        <f t="shared" si="109"/>
        <v>89.523990959835572</v>
      </c>
      <c r="Q379" s="3">
        <f t="shared" si="110"/>
        <v>-90.288354541825342</v>
      </c>
      <c r="R379">
        <f t="shared" si="111"/>
        <v>89.711645458174658</v>
      </c>
      <c r="S379">
        <f t="shared" si="112"/>
        <v>3.5629448570855243E-3</v>
      </c>
      <c r="T379">
        <f t="shared" si="95"/>
        <v>89.523990959835572</v>
      </c>
    </row>
    <row r="380" spans="1:20" x14ac:dyDescent="0.25">
      <c r="A380">
        <f t="shared" si="96"/>
        <v>22.471712018880893</v>
      </c>
      <c r="B380">
        <f t="shared" si="113"/>
        <v>3.5764840475424493</v>
      </c>
      <c r="C380" t="str">
        <f t="shared" si="97"/>
        <v>-150.66131853542-29822.6861829567i</v>
      </c>
      <c r="D380" t="str">
        <f t="shared" si="98"/>
        <v>3.47812499991595-4450.03924490428i</v>
      </c>
      <c r="E380" t="str">
        <f t="shared" si="99"/>
        <v>162.469314775076-0.0340331993173055i</v>
      </c>
      <c r="F380" t="str">
        <f t="shared" si="100"/>
        <v>2.90990990989636-41760.8786456066i</v>
      </c>
      <c r="G380" t="str">
        <f t="shared" si="101"/>
        <v>0.999999999995346-2.15728435380253E-06i</v>
      </c>
      <c r="H380" t="str">
        <f t="shared" si="102"/>
        <v>15.151525499182+0.084651471906521i</v>
      </c>
      <c r="I380" t="str">
        <f t="shared" si="103"/>
        <v>24.2330373758102-4283.97139235068i</v>
      </c>
      <c r="K380" t="str">
        <f t="shared" si="104"/>
        <v>0.329989474173353-0.00185587360258614i</v>
      </c>
      <c r="L380" t="str">
        <f t="shared" si="105"/>
        <v>0.000833333333333333-225.432584995284i</v>
      </c>
      <c r="M380" t="str">
        <f t="shared" si="106"/>
        <v>0.005-79.3233373940625i</v>
      </c>
      <c r="N380">
        <f t="shared" si="107"/>
        <v>89.710549740575914</v>
      </c>
      <c r="O380">
        <f t="shared" si="108"/>
        <v>89.491046009295317</v>
      </c>
      <c r="P380" s="3">
        <f t="shared" si="109"/>
        <v>89.491046009295317</v>
      </c>
      <c r="Q380" s="3">
        <f t="shared" si="110"/>
        <v>-90.289450259424086</v>
      </c>
      <c r="R380">
        <f t="shared" si="111"/>
        <v>89.710549740575914</v>
      </c>
      <c r="S380">
        <f t="shared" si="112"/>
        <v>3.5764840475424491E-3</v>
      </c>
      <c r="T380">
        <f t="shared" si="95"/>
        <v>89.491046009295317</v>
      </c>
    </row>
    <row r="381" spans="1:20" x14ac:dyDescent="0.25">
      <c r="A381">
        <f t="shared" si="96"/>
        <v>22.557104524552642</v>
      </c>
      <c r="B381">
        <f t="shared" si="113"/>
        <v>3.5900746869231108</v>
      </c>
      <c r="C381" t="str">
        <f t="shared" si="97"/>
        <v>-150.661278461783-29709.7822255472i</v>
      </c>
      <c r="D381" t="str">
        <f t="shared" si="98"/>
        <v>3.47812499991532-4433.19311121187i</v>
      </c>
      <c r="E381" t="str">
        <f t="shared" si="99"/>
        <v>162.469313083308-0.0341625153750651i</v>
      </c>
      <c r="F381" t="str">
        <f t="shared" si="100"/>
        <v>2.90990990989627-41602.7880510604i</v>
      </c>
      <c r="G381" t="str">
        <f t="shared" si="101"/>
        <v>0.999999999995311-0.0000021654820343469i</v>
      </c>
      <c r="H381" t="str">
        <f t="shared" si="102"/>
        <v>15.1515255779737+0.0849731476285704i</v>
      </c>
      <c r="I381" t="str">
        <f t="shared" si="103"/>
        <v>24.2330374136705-4267.75393697371i</v>
      </c>
      <c r="K381" t="str">
        <f t="shared" si="104"/>
        <v>0.329989394027676-0.00186292546598248i</v>
      </c>
      <c r="L381" t="str">
        <f t="shared" si="105"/>
        <v>0.000833333333333333-224.579184095721i</v>
      </c>
      <c r="M381" t="str">
        <f t="shared" si="106"/>
        <v>0.005-79.0230498048045i</v>
      </c>
      <c r="N381">
        <f t="shared" si="107"/>
        <v>89.709449859589668</v>
      </c>
      <c r="O381">
        <f t="shared" si="108"/>
        <v>89.458101050199645</v>
      </c>
      <c r="P381" s="3">
        <f t="shared" si="109"/>
        <v>89.458101050199645</v>
      </c>
      <c r="Q381" s="3">
        <f t="shared" si="110"/>
        <v>-90.290550140410332</v>
      </c>
      <c r="R381">
        <f t="shared" si="111"/>
        <v>89.709449859589668</v>
      </c>
      <c r="S381">
        <f t="shared" si="112"/>
        <v>3.5900746869231108E-3</v>
      </c>
      <c r="T381">
        <f t="shared" si="95"/>
        <v>89.458101050199645</v>
      </c>
    </row>
    <row r="382" spans="1:20" x14ac:dyDescent="0.25">
      <c r="A382">
        <f t="shared" si="96"/>
        <v>22.642821521745944</v>
      </c>
      <c r="B382">
        <f t="shared" si="113"/>
        <v>3.6037169707334189</v>
      </c>
      <c r="C382" t="str">
        <f t="shared" si="97"/>
        <v>-150.66123808303-29597.3056533329i</v>
      </c>
      <c r="D382" t="str">
        <f t="shared" si="98"/>
        <v>3.47812499991468-4416.41075049069i</v>
      </c>
      <c r="E382" t="str">
        <f t="shared" si="99"/>
        <v>162.469311378659-0.0342923227182755i</v>
      </c>
      <c r="F382" t="str">
        <f t="shared" si="100"/>
        <v>2.90990990989616-41445.2959265874i</v>
      </c>
      <c r="G382" t="str">
        <f t="shared" si="101"/>
        <v>0.999999999995275-2.17371086607734E-06i</v>
      </c>
      <c r="H382" t="str">
        <f t="shared" si="102"/>
        <v>15.1515256573653+0.0852960457198382i</v>
      </c>
      <c r="I382" t="str">
        <f t="shared" si="103"/>
        <v>24.2330374518193-4251.5978746699i</v>
      </c>
      <c r="K382" t="str">
        <f t="shared" si="104"/>
        <v>0.329989313271774-0.00187000412123842i</v>
      </c>
      <c r="L382" t="str">
        <f t="shared" si="105"/>
        <v>0.000833333333333333-223.729013843117i</v>
      </c>
      <c r="M382" t="str">
        <f t="shared" si="106"/>
        <v>0.005-78.7238989886473i</v>
      </c>
      <c r="N382">
        <f t="shared" si="107"/>
        <v>89.708345799398955</v>
      </c>
      <c r="O382">
        <f t="shared" si="108"/>
        <v>89.425156082483397</v>
      </c>
      <c r="P382" s="3">
        <f t="shared" si="109"/>
        <v>89.425156082483397</v>
      </c>
      <c r="Q382" s="3">
        <f t="shared" si="110"/>
        <v>-90.291654200601045</v>
      </c>
      <c r="R382">
        <f t="shared" si="111"/>
        <v>89.708345799398955</v>
      </c>
      <c r="S382">
        <f t="shared" si="112"/>
        <v>3.6037169707334189E-3</v>
      </c>
      <c r="T382">
        <f t="shared" si="95"/>
        <v>89.425156082483397</v>
      </c>
    </row>
    <row r="383" spans="1:20" x14ac:dyDescent="0.25">
      <c r="A383">
        <f t="shared" si="96"/>
        <v>22.72886424352858</v>
      </c>
      <c r="B383">
        <f t="shared" si="113"/>
        <v>3.6174110952222058</v>
      </c>
      <c r="C383" t="str">
        <f t="shared" si="97"/>
        <v>-150.661197396837-29485.2548483007i</v>
      </c>
      <c r="D383" t="str">
        <f t="shared" si="98"/>
        <v>3.47812499991402-4399.69192132084i</v>
      </c>
      <c r="E383" t="str">
        <f t="shared" si="99"/>
        <v>162.469309661032-0.0344226232124993i</v>
      </c>
      <c r="F383" t="str">
        <f t="shared" si="100"/>
        <v>2.90990990989606-41288.4000066103i</v>
      </c>
      <c r="G383" t="str">
        <f t="shared" si="101"/>
        <v>0.999999999995239-2.18197096736835E-06i</v>
      </c>
      <c r="H383" t="str">
        <f t="shared" si="102"/>
        <v>15.1515257373615+0.0856201708253433i</v>
      </c>
      <c r="I383" t="str">
        <f t="shared" si="103"/>
        <v>24.2330374902584-4235.50297302889i</v>
      </c>
      <c r="K383" t="str">
        <f t="shared" si="104"/>
        <v>0.329989231901001-0.00187710967010327i</v>
      </c>
      <c r="L383" t="str">
        <f t="shared" si="105"/>
        <v>0.000833333333333333-222.882062007488i</v>
      </c>
      <c r="M383" t="str">
        <f t="shared" si="106"/>
        <v>0.005-78.4258806422073i</v>
      </c>
      <c r="N383">
        <f t="shared" si="107"/>
        <v>89.707237544126755</v>
      </c>
      <c r="O383">
        <f t="shared" si="108"/>
        <v>89.392211106080964</v>
      </c>
      <c r="P383" s="3">
        <f t="shared" si="109"/>
        <v>89.392211106080964</v>
      </c>
      <c r="Q383" s="3">
        <f t="shared" si="110"/>
        <v>-90.292762455873245</v>
      </c>
      <c r="R383">
        <f t="shared" si="111"/>
        <v>89.707237544126755</v>
      </c>
      <c r="S383">
        <f t="shared" si="112"/>
        <v>3.6174110952222056E-3</v>
      </c>
      <c r="T383">
        <f t="shared" si="95"/>
        <v>89.392211106080964</v>
      </c>
    </row>
    <row r="384" spans="1:20" x14ac:dyDescent="0.25">
      <c r="A384">
        <f t="shared" si="96"/>
        <v>22.815233927653988</v>
      </c>
      <c r="B384">
        <f t="shared" si="113"/>
        <v>3.6311572573840505</v>
      </c>
      <c r="C384" t="str">
        <f t="shared" si="97"/>
        <v>-150.661156400865-29373.628198562i</v>
      </c>
      <c r="D384" t="str">
        <f t="shared" si="98"/>
        <v>3.47812499991337-4383.03638319637i</v>
      </c>
      <c r="E384" t="str">
        <f t="shared" si="99"/>
        <v>162.469307930326-0.0345534187303721i</v>
      </c>
      <c r="F384" t="str">
        <f t="shared" si="100"/>
        <v>2.90990990989595-41132.098034129i</v>
      </c>
      <c r="G384" t="str">
        <f t="shared" si="101"/>
        <v>0.999999999995203-2.19026245704427E-06i</v>
      </c>
      <c r="H384" t="str">
        <f t="shared" si="102"/>
        <v>15.1515258179668+0.0859455276077583i</v>
      </c>
      <c r="I384" t="str">
        <f t="shared" si="103"/>
        <v>24.2330375289906-4219.46900052011i</v>
      </c>
      <c r="K384" t="str">
        <f t="shared" si="104"/>
        <v>0.329989149910676-0.00188424221471234i</v>
      </c>
      <c r="L384" t="str">
        <f t="shared" si="105"/>
        <v>0.000833333333333333-222.038316405148i</v>
      </c>
      <c r="M384" t="str">
        <f t="shared" si="106"/>
        <v>0.005-78.1289904783891i</v>
      </c>
      <c r="N384">
        <f t="shared" si="107"/>
        <v>89.706125077835694</v>
      </c>
      <c r="O384">
        <f t="shared" si="108"/>
        <v>89.359266120926151</v>
      </c>
      <c r="P384" s="3">
        <f t="shared" si="109"/>
        <v>89.359266120926151</v>
      </c>
      <c r="Q384" s="3">
        <f t="shared" si="110"/>
        <v>-90.293874922164306</v>
      </c>
      <c r="R384">
        <f t="shared" si="111"/>
        <v>89.706125077835694</v>
      </c>
      <c r="S384">
        <f t="shared" si="112"/>
        <v>3.6311572573840506E-3</v>
      </c>
      <c r="T384">
        <f t="shared" si="95"/>
        <v>89.359266120926151</v>
      </c>
    </row>
    <row r="385" spans="1:20" x14ac:dyDescent="0.25">
      <c r="A385">
        <f t="shared" si="96"/>
        <v>22.901931816579072</v>
      </c>
      <c r="B385">
        <f t="shared" si="113"/>
        <v>3.6449556549621098</v>
      </c>
      <c r="C385" t="str">
        <f t="shared" si="97"/>
        <v>-150.661115092753-29262.4240983301i</v>
      </c>
      <c r="D385" t="str">
        <f t="shared" si="98"/>
        <v>3.4781249999127-4366.44389652176i</v>
      </c>
      <c r="E385" t="str">
        <f t="shared" si="99"/>
        <v>162.469306186443-0.0346847111516309i</v>
      </c>
      <c r="F385" t="str">
        <f t="shared" si="100"/>
        <v>2.90990990989584-40976.3877606869i</v>
      </c>
      <c r="G385" t="str">
        <f t="shared" si="101"/>
        <v>0.999999999995166-2.19858545438096E-06i</v>
      </c>
      <c r="H385" t="str">
        <f t="shared" si="102"/>
        <v>15.1515258991859+0.0862721207474708i</v>
      </c>
      <c r="I385" t="str">
        <f t="shared" si="103"/>
        <v>24.2330375680174-4203.49572648949i</v>
      </c>
      <c r="K385" t="str">
        <f t="shared" si="104"/>
        <v>0.329989067296082-0.00189140185758831i</v>
      </c>
      <c r="L385" t="str">
        <f t="shared" si="105"/>
        <v>0.000833333333333333-221.197764898534i</v>
      </c>
      <c r="M385" t="str">
        <f t="shared" si="106"/>
        <v>0.005-77.8332242263289i</v>
      </c>
      <c r="N385">
        <f t="shared" si="107"/>
        <v>89.705008384527943</v>
      </c>
      <c r="O385">
        <f t="shared" si="108"/>
        <v>89.326321126952365</v>
      </c>
      <c r="P385" s="3">
        <f t="shared" si="109"/>
        <v>89.326321126952365</v>
      </c>
      <c r="Q385" s="3">
        <f t="shared" si="110"/>
        <v>-90.294991615472057</v>
      </c>
      <c r="R385">
        <f t="shared" si="111"/>
        <v>89.705008384527943</v>
      </c>
      <c r="S385">
        <f t="shared" si="112"/>
        <v>3.6449556549621098E-3</v>
      </c>
      <c r="T385">
        <f t="shared" si="95"/>
        <v>89.326321126952365</v>
      </c>
    </row>
    <row r="386" spans="1:20" x14ac:dyDescent="0.25">
      <c r="A386">
        <f t="shared" si="96"/>
        <v>22.988959157482075</v>
      </c>
      <c r="B386">
        <f t="shared" si="113"/>
        <v>3.658806486450966</v>
      </c>
      <c r="C386" t="str">
        <f t="shared" si="97"/>
        <v>-150.661073470125-29151.6409478968i</v>
      </c>
      <c r="D386" t="str">
        <f t="shared" si="98"/>
        <v>3.47812499991204-4349.91422260853i</v>
      </c>
      <c r="E386" t="str">
        <f t="shared" si="99"/>
        <v>162.469304429282-0.0348165023631441i</v>
      </c>
      <c r="F386" t="str">
        <f t="shared" si="100"/>
        <v>2.90990990989573-40821.2669463395i</v>
      </c>
      <c r="G386" t="str">
        <f t="shared" si="101"/>
        <v>0.999999999995129-2.20694007910753E-06i</v>
      </c>
      <c r="H386" t="str">
        <f t="shared" si="102"/>
        <v>15.1515259810234+0.0865999549426565i</v>
      </c>
      <c r="I386" t="str">
        <f t="shared" si="103"/>
        <v>24.2330376073414-4187.5829211561i</v>
      </c>
      <c r="K386" t="str">
        <f t="shared" si="104"/>
        <v>0.329988984052467-0.00189858870164278i</v>
      </c>
      <c r="L386" t="str">
        <f t="shared" si="105"/>
        <v>0.000833333333333333-220.360395396029i</v>
      </c>
      <c r="M386" t="str">
        <f t="shared" si="106"/>
        <v>0.005-77.5385776313303i</v>
      </c>
      <c r="N386">
        <f t="shared" si="107"/>
        <v>89.703887448144897</v>
      </c>
      <c r="O386">
        <f t="shared" si="108"/>
        <v>89.293376124092475</v>
      </c>
      <c r="P386" s="3">
        <f t="shared" si="109"/>
        <v>89.293376124092475</v>
      </c>
      <c r="Q386" s="3">
        <f t="shared" si="110"/>
        <v>-90.296112551855103</v>
      </c>
      <c r="R386">
        <f t="shared" si="111"/>
        <v>89.703887448144897</v>
      </c>
      <c r="S386">
        <f t="shared" si="112"/>
        <v>3.658806486450966E-3</v>
      </c>
      <c r="T386">
        <f t="shared" si="95"/>
        <v>89.293376124092475</v>
      </c>
    </row>
    <row r="387" spans="1:20" x14ac:dyDescent="0.25">
      <c r="A387">
        <f t="shared" si="96"/>
        <v>23.07631720228051</v>
      </c>
      <c r="B387">
        <f t="shared" si="113"/>
        <v>3.6727099510994798</v>
      </c>
      <c r="C387" t="str">
        <f t="shared" si="97"/>
        <v>-150.66103153059-29041.2771536094i</v>
      </c>
      <c r="D387" t="str">
        <f t="shared" si="98"/>
        <v>3.47812499991137-4333.44712367177i</v>
      </c>
      <c r="E387" t="str">
        <f t="shared" si="99"/>
        <v>162.469302658743-0.0349487942589234i</v>
      </c>
      <c r="F387" t="str">
        <f t="shared" si="100"/>
        <v>2.90990990989563-40666.7333596219i</v>
      </c>
      <c r="G387" t="str">
        <f t="shared" si="101"/>
        <v>0.999999999995092-2.21532645140806E-06i</v>
      </c>
      <c r="H387" t="str">
        <f t="shared" si="102"/>
        <v>15.1515260634841+0.0869290349093449i</v>
      </c>
      <c r="I387" t="str">
        <f t="shared" si="103"/>
        <v>24.233037646965-4171.73035560893i</v>
      </c>
      <c r="K387" t="str">
        <f t="shared" si="104"/>
        <v>0.329988900175041-0.00190580285017772i</v>
      </c>
      <c r="L387" t="str">
        <f t="shared" si="105"/>
        <v>0.000833333333333333-219.526195851793i</v>
      </c>
      <c r="M387" t="str">
        <f t="shared" si="106"/>
        <v>0.005-77.2450464548016i</v>
      </c>
      <c r="N387">
        <f t="shared" si="107"/>
        <v>89.702762252566956</v>
      </c>
      <c r="O387">
        <f t="shared" si="108"/>
        <v>89.260431112278823</v>
      </c>
      <c r="P387" s="3">
        <f t="shared" si="109"/>
        <v>89.260431112278823</v>
      </c>
      <c r="Q387" s="3">
        <f t="shared" si="110"/>
        <v>-90.297237747433044</v>
      </c>
      <c r="R387">
        <f t="shared" si="111"/>
        <v>89.702762252566956</v>
      </c>
      <c r="S387">
        <f t="shared" si="112"/>
        <v>3.6727099510994797E-3</v>
      </c>
      <c r="T387">
        <f t="shared" si="95"/>
        <v>89.260431112278823</v>
      </c>
    </row>
    <row r="388" spans="1:20" x14ac:dyDescent="0.25">
      <c r="A388">
        <f t="shared" si="96"/>
        <v>23.164007207649174</v>
      </c>
      <c r="B388">
        <f t="shared" si="113"/>
        <v>3.6866662489136579</v>
      </c>
      <c r="C388" t="str">
        <f t="shared" si="97"/>
        <v>-150.660989271729-28931.3311278474i</v>
      </c>
      <c r="D388" t="str">
        <f t="shared" si="98"/>
        <v>3.47812499991069-4317.04236282671i</v>
      </c>
      <c r="E388" t="str">
        <f t="shared" si="99"/>
        <v>162.469300874723-0.0350815887401753i</v>
      </c>
      <c r="F388" t="str">
        <f t="shared" si="100"/>
        <v>2.90990990989552-40512.7847775164i</v>
      </c>
      <c r="G388" t="str">
        <f t="shared" si="101"/>
        <v>0.999999999995055-2.22374469192332E-06i</v>
      </c>
      <c r="H388" t="str">
        <f t="shared" si="102"/>
        <v>15.1515261465727+0.0872593653814845i</v>
      </c>
      <c r="I388" t="str">
        <f t="shared" si="103"/>
        <v>24.2330376868902-4155.93780180347i</v>
      </c>
      <c r="K388" t="str">
        <f t="shared" si="104"/>
        <v>0.329988815658978-0.00191304440688688i</v>
      </c>
      <c r="L388" t="str">
        <f t="shared" si="105"/>
        <v>0.000833333333333333-218.695154265583i</v>
      </c>
      <c r="M388" t="str">
        <f t="shared" si="106"/>
        <v>0.005-76.9526264741998i</v>
      </c>
      <c r="N388">
        <f t="shared" si="107"/>
        <v>89.70163278161337</v>
      </c>
      <c r="O388">
        <f t="shared" si="108"/>
        <v>89.227486091443154</v>
      </c>
      <c r="P388" s="3">
        <f t="shared" si="109"/>
        <v>89.227486091443154</v>
      </c>
      <c r="Q388" s="3">
        <f t="shared" si="110"/>
        <v>-90.29836721838663</v>
      </c>
      <c r="R388">
        <f t="shared" si="111"/>
        <v>89.70163278161337</v>
      </c>
      <c r="S388">
        <f t="shared" si="112"/>
        <v>3.6866662489136578E-3</v>
      </c>
      <c r="T388">
        <f t="shared" si="95"/>
        <v>89.227486091443154</v>
      </c>
    </row>
    <row r="389" spans="1:20" x14ac:dyDescent="0.25">
      <c r="A389">
        <f t="shared" si="96"/>
        <v>23.25203043503824</v>
      </c>
      <c r="B389">
        <f t="shared" si="113"/>
        <v>3.7006755806595297</v>
      </c>
      <c r="C389" t="str">
        <f t="shared" si="97"/>
        <v>-150.660946691115-28821.8012890006i</v>
      </c>
      <c r="D389" t="str">
        <f t="shared" si="98"/>
        <v>3.47812499991002-4300.69970408539i</v>
      </c>
      <c r="E389" t="str">
        <f t="shared" si="99"/>
        <v>162.469299077119-0.0352148877153045i</v>
      </c>
      <c r="F389" t="str">
        <f t="shared" si="100"/>
        <v>2.90990990989542-40359.4189854212i</v>
      </c>
      <c r="G389" t="str">
        <f t="shared" si="101"/>
        <v>0.999999999995017-2.23219492175255E-06i</v>
      </c>
      <c r="H389" t="str">
        <f t="shared" si="102"/>
        <v>15.1515262302939+0.0875909511110137i</v>
      </c>
      <c r="I389" t="str">
        <f t="shared" si="103"/>
        <v>24.2330377271192-4140.20503255853i</v>
      </c>
      <c r="K389" t="str">
        <f t="shared" si="104"/>
        <v>0.329988730499418-0.00192031347585738i</v>
      </c>
      <c r="L389" t="str">
        <f t="shared" si="105"/>
        <v>0.000833333333333333-217.867258682589i</v>
      </c>
      <c r="M389" t="str">
        <f t="shared" si="106"/>
        <v>0.005-76.6613134829643i</v>
      </c>
      <c r="N389">
        <f t="shared" si="107"/>
        <v>89.700499019041899</v>
      </c>
      <c r="O389">
        <f t="shared" si="108"/>
        <v>89.194541061516873</v>
      </c>
      <c r="P389" s="3">
        <f t="shared" si="109"/>
        <v>89.194541061516873</v>
      </c>
      <c r="Q389" s="3">
        <f t="shared" si="110"/>
        <v>-90.299500980958101</v>
      </c>
      <c r="R389">
        <f t="shared" si="111"/>
        <v>89.700499019041899</v>
      </c>
      <c r="S389">
        <f t="shared" si="112"/>
        <v>3.7006755806595296E-3</v>
      </c>
      <c r="T389">
        <f t="shared" si="95"/>
        <v>89.194541061516873</v>
      </c>
    </row>
    <row r="390" spans="1:20" x14ac:dyDescent="0.25">
      <c r="A390">
        <f t="shared" si="96"/>
        <v>23.340388150691386</v>
      </c>
      <c r="B390">
        <f t="shared" si="113"/>
        <v>3.714738147866036</v>
      </c>
      <c r="C390" t="str">
        <f t="shared" si="97"/>
        <v>-150.6609037863-28712.6860614454i</v>
      </c>
      <c r="D390" t="str">
        <f t="shared" si="98"/>
        <v>3.47812499990933-4284.41891235315i</v>
      </c>
      <c r="E390" t="str">
        <f t="shared" si="99"/>
        <v>162.469297265829-0.0353486930999614i</v>
      </c>
      <c r="F390" t="str">
        <f t="shared" si="100"/>
        <v>2.9099099098953-40206.6337771175i</v>
      </c>
      <c r="G390" t="str">
        <f t="shared" si="101"/>
        <v>0.999999999994979-2.24067726245512E-06i</v>
      </c>
      <c r="H390" t="str">
        <f t="shared" si="102"/>
        <v>15.1515263146527+0.0879237968679309i</v>
      </c>
      <c r="I390" t="str">
        <f t="shared" si="103"/>
        <v>24.2330377676549-4124.53182155296i</v>
      </c>
      <c r="K390" t="str">
        <f t="shared" si="104"/>
        <v>0.329988644691459-0.00192761016157113i</v>
      </c>
      <c r="L390" t="str">
        <f t="shared" si="105"/>
        <v>0.000833333333333333-217.042497193255i</v>
      </c>
      <c r="M390" t="str">
        <f t="shared" si="106"/>
        <v>0.005-76.3711032904607i</v>
      </c>
      <c r="N390">
        <f t="shared" si="107"/>
        <v>89.699360948548687</v>
      </c>
      <c r="O390">
        <f t="shared" si="108"/>
        <v>89.161596022430686</v>
      </c>
      <c r="P390" s="3">
        <f t="shared" si="109"/>
        <v>89.161596022430686</v>
      </c>
      <c r="Q390" s="3">
        <f t="shared" si="110"/>
        <v>-90.300639051451313</v>
      </c>
      <c r="R390">
        <f t="shared" si="111"/>
        <v>89.699360948548687</v>
      </c>
      <c r="S390">
        <f t="shared" si="112"/>
        <v>3.7147381478660358E-3</v>
      </c>
      <c r="T390">
        <f t="shared" si="95"/>
        <v>89.161596022430686</v>
      </c>
    </row>
    <row r="391" spans="1:20" x14ac:dyDescent="0.25">
      <c r="A391">
        <f t="shared" si="96"/>
        <v>23.429081625664015</v>
      </c>
      <c r="B391">
        <f t="shared" si="113"/>
        <v>3.7288541528279269</v>
      </c>
      <c r="C391" t="str">
        <f t="shared" si="97"/>
        <v>-150.660860554811-28603.983875523i</v>
      </c>
      <c r="D391" t="str">
        <f t="shared" si="98"/>
        <v>3.47812499990865-4268.19975342536i</v>
      </c>
      <c r="E391" t="str">
        <f t="shared" si="99"/>
        <v>162.469295440748-0.0354830068170457i</v>
      </c>
      <c r="F391" t="str">
        <f t="shared" si="100"/>
        <v>2.90990990989519-40054.4269547392i</v>
      </c>
      <c r="G391" t="str">
        <f t="shared" si="101"/>
        <v>0.999999999994941-2.24919183605237E-06i</v>
      </c>
      <c r="H391" t="str">
        <f t="shared" si="102"/>
        <v>15.1515263996537+0.088257907440356i</v>
      </c>
      <c r="I391" t="str">
        <f t="shared" si="103"/>
        <v>24.2330378084989-4108.91794332232i</v>
      </c>
      <c r="K391" t="str">
        <f t="shared" si="104"/>
        <v>0.329988558230168-0.00193493456890628i</v>
      </c>
      <c r="L391" t="str">
        <f t="shared" si="105"/>
        <v>0.000833333333333333-216.220857933109i</v>
      </c>
      <c r="M391" t="str">
        <f t="shared" si="106"/>
        <v>0.005-76.0819917219176i</v>
      </c>
      <c r="N391">
        <f t="shared" si="107"/>
        <v>89.698218553767873</v>
      </c>
      <c r="O391">
        <f t="shared" si="108"/>
        <v>89.128650974114976</v>
      </c>
      <c r="P391" s="3">
        <f t="shared" si="109"/>
        <v>89.128650974114976</v>
      </c>
      <c r="Q391" s="3">
        <f t="shared" si="110"/>
        <v>-90.301781446232127</v>
      </c>
      <c r="R391">
        <f t="shared" si="111"/>
        <v>89.698218553767873</v>
      </c>
      <c r="S391">
        <f t="shared" si="112"/>
        <v>3.7288541528279267E-3</v>
      </c>
      <c r="T391">
        <f t="shared" si="95"/>
        <v>89.128650974114976</v>
      </c>
    </row>
    <row r="392" spans="1:20" x14ac:dyDescent="0.25">
      <c r="A392">
        <f t="shared" si="96"/>
        <v>23.518112135841537</v>
      </c>
      <c r="B392">
        <f t="shared" si="113"/>
        <v>3.743023798608673</v>
      </c>
      <c r="C392" t="str">
        <f t="shared" si="97"/>
        <v>-150.660816994164-28495.6931675155i</v>
      </c>
      <c r="D392" t="str">
        <f t="shared" si="98"/>
        <v>3.47812499990795-4252.04199398395i</v>
      </c>
      <c r="E392" t="str">
        <f t="shared" si="99"/>
        <v>162.469293601771-0.0356178307967642i</v>
      </c>
      <c r="F392" t="str">
        <f t="shared" si="100"/>
        <v>2.90990990989508-39902.7963287398i</v>
      </c>
      <c r="G392" t="str">
        <f t="shared" si="101"/>
        <v>0.999999999994903-2.25773876502928E-06i</v>
      </c>
      <c r="H392" t="str">
        <f t="shared" si="102"/>
        <v>15.151526485302+0.0885932876346083i</v>
      </c>
      <c r="I392" t="str">
        <f t="shared" si="103"/>
        <v>24.233037849654-4093.36317325577i</v>
      </c>
      <c r="K392" t="str">
        <f t="shared" si="104"/>
        <v>0.329988471110567-0.00194228680313882i</v>
      </c>
      <c r="L392" t="str">
        <f t="shared" si="105"/>
        <v>0.000833333333333333-215.402329082595i</v>
      </c>
      <c r="M392" t="str">
        <f t="shared" si="106"/>
        <v>0.005-75.7939746183678i</v>
      </c>
      <c r="N392">
        <f t="shared" si="107"/>
        <v>89.697071818271553</v>
      </c>
      <c r="O392">
        <f t="shared" si="108"/>
        <v>89.095705916499313</v>
      </c>
      <c r="P392" s="3">
        <f t="shared" si="109"/>
        <v>89.095705916499313</v>
      </c>
      <c r="Q392" s="3">
        <f t="shared" si="110"/>
        <v>-90.302928181728447</v>
      </c>
      <c r="R392">
        <f t="shared" si="111"/>
        <v>89.697071818271553</v>
      </c>
      <c r="S392">
        <f t="shared" si="112"/>
        <v>3.743023798608673E-3</v>
      </c>
      <c r="T392">
        <f t="shared" si="95"/>
        <v>89.095705916499313</v>
      </c>
    </row>
    <row r="393" spans="1:20" x14ac:dyDescent="0.25">
      <c r="A393">
        <f t="shared" si="96"/>
        <v>23.607480961957737</v>
      </c>
      <c r="B393">
        <f t="shared" si="113"/>
        <v>3.7572472890433861</v>
      </c>
      <c r="C393" t="str">
        <f t="shared" si="97"/>
        <v>-150.660773101855-28387.8123796252i</v>
      </c>
      <c r="D393" t="str">
        <f t="shared" si="98"/>
        <v>3.47812499990725-4235.94540159415i</v>
      </c>
      <c r="E393" t="str">
        <f t="shared" si="99"/>
        <v>162.469291748793-0.0357531669766318i</v>
      </c>
      <c r="F393" t="str">
        <f t="shared" si="100"/>
        <v>2.90990990989497-39751.739717862i</v>
      </c>
      <c r="G393" t="str">
        <f t="shared" si="101"/>
        <v>0.999999999994864-0.0000022663181723363i</v>
      </c>
      <c r="H393" t="str">
        <f t="shared" si="102"/>
        <v>15.1515265716025+0.0889299422752698i</v>
      </c>
      <c r="I393" t="str">
        <f t="shared" si="103"/>
        <v>24.2330378911227-4077.86728759272i</v>
      </c>
      <c r="K393" t="str">
        <f t="shared" si="104"/>
        <v>0.329988383327646-0.00194966696994403i</v>
      </c>
      <c r="L393" t="str">
        <f t="shared" si="105"/>
        <v>0.000833333333333333-214.586898866901i</v>
      </c>
      <c r="M393" t="str">
        <f t="shared" si="106"/>
        <v>0.005-75.5070478365887i</v>
      </c>
      <c r="N393">
        <f t="shared" si="107"/>
        <v>89.695920725569408</v>
      </c>
      <c r="O393">
        <f t="shared" si="108"/>
        <v>89.062760849513026</v>
      </c>
      <c r="P393" s="3">
        <f t="shared" si="109"/>
        <v>89.062760849513026</v>
      </c>
      <c r="Q393" s="3">
        <f t="shared" si="110"/>
        <v>-90.304079274430592</v>
      </c>
      <c r="R393">
        <f t="shared" si="111"/>
        <v>89.695920725569408</v>
      </c>
      <c r="S393">
        <f t="shared" si="112"/>
        <v>3.757247289043386E-3</v>
      </c>
      <c r="T393">
        <f t="shared" si="95"/>
        <v>89.062760849513026</v>
      </c>
    </row>
    <row r="394" spans="1:20" x14ac:dyDescent="0.25">
      <c r="A394">
        <f t="shared" si="96"/>
        <v>23.697189389613175</v>
      </c>
      <c r="B394">
        <f t="shared" si="113"/>
        <v>3.7715248287417511</v>
      </c>
      <c r="C394" t="str">
        <f t="shared" si="97"/>
        <v>-150.660728875354-28280.3399599503i</v>
      </c>
      <c r="D394" t="str">
        <f t="shared" si="98"/>
        <v>3.47812499990653-4219.90974470104i</v>
      </c>
      <c r="E394" t="str">
        <f t="shared" si="99"/>
        <v>162.469289881705-0.0358890173015017i</v>
      </c>
      <c r="F394" t="str">
        <f t="shared" si="100"/>
        <v>2.90990990989485-39601.2549491055i</v>
      </c>
      <c r="G394" t="str">
        <f t="shared" si="101"/>
        <v>0.999999999994825-2.27493018139109E-06i</v>
      </c>
      <c r="H394" t="str">
        <f t="shared" si="102"/>
        <v>15.1515266585601+0.0892678762052554i</v>
      </c>
      <c r="I394" t="str">
        <f t="shared" si="103"/>
        <v>24.233037932907-4062.43006341963i</v>
      </c>
      <c r="K394" t="str">
        <f t="shared" si="104"/>
        <v>0.329988294876356-0.00195707517539797i</v>
      </c>
      <c r="L394" t="str">
        <f t="shared" si="105"/>
        <v>0.000833333333333333-213.774555555789i</v>
      </c>
      <c r="M394" t="str">
        <f t="shared" si="106"/>
        <v>0.005-75.2212072490423i</v>
      </c>
      <c r="N394">
        <f t="shared" si="107"/>
        <v>89.694765259108493</v>
      </c>
      <c r="O394">
        <f t="shared" si="108"/>
        <v>89.029815773084593</v>
      </c>
      <c r="P394" s="3">
        <f t="shared" si="109"/>
        <v>89.029815773084593</v>
      </c>
      <c r="Q394" s="3">
        <f t="shared" si="110"/>
        <v>-90.305234740891507</v>
      </c>
      <c r="R394">
        <f t="shared" si="111"/>
        <v>89.694765259108493</v>
      </c>
      <c r="S394">
        <f t="shared" si="112"/>
        <v>3.7715248287417511E-3</v>
      </c>
      <c r="T394">
        <f t="shared" si="95"/>
        <v>89.029815773084593</v>
      </c>
    </row>
    <row r="395" spans="1:20" x14ac:dyDescent="0.25">
      <c r="A395">
        <f t="shared" si="96"/>
        <v>23.787238709293707</v>
      </c>
      <c r="B395">
        <f t="shared" si="113"/>
        <v>3.7858566230909698</v>
      </c>
      <c r="C395" t="str">
        <f t="shared" si="97"/>
        <v>-150.660684312119-28173.2743624647i</v>
      </c>
      <c r="D395" t="str">
        <f t="shared" si="98"/>
        <v>3.47812499990583-4203.93479262635i</v>
      </c>
      <c r="E395" t="str">
        <f t="shared" si="99"/>
        <v>162.469288000403-0.0360253837236189i</v>
      </c>
      <c r="F395" t="str">
        <f t="shared" si="100"/>
        <v>2.90990990989474-39451.3398576967i</v>
      </c>
      <c r="G395" t="str">
        <f t="shared" si="101"/>
        <v>0.999999999994785-2.28357491608029E-06i</v>
      </c>
      <c r="H395" t="str">
        <f t="shared" si="102"/>
        <v>15.1515267461798+0.0896070942858829i</v>
      </c>
      <c r="I395" t="str">
        <f t="shared" si="103"/>
        <v>24.2330379750093-4047.05127866685i</v>
      </c>
      <c r="K395" t="str">
        <f t="shared" si="104"/>
        <v>0.329988205751607-0.001964511525979i</v>
      </c>
      <c r="L395" t="str">
        <f t="shared" si="105"/>
        <v>0.000833333333333333-212.965287463428i</v>
      </c>
      <c r="M395" t="str">
        <f t="shared" si="106"/>
        <v>0.005-74.9364487438157i</v>
      </c>
      <c r="N395">
        <f t="shared" si="107"/>
        <v>89.69360540227305</v>
      </c>
      <c r="O395">
        <f t="shared" si="108"/>
        <v>88.996870687142376</v>
      </c>
      <c r="P395" s="3">
        <f t="shared" si="109"/>
        <v>88.996870687142376</v>
      </c>
      <c r="Q395" s="3">
        <f t="shared" si="110"/>
        <v>-90.30639459772695</v>
      </c>
      <c r="R395">
        <f t="shared" si="111"/>
        <v>89.69360540227305</v>
      </c>
      <c r="S395">
        <f t="shared" si="112"/>
        <v>3.7858566230909696E-3</v>
      </c>
      <c r="T395">
        <f t="shared" si="95"/>
        <v>88.996870687142376</v>
      </c>
    </row>
    <row r="396" spans="1:20" x14ac:dyDescent="0.25">
      <c r="A396">
        <f t="shared" si="96"/>
        <v>23.877630216389022</v>
      </c>
      <c r="B396">
        <f t="shared" si="113"/>
        <v>3.8002428782587154</v>
      </c>
      <c r="C396" t="str">
        <f t="shared" si="97"/>
        <v>-150.660639409588-28066.6140469933i</v>
      </c>
      <c r="D396" t="str">
        <f t="shared" si="98"/>
        <v>3.47812499990511-4188.02031556501i</v>
      </c>
      <c r="E396" t="str">
        <f t="shared" si="99"/>
        <v>162.469286104777-0.036162268202619i</v>
      </c>
      <c r="F396" t="str">
        <f t="shared" si="100"/>
        <v>2.90990990989462-39301.9922870565i</v>
      </c>
      <c r="G396" t="str">
        <f t="shared" si="101"/>
        <v>0.999999999994746-2.29225250076131E-06i</v>
      </c>
      <c r="H396" t="str">
        <f t="shared" si="102"/>
        <v>15.1515268344668+0.0899476013969461i</v>
      </c>
      <c r="I396" t="str">
        <f t="shared" si="103"/>
        <v>24.2330380174325-4031.73071210545i</v>
      </c>
      <c r="K396" t="str">
        <f t="shared" si="104"/>
        <v>0.329988115948271-0.00197197612856935i</v>
      </c>
      <c r="L396" t="str">
        <f t="shared" si="105"/>
        <v>0.000833333333333333-212.159082948225i</v>
      </c>
      <c r="M396" t="str">
        <f t="shared" si="106"/>
        <v>0.005-74.6527682245627i</v>
      </c>
      <c r="N396">
        <f t="shared" si="107"/>
        <v>89.692441138384197</v>
      </c>
      <c r="O396">
        <f t="shared" si="108"/>
        <v>88.963925591613716</v>
      </c>
      <c r="P396" s="3">
        <f t="shared" si="109"/>
        <v>88.963925591613716</v>
      </c>
      <c r="Q396" s="3">
        <f t="shared" si="110"/>
        <v>-90.307558861615803</v>
      </c>
      <c r="R396">
        <f t="shared" si="111"/>
        <v>89.692441138384197</v>
      </c>
      <c r="S396">
        <f t="shared" si="112"/>
        <v>3.8002428782587154E-3</v>
      </c>
      <c r="T396">
        <f t="shared" si="95"/>
        <v>88.963925591613716</v>
      </c>
    </row>
    <row r="397" spans="1:20" x14ac:dyDescent="0.25">
      <c r="A397">
        <f t="shared" si="96"/>
        <v>23.968365211211303</v>
      </c>
      <c r="B397">
        <f t="shared" si="113"/>
        <v>3.8146838011960988</v>
      </c>
      <c r="C397" t="str">
        <f t="shared" si="97"/>
        <v>-150.660594165176-27960.3574791919i</v>
      </c>
      <c r="D397" t="str">
        <f t="shared" si="98"/>
        <v>3.47812499990439-4172.16608458193i</v>
      </c>
      <c r="E397" t="str">
        <f t="shared" si="99"/>
        <v>162.469284194717-0.0362996727055611i</v>
      </c>
      <c r="F397" t="str">
        <f t="shared" si="100"/>
        <v>2.9099099098945-39153.2100887699i</v>
      </c>
      <c r="G397" t="str">
        <f t="shared" si="101"/>
        <v>0.999999999994706-2.30096306026411E-06i</v>
      </c>
      <c r="H397" t="str">
        <f t="shared" si="102"/>
        <v>15.151526923426+0.0902894024367797i</v>
      </c>
      <c r="I397" t="str">
        <f t="shared" si="103"/>
        <v>24.2330380601786-4016.46814334386i</v>
      </c>
      <c r="K397" t="str">
        <f t="shared" si="104"/>
        <v>0.329988025461184-0.00197946909045661i</v>
      </c>
      <c r="L397" t="str">
        <f t="shared" si="105"/>
        <v>0.000833333333333333-211.355930412657i</v>
      </c>
      <c r="M397" t="str">
        <f t="shared" si="106"/>
        <v>0.005-74.370161610443i</v>
      </c>
      <c r="N397">
        <f t="shared" si="107"/>
        <v>89.691272450699728</v>
      </c>
      <c r="O397">
        <f t="shared" si="108"/>
        <v>88.930980486425725</v>
      </c>
      <c r="P397" s="3">
        <f t="shared" si="109"/>
        <v>88.930980486425725</v>
      </c>
      <c r="Q397" s="3">
        <f t="shared" si="110"/>
        <v>-90.308727549300272</v>
      </c>
      <c r="R397">
        <f t="shared" si="111"/>
        <v>89.691272450699728</v>
      </c>
      <c r="S397">
        <f t="shared" si="112"/>
        <v>3.8146838011960988E-3</v>
      </c>
      <c r="T397">
        <f t="shared" si="95"/>
        <v>88.930980486425725</v>
      </c>
    </row>
    <row r="398" spans="1:20" x14ac:dyDescent="0.25">
      <c r="A398">
        <f t="shared" si="96"/>
        <v>24.059444999013905</v>
      </c>
      <c r="B398">
        <f t="shared" si="113"/>
        <v>3.8291795996406441</v>
      </c>
      <c r="C398" t="str">
        <f t="shared" si="97"/>
        <v>-150.66054857628-27854.5031305242i</v>
      </c>
      <c r="D398" t="str">
        <f t="shared" si="98"/>
        <v>3.47812499990366-4156.37187160868i</v>
      </c>
      <c r="E398" t="str">
        <f t="shared" si="99"/>
        <v>162.469282270114-0.0364375992069681i</v>
      </c>
      <c r="F398" t="str">
        <f t="shared" si="100"/>
        <v>2.90990990989439-39004.9911225552i</v>
      </c>
      <c r="G398" t="str">
        <f t="shared" si="101"/>
        <v>0.999999999994665-2.30970671989302E-06i</v>
      </c>
      <c r="H398" t="str">
        <f t="shared" si="102"/>
        <v>15.1515270130624+0.0906325023223326i</v>
      </c>
      <c r="I398" t="str">
        <f t="shared" si="103"/>
        <v>24.2330381032501-4001.26335282491i</v>
      </c>
      <c r="K398" t="str">
        <f t="shared" si="104"/>
        <v>0.32998793428514-0.00198699051933523i</v>
      </c>
      <c r="L398" t="str">
        <f t="shared" si="105"/>
        <v>0.000833333333333333-210.555818303105i</v>
      </c>
      <c r="M398" t="str">
        <f t="shared" si="106"/>
        <v>0.005-74.0886248360658i</v>
      </c>
      <c r="N398">
        <f t="shared" si="107"/>
        <v>89.690099322413886</v>
      </c>
      <c r="O398">
        <f t="shared" si="108"/>
        <v>88.898035371504861</v>
      </c>
      <c r="P398" s="3">
        <f t="shared" si="109"/>
        <v>88.898035371504861</v>
      </c>
      <c r="Q398" s="3">
        <f t="shared" si="110"/>
        <v>-90.309900677586114</v>
      </c>
      <c r="R398">
        <f t="shared" si="111"/>
        <v>89.690099322413886</v>
      </c>
      <c r="S398">
        <f t="shared" si="112"/>
        <v>3.8291795996406443E-3</v>
      </c>
      <c r="T398">
        <f t="shared" si="95"/>
        <v>88.898035371504861</v>
      </c>
    </row>
    <row r="399" spans="1:20" x14ac:dyDescent="0.25">
      <c r="A399">
        <f t="shared" si="96"/>
        <v>24.150870890010157</v>
      </c>
      <c r="B399">
        <f t="shared" si="113"/>
        <v>3.8437304821192786</v>
      </c>
      <c r="C399" t="str">
        <f t="shared" si="97"/>
        <v>-150.660502640278-27749.0494782397i</v>
      </c>
      <c r="D399" t="str">
        <f t="shared" si="98"/>
        <v>3.47812499990292-4140.63744944018i</v>
      </c>
      <c r="E399" t="str">
        <f t="shared" si="99"/>
        <v>162.469280330858-0.0365760496888531i</v>
      </c>
      <c r="F399" t="str">
        <f t="shared" si="100"/>
        <v>2.90990990989426-38857.3332562326i</v>
      </c>
      <c r="G399" t="str">
        <f t="shared" si="101"/>
        <v>0.999999999994625-2.31848360542852E-06i</v>
      </c>
      <c r="H399" t="str">
        <f t="shared" si="102"/>
        <v>15.1515271033816+0.0909769059892393i</v>
      </c>
      <c r="I399" t="str">
        <f t="shared" si="103"/>
        <v>24.2330381466496-3986.11612182267i</v>
      </c>
      <c r="K399" t="str">
        <f t="shared" si="104"/>
        <v>0.329987842414891-0.0019945405233081i</v>
      </c>
      <c r="L399" t="str">
        <f t="shared" si="105"/>
        <v>0.000833333333333333-209.758735109688i</v>
      </c>
      <c r="M399" t="str">
        <f t="shared" si="106"/>
        <v>0.005-73.8081538514303i</v>
      </c>
      <c r="N399">
        <f t="shared" si="107"/>
        <v>89.688921736657093</v>
      </c>
      <c r="O399">
        <f t="shared" si="108"/>
        <v>88.86509024677693</v>
      </c>
      <c r="P399" s="3">
        <f t="shared" si="109"/>
        <v>88.86509024677693</v>
      </c>
      <c r="Q399" s="3">
        <f t="shared" si="110"/>
        <v>-90.311078263342907</v>
      </c>
      <c r="R399">
        <f t="shared" si="111"/>
        <v>89.688921736657093</v>
      </c>
      <c r="S399">
        <f t="shared" si="112"/>
        <v>3.8437304821192786E-3</v>
      </c>
      <c r="T399">
        <f t="shared" si="95"/>
        <v>88.86509024677693</v>
      </c>
    </row>
    <row r="400" spans="1:20" x14ac:dyDescent="0.25">
      <c r="A400">
        <f t="shared" si="96"/>
        <v>24.242644199392199</v>
      </c>
      <c r="B400">
        <f t="shared" si="113"/>
        <v>3.8583366579513321</v>
      </c>
      <c r="C400" t="str">
        <f t="shared" si="97"/>
        <v>-150.660456354528-27643.9950053527i</v>
      </c>
      <c r="D400" t="str">
        <f t="shared" si="98"/>
        <v>3.47812499990219-4124.96259173152i</v>
      </c>
      <c r="E400" t="str">
        <f t="shared" si="99"/>
        <v>162.469278376838-0.0367150261407387i</v>
      </c>
      <c r="F400" t="str">
        <f t="shared" si="100"/>
        <v>2.90990990989415-38710.2343656944i</v>
      </c>
      <c r="G400" t="str">
        <f t="shared" si="101"/>
        <v>0.999999999994584-2.32729384312904E-06i</v>
      </c>
      <c r="H400" t="str">
        <f t="shared" si="102"/>
        <v>15.1515271943884+0.0913226183918888i</v>
      </c>
      <c r="I400" t="str">
        <f t="shared" si="103"/>
        <v>24.2330381903795-3971.02623243905i</v>
      </c>
      <c r="K400" t="str">
        <f t="shared" si="104"/>
        <v>0.329987749845154-0.00200211921088807i</v>
      </c>
      <c r="L400" t="str">
        <f t="shared" si="105"/>
        <v>0.000833333333333333-208.964669366097i</v>
      </c>
      <c r="M400" t="str">
        <f t="shared" si="106"/>
        <v>0.005-73.5287446218674i</v>
      </c>
      <c r="N400">
        <f t="shared" si="107"/>
        <v>89.687739676495738</v>
      </c>
      <c r="O400">
        <f t="shared" si="108"/>
        <v>88.832145112167439</v>
      </c>
      <c r="P400" s="3">
        <f t="shared" si="109"/>
        <v>88.832145112167439</v>
      </c>
      <c r="Q400" s="3">
        <f t="shared" si="110"/>
        <v>-90.312260323504262</v>
      </c>
      <c r="R400">
        <f t="shared" si="111"/>
        <v>89.687739676495738</v>
      </c>
      <c r="S400">
        <f t="shared" si="112"/>
        <v>3.8583366579513323E-3</v>
      </c>
      <c r="T400">
        <f t="shared" si="95"/>
        <v>88.832145112167439</v>
      </c>
    </row>
    <row r="401" spans="1:20" x14ac:dyDescent="0.25">
      <c r="A401">
        <f t="shared" si="96"/>
        <v>24.33476624734989</v>
      </c>
      <c r="B401">
        <f t="shared" si="113"/>
        <v>3.8729983372515471</v>
      </c>
      <c r="C401" t="str">
        <f t="shared" si="97"/>
        <v>-150.660409716366-27539.3382006188i</v>
      </c>
      <c r="D401" t="str">
        <f t="shared" si="98"/>
        <v>3.47812499990144-4109.34707299459i</v>
      </c>
      <c r="E401" t="str">
        <f t="shared" si="99"/>
        <v>162.469276407938-0.0368545305596809i</v>
      </c>
      <c r="F401" t="str">
        <f t="shared" si="100"/>
        <v>2.90990990989403-38563.6923348734i</v>
      </c>
      <c r="G401" t="str">
        <f t="shared" si="101"/>
        <v>0.999999999994542-2.33613755973284E-06i</v>
      </c>
      <c r="H401" t="str">
        <f t="shared" si="102"/>
        <v>15.1515272860881+0.0916696445034985i</v>
      </c>
      <c r="I401" t="str">
        <f t="shared" si="103"/>
        <v>24.2330382344425-3955.99346760093i</v>
      </c>
      <c r="K401" t="str">
        <f t="shared" si="104"/>
        <v>0.329987656570604-0.00200972669099957i</v>
      </c>
      <c r="L401" t="str">
        <f t="shared" si="105"/>
        <v>0.000833333333333333-208.173609649429i</v>
      </c>
      <c r="M401" t="str">
        <f t="shared" si="106"/>
        <v>0.005-73.2503931279808i</v>
      </c>
      <c r="N401">
        <f t="shared" si="107"/>
        <v>89.686553124931919</v>
      </c>
      <c r="O401">
        <f t="shared" si="108"/>
        <v>88.799199967600941</v>
      </c>
      <c r="P401" s="3">
        <f t="shared" si="109"/>
        <v>88.799199967600941</v>
      </c>
      <c r="Q401" s="3">
        <f t="shared" si="110"/>
        <v>-90.313446875068081</v>
      </c>
      <c r="R401">
        <f t="shared" si="111"/>
        <v>89.686553124931919</v>
      </c>
      <c r="S401">
        <f t="shared" si="112"/>
        <v>3.8729983372515469E-3</v>
      </c>
      <c r="T401">
        <f t="shared" si="95"/>
        <v>88.799199967600941</v>
      </c>
    </row>
    <row r="402" spans="1:20" x14ac:dyDescent="0.25">
      <c r="A402">
        <f t="shared" si="96"/>
        <v>24.427238359089817</v>
      </c>
      <c r="B402">
        <f t="shared" si="113"/>
        <v>3.887715730933103</v>
      </c>
      <c r="C402" t="str">
        <f t="shared" si="97"/>
        <v>-150.66036272311-27435.0775585154i</v>
      </c>
      <c r="D402" t="str">
        <f t="shared" si="98"/>
        <v>3.47812499990069-4093.79066859491i</v>
      </c>
      <c r="E402" t="str">
        <f t="shared" si="99"/>
        <v>162.469274424049-0.0369945649503187i</v>
      </c>
      <c r="F402" t="str">
        <f t="shared" si="100"/>
        <v>2.90990990989391-38417.7050557136i</v>
      </c>
      <c r="G402" t="str">
        <f t="shared" si="101"/>
        <v>0.999999999994501-2.34501488245972E-06i</v>
      </c>
      <c r="H402" t="str">
        <f t="shared" si="102"/>
        <v>15.1515273784861+0.0920179893161831i</v>
      </c>
      <c r="I402" t="str">
        <f t="shared" si="103"/>
        <v>24.2330382788412-3941.01761105701i</v>
      </c>
      <c r="K402" t="str">
        <f t="shared" si="104"/>
        <v>0.329987562585874-0.00201736307298002i</v>
      </c>
      <c r="L402" t="str">
        <f t="shared" si="105"/>
        <v>0.000833333333333333-207.385544580025i</v>
      </c>
      <c r="M402" t="str">
        <f t="shared" si="106"/>
        <v>0.005-72.9730953655916i</v>
      </c>
      <c r="N402">
        <f t="shared" si="107"/>
        <v>89.68536206490316</v>
      </c>
      <c r="O402">
        <f t="shared" si="108"/>
        <v>88.766254813001822</v>
      </c>
      <c r="P402" s="3">
        <f t="shared" si="109"/>
        <v>88.766254813001822</v>
      </c>
      <c r="Q402" s="3">
        <f t="shared" si="110"/>
        <v>-90.31463793509684</v>
      </c>
      <c r="R402">
        <f t="shared" si="111"/>
        <v>89.68536206490316</v>
      </c>
      <c r="S402">
        <f t="shared" si="112"/>
        <v>3.887715730933103E-3</v>
      </c>
      <c r="T402">
        <f t="shared" si="95"/>
        <v>88.766254813001822</v>
      </c>
    </row>
    <row r="403" spans="1:20" x14ac:dyDescent="0.25">
      <c r="A403">
        <f t="shared" si="96"/>
        <v>24.520061864854359</v>
      </c>
      <c r="B403">
        <f t="shared" si="113"/>
        <v>3.9024890507106487</v>
      </c>
      <c r="C403" t="str">
        <f t="shared" si="97"/>
        <v>-150.660315372055-27331.2115792175i</v>
      </c>
      <c r="D403" t="str">
        <f t="shared" si="98"/>
        <v>3.47812499989993-4078.29315474837i</v>
      </c>
      <c r="E403" t="str">
        <f t="shared" si="99"/>
        <v>162.469272425054-0.0371351313248804i</v>
      </c>
      <c r="F403" t="str">
        <f t="shared" si="100"/>
        <v>2.90990990989378-38272.2704281385i</v>
      </c>
      <c r="G403" t="str">
        <f t="shared" si="101"/>
        <v>0.999999999994459-2.35392593901298E-06i</v>
      </c>
      <c r="H403" t="str">
        <f t="shared" si="102"/>
        <v>15.1515274715877+0.0923676578410273i</v>
      </c>
      <c r="I403" t="str">
        <f t="shared" si="103"/>
        <v>24.2330383235776-3926.09844737449i</v>
      </c>
      <c r="K403" t="str">
        <f t="shared" si="104"/>
        <v>0.329987467885557-0.00202502846658152i</v>
      </c>
      <c r="L403" t="str">
        <f t="shared" si="105"/>
        <v>0.000833333333333333-206.600462821304i</v>
      </c>
      <c r="M403" t="str">
        <f t="shared" si="106"/>
        <v>0.005-72.6968473456781i</v>
      </c>
      <c r="N403">
        <f t="shared" si="107"/>
        <v>89.684166479282197</v>
      </c>
      <c r="O403">
        <f t="shared" si="108"/>
        <v>88.733309648293485</v>
      </c>
      <c r="P403" s="3">
        <f t="shared" si="109"/>
        <v>88.733309648293485</v>
      </c>
      <c r="Q403" s="3">
        <f t="shared" si="110"/>
        <v>-90.315833520717803</v>
      </c>
      <c r="R403">
        <f t="shared" si="111"/>
        <v>89.684166479282197</v>
      </c>
      <c r="S403">
        <f t="shared" si="112"/>
        <v>3.9024890507106487E-3</v>
      </c>
      <c r="T403">
        <f t="shared" si="95"/>
        <v>88.733309648293485</v>
      </c>
    </row>
    <row r="404" spans="1:20" x14ac:dyDescent="0.25">
      <c r="A404">
        <f t="shared" si="96"/>
        <v>24.613238099940805</v>
      </c>
      <c r="B404">
        <f t="shared" si="113"/>
        <v>3.9173185091033491</v>
      </c>
      <c r="C404" t="str">
        <f t="shared" si="97"/>
        <v>-150.660267660481-27227.7387685789i</v>
      </c>
      <c r="D404" t="str">
        <f t="shared" si="98"/>
        <v>3.47812499989917-4062.85430851807i</v>
      </c>
      <c r="E404" t="str">
        <f t="shared" si="99"/>
        <v>162.46927041084-0.0372762317032264i</v>
      </c>
      <c r="F404" t="str">
        <f t="shared" si="100"/>
        <v>2.90990990989366-38127.3863600226i</v>
      </c>
      <c r="G404" t="str">
        <f t="shared" si="101"/>
        <v>0.999999999994417-2.36287085758113E-06i</v>
      </c>
      <c r="H404" t="str">
        <f t="shared" si="102"/>
        <v>15.1515275653982+0.0927186551081596i</v>
      </c>
      <c r="I404" t="str">
        <f t="shared" si="103"/>
        <v>24.2330383686549-3911.23576193624i</v>
      </c>
      <c r="K404" t="str">
        <f t="shared" si="104"/>
        <v>0.329987372464206-0.00203272298197238i</v>
      </c>
      <c r="L404" t="str">
        <f t="shared" si="105"/>
        <v>0.000833333333333333-205.818353079602i</v>
      </c>
      <c r="M404" t="str">
        <f t="shared" si="106"/>
        <v>0.005-72.4216450943196i</v>
      </c>
      <c r="N404">
        <f t="shared" si="107"/>
        <v>89.682966350876839</v>
      </c>
      <c r="O404">
        <f t="shared" si="108"/>
        <v>88.700364473399191</v>
      </c>
      <c r="P404" s="3">
        <f t="shared" si="109"/>
        <v>88.700364473399191</v>
      </c>
      <c r="Q404" s="3">
        <f t="shared" si="110"/>
        <v>-90.317033649123161</v>
      </c>
      <c r="R404">
        <f t="shared" si="111"/>
        <v>89.682966350876839</v>
      </c>
      <c r="S404">
        <f t="shared" si="112"/>
        <v>3.9173185091033492E-3</v>
      </c>
      <c r="T404">
        <f t="shared" si="95"/>
        <v>88.700364473399191</v>
      </c>
    </row>
    <row r="405" spans="1:20" x14ac:dyDescent="0.25">
      <c r="A405">
        <f t="shared" si="96"/>
        <v>24.706768404720581</v>
      </c>
      <c r="B405">
        <f t="shared" si="113"/>
        <v>3.9322043194379419</v>
      </c>
      <c r="C405" t="str">
        <f t="shared" si="97"/>
        <v>-150.660219585639-27124.6576381081i</v>
      </c>
      <c r="D405" t="str">
        <f t="shared" si="98"/>
        <v>3.4781249998984-4047.47390781097i</v>
      </c>
      <c r="E405" t="str">
        <f t="shared" si="99"/>
        <v>162.46926838129-0.037417868112877i</v>
      </c>
      <c r="F405" t="str">
        <f t="shared" si="100"/>
        <v>2.90990990989354-37983.0507671597i</v>
      </c>
      <c r="G405" t="str">
        <f t="shared" si="101"/>
        <v>0.999999999994374-2.37184976683984E-06i</v>
      </c>
      <c r="H405" t="str">
        <f t="shared" si="102"/>
        <v>15.151527659923+0.0930709861668213i</v>
      </c>
      <c r="I405" t="str">
        <f t="shared" si="103"/>
        <v>24.2330384140752-3896.4293409375i</v>
      </c>
      <c r="K405" t="str">
        <f t="shared" si="104"/>
        <v>0.329987276316331-0.00204044672973863i</v>
      </c>
      <c r="L405" t="str">
        <f t="shared" si="105"/>
        <v>0.000833333333333333-205.039204104006i</v>
      </c>
      <c r="M405" t="str">
        <f t="shared" si="106"/>
        <v>0.005-72.1474846526399i</v>
      </c>
      <c r="N405">
        <f t="shared" si="107"/>
        <v>89.681761662429494</v>
      </c>
      <c r="O405">
        <f t="shared" si="108"/>
        <v>88.667419288241234</v>
      </c>
      <c r="P405" s="3">
        <f t="shared" si="109"/>
        <v>88.667419288241234</v>
      </c>
      <c r="Q405" s="3">
        <f t="shared" si="110"/>
        <v>-90.318238337570506</v>
      </c>
      <c r="R405">
        <f t="shared" si="111"/>
        <v>89.681761662429494</v>
      </c>
      <c r="S405">
        <f t="shared" si="112"/>
        <v>3.9322043194379422E-3</v>
      </c>
      <c r="T405">
        <f t="shared" si="95"/>
        <v>88.667419288241234</v>
      </c>
    </row>
    <row r="406" spans="1:20" x14ac:dyDescent="0.25">
      <c r="A406">
        <f t="shared" si="96"/>
        <v>24.800654124658518</v>
      </c>
      <c r="B406">
        <f t="shared" si="113"/>
        <v>3.947146695851806</v>
      </c>
      <c r="C406" t="str">
        <f t="shared" si="97"/>
        <v>-150.660171144764-27021.9667049485i</v>
      </c>
      <c r="D406" t="str">
        <f t="shared" si="98"/>
        <v>3.47812499989763-4032.15173137489i</v>
      </c>
      <c r="E406" t="str">
        <f t="shared" si="99"/>
        <v>162.469266336287-0.0375600425890271i</v>
      </c>
      <c r="F406" t="str">
        <f t="shared" si="100"/>
        <v>2.90990990989342-37839.2615732341i</v>
      </c>
      <c r="G406" t="str">
        <f t="shared" si="101"/>
        <v>0.999999999994331-2.38086279595372E-06i</v>
      </c>
      <c r="H406" t="str">
        <f t="shared" si="102"/>
        <v>15.1515277551676+0.093424656085443i</v>
      </c>
      <c r="I406" t="str">
        <f t="shared" si="103"/>
        <v>24.2330384598416-3881.678971383i</v>
      </c>
      <c r="K406" t="str">
        <f t="shared" si="104"/>
        <v>0.329987179436401-0.0020481998208857i</v>
      </c>
      <c r="L406" t="str">
        <f t="shared" si="105"/>
        <v>0.000833333333333333-204.263004686199i</v>
      </c>
      <c r="M406" t="str">
        <f t="shared" si="106"/>
        <v>0.005-71.8743620767482i</v>
      </c>
      <c r="N406">
        <f t="shared" si="107"/>
        <v>89.680552396617131</v>
      </c>
      <c r="O406">
        <f t="shared" si="108"/>
        <v>88.634474092741456</v>
      </c>
      <c r="P406" s="3">
        <f t="shared" si="109"/>
        <v>88.634474092741456</v>
      </c>
      <c r="Q406" s="3">
        <f t="shared" si="110"/>
        <v>-90.319447603382869</v>
      </c>
      <c r="R406">
        <f t="shared" si="111"/>
        <v>89.680552396617131</v>
      </c>
      <c r="S406">
        <f t="shared" si="112"/>
        <v>3.9471466958518062E-3</v>
      </c>
      <c r="T406">
        <f t="shared" si="95"/>
        <v>88.634474092741456</v>
      </c>
    </row>
    <row r="407" spans="1:20" x14ac:dyDescent="0.25">
      <c r="A407">
        <f t="shared" si="96"/>
        <v>24.894896610332221</v>
      </c>
      <c r="B407">
        <f t="shared" si="113"/>
        <v>3.9621458532960427</v>
      </c>
      <c r="C407" t="str">
        <f t="shared" si="97"/>
        <v>-150.660122335074-26919.6644918568i</v>
      </c>
      <c r="D407" t="str">
        <f t="shared" si="98"/>
        <v>3.47812499989686-4016.88755879515i</v>
      </c>
      <c r="E407" t="str">
        <f t="shared" si="99"/>
        <v>162.469264275714-0.0377027571745993i</v>
      </c>
      <c r="F407" t="str">
        <f t="shared" si="100"/>
        <v>2.90990990989329-37696.0167097896i</v>
      </c>
      <c r="G407" t="str">
        <f t="shared" si="101"/>
        <v>0.999999999994288-2.38991007457824E-06i</v>
      </c>
      <c r="H407" t="str">
        <f t="shared" si="102"/>
        <v>15.1515278511374+0.0937796699517149i</v>
      </c>
      <c r="I407" t="str">
        <f t="shared" si="103"/>
        <v>24.2330385059565-3866.98444108364i</v>
      </c>
      <c r="K407" t="str">
        <f t="shared" si="104"/>
        <v>0.329987081818843-0.00205598236683996i</v>
      </c>
      <c r="L407" t="str">
        <f t="shared" si="105"/>
        <v>0.000833333333333333-203.48974366029i</v>
      </c>
      <c r="M407" t="str">
        <f t="shared" si="106"/>
        <v>0.005-71.6022734376847i</v>
      </c>
      <c r="N407">
        <f t="shared" si="107"/>
        <v>89.679338536050906</v>
      </c>
      <c r="O407">
        <f t="shared" si="108"/>
        <v>88.601528886821242</v>
      </c>
      <c r="P407" s="3">
        <f t="shared" si="109"/>
        <v>88.601528886821242</v>
      </c>
      <c r="Q407" s="3">
        <f t="shared" si="110"/>
        <v>-90.320661463949094</v>
      </c>
      <c r="R407">
        <f t="shared" si="111"/>
        <v>89.679338536050906</v>
      </c>
      <c r="S407">
        <f t="shared" si="112"/>
        <v>3.9621458532960426E-3</v>
      </c>
      <c r="T407">
        <f t="shared" si="95"/>
        <v>88.601528886821242</v>
      </c>
    </row>
    <row r="408" spans="1:20" x14ac:dyDescent="0.25">
      <c r="A408">
        <f t="shared" si="96"/>
        <v>24.989497217451483</v>
      </c>
      <c r="B408">
        <f t="shared" si="113"/>
        <v>3.9772020075385677</v>
      </c>
      <c r="C408" t="str">
        <f t="shared" si="97"/>
        <v>-150.660073153753-26817.7495271812i</v>
      </c>
      <c r="D408" t="str">
        <f t="shared" si="98"/>
        <v>3.47812499989606-4001.6811704915i</v>
      </c>
      <c r="E408" t="str">
        <f t="shared" si="99"/>
        <v>162.469262199452-0.0378460139202396i</v>
      </c>
      <c r="F408" t="str">
        <f t="shared" si="100"/>
        <v>2.90990990989316-37553.314116201i</v>
      </c>
      <c r="G408" t="str">
        <f t="shared" si="101"/>
        <v>0.999999999994245-2.39899173286153E-06i</v>
      </c>
      <c r="H408" t="str">
        <f t="shared" si="102"/>
        <v>15.1515279478379+0.0941360328726589i</v>
      </c>
      <c r="I408" t="str">
        <f t="shared" si="103"/>
        <v>24.2330385524222-3852.3455386537i</v>
      </c>
      <c r="K408" t="str">
        <f t="shared" si="104"/>
        <v>0.329986983458041-0.00206379447945022i</v>
      </c>
      <c r="L408" t="str">
        <f t="shared" si="105"/>
        <v>0.000833333333333333-202.71940990266i</v>
      </c>
      <c r="M408" t="str">
        <f t="shared" si="106"/>
        <v>0.005-71.3312148213635i</v>
      </c>
      <c r="N408">
        <f t="shared" si="107"/>
        <v>89.678120063275998</v>
      </c>
      <c r="O408">
        <f t="shared" si="108"/>
        <v>88.568583670401125</v>
      </c>
      <c r="P408" s="3">
        <f t="shared" si="109"/>
        <v>88.568583670401125</v>
      </c>
      <c r="Q408" s="3">
        <f t="shared" si="110"/>
        <v>-90.321879936724002</v>
      </c>
      <c r="R408">
        <f t="shared" si="111"/>
        <v>89.678120063275998</v>
      </c>
      <c r="S408">
        <f t="shared" si="112"/>
        <v>3.9772020075385679E-3</v>
      </c>
      <c r="T408">
        <f t="shared" si="95"/>
        <v>88.568583670401125</v>
      </c>
    </row>
    <row r="409" spans="1:20" x14ac:dyDescent="0.25">
      <c r="A409">
        <f t="shared" si="96"/>
        <v>25.084457306877798</v>
      </c>
      <c r="B409">
        <f t="shared" si="113"/>
        <v>3.9923153751672142</v>
      </c>
      <c r="C409" t="str">
        <f t="shared" si="97"/>
        <v>-150.660023597979-26716.2203448409i</v>
      </c>
      <c r="D409" t="str">
        <f t="shared" si="98"/>
        <v>3.47812499989527-3986.53234771496i</v>
      </c>
      <c r="E409" t="str">
        <f t="shared" si="99"/>
        <v>162.469260107382-0.0379898148843912i</v>
      </c>
      <c r="F409" t="str">
        <f t="shared" si="100"/>
        <v>2.90990990989304-37411.1517396435i</v>
      </c>
      <c r="G409" t="str">
        <f t="shared" si="101"/>
        <v>0.999999999994201-2.40810790144631E-06i</v>
      </c>
      <c r="H409" t="str">
        <f t="shared" si="102"/>
        <v>15.1515280452748+0.0944937499747077i</v>
      </c>
      <c r="I409" t="str">
        <f t="shared" si="103"/>
        <v>24.2330385992421-3837.76205350768i</v>
      </c>
      <c r="K409" t="str">
        <f t="shared" si="104"/>
        <v>0.329986884348336-0.00207163627098952i</v>
      </c>
      <c r="L409" t="str">
        <f t="shared" si="105"/>
        <v>0.000833333333333333-201.951992331799i</v>
      </c>
      <c r="M409" t="str">
        <f t="shared" si="106"/>
        <v>0.005-71.0611823285155i</v>
      </c>
      <c r="N409">
        <f t="shared" si="107"/>
        <v>89.676896960771273</v>
      </c>
      <c r="O409">
        <f t="shared" si="108"/>
        <v>88.535638443401268</v>
      </c>
      <c r="P409" s="3">
        <f t="shared" si="109"/>
        <v>88.535638443401268</v>
      </c>
      <c r="Q409" s="3">
        <f t="shared" si="110"/>
        <v>-90.323103039228727</v>
      </c>
      <c r="R409">
        <f t="shared" si="111"/>
        <v>89.676896960771273</v>
      </c>
      <c r="S409">
        <f t="shared" si="112"/>
        <v>3.9923153751672139E-3</v>
      </c>
      <c r="T409">
        <f t="shared" si="95"/>
        <v>88.535638443401268</v>
      </c>
    </row>
    <row r="410" spans="1:20" x14ac:dyDescent="0.25">
      <c r="A410">
        <f t="shared" si="96"/>
        <v>25.179778244643934</v>
      </c>
      <c r="B410">
        <f t="shared" si="113"/>
        <v>4.0074861735928495</v>
      </c>
      <c r="C410" t="str">
        <f t="shared" si="97"/>
        <v>-150.659973664898-26615.0754843046i</v>
      </c>
      <c r="D410" t="str">
        <f t="shared" si="98"/>
        <v>3.47812499989448-3971.44087254462i</v>
      </c>
      <c r="E410" t="str">
        <f t="shared" si="99"/>
        <v>162.469257999384-0.038134162133281i</v>
      </c>
      <c r="F410" t="str">
        <f t="shared" si="100"/>
        <v>2.90990990989291-37269.5275350637i</v>
      </c>
      <c r="G410" t="str">
        <f t="shared" si="101"/>
        <v>0.999999999994157-0.0000024172587114717i</v>
      </c>
      <c r="H410" t="str">
        <f t="shared" si="102"/>
        <v>15.1515281434536+0.0948528264037698i</v>
      </c>
      <c r="I410" t="str">
        <f t="shared" si="103"/>
        <v>24.2330386464181-3823.23377585722i</v>
      </c>
      <c r="K410" t="str">
        <f t="shared" si="104"/>
        <v>0.329986784484027-0.00207950785415651i</v>
      </c>
      <c r="L410" t="str">
        <f t="shared" si="105"/>
        <v>0.000833333333333333-201.187479908148i</v>
      </c>
      <c r="M410" t="str">
        <f t="shared" si="106"/>
        <v>0.005-70.7921720746319i</v>
      </c>
      <c r="N410">
        <f t="shared" si="107"/>
        <v>89.675669210949124</v>
      </c>
      <c r="O410">
        <f t="shared" si="108"/>
        <v>88.502693205741082</v>
      </c>
      <c r="P410" s="3">
        <f t="shared" si="109"/>
        <v>88.502693205741082</v>
      </c>
      <c r="Q410" s="3">
        <f t="shared" si="110"/>
        <v>-90.324330789050876</v>
      </c>
      <c r="R410">
        <f t="shared" si="111"/>
        <v>89.675669210949124</v>
      </c>
      <c r="S410">
        <f t="shared" si="112"/>
        <v>4.0074861735928495E-3</v>
      </c>
      <c r="T410">
        <f t="shared" si="95"/>
        <v>88.502693205741082</v>
      </c>
    </row>
    <row r="411" spans="1:20" x14ac:dyDescent="0.25">
      <c r="A411">
        <f t="shared" si="96"/>
        <v>25.27546140197358</v>
      </c>
      <c r="B411">
        <f t="shared" si="113"/>
        <v>4.0227146210525024</v>
      </c>
      <c r="C411" t="str">
        <f t="shared" si="97"/>
        <v>-150.659923351637-26514.3134905692i</v>
      </c>
      <c r="D411" t="str">
        <f t="shared" si="98"/>
        <v>3.47812499989367-3956.40652788453i</v>
      </c>
      <c r="E411" t="str">
        <f t="shared" si="99"/>
        <v>162.469255875335-0.0382790577409719i</v>
      </c>
      <c r="F411" t="str">
        <f t="shared" si="100"/>
        <v>2.90990990989277-37128.4394651496i</v>
      </c>
      <c r="G411" t="str">
        <f t="shared" si="101"/>
        <v>0.999999999994112-2.42644429457517E-06i</v>
      </c>
      <c r="H411" t="str">
        <f t="shared" si="102"/>
        <v>15.15152824238+0.0952132673253148i</v>
      </c>
      <c r="I411" t="str">
        <f t="shared" si="103"/>
        <v>24.2330386939538-3808.76049670818i</v>
      </c>
      <c r="K411" t="str">
        <f t="shared" si="104"/>
        <v>0.329986683859368-0.00208740934207727i</v>
      </c>
      <c r="L411" t="str">
        <f t="shared" si="105"/>
        <v>0.000833333333333333-200.425861633939i</v>
      </c>
      <c r="M411" t="str">
        <f t="shared" si="106"/>
        <v>0.005-70.5241801899099i</v>
      </c>
      <c r="N411">
        <f t="shared" si="107"/>
        <v>89.674436796155106</v>
      </c>
      <c r="O411">
        <f t="shared" si="108"/>
        <v>88.46974795733928</v>
      </c>
      <c r="P411" s="3">
        <f t="shared" si="109"/>
        <v>88.46974795733928</v>
      </c>
      <c r="Q411" s="3">
        <f t="shared" si="110"/>
        <v>-90.325563203844894</v>
      </c>
      <c r="R411">
        <f t="shared" si="111"/>
        <v>89.674436796155106</v>
      </c>
      <c r="S411">
        <f t="shared" si="112"/>
        <v>4.0227146210525021E-3</v>
      </c>
      <c r="T411">
        <f t="shared" si="95"/>
        <v>88.46974795733928</v>
      </c>
    </row>
    <row r="412" spans="1:20" x14ac:dyDescent="0.25">
      <c r="A412">
        <f t="shared" si="96"/>
        <v>25.371508155301083</v>
      </c>
      <c r="B412">
        <f t="shared" si="113"/>
        <v>4.0380009366125025</v>
      </c>
      <c r="C412" t="str">
        <f t="shared" si="97"/>
        <v>-150.659872655304-26413.9329141402i</v>
      </c>
      <c r="D412" t="str">
        <f t="shared" si="98"/>
        <v>3.47812499989286-3941.42909746061i</v>
      </c>
      <c r="E412" t="str">
        <f t="shared" si="99"/>
        <v>162.469253735115-0.0384245037893924i</v>
      </c>
      <c r="F412" t="str">
        <f t="shared" si="100"/>
        <v>2.90990990989264-36987.8855003022i</v>
      </c>
      <c r="G412" t="str">
        <f t="shared" si="101"/>
        <v>0.999999999994068-2.43566478289445E-06i</v>
      </c>
      <c r="H412" t="str">
        <f t="shared" si="102"/>
        <v>15.1515283420596+0.095575077924434i</v>
      </c>
      <c r="I412" t="str">
        <f t="shared" si="103"/>
        <v>24.2330387418512-3794.34200785756i</v>
      </c>
      <c r="K412" t="str">
        <f t="shared" si="104"/>
        <v>0.329986582468572-0.00209534084830673i</v>
      </c>
      <c r="L412" t="str">
        <f t="shared" si="105"/>
        <v>0.000833333333333333-199.667126553037i</v>
      </c>
      <c r="M412" t="str">
        <f t="shared" si="106"/>
        <v>0.005-70.2572028191971i</v>
      </c>
      <c r="N412">
        <f t="shared" si="107"/>
        <v>89.67319969866783</v>
      </c>
      <c r="O412">
        <f t="shared" si="108"/>
        <v>88.436802698114278</v>
      </c>
      <c r="P412" s="3">
        <f t="shared" si="109"/>
        <v>88.436802698114278</v>
      </c>
      <c r="Q412" s="3">
        <f t="shared" si="110"/>
        <v>-90.32680030133217</v>
      </c>
      <c r="R412">
        <f t="shared" si="111"/>
        <v>89.67319969866783</v>
      </c>
      <c r="S412">
        <f t="shared" si="112"/>
        <v>4.0380009366125028E-3</v>
      </c>
      <c r="T412">
        <f t="shared" si="95"/>
        <v>88.436802698114278</v>
      </c>
    </row>
    <row r="413" spans="1:20" x14ac:dyDescent="0.25">
      <c r="A413">
        <f t="shared" si="96"/>
        <v>25.467919886291227</v>
      </c>
      <c r="B413">
        <f t="shared" si="113"/>
        <v>4.0533453401716297</v>
      </c>
      <c r="C413" t="str">
        <f t="shared" si="97"/>
        <v>-150.659821572981-26313.9323110089i</v>
      </c>
      <c r="D413" t="str">
        <f t="shared" si="98"/>
        <v>3.47812499989205-3926.50836581749i</v>
      </c>
      <c r="E413" t="str">
        <f t="shared" si="99"/>
        <v>162.469251578599-0.038570502368353i</v>
      </c>
      <c r="F413" t="str">
        <f t="shared" si="100"/>
        <v>2.90990990989252-36847.8636186055i</v>
      </c>
      <c r="G413" t="str">
        <f t="shared" si="101"/>
        <v>0.999999999994022-2.44492030906935E-06i</v>
      </c>
      <c r="H413" t="str">
        <f t="shared" si="102"/>
        <v>15.1515284424983+0.0959382634059276i</v>
      </c>
      <c r="I413" t="str">
        <f t="shared" si="103"/>
        <v>24.2330387901135-3779.97810189061i</v>
      </c>
      <c r="K413" t="str">
        <f t="shared" si="104"/>
        <v>0.329986480305805-0.00210330248683043i</v>
      </c>
      <c r="L413" t="str">
        <f t="shared" si="105"/>
        <v>0.000833333333333333-198.911263750784i</v>
      </c>
      <c r="M413" t="str">
        <f t="shared" si="106"/>
        <v>0.005-69.9912361219336i</v>
      </c>
      <c r="N413">
        <f t="shared" si="107"/>
        <v>89.671957900698573</v>
      </c>
      <c r="O413">
        <f t="shared" si="108"/>
        <v>88.403857427983482</v>
      </c>
      <c r="P413" s="3">
        <f t="shared" si="109"/>
        <v>88.403857427983482</v>
      </c>
      <c r="Q413" s="3">
        <f t="shared" si="110"/>
        <v>-90.328042099301427</v>
      </c>
      <c r="R413">
        <f t="shared" si="111"/>
        <v>89.671957900698573</v>
      </c>
      <c r="S413">
        <f t="shared" si="112"/>
        <v>4.0533453401716294E-3</v>
      </c>
      <c r="T413">
        <f t="shared" si="95"/>
        <v>88.403857427983482</v>
      </c>
    </row>
    <row r="414" spans="1:20" x14ac:dyDescent="0.25">
      <c r="A414">
        <f t="shared" si="96"/>
        <v>25.564697981859133</v>
      </c>
      <c r="B414">
        <f t="shared" si="113"/>
        <v>4.0687480524642821</v>
      </c>
      <c r="C414" t="str">
        <f t="shared" si="97"/>
        <v>-150.659770101728-26214.3102426336i</v>
      </c>
      <c r="D414" t="str">
        <f t="shared" si="98"/>
        <v>3.47812499989123-3911.64411831544i</v>
      </c>
      <c r="E414" t="str">
        <f t="shared" si="99"/>
        <v>162.469249405665-0.038717055575585i</v>
      </c>
      <c r="F414" t="str">
        <f t="shared" si="100"/>
        <v>2.90990990989239-36708.3718057977i</v>
      </c>
      <c r="G414" t="str">
        <f t="shared" si="101"/>
        <v>0.999999999993977-0.0000024542110062437i</v>
      </c>
      <c r="H414" t="str">
        <f t="shared" si="102"/>
        <v>15.1515285437017+0.0963028289943708i</v>
      </c>
      <c r="I414" t="str">
        <f t="shared" si="103"/>
        <v>24.2330388387428-3765.66857217767i</v>
      </c>
      <c r="K414" t="str">
        <f t="shared" si="104"/>
        <v>0.329986377365191-0.00211129437206605i</v>
      </c>
      <c r="L414" t="str">
        <f t="shared" si="105"/>
        <v>0.000833333333333333-198.15826235384i</v>
      </c>
      <c r="M414" t="str">
        <f t="shared" si="106"/>
        <v>0.005-69.7262762720996i</v>
      </c>
      <c r="N414">
        <f t="shared" si="107"/>
        <v>89.670711384391069</v>
      </c>
      <c r="O414">
        <f t="shared" si="108"/>
        <v>88.370912146864072</v>
      </c>
      <c r="P414" s="3">
        <f t="shared" si="109"/>
        <v>88.370912146864072</v>
      </c>
      <c r="Q414" s="3">
        <f t="shared" si="110"/>
        <v>-90.329288615608931</v>
      </c>
      <c r="R414">
        <f t="shared" si="111"/>
        <v>89.670711384391069</v>
      </c>
      <c r="S414">
        <f t="shared" si="112"/>
        <v>4.0687480524642817E-3</v>
      </c>
      <c r="T414">
        <f t="shared" si="95"/>
        <v>88.370912146864072</v>
      </c>
    </row>
    <row r="415" spans="1:20" x14ac:dyDescent="0.25">
      <c r="A415">
        <f t="shared" si="96"/>
        <v>25.661843834190201</v>
      </c>
      <c r="B415">
        <f t="shared" si="113"/>
        <v>4.0842092950636468</v>
      </c>
      <c r="C415" t="str">
        <f t="shared" si="97"/>
        <v>-150.659718238588-26115.0652759169i</v>
      </c>
      <c r="D415" t="str">
        <f t="shared" si="98"/>
        <v>3.4781249998904-3896.83614112726i</v>
      </c>
      <c r="E415" t="str">
        <f t="shared" si="99"/>
        <v>162.469247216186-0.0388641655167847i</v>
      </c>
      <c r="F415" t="str">
        <f t="shared" si="100"/>
        <v>2.90990990989225-36569.4080552421i</v>
      </c>
      <c r="G415" t="str">
        <f t="shared" si="101"/>
        <v>0.999999999993931-2.46353700806731E-06i</v>
      </c>
      <c r="H415" t="str">
        <f t="shared" si="102"/>
        <v>15.1515286456758+0.0966687799341975i</v>
      </c>
      <c r="I415" t="str">
        <f t="shared" si="103"/>
        <v>24.2330388877429-3751.41321287137i</v>
      </c>
      <c r="K415" t="str">
        <f t="shared" si="104"/>
        <v>0.329986273640806-0.00211931661886516i</v>
      </c>
      <c r="L415" t="str">
        <f t="shared" si="105"/>
        <v>0.000833333333333333-197.408111530025i</v>
      </c>
      <c r="M415" t="str">
        <f t="shared" si="106"/>
        <v>0.005-69.4623194581587i</v>
      </c>
      <c r="N415">
        <f t="shared" si="107"/>
        <v>89.669460131821339</v>
      </c>
      <c r="O415">
        <f t="shared" si="108"/>
        <v>88.337966854672146</v>
      </c>
      <c r="P415" s="3">
        <f t="shared" si="109"/>
        <v>88.337966854672146</v>
      </c>
      <c r="Q415" s="3">
        <f t="shared" si="110"/>
        <v>-90.330539868178661</v>
      </c>
      <c r="R415">
        <f t="shared" si="111"/>
        <v>89.669460131821339</v>
      </c>
      <c r="S415">
        <f t="shared" si="112"/>
        <v>4.0842092950636472E-3</v>
      </c>
      <c r="T415">
        <f t="shared" si="95"/>
        <v>88.337966854672146</v>
      </c>
    </row>
    <row r="416" spans="1:20" x14ac:dyDescent="0.25">
      <c r="A416">
        <f t="shared" si="96"/>
        <v>25.759358840760122</v>
      </c>
      <c r="B416">
        <f t="shared" si="113"/>
        <v>4.0997292903848885</v>
      </c>
      <c r="C416" t="str">
        <f t="shared" si="97"/>
        <v>-150.659665980573-26016.1959831872i</v>
      </c>
      <c r="D416" t="str">
        <f t="shared" si="98"/>
        <v>3.47812499988957-3882.08422123523i</v>
      </c>
      <c r="E416" t="str">
        <f t="shared" si="99"/>
        <v>162.469245010037-0.0390118343055993i</v>
      </c>
      <c r="F416" t="str">
        <f t="shared" si="100"/>
        <v>2.90990990989212-36430.9703678986i</v>
      </c>
      <c r="G416" t="str">
        <f t="shared" si="101"/>
        <v>0.999999999993885-2.47289844869785E-06i</v>
      </c>
      <c r="H416" t="str">
        <f t="shared" si="102"/>
        <v>15.1515287484263+0.0970361214897652i</v>
      </c>
      <c r="I416" t="str">
        <f t="shared" si="103"/>
        <v>24.2330389371158-3737.21181890356i</v>
      </c>
      <c r="K416" t="str">
        <f t="shared" si="104"/>
        <v>0.329986169126686-0.00212736934251471i</v>
      </c>
      <c r="L416" t="str">
        <f t="shared" si="105"/>
        <v>0.000833333333333333-196.66080048817i</v>
      </c>
      <c r="M416" t="str">
        <f t="shared" si="106"/>
        <v>0.005-69.1993618830034i</v>
      </c>
      <c r="N416">
        <f t="shared" si="107"/>
        <v>89.668204124997274</v>
      </c>
      <c r="O416">
        <f t="shared" si="108"/>
        <v>88.30502155132362</v>
      </c>
      <c r="P416" s="3">
        <f t="shared" si="109"/>
        <v>88.30502155132362</v>
      </c>
      <c r="Q416" s="3">
        <f t="shared" si="110"/>
        <v>-90.331795875002726</v>
      </c>
      <c r="R416">
        <f t="shared" si="111"/>
        <v>89.668204124997274</v>
      </c>
      <c r="S416">
        <f t="shared" si="112"/>
        <v>4.0997292903848888E-3</v>
      </c>
      <c r="T416">
        <f t="shared" si="95"/>
        <v>88.30502155132362</v>
      </c>
    </row>
    <row r="417" spans="1:20" x14ac:dyDescent="0.25">
      <c r="A417">
        <f t="shared" si="96"/>
        <v>25.857244404355015</v>
      </c>
      <c r="B417">
        <f t="shared" si="113"/>
        <v>4.1153082616883516</v>
      </c>
      <c r="C417" t="str">
        <f t="shared" si="97"/>
        <v>-150.659613324681-25917.7009421763i</v>
      </c>
      <c r="D417" t="str">
        <f t="shared" si="98"/>
        <v>3.47812499988873-3867.38814642804i</v>
      </c>
      <c r="E417" t="str">
        <f t="shared" si="99"/>
        <v>162.469242787091-0.0391600640637178i</v>
      </c>
      <c r="F417" t="str">
        <f t="shared" si="100"/>
        <v>2.90990990989198-36293.0567522947i</v>
      </c>
      <c r="G417" t="str">
        <f t="shared" si="101"/>
        <v>0.999999999993838-2.48229546280278E-06i</v>
      </c>
      <c r="H417" t="str">
        <f t="shared" si="102"/>
        <v>15.1515288519592+0.0974048589454392i</v>
      </c>
      <c r="I417" t="str">
        <f t="shared" si="103"/>
        <v>24.2330389868649-3723.06418598246i</v>
      </c>
      <c r="K417" t="str">
        <f t="shared" si="104"/>
        <v>0.329986063816816-0.00213545265873877i</v>
      </c>
      <c r="L417" t="str">
        <f t="shared" si="105"/>
        <v>0.000833333333333333-195.916318477954i</v>
      </c>
      <c r="M417" t="str">
        <f t="shared" si="106"/>
        <v>0.005-68.9373997639003i</v>
      </c>
      <c r="N417">
        <f t="shared" si="107"/>
        <v>89.666943345858471</v>
      </c>
      <c r="O417">
        <f t="shared" si="108"/>
        <v>88.272076236733398</v>
      </c>
      <c r="P417" s="3">
        <f t="shared" si="109"/>
        <v>88.272076236733398</v>
      </c>
      <c r="Q417" s="3">
        <f t="shared" si="110"/>
        <v>-90.333056654141529</v>
      </c>
      <c r="R417">
        <f t="shared" si="111"/>
        <v>89.666943345858471</v>
      </c>
      <c r="S417">
        <f t="shared" si="112"/>
        <v>4.1153082616883514E-3</v>
      </c>
      <c r="T417">
        <f t="shared" si="95"/>
        <v>88.272076236733398</v>
      </c>
    </row>
    <row r="418" spans="1:20" x14ac:dyDescent="0.25">
      <c r="A418">
        <f t="shared" si="96"/>
        <v>25.955501933091565</v>
      </c>
      <c r="B418">
        <f t="shared" si="113"/>
        <v>4.1309464330827677</v>
      </c>
      <c r="C418" t="str">
        <f t="shared" si="97"/>
        <v>-150.659560267879-25819.578736i</v>
      </c>
      <c r="D418" t="str">
        <f t="shared" si="98"/>
        <v>3.47812499988787-3852.7477052977i</v>
      </c>
      <c r="E418" t="str">
        <f t="shared" si="99"/>
        <v>162.46924054722-0.0393088569208438i</v>
      </c>
      <c r="F418" t="str">
        <f t="shared" si="100"/>
        <v>2.90990990989184-36155.6652244966i</v>
      </c>
      <c r="G418" t="str">
        <f t="shared" si="101"/>
        <v>0.999999999993791-2.49172818556132E-06i</v>
      </c>
      <c r="H418" t="str">
        <f t="shared" si="102"/>
        <v>15.1515289562805+0.0977749976056648i</v>
      </c>
      <c r="I418" t="str">
        <f t="shared" si="103"/>
        <v>24.2330390369926-3708.9701105896i</v>
      </c>
      <c r="K418" t="str">
        <f t="shared" si="104"/>
        <v>0.329985957705139-0.00214356668370015i</v>
      </c>
      <c r="L418" t="str">
        <f t="shared" si="105"/>
        <v>0.000833333333333333-195.174654789753i</v>
      </c>
      <c r="M418" t="str">
        <f t="shared" si="106"/>
        <v>0.005-68.6764293324371i</v>
      </c>
      <c r="N418">
        <f t="shared" si="107"/>
        <v>89.665677776276027</v>
      </c>
      <c r="O418">
        <f t="shared" si="108"/>
        <v>88.239130910815931</v>
      </c>
      <c r="P418" s="3">
        <f t="shared" si="109"/>
        <v>88.239130910815931</v>
      </c>
      <c r="Q418" s="3">
        <f t="shared" si="110"/>
        <v>-90.334322223723973</v>
      </c>
      <c r="R418">
        <f t="shared" si="111"/>
        <v>89.665677776276027</v>
      </c>
      <c r="S418">
        <f t="shared" si="112"/>
        <v>4.1309464330827675E-3</v>
      </c>
      <c r="T418">
        <f t="shared" si="95"/>
        <v>88.239130910815931</v>
      </c>
    </row>
    <row r="419" spans="1:20" x14ac:dyDescent="0.25">
      <c r="A419">
        <f t="shared" si="96"/>
        <v>26.054132840437312</v>
      </c>
      <c r="B419">
        <f t="shared" si="113"/>
        <v>4.1466440295284821</v>
      </c>
      <c r="C419" t="str">
        <f t="shared" si="97"/>
        <v>-150.659506807119-25721.8279531378i</v>
      </c>
      <c r="D419" t="str">
        <f t="shared" si="98"/>
        <v>3.47812499988702-3838.16268723658i</v>
      </c>
      <c r="E419" t="str">
        <f t="shared" si="99"/>
        <v>162.469238290296-0.0394582150147739i</v>
      </c>
      <c r="F419" t="str">
        <f t="shared" si="100"/>
        <v>2.90990990989171-36018.7938080811i</v>
      </c>
      <c r="G419" t="str">
        <f t="shared" si="101"/>
        <v>0.999999999993744-2.50119675266633E-06i</v>
      </c>
      <c r="H419" t="str">
        <f t="shared" si="102"/>
        <v>15.1515290613961+0.0981465427950438i</v>
      </c>
      <c r="I419" t="str">
        <f t="shared" si="103"/>
        <v>24.2330390875019-3694.92938997696i</v>
      </c>
      <c r="K419" t="str">
        <f t="shared" si="104"/>
        <v>0.329985850785551-0.00215171153400206i</v>
      </c>
      <c r="L419" t="str">
        <f t="shared" si="105"/>
        <v>0.000833333333333333-194.435798754486i</v>
      </c>
      <c r="M419" t="str">
        <f t="shared" si="106"/>
        <v>0.005-68.4164468344664i</v>
      </c>
      <c r="N419">
        <f t="shared" si="107"/>
        <v>89.664407398052134</v>
      </c>
      <c r="O419">
        <f t="shared" si="108"/>
        <v>88.206185573485044</v>
      </c>
      <c r="P419" s="3">
        <f t="shared" si="109"/>
        <v>88.206185573485044</v>
      </c>
      <c r="Q419" s="3">
        <f t="shared" si="110"/>
        <v>-90.335592601947866</v>
      </c>
      <c r="R419">
        <f t="shared" si="111"/>
        <v>89.664407398052134</v>
      </c>
      <c r="S419">
        <f t="shared" si="112"/>
        <v>4.1466440295284818E-3</v>
      </c>
      <c r="T419">
        <f t="shared" si="95"/>
        <v>88.206185573485044</v>
      </c>
    </row>
    <row r="420" spans="1:20" x14ac:dyDescent="0.25">
      <c r="A420">
        <f t="shared" si="96"/>
        <v>26.153138545230977</v>
      </c>
      <c r="B420">
        <f t="shared" si="113"/>
        <v>4.1624012768406908</v>
      </c>
      <c r="C420" t="str">
        <f t="shared" si="97"/>
        <v>-150.659452939322-25624.4471874115i</v>
      </c>
      <c r="D420" t="str">
        <f t="shared" si="98"/>
        <v>3.47812499988616-3823.63288243427i</v>
      </c>
      <c r="E420" t="str">
        <f t="shared" si="99"/>
        <v>162.469236016187-0.0396081404913809i</v>
      </c>
      <c r="F420" t="str">
        <f t="shared" si="100"/>
        <v>2.90990990989156-35882.4405341069i</v>
      </c>
      <c r="G420" t="str">
        <f t="shared" si="101"/>
        <v>0.999999999993696-2.51070130032634E-06i</v>
      </c>
      <c r="H420" t="str">
        <f t="shared" si="102"/>
        <v>15.1515291673121+0.0985194998584146i</v>
      </c>
      <c r="I420" t="str">
        <f t="shared" si="103"/>
        <v>24.2330391383959-3680.94182216407i</v>
      </c>
      <c r="K420" t="str">
        <f t="shared" si="104"/>
        <v>0.329985743051901-0.00215988732668981i</v>
      </c>
      <c r="L420" t="str">
        <f t="shared" si="105"/>
        <v>0.000833333333333333-193.699739743461i</v>
      </c>
      <c r="M420" t="str">
        <f t="shared" si="106"/>
        <v>0.005-68.1574485300519i</v>
      </c>
      <c r="N420">
        <f t="shared" si="107"/>
        <v>89.66313219291996</v>
      </c>
      <c r="O420">
        <f t="shared" si="108"/>
        <v>88.173240224653711</v>
      </c>
      <c r="P420" s="3">
        <f t="shared" si="109"/>
        <v>88.173240224653711</v>
      </c>
      <c r="Q420" s="3">
        <f t="shared" si="110"/>
        <v>-90.33686780708004</v>
      </c>
      <c r="R420">
        <f t="shared" si="111"/>
        <v>89.66313219291996</v>
      </c>
      <c r="S420">
        <f t="shared" si="112"/>
        <v>4.1624012768406906E-3</v>
      </c>
      <c r="T420">
        <f t="shared" si="95"/>
        <v>88.173240224653711</v>
      </c>
    </row>
    <row r="421" spans="1:20" x14ac:dyDescent="0.25">
      <c r="A421">
        <f t="shared" si="96"/>
        <v>26.252520471702855</v>
      </c>
      <c r="B421">
        <f t="shared" si="113"/>
        <v>4.1782184016926855</v>
      </c>
      <c r="C421" t="str">
        <f t="shared" si="97"/>
        <v>-150.659398661392-25527.4350379665i</v>
      </c>
      <c r="D421" t="str">
        <f t="shared" si="98"/>
        <v>3.47812499988529-3809.15808187465i</v>
      </c>
      <c r="E421" t="str">
        <f t="shared" si="99"/>
        <v>162.469233724765-0.039758635504685i</v>
      </c>
      <c r="F421" t="str">
        <f t="shared" si="100"/>
        <v>2.90990990989142-35746.6034410864i</v>
      </c>
      <c r="G421" t="str">
        <f t="shared" si="101"/>
        <v>0.999999999993648-2.52024196526746E-06i</v>
      </c>
      <c r="H421" t="str">
        <f t="shared" si="102"/>
        <v>15.1515292740346+0.0988938741609237i</v>
      </c>
      <c r="I421" t="str">
        <f t="shared" si="103"/>
        <v>24.2330391896775-3667.00720593508i</v>
      </c>
      <c r="K421" t="str">
        <f t="shared" si="104"/>
        <v>0.329985634497991-0.00216809417925239i</v>
      </c>
      <c r="L421" t="str">
        <f t="shared" si="105"/>
        <v>0.000833333333333333-192.966467168222i</v>
      </c>
      <c r="M421" t="str">
        <f t="shared" si="106"/>
        <v>0.005-67.8994306934171i</v>
      </c>
      <c r="N421">
        <f t="shared" si="107"/>
        <v>89.661852142543296</v>
      </c>
      <c r="O421">
        <f t="shared" si="108"/>
        <v>88.140294864234477</v>
      </c>
      <c r="P421" s="3">
        <f t="shared" si="109"/>
        <v>88.140294864234477</v>
      </c>
      <c r="Q421" s="3">
        <f t="shared" si="110"/>
        <v>-90.338147857456704</v>
      </c>
      <c r="R421">
        <f t="shared" si="111"/>
        <v>89.661852142543296</v>
      </c>
      <c r="S421">
        <f t="shared" si="112"/>
        <v>4.1782184016926852E-3</v>
      </c>
      <c r="T421">
        <f t="shared" si="95"/>
        <v>88.140294864234477</v>
      </c>
    </row>
    <row r="422" spans="1:20" x14ac:dyDescent="0.25">
      <c r="A422">
        <f t="shared" si="96"/>
        <v>26.352280049495327</v>
      </c>
      <c r="B422">
        <f t="shared" si="113"/>
        <v>4.1940956316191178</v>
      </c>
      <c r="C422" t="str">
        <f t="shared" si="97"/>
        <v>-150.659343970207-25430.7901092505i</v>
      </c>
      <c r="D422" t="str">
        <f t="shared" si="98"/>
        <v>3.47812499988442-3794.73807733289i</v>
      </c>
      <c r="E422" t="str">
        <f t="shared" si="99"/>
        <v>162.469231415896-0.0399097022168729i</v>
      </c>
      <c r="F422" t="str">
        <f t="shared" si="100"/>
        <v>2.90990990989129-35611.2805749575i</v>
      </c>
      <c r="G422" t="str">
        <f t="shared" si="101"/>
        <v>0.9999999999936-2.52981888473536E-06i</v>
      </c>
      <c r="H422" t="str">
        <f t="shared" si="102"/>
        <v>15.1515293815697+0.0992696710881058i</v>
      </c>
      <c r="I422" t="str">
        <f t="shared" si="103"/>
        <v>24.2330392413497-3653.12534083585i</v>
      </c>
      <c r="K422" t="str">
        <f t="shared" si="104"/>
        <v>0.329985525117577-0.00217633220962422i</v>
      </c>
      <c r="L422" t="str">
        <f t="shared" si="105"/>
        <v>0.000833333333333333-192.235970480396i</v>
      </c>
      <c r="M422" t="str">
        <f t="shared" si="106"/>
        <v>0.005-67.642389612888i</v>
      </c>
      <c r="N422">
        <f t="shared" si="107"/>
        <v>89.660567228516328</v>
      </c>
      <c r="O422">
        <f t="shared" si="108"/>
        <v>88.107349492139107</v>
      </c>
      <c r="P422" s="3">
        <f t="shared" si="109"/>
        <v>88.107349492139107</v>
      </c>
      <c r="Q422" s="3">
        <f t="shared" si="110"/>
        <v>-90.339432771483672</v>
      </c>
      <c r="R422">
        <f t="shared" si="111"/>
        <v>89.660567228516328</v>
      </c>
      <c r="S422">
        <f t="shared" si="112"/>
        <v>4.1940956316191182E-3</v>
      </c>
      <c r="T422">
        <f t="shared" si="95"/>
        <v>88.107349492139107</v>
      </c>
    </row>
    <row r="423" spans="1:20" x14ac:dyDescent="0.25">
      <c r="A423">
        <f t="shared" si="96"/>
        <v>26.452418713683407</v>
      </c>
      <c r="B423">
        <f t="shared" si="113"/>
        <v>4.2100331950192702</v>
      </c>
      <c r="C423" t="str">
        <f t="shared" si="97"/>
        <v>-150.659288862617-25334.5110109935i</v>
      </c>
      <c r="D423" t="str">
        <f t="shared" si="98"/>
        <v>3.47812499988354-3780.37266137234i</v>
      </c>
      <c r="E423" t="str">
        <f t="shared" si="99"/>
        <v>162.469229089448-0.0400613427983064i</v>
      </c>
      <c r="F423" t="str">
        <f t="shared" si="100"/>
        <v>2.90990990989114-35476.4699890551i</v>
      </c>
      <c r="G423" t="str">
        <f t="shared" si="101"/>
        <v>0.999999999993551-2.53943219649723E-06i</v>
      </c>
      <c r="H423" t="str">
        <f t="shared" si="102"/>
        <v>15.1515294899237+0.0996468960459619i</v>
      </c>
      <c r="I423" t="str">
        <f t="shared" si="103"/>
        <v>24.2330392934154-3639.2960271711i</v>
      </c>
      <c r="K423" t="str">
        <f t="shared" si="104"/>
        <v>0.329985414904365-0.00218460153618678i</v>
      </c>
      <c r="L423" t="str">
        <f t="shared" si="105"/>
        <v>0.000833333333333333-191.508239171544i</v>
      </c>
      <c r="M423" t="str">
        <f t="shared" si="106"/>
        <v>0.005-67.3863215908428i</v>
      </c>
      <c r="N423">
        <f t="shared" si="107"/>
        <v>89.65927743236341</v>
      </c>
      <c r="O423">
        <f t="shared" si="108"/>
        <v>88.0744041082786</v>
      </c>
      <c r="P423" s="3">
        <f t="shared" si="109"/>
        <v>88.0744041082786</v>
      </c>
      <c r="Q423" s="3">
        <f t="shared" si="110"/>
        <v>-90.34072256763659</v>
      </c>
      <c r="R423">
        <f t="shared" si="111"/>
        <v>89.65927743236341</v>
      </c>
      <c r="S423">
        <f t="shared" si="112"/>
        <v>4.21003319501927E-3</v>
      </c>
      <c r="T423">
        <f t="shared" si="95"/>
        <v>88.0744041082786</v>
      </c>
    </row>
    <row r="424" spans="1:20" x14ac:dyDescent="0.25">
      <c r="A424">
        <f t="shared" si="96"/>
        <v>26.552937904795407</v>
      </c>
      <c r="B424">
        <f t="shared" si="113"/>
        <v>4.2260313211603435</v>
      </c>
      <c r="C424" t="str">
        <f t="shared" si="97"/>
        <v>-150.659233335454-25238.5963581889i</v>
      </c>
      <c r="D424" t="str">
        <f t="shared" si="98"/>
        <v>3.47812499988265-3766.06162734169i</v>
      </c>
      <c r="E424" t="str">
        <f t="shared" si="99"/>
        <v>162.469226745287-0.0402135594275781i</v>
      </c>
      <c r="F424" t="str">
        <f t="shared" si="100"/>
        <v>2.90990990989101-35342.1697440838i</v>
      </c>
      <c r="G424" t="str">
        <f t="shared" si="101"/>
        <v>0.999999999993502-0.0000025490820388438i</v>
      </c>
      <c r="H424" t="str">
        <f t="shared" si="102"/>
        <v>15.1515295991026+0.100025554461033i</v>
      </c>
      <c r="I424" t="str">
        <f t="shared" si="103"/>
        <v>24.233039345877-3625.51906600146i</v>
      </c>
      <c r="K424" t="str">
        <f t="shared" si="104"/>
        <v>0.329985303852019-0.00219290227777037i</v>
      </c>
      <c r="L424" t="str">
        <f t="shared" si="105"/>
        <v>0.000833333333333333-190.783262773007i</v>
      </c>
      <c r="M424" t="str">
        <f t="shared" si="106"/>
        <v>0.005-67.1312229436571i</v>
      </c>
      <c r="N424">
        <f t="shared" si="107"/>
        <v>89.65798273553871</v>
      </c>
      <c r="O424">
        <f t="shared" si="108"/>
        <v>88.041458712563553</v>
      </c>
      <c r="P424" s="3">
        <f t="shared" si="109"/>
        <v>88.041458712563553</v>
      </c>
      <c r="Q424" s="3">
        <f t="shared" si="110"/>
        <v>-90.34201726446129</v>
      </c>
      <c r="R424">
        <f t="shared" si="111"/>
        <v>89.65798273553871</v>
      </c>
      <c r="S424">
        <f t="shared" si="112"/>
        <v>4.2260313211603439E-3</v>
      </c>
      <c r="T424">
        <f t="shared" si="95"/>
        <v>88.041458712563553</v>
      </c>
    </row>
    <row r="425" spans="1:20" x14ac:dyDescent="0.25">
      <c r="A425">
        <f t="shared" si="96"/>
        <v>26.653839068833626</v>
      </c>
      <c r="B425">
        <f t="shared" si="113"/>
        <v>4.2420902401807528</v>
      </c>
      <c r="C425" t="str">
        <f t="shared" si="97"/>
        <v>-150.659177385526-25143.0447710719i</v>
      </c>
      <c r="D425" t="str">
        <f t="shared" si="98"/>
        <v>3.47812499988176-3751.80476937191i</v>
      </c>
      <c r="E425" t="str">
        <f t="shared" si="99"/>
        <v>162.469224383279-0.0403663542915509i</v>
      </c>
      <c r="F425" t="str">
        <f t="shared" si="100"/>
        <v>2.90990990989086-35208.3779080896i</v>
      </c>
      <c r="G425" t="str">
        <f t="shared" si="101"/>
        <v>0.999999999993453-2.55876855059128E-06i</v>
      </c>
      <c r="H425" t="str">
        <f t="shared" si="102"/>
        <v>15.151529709113+0.100405651780488i</v>
      </c>
      <c r="I425" t="str">
        <f t="shared" si="103"/>
        <v>24.2330393987388-3611.79425914081i</v>
      </c>
      <c r="K425" t="str">
        <f t="shared" si="104"/>
        <v>0.329985191954145-0.00220123455365571i</v>
      </c>
      <c r="L425" t="str">
        <f t="shared" si="105"/>
        <v>0.000833333333333333-190.061030855755i</v>
      </c>
      <c r="M425" t="str">
        <f t="shared" si="106"/>
        <v>0.005-66.8770900016505i</v>
      </c>
      <c r="N425">
        <f t="shared" si="107"/>
        <v>89.656683119425978</v>
      </c>
      <c r="O425">
        <f t="shared" si="108"/>
        <v>88.008513304903573</v>
      </c>
      <c r="P425" s="3">
        <f t="shared" si="109"/>
        <v>88.008513304903573</v>
      </c>
      <c r="Q425" s="3">
        <f t="shared" si="110"/>
        <v>-90.343316880574022</v>
      </c>
      <c r="R425">
        <f t="shared" si="111"/>
        <v>89.656683119425978</v>
      </c>
      <c r="S425">
        <f t="shared" si="112"/>
        <v>4.2420902401807525E-3</v>
      </c>
      <c r="T425">
        <f t="shared" si="95"/>
        <v>88.008513304903573</v>
      </c>
    </row>
    <row r="426" spans="1:20" x14ac:dyDescent="0.25">
      <c r="A426">
        <f t="shared" si="96"/>
        <v>26.755123657295197</v>
      </c>
      <c r="B426">
        <f t="shared" si="113"/>
        <v>4.25821018309344</v>
      </c>
      <c r="C426" t="str">
        <f t="shared" si="97"/>
        <v>-150.65912100961-25047.8548751009i</v>
      </c>
      <c r="D426" t="str">
        <f t="shared" si="98"/>
        <v>3.47812499988086-3737.6018823733i</v>
      </c>
      <c r="E426" t="str">
        <f t="shared" si="99"/>
        <v>162.469222003287-0.0405197295853458i</v>
      </c>
      <c r="F426" t="str">
        <f t="shared" si="100"/>
        <v>2.90990990989071-35075.0925564318i</v>
      </c>
      <c r="G426" t="str">
        <f t="shared" si="101"/>
        <v>0.999999999993403-2.56849187108339E-06i</v>
      </c>
      <c r="H426" t="str">
        <f t="shared" si="102"/>
        <v>15.151529819961+0.100787193472187i</v>
      </c>
      <c r="I426" t="str">
        <f t="shared" si="103"/>
        <v>24.2330394520026-3598.12140915312i</v>
      </c>
      <c r="K426" t="str">
        <f t="shared" si="104"/>
        <v>0.32998507920431-0.00220959848357569i</v>
      </c>
      <c r="L426" t="str">
        <f t="shared" si="105"/>
        <v>0.000833333333333333-189.34153303024i</v>
      </c>
      <c r="M426" t="str">
        <f t="shared" si="106"/>
        <v>0.005-66.6239191090364i</v>
      </c>
      <c r="N426">
        <f t="shared" si="107"/>
        <v>89.655378565338367</v>
      </c>
      <c r="O426">
        <f t="shared" si="108"/>
        <v>87.97556788520771</v>
      </c>
      <c r="P426" s="3">
        <f t="shared" si="109"/>
        <v>87.97556788520771</v>
      </c>
      <c r="Q426" s="3">
        <f t="shared" si="110"/>
        <v>-90.344621434661633</v>
      </c>
      <c r="R426">
        <f t="shared" si="111"/>
        <v>89.655378565338367</v>
      </c>
      <c r="S426">
        <f t="shared" si="112"/>
        <v>4.2582101830934398E-3</v>
      </c>
      <c r="T426">
        <f t="shared" si="95"/>
        <v>87.97556788520771</v>
      </c>
    </row>
    <row r="427" spans="1:20" x14ac:dyDescent="0.25">
      <c r="A427">
        <f t="shared" si="96"/>
        <v>26.856793127192923</v>
      </c>
      <c r="B427">
        <f t="shared" si="113"/>
        <v>4.2743913817891954</v>
      </c>
      <c r="C427" t="str">
        <f t="shared" si="97"/>
        <v>-150.659064204468-24953.0253009378i</v>
      </c>
      <c r="D427" t="str">
        <f t="shared" si="98"/>
        <v>3.47812499987996-3723.45276203258i</v>
      </c>
      <c r="E427" t="str">
        <f t="shared" si="99"/>
        <v>162.469219605175-0.0406736875124229i</v>
      </c>
      <c r="F427" t="str">
        <f t="shared" si="100"/>
        <v>2.90990990989057-34942.3117717561i</v>
      </c>
      <c r="G427" t="str">
        <f t="shared" si="101"/>
        <v>0.999999999993353-2.57825214019338E-06i</v>
      </c>
      <c r="H427" t="str">
        <f t="shared" si="102"/>
        <v>15.1515299316531+0.101170185024775i</v>
      </c>
      <c r="I427" t="str">
        <f t="shared" si="103"/>
        <v>24.2330395056723-3584.5003193499i</v>
      </c>
      <c r="K427" t="str">
        <f t="shared" si="104"/>
        <v>0.329984965596027-0.00221799418771712i</v>
      </c>
      <c r="L427" t="str">
        <f t="shared" si="105"/>
        <v>0.000833333333333333-188.624758946244i</v>
      </c>
      <c r="M427" t="str">
        <f t="shared" si="106"/>
        <v>0.005-66.3717066238658i</v>
      </c>
      <c r="N427">
        <f t="shared" si="107"/>
        <v>89.654069054518047</v>
      </c>
      <c r="O427">
        <f t="shared" si="108"/>
        <v>87.942622453384459</v>
      </c>
      <c r="P427" s="3">
        <f t="shared" si="109"/>
        <v>87.942622453384459</v>
      </c>
      <c r="Q427" s="3">
        <f t="shared" si="110"/>
        <v>-90.345930945481953</v>
      </c>
      <c r="R427">
        <f t="shared" si="111"/>
        <v>89.654069054518047</v>
      </c>
      <c r="S427">
        <f t="shared" si="112"/>
        <v>4.2743913817891955E-3</v>
      </c>
      <c r="T427">
        <f t="shared" si="95"/>
        <v>87.942622453384459</v>
      </c>
    </row>
    <row r="428" spans="1:20" x14ac:dyDescent="0.25">
      <c r="A428">
        <f t="shared" si="96"/>
        <v>26.958848941076258</v>
      </c>
      <c r="B428">
        <f t="shared" si="113"/>
        <v>4.2906340690399949</v>
      </c>
      <c r="C428" t="str">
        <f t="shared" si="97"/>
        <v>-150.659006966829-24858.5546844266i</v>
      </c>
      <c r="D428" t="str">
        <f t="shared" si="98"/>
        <v>3.47812499987903-3709.35720480989i</v>
      </c>
      <c r="E428" t="str">
        <f t="shared" si="99"/>
        <v>162.469217188803-0.0408282302845812i</v>
      </c>
      <c r="F428" t="str">
        <f t="shared" si="100"/>
        <v>2.90990990989042-34810.0336439661i</v>
      </c>
      <c r="G428" t="str">
        <f t="shared" si="101"/>
        <v>0.999999999993302-2.58804949832599E-06i</v>
      </c>
      <c r="H428" t="str">
        <f t="shared" si="102"/>
        <v>15.1515300441956+0.10155463194775i</v>
      </c>
      <c r="I428" t="str">
        <f t="shared" si="103"/>
        <v>24.2330395597505-3570.93079378714i</v>
      </c>
      <c r="K428" t="str">
        <f t="shared" si="104"/>
        <v>0.329984851122759-0.00222642178672232i</v>
      </c>
      <c r="L428" t="str">
        <f t="shared" si="105"/>
        <v>0.000833333333333333-187.910698292732i</v>
      </c>
      <c r="M428" t="str">
        <f t="shared" si="106"/>
        <v>0.005-66.1204489179773i</v>
      </c>
      <c r="N428">
        <f t="shared" si="107"/>
        <v>89.652754568135975</v>
      </c>
      <c r="O428">
        <f t="shared" si="108"/>
        <v>87.909677009341237</v>
      </c>
      <c r="P428" s="3">
        <f t="shared" si="109"/>
        <v>87.909677009341237</v>
      </c>
      <c r="Q428" s="3">
        <f t="shared" si="110"/>
        <v>-90.347245431864025</v>
      </c>
      <c r="R428">
        <f t="shared" si="111"/>
        <v>89.652754568135975</v>
      </c>
      <c r="S428">
        <f t="shared" si="112"/>
        <v>4.2906340690399948E-3</v>
      </c>
      <c r="T428">
        <f t="shared" ref="T428:T491" si="114">P428</f>
        <v>87.909677009341237</v>
      </c>
    </row>
    <row r="429" spans="1:20" x14ac:dyDescent="0.25">
      <c r="A429">
        <f t="shared" ref="A429:A492" si="115">2*PI()*B429</f>
        <v>27.061292567052348</v>
      </c>
      <c r="B429">
        <f t="shared" si="113"/>
        <v>4.3069384785023468</v>
      </c>
      <c r="C429" t="str">
        <f t="shared" ref="C429:C492" si="116">IMPRODUCT(D429,E429,$C$40,,K429,$C$41)</f>
        <v>-150.658949293402-24764.4416665768i</v>
      </c>
      <c r="D429" t="str">
        <f t="shared" ref="D429:D492" si="117">IMDIV(IMPRODUCT($C$37,$C$38,COMPLEX(1,A429/$C$38)),IMSUM(-1*A429*A429/$C$39,COMPLEX(0,1*A429)))</f>
        <v>3.47812499987812-3695.31500793593i</v>
      </c>
      <c r="E429" t="str">
        <f t="shared" ref="E429:E492" si="118">IMDIV(IMPRODUCT(IMSUM(F429,G429),$C$29,H429),IMSUM(1,I429))</f>
        <v>162.469214754035-0.0409833601219914i</v>
      </c>
      <c r="F429" t="str">
        <f t="shared" ref="F429:F492" si="119">IMDIV(IMPRODUCT($C$14,$C$15,COMPLEX(1,A429/$C$15)),IMSUM(-1*A429*A429/$C$16,COMPLEX(0,A429)))</f>
        <v>2.90990990989028-34678.2562701968i</v>
      </c>
      <c r="G429" t="str">
        <f t="shared" ref="G429:G492" si="120">IMDIV(1,COMPLEX(1,A429*$C$9*$C$10))</f>
        <v>0.999999999993251-0.0000025978840864195i</v>
      </c>
      <c r="H429" t="str">
        <f t="shared" ref="H429:H492" si="121">IMDIV($C$3,IMSUM(K429,COMPLEX(0,$C$28*A429)))</f>
        <v>15.1515301575951+0.101940539771548i</v>
      </c>
      <c r="I429" t="str">
        <f t="shared" ref="I429:I492" si="122">IMPRODUCT(F429,$C$29,H429,$C$31)</f>
        <v>24.2330396142404-3557.41263726274i</v>
      </c>
      <c r="K429" t="str">
        <f t="shared" ref="K429:K492" si="123">IF($C$26&lt;=0,IMDIV(1,IMSUM(IMDIV(1,L429),1/$C$18)),IMDIV(1,IMSUM(IMDIV(1,L429),1/$C$18,IMDIV(1,M429))))</f>
        <v>0.329984735777924-0.00223488140169097i</v>
      </c>
      <c r="L429" t="str">
        <f t="shared" ref="L429:L492" si="124">IMSUM($C$21/$C$22,IMDIV(1,COMPLEX(0,$C$20*$C$22*A429)))</f>
        <v>0.000833333333333333-187.199340797701i</v>
      </c>
      <c r="M429" t="str">
        <f t="shared" ref="M429:M492" si="125">IMSUM($C$25/$C$26,IMDIV(1,COMPLEX(0,$C$24*$C$26*A429)))</f>
        <v>0.005-65.8701423769448i</v>
      </c>
      <c r="N429">
        <f t="shared" ref="N429:N492" si="126">ABS(R429)</f>
        <v>89.651435087291659</v>
      </c>
      <c r="O429">
        <f t="shared" ref="O429:O492" si="127">ABS(P429)</f>
        <v>87.876731552985333</v>
      </c>
      <c r="P429" s="3">
        <f t="shared" ref="P429:P492" si="128">20*LOG10(IMABS(C429))</f>
        <v>87.876731552985333</v>
      </c>
      <c r="Q429" s="3">
        <f t="shared" ref="Q429:Q492" si="129">IMARGUMENT(C429)*180/PI()</f>
        <v>-90.348564912708341</v>
      </c>
      <c r="R429">
        <f t="shared" ref="R429:R492" si="130">IF(Q429&lt;0,Q429+180,Q429-180)</f>
        <v>89.651435087291659</v>
      </c>
      <c r="S429">
        <f t="shared" ref="S429:S492" si="131">B429/1000</f>
        <v>4.3069384785023469E-3</v>
      </c>
      <c r="T429">
        <f t="shared" si="114"/>
        <v>87.876731552985333</v>
      </c>
    </row>
    <row r="430" spans="1:20" x14ac:dyDescent="0.25">
      <c r="A430">
        <f t="shared" si="115"/>
        <v>27.164125478807144</v>
      </c>
      <c r="B430">
        <f t="shared" ref="B430:B493" si="132">B429*(1+B$42)</f>
        <v>4.3233048447206555</v>
      </c>
      <c r="C430" t="str">
        <f t="shared" si="116"/>
        <v>-150.658891180867-24670.6848935405i</v>
      </c>
      <c r="D430" t="str">
        <f t="shared" si="117"/>
        <v>3.4781249998772-3681.32596940895i</v>
      </c>
      <c r="E430" t="str">
        <f t="shared" si="118"/>
        <v>162.469212300729-0.0411390792532574i</v>
      </c>
      <c r="F430" t="str">
        <f t="shared" si="119"/>
        <v>2.90990990989012-34546.9777547861i</v>
      </c>
      <c r="G430" t="str">
        <f t="shared" si="120"/>
        <v>0.9999999999932-2.60775604594776E-06i</v>
      </c>
      <c r="H430" t="str">
        <f t="shared" si="121"/>
        <v>15.151530271858+0.102327914047622i</v>
      </c>
      <c r="I430" t="str">
        <f t="shared" si="122"/>
        <v>24.2330396691452-3543.94565531339i</v>
      </c>
      <c r="K430" t="str">
        <f t="shared" si="123"/>
        <v>0.329984619554884-0.00224337315418171i</v>
      </c>
      <c r="L430" t="str">
        <f t="shared" si="124"/>
        <v>0.000833333333333333-186.490676228034i</v>
      </c>
      <c r="M430" t="str">
        <f t="shared" si="125"/>
        <v>0.005-65.6207834000249i</v>
      </c>
      <c r="N430">
        <f t="shared" si="126"/>
        <v>89.65011059301284</v>
      </c>
      <c r="O430">
        <f t="shared" si="127"/>
        <v>87.843786084222756</v>
      </c>
      <c r="P430" s="3">
        <f t="shared" si="128"/>
        <v>87.843786084222756</v>
      </c>
      <c r="Q430" s="3">
        <f t="shared" si="129"/>
        <v>-90.34988940698716</v>
      </c>
      <c r="R430">
        <f t="shared" si="130"/>
        <v>89.65011059301284</v>
      </c>
      <c r="S430">
        <f t="shared" si="131"/>
        <v>4.3233048447206554E-3</v>
      </c>
      <c r="T430">
        <f t="shared" si="114"/>
        <v>87.843786084222756</v>
      </c>
    </row>
    <row r="431" spans="1:20" x14ac:dyDescent="0.25">
      <c r="A431">
        <f t="shared" si="115"/>
        <v>27.267349155626611</v>
      </c>
      <c r="B431">
        <f t="shared" si="132"/>
        <v>4.3397334031305936</v>
      </c>
      <c r="C431" t="str">
        <f t="shared" si="116"/>
        <v>-150.658832625884-24577.2830165952i</v>
      </c>
      <c r="D431" t="str">
        <f t="shared" si="117"/>
        <v>3.47812499987626-3667.38988799195i</v>
      </c>
      <c r="E431" t="str">
        <f t="shared" si="118"/>
        <v>162.469209828745-0.0412953899154041i</v>
      </c>
      <c r="F431" t="str">
        <f t="shared" si="119"/>
        <v>2.90990990988997-34416.1962092487i</v>
      </c>
      <c r="G431" t="str">
        <f t="shared" si="120"/>
        <v>0.999999999993148-2.61766551892221E-06i</v>
      </c>
      <c r="H431" t="str">
        <f t="shared" si="121"/>
        <v>15.151530386991+0.102716760348519i</v>
      </c>
      <c r="I431" t="str">
        <f t="shared" si="122"/>
        <v>24.2330397244681-3530.5296542121i</v>
      </c>
      <c r="K431" t="str">
        <f t="shared" si="123"/>
        <v>0.329984502446954-0.00225189716621401i</v>
      </c>
      <c r="L431" t="str">
        <f t="shared" si="124"/>
        <v>0.000833333333333333-185.784694389355i</v>
      </c>
      <c r="M431" t="str">
        <f t="shared" si="125"/>
        <v>0.005-65.3723684001046i</v>
      </c>
      <c r="N431">
        <f t="shared" si="126"/>
        <v>89.648781066255225</v>
      </c>
      <c r="O431">
        <f t="shared" si="127"/>
        <v>87.810840602959132</v>
      </c>
      <c r="P431" s="3">
        <f t="shared" si="128"/>
        <v>87.810840602959132</v>
      </c>
      <c r="Q431" s="3">
        <f t="shared" si="129"/>
        <v>-90.351218933744775</v>
      </c>
      <c r="R431">
        <f t="shared" si="130"/>
        <v>89.648781066255225</v>
      </c>
      <c r="S431">
        <f t="shared" si="131"/>
        <v>4.3397334031305933E-3</v>
      </c>
      <c r="T431">
        <f t="shared" si="114"/>
        <v>87.810840602959132</v>
      </c>
    </row>
    <row r="432" spans="1:20" x14ac:dyDescent="0.25">
      <c r="A432">
        <f t="shared" si="115"/>
        <v>27.370965082417992</v>
      </c>
      <c r="B432">
        <f t="shared" si="132"/>
        <v>4.35622439006249</v>
      </c>
      <c r="C432" t="str">
        <f t="shared" si="116"/>
        <v>-150.658773625084-24484.2346921236i</v>
      </c>
      <c r="D432" t="str">
        <f t="shared" si="117"/>
        <v>3.47812499987531-3653.50656320972i</v>
      </c>
      <c r="E432" t="str">
        <f t="shared" si="118"/>
        <v>162.469207337939-0.0414522943539501i</v>
      </c>
      <c r="F432" t="str">
        <f t="shared" si="119"/>
        <v>2.90990990988982-34285.9097522482i</v>
      </c>
      <c r="G432" t="str">
        <f t="shared" si="120"/>
        <v>0.999999999993096-2.62761264789399E-06i</v>
      </c>
      <c r="H432" t="str">
        <f t="shared" si="121"/>
        <v>15.1515305030007+0.103107084267963i</v>
      </c>
      <c r="I432" t="str">
        <f t="shared" si="122"/>
        <v>24.2330397802124-3517.16444096518i</v>
      </c>
      <c r="K432" t="str">
        <f t="shared" si="123"/>
        <v>0.329984384447398-0.00226045356026979i</v>
      </c>
      <c r="L432" t="str">
        <f t="shared" si="124"/>
        <v>0.000833333333333333-185.081385125876i</v>
      </c>
      <c r="M432" t="str">
        <f t="shared" si="125"/>
        <v>0.005-65.1248938036506i</v>
      </c>
      <c r="N432">
        <f t="shared" si="126"/>
        <v>89.6474464879023</v>
      </c>
      <c r="O432">
        <f t="shared" si="127"/>
        <v>87.777895109099248</v>
      </c>
      <c r="P432" s="3">
        <f t="shared" si="128"/>
        <v>87.777895109099248</v>
      </c>
      <c r="Q432" s="3">
        <f t="shared" si="129"/>
        <v>-90.3525535120977</v>
      </c>
      <c r="R432">
        <f t="shared" si="130"/>
        <v>89.6474464879023</v>
      </c>
      <c r="S432">
        <f t="shared" si="131"/>
        <v>4.3562243900624898E-3</v>
      </c>
      <c r="T432">
        <f t="shared" si="114"/>
        <v>87.777895109099248</v>
      </c>
    </row>
    <row r="433" spans="1:20" x14ac:dyDescent="0.25">
      <c r="A433">
        <f t="shared" si="115"/>
        <v>27.474974749731178</v>
      </c>
      <c r="B433">
        <f t="shared" si="132"/>
        <v>4.3727780427447271</v>
      </c>
      <c r="C433" t="str">
        <f t="shared" si="116"/>
        <v>-150.658714175072-24391.5385815945i</v>
      </c>
      <c r="D433" t="str">
        <f t="shared" si="117"/>
        <v>3.47812499987436-3639.67579534597i</v>
      </c>
      <c r="E433" t="str">
        <f t="shared" si="118"/>
        <v>162.469204828169-0.0416097948228956i</v>
      </c>
      <c r="F433" t="str">
        <f t="shared" si="119"/>
        <v>2.90990990988966-34156.11650957i</v>
      </c>
      <c r="G433" t="str">
        <f t="shared" si="120"/>
        <v>0.999999999993043-2.63759757595584E-06i</v>
      </c>
      <c r="H433" t="str">
        <f t="shared" si="121"/>
        <v>15.1515306198937+0.103498891420935i</v>
      </c>
      <c r="I433" t="str">
        <f t="shared" si="122"/>
        <v>24.2330398363812-3503.84982330953i</v>
      </c>
      <c r="K433" t="str">
        <f t="shared" si="123"/>
        <v>0.329984265549427-0.00226904245929523i</v>
      </c>
      <c r="L433" t="str">
        <f t="shared" si="124"/>
        <v>0.000833333333333333-184.380738320259i</v>
      </c>
      <c r="M433" t="str">
        <f t="shared" si="125"/>
        <v>0.005-64.8783560506581i</v>
      </c>
      <c r="N433">
        <f t="shared" si="126"/>
        <v>89.646106838764908</v>
      </c>
      <c r="O433">
        <f t="shared" si="127"/>
        <v>87.744949602547251</v>
      </c>
      <c r="P433" s="3">
        <f t="shared" si="128"/>
        <v>87.744949602547251</v>
      </c>
      <c r="Q433" s="3">
        <f t="shared" si="129"/>
        <v>-90.353893161235092</v>
      </c>
      <c r="R433">
        <f t="shared" si="130"/>
        <v>89.646106838764908</v>
      </c>
      <c r="S433">
        <f t="shared" si="131"/>
        <v>4.3727780427447269E-3</v>
      </c>
      <c r="T433">
        <f t="shared" si="114"/>
        <v>87.744949602547251</v>
      </c>
    </row>
    <row r="434" spans="1:20" x14ac:dyDescent="0.25">
      <c r="A434">
        <f t="shared" si="115"/>
        <v>27.579379653780155</v>
      </c>
      <c r="B434">
        <f t="shared" si="132"/>
        <v>4.389394599307157</v>
      </c>
      <c r="C434" t="str">
        <f t="shared" si="116"/>
        <v>-150.658654272429-24299.1933515434i</v>
      </c>
      <c r="D434" t="str">
        <f t="shared" si="117"/>
        <v>3.4781249998734-3625.89738544047i</v>
      </c>
      <c r="E434" t="str">
        <f t="shared" si="118"/>
        <v>162.469202299292-0.0417678935847993i</v>
      </c>
      <c r="F434" t="str">
        <f t="shared" si="119"/>
        <v>2.90990990988951-34026.8146140949i</v>
      </c>
      <c r="G434" t="str">
        <f t="shared" si="120"/>
        <v>0.99999999999299-2.64762044674433E-06i</v>
      </c>
      <c r="H434" t="str">
        <f t="shared" si="121"/>
        <v>15.1515307376768+0.103892187443751i</v>
      </c>
      <c r="I434" t="str">
        <f t="shared" si="122"/>
        <v>24.2330398929775-3490.58560970992i</v>
      </c>
      <c r="K434" t="str">
        <f t="shared" si="123"/>
        <v>0.329984145746202-0.00227766398670246i</v>
      </c>
      <c r="L434" t="str">
        <f t="shared" si="124"/>
        <v>0.000833333333333333-183.682743893464i</v>
      </c>
      <c r="M434" t="str">
        <f t="shared" si="125"/>
        <v>0.005-64.6327515945985i</v>
      </c>
      <c r="N434">
        <f t="shared" si="126"/>
        <v>89.644762099581101</v>
      </c>
      <c r="O434">
        <f t="shared" si="127"/>
        <v>87.712004083206509</v>
      </c>
      <c r="P434" s="3">
        <f t="shared" si="128"/>
        <v>87.712004083206509</v>
      </c>
      <c r="Q434" s="3">
        <f t="shared" si="129"/>
        <v>-90.355237900418899</v>
      </c>
      <c r="R434">
        <f t="shared" si="130"/>
        <v>89.644762099581101</v>
      </c>
      <c r="S434">
        <f t="shared" si="131"/>
        <v>4.3893945993071573E-3</v>
      </c>
      <c r="T434">
        <f t="shared" si="114"/>
        <v>87.712004083206509</v>
      </c>
    </row>
    <row r="435" spans="1:20" x14ac:dyDescent="0.25">
      <c r="A435">
        <f t="shared" si="115"/>
        <v>27.684181296464523</v>
      </c>
      <c r="B435">
        <f t="shared" si="132"/>
        <v>4.4060742987845245</v>
      </c>
      <c r="C435" t="str">
        <f t="shared" si="116"/>
        <v>-150.658593913708-24207.1976735531i</v>
      </c>
      <c r="D435" t="str">
        <f t="shared" si="117"/>
        <v>3.47812499987245-3612.17113528617i</v>
      </c>
      <c r="E435" t="str">
        <f t="shared" si="118"/>
        <v>162.46919975116-0.0419265929107868i</v>
      </c>
      <c r="F435" t="str">
        <f t="shared" si="119"/>
        <v>2.90990990988936-33898.0022057717i</v>
      </c>
      <c r="G435" t="str">
        <f t="shared" si="120"/>
        <v>0.999999999992937-2.65768140444182E-06i</v>
      </c>
      <c r="H435" t="str">
        <f t="shared" si="121"/>
        <v>15.1515308563568+0.104286977994147i</v>
      </c>
      <c r="I435" t="str">
        <f t="shared" si="122"/>
        <v>24.2330399500047-3477.3716093562i</v>
      </c>
      <c r="K435" t="str">
        <f t="shared" si="123"/>
        <v>0.329984025030831-0.00228631826637137i</v>
      </c>
      <c r="L435" t="str">
        <f t="shared" si="124"/>
        <v>0.000833333333333333-182.987391804607i</v>
      </c>
      <c r="M435" t="str">
        <f t="shared" si="125"/>
        <v>0.005-64.3880769023696i</v>
      </c>
      <c r="N435">
        <f t="shared" si="126"/>
        <v>89.643412251015803</v>
      </c>
      <c r="O435">
        <f t="shared" si="127"/>
        <v>87.679058550979633</v>
      </c>
      <c r="P435" s="3">
        <f t="shared" si="128"/>
        <v>87.679058550979633</v>
      </c>
      <c r="Q435" s="3">
        <f t="shared" si="129"/>
        <v>-90.356587748984197</v>
      </c>
      <c r="R435">
        <f t="shared" si="130"/>
        <v>89.643412251015803</v>
      </c>
      <c r="S435">
        <f t="shared" si="131"/>
        <v>4.4060742987845243E-3</v>
      </c>
      <c r="T435">
        <f t="shared" si="114"/>
        <v>87.679058550979633</v>
      </c>
    </row>
    <row r="436" spans="1:20" x14ac:dyDescent="0.25">
      <c r="A436">
        <f t="shared" si="115"/>
        <v>27.789381185391086</v>
      </c>
      <c r="B436">
        <f t="shared" si="132"/>
        <v>4.4228173811199056</v>
      </c>
      <c r="C436" t="str">
        <f t="shared" si="116"/>
        <v>-150.658533095439-24115.5502242347i</v>
      </c>
      <c r="D436" t="str">
        <f t="shared" si="117"/>
        <v>3.47812499987147-3598.49684742633i</v>
      </c>
      <c r="E436" t="str">
        <f t="shared" si="118"/>
        <v>162.469197183627-0.042085895080587i</v>
      </c>
      <c r="F436" t="str">
        <f t="shared" si="119"/>
        <v>2.9099099098892-33769.6774315905i</v>
      </c>
      <c r="G436" t="str">
        <f t="shared" si="120"/>
        <v>0.999999999992883-2.66778059377855E-06i</v>
      </c>
      <c r="H436" t="str">
        <f t="shared" si="121"/>
        <v>15.1515309759405+0.104683268751361i</v>
      </c>
      <c r="I436" t="str">
        <f t="shared" si="122"/>
        <v>24.2330400074664-3464.20763216051i</v>
      </c>
      <c r="K436" t="str">
        <f t="shared" si="123"/>
        <v>0.32998390339637-0.00229500542265142i</v>
      </c>
      <c r="L436" t="str">
        <f t="shared" si="124"/>
        <v>0.000833333333333333-182.294672050814i</v>
      </c>
      <c r="M436" t="str">
        <f t="shared" si="125"/>
        <v>0.005-64.1443284542435i</v>
      </c>
      <c r="N436">
        <f t="shared" si="126"/>
        <v>89.642057273660527</v>
      </c>
      <c r="O436">
        <f t="shared" si="127"/>
        <v>87.646113005768427</v>
      </c>
      <c r="P436" s="3">
        <f t="shared" si="128"/>
        <v>87.646113005768427</v>
      </c>
      <c r="Q436" s="3">
        <f t="shared" si="129"/>
        <v>-90.357942726339473</v>
      </c>
      <c r="R436">
        <f t="shared" si="130"/>
        <v>89.642057273660527</v>
      </c>
      <c r="S436">
        <f t="shared" si="131"/>
        <v>4.4228173811199055E-3</v>
      </c>
      <c r="T436">
        <f t="shared" si="114"/>
        <v>87.646113005768427</v>
      </c>
    </row>
    <row r="437" spans="1:20" x14ac:dyDescent="0.25">
      <c r="A437">
        <f t="shared" si="115"/>
        <v>27.894980833895577</v>
      </c>
      <c r="B437">
        <f t="shared" si="132"/>
        <v>4.4396240871681618</v>
      </c>
      <c r="C437" t="str">
        <f t="shared" si="116"/>
        <v>-150.658471814123-24024.2496852096i</v>
      </c>
      <c r="D437" t="str">
        <f t="shared" si="117"/>
        <v>3.47812499987049-3584.87432515174i</v>
      </c>
      <c r="E437" t="str">
        <f t="shared" si="118"/>
        <v>162.469194596547-0.0422458023825639i</v>
      </c>
      <c r="F437" t="str">
        <f t="shared" si="119"/>
        <v>2.90990990988904-33641.8384455565i</v>
      </c>
      <c r="G437" t="str">
        <f t="shared" si="120"/>
        <v>0.999999999992829-2.67791816003478E-06i</v>
      </c>
      <c r="H437" t="str">
        <f t="shared" si="121"/>
        <v>15.1515310964346+0.105081065416206i</v>
      </c>
      <c r="I437" t="str">
        <f t="shared" si="122"/>
        <v>24.2330400653652-3451.09348875459i</v>
      </c>
      <c r="K437" t="str">
        <f t="shared" si="123"/>
        <v>0.329983780835824-0.00230372558036325i</v>
      </c>
      <c r="L437" t="str">
        <f t="shared" si="124"/>
        <v>0.000833333333333333-181.604574667079i</v>
      </c>
      <c r="M437" t="str">
        <f t="shared" si="125"/>
        <v>0.005-63.901502743817i</v>
      </c>
      <c r="N437">
        <f t="shared" si="126"/>
        <v>89.640697148033155</v>
      </c>
      <c r="O437">
        <f t="shared" si="127"/>
        <v>87.61316744747424</v>
      </c>
      <c r="P437" s="3">
        <f t="shared" si="128"/>
        <v>87.61316744747424</v>
      </c>
      <c r="Q437" s="3">
        <f t="shared" si="129"/>
        <v>-90.359302851966845</v>
      </c>
      <c r="R437">
        <f t="shared" si="130"/>
        <v>89.640697148033155</v>
      </c>
      <c r="S437">
        <f t="shared" si="131"/>
        <v>4.4396240871681621E-3</v>
      </c>
      <c r="T437">
        <f t="shared" si="114"/>
        <v>87.61316744747424</v>
      </c>
    </row>
    <row r="438" spans="1:20" x14ac:dyDescent="0.25">
      <c r="A438">
        <f t="shared" si="115"/>
        <v>28.000981761064381</v>
      </c>
      <c r="B438">
        <f t="shared" si="132"/>
        <v>4.456494658699401</v>
      </c>
      <c r="C438" t="str">
        <f t="shared" si="116"/>
        <v>-150.658410066234-23933.2947430883i</v>
      </c>
      <c r="D438" t="str">
        <f t="shared" si="117"/>
        <v>3.4781249998695-3571.30337249786i</v>
      </c>
      <c r="E438" t="str">
        <f t="shared" si="118"/>
        <v>162.469191989769-0.0424063171137381i</v>
      </c>
      <c r="F438" t="str">
        <f t="shared" si="119"/>
        <v>2.90990990988888-33514.4834086629i</v>
      </c>
      <c r="G438" t="str">
        <f t="shared" si="120"/>
        <v>0.999999999992774-2.68809424904276E-06i</v>
      </c>
      <c r="H438" t="str">
        <f t="shared" si="121"/>
        <v>15.1515312178463+0.105480373711167i</v>
      </c>
      <c r="I438" t="str">
        <f t="shared" si="122"/>
        <v>24.2330401237053-3438.02899048715i</v>
      </c>
      <c r="K438" t="str">
        <f t="shared" si="123"/>
        <v>0.329983657342139-0.00231247886480063i</v>
      </c>
      <c r="L438" t="str">
        <f t="shared" si="124"/>
        <v>0.000833333333333333-180.917089726119i</v>
      </c>
      <c r="M438" t="str">
        <f t="shared" si="125"/>
        <v>0.005-63.6595962779608i</v>
      </c>
      <c r="N438">
        <f t="shared" si="126"/>
        <v>89.639331854577563</v>
      </c>
      <c r="O438">
        <f t="shared" si="127"/>
        <v>87.580221875997225</v>
      </c>
      <c r="P438" s="3">
        <f t="shared" si="128"/>
        <v>87.580221875997225</v>
      </c>
      <c r="Q438" s="3">
        <f t="shared" si="129"/>
        <v>-90.360668145422437</v>
      </c>
      <c r="R438">
        <f t="shared" si="130"/>
        <v>89.639331854577563</v>
      </c>
      <c r="S438">
        <f t="shared" si="131"/>
        <v>4.4564946586994007E-3</v>
      </c>
      <c r="T438">
        <f t="shared" si="114"/>
        <v>87.580221875997225</v>
      </c>
    </row>
    <row r="439" spans="1:20" x14ac:dyDescent="0.25">
      <c r="A439">
        <f t="shared" si="115"/>
        <v>28.107385491756425</v>
      </c>
      <c r="B439">
        <f t="shared" si="132"/>
        <v>4.4734293384024584</v>
      </c>
      <c r="C439" t="str">
        <f t="shared" si="116"/>
        <v>-150.658347848221-23842.684089454i</v>
      </c>
      <c r="D439" t="str">
        <f t="shared" si="117"/>
        <v>3.47812499986852-3557.78379424196i</v>
      </c>
      <c r="E439" t="str">
        <f t="shared" si="118"/>
        <v>162.469189363145-0.0425674415798471i</v>
      </c>
      <c r="F439" t="str">
        <f t="shared" si="119"/>
        <v>2.90990990988872-33387.6104888648i</v>
      </c>
      <c r="G439" t="str">
        <f t="shared" si="120"/>
        <v>0.999999999992719-2.69830900718897E-06i</v>
      </c>
      <c r="H439" t="str">
        <f t="shared" si="121"/>
        <v>15.1515313401825+0.105881199380468i</v>
      </c>
      <c r="I439" t="str">
        <f t="shared" si="122"/>
        <v>24.2330401824896-3425.01394942097i</v>
      </c>
      <c r="K439" t="str">
        <f t="shared" si="123"/>
        <v>0.329983532908214-0.00232126540173213i</v>
      </c>
      <c r="L439" t="str">
        <f t="shared" si="124"/>
        <v>0.000833333333333333-180.232207338234i</v>
      </c>
      <c r="M439" t="str">
        <f t="shared" si="125"/>
        <v>0.005-63.4186055767688i</v>
      </c>
      <c r="N439">
        <f t="shared" si="126"/>
        <v>89.637961373663472</v>
      </c>
      <c r="O439">
        <f t="shared" si="127"/>
        <v>87.547276291237225</v>
      </c>
      <c r="P439" s="3">
        <f t="shared" si="128"/>
        <v>87.547276291237225</v>
      </c>
      <c r="Q439" s="3">
        <f t="shared" si="129"/>
        <v>-90.362038626336528</v>
      </c>
      <c r="R439">
        <f t="shared" si="130"/>
        <v>89.637961373663472</v>
      </c>
      <c r="S439">
        <f t="shared" si="131"/>
        <v>4.4734293384024581E-3</v>
      </c>
      <c r="T439">
        <f t="shared" si="114"/>
        <v>87.547276291237225</v>
      </c>
    </row>
    <row r="440" spans="1:20" x14ac:dyDescent="0.25">
      <c r="A440">
        <f t="shared" si="115"/>
        <v>28.214193556625101</v>
      </c>
      <c r="B440">
        <f t="shared" si="132"/>
        <v>4.490428369888388</v>
      </c>
      <c r="C440" t="str">
        <f t="shared" si="116"/>
        <v>-150.658285156503-23752.4164208417i</v>
      </c>
      <c r="D440" t="str">
        <f t="shared" si="117"/>
        <v>3.47812499986751-3544.31539590037i</v>
      </c>
      <c r="E440" t="str">
        <f t="shared" si="118"/>
        <v>162.469186716522-0.0427291780953521i</v>
      </c>
      <c r="F440" t="str">
        <f t="shared" si="119"/>
        <v>2.90990990988856-33261.2178610526i</v>
      </c>
      <c r="G440" t="str">
        <f t="shared" si="120"/>
        <v>0.999999999992664-2.70856258141614E-06i</v>
      </c>
      <c r="H440" t="str">
        <f t="shared" si="121"/>
        <v>15.1515314634502+0.106283548190163i</v>
      </c>
      <c r="I440" t="str">
        <f t="shared" si="122"/>
        <v>24.2330402417213-3412.04817833031i</v>
      </c>
      <c r="K440" t="str">
        <f t="shared" si="123"/>
        <v>0.32998340752689-0.00233008531740295i</v>
      </c>
      <c r="L440" t="str">
        <f t="shared" si="124"/>
        <v>0.000833333333333333-179.54991765116i</v>
      </c>
      <c r="M440" t="str">
        <f t="shared" si="125"/>
        <v>0.005-63.1785271735096i</v>
      </c>
      <c r="N440">
        <f t="shared" si="126"/>
        <v>89.636585685586027</v>
      </c>
      <c r="O440">
        <f t="shared" si="127"/>
        <v>87.51433069309293</v>
      </c>
      <c r="P440" s="3">
        <f t="shared" si="128"/>
        <v>87.51433069309293</v>
      </c>
      <c r="Q440" s="3">
        <f t="shared" si="129"/>
        <v>-90.363414314413973</v>
      </c>
      <c r="R440">
        <f t="shared" si="130"/>
        <v>89.636585685586027</v>
      </c>
      <c r="S440">
        <f t="shared" si="131"/>
        <v>4.4904283698883876E-3</v>
      </c>
      <c r="T440">
        <f t="shared" si="114"/>
        <v>87.51433069309293</v>
      </c>
    </row>
    <row r="441" spans="1:20" x14ac:dyDescent="0.25">
      <c r="A441">
        <f t="shared" si="115"/>
        <v>28.321407492140274</v>
      </c>
      <c r="B441">
        <f t="shared" si="132"/>
        <v>4.5074919976939638</v>
      </c>
      <c r="C441" t="str">
        <f t="shared" si="116"/>
        <v>-150.658221987476-23662.490438721i</v>
      </c>
      <c r="D441" t="str">
        <f t="shared" si="117"/>
        <v>3.4781249998665-3530.89798372567i</v>
      </c>
      <c r="E441" t="str">
        <f t="shared" si="118"/>
        <v>162.469184049749-0.0428915289834786i</v>
      </c>
      <c r="F441" t="str">
        <f t="shared" si="119"/>
        <v>2.9099099098884-33135.3037070259i</v>
      </c>
      <c r="G441" t="str">
        <f t="shared" si="120"/>
        <v>0.999999999992608-2.71885511922537E-06i</v>
      </c>
      <c r="H441" t="str">
        <f t="shared" si="121"/>
        <v>15.1515315876565+0.10668742592822i</v>
      </c>
      <c r="I441" t="str">
        <f t="shared" si="122"/>
        <v>24.2330403014041-3399.1314906982i</v>
      </c>
      <c r="K441" t="str">
        <f t="shared" si="123"/>
        <v>0.329983281190954-0.00233893873853673i</v>
      </c>
      <c r="L441" t="str">
        <f t="shared" si="124"/>
        <v>0.000833333333333333-178.87021084993i</v>
      </c>
      <c r="M441" t="str">
        <f t="shared" si="125"/>
        <v>0.005-62.9393576145743i</v>
      </c>
      <c r="N441">
        <f t="shared" si="126"/>
        <v>89.635204770565622</v>
      </c>
      <c r="O441">
        <f t="shared" si="127"/>
        <v>87.481385081462534</v>
      </c>
      <c r="P441" s="3">
        <f t="shared" si="128"/>
        <v>87.481385081462534</v>
      </c>
      <c r="Q441" s="3">
        <f t="shared" si="129"/>
        <v>-90.364795229434378</v>
      </c>
      <c r="R441">
        <f t="shared" si="130"/>
        <v>89.635204770565622</v>
      </c>
      <c r="S441">
        <f t="shared" si="131"/>
        <v>4.5074919976939637E-3</v>
      </c>
      <c r="T441">
        <f t="shared" si="114"/>
        <v>87.481385081462534</v>
      </c>
    </row>
    <row r="442" spans="1:20" x14ac:dyDescent="0.25">
      <c r="A442">
        <f t="shared" si="115"/>
        <v>28.42902884061041</v>
      </c>
      <c r="B442">
        <f t="shared" si="132"/>
        <v>4.5246204672852013</v>
      </c>
      <c r="C442" t="str">
        <f t="shared" si="116"/>
        <v>-150.658158337507-23572.9048494766i</v>
      </c>
      <c r="D442" t="str">
        <f t="shared" si="117"/>
        <v>3.47812499986549-3517.53136470388i</v>
      </c>
      <c r="E442" t="str">
        <f t="shared" si="118"/>
        <v>162.469181362672-0.0430544965762654i</v>
      </c>
      <c r="F442" t="str">
        <f t="shared" si="119"/>
        <v>2.90990990988824-33009.8662154674i</v>
      </c>
      <c r="G442" t="str">
        <f t="shared" si="120"/>
        <v>0.999999999992552-2.72918676867827E-06i</v>
      </c>
      <c r="H442" t="str">
        <f t="shared" si="121"/>
        <v>15.1515317128086+0.107092838404599i</v>
      </c>
      <c r="I442" t="str">
        <f t="shared" si="122"/>
        <v>24.2330403615415-3386.26370071376i</v>
      </c>
      <c r="K442" t="str">
        <f t="shared" si="123"/>
        <v>0.32998315389314-0.00234782579233734i</v>
      </c>
      <c r="L442" t="str">
        <f t="shared" si="124"/>
        <v>0.000833333333333333-178.193077156734i</v>
      </c>
      <c r="M442" t="str">
        <f t="shared" si="125"/>
        <v>0.005-62.7010934594286i</v>
      </c>
      <c r="N442">
        <f t="shared" si="126"/>
        <v>89.633818608747561</v>
      </c>
      <c r="O442">
        <f t="shared" si="127"/>
        <v>87.448439456243392</v>
      </c>
      <c r="P442" s="3">
        <f t="shared" si="128"/>
        <v>87.448439456243392</v>
      </c>
      <c r="Q442" s="3">
        <f t="shared" si="129"/>
        <v>-90.366181391252439</v>
      </c>
      <c r="R442">
        <f t="shared" si="130"/>
        <v>89.633818608747561</v>
      </c>
      <c r="S442">
        <f t="shared" si="131"/>
        <v>4.524620467285201E-3</v>
      </c>
      <c r="T442">
        <f t="shared" si="114"/>
        <v>87.448439456243392</v>
      </c>
    </row>
    <row r="443" spans="1:20" x14ac:dyDescent="0.25">
      <c r="A443">
        <f t="shared" si="115"/>
        <v>28.537059150204733</v>
      </c>
      <c r="B443">
        <f t="shared" si="132"/>
        <v>4.5418140250608854</v>
      </c>
      <c r="C443" t="str">
        <f t="shared" si="116"/>
        <v>-150.658094202932-23483.6583643895i</v>
      </c>
      <c r="D443" t="str">
        <f t="shared" si="117"/>
        <v>3.47812499986447-3504.21534655168i</v>
      </c>
      <c r="E443" t="str">
        <f t="shared" si="118"/>
        <v>162.469178655137-0.0432180832145628i</v>
      </c>
      <c r="F443" t="str">
        <f t="shared" si="119"/>
        <v>2.90990990988807-32884.9035819166i</v>
      </c>
      <c r="G443" t="str">
        <f t="shared" si="120"/>
        <v>0.999999999992495-2.73955767839909E-06i</v>
      </c>
      <c r="H443" t="str">
        <f t="shared" si="121"/>
        <v>15.1515318389137+0.107499791451338i</v>
      </c>
      <c r="I443" t="str">
        <f t="shared" si="122"/>
        <v>24.2330404221365-3373.44462326952i</v>
      </c>
      <c r="K443" t="str">
        <f t="shared" si="123"/>
        <v>0.329983025626124-0.00235674660649066i</v>
      </c>
      <c r="L443" t="str">
        <f t="shared" si="124"/>
        <v>0.000833333333333333-177.518506830778i</v>
      </c>
      <c r="M443" t="str">
        <f t="shared" si="125"/>
        <v>0.005-62.4637312805621i</v>
      </c>
      <c r="N443">
        <f t="shared" si="126"/>
        <v>89.632427180201759</v>
      </c>
      <c r="O443">
        <f t="shared" si="127"/>
        <v>87.415493817331921</v>
      </c>
      <c r="P443" s="3">
        <f t="shared" si="128"/>
        <v>87.415493817331921</v>
      </c>
      <c r="Q443" s="3">
        <f t="shared" si="129"/>
        <v>-90.367572819798241</v>
      </c>
      <c r="R443">
        <f t="shared" si="130"/>
        <v>89.632427180201759</v>
      </c>
      <c r="S443">
        <f t="shared" si="131"/>
        <v>4.5418140250608856E-3</v>
      </c>
      <c r="T443">
        <f t="shared" si="114"/>
        <v>87.415493817331921</v>
      </c>
    </row>
    <row r="444" spans="1:20" x14ac:dyDescent="0.25">
      <c r="A444">
        <f t="shared" si="115"/>
        <v>28.645499974975511</v>
      </c>
      <c r="B444">
        <f t="shared" si="132"/>
        <v>4.5590729183561169</v>
      </c>
      <c r="C444" t="str">
        <f t="shared" si="116"/>
        <v>-150.658029580064-23394.7496996194i</v>
      </c>
      <c r="D444" t="str">
        <f t="shared" si="117"/>
        <v>3.47812499986342-3490.94973771369i</v>
      </c>
      <c r="E444" t="str">
        <f t="shared" si="118"/>
        <v>162.469175926988-0.0433822912481078i</v>
      </c>
      <c r="F444" t="str">
        <f t="shared" si="119"/>
        <v>2.9099099098879-32760.414008744i</v>
      </c>
      <c r="G444" t="str">
        <f t="shared" si="120"/>
        <v>0.999999999992438-2.74996799757685E-06i</v>
      </c>
      <c r="H444" t="str">
        <f t="shared" si="121"/>
        <v>15.151531965979+0.10790829092264i</v>
      </c>
      <c r="I444" t="str">
        <f t="shared" si="122"/>
        <v>24.2330404831931-3360.67407395871i</v>
      </c>
      <c r="K444" t="str">
        <f t="shared" si="123"/>
        <v>0.329982896382528-0.00236570130916645i</v>
      </c>
      <c r="L444" t="str">
        <f t="shared" si="124"/>
        <v>0.000833333333333333-176.846490168138i</v>
      </c>
      <c r="M444" t="str">
        <f t="shared" si="125"/>
        <v>0.005-62.2272676634411i</v>
      </c>
      <c r="N444">
        <f t="shared" si="126"/>
        <v>89.631030464922517</v>
      </c>
      <c r="O444">
        <f t="shared" si="127"/>
        <v>87.382548164623955</v>
      </c>
      <c r="P444" s="3">
        <f t="shared" si="128"/>
        <v>87.382548164623955</v>
      </c>
      <c r="Q444" s="3">
        <f t="shared" si="129"/>
        <v>-90.368969535077483</v>
      </c>
      <c r="R444">
        <f t="shared" si="130"/>
        <v>89.631030464922517</v>
      </c>
      <c r="S444">
        <f t="shared" si="131"/>
        <v>4.5590729183561168E-3</v>
      </c>
      <c r="T444">
        <f t="shared" si="114"/>
        <v>87.382548164623955</v>
      </c>
    </row>
    <row r="445" spans="1:20" x14ac:dyDescent="0.25">
      <c r="A445">
        <f t="shared" si="115"/>
        <v>28.754352874880418</v>
      </c>
      <c r="B445">
        <f t="shared" si="132"/>
        <v>4.5763973954458699</v>
      </c>
      <c r="C445" t="str">
        <f t="shared" si="116"/>
        <v>-150.657964465184-23306.1775761854i</v>
      </c>
      <c r="D445" t="str">
        <f t="shared" si="117"/>
        <v>3.47812499986238-3477.73434735968i</v>
      </c>
      <c r="E445" t="str">
        <f t="shared" si="118"/>
        <v>162.469173178068-0.0435471230355087i</v>
      </c>
      <c r="F445" t="str">
        <f t="shared" si="119"/>
        <v>2.90990990988774-32636.3957051255i</v>
      </c>
      <c r="G445" t="str">
        <f t="shared" si="120"/>
        <v>0.99999999999238-2.76041787596749E-06i</v>
      </c>
      <c r="H445" t="str">
        <f t="shared" si="121"/>
        <v>15.1515320940118+0.108318342694951i</v>
      </c>
      <c r="I445" t="str">
        <f t="shared" si="122"/>
        <v>24.2330405447145-3347.95186907273i</v>
      </c>
      <c r="K445" t="str">
        <f t="shared" si="123"/>
        <v>0.329982766154918-0.00237469002902013i</v>
      </c>
      <c r="L445" t="str">
        <f t="shared" si="124"/>
        <v>0.000833333333333333-176.177017501632i</v>
      </c>
      <c r="M445" t="str">
        <f t="shared" si="125"/>
        <v>0.005-61.9916992064568i</v>
      </c>
      <c r="N445">
        <f t="shared" si="126"/>
        <v>89.629628442828263</v>
      </c>
      <c r="O445">
        <f t="shared" si="127"/>
        <v>87.349602498014491</v>
      </c>
      <c r="P445" s="3">
        <f t="shared" si="128"/>
        <v>87.349602498014491</v>
      </c>
      <c r="Q445" s="3">
        <f t="shared" si="129"/>
        <v>-90.370371557171737</v>
      </c>
      <c r="R445">
        <f t="shared" si="130"/>
        <v>89.629628442828263</v>
      </c>
      <c r="S445">
        <f t="shared" si="131"/>
        <v>4.5763973954458699E-3</v>
      </c>
      <c r="T445">
        <f t="shared" si="114"/>
        <v>87.349602498014491</v>
      </c>
    </row>
    <row r="446" spans="1:20" x14ac:dyDescent="0.25">
      <c r="A446">
        <f t="shared" si="115"/>
        <v>28.863619415804962</v>
      </c>
      <c r="B446">
        <f t="shared" si="132"/>
        <v>4.5937877055485643</v>
      </c>
      <c r="C446" t="str">
        <f t="shared" si="116"/>
        <v>-150.657898854549-23217.9407199478i</v>
      </c>
      <c r="D446" t="str">
        <f t="shared" si="117"/>
        <v>3.47812499986133-3464.56898538181i</v>
      </c>
      <c r="E446" t="str">
        <f t="shared" si="118"/>
        <v>162.469170408219-0.0437125809443443i</v>
      </c>
      <c r="F446" t="str">
        <f t="shared" si="119"/>
        <v>2.90990990988756-32512.8468870159i</v>
      </c>
      <c r="G446" t="str">
        <f t="shared" si="120"/>
        <v>0.999999999992322-2.77090746389601E-06i</v>
      </c>
      <c r="H446" t="str">
        <f t="shared" si="121"/>
        <v>15.1515322230194+0.10872995266705i</v>
      </c>
      <c r="I446" t="str">
        <f t="shared" si="122"/>
        <v>24.2330406067044-3335.27782559833i</v>
      </c>
      <c r="K446" t="str">
        <f t="shared" si="123"/>
        <v>0.329982634935804-0.00238371289519466i</v>
      </c>
      <c r="L446" t="str">
        <f t="shared" si="124"/>
        <v>0.000833333333333333-175.51007920067i</v>
      </c>
      <c r="M446" t="str">
        <f t="shared" si="125"/>
        <v>0.005-61.7570225208773i</v>
      </c>
      <c r="N446">
        <f t="shared" si="126"/>
        <v>89.628221093761084</v>
      </c>
      <c r="O446">
        <f t="shared" si="127"/>
        <v>87.316656817397671</v>
      </c>
      <c r="P446" s="3">
        <f t="shared" si="128"/>
        <v>87.316656817397671</v>
      </c>
      <c r="Q446" s="3">
        <f t="shared" si="129"/>
        <v>-90.371778906238916</v>
      </c>
      <c r="R446">
        <f t="shared" si="130"/>
        <v>89.628221093761084</v>
      </c>
      <c r="S446">
        <f t="shared" si="131"/>
        <v>4.5937877055485642E-3</v>
      </c>
      <c r="T446">
        <f t="shared" si="114"/>
        <v>87.316656817397671</v>
      </c>
    </row>
    <row r="447" spans="1:20" x14ac:dyDescent="0.25">
      <c r="A447">
        <f t="shared" si="115"/>
        <v>28.973301169585021</v>
      </c>
      <c r="B447">
        <f t="shared" si="132"/>
        <v>4.6112440988296486</v>
      </c>
      <c r="C447" t="str">
        <f t="shared" si="116"/>
        <v>-150.657832744382-23130.0378615897i</v>
      </c>
      <c r="D447" t="str">
        <f t="shared" si="117"/>
        <v>3.4781249998603-3451.45346239194i</v>
      </c>
      <c r="E447" t="str">
        <f t="shared" si="118"/>
        <v>162.469167617281-0.0438786673511108i</v>
      </c>
      <c r="F447" t="str">
        <f t="shared" si="119"/>
        <v>2.9099099098874-32389.7657771243i</v>
      </c>
      <c r="G447" t="str">
        <f t="shared" si="120"/>
        <v>0.999999999992264-2.78143691225864E-06i</v>
      </c>
      <c r="H447" t="str">
        <f t="shared" si="121"/>
        <v>15.1515323530094+0.109143126760131i</v>
      </c>
      <c r="I447" t="str">
        <f t="shared" si="122"/>
        <v>24.2330406691663-3322.65176121523i</v>
      </c>
      <c r="K447" t="str">
        <f t="shared" si="123"/>
        <v>0.329982502717635-0.0023927700373223i</v>
      </c>
      <c r="L447" t="str">
        <f t="shared" si="124"/>
        <v>0.000833333333333333-174.84566567112i</v>
      </c>
      <c r="M447" t="str">
        <f t="shared" si="125"/>
        <v>0.005-61.5232342308003i</v>
      </c>
      <c r="N447">
        <f t="shared" si="126"/>
        <v>89.626808397486613</v>
      </c>
      <c r="O447">
        <f t="shared" si="127"/>
        <v>87.28371112266673</v>
      </c>
      <c r="P447" s="3">
        <f t="shared" si="128"/>
        <v>87.28371112266673</v>
      </c>
      <c r="Q447" s="3">
        <f t="shared" si="129"/>
        <v>-90.373191602513387</v>
      </c>
      <c r="R447">
        <f t="shared" si="130"/>
        <v>89.626808397486613</v>
      </c>
      <c r="S447">
        <f t="shared" si="131"/>
        <v>4.6112440988296489E-3</v>
      </c>
      <c r="T447">
        <f t="shared" si="114"/>
        <v>87.28371112266673</v>
      </c>
    </row>
    <row r="448" spans="1:20" x14ac:dyDescent="0.25">
      <c r="A448">
        <f t="shared" si="115"/>
        <v>29.083399714029447</v>
      </c>
      <c r="B448">
        <f t="shared" si="132"/>
        <v>4.6287668264052018</v>
      </c>
      <c r="C448" t="str">
        <f t="shared" si="116"/>
        <v>-150.657766130883-23042.4677365994i</v>
      </c>
      <c r="D448" t="str">
        <f t="shared" si="117"/>
        <v>3.47812499985923-3438.38758971887i</v>
      </c>
      <c r="E448" t="str">
        <f t="shared" si="118"/>
        <v>162.469164805095-0.0440453846413554i</v>
      </c>
      <c r="F448" t="str">
        <f t="shared" si="119"/>
        <v>2.90990990988723-32267.1506048873i</v>
      </c>
      <c r="G448" t="str">
        <f t="shared" si="120"/>
        <v>0.999999999992205-2.79200637252507E-06i</v>
      </c>
      <c r="H448" t="str">
        <f t="shared" si="121"/>
        <v>15.1515324839893+0.10955787091789i</v>
      </c>
      <c r="I448" t="str">
        <f t="shared" si="122"/>
        <v>24.233040732104-3310.07349429321i</v>
      </c>
      <c r="K448" t="str">
        <f t="shared" si="123"/>
        <v>0.329982369492806-0.0024018615855265i</v>
      </c>
      <c r="L448" t="str">
        <f t="shared" si="124"/>
        <v>0.000833333333333333-174.18376735517i</v>
      </c>
      <c r="M448" t="str">
        <f t="shared" si="125"/>
        <v>0.005-61.2903309731026i</v>
      </c>
      <c r="N448">
        <f t="shared" si="126"/>
        <v>89.62539033369373</v>
      </c>
      <c r="O448">
        <f t="shared" si="127"/>
        <v>87.25076541371439</v>
      </c>
      <c r="P448" s="3">
        <f t="shared" si="128"/>
        <v>87.25076541371439</v>
      </c>
      <c r="Q448" s="3">
        <f t="shared" si="129"/>
        <v>-90.37460966630627</v>
      </c>
      <c r="R448">
        <f t="shared" si="130"/>
        <v>89.62539033369373</v>
      </c>
      <c r="S448">
        <f t="shared" si="131"/>
        <v>4.6287668264052015E-3</v>
      </c>
      <c r="T448">
        <f t="shared" si="114"/>
        <v>87.25076541371439</v>
      </c>
    </row>
    <row r="449" spans="1:20" x14ac:dyDescent="0.25">
      <c r="A449">
        <f t="shared" si="115"/>
        <v>29.193916632942756</v>
      </c>
      <c r="B449">
        <f t="shared" si="132"/>
        <v>4.6463561403455413</v>
      </c>
      <c r="C449" t="str">
        <f t="shared" si="116"/>
        <v>-150.65769901022-22955.229085251i</v>
      </c>
      <c r="D449" t="str">
        <f t="shared" si="117"/>
        <v>3.47812499985816-3425.37117940561i</v>
      </c>
      <c r="E449" t="str">
        <f t="shared" si="118"/>
        <v>162.469161971498-0.044212735209624i</v>
      </c>
      <c r="F449" t="str">
        <f t="shared" si="119"/>
        <v>2.90990990988705-32144.9996064447i</v>
      </c>
      <c r="G449" t="str">
        <f t="shared" si="120"/>
        <v>0.999999999992145-2.80261599674049E-06i</v>
      </c>
      <c r="H449" t="str">
        <f t="shared" si="121"/>
        <v>15.1515326159664+0.109974191106607i</v>
      </c>
      <c r="I449" t="str">
        <f t="shared" si="122"/>
        <v>24.2330407955208-3297.54284388965i</v>
      </c>
      <c r="K449" t="str">
        <f t="shared" si="123"/>
        <v>0.329982235253655-0.0024109876704238i</v>
      </c>
      <c r="L449" t="str">
        <f t="shared" si="124"/>
        <v>0.000833333333333333-173.524374731191i</v>
      </c>
      <c r="M449" t="str">
        <f t="shared" si="125"/>
        <v>0.005-61.0583093973924i</v>
      </c>
      <c r="N449">
        <f t="shared" si="126"/>
        <v>89.623966881994136</v>
      </c>
      <c r="O449">
        <f t="shared" si="127"/>
        <v>87.217819690432236</v>
      </c>
      <c r="P449" s="3">
        <f t="shared" si="128"/>
        <v>87.217819690432236</v>
      </c>
      <c r="Q449" s="3">
        <f t="shared" si="129"/>
        <v>-90.376033118005864</v>
      </c>
      <c r="R449">
        <f t="shared" si="130"/>
        <v>89.623966881994136</v>
      </c>
      <c r="S449">
        <f t="shared" si="131"/>
        <v>4.6463561403455415E-3</v>
      </c>
      <c r="T449">
        <f t="shared" si="114"/>
        <v>87.217819690432236</v>
      </c>
    </row>
    <row r="450" spans="1:20" x14ac:dyDescent="0.25">
      <c r="A450">
        <f t="shared" si="115"/>
        <v>29.304853516147936</v>
      </c>
      <c r="B450">
        <f t="shared" si="132"/>
        <v>4.6640122936788542</v>
      </c>
      <c r="C450" t="str">
        <f t="shared" si="116"/>
        <v>-150.657631378529-22868.3206525878i</v>
      </c>
      <c r="D450" t="str">
        <f t="shared" si="117"/>
        <v>3.47812499985708-3412.40404420676i</v>
      </c>
      <c r="E450" t="str">
        <f t="shared" si="118"/>
        <v>162.469159116328-0.044380721459528i</v>
      </c>
      <c r="F450" t="str">
        <f t="shared" si="119"/>
        <v>2.90990990988688-32023.3110246133i</v>
      </c>
      <c r="G450" t="str">
        <f t="shared" si="120"/>
        <v>0.999999999992085-2.81326593752793E-06i</v>
      </c>
      <c r="H450" t="str">
        <f t="shared" si="121"/>
        <v>15.1515327489485+0.110392093315237i</v>
      </c>
      <c r="I450" t="str">
        <f t="shared" si="122"/>
        <v>24.2330408594206-3285.05962974699i</v>
      </c>
      <c r="K450" t="str">
        <f t="shared" si="123"/>
        <v>0.32998209999246-0.00242014842312556i</v>
      </c>
      <c r="L450" t="str">
        <f t="shared" si="124"/>
        <v>0.000833333333333333-172.8674783136i</v>
      </c>
      <c r="M450" t="str">
        <f t="shared" si="125"/>
        <v>0.005-60.8271661659618i</v>
      </c>
      <c r="N450">
        <f t="shared" si="126"/>
        <v>89.622538021922281</v>
      </c>
      <c r="O450">
        <f t="shared" si="127"/>
        <v>87.184873952711342</v>
      </c>
      <c r="P450" s="3">
        <f t="shared" si="128"/>
        <v>87.184873952711342</v>
      </c>
      <c r="Q450" s="3">
        <f t="shared" si="129"/>
        <v>-90.377461978077719</v>
      </c>
      <c r="R450">
        <f t="shared" si="130"/>
        <v>89.622538021922281</v>
      </c>
      <c r="S450">
        <f t="shared" si="131"/>
        <v>4.6640122936788542E-3</v>
      </c>
      <c r="T450">
        <f t="shared" si="114"/>
        <v>87.184873952711342</v>
      </c>
    </row>
    <row r="451" spans="1:20" x14ac:dyDescent="0.25">
      <c r="A451">
        <f t="shared" si="115"/>
        <v>29.416211959509297</v>
      </c>
      <c r="B451">
        <f t="shared" si="132"/>
        <v>4.6817355403948335</v>
      </c>
      <c r="C451" t="str">
        <f t="shared" si="116"/>
        <v>-150.657563231922-22781.7411884021i</v>
      </c>
      <c r="D451" t="str">
        <f t="shared" si="117"/>
        <v>3.478124999856-3399.4859975857i</v>
      </c>
      <c r="E451" t="str">
        <f t="shared" si="118"/>
        <v>162.469156239419-0.04454934580381i</v>
      </c>
      <c r="F451" t="str">
        <f t="shared" si="119"/>
        <v>2.9099099098867-31902.0831088619i</v>
      </c>
      <c r="G451" t="str">
        <f t="shared" si="120"/>
        <v>0.999999999992025-2.82395634809037E-06i</v>
      </c>
      <c r="H451" t="str">
        <f t="shared" si="121"/>
        <v>15.1515328829432+0.110811583555491i</v>
      </c>
      <c r="I451" t="str">
        <f t="shared" si="122"/>
        <v>24.2330409238068-3272.62367228997i</v>
      </c>
      <c r="K451" t="str">
        <f t="shared" si="123"/>
        <v>0.329981963701439-0.00242934397523995i</v>
      </c>
      <c r="L451" t="str">
        <f t="shared" si="124"/>
        <v>0.000833333333333333-172.213068652719i</v>
      </c>
      <c r="M451" t="str">
        <f t="shared" si="125"/>
        <v>0.005-60.5968979537377i</v>
      </c>
      <c r="N451">
        <f t="shared" si="126"/>
        <v>89.621103732934799</v>
      </c>
      <c r="O451">
        <f t="shared" si="127"/>
        <v>87.151928200441489</v>
      </c>
      <c r="P451" s="3">
        <f t="shared" si="128"/>
        <v>87.151928200441489</v>
      </c>
      <c r="Q451" s="3">
        <f t="shared" si="129"/>
        <v>-90.378896267065201</v>
      </c>
      <c r="R451">
        <f t="shared" si="130"/>
        <v>89.621103732934799</v>
      </c>
      <c r="S451">
        <f t="shared" si="131"/>
        <v>4.6817355403948333E-3</v>
      </c>
      <c r="T451">
        <f t="shared" si="114"/>
        <v>87.151928200441489</v>
      </c>
    </row>
    <row r="452" spans="1:20" x14ac:dyDescent="0.25">
      <c r="A452">
        <f t="shared" si="115"/>
        <v>29.527993564955434</v>
      </c>
      <c r="B452">
        <f t="shared" si="132"/>
        <v>4.699526135448334</v>
      </c>
      <c r="C452" t="str">
        <f t="shared" si="116"/>
        <v>-150.65749456648-22695.4894472202i</v>
      </c>
      <c r="D452" t="str">
        <f t="shared" si="117"/>
        <v>3.47812499985489-3386.61685371202i</v>
      </c>
      <c r="E452" t="str">
        <f t="shared" si="118"/>
        <v>162.469153340607-0.0447186106643141i</v>
      </c>
      <c r="F452" t="str">
        <f t="shared" si="119"/>
        <v>2.90990990988653-31781.3141152865i</v>
      </c>
      <c r="G452" t="str">
        <f t="shared" si="120"/>
        <v>0.999999999991965-2.83468738221294E-06i</v>
      </c>
      <c r="H452" t="str">
        <f t="shared" si="121"/>
        <v>15.1515330179582+0.111232667861926i</v>
      </c>
      <c r="I452" t="str">
        <f t="shared" si="122"/>
        <v>24.2330409886831-3260.23479262319i</v>
      </c>
      <c r="K452" t="str">
        <f t="shared" si="123"/>
        <v>0.329981826372754-0.00243857445887375i</v>
      </c>
      <c r="L452" t="str">
        <f t="shared" si="124"/>
        <v>0.000833333333333333-171.561136334648i</v>
      </c>
      <c r="M452" t="str">
        <f t="shared" si="125"/>
        <v>0.005-60.3675014482343i</v>
      </c>
      <c r="N452">
        <f t="shared" si="126"/>
        <v>89.619663994410459</v>
      </c>
      <c r="O452">
        <f t="shared" si="127"/>
        <v>87.118982433512201</v>
      </c>
      <c r="P452" s="3">
        <f t="shared" si="128"/>
        <v>87.118982433512201</v>
      </c>
      <c r="Q452" s="3">
        <f t="shared" si="129"/>
        <v>-90.380336005589541</v>
      </c>
      <c r="R452">
        <f t="shared" si="130"/>
        <v>89.619663994410459</v>
      </c>
      <c r="S452">
        <f t="shared" si="131"/>
        <v>4.6995261354483338E-3</v>
      </c>
      <c r="T452">
        <f t="shared" si="114"/>
        <v>87.118982433512201</v>
      </c>
    </row>
    <row r="453" spans="1:20" x14ac:dyDescent="0.25">
      <c r="A453">
        <f t="shared" si="115"/>
        <v>29.640199940502267</v>
      </c>
      <c r="B453">
        <f t="shared" si="132"/>
        <v>4.7173843347630378</v>
      </c>
      <c r="C453" t="str">
        <f t="shared" si="116"/>
        <v>-150.657425378254-22609.5641882813i</v>
      </c>
      <c r="D453" t="str">
        <f t="shared" si="117"/>
        <v>3.47812499985378-3373.79642745874i</v>
      </c>
      <c r="E453" t="str">
        <f t="shared" si="118"/>
        <v>162.469150419725-0.0448885184720828i</v>
      </c>
      <c r="F453" t="str">
        <f t="shared" si="119"/>
        <v>2.90990990988635-31661.0023065842i</v>
      </c>
      <c r="G453" t="str">
        <f t="shared" si="120"/>
        <v>0.999999999991903-2.84545919426518E-06i</v>
      </c>
      <c r="H453" t="str">
        <f t="shared" si="121"/>
        <v>15.1515331540012+0.111655352292034i</v>
      </c>
      <c r="I453" t="str">
        <f t="shared" si="122"/>
        <v>24.2330410540539-3247.89281252841i</v>
      </c>
      <c r="K453" t="str">
        <f t="shared" si="123"/>
        <v>0.329981687998504-0.00244784000663428i</v>
      </c>
      <c r="L453" t="str">
        <f t="shared" si="124"/>
        <v>0.000833333333333333-170.911671981119i</v>
      </c>
      <c r="M453" t="str">
        <f t="shared" si="125"/>
        <v>0.005-60.1389733495061i</v>
      </c>
      <c r="N453">
        <f t="shared" si="126"/>
        <v>89.618218785649702</v>
      </c>
      <c r="O453">
        <f t="shared" si="127"/>
        <v>87.086036651811668</v>
      </c>
      <c r="P453" s="3">
        <f t="shared" si="128"/>
        <v>87.086036651811668</v>
      </c>
      <c r="Q453" s="3">
        <f t="shared" si="129"/>
        <v>-90.381781214350298</v>
      </c>
      <c r="R453">
        <f t="shared" si="130"/>
        <v>89.618218785649702</v>
      </c>
      <c r="S453">
        <f t="shared" si="131"/>
        <v>4.7173843347630374E-3</v>
      </c>
      <c r="T453">
        <f t="shared" si="114"/>
        <v>87.086036651811668</v>
      </c>
    </row>
    <row r="454" spans="1:20" x14ac:dyDescent="0.25">
      <c r="A454">
        <f t="shared" si="115"/>
        <v>29.752832700276173</v>
      </c>
      <c r="B454">
        <f t="shared" si="132"/>
        <v>4.7353103952351372</v>
      </c>
      <c r="C454" t="str">
        <f t="shared" si="116"/>
        <v>-150.657355663257-22523.964175522i</v>
      </c>
      <c r="D454" t="str">
        <f t="shared" si="117"/>
        <v>3.47812499985268-3361.02453439974i</v>
      </c>
      <c r="E454" t="str">
        <f t="shared" si="118"/>
        <v>162.469147476604-0.0450590716673361i</v>
      </c>
      <c r="F454" t="str">
        <f t="shared" si="119"/>
        <v>2.90990990988617-31541.1459520295i</v>
      </c>
      <c r="G454" t="str">
        <f t="shared" si="120"/>
        <v>0.999999999991842-2.85627193920321E-06i</v>
      </c>
      <c r="H454" t="str">
        <f t="shared" si="121"/>
        <v>15.1515332910801+0.112079642926318i</v>
      </c>
      <c r="I454" t="str">
        <f t="shared" si="122"/>
        <v>24.2330411199218-3235.59755446214i</v>
      </c>
      <c r="K454" t="str">
        <f t="shared" si="123"/>
        <v>0.32998154857073-0.00245714075163115i</v>
      </c>
      <c r="L454" t="str">
        <f t="shared" si="124"/>
        <v>0.000833333333333333-170.264666249372i</v>
      </c>
      <c r="M454" t="str">
        <f t="shared" si="125"/>
        <v>0.005-59.9113103700999i</v>
      </c>
      <c r="N454">
        <f t="shared" si="126"/>
        <v>89.616768085874497</v>
      </c>
      <c r="O454">
        <f t="shared" si="127"/>
        <v>87.053090855227495</v>
      </c>
      <c r="P454" s="3">
        <f t="shared" si="128"/>
        <v>87.053090855227495</v>
      </c>
      <c r="Q454" s="3">
        <f t="shared" si="129"/>
        <v>-90.383231914125503</v>
      </c>
      <c r="R454">
        <f t="shared" si="130"/>
        <v>89.616768085874497</v>
      </c>
      <c r="S454">
        <f t="shared" si="131"/>
        <v>4.7353103952351375E-3</v>
      </c>
      <c r="T454">
        <f t="shared" si="114"/>
        <v>87.053090855227495</v>
      </c>
    </row>
    <row r="455" spans="1:20" x14ac:dyDescent="0.25">
      <c r="A455">
        <f t="shared" si="115"/>
        <v>29.865893464537226</v>
      </c>
      <c r="B455">
        <f t="shared" si="132"/>
        <v>4.7533045747370313</v>
      </c>
      <c r="C455" t="str">
        <f t="shared" si="116"/>
        <v>-150.657285417487-22438.6881775575i</v>
      </c>
      <c r="D455" t="str">
        <f t="shared" si="117"/>
        <v>3.47812499985154-3348.30099080704i</v>
      </c>
      <c r="E455" t="str">
        <f t="shared" si="118"/>
        <v>162.469144511076-0.0452302726995516i</v>
      </c>
      <c r="F455" t="str">
        <f t="shared" si="119"/>
        <v>2.90990990988599-31421.7433274486i</v>
      </c>
      <c r="G455" t="str">
        <f t="shared" si="120"/>
        <v>0.99999999999178-0.000002867125772572i</v>
      </c>
      <c r="H455" t="str">
        <f t="shared" si="121"/>
        <v>15.1515334292029+0.112505545868396i</v>
      </c>
      <c r="I455" t="str">
        <f t="shared" si="122"/>
        <v>24.2330411862917-3223.34884155301i</v>
      </c>
      <c r="K455" t="str">
        <f t="shared" si="123"/>
        <v>0.329981408081411-0.00246647682747841i</v>
      </c>
      <c r="L455" t="str">
        <f t="shared" si="124"/>
        <v>0.000833333333333333-169.62010983201i</v>
      </c>
      <c r="M455" t="str">
        <f t="shared" si="125"/>
        <v>0.005-59.6845092350067i</v>
      </c>
      <c r="N455">
        <f t="shared" si="126"/>
        <v>89.615311874227828</v>
      </c>
      <c r="O455">
        <f t="shared" si="127"/>
        <v>87.02014504364638</v>
      </c>
      <c r="P455" s="3">
        <f t="shared" si="128"/>
        <v>87.02014504364638</v>
      </c>
      <c r="Q455" s="3">
        <f t="shared" si="129"/>
        <v>-90.384688125772172</v>
      </c>
      <c r="R455">
        <f t="shared" si="130"/>
        <v>89.615311874227828</v>
      </c>
      <c r="S455">
        <f t="shared" si="131"/>
        <v>4.7533045747370313E-3</v>
      </c>
      <c r="T455">
        <f t="shared" si="114"/>
        <v>87.02014504364638</v>
      </c>
    </row>
    <row r="456" spans="1:20" x14ac:dyDescent="0.25">
      <c r="A456">
        <f t="shared" si="115"/>
        <v>29.97938385970247</v>
      </c>
      <c r="B456">
        <f t="shared" si="132"/>
        <v>4.771367132121032</v>
      </c>
      <c r="C456" t="str">
        <f t="shared" si="116"/>
        <v>-150.657214636902-22353.7349676641i</v>
      </c>
      <c r="D456" t="str">
        <f t="shared" si="117"/>
        <v>3.47812499985042-3335.6256136482i</v>
      </c>
      <c r="E456" t="str">
        <f t="shared" si="118"/>
        <v>162.46914152297-0.0454021240274872i</v>
      </c>
      <c r="F456" t="str">
        <f t="shared" si="119"/>
        <v>2.9099099098858-31302.7927151943i</v>
      </c>
      <c r="G456" t="str">
        <f t="shared" si="120"/>
        <v>0.999999999991717-0.0000028780208505076i</v>
      </c>
      <c r="H456" t="str">
        <f t="shared" si="121"/>
        <v>15.1515335683773+0.112933067245075i</v>
      </c>
      <c r="I456" t="str">
        <f t="shared" si="122"/>
        <v>24.2330412531669-3211.14649759906i</v>
      </c>
      <c r="K456" t="str">
        <f t="shared" si="123"/>
        <v>0.329981266522467-0.00247584836829616i</v>
      </c>
      <c r="L456" t="str">
        <f t="shared" si="124"/>
        <v>0.000833333333333333-168.977993456874i</v>
      </c>
      <c r="M456" t="str">
        <f t="shared" si="125"/>
        <v>0.005-59.4585666816166i</v>
      </c>
      <c r="N456">
        <f t="shared" si="126"/>
        <v>89.613850129773624</v>
      </c>
      <c r="O456">
        <f t="shared" si="127"/>
        <v>86.987199216954139</v>
      </c>
      <c r="P456" s="3">
        <f t="shared" si="128"/>
        <v>86.987199216954139</v>
      </c>
      <c r="Q456" s="3">
        <f t="shared" si="129"/>
        <v>-90.386149870226376</v>
      </c>
      <c r="R456">
        <f t="shared" si="130"/>
        <v>89.613850129773624</v>
      </c>
      <c r="S456">
        <f t="shared" si="131"/>
        <v>4.7713671321210323E-3</v>
      </c>
      <c r="T456">
        <f t="shared" si="114"/>
        <v>86.987199216954139</v>
      </c>
    </row>
    <row r="457" spans="1:20" x14ac:dyDescent="0.25">
      <c r="A457">
        <f t="shared" si="115"/>
        <v>30.093305518369338</v>
      </c>
      <c r="B457">
        <f t="shared" si="132"/>
        <v>4.7894983272230922</v>
      </c>
      <c r="C457" t="str">
        <f t="shared" si="116"/>
        <v>-150.657143317431-22269.1033237616i</v>
      </c>
      <c r="D457" t="str">
        <f t="shared" si="117"/>
        <v>3.47812499984929-3322.99822058367i</v>
      </c>
      <c r="E457" t="str">
        <f t="shared" si="118"/>
        <v>162.469138512115-0.0455746281191838i</v>
      </c>
      <c r="F457" t="str">
        <f t="shared" si="119"/>
        <v>2.90990990988563-31184.2924041225i</v>
      </c>
      <c r="G457" t="str">
        <f t="shared" si="120"/>
        <v>0.999999999991654-2.88895732973935E-06i</v>
      </c>
      <c r="H457" t="str">
        <f t="shared" si="121"/>
        <v>15.1515337086115+0.113362213206446i</v>
      </c>
      <c r="I457" t="str">
        <f t="shared" si="122"/>
        <v>24.2330413205515-3198.99034706558i</v>
      </c>
      <c r="K457" t="str">
        <f t="shared" si="123"/>
        <v>0.329981123885755-0.00248525550871268i</v>
      </c>
      <c r="L457" t="str">
        <f t="shared" si="124"/>
        <v>0.000833333333333333-168.338307886904i</v>
      </c>
      <c r="M457" t="str">
        <f t="shared" si="125"/>
        <v>0.005-59.2334794596699i</v>
      </c>
      <c r="N457">
        <f t="shared" si="126"/>
        <v>89.612382831496348</v>
      </c>
      <c r="O457">
        <f t="shared" si="127"/>
        <v>86.954253375035819</v>
      </c>
      <c r="P457" s="3">
        <f t="shared" si="128"/>
        <v>86.954253375035819</v>
      </c>
      <c r="Q457" s="3">
        <f t="shared" si="129"/>
        <v>-90.387617168503652</v>
      </c>
      <c r="R457">
        <f t="shared" si="130"/>
        <v>89.612382831496348</v>
      </c>
      <c r="S457">
        <f t="shared" si="131"/>
        <v>4.789498327223092E-3</v>
      </c>
      <c r="T457">
        <f t="shared" si="114"/>
        <v>86.954253375035819</v>
      </c>
    </row>
    <row r="458" spans="1:20" x14ac:dyDescent="0.25">
      <c r="A458">
        <f t="shared" si="115"/>
        <v>30.207660079339142</v>
      </c>
      <c r="B458">
        <f t="shared" si="132"/>
        <v>4.8076984208665401</v>
      </c>
      <c r="C458" t="str">
        <f t="shared" si="116"/>
        <v>-150.657071454969-22184.7920283951i</v>
      </c>
      <c r="D458" t="str">
        <f t="shared" si="117"/>
        <v>3.47812499984813-3310.41862996415i</v>
      </c>
      <c r="E458" t="str">
        <f t="shared" si="118"/>
        <v>162.469135478336-0.0457477874520439i</v>
      </c>
      <c r="F458" t="str">
        <f t="shared" si="119"/>
        <v>2.90990990988544-31066.2406895661i</v>
      </c>
      <c r="G458" t="str">
        <f t="shared" si="120"/>
        <v>0.99999999999159-2.89993536759217E-06i</v>
      </c>
      <c r="H458" t="str">
        <f t="shared" si="121"/>
        <v>15.1515338499135+0.11379298992597i</v>
      </c>
      <c r="I458" t="str">
        <f t="shared" si="122"/>
        <v>24.233041388449-3186.8802150822i</v>
      </c>
      <c r="K458" t="str">
        <f t="shared" si="123"/>
        <v>0.32998098016307-0.00249469838386617i</v>
      </c>
      <c r="L458" t="str">
        <f t="shared" si="124"/>
        <v>0.000833333333333333-167.701043920008i</v>
      </c>
      <c r="M458" t="str">
        <f t="shared" si="125"/>
        <v>0.005-59.0092443312111i</v>
      </c>
      <c r="N458">
        <f t="shared" si="126"/>
        <v>89.610909958300695</v>
      </c>
      <c r="O458">
        <f t="shared" si="127"/>
        <v>86.921307517775332</v>
      </c>
      <c r="P458" s="3">
        <f t="shared" si="128"/>
        <v>86.921307517775332</v>
      </c>
      <c r="Q458" s="3">
        <f t="shared" si="129"/>
        <v>-90.389090041699305</v>
      </c>
      <c r="R458">
        <f t="shared" si="130"/>
        <v>89.610909958300695</v>
      </c>
      <c r="S458">
        <f t="shared" si="131"/>
        <v>4.8076984208665404E-3</v>
      </c>
      <c r="T458">
        <f t="shared" si="114"/>
        <v>86.921307517775332</v>
      </c>
    </row>
    <row r="459" spans="1:20" x14ac:dyDescent="0.25">
      <c r="A459">
        <f t="shared" si="115"/>
        <v>30.322449187640633</v>
      </c>
      <c r="B459">
        <f t="shared" si="132"/>
        <v>4.8259676748658329</v>
      </c>
      <c r="C459" t="str">
        <f t="shared" si="116"/>
        <v>-150.656999045383-22100.7998687187i</v>
      </c>
      <c r="D459" t="str">
        <f t="shared" si="117"/>
        <v>3.47812499984697-3297.886660828i</v>
      </c>
      <c r="E459" t="str">
        <f t="shared" si="118"/>
        <v>162.46913242146-0.0459216045128464i</v>
      </c>
      <c r="F459" t="str">
        <f t="shared" si="119"/>
        <v>2.90990990988525-30948.6358733118i</v>
      </c>
      <c r="G459" t="str">
        <f t="shared" si="120"/>
        <v>0.999999999991526-2.91095512198883E-06i</v>
      </c>
      <c r="H459" t="str">
        <f t="shared" si="121"/>
        <v>15.1515339922914+0.114225403600566i</v>
      </c>
      <c r="I459" t="str">
        <f t="shared" si="122"/>
        <v>24.2330414568632-3174.81592744063i</v>
      </c>
      <c r="K459" t="str">
        <f t="shared" si="123"/>
        <v>0.329980835346146-0.0025041771294068i</v>
      </c>
      <c r="L459" t="str">
        <f t="shared" si="124"/>
        <v>0.000833333333333333-167.06619238893i</v>
      </c>
      <c r="M459" t="str">
        <f t="shared" si="125"/>
        <v>0.005-58.7858580705432i</v>
      </c>
      <c r="N459">
        <f t="shared" si="126"/>
        <v>89.609431489011286</v>
      </c>
      <c r="O459">
        <f t="shared" si="127"/>
        <v>86.888361645055994</v>
      </c>
      <c r="P459" s="3">
        <f t="shared" si="128"/>
        <v>86.888361645055994</v>
      </c>
      <c r="Q459" s="3">
        <f t="shared" si="129"/>
        <v>-90.390568510988714</v>
      </c>
      <c r="R459">
        <f t="shared" si="130"/>
        <v>89.609431489011286</v>
      </c>
      <c r="S459">
        <f t="shared" si="131"/>
        <v>4.8259676748658329E-3</v>
      </c>
      <c r="T459">
        <f t="shared" si="114"/>
        <v>86.888361645055994</v>
      </c>
    </row>
    <row r="460" spans="1:20" x14ac:dyDescent="0.25">
      <c r="A460">
        <f t="shared" si="115"/>
        <v>30.437674494553669</v>
      </c>
      <c r="B460">
        <f t="shared" si="132"/>
        <v>4.8443063520303236</v>
      </c>
      <c r="C460" t="str">
        <f t="shared" si="116"/>
        <v>-150.656926084511-22017.1256364768i</v>
      </c>
      <c r="D460" t="str">
        <f t="shared" si="117"/>
        <v>3.47812499984581-3285.40213289865i</v>
      </c>
      <c r="E460" t="str">
        <f t="shared" si="118"/>
        <v>162.46912934131-0.0460960817977743i</v>
      </c>
      <c r="F460" t="str">
        <f t="shared" si="119"/>
        <v>2.90990990988506-30831.4762635746i</v>
      </c>
      <c r="G460" t="str">
        <f t="shared" si="120"/>
        <v>0.999999999991462-0.0000029220167514522i</v>
      </c>
      <c r="H460" t="str">
        <f t="shared" si="121"/>
        <v>15.1515341357534+0.114659460450709i</v>
      </c>
      <c r="I460" t="str">
        <f t="shared" si="122"/>
        <v>24.2330415257988-3162.79731059202i</v>
      </c>
      <c r="K460" t="str">
        <f t="shared" si="123"/>
        <v>0.329980689426651-0.00251369188149861i</v>
      </c>
      <c r="L460" t="str">
        <f t="shared" si="124"/>
        <v>0.000833333333333333-166.433744161118i</v>
      </c>
      <c r="M460" t="str">
        <f t="shared" si="125"/>
        <v>0.005-58.5633174641793i</v>
      </c>
      <c r="N460">
        <f t="shared" si="126"/>
        <v>89.607947402372389</v>
      </c>
      <c r="O460">
        <f t="shared" si="127"/>
        <v>86.855415756759982</v>
      </c>
      <c r="P460" s="3">
        <f t="shared" si="128"/>
        <v>86.855415756759982</v>
      </c>
      <c r="Q460" s="3">
        <f t="shared" si="129"/>
        <v>-90.392052597627611</v>
      </c>
      <c r="R460">
        <f t="shared" si="130"/>
        <v>89.607947402372389</v>
      </c>
      <c r="S460">
        <f t="shared" si="131"/>
        <v>4.8443063520303238E-3</v>
      </c>
      <c r="T460">
        <f t="shared" si="114"/>
        <v>86.855415756759982</v>
      </c>
    </row>
    <row r="461" spans="1:20" x14ac:dyDescent="0.25">
      <c r="A461">
        <f t="shared" si="115"/>
        <v>30.553337657632976</v>
      </c>
      <c r="B461">
        <f t="shared" si="132"/>
        <v>4.8627147161680391</v>
      </c>
      <c r="C461" t="str">
        <f t="shared" si="116"/>
        <v>-150.656852568152-21933.7681279879i</v>
      </c>
      <c r="D461" t="str">
        <f t="shared" si="117"/>
        <v>3.47812499984462-3272.96486658198i</v>
      </c>
      <c r="E461" t="str">
        <f t="shared" si="118"/>
        <v>162.46912623771-0.0462712218124803i</v>
      </c>
      <c r="F461" t="str">
        <f t="shared" si="119"/>
        <v>2.90990990988487-30714.7601749745i</v>
      </c>
      <c r="G461" t="str">
        <f t="shared" si="120"/>
        <v>0.999999999991397-2.93312041510754E-06i</v>
      </c>
      <c r="H461" t="str">
        <f t="shared" si="121"/>
        <v>15.1515342803079+0.115095166720502i</v>
      </c>
      <c r="I461" t="str">
        <f t="shared" si="122"/>
        <v>24.2330415952591-3150.82419164458i</v>
      </c>
      <c r="K461" t="str">
        <f t="shared" si="123"/>
        <v>0.329980542396192-0.00252324277682132i</v>
      </c>
      <c r="L461" t="str">
        <f t="shared" si="124"/>
        <v>0.000833333333333333-165.803690138591i</v>
      </c>
      <c r="M461" t="str">
        <f t="shared" si="125"/>
        <v>0.005-58.3416193107983i</v>
      </c>
      <c r="N461">
        <f t="shared" si="126"/>
        <v>89.606457677047658</v>
      </c>
      <c r="O461">
        <f t="shared" si="127"/>
        <v>86.822469852768833</v>
      </c>
      <c r="P461" s="3">
        <f t="shared" si="128"/>
        <v>86.822469852768833</v>
      </c>
      <c r="Q461" s="3">
        <f t="shared" si="129"/>
        <v>-90.393542322952342</v>
      </c>
      <c r="R461">
        <f t="shared" si="130"/>
        <v>89.606457677047658</v>
      </c>
      <c r="S461">
        <f t="shared" si="131"/>
        <v>4.8627147161680387E-3</v>
      </c>
      <c r="T461">
        <f t="shared" si="114"/>
        <v>86.822469852768833</v>
      </c>
    </row>
    <row r="462" spans="1:20" x14ac:dyDescent="0.25">
      <c r="A462">
        <f t="shared" si="115"/>
        <v>30.669440340731978</v>
      </c>
      <c r="B462">
        <f t="shared" si="132"/>
        <v>4.8811930320894774</v>
      </c>
      <c r="C462" t="str">
        <f t="shared" si="116"/>
        <v>-150.65677849208-21850.726144126i</v>
      </c>
      <c r="D462" t="str">
        <f t="shared" si="117"/>
        <v>3.47812499984345-3260.57468296372i</v>
      </c>
      <c r="E462" t="str">
        <f t="shared" si="118"/>
        <v>162.46912311048-0.0464470270720827i</v>
      </c>
      <c r="F462" t="str">
        <f t="shared" si="119"/>
        <v>2.90990990988468-30598.4859285111i</v>
      </c>
      <c r="G462" t="str">
        <f t="shared" si="120"/>
        <v>0.999999999991331-2.94426627268475E-06i</v>
      </c>
      <c r="H462" t="str">
        <f t="shared" si="121"/>
        <v>15.151534425963+0.115532528677783i</v>
      </c>
      <c r="I462" t="str">
        <f t="shared" si="122"/>
        <v>24.2330416652483-3138.89639836093i</v>
      </c>
      <c r="K462" t="str">
        <f t="shared" si="123"/>
        <v>0.329980394246313-0.00253282995257251i</v>
      </c>
      <c r="L462" t="str">
        <f t="shared" si="124"/>
        <v>0.000833333333333333-165.176021257811i</v>
      </c>
      <c r="M462" t="str">
        <f t="shared" si="125"/>
        <v>0.005-58.1207604211979i</v>
      </c>
      <c r="N462">
        <f t="shared" si="126"/>
        <v>89.604962291619685</v>
      </c>
      <c r="O462">
        <f t="shared" si="127"/>
        <v>86.789523932962922</v>
      </c>
      <c r="P462" s="3">
        <f t="shared" si="128"/>
        <v>86.789523932962922</v>
      </c>
      <c r="Q462" s="3">
        <f t="shared" si="129"/>
        <v>-90.395037708380315</v>
      </c>
      <c r="R462">
        <f t="shared" si="130"/>
        <v>89.604962291619685</v>
      </c>
      <c r="S462">
        <f t="shared" si="131"/>
        <v>4.8811930320894776E-3</v>
      </c>
      <c r="T462">
        <f t="shared" si="114"/>
        <v>86.789523932962922</v>
      </c>
    </row>
    <row r="463" spans="1:20" x14ac:dyDescent="0.25">
      <c r="A463">
        <f t="shared" si="115"/>
        <v>30.785984214026762</v>
      </c>
      <c r="B463">
        <f t="shared" si="132"/>
        <v>4.8997415656114178</v>
      </c>
      <c r="C463" t="str">
        <f t="shared" si="116"/>
        <v>-150.656703852033-21767.9984903047i</v>
      </c>
      <c r="D463" t="str">
        <f t="shared" si="117"/>
        <v>3.47812499984226-3248.23140380693i</v>
      </c>
      <c r="E463" t="str">
        <f t="shared" si="118"/>
        <v>162.469119959441-0.0466235001012205i</v>
      </c>
      <c r="F463" t="str">
        <f t="shared" si="119"/>
        <v>2.90990990988449-30482.6518515405i</v>
      </c>
      <c r="G463" t="str">
        <f t="shared" si="120"/>
        <v>0.999999999991265-2.95545448452075E-06i</v>
      </c>
      <c r="H463" t="str">
        <f t="shared" si="121"/>
        <v>15.1515345727272+0.115971552614207i</v>
      </c>
      <c r="I463" t="str">
        <f t="shared" si="122"/>
        <v>24.2330417357705-3127.01375915578i</v>
      </c>
      <c r="K463" t="str">
        <f t="shared" si="123"/>
        <v>0.329980244968491-0.00254245354646933i</v>
      </c>
      <c r="L463" t="str">
        <f t="shared" si="124"/>
        <v>0.000833333333333333-164.550728489551i</v>
      </c>
      <c r="M463" t="str">
        <f t="shared" si="125"/>
        <v>0.005-57.9007376182484i</v>
      </c>
      <c r="N463">
        <f t="shared" si="126"/>
        <v>89.603461224589878</v>
      </c>
      <c r="O463">
        <f t="shared" si="127"/>
        <v>86.756577997221953</v>
      </c>
      <c r="P463" s="3">
        <f t="shared" si="128"/>
        <v>86.756577997221953</v>
      </c>
      <c r="Q463" s="3">
        <f t="shared" si="129"/>
        <v>-90.396538775410122</v>
      </c>
      <c r="R463">
        <f t="shared" si="130"/>
        <v>89.603461224589878</v>
      </c>
      <c r="S463">
        <f t="shared" si="131"/>
        <v>4.8997415656114179E-3</v>
      </c>
      <c r="T463">
        <f t="shared" si="114"/>
        <v>86.756577997221953</v>
      </c>
    </row>
    <row r="464" spans="1:20" x14ac:dyDescent="0.25">
      <c r="A464">
        <f t="shared" si="115"/>
        <v>30.902970954040065</v>
      </c>
      <c r="B464">
        <f t="shared" si="132"/>
        <v>4.9183605835607409</v>
      </c>
      <c r="C464" t="str">
        <f t="shared" si="116"/>
        <v>-150.656628643722-21685.583976459i</v>
      </c>
      <c r="D464" t="str">
        <f t="shared" si="117"/>
        <v>3.47812499984105-3235.9348515494i</v>
      </c>
      <c r="E464" t="str">
        <f t="shared" si="118"/>
        <v>162.469116784413-0.0468006434341091i</v>
      </c>
      <c r="F464" t="str">
        <f t="shared" si="119"/>
        <v>2.9099099098843-30367.2562777505i</v>
      </c>
      <c r="G464" t="str">
        <f t="shared" si="120"/>
        <v>0.999999999991199-2.96668521156174E-06i</v>
      </c>
      <c r="H464" t="str">
        <f t="shared" si="121"/>
        <v>15.151534720609+0.116412244845337i</v>
      </c>
      <c r="I464" t="str">
        <f t="shared" si="122"/>
        <v>24.2330418068298-3115.17610309337i</v>
      </c>
      <c r="K464" t="str">
        <f t="shared" si="123"/>
        <v>0.329980094554139-0.00255211369675061i</v>
      </c>
      <c r="L464" t="str">
        <f t="shared" si="124"/>
        <v>0.000833333333333333-163.927802838764i</v>
      </c>
      <c r="M464" t="str">
        <f t="shared" si="125"/>
        <v>0.005-57.6815477368483i</v>
      </c>
      <c r="N464">
        <f t="shared" si="126"/>
        <v>89.601954454377974</v>
      </c>
      <c r="O464">
        <f t="shared" si="127"/>
        <v>86.723632045424608</v>
      </c>
      <c r="P464" s="3">
        <f t="shared" si="128"/>
        <v>86.723632045424608</v>
      </c>
      <c r="Q464" s="3">
        <f t="shared" si="129"/>
        <v>-90.398045545622026</v>
      </c>
      <c r="R464">
        <f t="shared" si="130"/>
        <v>89.601954454377974</v>
      </c>
      <c r="S464">
        <f t="shared" si="131"/>
        <v>4.9183605835607406E-3</v>
      </c>
      <c r="T464">
        <f t="shared" si="114"/>
        <v>86.723632045424608</v>
      </c>
    </row>
    <row r="465" spans="1:20" x14ac:dyDescent="0.25">
      <c r="A465">
        <f t="shared" si="115"/>
        <v>31.020402243665416</v>
      </c>
      <c r="B465">
        <f t="shared" si="132"/>
        <v>4.9370503537782717</v>
      </c>
      <c r="C465" t="str">
        <f t="shared" si="116"/>
        <v>-150.656552862814-21603.4814170284i</v>
      </c>
      <c r="D465" t="str">
        <f t="shared" si="117"/>
        <v>3.47812499983985-3223.68484930109i</v>
      </c>
      <c r="E465" t="str">
        <f t="shared" si="118"/>
        <v>162.469113585211-0.0469784596145245i</v>
      </c>
      <c r="F465" t="str">
        <f t="shared" si="119"/>
        <v>2.9099099098841-30252.2975471372i</v>
      </c>
      <c r="G465" t="str">
        <f t="shared" si="120"/>
        <v>0.999999999991132-2.97795861536547E-06i</v>
      </c>
      <c r="H465" t="str">
        <f t="shared" si="121"/>
        <v>15.1515348696168+0.116854611710734i</v>
      </c>
      <c r="I465" t="str">
        <f t="shared" si="122"/>
        <v>24.2330418784299-3103.38325988506i</v>
      </c>
      <c r="K465" t="str">
        <f t="shared" si="123"/>
        <v>0.329979942994607-0.00256181054217873i</v>
      </c>
      <c r="L465" t="str">
        <f t="shared" si="124"/>
        <v>0.000833333333333333-163.307235344455i</v>
      </c>
      <c r="M465" t="str">
        <f t="shared" si="125"/>
        <v>0.005-57.4631876238776i</v>
      </c>
      <c r="N465">
        <f t="shared" si="126"/>
        <v>89.600441959321927</v>
      </c>
      <c r="O465">
        <f t="shared" si="127"/>
        <v>86.690686077448589</v>
      </c>
      <c r="P465" s="3">
        <f t="shared" si="128"/>
        <v>86.690686077448589</v>
      </c>
      <c r="Q465" s="3">
        <f t="shared" si="129"/>
        <v>-90.399558040678073</v>
      </c>
      <c r="R465">
        <f t="shared" si="130"/>
        <v>89.600441959321927</v>
      </c>
      <c r="S465">
        <f t="shared" si="131"/>
        <v>4.9370503537782716E-3</v>
      </c>
      <c r="T465">
        <f t="shared" si="114"/>
        <v>86.690686077448589</v>
      </c>
    </row>
    <row r="466" spans="1:20" x14ac:dyDescent="0.25">
      <c r="A466">
        <f t="shared" si="115"/>
        <v>31.138279772191343</v>
      </c>
      <c r="B466">
        <f t="shared" si="132"/>
        <v>4.9558111451226292</v>
      </c>
      <c r="C466" t="str">
        <f t="shared" si="116"/>
        <v>-150.656476504955-21521.6896309404i</v>
      </c>
      <c r="D466" t="str">
        <f t="shared" si="117"/>
        <v>3.47812499983864-3211.48122084161i</v>
      </c>
      <c r="E466" t="str">
        <f t="shared" si="118"/>
        <v>162.469110361653-0.0471569511959026i</v>
      </c>
      <c r="F466" t="str">
        <f t="shared" si="119"/>
        <v>2.90990990988391-30137.7740059805i</v>
      </c>
      <c r="G466" t="str">
        <f t="shared" si="120"/>
        <v>0.999999999991064-2.98927485810366E-06i</v>
      </c>
      <c r="H466" t="str">
        <f t="shared" si="121"/>
        <v>15.1515350197592+0.117298659574053i</v>
      </c>
      <c r="I466" t="str">
        <f t="shared" si="122"/>
        <v>24.2330419505753-3091.63505988681i</v>
      </c>
      <c r="K466" t="str">
        <f t="shared" si="123"/>
        <v>0.329979790281175-0.00257154422204164i</v>
      </c>
      <c r="L466" t="str">
        <f t="shared" si="124"/>
        <v>0.000833333333333333-162.689017079552i</v>
      </c>
      <c r="M466" t="str">
        <f t="shared" si="125"/>
        <v>0.005-57.2456541381528i</v>
      </c>
      <c r="N466">
        <f t="shared" si="126"/>
        <v>89.598923717677408</v>
      </c>
      <c r="O466">
        <f t="shared" si="127"/>
        <v>86.657740093170787</v>
      </c>
      <c r="P466" s="3">
        <f t="shared" si="128"/>
        <v>86.657740093170787</v>
      </c>
      <c r="Q466" s="3">
        <f t="shared" si="129"/>
        <v>-90.401076282322592</v>
      </c>
      <c r="R466">
        <f t="shared" si="130"/>
        <v>89.598923717677408</v>
      </c>
      <c r="S466">
        <f t="shared" si="131"/>
        <v>4.9558111451226293E-3</v>
      </c>
      <c r="T466">
        <f t="shared" si="114"/>
        <v>86.657740093170787</v>
      </c>
    </row>
    <row r="467" spans="1:20" x14ac:dyDescent="0.25">
      <c r="A467">
        <f t="shared" si="115"/>
        <v>31.256605235325669</v>
      </c>
      <c r="B467">
        <f t="shared" si="132"/>
        <v>4.974643227474095</v>
      </c>
      <c r="C467" t="str">
        <f t="shared" si="116"/>
        <v>-150.656399565752-21440.2074415923i</v>
      </c>
      <c r="D467" t="str">
        <f t="shared" si="117"/>
        <v>3.4781249998374-3199.32379061765i</v>
      </c>
      <c r="E467" t="str">
        <f t="shared" si="118"/>
        <v>162.469107113552-0.0473361207413174i</v>
      </c>
      <c r="F467" t="str">
        <f t="shared" si="119"/>
        <v>2.90990990988371-30023.6840068207i</v>
      </c>
      <c r="G467" t="str">
        <f t="shared" si="120"/>
        <v>0.999999999990996-3.00063410256424E-06i</v>
      </c>
      <c r="H467" t="str">
        <f t="shared" si="121"/>
        <v>15.1515351710448+0.117744394823131i</v>
      </c>
      <c r="I467" t="str">
        <f t="shared" si="122"/>
        <v>24.2330420232701-3079.93133409681i</v>
      </c>
      <c r="K467" t="str">
        <f t="shared" si="123"/>
        <v>0.32997963640506-0.00258131487615489i</v>
      </c>
      <c r="L467" t="str">
        <f t="shared" si="124"/>
        <v>0.000833333333333333-162.073139150779i</v>
      </c>
      <c r="M467" t="str">
        <f t="shared" si="125"/>
        <v>0.005-57.0289441503812i</v>
      </c>
      <c r="N467">
        <f t="shared" si="126"/>
        <v>89.597399707617583</v>
      </c>
      <c r="O467">
        <f t="shared" si="127"/>
        <v>86.624794092466942</v>
      </c>
      <c r="P467" s="3">
        <f t="shared" si="128"/>
        <v>86.624794092466942</v>
      </c>
      <c r="Q467" s="3">
        <f t="shared" si="129"/>
        <v>-90.402600292382417</v>
      </c>
      <c r="R467">
        <f t="shared" si="130"/>
        <v>89.597399707617583</v>
      </c>
      <c r="S467">
        <f t="shared" si="131"/>
        <v>4.9746432274740951E-3</v>
      </c>
      <c r="T467">
        <f t="shared" si="114"/>
        <v>86.624794092466942</v>
      </c>
    </row>
    <row r="468" spans="1:20" x14ac:dyDescent="0.25">
      <c r="A468">
        <f t="shared" si="115"/>
        <v>31.375380335219909</v>
      </c>
      <c r="B468">
        <f t="shared" si="132"/>
        <v>4.9935468717384968</v>
      </c>
      <c r="C468" t="str">
        <f t="shared" si="116"/>
        <v>-150.656322040779-21359.033676836i</v>
      </c>
      <c r="D468" t="str">
        <f t="shared" si="117"/>
        <v>3.47812499983617-3187.21238374052i</v>
      </c>
      <c r="E468" t="str">
        <f t="shared" si="118"/>
        <v>162.469103840722-0.0475159708235663i</v>
      </c>
      <c r="F468" t="str">
        <f t="shared" si="119"/>
        <v>2.90990990988351-29910.0259084352i</v>
      </c>
      <c r="G468" t="str">
        <f t="shared" si="120"/>
        <v>0.999999999990928-3.01203651215378E-06i</v>
      </c>
      <c r="H468" t="str">
        <f t="shared" si="121"/>
        <v>15.1515353234825+0.118191823870076i</v>
      </c>
      <c r="I468" t="str">
        <f t="shared" si="122"/>
        <v>24.2330420965184-3068.2719141531i</v>
      </c>
      <c r="K468" t="str">
        <f t="shared" si="123"/>
        <v>0.329979481357411-0.00259112264486345i</v>
      </c>
      <c r="L468" t="str">
        <f t="shared" si="124"/>
        <v>0.000833333333333333-161.459592698525i</v>
      </c>
      <c r="M468" t="str">
        <f t="shared" si="125"/>
        <v>0.005-56.8130545431172i</v>
      </c>
      <c r="N468">
        <f t="shared" si="126"/>
        <v>89.595869907232782</v>
      </c>
      <c r="O468">
        <f t="shared" si="127"/>
        <v>86.591848075212155</v>
      </c>
      <c r="P468" s="3">
        <f t="shared" si="128"/>
        <v>86.591848075212155</v>
      </c>
      <c r="Q468" s="3">
        <f t="shared" si="129"/>
        <v>-90.404130092767218</v>
      </c>
      <c r="R468">
        <f t="shared" si="130"/>
        <v>89.595869907232782</v>
      </c>
      <c r="S468">
        <f t="shared" si="131"/>
        <v>4.9935468717384971E-3</v>
      </c>
      <c r="T468">
        <f t="shared" si="114"/>
        <v>86.591848075212155</v>
      </c>
    </row>
    <row r="469" spans="1:20" x14ac:dyDescent="0.25">
      <c r="A469">
        <f t="shared" si="115"/>
        <v>31.494606780493747</v>
      </c>
      <c r="B469">
        <f t="shared" si="132"/>
        <v>5.0125223498511033</v>
      </c>
      <c r="C469" t="str">
        <f t="shared" si="116"/>
        <v>-150.656243925579-21278.1671689597i</v>
      </c>
      <c r="D469" t="str">
        <f t="shared" si="117"/>
        <v>3.47812499983491-3175.14682598356i</v>
      </c>
      <c r="E469" t="str">
        <f t="shared" si="118"/>
        <v>162.469100542975-0.0476965040251558i</v>
      </c>
      <c r="F469" t="str">
        <f t="shared" si="119"/>
        <v>2.9099099098833-29796.7980758139i</v>
      </c>
      <c r="G469" t="str">
        <f t="shared" si="120"/>
        <v>0.999999999990859-3.02348225089976E-06i</v>
      </c>
      <c r="H469" t="str">
        <f t="shared" si="121"/>
        <v>15.1515354770808+0.118640953151366i</v>
      </c>
      <c r="I469" t="str">
        <f t="shared" si="122"/>
        <v>24.2330421703244-3056.65663233095i</v>
      </c>
      <c r="K469" t="str">
        <f t="shared" si="123"/>
        <v>0.329979325129311-0.00260096766904389i</v>
      </c>
      <c r="L469" t="str">
        <f t="shared" si="124"/>
        <v>0.000833333333333333-160.848368896717i</v>
      </c>
      <c r="M469" t="str">
        <f t="shared" si="125"/>
        <v>0.005-56.5979822107166i</v>
      </c>
      <c r="N469">
        <f t="shared" si="126"/>
        <v>89.59433429453027</v>
      </c>
      <c r="O469">
        <f t="shared" si="127"/>
        <v>86.55890204128039</v>
      </c>
      <c r="P469" s="3">
        <f t="shared" si="128"/>
        <v>86.55890204128039</v>
      </c>
      <c r="Q469" s="3">
        <f t="shared" si="129"/>
        <v>-90.40566570546973</v>
      </c>
      <c r="R469">
        <f t="shared" si="130"/>
        <v>89.59433429453027</v>
      </c>
      <c r="S469">
        <f t="shared" si="131"/>
        <v>5.0125223498511031E-3</v>
      </c>
      <c r="T469">
        <f t="shared" si="114"/>
        <v>86.55890204128039</v>
      </c>
    </row>
    <row r="470" spans="1:20" x14ac:dyDescent="0.25">
      <c r="A470">
        <f t="shared" si="115"/>
        <v>31.614286286259624</v>
      </c>
      <c r="B470">
        <f t="shared" si="132"/>
        <v>5.0315699347805376</v>
      </c>
      <c r="C470" t="str">
        <f t="shared" si="116"/>
        <v>-150.656165215656-21197.6067546716i</v>
      </c>
      <c r="D470" t="str">
        <f t="shared" si="117"/>
        <v>3.47812499983367-3163.12694377965i</v>
      </c>
      <c r="E470" t="str">
        <f t="shared" si="118"/>
        <v>162.469097220122-0.0478777229383986i</v>
      </c>
      <c r="F470" t="str">
        <f t="shared" si="119"/>
        <v>2.90990990988312-29683.9988801363i</v>
      </c>
      <c r="G470" t="str">
        <f t="shared" si="120"/>
        <v>0.999999999990789-3.03497148345296E-06i</v>
      </c>
      <c r="H470" t="str">
        <f t="shared" si="121"/>
        <v>15.1515356318487+0.119091789127938i</v>
      </c>
      <c r="I470" t="str">
        <f t="shared" si="122"/>
        <v>24.2330422446926-3045.08532154064i</v>
      </c>
      <c r="K470" t="str">
        <f t="shared" si="123"/>
        <v>0.32997916771177-0.00261085009010621i</v>
      </c>
      <c r="L470" t="str">
        <f t="shared" si="124"/>
        <v>0.000833333333333333-160.239458952697i</v>
      </c>
      <c r="M470" t="str">
        <f t="shared" si="125"/>
        <v>0.005-56.3837240592915i</v>
      </c>
      <c r="N470">
        <f t="shared" si="126"/>
        <v>89.592792847433799</v>
      </c>
      <c r="O470">
        <f t="shared" si="127"/>
        <v>86.525955990544659</v>
      </c>
      <c r="P470" s="3">
        <f t="shared" si="128"/>
        <v>86.525955990544659</v>
      </c>
      <c r="Q470" s="3">
        <f t="shared" si="129"/>
        <v>-90.407207152566201</v>
      </c>
      <c r="R470">
        <f t="shared" si="130"/>
        <v>89.592792847433799</v>
      </c>
      <c r="S470">
        <f t="shared" si="131"/>
        <v>5.0315699347805373E-3</v>
      </c>
      <c r="T470">
        <f t="shared" si="114"/>
        <v>86.525955990544659</v>
      </c>
    </row>
    <row r="471" spans="1:20" x14ac:dyDescent="0.25">
      <c r="A471">
        <f t="shared" si="115"/>
        <v>31.734420574147411</v>
      </c>
      <c r="B471">
        <f t="shared" si="132"/>
        <v>5.0506899005327037</v>
      </c>
      <c r="C471" t="str">
        <f t="shared" si="116"/>
        <v>-150.656085906484-21117.351275083i</v>
      </c>
      <c r="D471" t="str">
        <f t="shared" si="117"/>
        <v>3.47812499983239-3151.15256421877i</v>
      </c>
      <c r="E471" t="str">
        <f t="shared" si="118"/>
        <v>162.469093871969-0.0480596301653911i</v>
      </c>
      <c r="F471" t="str">
        <f t="shared" si="119"/>
        <v>2.90990990988289-29571.6266987483i</v>
      </c>
      <c r="G471" t="str">
        <f t="shared" si="120"/>
        <v>0.999999999990719-3.04650437508987E-06i</v>
      </c>
      <c r="H471" t="str">
        <f t="shared" si="121"/>
        <v>15.151535787795+0.119544338285277i</v>
      </c>
      <c r="I471" t="str">
        <f t="shared" si="122"/>
        <v>24.2330423196268-3033.55781532498i</v>
      </c>
      <c r="K471" t="str">
        <f t="shared" si="123"/>
        <v>0.329979009095738-0.00262077004999602i</v>
      </c>
      <c r="L471" t="str">
        <f t="shared" si="124"/>
        <v>0.000833333333333333-159.63285410709i</v>
      </c>
      <c r="M471" t="str">
        <f t="shared" si="125"/>
        <v>0.005-56.170277006666i</v>
      </c>
      <c r="N471">
        <f t="shared" si="126"/>
        <v>89.591245543783359</v>
      </c>
      <c r="O471">
        <f t="shared" si="127"/>
        <v>86.493009922876936</v>
      </c>
      <c r="P471" s="3">
        <f t="shared" si="128"/>
        <v>86.493009922876936</v>
      </c>
      <c r="Q471" s="3">
        <f t="shared" si="129"/>
        <v>-90.408754456216641</v>
      </c>
      <c r="R471">
        <f t="shared" si="130"/>
        <v>89.591245543783359</v>
      </c>
      <c r="S471">
        <f t="shared" si="131"/>
        <v>5.0506899005327037E-3</v>
      </c>
      <c r="T471">
        <f t="shared" si="114"/>
        <v>86.493009922876936</v>
      </c>
    </row>
    <row r="472" spans="1:20" x14ac:dyDescent="0.25">
      <c r="A472">
        <f t="shared" si="115"/>
        <v>31.855011372329169</v>
      </c>
      <c r="B472">
        <f t="shared" si="132"/>
        <v>5.0698825221547281</v>
      </c>
      <c r="C472" t="str">
        <f t="shared" si="116"/>
        <v>-150.656005993501-21037.3995756922i</v>
      </c>
      <c r="D472" t="str">
        <f t="shared" si="117"/>
        <v>3.47812499983111-3139.22351504545i</v>
      </c>
      <c r="E472" t="str">
        <f t="shared" si="118"/>
        <v>162.469090498326-0.0482422283180782i</v>
      </c>
      <c r="F472" t="str">
        <f t="shared" si="119"/>
        <v>2.9099099098827-29459.6799151383i</v>
      </c>
      <c r="G472" t="str">
        <f t="shared" si="120"/>
        <v>0.999999999990648-0.000003058081091715i</v>
      </c>
      <c r="H472" t="str">
        <f t="shared" si="121"/>
        <v>15.1515359449289+0.11999860713352i</v>
      </c>
      <c r="I472" t="str">
        <f t="shared" si="122"/>
        <v>24.2330423951319-3022.07394785697i</v>
      </c>
      <c r="K472" t="str">
        <f t="shared" si="123"/>
        <v>0.329978849272087-0.00263072769119638i</v>
      </c>
      <c r="L472" t="str">
        <f t="shared" si="124"/>
        <v>0.000833333333333333-159.028545633682i</v>
      </c>
      <c r="M472" t="str">
        <f t="shared" si="125"/>
        <v>0.005-55.957637982333i</v>
      </c>
      <c r="N472">
        <f t="shared" si="126"/>
        <v>89.589692361334826</v>
      </c>
      <c r="O472">
        <f t="shared" si="127"/>
        <v>86.460063838148429</v>
      </c>
      <c r="P472" s="3">
        <f t="shared" si="128"/>
        <v>86.460063838148429</v>
      </c>
      <c r="Q472" s="3">
        <f t="shared" si="129"/>
        <v>-90.410307638665174</v>
      </c>
      <c r="R472">
        <f t="shared" si="130"/>
        <v>89.589692361334826</v>
      </c>
      <c r="S472">
        <f t="shared" si="131"/>
        <v>5.0698825221547278E-3</v>
      </c>
      <c r="T472">
        <f t="shared" si="114"/>
        <v>86.460063838148429</v>
      </c>
    </row>
    <row r="473" spans="1:20" x14ac:dyDescent="0.25">
      <c r="A473">
        <f t="shared" si="115"/>
        <v>31.976060415544023</v>
      </c>
      <c r="B473">
        <f t="shared" si="132"/>
        <v>5.0891480757389163</v>
      </c>
      <c r="C473" t="str">
        <f t="shared" si="116"/>
        <v>-150.655925472112-20957.7505063674i</v>
      </c>
      <c r="D473" t="str">
        <f t="shared" si="117"/>
        <v>3.47812499982983-3127.33962465631i</v>
      </c>
      <c r="E473" t="str">
        <f t="shared" si="118"/>
        <v>162.469087098999-0.0484255200183137i</v>
      </c>
      <c r="F473" t="str">
        <f t="shared" si="119"/>
        <v>2.90990990988249-29348.1569189142i</v>
      </c>
      <c r="G473" t="str">
        <f t="shared" si="120"/>
        <v>0.999999999990577-0.0000030697017998633i</v>
      </c>
      <c r="H473" t="str">
        <f t="shared" si="121"/>
        <v>15.1515361032592+0.120454602207535i</v>
      </c>
      <c r="I473" t="str">
        <f t="shared" si="122"/>
        <v>24.2330424712115-3010.63355393726i</v>
      </c>
      <c r="K473" t="str">
        <f t="shared" si="123"/>
        <v>0.329978688231628-0.00264072315672995i</v>
      </c>
      <c r="L473" t="str">
        <f t="shared" si="124"/>
        <v>0.000833333333333333-158.426524839293i</v>
      </c>
      <c r="M473" t="str">
        <f t="shared" si="125"/>
        <v>0.005-55.745803927409i</v>
      </c>
      <c r="N473">
        <f t="shared" si="126"/>
        <v>89.588133277759738</v>
      </c>
      <c r="O473">
        <f t="shared" si="127"/>
        <v>86.427117736229263</v>
      </c>
      <c r="P473" s="3">
        <f t="shared" si="128"/>
        <v>86.427117736229263</v>
      </c>
      <c r="Q473" s="3">
        <f t="shared" si="129"/>
        <v>-90.411866722240262</v>
      </c>
      <c r="R473">
        <f t="shared" si="130"/>
        <v>89.588133277759738</v>
      </c>
      <c r="S473">
        <f t="shared" si="131"/>
        <v>5.0891480757389159E-3</v>
      </c>
      <c r="T473">
        <f t="shared" si="114"/>
        <v>86.427117736229263</v>
      </c>
    </row>
    <row r="474" spans="1:20" x14ac:dyDescent="0.25">
      <c r="A474">
        <f t="shared" si="115"/>
        <v>32.097569445123092</v>
      </c>
      <c r="B474">
        <f t="shared" si="132"/>
        <v>5.1084868384267246</v>
      </c>
      <c r="C474" t="str">
        <f t="shared" si="116"/>
        <v>-150.655844337683-20878.4029213298i</v>
      </c>
      <c r="D474" t="str">
        <f t="shared" si="117"/>
        <v>3.47812499982854-3115.50072209758i</v>
      </c>
      <c r="E474" t="str">
        <f t="shared" si="118"/>
        <v>162.46908367379-0.0486095078978341i</v>
      </c>
      <c r="F474" t="str">
        <f t="shared" si="119"/>
        <v>2.90990990988229-29237.0561057802i</v>
      </c>
      <c r="G474" t="str">
        <f t="shared" si="120"/>
        <v>0.999999999990505-3.08136666670256E-06i</v>
      </c>
      <c r="H474" t="str">
        <f t="shared" si="121"/>
        <v>15.1515362627951+0.120912330067032i</v>
      </c>
      <c r="I474" t="str">
        <f t="shared" si="122"/>
        <v>24.2330425478707-2999.23646899197i</v>
      </c>
      <c r="K474" t="str">
        <f t="shared" si="123"/>
        <v>0.329978525965097-0.00265075659016101i</v>
      </c>
      <c r="L474" t="str">
        <f t="shared" si="124"/>
        <v>0.000833333333333333-157.826783063651i</v>
      </c>
      <c r="M474" t="str">
        <f t="shared" si="125"/>
        <v>0.005-55.5347717945894i</v>
      </c>
      <c r="N474">
        <f t="shared" si="126"/>
        <v>89.586568270644861</v>
      </c>
      <c r="O474">
        <f t="shared" si="127"/>
        <v>86.39417161698843</v>
      </c>
      <c r="P474" s="3">
        <f t="shared" si="128"/>
        <v>86.39417161698843</v>
      </c>
      <c r="Q474" s="3">
        <f t="shared" si="129"/>
        <v>-90.413431729355139</v>
      </c>
      <c r="R474">
        <f t="shared" si="130"/>
        <v>89.586568270644861</v>
      </c>
      <c r="S474">
        <f t="shared" si="131"/>
        <v>5.1084868384267245E-3</v>
      </c>
      <c r="T474">
        <f t="shared" si="114"/>
        <v>86.39417161698843</v>
      </c>
    </row>
    <row r="475" spans="1:20" x14ac:dyDescent="0.25">
      <c r="A475">
        <f t="shared" si="115"/>
        <v>32.219540209014561</v>
      </c>
      <c r="B475">
        <f t="shared" si="132"/>
        <v>5.1278990884127467</v>
      </c>
      <c r="C475" t="str">
        <f t="shared" si="116"/>
        <v>-150.65576258555-20799.355679138i</v>
      </c>
      <c r="D475" t="str">
        <f t="shared" si="117"/>
        <v>3.47812499982722-3103.70663706269i</v>
      </c>
      <c r="E475" t="str">
        <f t="shared" si="118"/>
        <v>162.469080222505-0.0487941945983755i</v>
      </c>
      <c r="F475" t="str">
        <f t="shared" si="119"/>
        <v>2.90990990988207-29126.3758775139i</v>
      </c>
      <c r="G475" t="str">
        <f t="shared" si="120"/>
        <v>0.999999999990433-3.09307586003581E-06i</v>
      </c>
      <c r="H475" t="str">
        <f t="shared" si="121"/>
        <v>15.1515364235458+0.121371797296642i</v>
      </c>
      <c r="I475" t="str">
        <f t="shared" si="122"/>
        <v>24.2330426251137-2987.8825290702i</v>
      </c>
      <c r="K475" t="str">
        <f t="shared" si="123"/>
        <v>0.329978362463158-0.00266082813559734i</v>
      </c>
      <c r="L475" t="str">
        <f t="shared" si="124"/>
        <v>0.000833333333333333-157.22931167927i</v>
      </c>
      <c r="M475" t="str">
        <f t="shared" si="125"/>
        <v>0.005-55.3245385481066i</v>
      </c>
      <c r="N475">
        <f t="shared" si="126"/>
        <v>89.58499731749194</v>
      </c>
      <c r="O475">
        <f t="shared" si="127"/>
        <v>86.361225480294124</v>
      </c>
      <c r="P475" s="3">
        <f t="shared" si="128"/>
        <v>86.361225480294124</v>
      </c>
      <c r="Q475" s="3">
        <f t="shared" si="129"/>
        <v>-90.41500268250806</v>
      </c>
      <c r="R475">
        <f t="shared" si="130"/>
        <v>89.58499731749194</v>
      </c>
      <c r="S475">
        <f t="shared" si="131"/>
        <v>5.1278990884127467E-3</v>
      </c>
      <c r="T475">
        <f t="shared" si="114"/>
        <v>86.361225480294124</v>
      </c>
    </row>
    <row r="476" spans="1:20" x14ac:dyDescent="0.25">
      <c r="A476">
        <f t="shared" si="115"/>
        <v>32.341974461808817</v>
      </c>
      <c r="B476">
        <f t="shared" si="132"/>
        <v>5.1473851049487154</v>
      </c>
      <c r="C476" t="str">
        <f t="shared" si="116"/>
        <v>-150.655680211011-20720.6076426713i</v>
      </c>
      <c r="D476" t="str">
        <f t="shared" si="117"/>
        <v>3.47812499982592-3091.95719988978i</v>
      </c>
      <c r="E476" t="str">
        <f t="shared" si="118"/>
        <v>162.469076744944-0.0489795827716333i</v>
      </c>
      <c r="F476" t="str">
        <f t="shared" si="119"/>
        <v>2.90990990988185-29016.1146419431i</v>
      </c>
      <c r="G476" t="str">
        <f t="shared" si="120"/>
        <v>0.99999999999036-3.10482954830372E-06i</v>
      </c>
      <c r="H476" t="str">
        <f t="shared" si="121"/>
        <v>15.1515365855205+0.121833010506018i</v>
      </c>
      <c r="I476" t="str">
        <f t="shared" si="122"/>
        <v>24.2330427029445-2976.57157084172i</v>
      </c>
      <c r="K476" t="str">
        <f t="shared" si="123"/>
        <v>0.32997819771641-0.00267093793769251i</v>
      </c>
      <c r="L476" t="str">
        <f t="shared" si="124"/>
        <v>0.000833333333333333-156.634102091323i</v>
      </c>
      <c r="M476" t="str">
        <f t="shared" si="125"/>
        <v>0.005-55.1151011636848i</v>
      </c>
      <c r="N476">
        <f t="shared" si="126"/>
        <v>89.58342039571734</v>
      </c>
      <c r="O476">
        <f t="shared" si="127"/>
        <v>86.328279326013586</v>
      </c>
      <c r="P476" s="3">
        <f t="shared" si="128"/>
        <v>86.328279326013586</v>
      </c>
      <c r="Q476" s="3">
        <f t="shared" si="129"/>
        <v>-90.41657960428266</v>
      </c>
      <c r="R476">
        <f t="shared" si="130"/>
        <v>89.58342039571734</v>
      </c>
      <c r="S476">
        <f t="shared" si="131"/>
        <v>5.1473851049487155E-3</v>
      </c>
      <c r="T476">
        <f t="shared" si="114"/>
        <v>86.328279326013586</v>
      </c>
    </row>
    <row r="477" spans="1:20" x14ac:dyDescent="0.25">
      <c r="A477">
        <f t="shared" si="115"/>
        <v>32.464873964763697</v>
      </c>
      <c r="B477">
        <f t="shared" si="132"/>
        <v>5.1669451683475209</v>
      </c>
      <c r="C477" t="str">
        <f t="shared" si="116"/>
        <v>-150.655597209326-20642.1576791124i</v>
      </c>
      <c r="D477" t="str">
        <f t="shared" si="117"/>
        <v>3.47812499982459-3080.25224155922i</v>
      </c>
      <c r="E477" t="str">
        <f t="shared" si="118"/>
        <v>162.469073240907-0.0491656750793605i</v>
      </c>
      <c r="F477" t="str">
        <f t="shared" si="119"/>
        <v>2.90990990988166-28906.2708129228i</v>
      </c>
      <c r="G477" t="str">
        <f t="shared" si="120"/>
        <v>0.999999999990287-3.11662790058704E-06i</v>
      </c>
      <c r="H477" t="str">
        <f t="shared" si="121"/>
        <v>15.1515367487286+0.122295976329935i</v>
      </c>
      <c r="I477" t="str">
        <f t="shared" si="122"/>
        <v>24.2330427813682-2965.3034315946i</v>
      </c>
      <c r="K477" t="str">
        <f t="shared" si="123"/>
        <v>0.329978031715376-0.00268108614164774i</v>
      </c>
      <c r="L477" t="str">
        <f t="shared" si="124"/>
        <v>0.000833333333333333-156.04114573752i</v>
      </c>
      <c r="M477" t="str">
        <f t="shared" si="125"/>
        <v>0.005-54.9064566284965i</v>
      </c>
      <c r="N477">
        <f t="shared" si="126"/>
        <v>89.581837482651764</v>
      </c>
      <c r="O477">
        <f t="shared" si="127"/>
        <v>86.295333154012738</v>
      </c>
      <c r="P477" s="3">
        <f t="shared" si="128"/>
        <v>86.295333154012738</v>
      </c>
      <c r="Q477" s="3">
        <f t="shared" si="129"/>
        <v>-90.418162517348236</v>
      </c>
      <c r="R477">
        <f t="shared" si="130"/>
        <v>89.581837482651764</v>
      </c>
      <c r="S477">
        <f t="shared" si="131"/>
        <v>5.1669451683475209E-3</v>
      </c>
      <c r="T477">
        <f t="shared" si="114"/>
        <v>86.295333154012738</v>
      </c>
    </row>
    <row r="478" spans="1:20" x14ac:dyDescent="0.25">
      <c r="A478">
        <f t="shared" si="115"/>
        <v>32.5882404858298</v>
      </c>
      <c r="B478">
        <f t="shared" si="132"/>
        <v>5.1865795599872415</v>
      </c>
      <c r="C478" t="str">
        <f t="shared" si="116"/>
        <v>-150.655513575721-20564.0046599326i</v>
      </c>
      <c r="D478" t="str">
        <f t="shared" si="117"/>
        <v>3.47812499982324-3068.59159369127i</v>
      </c>
      <c r="E478" t="str">
        <f t="shared" si="118"/>
        <v>162.469069710193-0.0493524741933652i</v>
      </c>
      <c r="F478" t="str">
        <f t="shared" si="119"/>
        <v>2.90990990988144-28796.8428103126i</v>
      </c>
      <c r="G478" t="str">
        <f t="shared" si="120"/>
        <v>0.999999999990213-3.12847108660904E-06i</v>
      </c>
      <c r="H478" t="str">
        <f t="shared" si="121"/>
        <v>15.1515369131794+0.122760701428378i</v>
      </c>
      <c r="I478" t="str">
        <f t="shared" si="122"/>
        <v>24.2330428603891-2954.07794923286i</v>
      </c>
      <c r="K478" t="str">
        <f t="shared" si="123"/>
        <v>0.329977864450506-0.00269127289321402i</v>
      </c>
      <c r="L478" t="str">
        <f t="shared" si="124"/>
        <v>0.000833333333333333-155.450434087986i</v>
      </c>
      <c r="M478" t="str">
        <f t="shared" si="125"/>
        <v>0.005-54.6986019411202i</v>
      </c>
      <c r="N478">
        <f t="shared" si="126"/>
        <v>89.580248555539868</v>
      </c>
      <c r="O478">
        <f t="shared" si="127"/>
        <v>86.262386964156747</v>
      </c>
      <c r="P478" s="3">
        <f t="shared" si="128"/>
        <v>86.262386964156747</v>
      </c>
      <c r="Q478" s="3">
        <f t="shared" si="129"/>
        <v>-90.419751444460132</v>
      </c>
      <c r="R478">
        <f t="shared" si="130"/>
        <v>89.580248555539868</v>
      </c>
      <c r="S478">
        <f t="shared" si="131"/>
        <v>5.1865795599872417E-3</v>
      </c>
      <c r="T478">
        <f t="shared" si="114"/>
        <v>86.262386964156747</v>
      </c>
    </row>
    <row r="479" spans="1:20" x14ac:dyDescent="0.25">
      <c r="A479">
        <f t="shared" si="115"/>
        <v>32.712075799675951</v>
      </c>
      <c r="B479">
        <f t="shared" si="132"/>
        <v>5.2062885623151933</v>
      </c>
      <c r="C479" t="str">
        <f t="shared" si="116"/>
        <v>-150.65542930539-20486.1474608747i</v>
      </c>
      <c r="D479" t="str">
        <f t="shared" si="117"/>
        <v>3.4781249998219-3056.9750885436i</v>
      </c>
      <c r="E479" t="str">
        <f t="shared" si="118"/>
        <v>162.469066152599-0.0495399827955783i</v>
      </c>
      <c r="F479" t="str">
        <f t="shared" si="119"/>
        <v>2.90990990988121-28687.8290599541i</v>
      </c>
      <c r="G479" t="str">
        <f t="shared" si="120"/>
        <v>0.999999999990138-3.14035927673792E-06i</v>
      </c>
      <c r="H479" t="str">
        <f t="shared" si="121"/>
        <v>15.1515370788824+0.123227192486639i</v>
      </c>
      <c r="I479" t="str">
        <f t="shared" si="122"/>
        <v>24.2330429400117-2942.89496227417i</v>
      </c>
      <c r="K479" t="str">
        <f t="shared" si="123"/>
        <v>0.329977695912181-0.00270149833869422i</v>
      </c>
      <c r="L479" t="str">
        <f t="shared" si="124"/>
        <v>0.000833333333333333-154.861958645134i</v>
      </c>
      <c r="M479" t="str">
        <f t="shared" si="125"/>
        <v>0.005-54.4915341114965i</v>
      </c>
      <c r="N479">
        <f t="shared" si="126"/>
        <v>89.578653591539975</v>
      </c>
      <c r="O479">
        <f t="shared" si="127"/>
        <v>86.229440756309742</v>
      </c>
      <c r="P479" s="3">
        <f t="shared" si="128"/>
        <v>86.229440756309742</v>
      </c>
      <c r="Q479" s="3">
        <f t="shared" si="129"/>
        <v>-90.421346408460025</v>
      </c>
      <c r="R479">
        <f t="shared" si="130"/>
        <v>89.578653591539975</v>
      </c>
      <c r="S479">
        <f t="shared" si="131"/>
        <v>5.2062885623151934E-3</v>
      </c>
      <c r="T479">
        <f t="shared" si="114"/>
        <v>86.229440756309742</v>
      </c>
    </row>
    <row r="480" spans="1:20" x14ac:dyDescent="0.25">
      <c r="A480">
        <f t="shared" si="115"/>
        <v>32.836381687714727</v>
      </c>
      <c r="B480">
        <f t="shared" si="132"/>
        <v>5.2260724588519913</v>
      </c>
      <c r="C480" t="str">
        <f t="shared" si="116"/>
        <v>-150.65534439348-20408.5849619366i</v>
      </c>
      <c r="D480" t="str">
        <f t="shared" si="117"/>
        <v>3.47812499982056-3045.40255900888i</v>
      </c>
      <c r="E480" t="str">
        <f t="shared" si="118"/>
        <v>162.469062567919-0.0497282035780521i</v>
      </c>
      <c r="F480" t="str">
        <f t="shared" si="119"/>
        <v>2.90990990988098-28579.2279936479i</v>
      </c>
      <c r="G480" t="str">
        <f t="shared" si="120"/>
        <v>0.999999999990063-3.15229264198929E-06i</v>
      </c>
      <c r="H480" t="str">
        <f t="shared" si="121"/>
        <v>15.1515372458471+0.123695456215416i</v>
      </c>
      <c r="I480" t="str">
        <f t="shared" si="122"/>
        <v>24.2330430202404-2931.75430984752i</v>
      </c>
      <c r="K480" t="str">
        <f t="shared" si="123"/>
        <v>0.329977526090708-0.00271176262494508i</v>
      </c>
      <c r="L480" t="str">
        <f t="shared" si="124"/>
        <v>0.000833333333333333-154.275710943549i</v>
      </c>
      <c r="M480" t="str">
        <f t="shared" si="125"/>
        <v>0.005-54.285250160885i</v>
      </c>
      <c r="N480">
        <f t="shared" si="126"/>
        <v>89.577052567723754</v>
      </c>
      <c r="O480">
        <f t="shared" si="127"/>
        <v>86.196494530334604</v>
      </c>
      <c r="P480" s="3">
        <f t="shared" si="128"/>
        <v>86.196494530334604</v>
      </c>
      <c r="Q480" s="3">
        <f t="shared" si="129"/>
        <v>-90.422947432276246</v>
      </c>
      <c r="R480">
        <f t="shared" si="130"/>
        <v>89.577052567723754</v>
      </c>
      <c r="S480">
        <f t="shared" si="131"/>
        <v>5.2260724588519911E-3</v>
      </c>
      <c r="T480">
        <f t="shared" si="114"/>
        <v>86.196494530334604</v>
      </c>
    </row>
    <row r="481" spans="1:20" x14ac:dyDescent="0.25">
      <c r="A481">
        <f t="shared" si="115"/>
        <v>32.961159938128041</v>
      </c>
      <c r="B481">
        <f t="shared" si="132"/>
        <v>5.2459315341956287</v>
      </c>
      <c r="C481" t="str">
        <f t="shared" si="116"/>
        <v>-150.65525883511-20331.316047356i</v>
      </c>
      <c r="D481" t="str">
        <f t="shared" si="117"/>
        <v>3.47812499981918-3033.87383861239i</v>
      </c>
      <c r="E481" t="str">
        <f t="shared" si="118"/>
        <v>162.469058955948-0.0499171392430492i</v>
      </c>
      <c r="F481" t="str">
        <f t="shared" si="119"/>
        <v>2.90990990988079-28471.038049131i</v>
      </c>
      <c r="G481" t="str">
        <f t="shared" si="120"/>
        <v>0.999999999989987-3.16427135402861E-06i</v>
      </c>
      <c r="H481" t="str">
        <f t="shared" si="121"/>
        <v>15.1515374140833+0.12416549935091i</v>
      </c>
      <c r="I481" t="str">
        <f t="shared" si="122"/>
        <v>24.2330431010801-2920.6558316909i</v>
      </c>
      <c r="K481" t="str">
        <f t="shared" si="123"/>
        <v>0.329977354976316-0.00272206589937935i</v>
      </c>
      <c r="L481" t="str">
        <f t="shared" si="124"/>
        <v>0.000833333333333333-153.691682549859i</v>
      </c>
      <c r="M481" t="str">
        <f t="shared" si="125"/>
        <v>0.005-54.0797471218223i</v>
      </c>
      <c r="N481">
        <f t="shared" si="126"/>
        <v>89.575445461075915</v>
      </c>
      <c r="O481">
        <f t="shared" si="127"/>
        <v>86.163548286093402</v>
      </c>
      <c r="P481" s="3">
        <f t="shared" si="128"/>
        <v>86.163548286093402</v>
      </c>
      <c r="Q481" s="3">
        <f t="shared" si="129"/>
        <v>-90.424554538924085</v>
      </c>
      <c r="R481">
        <f t="shared" si="130"/>
        <v>89.575445461075915</v>
      </c>
      <c r="S481">
        <f t="shared" si="131"/>
        <v>5.2459315341956284E-3</v>
      </c>
      <c r="T481">
        <f t="shared" si="114"/>
        <v>86.163548286093402</v>
      </c>
    </row>
    <row r="482" spans="1:20" x14ac:dyDescent="0.25">
      <c r="A482">
        <f t="shared" si="115"/>
        <v>33.086412345892924</v>
      </c>
      <c r="B482">
        <f t="shared" si="132"/>
        <v>5.2658660740255723</v>
      </c>
      <c r="C482" t="str">
        <f t="shared" si="116"/>
        <v>-150.65517262536-20254.3396055938i</v>
      </c>
      <c r="D482" t="str">
        <f t="shared" si="117"/>
        <v>3.4781249998178-3022.38876150961i</v>
      </c>
      <c r="E482" t="str">
        <f t="shared" si="118"/>
        <v>162.469055316478-0.0501067925030481i</v>
      </c>
      <c r="F482" t="str">
        <f t="shared" si="119"/>
        <v>2.90990990988057-28363.2576700549i</v>
      </c>
      <c r="G482" t="str">
        <f t="shared" si="120"/>
        <v>0.999999999989911-3.17629558517368E-06i</v>
      </c>
      <c r="H482" t="str">
        <f t="shared" si="121"/>
        <v>15.1515375836004+0.124637328654917i</v>
      </c>
      <c r="I482" t="str">
        <f t="shared" si="122"/>
        <v>24.2330431825353-2909.59936814893i</v>
      </c>
      <c r="K482" t="str">
        <f t="shared" si="123"/>
        <v>0.329977182559166-0.00273240830996788i</v>
      </c>
      <c r="L482" t="str">
        <f t="shared" si="124"/>
        <v>0.000833333333333333-153.109865062622i</v>
      </c>
      <c r="M482" t="str">
        <f t="shared" si="125"/>
        <v>0.005-53.8750220380776i</v>
      </c>
      <c r="N482">
        <f t="shared" si="126"/>
        <v>89.573832248493773</v>
      </c>
      <c r="O482">
        <f t="shared" si="127"/>
        <v>86.130602023447125</v>
      </c>
      <c r="P482" s="3">
        <f t="shared" si="128"/>
        <v>86.130602023447125</v>
      </c>
      <c r="Q482" s="3">
        <f t="shared" si="129"/>
        <v>-90.426167751506227</v>
      </c>
      <c r="R482">
        <f t="shared" si="130"/>
        <v>89.573832248493773</v>
      </c>
      <c r="S482">
        <f t="shared" si="131"/>
        <v>5.2658660740255723E-3</v>
      </c>
      <c r="T482">
        <f t="shared" si="114"/>
        <v>86.130602023447125</v>
      </c>
    </row>
    <row r="483" spans="1:20" x14ac:dyDescent="0.25">
      <c r="A483">
        <f t="shared" si="115"/>
        <v>33.212140712807319</v>
      </c>
      <c r="B483">
        <f t="shared" si="132"/>
        <v>5.2858763651068692</v>
      </c>
      <c r="C483" t="str">
        <f t="shared" si="116"/>
        <v>-150.655085759271-20177.6545293182i</v>
      </c>
      <c r="D483" t="str">
        <f t="shared" si="117"/>
        <v>3.47812499981643-3010.94716248385i</v>
      </c>
      <c r="E483" t="str">
        <f t="shared" si="118"/>
        <v>162.4690516493-0.0502971660807845i</v>
      </c>
      <c r="F483" t="str">
        <f t="shared" si="119"/>
        <v>2.90990990988032-28255.8853059626i</v>
      </c>
      <c r="G483" t="str">
        <f t="shared" si="120"/>
        <v>0.999999999989834-3.18836550839709E-06i</v>
      </c>
      <c r="H483" t="str">
        <f t="shared" si="121"/>
        <v>15.1515377544082+0.125110950914931i</v>
      </c>
      <c r="I483" t="str">
        <f t="shared" si="122"/>
        <v>24.2330432646108-2898.58476017068i</v>
      </c>
      <c r="K483" t="str">
        <f t="shared" si="123"/>
        <v>0.32997700882934-0.00274279000524168i</v>
      </c>
      <c r="L483" t="str">
        <f t="shared" si="124"/>
        <v>0.000833333333333333-152.530250112195i</v>
      </c>
      <c r="M483" t="str">
        <f t="shared" si="125"/>
        <v>0.005-53.671071964612i</v>
      </c>
      <c r="N483">
        <f t="shared" si="126"/>
        <v>89.572212906787044</v>
      </c>
      <c r="O483">
        <f t="shared" si="127"/>
        <v>86.097655742255611</v>
      </c>
      <c r="P483" s="3">
        <f t="shared" si="128"/>
        <v>86.097655742255611</v>
      </c>
      <c r="Q483" s="3">
        <f t="shared" si="129"/>
        <v>-90.427787093212956</v>
      </c>
      <c r="R483">
        <f t="shared" si="130"/>
        <v>89.572212906787044</v>
      </c>
      <c r="S483">
        <f t="shared" si="131"/>
        <v>5.2858763651068693E-3</v>
      </c>
      <c r="T483">
        <f t="shared" si="114"/>
        <v>86.097655742255611</v>
      </c>
    </row>
    <row r="484" spans="1:20" x14ac:dyDescent="0.25">
      <c r="A484">
        <f t="shared" si="115"/>
        <v>33.338346847515986</v>
      </c>
      <c r="B484">
        <f t="shared" si="132"/>
        <v>5.3059626952942756</v>
      </c>
      <c r="C484" t="str">
        <f t="shared" si="116"/>
        <v>-150.654998231844-20101.2597153884i</v>
      </c>
      <c r="D484" t="str">
        <f t="shared" si="117"/>
        <v>3.47812499981502-2999.54887694387i</v>
      </c>
      <c r="E484" t="str">
        <f t="shared" si="118"/>
        <v>162.469047954202-0.0504882627092873i</v>
      </c>
      <c r="F484" t="str">
        <f t="shared" si="119"/>
        <v>2.9099099098801-28148.9194122666i</v>
      </c>
      <c r="G484" t="str">
        <f t="shared" si="120"/>
        <v>0.999999999989757-3.20048129732875E-06i</v>
      </c>
      <c r="H484" t="str">
        <f t="shared" si="121"/>
        <v>15.1515379265168+0.125586372944238i</v>
      </c>
      <c r="I484" t="str">
        <f t="shared" si="122"/>
        <v>24.2330433473112-2887.61184930736i</v>
      </c>
      <c r="K484" t="str">
        <f t="shared" si="123"/>
        <v>0.329976833776844-0.00275321113429405i</v>
      </c>
      <c r="L484" t="str">
        <f t="shared" si="124"/>
        <v>0.000833333333333333-151.952829360625i</v>
      </c>
      <c r="M484" t="str">
        <f t="shared" si="125"/>
        <v>0.005-53.4678939675352i</v>
      </c>
      <c r="N484">
        <f t="shared" si="126"/>
        <v>89.570587412677469</v>
      </c>
      <c r="O484">
        <f t="shared" si="127"/>
        <v>86.064709442377534</v>
      </c>
      <c r="P484" s="3">
        <f t="shared" si="128"/>
        <v>86.064709442377534</v>
      </c>
      <c r="Q484" s="3">
        <f t="shared" si="129"/>
        <v>-90.429412587322531</v>
      </c>
      <c r="R484">
        <f t="shared" si="130"/>
        <v>89.570587412677469</v>
      </c>
      <c r="S484">
        <f t="shared" si="131"/>
        <v>5.3059626952942753E-3</v>
      </c>
      <c r="T484">
        <f t="shared" si="114"/>
        <v>86.064709442377534</v>
      </c>
    </row>
    <row r="485" spans="1:20" x14ac:dyDescent="0.25">
      <c r="A485">
        <f t="shared" si="115"/>
        <v>33.465032565536553</v>
      </c>
      <c r="B485">
        <f t="shared" si="132"/>
        <v>5.3261253535363942</v>
      </c>
      <c r="C485" t="str">
        <f t="shared" si="116"/>
        <v>-150.65491003805-20025.15406484i</v>
      </c>
      <c r="D485" t="str">
        <f t="shared" si="117"/>
        <v>3.47812499981361-2988.19374092151i</v>
      </c>
      <c r="E485" t="str">
        <f t="shared" si="118"/>
        <v>162.469044230973-0.0506800851319356i</v>
      </c>
      <c r="F485" t="str">
        <f t="shared" si="119"/>
        <v>2.90990990987985-28042.3584502267i</v>
      </c>
      <c r="G485" t="str">
        <f t="shared" si="120"/>
        <v>0.999999999989679-3.21264312625835E-06i</v>
      </c>
      <c r="H485" t="str">
        <f t="shared" si="121"/>
        <v>15.1515380999358+0.126063601582014i</v>
      </c>
      <c r="I485" t="str">
        <f t="shared" si="122"/>
        <v>24.2330434306413-2876.68047770992i</v>
      </c>
      <c r="K485" t="str">
        <f t="shared" si="123"/>
        <v>0.329976657391612-0.0027636718467827i</v>
      </c>
      <c r="L485" t="str">
        <f t="shared" si="124"/>
        <v>0.000833333333333333-151.377594501519i</v>
      </c>
      <c r="M485" t="str">
        <f t="shared" si="125"/>
        <v>0.005-53.2654851240639i</v>
      </c>
      <c r="N485">
        <f t="shared" si="126"/>
        <v>89.568955742798423</v>
      </c>
      <c r="O485">
        <f t="shared" si="127"/>
        <v>86.031763123670842</v>
      </c>
      <c r="P485" s="3">
        <f t="shared" si="128"/>
        <v>86.031763123670842</v>
      </c>
      <c r="Q485" s="3">
        <f t="shared" si="129"/>
        <v>-90.431044257201577</v>
      </c>
      <c r="R485">
        <f t="shared" si="130"/>
        <v>89.568955742798423</v>
      </c>
      <c r="S485">
        <f t="shared" si="131"/>
        <v>5.3261253535363939E-3</v>
      </c>
      <c r="T485">
        <f t="shared" si="114"/>
        <v>86.031763123670842</v>
      </c>
    </row>
    <row r="486" spans="1:20" x14ac:dyDescent="0.25">
      <c r="A486">
        <f t="shared" si="115"/>
        <v>33.592199689285586</v>
      </c>
      <c r="B486">
        <f t="shared" si="132"/>
        <v>5.3463646298798322</v>
      </c>
      <c r="C486" t="str">
        <f t="shared" si="116"/>
        <v>-150.654821172812-19949.3364828674i</v>
      </c>
      <c r="D486" t="str">
        <f t="shared" si="117"/>
        <v>3.4781249998122-2976.88159106932i</v>
      </c>
      <c r="E486" t="str">
        <f t="shared" si="118"/>
        <v>162.469040479398-0.0508726361024729i</v>
      </c>
      <c r="F486" t="str">
        <f t="shared" si="119"/>
        <v>2.90990990987965-27936.2008869276i</v>
      </c>
      <c r="G486" t="str">
        <f t="shared" si="120"/>
        <v>0.9999999999896-3.22485117013788E-06i</v>
      </c>
      <c r="H486" t="str">
        <f t="shared" si="121"/>
        <v>15.1515382746753+0.126542643693427i</v>
      </c>
      <c r="I486" t="str">
        <f t="shared" si="122"/>
        <v>24.233043514606-2865.79048812693i</v>
      </c>
      <c r="K486" t="str">
        <f t="shared" si="123"/>
        <v>0.329976479663496-0.00277417229293185i</v>
      </c>
      <c r="L486" t="str">
        <f t="shared" si="124"/>
        <v>0.000833333333333333-150.804537259931i</v>
      </c>
      <c r="M486" t="str">
        <f t="shared" si="125"/>
        <v>0.005-53.0638425224785i</v>
      </c>
      <c r="N486">
        <f t="shared" si="126"/>
        <v>89.567317873694691</v>
      </c>
      <c r="O486">
        <f t="shared" si="127"/>
        <v>85.998816785992048</v>
      </c>
      <c r="P486" s="3">
        <f t="shared" si="128"/>
        <v>85.998816785992048</v>
      </c>
      <c r="Q486" s="3">
        <f t="shared" si="129"/>
        <v>-90.432682126305309</v>
      </c>
      <c r="R486">
        <f t="shared" si="130"/>
        <v>89.567317873694691</v>
      </c>
      <c r="S486">
        <f t="shared" si="131"/>
        <v>5.3463646298798325E-3</v>
      </c>
      <c r="T486">
        <f t="shared" si="114"/>
        <v>85.998816785992048</v>
      </c>
    </row>
    <row r="487" spans="1:20" x14ac:dyDescent="0.25">
      <c r="A487">
        <f t="shared" si="115"/>
        <v>33.719850048104874</v>
      </c>
      <c r="B487">
        <f t="shared" si="132"/>
        <v>5.3666808154733756</v>
      </c>
      <c r="C487" t="str">
        <f t="shared" si="116"/>
        <v>-150.654731631022-19873.8058788096i</v>
      </c>
      <c r="D487" t="str">
        <f t="shared" si="117"/>
        <v>3.47812499981076-2965.61226465823i</v>
      </c>
      <c r="E487" t="str">
        <f t="shared" si="118"/>
        <v>162.469036699261-0.0510659183850719i</v>
      </c>
      <c r="F487" t="str">
        <f t="shared" si="119"/>
        <v>2.90990990987943-27830.445195257i</v>
      </c>
      <c r="G487" t="str">
        <f t="shared" si="120"/>
        <v>0.999999999989521-3.23710560458415E-06i</v>
      </c>
      <c r="H487" t="str">
        <f t="shared" si="121"/>
        <v>15.1515384507454+0.127023506169732i</v>
      </c>
      <c r="I487" t="str">
        <f t="shared" si="122"/>
        <v>24.2330435992101-2854.94172390223i</v>
      </c>
      <c r="K487" t="str">
        <f t="shared" si="123"/>
        <v>0.329976300582276-0.00278471262353437i</v>
      </c>
      <c r="L487" t="str">
        <f t="shared" si="124"/>
        <v>0.000833333333333333-150.233649392241i</v>
      </c>
      <c r="M487" t="str">
        <f t="shared" si="125"/>
        <v>0.005-52.8629632620826i</v>
      </c>
      <c r="N487">
        <f t="shared" si="126"/>
        <v>89.565673781822014</v>
      </c>
      <c r="O487">
        <f t="shared" si="127"/>
        <v>85.965870429196784</v>
      </c>
      <c r="P487" s="3">
        <f t="shared" si="128"/>
        <v>85.965870429196784</v>
      </c>
      <c r="Q487" s="3">
        <f t="shared" si="129"/>
        <v>-90.434326218177986</v>
      </c>
      <c r="R487">
        <f t="shared" si="130"/>
        <v>89.565673781822014</v>
      </c>
      <c r="S487">
        <f t="shared" si="131"/>
        <v>5.3666808154733759E-3</v>
      </c>
      <c r="T487">
        <f t="shared" si="114"/>
        <v>85.965870429196784</v>
      </c>
    </row>
    <row r="488" spans="1:20" x14ac:dyDescent="0.25">
      <c r="A488">
        <f t="shared" si="115"/>
        <v>33.847985478287669</v>
      </c>
      <c r="B488">
        <f t="shared" si="132"/>
        <v>5.3870742025721743</v>
      </c>
      <c r="C488" t="str">
        <f t="shared" si="116"/>
        <v>-150.65464140753-19798.5611661338i</v>
      </c>
      <c r="D488" t="str">
        <f t="shared" si="117"/>
        <v>3.47812499980932-2954.3855995752i</v>
      </c>
      <c r="E488" t="str">
        <f t="shared" si="118"/>
        <v>162.469032890346-0.0512599347543442i</v>
      </c>
      <c r="F488" t="str">
        <f t="shared" si="119"/>
        <v>2.90990990987918-27725.089853884i</v>
      </c>
      <c r="G488" t="str">
        <f t="shared" si="120"/>
        <v>0.999999999989441-3.24940660588131E-06i</v>
      </c>
      <c r="H488" t="str">
        <f t="shared" si="121"/>
        <v>15.1515386281561+0.127506195928369i</v>
      </c>
      <c r="I488" t="str">
        <f t="shared" si="122"/>
        <v>24.2330436844581-2844.13402897269i</v>
      </c>
      <c r="K488" t="str">
        <f t="shared" si="123"/>
        <v>0.329976120137652-0.00279529298995391i</v>
      </c>
      <c r="L488" t="str">
        <f t="shared" si="124"/>
        <v>0.000833333333333333-149.664922686034i</v>
      </c>
      <c r="M488" t="str">
        <f t="shared" si="125"/>
        <v>0.005-52.6628444531605i</v>
      </c>
      <c r="N488">
        <f t="shared" si="126"/>
        <v>89.564023443546887</v>
      </c>
      <c r="O488">
        <f t="shared" si="127"/>
        <v>85.932924053139587</v>
      </c>
      <c r="P488" s="3">
        <f t="shared" si="128"/>
        <v>85.932924053139587</v>
      </c>
      <c r="Q488" s="3">
        <f t="shared" si="129"/>
        <v>-90.435976556453113</v>
      </c>
      <c r="R488">
        <f t="shared" si="130"/>
        <v>89.564023443546887</v>
      </c>
      <c r="S488">
        <f t="shared" si="131"/>
        <v>5.3870742025721747E-3</v>
      </c>
      <c r="T488">
        <f t="shared" si="114"/>
        <v>85.932924053139587</v>
      </c>
    </row>
    <row r="489" spans="1:20" x14ac:dyDescent="0.25">
      <c r="A489">
        <f t="shared" si="115"/>
        <v>33.976607823105162</v>
      </c>
      <c r="B489">
        <f t="shared" si="132"/>
        <v>5.4075450845419484</v>
      </c>
      <c r="C489" t="str">
        <f t="shared" si="116"/>
        <v>-150.654550497144-19723.6012624191i</v>
      </c>
      <c r="D489" t="str">
        <f t="shared" si="117"/>
        <v>3.47812499980786-2943.20143432087i</v>
      </c>
      <c r="E489" t="str">
        <f t="shared" si="118"/>
        <v>162.469029052432-0.0514546879954115i</v>
      </c>
      <c r="F489" t="str">
        <f t="shared" si="119"/>
        <v>2.90990990987896-27620.1333472365i</v>
      </c>
      <c r="G489" t="str">
        <f t="shared" si="120"/>
        <v>0.999999999989361-0.0000032617543509834i</v>
      </c>
      <c r="H489" t="str">
        <f t="shared" si="121"/>
        <v>15.1515388069177+0.127990719913071i</v>
      </c>
      <c r="I489" t="str">
        <f t="shared" si="122"/>
        <v>24.2330437703556-2833.367247866i</v>
      </c>
      <c r="K489" t="str">
        <f t="shared" si="123"/>
        <v>0.329975938319243-0.00280591354412703i</v>
      </c>
      <c r="L489" t="str">
        <f t="shared" si="124"/>
        <v>0.000833333333333333-149.098348959986i</v>
      </c>
      <c r="M489" t="str">
        <f t="shared" si="125"/>
        <v>0.005-52.4634832169362i</v>
      </c>
      <c r="N489">
        <f t="shared" si="126"/>
        <v>89.562366835146037</v>
      </c>
      <c r="O489">
        <f t="shared" si="127"/>
        <v>85.89997765767356</v>
      </c>
      <c r="P489" s="3">
        <f t="shared" si="128"/>
        <v>85.89997765767356</v>
      </c>
      <c r="Q489" s="3">
        <f t="shared" si="129"/>
        <v>-90.437633164853963</v>
      </c>
      <c r="R489">
        <f t="shared" si="130"/>
        <v>89.562366835146037</v>
      </c>
      <c r="S489">
        <f t="shared" si="131"/>
        <v>5.4075450845419487E-3</v>
      </c>
      <c r="T489">
        <f t="shared" si="114"/>
        <v>85.89997765767356</v>
      </c>
    </row>
    <row r="490" spans="1:20" x14ac:dyDescent="0.25">
      <c r="A490">
        <f t="shared" si="115"/>
        <v>34.105718932832964</v>
      </c>
      <c r="B490">
        <f t="shared" si="132"/>
        <v>5.4280937558632081</v>
      </c>
      <c r="C490" t="str">
        <f t="shared" si="116"/>
        <v>-150.654458894641-19648.9250893429i</v>
      </c>
      <c r="D490" t="str">
        <f t="shared" si="117"/>
        <v>3.47812499980639-2932.05960800728i</v>
      </c>
      <c r="E490" t="str">
        <f t="shared" si="118"/>
        <v>162.4690251853-0.0516501809039149i</v>
      </c>
      <c r="F490" t="str">
        <f t="shared" si="119"/>
        <v>2.90990990987869-27515.5741654799i</v>
      </c>
      <c r="G490" t="str">
        <f t="shared" si="120"/>
        <v>0.99999999998928-3.27414901751686E-06i</v>
      </c>
      <c r="H490" t="str">
        <f t="shared" si="121"/>
        <v>15.1515389870405+0.128477085093951i</v>
      </c>
      <c r="I490" t="str">
        <f t="shared" si="122"/>
        <v>24.233043856907-2822.6412256984i</v>
      </c>
      <c r="K490" t="str">
        <f t="shared" si="123"/>
        <v>0.329975755116595-0.00281657443856541i</v>
      </c>
      <c r="L490" t="str">
        <f t="shared" si="124"/>
        <v>0.000833333333333333-148.533920063743i</v>
      </c>
      <c r="M490" t="str">
        <f t="shared" si="125"/>
        <v>0.005-52.2648766855311i</v>
      </c>
      <c r="N490">
        <f t="shared" si="126"/>
        <v>89.560703932806305</v>
      </c>
      <c r="O490">
        <f t="shared" si="127"/>
        <v>85.867031242651208</v>
      </c>
      <c r="P490" s="3">
        <f t="shared" si="128"/>
        <v>85.867031242651208</v>
      </c>
      <c r="Q490" s="3">
        <f t="shared" si="129"/>
        <v>-90.439296067193695</v>
      </c>
      <c r="R490">
        <f t="shared" si="130"/>
        <v>89.560703932806305</v>
      </c>
      <c r="S490">
        <f t="shared" si="131"/>
        <v>5.4280937558632081E-3</v>
      </c>
      <c r="T490">
        <f t="shared" si="114"/>
        <v>85.867031242651208</v>
      </c>
    </row>
    <row r="491" spans="1:20" x14ac:dyDescent="0.25">
      <c r="A491">
        <f t="shared" si="115"/>
        <v>34.235320664777731</v>
      </c>
      <c r="B491">
        <f t="shared" si="132"/>
        <v>5.4487205121354885</v>
      </c>
      <c r="C491" t="str">
        <f t="shared" si="116"/>
        <v>-150.654366594744-19574.5315726632i</v>
      </c>
      <c r="D491" t="str">
        <f t="shared" si="117"/>
        <v>3.47812499980493-2920.95996035553i</v>
      </c>
      <c r="E491" t="str">
        <f t="shared" si="118"/>
        <v>162.469021288726-0.0518464162860604i</v>
      </c>
      <c r="F491" t="str">
        <f t="shared" si="119"/>
        <v>2.90990990987847-27411.4108044954i</v>
      </c>
      <c r="G491" t="str">
        <f t="shared" si="120"/>
        <v>0.999999999989198-3.28659078378316E-06i</v>
      </c>
      <c r="H491" t="str">
        <f t="shared" si="121"/>
        <v>15.1515391685348+0.128965298467612i</v>
      </c>
      <c r="I491" t="str">
        <f t="shared" si="122"/>
        <v>24.2330439441172-2811.95580817247i</v>
      </c>
      <c r="K491" t="str">
        <f t="shared" si="123"/>
        <v>0.329975570519167-0.00282727582635787i</v>
      </c>
      <c r="L491" t="str">
        <f t="shared" si="124"/>
        <v>0.000833333333333333-147.971627877808i</v>
      </c>
      <c r="M491" t="str">
        <f t="shared" si="125"/>
        <v>0.005-52.0670220019239i</v>
      </c>
      <c r="N491">
        <f t="shared" si="126"/>
        <v>89.55903471262414</v>
      </c>
      <c r="O491">
        <f t="shared" si="127"/>
        <v>85.834084807923517</v>
      </c>
      <c r="P491" s="3">
        <f t="shared" si="128"/>
        <v>85.834084807923517</v>
      </c>
      <c r="Q491" s="3">
        <f t="shared" si="129"/>
        <v>-90.44096528737586</v>
      </c>
      <c r="R491">
        <f t="shared" si="130"/>
        <v>89.55903471262414</v>
      </c>
      <c r="S491">
        <f t="shared" si="131"/>
        <v>5.4487205121354883E-3</v>
      </c>
      <c r="T491">
        <f t="shared" si="114"/>
        <v>85.834084807923517</v>
      </c>
    </row>
    <row r="492" spans="1:20" x14ac:dyDescent="0.25">
      <c r="A492">
        <f t="shared" si="115"/>
        <v>34.365414883303892</v>
      </c>
      <c r="B492">
        <f t="shared" si="132"/>
        <v>5.4694256500816039</v>
      </c>
      <c r="C492" t="str">
        <f t="shared" si="116"/>
        <v>-150.65427359215-19500.4196422043i</v>
      </c>
      <c r="D492" t="str">
        <f t="shared" si="117"/>
        <v>3.47812499980345-2909.90233169343i</v>
      </c>
      <c r="E492" t="str">
        <f t="shared" si="118"/>
        <v>162.469017362486-0.0520433969587018i</v>
      </c>
      <c r="F492" t="str">
        <f t="shared" si="119"/>
        <v>2.90990990987825-27307.641765858i</v>
      </c>
      <c r="G492" t="str">
        <f t="shared" si="120"/>
        <v>0.999999999989116-3.29907982876126E-06i</v>
      </c>
      <c r="H492" t="str">
        <f t="shared" si="121"/>
        <v>15.1515393514111+0.129455367057247i</v>
      </c>
      <c r="I492" t="str">
        <f t="shared" si="122"/>
        <v>24.2330440319918-2801.31084157489i</v>
      </c>
      <c r="K492" t="str">
        <f t="shared" si="123"/>
        <v>0.329975384516345-0.00283801786117277i</v>
      </c>
      <c r="L492" t="str">
        <f t="shared" si="124"/>
        <v>0.000833333333333333-147.411464313417i</v>
      </c>
      <c r="M492" t="str">
        <f t="shared" si="125"/>
        <v>0.005-51.8699163199081i</v>
      </c>
      <c r="N492">
        <f t="shared" si="126"/>
        <v>89.557359150605294</v>
      </c>
      <c r="O492">
        <f t="shared" si="127"/>
        <v>85.801138353340434</v>
      </c>
      <c r="P492" s="3">
        <f t="shared" si="128"/>
        <v>85.801138353340434</v>
      </c>
      <c r="Q492" s="3">
        <f t="shared" si="129"/>
        <v>-90.442640849394706</v>
      </c>
      <c r="R492">
        <f t="shared" si="130"/>
        <v>89.557359150605294</v>
      </c>
      <c r="S492">
        <f t="shared" si="131"/>
        <v>5.469425650081604E-3</v>
      </c>
      <c r="T492">
        <f t="shared" ref="T492:T555" si="133">P492</f>
        <v>85.801138353340434</v>
      </c>
    </row>
    <row r="493" spans="1:20" x14ac:dyDescent="0.25">
      <c r="A493">
        <f t="shared" ref="A493:A556" si="134">2*PI()*B493</f>
        <v>34.496003459860447</v>
      </c>
      <c r="B493">
        <f t="shared" si="132"/>
        <v>5.4902094675519137</v>
      </c>
      <c r="C493" t="str">
        <f t="shared" ref="C493:C556" si="135">IMPRODUCT(D493,E493,$C$40,,K493,$C$41)</f>
        <v>-150.654179881512-19426.5882318416i</v>
      </c>
      <c r="D493" t="str">
        <f t="shared" ref="D493:D556" si="136">IMDIV(IMPRODUCT($C$37,$C$38,COMPLEX(1,A493/$C$38)),IMSUM(-1*A493*A493/$C$39,COMPLEX(0,1*A493)))</f>
        <v>3.47812499980197-2898.8865629533i</v>
      </c>
      <c r="E493" t="str">
        <f t="shared" ref="E493:E556" si="137">IMDIV(IMPRODUCT(IMSUM(F493,G493),$C$29,H493),IMSUM(1,I493))</f>
        <v>162.469013406356-0.0522411257493077i</v>
      </c>
      <c r="F493" t="str">
        <f t="shared" ref="F493:F556" si="138">IMDIV(IMPRODUCT($C$14,$C$15,COMPLEX(1,A493/$C$15)),IMSUM(-1*A493*A493/$C$16,COMPLEX(0,A493)))</f>
        <v>2.90990990987799-27204.2655568152i</v>
      </c>
      <c r="G493" t="str">
        <f t="shared" ref="G493:G556" si="139">IMDIV(1,COMPLEX(1,A493*$C$9*$C$10))</f>
        <v>0.999999999989033-3.31161633211028E-06i</v>
      </c>
      <c r="H493" t="str">
        <f t="shared" ref="H493:H556" si="140">IMDIV($C$3,IMSUM(K493,COMPLEX(0,$C$28*A493)))</f>
        <v>15.1515395356799+0.129947297912736i</v>
      </c>
      <c r="I493" t="str">
        <f t="shared" ref="I493:I556" si="141">IMPRODUCT(F493,$C$29,H493,$C$31)</f>
        <v>24.2330441205357-2790.70617277422i</v>
      </c>
      <c r="K493" t="str">
        <f t="shared" ref="K493:K556" si="142">IF($C$26&lt;=0,IMDIV(1,IMSUM(IMDIV(1,L493),1/$C$18)),IMDIV(1,IMSUM(IMDIV(1,L493),1/$C$18,IMDIV(1,M493))))</f>
        <v>0.329975197097429-0.00284880069725994i</v>
      </c>
      <c r="L493" t="str">
        <f t="shared" ref="L493:L556" si="143">IMSUM($C$21/$C$22,IMDIV(1,COMPLEX(0,$C$20*$C$22*A493)))</f>
        <v>0.000833333333333333-146.85342131243i</v>
      </c>
      <c r="M493" t="str">
        <f t="shared" ref="M493:M556" si="144">IMSUM($C$25/$C$26,IMDIV(1,COMPLEX(0,$C$24*$C$26*A493)))</f>
        <v>0.005-51.6735568040528i</v>
      </c>
      <c r="N493">
        <f t="shared" ref="N493:N556" si="145">ABS(R493)</f>
        <v>89.555677222664542</v>
      </c>
      <c r="O493">
        <f t="shared" ref="O493:O556" si="146">ABS(P493)</f>
        <v>85.768191878750869</v>
      </c>
      <c r="P493" s="3">
        <f t="shared" ref="P493:P556" si="147">20*LOG10(IMABS(C493))</f>
        <v>85.768191878750869</v>
      </c>
      <c r="Q493" s="3">
        <f t="shared" ref="Q493:Q556" si="148">IMARGUMENT(C493)*180/PI()</f>
        <v>-90.444322777335458</v>
      </c>
      <c r="R493">
        <f t="shared" ref="R493:R556" si="149">IF(Q493&lt;0,Q493+180,Q493-180)</f>
        <v>89.555677222664542</v>
      </c>
      <c r="S493">
        <f t="shared" ref="S493:S556" si="150">B493/1000</f>
        <v>5.4902094675519141E-3</v>
      </c>
      <c r="T493">
        <f t="shared" si="133"/>
        <v>85.768191878750869</v>
      </c>
    </row>
    <row r="494" spans="1:20" x14ac:dyDescent="0.25">
      <c r="A494">
        <f t="shared" si="134"/>
        <v>34.627088273007914</v>
      </c>
      <c r="B494">
        <f t="shared" ref="B494:B557" si="151">B493*(1+B$42)</f>
        <v>5.5110722635286109</v>
      </c>
      <c r="C494" t="str">
        <f t="shared" si="135"/>
        <v>-150.654085457434-19353.0362794854i</v>
      </c>
      <c r="D494" t="str">
        <f t="shared" si="136"/>
        <v>3.47812499980045-2887.9124956696i</v>
      </c>
      <c r="E494" t="str">
        <f t="shared" si="137"/>
        <v>162.469009420106-0.0524396054960513i</v>
      </c>
      <c r="F494" t="str">
        <f t="shared" si="138"/>
        <v>2.90990990987776-27101.2806902656i</v>
      </c>
      <c r="G494" t="str">
        <f t="shared" si="139"/>
        <v>0.99999999998895-3.32420047417203E-06i</v>
      </c>
      <c r="H494" t="str">
        <f t="shared" si="140"/>
        <v>15.1515397213518+0.130441098110745i</v>
      </c>
      <c r="I494" t="str">
        <f t="shared" si="141"/>
        <v>24.2330442097533-2780.14164921876i</v>
      </c>
      <c r="K494" t="str">
        <f t="shared" si="142"/>
        <v>0.32997500825164-0.00285962448945299i</v>
      </c>
      <c r="L494" t="str">
        <f t="shared" si="143"/>
        <v>0.000833333333333333-146.29749084721i</v>
      </c>
      <c r="M494" t="str">
        <f t="shared" si="144"/>
        <v>0.005-51.4779406296602i</v>
      </c>
      <c r="N494">
        <f t="shared" si="145"/>
        <v>89.553988904625257</v>
      </c>
      <c r="O494">
        <f t="shared" si="146"/>
        <v>85.735245384002411</v>
      </c>
      <c r="P494" s="3">
        <f t="shared" si="147"/>
        <v>85.735245384002411</v>
      </c>
      <c r="Q494" s="3">
        <f t="shared" si="148"/>
        <v>-90.446011095374743</v>
      </c>
      <c r="R494">
        <f t="shared" si="149"/>
        <v>89.553988904625257</v>
      </c>
      <c r="S494">
        <f t="shared" si="150"/>
        <v>5.5110722635286109E-3</v>
      </c>
      <c r="T494">
        <f t="shared" si="133"/>
        <v>85.735245384002411</v>
      </c>
    </row>
    <row r="495" spans="1:20" x14ac:dyDescent="0.25">
      <c r="A495">
        <f t="shared" si="134"/>
        <v>34.75867120844535</v>
      </c>
      <c r="B495">
        <f t="shared" si="151"/>
        <v>5.5320143381300202</v>
      </c>
      <c r="C495" t="str">
        <f t="shared" si="135"/>
        <v>-150.653990314492-19279.7627270667i</v>
      </c>
      <c r="D495" t="str">
        <f t="shared" si="136"/>
        <v>3.47812499979893-2876.9799719767i</v>
      </c>
      <c r="E495" t="str">
        <f t="shared" si="137"/>
        <v>162.469005403509-0.052638839047846i</v>
      </c>
      <c r="F495" t="str">
        <f t="shared" si="138"/>
        <v>2.90990990987751-26998.6856847372i</v>
      </c>
      <c r="G495" t="str">
        <f t="shared" si="139"/>
        <v>0.999999999988866-0.0000033368324359736i</v>
      </c>
      <c r="H495" t="str">
        <f t="shared" si="140"/>
        <v>15.1515399084375+0.130936774754839i</v>
      </c>
      <c r="I495" t="str">
        <f t="shared" si="141"/>
        <v>24.2330442996504-2769.61711893428i</v>
      </c>
      <c r="K495" t="str">
        <f t="shared" si="142"/>
        <v>0.329974817968117-0.00287048939317153i</v>
      </c>
      <c r="L495" t="str">
        <f t="shared" si="143"/>
        <v>0.000833333333333333-145.743664920512i</v>
      </c>
      <c r="M495" t="str">
        <f t="shared" si="144"/>
        <v>0.005-51.2830649827258i</v>
      </c>
      <c r="N495">
        <f t="shared" si="145"/>
        <v>89.552294172219106</v>
      </c>
      <c r="O495">
        <f t="shared" si="146"/>
        <v>85.702298868941796</v>
      </c>
      <c r="P495" s="3">
        <f t="shared" si="147"/>
        <v>85.702298868941796</v>
      </c>
      <c r="Q495" s="3">
        <f t="shared" si="148"/>
        <v>-90.447705827780894</v>
      </c>
      <c r="R495">
        <f t="shared" si="149"/>
        <v>89.552294172219106</v>
      </c>
      <c r="S495">
        <f t="shared" si="150"/>
        <v>5.5320143381300205E-3</v>
      </c>
      <c r="T495">
        <f t="shared" si="133"/>
        <v>85.702298868941796</v>
      </c>
    </row>
    <row r="496" spans="1:20" x14ac:dyDescent="0.25">
      <c r="A496">
        <f t="shared" si="134"/>
        <v>34.890754159037435</v>
      </c>
      <c r="B496">
        <f t="shared" si="151"/>
        <v>5.5530359926149142</v>
      </c>
      <c r="C496" t="str">
        <f t="shared" si="135"/>
        <v>-150.65389444721-19206.7665205205i</v>
      </c>
      <c r="D496" t="str">
        <f t="shared" si="136"/>
        <v>3.47812499979739-2866.08883460656i</v>
      </c>
      <c r="E496" t="str">
        <f t="shared" si="137"/>
        <v>162.469001356333-0.052838829264354i</v>
      </c>
      <c r="F496" t="str">
        <f t="shared" si="138"/>
        <v>2.90990990987726-26896.4790643666i</v>
      </c>
      <c r="G496" t="str">
        <f t="shared" si="139"/>
        <v>0.999999999988781-3.34951239923001E-06i</v>
      </c>
      <c r="H496" t="str">
        <f t="shared" si="140"/>
        <v>15.1515400969478+0.131434334975575i</v>
      </c>
      <c r="I496" t="str">
        <f t="shared" si="141"/>
        <v>24.2330443902323-2759.1324305219i</v>
      </c>
      <c r="K496" t="str">
        <f t="shared" si="142"/>
        <v>0.329974626235915-0.00288139556442328i</v>
      </c>
      <c r="L496" t="str">
        <f t="shared" si="143"/>
        <v>0.000833333333333333-145.191935565364i</v>
      </c>
      <c r="M496" t="str">
        <f t="shared" si="144"/>
        <v>0.005-51.0889270598981i</v>
      </c>
      <c r="N496">
        <f t="shared" si="145"/>
        <v>89.55059300108573</v>
      </c>
      <c r="O496">
        <f t="shared" si="146"/>
        <v>85.66935233341411</v>
      </c>
      <c r="P496" s="3">
        <f t="shared" si="147"/>
        <v>85.66935233341411</v>
      </c>
      <c r="Q496" s="3">
        <f t="shared" si="148"/>
        <v>-90.44940699891427</v>
      </c>
      <c r="R496">
        <f t="shared" si="149"/>
        <v>89.55059300108573</v>
      </c>
      <c r="S496">
        <f t="shared" si="150"/>
        <v>5.5530359926149143E-3</v>
      </c>
      <c r="T496">
        <f t="shared" si="133"/>
        <v>85.66935233341411</v>
      </c>
    </row>
    <row r="497" spans="1:20" x14ac:dyDescent="0.25">
      <c r="A497">
        <f t="shared" si="134"/>
        <v>35.023339024841782</v>
      </c>
      <c r="B497">
        <f t="shared" si="151"/>
        <v>5.5741375293868511</v>
      </c>
      <c r="C497" t="str">
        <f t="shared" si="135"/>
        <v>-150.653797850074-19134.0466097723i</v>
      </c>
      <c r="D497" t="str">
        <f t="shared" si="136"/>
        <v>3.47812499979584-2855.23892688652i</v>
      </c>
      <c r="E497" t="str">
        <f t="shared" si="137"/>
        <v>162.468997278345-0.0530395790160711i</v>
      </c>
      <c r="F497" t="str">
        <f t="shared" si="138"/>
        <v>2.909909909877-26794.659358877i</v>
      </c>
      <c r="G497" t="str">
        <f t="shared" si="139"/>
        <v>0.999999999988695-0.0000033622405463468i</v>
      </c>
      <c r="H497" t="str">
        <f t="shared" si="140"/>
        <v>15.1515402868935+0.131933785930604i</v>
      </c>
      <c r="I497" t="str">
        <f t="shared" si="141"/>
        <v>24.2330444815037-2748.68743315583i</v>
      </c>
      <c r="K497" t="str">
        <f t="shared" si="142"/>
        <v>0.329974433044006-0.0028923431598063i</v>
      </c>
      <c r="L497" t="str">
        <f t="shared" si="143"/>
        <v>0.000833333333333333-144.642294844953i</v>
      </c>
      <c r="M497" t="str">
        <f t="shared" si="144"/>
        <v>0.005-50.8955240684381i</v>
      </c>
      <c r="N497">
        <f t="shared" si="145"/>
        <v>89.548885366772282</v>
      </c>
      <c r="O497">
        <f t="shared" si="146"/>
        <v>85.63640577726369</v>
      </c>
      <c r="P497" s="3">
        <f t="shared" si="147"/>
        <v>85.63640577726369</v>
      </c>
      <c r="Q497" s="3">
        <f t="shared" si="148"/>
        <v>-90.451114633227718</v>
      </c>
      <c r="R497">
        <f t="shared" si="149"/>
        <v>89.548885366772282</v>
      </c>
      <c r="S497">
        <f t="shared" si="150"/>
        <v>5.574137529386851E-3</v>
      </c>
      <c r="T497">
        <f t="shared" si="133"/>
        <v>85.63640577726369</v>
      </c>
    </row>
    <row r="498" spans="1:20" x14ac:dyDescent="0.25">
      <c r="A498">
        <f t="shared" si="134"/>
        <v>35.156427713136182</v>
      </c>
      <c r="B498">
        <f t="shared" si="151"/>
        <v>5.5953192519985215</v>
      </c>
      <c r="C498" t="str">
        <f t="shared" si="135"/>
        <v>-150.653700517532-19061.6019487221i</v>
      </c>
      <c r="D498" t="str">
        <f t="shared" si="136"/>
        <v>3.4781249997943-2844.43009273703i</v>
      </c>
      <c r="E498" t="str">
        <f t="shared" si="137"/>
        <v>162.468993169311-0.0532410911843491i</v>
      </c>
      <c r="F498" t="str">
        <f t="shared" si="138"/>
        <v>2.90990990987678-26693.225103558i</v>
      </c>
      <c r="G498" t="str">
        <f t="shared" si="139"/>
        <v>0.999999999988609-3.37501706042263E-06i</v>
      </c>
      <c r="H498" t="str">
        <f t="shared" si="140"/>
        <v>15.1515404782854+0.132435134804777i</v>
      </c>
      <c r="I498" t="str">
        <f t="shared" si="141"/>
        <v>24.2330445734699-2738.28197658127i</v>
      </c>
      <c r="K498" t="str">
        <f t="shared" si="142"/>
        <v>0.329974238381281-0.00290333233651126i</v>
      </c>
      <c r="L498" t="str">
        <f t="shared" si="143"/>
        <v>0.000833333333333333-144.094734852514i</v>
      </c>
      <c r="M498" t="str">
        <f t="shared" si="144"/>
        <v>0.005-50.7028532261786i</v>
      </c>
      <c r="N498">
        <f t="shared" si="145"/>
        <v>89.547171244733278</v>
      </c>
      <c r="O498">
        <f t="shared" si="146"/>
        <v>85.603459200333631</v>
      </c>
      <c r="P498" s="3">
        <f t="shared" si="147"/>
        <v>85.603459200333631</v>
      </c>
      <c r="Q498" s="3">
        <f t="shared" si="148"/>
        <v>-90.452828755266722</v>
      </c>
      <c r="R498">
        <f t="shared" si="149"/>
        <v>89.547171244733278</v>
      </c>
      <c r="S498">
        <f t="shared" si="150"/>
        <v>5.5953192519985215E-3</v>
      </c>
      <c r="T498">
        <f t="shared" si="133"/>
        <v>85.603459200333631</v>
      </c>
    </row>
    <row r="499" spans="1:20" x14ac:dyDescent="0.25">
      <c r="A499">
        <f t="shared" si="134"/>
        <v>35.290022138446105</v>
      </c>
      <c r="B499">
        <f t="shared" si="151"/>
        <v>5.6165814651561163</v>
      </c>
      <c r="C499" t="str">
        <f t="shared" si="135"/>
        <v>-150.653602443985-18989.4314952288i</v>
      </c>
      <c r="D499" t="str">
        <f t="shared" si="136"/>
        <v>3.47812499979272-2833.66217666936i</v>
      </c>
      <c r="E499" t="str">
        <f t="shared" si="137"/>
        <v>162.468989028994-0.0534433686614125i</v>
      </c>
      <c r="F499" t="str">
        <f t="shared" si="138"/>
        <v>2.90990990987653-26592.1748392437i</v>
      </c>
      <c r="G499" t="str">
        <f t="shared" si="139"/>
        <v>0.999999999988523-3.38784212525195E-06i</v>
      </c>
      <c r="H499" t="str">
        <f t="shared" si="140"/>
        <v>15.1515406711348+0.132938388810255i</v>
      </c>
      <c r="I499" t="str">
        <f t="shared" si="141"/>
        <v>24.2330446661368-2727.91591111228i</v>
      </c>
      <c r="K499" t="str">
        <f t="shared" si="142"/>
        <v>0.329974042236542-0.00291436325232365i</v>
      </c>
      <c r="L499" t="str">
        <f t="shared" si="143"/>
        <v>0.000833333333333333-143.549247711211i</v>
      </c>
      <c r="M499" t="str">
        <f t="shared" si="144"/>
        <v>0.005-50.5109117614848i</v>
      </c>
      <c r="N499">
        <f t="shared" si="145"/>
        <v>89.545450610329993</v>
      </c>
      <c r="O499">
        <f t="shared" si="146"/>
        <v>85.570512602465499</v>
      </c>
      <c r="P499" s="3">
        <f t="shared" si="147"/>
        <v>85.570512602465499</v>
      </c>
      <c r="Q499" s="3">
        <f t="shared" si="148"/>
        <v>-90.454549389670007</v>
      </c>
      <c r="R499">
        <f t="shared" si="149"/>
        <v>89.545450610329993</v>
      </c>
      <c r="S499">
        <f t="shared" si="150"/>
        <v>5.6165814651561166E-3</v>
      </c>
      <c r="T499">
        <f t="shared" si="133"/>
        <v>85.570512602465499</v>
      </c>
    </row>
    <row r="500" spans="1:20" x14ac:dyDescent="0.25">
      <c r="A500">
        <f t="shared" si="134"/>
        <v>35.424124222572203</v>
      </c>
      <c r="B500">
        <f t="shared" si="151"/>
        <v>5.6379244747237101</v>
      </c>
      <c r="C500" t="str">
        <f t="shared" si="135"/>
        <v>-150.653503623789-18917.5342110968i</v>
      </c>
      <c r="D500" t="str">
        <f t="shared" si="136"/>
        <v>3.47812499979115-2822.93502378343i</v>
      </c>
      <c r="E500" t="str">
        <f t="shared" si="137"/>
        <v>162.468984857157-0.0536464143504212i</v>
      </c>
      <c r="F500" t="str">
        <f t="shared" si="138"/>
        <v>2.90990990987627-26491.507112292i</v>
      </c>
      <c r="G500" t="str">
        <f t="shared" si="139"/>
        <v>0.999999999988435-0.0000034007159253276i</v>
      </c>
      <c r="H500" t="str">
        <f t="shared" si="140"/>
        <v>15.1515408654526+0.133443555186596i</v>
      </c>
      <c r="I500" t="str">
        <f t="shared" si="141"/>
        <v>24.2330447595089-2717.58908762949i</v>
      </c>
      <c r="K500" t="str">
        <f t="shared" si="142"/>
        <v>0.329973844598508-0.00292543606562587i</v>
      </c>
      <c r="L500" t="str">
        <f t="shared" si="143"/>
        <v>0.000833333333333333-143.00582557403i</v>
      </c>
      <c r="M500" t="str">
        <f t="shared" si="144"/>
        <v>0.005-50.3196969132147i</v>
      </c>
      <c r="N500">
        <f t="shared" si="145"/>
        <v>89.543723438830384</v>
      </c>
      <c r="O500">
        <f t="shared" si="146"/>
        <v>85.537565983500073</v>
      </c>
      <c r="P500" s="3">
        <f t="shared" si="147"/>
        <v>85.537565983500073</v>
      </c>
      <c r="Q500" s="3">
        <f t="shared" si="148"/>
        <v>-90.456276561169616</v>
      </c>
      <c r="R500">
        <f t="shared" si="149"/>
        <v>89.543723438830384</v>
      </c>
      <c r="S500">
        <f t="shared" si="150"/>
        <v>5.6379244747237099E-3</v>
      </c>
      <c r="T500">
        <f t="shared" si="133"/>
        <v>85.537565983500073</v>
      </c>
    </row>
    <row r="501" spans="1:20" x14ac:dyDescent="0.25">
      <c r="A501">
        <f t="shared" si="134"/>
        <v>35.558735894617975</v>
      </c>
      <c r="B501">
        <f t="shared" si="151"/>
        <v>5.6593485877276599</v>
      </c>
      <c r="C501" t="str">
        <f t="shared" si="135"/>
        <v>-150.653404051265-18845.9090620593i</v>
      </c>
      <c r="D501" t="str">
        <f t="shared" si="136"/>
        <v>3.47812499978956-2812.24847976554i</v>
      </c>
      <c r="E501" t="str">
        <f t="shared" si="137"/>
        <v>162.468980653558-0.0538502311655398i</v>
      </c>
      <c r="F501" t="str">
        <f t="shared" si="138"/>
        <v>2.909909909876-26391.220474564i</v>
      </c>
      <c r="G501" t="str">
        <f t="shared" si="139"/>
        <v>0.999999999988347-3.41363864584355E-06i</v>
      </c>
      <c r="H501" t="str">
        <f t="shared" si="140"/>
        <v>15.15154106125+0.133950641200877i</v>
      </c>
      <c r="I501" t="str">
        <f t="shared" si="141"/>
        <v>24.2330448535923-2707.30135757808i</v>
      </c>
      <c r="K501" t="str">
        <f t="shared" si="142"/>
        <v>0.329973645455814-0.00293655093539976i</v>
      </c>
      <c r="L501" t="str">
        <f t="shared" si="143"/>
        <v>0.000833333333333333-142.46446062366i</v>
      </c>
      <c r="M501" t="str">
        <f t="shared" si="144"/>
        <v>0.005-50.1292059306781i</v>
      </c>
      <c r="N501">
        <f t="shared" si="145"/>
        <v>89.541989705408454</v>
      </c>
      <c r="O501">
        <f t="shared" si="146"/>
        <v>85.504619343276588</v>
      </c>
      <c r="P501" s="3">
        <f t="shared" si="147"/>
        <v>85.504619343276588</v>
      </c>
      <c r="Q501" s="3">
        <f t="shared" si="148"/>
        <v>-90.458010294591546</v>
      </c>
      <c r="R501">
        <f t="shared" si="149"/>
        <v>89.541989705408454</v>
      </c>
      <c r="S501">
        <f t="shared" si="150"/>
        <v>5.6593485877276598E-3</v>
      </c>
      <c r="T501">
        <f t="shared" si="133"/>
        <v>85.504619343276588</v>
      </c>
    </row>
    <row r="502" spans="1:20" x14ac:dyDescent="0.25">
      <c r="A502">
        <f t="shared" si="134"/>
        <v>35.693859091017522</v>
      </c>
      <c r="B502">
        <f t="shared" si="151"/>
        <v>5.6808541123610254</v>
      </c>
      <c r="C502" t="str">
        <f t="shared" si="135"/>
        <v>-150.653303720685-18774.5550177651i</v>
      </c>
      <c r="D502" t="str">
        <f t="shared" si="136"/>
        <v>3.47812499978795-2801.60239088618i</v>
      </c>
      <c r="E502" t="str">
        <f t="shared" si="137"/>
        <v>162.468976417958-0.0540548220319074i</v>
      </c>
      <c r="F502" t="str">
        <f t="shared" si="138"/>
        <v>2.90990990987576-26291.3134834027i</v>
      </c>
      <c r="G502" t="str">
        <f t="shared" si="139"/>
        <v>0.999999999988258-3.42661047269745E-06i</v>
      </c>
      <c r="H502" t="str">
        <f t="shared" si="140"/>
        <v>15.1515412585383+0.134459654147785i</v>
      </c>
      <c r="I502" t="str">
        <f t="shared" si="141"/>
        <v>24.2330449483918-2697.05257296561i</v>
      </c>
      <c r="K502" t="str">
        <f t="shared" si="142"/>
        <v>0.329973444797004-0.0029477080212285i</v>
      </c>
      <c r="L502" t="str">
        <f t="shared" si="143"/>
        <v>0.000833333333333333-141.925145072385i</v>
      </c>
      <c r="M502" t="str">
        <f t="shared" si="144"/>
        <v>0.005-49.9394360735985i</v>
      </c>
      <c r="N502">
        <f t="shared" si="145"/>
        <v>89.540249385144179</v>
      </c>
      <c r="O502">
        <f t="shared" si="146"/>
        <v>85.471672681633379</v>
      </c>
      <c r="P502" s="3">
        <f t="shared" si="147"/>
        <v>85.471672681633379</v>
      </c>
      <c r="Q502" s="3">
        <f t="shared" si="148"/>
        <v>-90.459750614855821</v>
      </c>
      <c r="R502">
        <f t="shared" si="149"/>
        <v>89.540249385144179</v>
      </c>
      <c r="S502">
        <f t="shared" si="150"/>
        <v>5.6808541123610258E-3</v>
      </c>
      <c r="T502">
        <f t="shared" si="133"/>
        <v>85.471672681633379</v>
      </c>
    </row>
    <row r="503" spans="1:20" x14ac:dyDescent="0.25">
      <c r="A503">
        <f t="shared" si="134"/>
        <v>35.829495755563393</v>
      </c>
      <c r="B503">
        <f t="shared" si="151"/>
        <v>5.7024413579879978</v>
      </c>
      <c r="C503" t="str">
        <f t="shared" si="135"/>
        <v>-150.653202626278-18703.4710517621i</v>
      </c>
      <c r="D503" t="str">
        <f t="shared" si="136"/>
        <v>3.47812499978634-2790.99660399778i</v>
      </c>
      <c r="E503" t="str">
        <f t="shared" si="137"/>
        <v>162.468972150111-0.0542601898857509i</v>
      </c>
      <c r="F503" t="str">
        <f t="shared" si="138"/>
        <v>2.90990990987548-26191.7847016125i</v>
      </c>
      <c r="G503" t="str">
        <f t="shared" si="139"/>
        <v>0.999999999988169-0.0000034396315924934i</v>
      </c>
      <c r="H503" t="str">
        <f t="shared" si="140"/>
        <v>15.1515414573288+0.134970601349732i</v>
      </c>
      <c r="I503" t="str">
        <f t="shared" si="141"/>
        <v>24.2330450439133-2686.84258635986i</v>
      </c>
      <c r="K503" t="str">
        <f t="shared" si="142"/>
        <v>0.329973242610538-0.00295890748329918i</v>
      </c>
      <c r="L503" t="str">
        <f t="shared" si="143"/>
        <v>0.000833333333333333-141.387871161969i</v>
      </c>
      <c r="M503" t="str">
        <f t="shared" si="144"/>
        <v>0.005-49.7503846120725i</v>
      </c>
      <c r="N503">
        <f t="shared" si="145"/>
        <v>89.538502453022886</v>
      </c>
      <c r="O503">
        <f t="shared" si="146"/>
        <v>85.43872599840725</v>
      </c>
      <c r="P503" s="3">
        <f t="shared" si="147"/>
        <v>85.43872599840725</v>
      </c>
      <c r="Q503" s="3">
        <f t="shared" si="148"/>
        <v>-90.461497546977114</v>
      </c>
      <c r="R503">
        <f t="shared" si="149"/>
        <v>89.538502453022886</v>
      </c>
      <c r="S503">
        <f t="shared" si="150"/>
        <v>5.7024413579879977E-3</v>
      </c>
      <c r="T503">
        <f t="shared" si="133"/>
        <v>85.43872599840725</v>
      </c>
    </row>
    <row r="504" spans="1:20" x14ac:dyDescent="0.25">
      <c r="A504">
        <f t="shared" si="134"/>
        <v>35.965647839434538</v>
      </c>
      <c r="B504">
        <f t="shared" si="151"/>
        <v>5.7241106351483522</v>
      </c>
      <c r="C504" t="str">
        <f t="shared" si="135"/>
        <v>-150.653100762233-18632.656141484i</v>
      </c>
      <c r="D504" t="str">
        <f t="shared" si="136"/>
        <v>3.47812499978472-2780.43096653253i</v>
      </c>
      <c r="E504" t="str">
        <f t="shared" si="137"/>
        <v>162.468967849774-0.0544663376743861i</v>
      </c>
      <c r="F504" t="str">
        <f t="shared" si="138"/>
        <v>2.90990990987521-26092.6326974385i</v>
      </c>
      <c r="G504" t="str">
        <f t="shared" si="139"/>
        <v>0.999999999988079-3.45270219254456E-06i</v>
      </c>
      <c r="H504" t="str">
        <f t="shared" si="140"/>
        <v>15.151541657633+0.135483490156954i</v>
      </c>
      <c r="I504" t="str">
        <f t="shared" si="141"/>
        <v>24.2330451401623-2676.67125088676i</v>
      </c>
      <c r="K504" t="str">
        <f t="shared" si="142"/>
        <v>0.329973038884789-0.00297014948240484i</v>
      </c>
      <c r="L504" t="str">
        <f t="shared" si="143"/>
        <v>0.000833333333333333-140.852631163548i</v>
      </c>
      <c r="M504" t="str">
        <f t="shared" si="144"/>
        <v>0.005-49.5620488265317i</v>
      </c>
      <c r="N504">
        <f t="shared" si="145"/>
        <v>89.536748883935104</v>
      </c>
      <c r="O504">
        <f t="shared" si="146"/>
        <v>85.40577929343398</v>
      </c>
      <c r="P504" s="3">
        <f t="shared" si="147"/>
        <v>85.40577929343398</v>
      </c>
      <c r="Q504" s="3">
        <f t="shared" si="148"/>
        <v>-90.463251116064896</v>
      </c>
      <c r="R504">
        <f t="shared" si="149"/>
        <v>89.536748883935104</v>
      </c>
      <c r="S504">
        <f t="shared" si="150"/>
        <v>5.7241106351483525E-3</v>
      </c>
      <c r="T504">
        <f t="shared" si="133"/>
        <v>85.40577929343398</v>
      </c>
    </row>
    <row r="505" spans="1:20" x14ac:dyDescent="0.25">
      <c r="A505">
        <f t="shared" si="134"/>
        <v>36.102317301224389</v>
      </c>
      <c r="B505">
        <f t="shared" si="151"/>
        <v>5.7458622555619163</v>
      </c>
      <c r="C505" t="str">
        <f t="shared" si="135"/>
        <v>-150.652998122689-18562.1092682345i</v>
      </c>
      <c r="D505" t="str">
        <f t="shared" si="136"/>
        <v>3.47812499978306-2769.90532650019i</v>
      </c>
      <c r="E505" t="str">
        <f t="shared" si="137"/>
        <v>162.468963516697-0.054673268356261i</v>
      </c>
      <c r="F505" t="str">
        <f t="shared" si="138"/>
        <v>2.90990990987495-25993.8560445457i</v>
      </c>
      <c r="G505" t="str">
        <f t="shared" si="139"/>
        <v>0.999999999987988-3.46582246087591E-06i</v>
      </c>
      <c r="H505" t="str">
        <f t="shared" si="140"/>
        <v>15.1515418594625+0.135998327947617i</v>
      </c>
      <c r="I505" t="str">
        <f t="shared" si="141"/>
        <v>24.233045237144-2666.53842022824i</v>
      </c>
      <c r="K505" t="str">
        <f t="shared" si="142"/>
        <v>0.329972833608039-0.00298143417994686i</v>
      </c>
      <c r="L505" t="str">
        <f t="shared" si="143"/>
        <v>0.000833333333333333-140.319417377513i</v>
      </c>
      <c r="M505" t="str">
        <f t="shared" si="144"/>
        <v>0.005-49.3744260077024i</v>
      </c>
      <c r="N505">
        <f t="shared" si="145"/>
        <v>89.534988652676077</v>
      </c>
      <c r="O505">
        <f t="shared" si="146"/>
        <v>85.372832566547899</v>
      </c>
      <c r="P505" s="3">
        <f t="shared" si="147"/>
        <v>85.372832566547899</v>
      </c>
      <c r="Q505" s="3">
        <f t="shared" si="148"/>
        <v>-90.465011347323923</v>
      </c>
      <c r="R505">
        <f t="shared" si="149"/>
        <v>89.534988652676077</v>
      </c>
      <c r="S505">
        <f t="shared" si="150"/>
        <v>5.7458622555619163E-3</v>
      </c>
      <c r="T505">
        <f t="shared" si="133"/>
        <v>85.372832566547899</v>
      </c>
    </row>
    <row r="506" spans="1:20" x14ac:dyDescent="0.25">
      <c r="A506">
        <f t="shared" si="134"/>
        <v>36.239506106969039</v>
      </c>
      <c r="B506">
        <f t="shared" si="151"/>
        <v>5.7676965321330513</v>
      </c>
      <c r="C506" t="str">
        <f t="shared" si="135"/>
        <v>-150.652894701743-18491.8294171736i</v>
      </c>
      <c r="D506" t="str">
        <f t="shared" si="136"/>
        <v>3.47812499978144-2759.4195324859i</v>
      </c>
      <c r="E506" t="str">
        <f t="shared" si="137"/>
        <v>162.468959150633-0.0548809849010154i</v>
      </c>
      <c r="F506" t="str">
        <f t="shared" si="138"/>
        <v>2.90990990987469-25895.4533219989i</v>
      </c>
      <c r="G506" t="str">
        <f t="shared" si="139"/>
        <v>0.999999999987897-3.47899258622692E-06i</v>
      </c>
      <c r="H506" t="str">
        <f t="shared" si="140"/>
        <v>15.1515420628287+0.136515122127927i</v>
      </c>
      <c r="I506" t="str">
        <f t="shared" si="141"/>
        <v>24.233045334864-2656.44394862009i</v>
      </c>
      <c r="K506" t="str">
        <f t="shared" si="142"/>
        <v>0.329972626768483-0.00299276173793718i</v>
      </c>
      <c r="L506" t="str">
        <f t="shared" si="143"/>
        <v>0.000833333333333333-139.788222133406i</v>
      </c>
      <c r="M506" t="str">
        <f t="shared" si="144"/>
        <v>0.005-49.1875134565676i</v>
      </c>
      <c r="N506">
        <f t="shared" si="145"/>
        <v>89.533221733945524</v>
      </c>
      <c r="O506">
        <f t="shared" si="146"/>
        <v>85.339885817582356</v>
      </c>
      <c r="P506" s="3">
        <f t="shared" si="147"/>
        <v>85.339885817582356</v>
      </c>
      <c r="Q506" s="3">
        <f t="shared" si="148"/>
        <v>-90.466778266054476</v>
      </c>
      <c r="R506">
        <f t="shared" si="149"/>
        <v>89.533221733945524</v>
      </c>
      <c r="S506">
        <f t="shared" si="150"/>
        <v>5.7676965321330513E-3</v>
      </c>
      <c r="T506">
        <f t="shared" si="133"/>
        <v>85.339885817582356</v>
      </c>
    </row>
    <row r="507" spans="1:20" x14ac:dyDescent="0.25">
      <c r="A507">
        <f t="shared" si="134"/>
        <v>36.377216230175527</v>
      </c>
      <c r="B507">
        <f t="shared" si="151"/>
        <v>5.7896137789551574</v>
      </c>
      <c r="C507" t="str">
        <f t="shared" si="135"/>
        <v>-150.652790493447-18421.8155773018i</v>
      </c>
      <c r="D507" t="str">
        <f t="shared" si="136"/>
        <v>3.47812499977975-2748.97343364799i</v>
      </c>
      <c r="E507" t="str">
        <f t="shared" si="137"/>
        <v>162.468954751329-0.0550894902895026i</v>
      </c>
      <c r="F507" t="str">
        <f t="shared" si="138"/>
        <v>2.90990990987441-25797.4231142419i</v>
      </c>
      <c r="G507" t="str">
        <f t="shared" si="139"/>
        <v>0.999999999987804-3.49221275805426E-06i</v>
      </c>
      <c r="H507" t="str">
        <f t="shared" si="140"/>
        <v>15.1515422677435+0.137033880132235i</v>
      </c>
      <c r="I507" t="str">
        <f t="shared" si="141"/>
        <v>24.2330454333284-2646.38769085i</v>
      </c>
      <c r="K507" t="str">
        <f t="shared" si="142"/>
        <v>0.329972418354222-0.00300413231900064i</v>
      </c>
      <c r="L507" t="str">
        <f t="shared" si="143"/>
        <v>0.000833333333333333-139.259037789805i</v>
      </c>
      <c r="M507" t="str">
        <f t="shared" si="144"/>
        <v>0.005-49.001308484327i</v>
      </c>
      <c r="N507">
        <f t="shared" si="145"/>
        <v>89.531448102347113</v>
      </c>
      <c r="O507">
        <f t="shared" si="146"/>
        <v>85.306939046369024</v>
      </c>
      <c r="P507" s="3">
        <f t="shared" si="147"/>
        <v>85.306939046369024</v>
      </c>
      <c r="Q507" s="3">
        <f t="shared" si="148"/>
        <v>-90.468551897652887</v>
      </c>
      <c r="R507">
        <f t="shared" si="149"/>
        <v>89.531448102347113</v>
      </c>
      <c r="S507">
        <f t="shared" si="150"/>
        <v>5.7896137789551572E-3</v>
      </c>
      <c r="T507">
        <f t="shared" si="133"/>
        <v>85.306939046369024</v>
      </c>
    </row>
    <row r="508" spans="1:20" x14ac:dyDescent="0.25">
      <c r="A508">
        <f t="shared" si="134"/>
        <v>36.515449651850197</v>
      </c>
      <c r="B508">
        <f t="shared" si="151"/>
        <v>5.8116143113151875</v>
      </c>
      <c r="C508" t="str">
        <f t="shared" si="135"/>
        <v>-150.652685491808-18352.0667414469i</v>
      </c>
      <c r="D508" t="str">
        <f t="shared" si="136"/>
        <v>3.47812499977809-2738.56687971581i</v>
      </c>
      <c r="E508" t="str">
        <f t="shared" si="137"/>
        <v>162.468950318533-0.0552987875138517i</v>
      </c>
      <c r="F508" t="str">
        <f t="shared" si="138"/>
        <v>2.90990990987416-25699.7640110771i</v>
      </c>
      <c r="G508" t="str">
        <f t="shared" si="139"/>
        <v>0.999999999987712-3.50548316653454E-06i</v>
      </c>
      <c r="H508" t="str">
        <f t="shared" si="140"/>
        <v>15.1515424742185+0.137554609423141i</v>
      </c>
      <c r="I508" t="str">
        <f t="shared" si="141"/>
        <v>24.2330455325423-2636.36950225527i</v>
      </c>
      <c r="K508" t="str">
        <f t="shared" si="142"/>
        <v>0.329972208353273-0.00301554608637725i</v>
      </c>
      <c r="L508" t="str">
        <f t="shared" si="143"/>
        <v>0.000833333333333333-138.731856734215i</v>
      </c>
      <c r="M508" t="str">
        <f t="shared" si="144"/>
        <v>0.005-48.81580841236i</v>
      </c>
      <c r="N508">
        <f t="shared" si="145"/>
        <v>89.529667732388234</v>
      </c>
      <c r="O508">
        <f t="shared" si="146"/>
        <v>85.273992252738623</v>
      </c>
      <c r="P508" s="3">
        <f t="shared" si="147"/>
        <v>85.273992252738623</v>
      </c>
      <c r="Q508" s="3">
        <f t="shared" si="148"/>
        <v>-90.470332267611766</v>
      </c>
      <c r="R508">
        <f t="shared" si="149"/>
        <v>89.529667732388234</v>
      </c>
      <c r="S508">
        <f t="shared" si="150"/>
        <v>5.8116143113151877E-3</v>
      </c>
      <c r="T508">
        <f t="shared" si="133"/>
        <v>85.273992252738623</v>
      </c>
    </row>
    <row r="509" spans="1:20" x14ac:dyDescent="0.25">
      <c r="A509">
        <f t="shared" si="134"/>
        <v>36.654208360527228</v>
      </c>
      <c r="B509">
        <f t="shared" si="151"/>
        <v>5.8336984456981851</v>
      </c>
      <c r="C509" t="str">
        <f t="shared" si="135"/>
        <v>-150.652579690792-18282.5819062488i</v>
      </c>
      <c r="D509" t="str">
        <f t="shared" si="136"/>
        <v>3.47812499977639-2728.19972098761i</v>
      </c>
      <c r="E509" t="str">
        <f t="shared" si="137"/>
        <v>162.468945851991-0.0555088795774956i</v>
      </c>
      <c r="F509" t="str">
        <f t="shared" si="138"/>
        <v>2.90990990987386-25602.4746076458i</v>
      </c>
      <c r="G509" t="str">
        <f t="shared" si="139"/>
        <v>0.999999999987618-3.51880400256704E-06i</v>
      </c>
      <c r="H509" t="str">
        <f t="shared" si="140"/>
        <v>15.1515426822658+0.138077317491606i</v>
      </c>
      <c r="I509" t="str">
        <f t="shared" si="141"/>
        <v>24.2330456325119-2626.38923872095i</v>
      </c>
      <c r="K509" t="str">
        <f t="shared" si="142"/>
        <v>0.329971996753557-0.00302700320392454i</v>
      </c>
      <c r="L509" t="str">
        <f t="shared" si="143"/>
        <v>0.000833333333333333-138.20667138296i</v>
      </c>
      <c r="M509" t="str">
        <f t="shared" si="144"/>
        <v>0.005-48.6310105721857i</v>
      </c>
      <c r="N509">
        <f t="shared" si="145"/>
        <v>89.527880598479612</v>
      </c>
      <c r="O509">
        <f t="shared" si="146"/>
        <v>85.241045436520608</v>
      </c>
      <c r="P509" s="3">
        <f t="shared" si="147"/>
        <v>85.241045436520608</v>
      </c>
      <c r="Q509" s="3">
        <f t="shared" si="148"/>
        <v>-90.472119401520388</v>
      </c>
      <c r="R509">
        <f t="shared" si="149"/>
        <v>89.527880598479612</v>
      </c>
      <c r="S509">
        <f t="shared" si="150"/>
        <v>5.833698445698185E-3</v>
      </c>
      <c r="T509">
        <f t="shared" si="133"/>
        <v>85.241045436520608</v>
      </c>
    </row>
    <row r="510" spans="1:20" x14ac:dyDescent="0.25">
      <c r="A510">
        <f t="shared" si="134"/>
        <v>36.79349435229723</v>
      </c>
      <c r="B510">
        <f t="shared" si="151"/>
        <v>5.8558664997918379</v>
      </c>
      <c r="C510" t="str">
        <f t="shared" si="135"/>
        <v>-150.652473084307-18213.3600721447i</v>
      </c>
      <c r="D510" t="str">
        <f t="shared" si="136"/>
        <v>3.47812499977468-2717.87180832831i</v>
      </c>
      <c r="E510" t="str">
        <f t="shared" si="137"/>
        <v>162.468941351444-0.0557197694952176i</v>
      </c>
      <c r="F510" t="str">
        <f t="shared" si="138"/>
        <v>2.90990990987362-25505.553504407i</v>
      </c>
      <c r="G510" t="str">
        <f t="shared" si="139"/>
        <v>0.999999999987524-3.53217545777646E-06i</v>
      </c>
      <c r="H510" t="str">
        <f t="shared" si="140"/>
        <v>15.1515428918972+0.138602011857054i</v>
      </c>
      <c r="I510" t="str">
        <f t="shared" si="141"/>
        <v>24.2330457332425-2616.44675667755i</v>
      </c>
      <c r="K510" t="str">
        <f t="shared" si="142"/>
        <v>0.329971783542905-0.0030385038361197i</v>
      </c>
      <c r="L510" t="str">
        <f t="shared" si="143"/>
        <v>0.000833333333333333-137.683474181072i</v>
      </c>
      <c r="M510" t="str">
        <f t="shared" si="144"/>
        <v>0.005-48.4469123054253i</v>
      </c>
      <c r="N510">
        <f t="shared" si="145"/>
        <v>89.526086674934874</v>
      </c>
      <c r="O510">
        <f t="shared" si="146"/>
        <v>85.208098597542858</v>
      </c>
      <c r="P510" s="3">
        <f t="shared" si="147"/>
        <v>85.208098597542858</v>
      </c>
      <c r="Q510" s="3">
        <f t="shared" si="148"/>
        <v>-90.473913325065126</v>
      </c>
      <c r="R510">
        <f t="shared" si="149"/>
        <v>89.526086674934874</v>
      </c>
      <c r="S510">
        <f t="shared" si="150"/>
        <v>5.8558664997918376E-3</v>
      </c>
      <c r="T510">
        <f t="shared" si="133"/>
        <v>85.208098597542858</v>
      </c>
    </row>
    <row r="511" spans="1:20" x14ac:dyDescent="0.25">
      <c r="A511">
        <f t="shared" si="134"/>
        <v>36.933309630835957</v>
      </c>
      <c r="B511">
        <f t="shared" si="151"/>
        <v>5.8781187924910467</v>
      </c>
      <c r="C511" t="str">
        <f t="shared" si="135"/>
        <v>-150.652365666225-18144.4002433556i</v>
      </c>
      <c r="D511" t="str">
        <f t="shared" si="136"/>
        <v>3.47812499977297-2707.58299316743i</v>
      </c>
      <c r="E511" t="str">
        <f t="shared" si="137"/>
        <v>162.468936816635-0.0559314602931762i</v>
      </c>
      <c r="F511" t="str">
        <f t="shared" si="138"/>
        <v>2.9099099098733-25408.9993071182i</v>
      </c>
      <c r="G511" t="str">
        <f t="shared" si="139"/>
        <v>0.999999999987429-3.54559772451568E-06i</v>
      </c>
      <c r="H511" t="str">
        <f t="shared" si="140"/>
        <v>15.1515431031249+0.139128700067489i</v>
      </c>
      <c r="I511" t="str">
        <f t="shared" si="141"/>
        <v>24.2330458347403-2606.54191309917i</v>
      </c>
      <c r="K511" t="str">
        <f t="shared" si="142"/>
        <v>0.329971568709053-0.00305004814806219i</v>
      </c>
      <c r="L511" t="str">
        <f t="shared" si="143"/>
        <v>0.000833333333333333-137.162257602183i</v>
      </c>
      <c r="M511" t="str">
        <f t="shared" si="144"/>
        <v>0.005-48.2635109637628i</v>
      </c>
      <c r="N511">
        <f t="shared" si="145"/>
        <v>89.524285935970283</v>
      </c>
      <c r="O511">
        <f t="shared" si="146"/>
        <v>85.17515173563217</v>
      </c>
      <c r="P511" s="3">
        <f t="shared" si="147"/>
        <v>85.17515173563217</v>
      </c>
      <c r="Q511" s="3">
        <f t="shared" si="148"/>
        <v>-90.475714064029717</v>
      </c>
      <c r="R511">
        <f t="shared" si="149"/>
        <v>89.524285935970283</v>
      </c>
      <c r="S511">
        <f t="shared" si="150"/>
        <v>5.8781187924910466E-3</v>
      </c>
      <c r="T511">
        <f t="shared" si="133"/>
        <v>85.17515173563217</v>
      </c>
    </row>
    <row r="512" spans="1:20" x14ac:dyDescent="0.25">
      <c r="A512">
        <f t="shared" si="134"/>
        <v>37.073656207433132</v>
      </c>
      <c r="B512">
        <f t="shared" si="151"/>
        <v>5.9004556439025126</v>
      </c>
      <c r="C512" t="str">
        <f t="shared" si="135"/>
        <v>-150.652257430371-18075.7014278715i</v>
      </c>
      <c r="D512" t="str">
        <f t="shared" si="136"/>
        <v>3.47812499977125-2697.33312749691i</v>
      </c>
      <c r="E512" t="str">
        <f t="shared" si="137"/>
        <v>162.468932247302-0.0561439550089957i</v>
      </c>
      <c r="F512" t="str">
        <f t="shared" si="138"/>
        <v>2.90990990987304-25312.8106268149i</v>
      </c>
      <c r="G512" t="str">
        <f t="shared" si="139"/>
        <v>0.999999999987333-0.0000035590709958685i</v>
      </c>
      <c r="H512" t="str">
        <f t="shared" si="140"/>
        <v>15.151543315961+0.139657389699592i</v>
      </c>
      <c r="I512" t="str">
        <f t="shared" si="141"/>
        <v>24.2330459370108-2596.6745655013i</v>
      </c>
      <c r="K512" t="str">
        <f t="shared" si="142"/>
        <v>0.329971352239648-0.00306163630547583i</v>
      </c>
      <c r="L512" t="str">
        <f t="shared" si="143"/>
        <v>0.000833333333333333-136.643014148419i</v>
      </c>
      <c r="M512" t="str">
        <f t="shared" si="144"/>
        <v>0.005-48.080803908909i</v>
      </c>
      <c r="N512">
        <f t="shared" si="145"/>
        <v>89.522478355704237</v>
      </c>
      <c r="O512">
        <f t="shared" si="146"/>
        <v>85.142204850614007</v>
      </c>
      <c r="P512" s="3">
        <f t="shared" si="147"/>
        <v>85.142204850614007</v>
      </c>
      <c r="Q512" s="3">
        <f t="shared" si="148"/>
        <v>-90.477521644295763</v>
      </c>
      <c r="R512">
        <f t="shared" si="149"/>
        <v>89.522478355704237</v>
      </c>
      <c r="S512">
        <f t="shared" si="150"/>
        <v>5.9004556439025127E-3</v>
      </c>
      <c r="T512">
        <f t="shared" si="133"/>
        <v>85.142204850614007</v>
      </c>
    </row>
    <row r="513" spans="1:20" x14ac:dyDescent="0.25">
      <c r="A513">
        <f t="shared" si="134"/>
        <v>37.21453610102138</v>
      </c>
      <c r="B513">
        <f t="shared" si="151"/>
        <v>5.9228773753493424</v>
      </c>
      <c r="C513" t="str">
        <f t="shared" si="135"/>
        <v>-150.652148370517-18007.2626374368i</v>
      </c>
      <c r="D513" t="str">
        <f t="shared" si="136"/>
        <v>3.4781249997695-2687.12206386899i</v>
      </c>
      <c r="E513" t="str">
        <f t="shared" si="137"/>
        <v>162.468927643183-0.056357256691763i</v>
      </c>
      <c r="F513" t="str">
        <f t="shared" si="138"/>
        <v>2.90990990987276-25216.9860797905i</v>
      </c>
      <c r="G513" t="str">
        <f t="shared" si="139"/>
        <v>0.999999999987237-3.57259546565245E-06i</v>
      </c>
      <c r="H513" t="str">
        <f t="shared" si="140"/>
        <v>15.1515435304177+0.140188088358841i</v>
      </c>
      <c r="I513" t="str">
        <f t="shared" si="141"/>
        <v>24.23304604006-2586.8445719388i</v>
      </c>
      <c r="K513" t="str">
        <f t="shared" si="142"/>
        <v>0.329971134122238-0.00307326847471122i</v>
      </c>
      <c r="L513" t="str">
        <f t="shared" si="143"/>
        <v>0.000833333333333333-136.125736350288i</v>
      </c>
      <c r="M513" t="str">
        <f t="shared" si="144"/>
        <v>0.005-47.8987885125613i</v>
      </c>
      <c r="N513">
        <f t="shared" si="145"/>
        <v>89.520663908157076</v>
      </c>
      <c r="O513">
        <f t="shared" si="146"/>
        <v>85.109257942312325</v>
      </c>
      <c r="P513" s="3">
        <f t="shared" si="147"/>
        <v>85.109257942312325</v>
      </c>
      <c r="Q513" s="3">
        <f t="shared" si="148"/>
        <v>-90.479336091842924</v>
      </c>
      <c r="R513">
        <f t="shared" si="149"/>
        <v>89.520663908157076</v>
      </c>
      <c r="S513">
        <f t="shared" si="150"/>
        <v>5.9228773753493428E-3</v>
      </c>
      <c r="T513">
        <f t="shared" si="133"/>
        <v>85.109257942312325</v>
      </c>
    </row>
    <row r="514" spans="1:20" x14ac:dyDescent="0.25">
      <c r="A514">
        <f t="shared" si="134"/>
        <v>37.355951338205259</v>
      </c>
      <c r="B514">
        <f t="shared" si="151"/>
        <v>5.9453843093756698</v>
      </c>
      <c r="C514" t="str">
        <f t="shared" si="135"/>
        <v>-150.652038480397-17939.0828875371i</v>
      </c>
      <c r="D514" t="str">
        <f t="shared" si="136"/>
        <v>3.47812499976773-2676.94965539409i</v>
      </c>
      <c r="E514" t="str">
        <f t="shared" si="137"/>
        <v>162.468923004014-0.0565713684020794i</v>
      </c>
      <c r="F514" t="str">
        <f t="shared" si="138"/>
        <v>2.90990990987249-25121.5242875769i</v>
      </c>
      <c r="G514" t="str">
        <f t="shared" si="139"/>
        <v>0.999999999987139-3.58617132842159E-06i</v>
      </c>
      <c r="H514" t="str">
        <f t="shared" si="140"/>
        <v>15.1515437465073+0.140720803679615i</v>
      </c>
      <c r="I514" t="str">
        <f t="shared" si="141"/>
        <v>24.2330461438941-2577.05179100393i</v>
      </c>
      <c r="K514" t="str">
        <f t="shared" si="142"/>
        <v>0.329970914344281-0.00308494482274819i</v>
      </c>
      <c r="L514" t="str">
        <f t="shared" si="143"/>
        <v>0.000833333333333333-135.610416766575i</v>
      </c>
      <c r="M514" t="str">
        <f t="shared" si="144"/>
        <v>0.005-47.7174621563672i</v>
      </c>
      <c r="N514">
        <f t="shared" si="145"/>
        <v>89.518842567250559</v>
      </c>
      <c r="O514">
        <f t="shared" si="146"/>
        <v>85.076311010550086</v>
      </c>
      <c r="P514" s="3">
        <f t="shared" si="147"/>
        <v>85.076311010550086</v>
      </c>
      <c r="Q514" s="3">
        <f t="shared" si="148"/>
        <v>-90.481157432749441</v>
      </c>
      <c r="R514">
        <f t="shared" si="149"/>
        <v>89.518842567250559</v>
      </c>
      <c r="S514">
        <f t="shared" si="150"/>
        <v>5.9453843093756698E-3</v>
      </c>
      <c r="T514">
        <f t="shared" si="133"/>
        <v>85.076311010550086</v>
      </c>
    </row>
    <row r="515" spans="1:20" x14ac:dyDescent="0.25">
      <c r="A515">
        <f t="shared" si="134"/>
        <v>37.497903953290439</v>
      </c>
      <c r="B515">
        <f t="shared" si="151"/>
        <v>5.9679767697512975</v>
      </c>
      <c r="C515" t="str">
        <f t="shared" si="135"/>
        <v>-150.651927753683-17871.1611973835i</v>
      </c>
      <c r="D515" t="str">
        <f t="shared" si="136"/>
        <v>3.478124999766-2666.8157557387i</v>
      </c>
      <c r="E515" t="str">
        <f t="shared" si="137"/>
        <v>162.468918329526-0.0567862932121022i</v>
      </c>
      <c r="F515" t="str">
        <f t="shared" si="138"/>
        <v>2.9099099098722-25026.4238769241i</v>
      </c>
      <c r="G515" t="str">
        <f t="shared" si="139"/>
        <v>0.999999999987041-3.59979877946923E-06i</v>
      </c>
      <c r="H515" t="str">
        <f t="shared" si="140"/>
        <v>15.1515439642424+0.141255543325302i</v>
      </c>
      <c r="I515" t="str">
        <f t="shared" si="141"/>
        <v>24.2330462485187-2567.29608182427i</v>
      </c>
      <c r="K515" t="str">
        <f t="shared" si="142"/>
        <v>0.329970692893136-0.00309666551719791i</v>
      </c>
      <c r="L515" t="str">
        <f t="shared" si="143"/>
        <v>0.000833333333333333-135.097047984235i</v>
      </c>
      <c r="M515" t="str">
        <f t="shared" si="144"/>
        <v>0.005-47.536822231886i</v>
      </c>
      <c r="N515">
        <f t="shared" si="145"/>
        <v>89.517014306807539</v>
      </c>
      <c r="O515">
        <f t="shared" si="146"/>
        <v>85.043364055148402</v>
      </c>
      <c r="P515" s="3">
        <f t="shared" si="147"/>
        <v>85.043364055148402</v>
      </c>
      <c r="Q515" s="3">
        <f t="shared" si="148"/>
        <v>-90.482985693192461</v>
      </c>
      <c r="R515">
        <f t="shared" si="149"/>
        <v>89.517014306807539</v>
      </c>
      <c r="S515">
        <f t="shared" si="150"/>
        <v>5.9679767697512973E-3</v>
      </c>
      <c r="T515">
        <f t="shared" si="133"/>
        <v>85.043364055148402</v>
      </c>
    </row>
    <row r="516" spans="1:20" x14ac:dyDescent="0.25">
      <c r="A516">
        <f t="shared" si="134"/>
        <v>37.640395988312946</v>
      </c>
      <c r="B516">
        <f t="shared" si="151"/>
        <v>5.9906550814763531</v>
      </c>
      <c r="C516" t="str">
        <f t="shared" si="135"/>
        <v>-150.651816184013-17803.4965899003i</v>
      </c>
      <c r="D516" t="str">
        <f t="shared" si="136"/>
        <v>3.47812499976419-2656.72021912327i</v>
      </c>
      <c r="E516" t="str">
        <f t="shared" si="137"/>
        <v>162.468913619452-0.0570020342056111i</v>
      </c>
      <c r="F516" t="str">
        <f t="shared" si="138"/>
        <v>2.90990990987192-24931.6834797807i</v>
      </c>
      <c r="G516" t="str">
        <f t="shared" si="139"/>
        <v>0.999999999986943-3.61347801483086E-06i</v>
      </c>
      <c r="H516" t="str">
        <f t="shared" si="140"/>
        <v>15.1515441836354+0.141792314988413i</v>
      </c>
      <c r="I516" t="str">
        <f t="shared" si="141"/>
        <v>24.2330463539399-2557.57730406065i</v>
      </c>
      <c r="K516" t="str">
        <f t="shared" si="142"/>
        <v>0.329970469756069-0.00310843072630554i</v>
      </c>
      <c r="L516" t="str">
        <f t="shared" si="143"/>
        <v>0.000833333333333333-134.585622618285i</v>
      </c>
      <c r="M516" t="str">
        <f t="shared" si="144"/>
        <v>0.005-47.3568661405517i</v>
      </c>
      <c r="N516">
        <f t="shared" si="145"/>
        <v>89.515179100551634</v>
      </c>
      <c r="O516">
        <f t="shared" si="146"/>
        <v>85.010417075927549</v>
      </c>
      <c r="P516" s="3">
        <f t="shared" si="147"/>
        <v>85.010417075927549</v>
      </c>
      <c r="Q516" s="3">
        <f t="shared" si="148"/>
        <v>-90.484820899448366</v>
      </c>
      <c r="R516">
        <f t="shared" si="149"/>
        <v>89.515179100551634</v>
      </c>
      <c r="S516">
        <f t="shared" si="150"/>
        <v>5.9906550814763527E-3</v>
      </c>
      <c r="T516">
        <f t="shared" si="133"/>
        <v>85.010417075927549</v>
      </c>
    </row>
    <row r="517" spans="1:20" x14ac:dyDescent="0.25">
      <c r="A517">
        <f t="shared" si="134"/>
        <v>37.783429493068539</v>
      </c>
      <c r="B517">
        <f t="shared" si="151"/>
        <v>6.0134195707859632</v>
      </c>
      <c r="C517" t="str">
        <f t="shared" si="135"/>
        <v>-150.651703764969-17736.0880917094i</v>
      </c>
      <c r="D517" t="str">
        <f t="shared" si="136"/>
        <v>3.47812499976241-2646.66290032012i</v>
      </c>
      <c r="E517" t="str">
        <f t="shared" si="137"/>
        <v>162.46890887352-0.0572185944780434i</v>
      </c>
      <c r="F517" t="str">
        <f t="shared" si="138"/>
        <v>2.90990990987164-24837.3017332743i</v>
      </c>
      <c r="G517" t="str">
        <f t="shared" si="139"/>
        <v>0.999999999986843-3.62720923128686E-06i</v>
      </c>
      <c r="H517" t="str">
        <f t="shared" si="140"/>
        <v>15.1515444046989+0.142331126390692i</v>
      </c>
      <c r="I517" t="str">
        <f t="shared" si="141"/>
        <v>24.2330464601637-2547.89531790517i</v>
      </c>
      <c r="K517" t="str">
        <f t="shared" si="142"/>
        <v>0.329970244920246-0.00312024061895238i</v>
      </c>
      <c r="L517" t="str">
        <f t="shared" si="143"/>
        <v>0.000833333333333333-134.076133311701i</v>
      </c>
      <c r="M517" t="str">
        <f t="shared" si="144"/>
        <v>0.005-47.1775912936361i</v>
      </c>
      <c r="N517">
        <f t="shared" si="145"/>
        <v>89.513336922106788</v>
      </c>
      <c r="O517">
        <f t="shared" si="146"/>
        <v>84.977470072706097</v>
      </c>
      <c r="P517" s="3">
        <f t="shared" si="147"/>
        <v>84.977470072706097</v>
      </c>
      <c r="Q517" s="3">
        <f t="shared" si="148"/>
        <v>-90.486663077893212</v>
      </c>
      <c r="R517">
        <f t="shared" si="149"/>
        <v>89.513336922106788</v>
      </c>
      <c r="S517">
        <f t="shared" si="150"/>
        <v>6.0134195707859635E-3</v>
      </c>
      <c r="T517">
        <f t="shared" si="133"/>
        <v>84.977470072706097</v>
      </c>
    </row>
    <row r="518" spans="1:20" x14ac:dyDescent="0.25">
      <c r="A518">
        <f t="shared" si="134"/>
        <v>37.927006525142204</v>
      </c>
      <c r="B518">
        <f t="shared" si="151"/>
        <v>6.0362705651549504</v>
      </c>
      <c r="C518" t="str">
        <f t="shared" si="135"/>
        <v>-150.651590490087-17668.9347331171i</v>
      </c>
      <c r="D518" t="str">
        <f t="shared" si="136"/>
        <v>3.4781249997606-2636.64365465134i</v>
      </c>
      <c r="E518" t="str">
        <f t="shared" si="137"/>
        <v>162.468904091458-0.0574359771365074i</v>
      </c>
      <c r="F518" t="str">
        <f t="shared" si="138"/>
        <v>2.90990990987134-24743.2772796918i</v>
      </c>
      <c r="G518" t="str">
        <f t="shared" si="139"/>
        <v>0.999999999986743-3.64099262636538E-06i</v>
      </c>
      <c r="H518" t="str">
        <f t="shared" si="140"/>
        <v>15.1515446274458+0.142871985283228i</v>
      </c>
      <c r="I518" t="str">
        <f t="shared" si="141"/>
        <v>24.2330465671966-2538.24998407925i</v>
      </c>
      <c r="K518" t="str">
        <f t="shared" si="142"/>
        <v>0.329970018372736-0.00313209536465838i</v>
      </c>
      <c r="L518" t="str">
        <f t="shared" si="143"/>
        <v>0.000833333333333333-133.568572735307i</v>
      </c>
      <c r="M518" t="str">
        <f t="shared" si="144"/>
        <v>0.005-46.9989951122096i</v>
      </c>
      <c r="N518">
        <f t="shared" si="145"/>
        <v>89.511487744996927</v>
      </c>
      <c r="O518">
        <f t="shared" si="146"/>
        <v>84.944523045301295</v>
      </c>
      <c r="P518" s="3">
        <f t="shared" si="147"/>
        <v>84.944523045301295</v>
      </c>
      <c r="Q518" s="3">
        <f t="shared" si="148"/>
        <v>-90.488512255003073</v>
      </c>
      <c r="R518">
        <f t="shared" si="149"/>
        <v>89.511487744996927</v>
      </c>
      <c r="S518">
        <f t="shared" si="150"/>
        <v>6.0362705651549504E-3</v>
      </c>
      <c r="T518">
        <f t="shared" si="133"/>
        <v>84.944523045301295</v>
      </c>
    </row>
    <row r="519" spans="1:20" x14ac:dyDescent="0.25">
      <c r="A519">
        <f t="shared" si="134"/>
        <v>38.071129149937747</v>
      </c>
      <c r="B519">
        <f t="shared" si="151"/>
        <v>6.0592083933025398</v>
      </c>
      <c r="C519" t="str">
        <f t="shared" si="135"/>
        <v>-150.651476352853-17602.0355481i</v>
      </c>
      <c r="D519" t="str">
        <f t="shared" si="136"/>
        <v>3.47812499975877-2626.66233798672i</v>
      </c>
      <c r="E519" t="str">
        <f t="shared" si="137"/>
        <v>162.46889927299-0.0576541852998629i</v>
      </c>
      <c r="F519" t="str">
        <f t="shared" si="138"/>
        <v>2.90990990987104-24649.6087664599i</v>
      </c>
      <c r="G519" t="str">
        <f t="shared" si="139"/>
        <v>0.999999999986642-0.0000036548283983452i</v>
      </c>
      <c r="H519" t="str">
        <f t="shared" si="140"/>
        <v>15.1515448518887+0.143414899446561i</v>
      </c>
      <c r="I519" t="str">
        <f t="shared" si="141"/>
        <v>24.2330466750443-2528.64116383148i</v>
      </c>
      <c r="K519" t="str">
        <f t="shared" si="142"/>
        <v>0.329969790100511-0.00314399513358448i</v>
      </c>
      <c r="L519" t="str">
        <f t="shared" si="143"/>
        <v>0.000833333333333333-133.062933587674i</v>
      </c>
      <c r="M519" t="str">
        <f t="shared" si="144"/>
        <v>0.005-46.8210750271065i</v>
      </c>
      <c r="N519">
        <f t="shared" si="145"/>
        <v>89.509631542645579</v>
      </c>
      <c r="O519">
        <f t="shared" si="146"/>
        <v>84.911575993529084</v>
      </c>
      <c r="P519" s="3">
        <f t="shared" si="147"/>
        <v>84.911575993529084</v>
      </c>
      <c r="Q519" s="3">
        <f t="shared" si="148"/>
        <v>-90.490368457354421</v>
      </c>
      <c r="R519">
        <f t="shared" si="149"/>
        <v>89.509631542645579</v>
      </c>
      <c r="S519">
        <f t="shared" si="150"/>
        <v>6.0592083933025398E-3</v>
      </c>
      <c r="T519">
        <f t="shared" si="133"/>
        <v>84.911575993529084</v>
      </c>
    </row>
    <row r="520" spans="1:20" x14ac:dyDescent="0.25">
      <c r="A520">
        <f t="shared" si="134"/>
        <v>38.215799440707514</v>
      </c>
      <c r="B520">
        <f t="shared" si="151"/>
        <v>6.0822333851970898</v>
      </c>
      <c r="C520" t="str">
        <f t="shared" si="135"/>
        <v>-150.6513613467-17535.389574291i</v>
      </c>
      <c r="D520" t="str">
        <f t="shared" si="136"/>
        <v>3.47812499975693-2616.71880674165i</v>
      </c>
      <c r="E520" t="str">
        <f t="shared" si="137"/>
        <v>162.46889441784-0.057873222098732i</v>
      </c>
      <c r="F520" t="str">
        <f t="shared" si="138"/>
        <v>2.90990990987076-24556.2948461256i</v>
      </c>
      <c r="G520" t="str">
        <f t="shared" si="139"/>
        <v>0.999999999986541-3.66871674625854E-06i</v>
      </c>
      <c r="H520" t="str">
        <f t="shared" si="140"/>
        <v>15.1515450780406+0.143959876690802i</v>
      </c>
      <c r="I520" t="str">
        <f t="shared" si="141"/>
        <v>24.2330467837134-2519.06871893579i</v>
      </c>
      <c r="K520" t="str">
        <f t="shared" si="142"/>
        <v>0.329969560090443-0.00315594009653502i</v>
      </c>
      <c r="L520" t="str">
        <f t="shared" si="143"/>
        <v>0.000833333333333333-132.559208595013i</v>
      </c>
      <c r="M520" t="str">
        <f t="shared" si="144"/>
        <v>0.005-46.6438284788869i</v>
      </c>
      <c r="N520">
        <f t="shared" si="145"/>
        <v>89.507768288375516</v>
      </c>
      <c r="O520">
        <f t="shared" si="146"/>
        <v>84.878628917203898</v>
      </c>
      <c r="P520" s="3">
        <f t="shared" si="147"/>
        <v>84.878628917203898</v>
      </c>
      <c r="Q520" s="3">
        <f t="shared" si="148"/>
        <v>-90.492231711624484</v>
      </c>
      <c r="R520">
        <f t="shared" si="149"/>
        <v>89.507768288375516</v>
      </c>
      <c r="S520">
        <f t="shared" si="150"/>
        <v>6.0822333851970898E-3</v>
      </c>
      <c r="T520">
        <f t="shared" si="133"/>
        <v>84.878628917203898</v>
      </c>
    </row>
    <row r="521" spans="1:20" x14ac:dyDescent="0.25">
      <c r="A521">
        <f t="shared" si="134"/>
        <v>38.3610194785822</v>
      </c>
      <c r="B521">
        <f t="shared" si="151"/>
        <v>6.1053458720608385</v>
      </c>
      <c r="C521" t="str">
        <f t="shared" si="135"/>
        <v>-150.651245465019-17468.9958529659i</v>
      </c>
      <c r="D521" t="str">
        <f t="shared" si="136"/>
        <v>3.47812499975509-2606.81291787513i</v>
      </c>
      <c r="E521" t="str">
        <f t="shared" si="137"/>
        <v>162.468889525729-0.0580930906755894i</v>
      </c>
      <c r="F521" t="str">
        <f t="shared" si="138"/>
        <v>2.90990990987046-24463.3341763368i</v>
      </c>
      <c r="G521" t="str">
        <f t="shared" si="139"/>
        <v>0.999999999986438-3.68265786989395E-06i</v>
      </c>
      <c r="H521" t="str">
        <f t="shared" si="140"/>
        <v>15.1515453059146+0.144506924855737i</v>
      </c>
      <c r="I521" t="str">
        <f t="shared" si="141"/>
        <v>24.2330468932097-2509.53251168934i</v>
      </c>
      <c r="K521" t="str">
        <f t="shared" si="142"/>
        <v>0.329969328329304-0.00316793042496016i</v>
      </c>
      <c r="L521" t="str">
        <f t="shared" si="143"/>
        <v>0.000833333333333333-132.057390511071i</v>
      </c>
      <c r="M521" t="str">
        <f t="shared" si="144"/>
        <v>0.005-46.4672529177992i</v>
      </c>
      <c r="N521">
        <f t="shared" si="145"/>
        <v>89.505897955408301</v>
      </c>
      <c r="O521">
        <f t="shared" si="146"/>
        <v>84.845681816139006</v>
      </c>
      <c r="P521" s="3">
        <f t="shared" si="147"/>
        <v>84.845681816139006</v>
      </c>
      <c r="Q521" s="3">
        <f t="shared" si="148"/>
        <v>-90.494102044591699</v>
      </c>
      <c r="R521">
        <f t="shared" si="149"/>
        <v>89.505897955408301</v>
      </c>
      <c r="S521">
        <f t="shared" si="150"/>
        <v>6.1053458720608383E-3</v>
      </c>
      <c r="T521">
        <f t="shared" si="133"/>
        <v>84.845681816139006</v>
      </c>
    </row>
    <row r="522" spans="1:20" x14ac:dyDescent="0.25">
      <c r="A522">
        <f t="shared" si="134"/>
        <v>38.506791352600807</v>
      </c>
      <c r="B522">
        <f t="shared" si="151"/>
        <v>6.1285461863746695</v>
      </c>
      <c r="C522" t="str">
        <f t="shared" si="135"/>
        <v>-150.651128701141-17402.8534290283i</v>
      </c>
      <c r="D522" t="str">
        <f t="shared" si="136"/>
        <v>3.47812499975322-2596.94452888759i</v>
      </c>
      <c r="E522" t="str">
        <f t="shared" si="137"/>
        <v>162.468884596373-0.0583137941847447i</v>
      </c>
      <c r="F522" t="str">
        <f t="shared" si="138"/>
        <v>2.90990990987014-24370.7254198231i</v>
      </c>
      <c r="G522" t="str">
        <f t="shared" si="139"/>
        <v>0.999999999986335-3.69665196979916E-06i</v>
      </c>
      <c r="H522" t="str">
        <f t="shared" si="140"/>
        <v>15.1515455355237+0.145056051810949i</v>
      </c>
      <c r="I522" t="str">
        <f t="shared" si="141"/>
        <v>24.2330470035399-2500.03240491059i</v>
      </c>
      <c r="K522" t="str">
        <f t="shared" si="142"/>
        <v>0.329969094803766-0.00317996629095828i</v>
      </c>
      <c r="L522" t="str">
        <f t="shared" si="143"/>
        <v>0.000833333333333333-131.557472117026i</v>
      </c>
      <c r="M522" t="str">
        <f t="shared" si="144"/>
        <v>0.005-46.2913458037449i</v>
      </c>
      <c r="N522">
        <f t="shared" si="145"/>
        <v>89.504020516863989</v>
      </c>
      <c r="O522">
        <f t="shared" si="146"/>
        <v>84.812734690145689</v>
      </c>
      <c r="P522" s="3">
        <f t="shared" si="147"/>
        <v>84.812734690145689</v>
      </c>
      <c r="Q522" s="3">
        <f t="shared" si="148"/>
        <v>-90.495979483136011</v>
      </c>
      <c r="R522">
        <f t="shared" si="149"/>
        <v>89.504020516863989</v>
      </c>
      <c r="S522">
        <f t="shared" si="150"/>
        <v>6.1285461863746695E-3</v>
      </c>
      <c r="T522">
        <f t="shared" si="133"/>
        <v>84.812734690145689</v>
      </c>
    </row>
    <row r="523" spans="1:20" x14ac:dyDescent="0.25">
      <c r="A523">
        <f t="shared" si="134"/>
        <v>38.653117159740695</v>
      </c>
      <c r="B523">
        <f t="shared" si="151"/>
        <v>6.1518346618828934</v>
      </c>
      <c r="C523" t="str">
        <f t="shared" si="135"/>
        <v>-150.651011048358-17336.9613509981i</v>
      </c>
      <c r="D523" t="str">
        <f t="shared" si="136"/>
        <v>3.47812499975133-2587.11349781896i</v>
      </c>
      <c r="E523" t="str">
        <f t="shared" si="137"/>
        <v>162.468879629492-0.05853533579247i</v>
      </c>
      <c r="F523" t="str">
        <f t="shared" si="138"/>
        <v>2.90990990986984-24278.4672443764i</v>
      </c>
      <c r="G523" t="str">
        <f t="shared" si="139"/>
        <v>0.999999999986231-3.71069924728402E-06i</v>
      </c>
      <c r="H523" t="str">
        <f t="shared" si="140"/>
        <v>15.1515457668812+0.145607265455925i</v>
      </c>
      <c r="I523" t="str">
        <f t="shared" si="141"/>
        <v>24.2330471147105-2490.5682619373i</v>
      </c>
      <c r="K523" t="str">
        <f t="shared" si="142"/>
        <v>0.329968859500399-0.00319204786727842i</v>
      </c>
      <c r="L523" t="str">
        <f t="shared" si="143"/>
        <v>0.000833333333333333-131.059446221385i</v>
      </c>
      <c r="M523" t="str">
        <f t="shared" si="144"/>
        <v>0.005-46.1161046062413i</v>
      </c>
      <c r="N523">
        <f t="shared" si="145"/>
        <v>89.502135945760713</v>
      </c>
      <c r="O523">
        <f t="shared" si="146"/>
        <v>84.779787539034572</v>
      </c>
      <c r="P523" s="3">
        <f t="shared" si="147"/>
        <v>84.779787539034572</v>
      </c>
      <c r="Q523" s="3">
        <f t="shared" si="148"/>
        <v>-90.497864054239287</v>
      </c>
      <c r="R523">
        <f t="shared" si="149"/>
        <v>89.502135945760713</v>
      </c>
      <c r="S523">
        <f t="shared" si="150"/>
        <v>6.1518346618828932E-3</v>
      </c>
      <c r="T523">
        <f t="shared" si="133"/>
        <v>84.779787539034572</v>
      </c>
    </row>
    <row r="524" spans="1:20" x14ac:dyDescent="0.25">
      <c r="A524">
        <f t="shared" si="134"/>
        <v>38.799999004947708</v>
      </c>
      <c r="B524">
        <f t="shared" si="151"/>
        <v>6.1752116335980487</v>
      </c>
      <c r="C524" t="str">
        <f t="shared" si="135"/>
        <v>-150.6508924999-17271.3186709957i</v>
      </c>
      <c r="D524" t="str">
        <f t="shared" si="136"/>
        <v>3.47812499974945-2577.31968324656i</v>
      </c>
      <c r="E524" t="str">
        <f t="shared" si="137"/>
        <v>162.468874624799-0.05875771867693i</v>
      </c>
      <c r="F524" t="str">
        <f t="shared" si="138"/>
        <v>2.90990990986953-24186.5583228318i</v>
      </c>
      <c r="G524" t="str">
        <f t="shared" si="139"/>
        <v>0.999999999986126-0.0000037247999044233i</v>
      </c>
      <c r="H524" t="str">
        <f t="shared" si="140"/>
        <v>15.1515460000003+0.146160573720167i</v>
      </c>
      <c r="I524" t="str">
        <f t="shared" si="141"/>
        <v>24.2330472267272-2481.13994662459i</v>
      </c>
      <c r="K524" t="str">
        <f t="shared" si="142"/>
        <v>0.329968622405671-0.00320417532732268i</v>
      </c>
      <c r="L524" t="str">
        <f t="shared" si="143"/>
        <v>0.000833333333333333-130.563305659877i</v>
      </c>
      <c r="M524" t="str">
        <f t="shared" si="144"/>
        <v>0.005-45.9415268043845i</v>
      </c>
      <c r="N524">
        <f t="shared" si="145"/>
        <v>89.500244215014277</v>
      </c>
      <c r="O524">
        <f t="shared" si="146"/>
        <v>84.74684036261435</v>
      </c>
      <c r="P524" s="3">
        <f t="shared" si="147"/>
        <v>84.74684036261435</v>
      </c>
      <c r="Q524" s="3">
        <f t="shared" si="148"/>
        <v>-90.499755784985723</v>
      </c>
      <c r="R524">
        <f t="shared" si="149"/>
        <v>89.500244215014277</v>
      </c>
      <c r="S524">
        <f t="shared" si="150"/>
        <v>6.1752116335980489E-3</v>
      </c>
      <c r="T524">
        <f t="shared" si="133"/>
        <v>84.74684036261435</v>
      </c>
    </row>
    <row r="525" spans="1:20" x14ac:dyDescent="0.25">
      <c r="A525">
        <f t="shared" si="134"/>
        <v>38.947439001166515</v>
      </c>
      <c r="B525">
        <f t="shared" si="151"/>
        <v>6.1986774378057214</v>
      </c>
      <c r="C525" t="str">
        <f t="shared" si="135"/>
        <v>-150.650773048948-17205.924444729i</v>
      </c>
      <c r="D525" t="str">
        <f t="shared" si="136"/>
        <v>3.47812499974754-2567.56294428307i</v>
      </c>
      <c r="E525" t="str">
        <f t="shared" si="137"/>
        <v>162.468869582005-0.0589809460283377i</v>
      </c>
      <c r="F525" t="str">
        <f t="shared" si="138"/>
        <v>2.90990990986922-24094.9973330488i</v>
      </c>
      <c r="G525" t="str">
        <f t="shared" si="139"/>
        <v>0.99999999998602-3.73895414405972E-06i</v>
      </c>
      <c r="H525" t="str">
        <f t="shared" si="140"/>
        <v>15.1515462348944+0.146715984563314i</v>
      </c>
      <c r="I525" t="str">
        <f t="shared" si="141"/>
        <v>24.233047339597-2471.747323343i</v>
      </c>
      <c r="K525" t="str">
        <f t="shared" si="142"/>
        <v>0.329968383505947-0.0032163488451487i</v>
      </c>
      <c r="L525" t="str">
        <f t="shared" si="143"/>
        <v>0.000833333333333333-130.069043295355i</v>
      </c>
      <c r="M525" t="str">
        <f t="shared" si="144"/>
        <v>0.005-45.7676098868147i</v>
      </c>
      <c r="N525">
        <f t="shared" si="145"/>
        <v>89.498345297437794</v>
      </c>
      <c r="O525">
        <f t="shared" si="146"/>
        <v>84.71389316069218</v>
      </c>
      <c r="P525" s="3">
        <f t="shared" si="147"/>
        <v>84.71389316069218</v>
      </c>
      <c r="Q525" s="3">
        <f t="shared" si="148"/>
        <v>-90.501654702562206</v>
      </c>
      <c r="R525">
        <f t="shared" si="149"/>
        <v>89.498345297437794</v>
      </c>
      <c r="S525">
        <f t="shared" si="150"/>
        <v>6.198677437805721E-3</v>
      </c>
      <c r="T525">
        <f t="shared" si="133"/>
        <v>84.71389316069218</v>
      </c>
    </row>
    <row r="526" spans="1:20" x14ac:dyDescent="0.25">
      <c r="A526">
        <f t="shared" si="134"/>
        <v>39.095439269370942</v>
      </c>
      <c r="B526">
        <f t="shared" si="151"/>
        <v>6.222232412069383</v>
      </c>
      <c r="C526" t="str">
        <f t="shared" si="135"/>
        <v>-150.650652688636-17140.7777314805i</v>
      </c>
      <c r="D526" t="str">
        <f t="shared" si="136"/>
        <v>3.47812499974561-2557.84314057452i</v>
      </c>
      <c r="E526" t="str">
        <f t="shared" si="137"/>
        <v>162.468864500822-0.0592050210489517i</v>
      </c>
      <c r="F526" t="str">
        <f t="shared" si="138"/>
        <v>2.90990990986893-24003.7829578917i</v>
      </c>
      <c r="G526" t="str">
        <f t="shared" si="139"/>
        <v>0.999999999985914-3.75316216980674E-06i</v>
      </c>
      <c r="H526" t="str">
        <f t="shared" si="140"/>
        <v>15.1515464715773+0.147273505975252i</v>
      </c>
      <c r="I526" t="str">
        <f t="shared" si="141"/>
        <v>24.2330474533262-2462.3902569765i</v>
      </c>
      <c r="K526" t="str">
        <f t="shared" si="142"/>
        <v>0.329968142787487-0.0032285685954721i</v>
      </c>
      <c r="L526" t="str">
        <f t="shared" si="143"/>
        <v>0.000833333333333333-129.576652017688i</v>
      </c>
      <c r="M526" t="str">
        <f t="shared" si="144"/>
        <v>0.005-45.5943513516783i</v>
      </c>
      <c r="N526">
        <f t="shared" si="145"/>
        <v>89.496439165741322</v>
      </c>
      <c r="O526">
        <f t="shared" si="146"/>
        <v>84.680945933073986</v>
      </c>
      <c r="P526" s="3">
        <f t="shared" si="147"/>
        <v>84.680945933073986</v>
      </c>
      <c r="Q526" s="3">
        <f t="shared" si="148"/>
        <v>-90.503560834258678</v>
      </c>
      <c r="R526">
        <f t="shared" si="149"/>
        <v>89.496439165741322</v>
      </c>
      <c r="S526">
        <f t="shared" si="150"/>
        <v>6.2222324120693832E-3</v>
      </c>
      <c r="T526">
        <f t="shared" si="133"/>
        <v>84.680945933073986</v>
      </c>
    </row>
    <row r="527" spans="1:20" x14ac:dyDescent="0.25">
      <c r="A527">
        <f t="shared" si="134"/>
        <v>39.244001938594558</v>
      </c>
      <c r="B527">
        <f t="shared" si="151"/>
        <v>6.2458768952352468</v>
      </c>
      <c r="C527" t="str">
        <f t="shared" si="135"/>
        <v>-150.650531412042-17075.8775940931i</v>
      </c>
      <c r="D527" t="str">
        <f t="shared" si="136"/>
        <v>3.47812499974367-2548.16013229828i</v>
      </c>
      <c r="E527" t="str">
        <f t="shared" si="137"/>
        <v>162.468859380956-0.0594299469531i</v>
      </c>
      <c r="F527" t="str">
        <f t="shared" si="138"/>
        <v>2.90990990986861-23912.913885211i</v>
      </c>
      <c r="G527" t="str">
        <f t="shared" si="139"/>
        <v>0.999999999985806-3.76742418605161E-06i</v>
      </c>
      <c r="H527" t="str">
        <f t="shared" si="140"/>
        <v>15.1515467100622+0.147833145976229i</v>
      </c>
      <c r="I527" t="str">
        <f t="shared" si="141"/>
        <v>24.2330475679213-2453.0686129205i</v>
      </c>
      <c r="K527" t="str">
        <f t="shared" si="142"/>
        <v>0.329967900236451-0.00324083475366899i</v>
      </c>
      <c r="L527" t="str">
        <f t="shared" si="143"/>
        <v>0.000833333333333333-129.086124743662i</v>
      </c>
      <c r="M527" t="str">
        <f t="shared" si="144"/>
        <v>0.005-45.4217487065933i</v>
      </c>
      <c r="N527">
        <f t="shared" si="145"/>
        <v>89.494525792531363</v>
      </c>
      <c r="O527">
        <f t="shared" si="146"/>
        <v>84.647998679564211</v>
      </c>
      <c r="P527" s="3">
        <f t="shared" si="147"/>
        <v>84.647998679564211</v>
      </c>
      <c r="Q527" s="3">
        <f t="shared" si="148"/>
        <v>-90.505474207468637</v>
      </c>
      <c r="R527">
        <f t="shared" si="149"/>
        <v>89.494525792531363</v>
      </c>
      <c r="S527">
        <f t="shared" si="150"/>
        <v>6.2458768952352471E-3</v>
      </c>
      <c r="T527">
        <f t="shared" si="133"/>
        <v>84.647998679564211</v>
      </c>
    </row>
    <row r="528" spans="1:20" x14ac:dyDescent="0.25">
      <c r="A528">
        <f t="shared" si="134"/>
        <v>39.393129145961211</v>
      </c>
      <c r="B528">
        <f t="shared" si="151"/>
        <v>6.2696112274371405</v>
      </c>
      <c r="C528" t="str">
        <f t="shared" si="135"/>
        <v>-150.650409212192-17011.2230989568i</v>
      </c>
      <c r="D528" t="str">
        <f t="shared" si="136"/>
        <v>3.47812499974172-2538.51378016103i</v>
      </c>
      <c r="E528" t="str">
        <f t="shared" si="137"/>
        <v>162.468854222114-0.0596557269672595i</v>
      </c>
      <c r="F528" t="str">
        <f t="shared" si="138"/>
        <v>2.9099099098683-23822.3888078247i</v>
      </c>
      <c r="G528" t="str">
        <f t="shared" si="139"/>
        <v>0.999999999985698-3.78174039795819E-06i</v>
      </c>
      <c r="H528" t="str">
        <f t="shared" si="140"/>
        <v>15.1515469503632+0.148394912616972i</v>
      </c>
      <c r="I528" t="str">
        <f t="shared" si="141"/>
        <v>24.233047683389-2443.78225708007i</v>
      </c>
      <c r="K528" t="str">
        <f t="shared" si="142"/>
        <v>0.329967655838887-0.0032531474957783i</v>
      </c>
      <c r="L528" t="str">
        <f t="shared" si="143"/>
        <v>0.000833333333333333-128.597454416878i</v>
      </c>
      <c r="M528" t="str">
        <f t="shared" si="144"/>
        <v>0.005-45.2497994686126i</v>
      </c>
      <c r="N528">
        <f t="shared" si="145"/>
        <v>89.492605150310695</v>
      </c>
      <c r="O528">
        <f t="shared" si="146"/>
        <v>84.615051399965765</v>
      </c>
      <c r="P528" s="3">
        <f t="shared" si="147"/>
        <v>84.615051399965765</v>
      </c>
      <c r="Q528" s="3">
        <f t="shared" si="148"/>
        <v>-90.507394849689305</v>
      </c>
      <c r="R528">
        <f t="shared" si="149"/>
        <v>89.492605150310695</v>
      </c>
      <c r="S528">
        <f t="shared" si="150"/>
        <v>6.2696112274371408E-3</v>
      </c>
      <c r="T528">
        <f t="shared" si="133"/>
        <v>84.615051399965765</v>
      </c>
    </row>
    <row r="529" spans="1:20" x14ac:dyDescent="0.25">
      <c r="A529">
        <f t="shared" si="134"/>
        <v>39.542823036715866</v>
      </c>
      <c r="B529">
        <f t="shared" si="151"/>
        <v>6.293435750101402</v>
      </c>
      <c r="C529" t="str">
        <f t="shared" si="135"/>
        <v>-150.65028608206-16946.813315995i</v>
      </c>
      <c r="D529" t="str">
        <f t="shared" si="136"/>
        <v>3.47812499973977-2528.90394539673i</v>
      </c>
      <c r="E529" t="str">
        <f t="shared" si="137"/>
        <v>162.468849023999-0.0598823643300909i</v>
      </c>
      <c r="F529" t="str">
        <f t="shared" si="138"/>
        <v>2.90990990986796-23732.2064234992i</v>
      </c>
      <c r="G529" t="str">
        <f t="shared" si="139"/>
        <v>0.99999999998559-3.79611101147002E-06i</v>
      </c>
      <c r="H529" t="str">
        <f t="shared" si="140"/>
        <v>15.1515471924938+0.148958813978802i</v>
      </c>
      <c r="I529" t="str">
        <f t="shared" si="141"/>
        <v>24.2330477997363-2434.53105586783i</v>
      </c>
      <c r="K529" t="str">
        <f t="shared" si="142"/>
        <v>0.329967409580743-0.00326550699850449i</v>
      </c>
      <c r="L529" t="str">
        <f t="shared" si="143"/>
        <v>0.000833333333333333-128.110634007648i</v>
      </c>
      <c r="M529" t="str">
        <f t="shared" si="144"/>
        <v>0.005-45.0785011641886i</v>
      </c>
      <c r="N529">
        <f t="shared" si="145"/>
        <v>89.490677211477703</v>
      </c>
      <c r="O529">
        <f t="shared" si="146"/>
        <v>84.582104094079909</v>
      </c>
      <c r="P529" s="3">
        <f t="shared" si="147"/>
        <v>84.582104094079909</v>
      </c>
      <c r="Q529" s="3">
        <f t="shared" si="148"/>
        <v>-90.509322788522297</v>
      </c>
      <c r="R529">
        <f t="shared" si="149"/>
        <v>89.490677211477703</v>
      </c>
      <c r="S529">
        <f t="shared" si="150"/>
        <v>6.293435750101402E-3</v>
      </c>
      <c r="T529">
        <f t="shared" si="133"/>
        <v>84.582104094079909</v>
      </c>
    </row>
    <row r="530" spans="1:20" x14ac:dyDescent="0.25">
      <c r="A530">
        <f t="shared" si="134"/>
        <v>39.693085764255386</v>
      </c>
      <c r="B530">
        <f t="shared" si="151"/>
        <v>6.3173508059517873</v>
      </c>
      <c r="C530" t="str">
        <f t="shared" si="135"/>
        <v>-150.650162014563-16882.6473186518i</v>
      </c>
      <c r="D530" t="str">
        <f t="shared" si="136"/>
        <v>3.47812499973778-2519.33048976472i</v>
      </c>
      <c r="E530" t="str">
        <f t="shared" si="137"/>
        <v>162.468843786312-0.0601098622924674i</v>
      </c>
      <c r="F530" t="str">
        <f t="shared" si="138"/>
        <v>2.90990990986765-23642.3654349306i</v>
      </c>
      <c r="G530" t="str">
        <f t="shared" si="139"/>
        <v>0.99999999998548-3.81053623331319E-06i</v>
      </c>
      <c r="H530" t="str">
        <f t="shared" si="140"/>
        <v>15.1515474364682+0.149524858173745i</v>
      </c>
      <c r="I530" t="str">
        <f t="shared" si="141"/>
        <v>24.2330479169691-2425.31487620218i</v>
      </c>
      <c r="K530" t="str">
        <f t="shared" si="142"/>
        <v>0.329967161447855-0.00327791343921969i</v>
      </c>
      <c r="L530" t="str">
        <f t="shared" si="143"/>
        <v>0.000833333333333333-127.625656512899i</v>
      </c>
      <c r="M530" t="str">
        <f t="shared" si="144"/>
        <v>0.005-44.9078513291378i</v>
      </c>
      <c r="N530">
        <f t="shared" si="145"/>
        <v>89.488741948326151</v>
      </c>
      <c r="O530">
        <f t="shared" si="146"/>
        <v>84.549156761706683</v>
      </c>
      <c r="P530" s="3">
        <f t="shared" si="147"/>
        <v>84.549156761706683</v>
      </c>
      <c r="Q530" s="3">
        <f t="shared" si="148"/>
        <v>-90.511258051673849</v>
      </c>
      <c r="R530">
        <f t="shared" si="149"/>
        <v>89.488741948326151</v>
      </c>
      <c r="S530">
        <f t="shared" si="150"/>
        <v>6.3173508059517873E-3</v>
      </c>
      <c r="T530">
        <f t="shared" si="133"/>
        <v>84.549156761706683</v>
      </c>
    </row>
    <row r="531" spans="1:20" x14ac:dyDescent="0.25">
      <c r="A531">
        <f t="shared" si="134"/>
        <v>39.843919490159564</v>
      </c>
      <c r="B531">
        <f t="shared" si="151"/>
        <v>6.3413567390144046</v>
      </c>
      <c r="C531" t="str">
        <f t="shared" si="135"/>
        <v>-150.650037002568-16818.7241838779i</v>
      </c>
      <c r="D531" t="str">
        <f t="shared" si="136"/>
        <v>3.47812499973577-2509.79327554759i</v>
      </c>
      <c r="E531" t="str">
        <f t="shared" si="137"/>
        <v>162.468838508752-0.0603382241175691i</v>
      </c>
      <c r="F531" t="str">
        <f t="shared" si="138"/>
        <v>2.90990990986734-23552.8645497261i</v>
      </c>
      <c r="G531" t="str">
        <f t="shared" si="139"/>
        <v>0.999999999985369-3.82501627099936E-06i</v>
      </c>
      <c r="H531" t="str">
        <f t="shared" si="140"/>
        <v>15.1515476823003+0.150093053344659i</v>
      </c>
      <c r="I531" t="str">
        <f t="shared" si="141"/>
        <v>24.2330480350945-2416.13358550525i</v>
      </c>
      <c r="K531" t="str">
        <f t="shared" si="142"/>
        <v>0.329966911425955-0.00329036699596659i</v>
      </c>
      <c r="L531" t="str">
        <f t="shared" si="143"/>
        <v>0.000833333333333333-127.142514956066i</v>
      </c>
      <c r="M531" t="str">
        <f t="shared" si="144"/>
        <v>0.005-44.7378475086052i</v>
      </c>
      <c r="N531">
        <f t="shared" si="145"/>
        <v>89.486799333044843</v>
      </c>
      <c r="O531">
        <f t="shared" si="146"/>
        <v>84.51620940264435</v>
      </c>
      <c r="P531" s="3">
        <f t="shared" si="147"/>
        <v>84.51620940264435</v>
      </c>
      <c r="Q531" s="3">
        <f t="shared" si="148"/>
        <v>-90.513200666955157</v>
      </c>
      <c r="R531">
        <f t="shared" si="149"/>
        <v>89.486799333044843</v>
      </c>
      <c r="S531">
        <f t="shared" si="150"/>
        <v>6.3413567390144046E-3</v>
      </c>
      <c r="T531">
        <f t="shared" si="133"/>
        <v>84.51620940264435</v>
      </c>
    </row>
    <row r="532" spans="1:20" x14ac:dyDescent="0.25">
      <c r="A532">
        <f t="shared" si="134"/>
        <v>39.995326384222167</v>
      </c>
      <c r="B532">
        <f t="shared" si="151"/>
        <v>6.3654538946226591</v>
      </c>
      <c r="C532" t="str">
        <f t="shared" si="135"/>
        <v>-150.649911038886-16755.0429921177i</v>
      </c>
      <c r="D532" t="str">
        <f t="shared" si="136"/>
        <v>3.47812499973378-2500.29216554933i</v>
      </c>
      <c r="E532" t="str">
        <f t="shared" si="137"/>
        <v>162.468833191014-0.0605674530808446i</v>
      </c>
      <c r="F532" t="str">
        <f t="shared" si="138"/>
        <v>2.909909909867-23463.7024803853i</v>
      </c>
      <c r="G532" t="str">
        <f t="shared" si="139"/>
        <v>0.999999999985258-3.83955133282873E-06i</v>
      </c>
      <c r="H532" t="str">
        <f t="shared" si="140"/>
        <v>15.1515479300043+0.150663407665348i</v>
      </c>
      <c r="I532" t="str">
        <f t="shared" si="141"/>
        <v>24.2330481541195-2406.9870517011i</v>
      </c>
      <c r="K532" t="str">
        <f t="shared" si="142"/>
        <v>0.329966659500665-0.00330286784746073i</v>
      </c>
      <c r="L532" t="str">
        <f t="shared" si="143"/>
        <v>0.000833333333333333-126.661202386996i</v>
      </c>
      <c r="M532" t="str">
        <f t="shared" si="144"/>
        <v>0.005-44.5684872570285i</v>
      </c>
      <c r="N532">
        <f t="shared" si="145"/>
        <v>89.484849337717066</v>
      </c>
      <c r="O532">
        <f t="shared" si="146"/>
        <v>84.483262016689736</v>
      </c>
      <c r="P532" s="3">
        <f t="shared" si="147"/>
        <v>84.483262016689736</v>
      </c>
      <c r="Q532" s="3">
        <f t="shared" si="148"/>
        <v>-90.515150662282934</v>
      </c>
      <c r="R532">
        <f t="shared" si="149"/>
        <v>89.484849337717066</v>
      </c>
      <c r="S532">
        <f t="shared" si="150"/>
        <v>6.365453894622659E-3</v>
      </c>
      <c r="T532">
        <f t="shared" si="133"/>
        <v>84.483262016689736</v>
      </c>
    </row>
    <row r="533" spans="1:20" x14ac:dyDescent="0.25">
      <c r="A533">
        <f t="shared" si="134"/>
        <v>40.147308624482214</v>
      </c>
      <c r="B533">
        <f t="shared" si="151"/>
        <v>6.3896426194222258</v>
      </c>
      <c r="C533" t="str">
        <f t="shared" si="135"/>
        <v>-150.649784116274-16691.6028272962i</v>
      </c>
      <c r="D533" t="str">
        <f t="shared" si="136"/>
        <v>3.47812499973175-2490.82702309329i</v>
      </c>
      <c r="E533" t="str">
        <f t="shared" si="137"/>
        <v>162.468827832794-0.0607975524701503i</v>
      </c>
      <c r="F533" t="str">
        <f t="shared" si="138"/>
        <v>2.90990990986669-23374.8779442822i</v>
      </c>
      <c r="G533" t="str">
        <f t="shared" si="139"/>
        <v>0.999999999985146-3.85414162789304E-06i</v>
      </c>
      <c r="H533" t="str">
        <f t="shared" si="140"/>
        <v>15.1515481795944+0.15123592934067i</v>
      </c>
      <c r="I533" t="str">
        <f t="shared" si="141"/>
        <v>24.2330482740508-2397.87514321379i</v>
      </c>
      <c r="K533" t="str">
        <f t="shared" si="142"/>
        <v>0.329966405657498-0.00331541617309298i</v>
      </c>
      <c r="L533" t="str">
        <f t="shared" si="143"/>
        <v>0.000833333333333333-126.181711881845i</v>
      </c>
      <c r="M533" t="str">
        <f t="shared" si="144"/>
        <v>0.005-44.3997681381037i</v>
      </c>
      <c r="N533">
        <f t="shared" si="145"/>
        <v>89.482891934320278</v>
      </c>
      <c r="O533">
        <f t="shared" si="146"/>
        <v>84.450314603638134</v>
      </c>
      <c r="P533" s="3">
        <f t="shared" si="147"/>
        <v>84.450314603638134</v>
      </c>
      <c r="Q533" s="3">
        <f t="shared" si="148"/>
        <v>-90.517108065679722</v>
      </c>
      <c r="R533">
        <f t="shared" si="149"/>
        <v>89.482891934320278</v>
      </c>
      <c r="S533">
        <f t="shared" si="150"/>
        <v>6.3896426194222254E-3</v>
      </c>
      <c r="T533">
        <f t="shared" si="133"/>
        <v>84.450314603638134</v>
      </c>
    </row>
    <row r="534" spans="1:20" x14ac:dyDescent="0.25">
      <c r="A534">
        <f t="shared" si="134"/>
        <v>40.299868397255246</v>
      </c>
      <c r="B534">
        <f t="shared" si="151"/>
        <v>6.4139232613760306</v>
      </c>
      <c r="C534" t="str">
        <f t="shared" si="135"/>
        <v>-150.649656227435-16628.4027768056i</v>
      </c>
      <c r="D534" t="str">
        <f t="shared" si="136"/>
        <v>3.47812499972969-2481.3977120202i</v>
      </c>
      <c r="E534" t="str">
        <f t="shared" si="137"/>
        <v>162.468822433784-0.0610285255857345i</v>
      </c>
      <c r="F534" t="str">
        <f t="shared" si="138"/>
        <v>2.90990990986637-23286.3896636457i</v>
      </c>
      <c r="G534" t="str">
        <f t="shared" si="139"/>
        <v>0.999999999985032-3.86878736607859E-06i</v>
      </c>
      <c r="H534" t="str">
        <f t="shared" si="140"/>
        <v>15.151548431085+0.15181062660667i</v>
      </c>
      <c r="I534" t="str">
        <f t="shared" si="141"/>
        <v>24.2330483948954-2388.79772896542i</v>
      </c>
      <c r="K534" t="str">
        <f t="shared" si="142"/>
        <v>0.329966149881855-0.00332801215293218i</v>
      </c>
      <c r="L534" t="str">
        <f t="shared" si="143"/>
        <v>0.000833333333333333-125.704036542981i</v>
      </c>
      <c r="M534" t="str">
        <f t="shared" si="144"/>
        <v>0.005-44.2316877247496i</v>
      </c>
      <c r="N534">
        <f t="shared" si="145"/>
        <v>89.480927094725715</v>
      </c>
      <c r="O534">
        <f t="shared" si="146"/>
        <v>84.417367163283288</v>
      </c>
      <c r="P534" s="3">
        <f t="shared" si="147"/>
        <v>84.417367163283288</v>
      </c>
      <c r="Q534" s="3">
        <f t="shared" si="148"/>
        <v>-90.519072905274285</v>
      </c>
      <c r="R534">
        <f t="shared" si="149"/>
        <v>89.480927094725715</v>
      </c>
      <c r="S534">
        <f t="shared" si="150"/>
        <v>6.4139232613760304E-3</v>
      </c>
      <c r="T534">
        <f t="shared" si="133"/>
        <v>84.417367163283288</v>
      </c>
    </row>
    <row r="535" spans="1:20" x14ac:dyDescent="0.25">
      <c r="A535">
        <f t="shared" si="134"/>
        <v>40.453007897164817</v>
      </c>
      <c r="B535">
        <f t="shared" si="151"/>
        <v>6.4382961697692593</v>
      </c>
      <c r="C535" t="str">
        <f t="shared" si="135"/>
        <v>-150.64952736501-16565.441931492i</v>
      </c>
      <c r="D535" t="str">
        <f t="shared" si="136"/>
        <v>3.47812499972764-2472.00409668626i</v>
      </c>
      <c r="E535" t="str">
        <f t="shared" si="137"/>
        <v>162.468816993672-0.0612603757403028i</v>
      </c>
      <c r="F535" t="str">
        <f t="shared" si="138"/>
        <v>2.90990990986601-23198.2363655424i</v>
      </c>
      <c r="G535" t="str">
        <f t="shared" si="139"/>
        <v>0.999999999984919-3.88348875806925E-06i</v>
      </c>
      <c r="H535" t="str">
        <f t="shared" si="140"/>
        <v>15.1515486844906+0.152387507730686i</v>
      </c>
      <c r="I535" t="str">
        <f t="shared" si="141"/>
        <v>24.2330485166603-2379.75467837438i</v>
      </c>
      <c r="K535" t="str">
        <f t="shared" si="142"/>
        <v>0.329965892159027-0.00334065596772756i</v>
      </c>
      <c r="L535" t="str">
        <f t="shared" si="143"/>
        <v>0.000833333333333333-125.228169498886i</v>
      </c>
      <c r="M535" t="str">
        <f t="shared" si="144"/>
        <v>0.005-44.0642435990731i</v>
      </c>
      <c r="N535">
        <f t="shared" si="145"/>
        <v>89.478954790697955</v>
      </c>
      <c r="O535">
        <f t="shared" si="146"/>
        <v>84.38441969541725</v>
      </c>
      <c r="P535" s="3">
        <f t="shared" si="147"/>
        <v>84.38441969541725</v>
      </c>
      <c r="Q535" s="3">
        <f t="shared" si="148"/>
        <v>-90.521045209302045</v>
      </c>
      <c r="R535">
        <f t="shared" si="149"/>
        <v>89.478954790697955</v>
      </c>
      <c r="S535">
        <f t="shared" si="150"/>
        <v>6.438296169769259E-3</v>
      </c>
      <c r="T535">
        <f t="shared" si="133"/>
        <v>84.38441969541725</v>
      </c>
    </row>
    <row r="536" spans="1:20" x14ac:dyDescent="0.25">
      <c r="A536">
        <f t="shared" si="134"/>
        <v>40.606729327174044</v>
      </c>
      <c r="B536">
        <f t="shared" si="151"/>
        <v>6.4627616952143825</v>
      </c>
      <c r="C536" t="str">
        <f t="shared" si="135"/>
        <v>-150.649397521596-16502.7193856431i</v>
      </c>
      <c r="D536" t="str">
        <f t="shared" si="136"/>
        <v>3.47812499972557-2462.64604196117i</v>
      </c>
      <c r="E536" t="str">
        <f t="shared" si="137"/>
        <v>162.468811512147-0.0614931062590702i</v>
      </c>
      <c r="F536" t="str">
        <f t="shared" si="138"/>
        <v>2.90990990986569-23110.4167818574i</v>
      </c>
      <c r="G536" t="str">
        <f t="shared" si="139"/>
        <v>0.999999999984804-3.89824601534947E-06i</v>
      </c>
      <c r="H536" t="str">
        <f t="shared" si="140"/>
        <v>15.1515489398257+0.152966581011473i</v>
      </c>
      <c r="I536" t="str">
        <f t="shared" si="141"/>
        <v>24.233048639352-2370.74586135331i</v>
      </c>
      <c r="K536" t="str">
        <f t="shared" si="142"/>
        <v>0.329965632474197-0.00335334779891148i</v>
      </c>
      <c r="L536" t="str">
        <f t="shared" si="143"/>
        <v>0.000833333333333333-124.75410390405i</v>
      </c>
      <c r="M536" t="str">
        <f t="shared" si="144"/>
        <v>0.005-43.8974333523343i</v>
      </c>
      <c r="N536">
        <f t="shared" si="145"/>
        <v>89.476974993894558</v>
      </c>
      <c r="O536">
        <f t="shared" si="146"/>
        <v>84.351472199830781</v>
      </c>
      <c r="P536" s="3">
        <f t="shared" si="147"/>
        <v>84.351472199830781</v>
      </c>
      <c r="Q536" s="3">
        <f t="shared" si="148"/>
        <v>-90.523025006105442</v>
      </c>
      <c r="R536">
        <f t="shared" si="149"/>
        <v>89.476974993894558</v>
      </c>
      <c r="S536">
        <f t="shared" si="150"/>
        <v>6.4627616952143826E-3</v>
      </c>
      <c r="T536">
        <f t="shared" si="133"/>
        <v>84.351472199830781</v>
      </c>
    </row>
    <row r="537" spans="1:20" x14ac:dyDescent="0.25">
      <c r="A537">
        <f t="shared" si="134"/>
        <v>40.761034898617304</v>
      </c>
      <c r="B537">
        <f t="shared" si="151"/>
        <v>6.4873201896561969</v>
      </c>
      <c r="C537" t="str">
        <f t="shared" si="135"/>
        <v>-150.649266689722-16440.2342369739i</v>
      </c>
      <c r="D537" t="str">
        <f t="shared" si="136"/>
        <v>3.47812499972349-2453.32341322616i</v>
      </c>
      <c r="E537" t="str">
        <f t="shared" si="137"/>
        <v>162.468805988893-0.0617267204797922i</v>
      </c>
      <c r="F537" t="str">
        <f t="shared" si="138"/>
        <v>2.90990990986536-23022.9296492765i</v>
      </c>
      <c r="G537" t="str">
        <f t="shared" si="139"/>
        <v>0.999999999984688-3.91305935020734E-06i</v>
      </c>
      <c r="H537" t="str">
        <f t="shared" si="140"/>
        <v>15.151549197105+0.153547854779328i</v>
      </c>
      <c r="I537" t="str">
        <f t="shared" si="141"/>
        <v>24.2330487629783-2361.77114830737i</v>
      </c>
      <c r="K537" t="str">
        <f t="shared" si="142"/>
        <v>0.329965370812428-0.00336608782860172i</v>
      </c>
      <c r="L537" t="str">
        <f t="shared" si="143"/>
        <v>0.000833333333333333-124.281832938882i</v>
      </c>
      <c r="M537" t="str">
        <f t="shared" si="144"/>
        <v>0.005-43.7312545849116i</v>
      </c>
      <c r="N537">
        <f t="shared" si="145"/>
        <v>89.474987675865606</v>
      </c>
      <c r="O537">
        <f t="shared" si="146"/>
        <v>84.318524676312677</v>
      </c>
      <c r="P537" s="3">
        <f t="shared" si="147"/>
        <v>84.318524676312677</v>
      </c>
      <c r="Q537" s="3">
        <f t="shared" si="148"/>
        <v>-90.525012324134394</v>
      </c>
      <c r="R537">
        <f t="shared" si="149"/>
        <v>89.474987675865606</v>
      </c>
      <c r="S537">
        <f t="shared" si="150"/>
        <v>6.4873201896561965E-3</v>
      </c>
      <c r="T537">
        <f t="shared" si="133"/>
        <v>84.318524676312677</v>
      </c>
    </row>
    <row r="538" spans="1:20" x14ac:dyDescent="0.25">
      <c r="A538">
        <f t="shared" si="134"/>
        <v>40.915926831232049</v>
      </c>
      <c r="B538">
        <f t="shared" si="151"/>
        <v>6.5119720063768902</v>
      </c>
      <c r="C538" t="str">
        <f t="shared" si="135"/>
        <v>-150.649134861864-16377.9855866148i</v>
      </c>
      <c r="D538" t="str">
        <f t="shared" si="136"/>
        <v>3.47812499972137-2444.03607637209i</v>
      </c>
      <c r="E538" t="str">
        <f t="shared" si="137"/>
        <v>162.46880042359-0.0619612217528287i</v>
      </c>
      <c r="F538" t="str">
        <f t="shared" si="138"/>
        <v>2.90990990986501-22935.773709268i</v>
      </c>
      <c r="G538" t="str">
        <f t="shared" si="139"/>
        <v>0.999999999984571-3.92792897573768E-06i</v>
      </c>
      <c r="H538" t="str">
        <f t="shared" si="140"/>
        <v>15.1515494563434+0.154131337396195i</v>
      </c>
      <c r="I538" t="str">
        <f t="shared" si="141"/>
        <v>24.2330488875456-2352.83041013232i</v>
      </c>
      <c r="K538" t="str">
        <f t="shared" si="142"/>
        <v>0.329965107158675-0.00337887623960418i</v>
      </c>
      <c r="L538" t="str">
        <f t="shared" si="143"/>
        <v>0.000833333333333333-123.811349809606i</v>
      </c>
      <c r="M538" t="str">
        <f t="shared" si="144"/>
        <v>0.005-43.5657049062678i</v>
      </c>
      <c r="N538">
        <f t="shared" si="145"/>
        <v>89.472992808053377</v>
      </c>
      <c r="O538">
        <f t="shared" si="146"/>
        <v>84.285577124650274</v>
      </c>
      <c r="P538" s="3">
        <f t="shared" si="147"/>
        <v>84.285577124650274</v>
      </c>
      <c r="Q538" s="3">
        <f t="shared" si="148"/>
        <v>-90.527007191946623</v>
      </c>
      <c r="R538">
        <f t="shared" si="149"/>
        <v>89.472992808053377</v>
      </c>
      <c r="S538">
        <f t="shared" si="150"/>
        <v>6.5119720063768899E-3</v>
      </c>
      <c r="T538">
        <f t="shared" si="133"/>
        <v>84.285577124650274</v>
      </c>
    </row>
    <row r="539" spans="1:20" x14ac:dyDescent="0.25">
      <c r="A539">
        <f t="shared" si="134"/>
        <v>41.071407353190729</v>
      </c>
      <c r="B539">
        <f t="shared" si="151"/>
        <v>6.5367175000011226</v>
      </c>
      <c r="C539" t="str">
        <f t="shared" si="135"/>
        <v>-150.649002030446-16315.9725390986i</v>
      </c>
      <c r="D539" t="str">
        <f t="shared" si="136"/>
        <v>3.47812499971926-2434.7838977975i</v>
      </c>
      <c r="E539" t="str">
        <f t="shared" si="137"/>
        <v>162.468794815923-0.0621966134411754i</v>
      </c>
      <c r="F539" t="str">
        <f t="shared" si="138"/>
        <v>2.90990990986467-22848.9477080644i</v>
      </c>
      <c r="G539" t="str">
        <f t="shared" si="139"/>
        <v>0.999999999984454-3.94285510584501E-06i</v>
      </c>
      <c r="H539" t="str">
        <f t="shared" si="140"/>
        <v>15.1515497175558+0.154717037255805i</v>
      </c>
      <c r="I539" t="str">
        <f t="shared" si="141"/>
        <v>24.2330490130617-2343.92351821262i</v>
      </c>
      <c r="K539" t="str">
        <f t="shared" si="142"/>
        <v>0.329964841497775-0.00339171321541552i</v>
      </c>
      <c r="L539" t="str">
        <f t="shared" si="143"/>
        <v>0.000833333333333333-123.342647748163i</v>
      </c>
      <c r="M539" t="str">
        <f t="shared" si="144"/>
        <v>0.005-43.4007819349151i</v>
      </c>
      <c r="N539">
        <f t="shared" si="145"/>
        <v>89.470990361791877</v>
      </c>
      <c r="O539">
        <f t="shared" si="146"/>
        <v>84.252629544629499</v>
      </c>
      <c r="P539" s="3">
        <f t="shared" si="147"/>
        <v>84.252629544629499</v>
      </c>
      <c r="Q539" s="3">
        <f t="shared" si="148"/>
        <v>-90.529009638208123</v>
      </c>
      <c r="R539">
        <f t="shared" si="149"/>
        <v>89.470990361791877</v>
      </c>
      <c r="S539">
        <f t="shared" si="150"/>
        <v>6.536717500001123E-3</v>
      </c>
      <c r="T539">
        <f t="shared" si="133"/>
        <v>84.252629544629499</v>
      </c>
    </row>
    <row r="540" spans="1:20" x14ac:dyDescent="0.25">
      <c r="A540">
        <f t="shared" si="134"/>
        <v>41.22747870113286</v>
      </c>
      <c r="B540">
        <f t="shared" si="151"/>
        <v>6.5615570265011272</v>
      </c>
      <c r="C540" t="str">
        <f t="shared" si="135"/>
        <v>-150.648868187826-16254.1942023467i</v>
      </c>
      <c r="D540" t="str">
        <f t="shared" si="136"/>
        <v>3.47812499971711-2425.56674440669i</v>
      </c>
      <c r="E540" t="str">
        <f t="shared" si="137"/>
        <v>162.468789165565-0.0624328989205149i</v>
      </c>
      <c r="F540" t="str">
        <f t="shared" si="138"/>
        <v>2.90990990986434-22762.4503966444i</v>
      </c>
      <c r="G540" t="str">
        <f t="shared" si="139"/>
        <v>0.999999999984335-3.95783795524675E-06i</v>
      </c>
      <c r="H540" t="str">
        <f t="shared" si="140"/>
        <v>15.1515499807571+0.155304962783778i</v>
      </c>
      <c r="I540" t="str">
        <f t="shared" si="141"/>
        <v>24.2330491395332-2335.05034441962i</v>
      </c>
      <c r="K540" t="str">
        <f t="shared" si="142"/>
        <v>0.329964573814454-0.00340459894022558i</v>
      </c>
      <c r="L540" t="str">
        <f t="shared" si="143"/>
        <v>0.000833333333333333-122.875720012117i</v>
      </c>
      <c r="M540" t="str">
        <f t="shared" si="144"/>
        <v>0.005-43.2364832983813i</v>
      </c>
      <c r="N540">
        <f t="shared" si="145"/>
        <v>89.468980308306385</v>
      </c>
      <c r="O540">
        <f t="shared" si="146"/>
        <v>84.219681936034263</v>
      </c>
      <c r="P540" s="3">
        <f t="shared" si="147"/>
        <v>84.219681936034263</v>
      </c>
      <c r="Q540" s="3">
        <f t="shared" si="148"/>
        <v>-90.531019691693615</v>
      </c>
      <c r="R540">
        <f t="shared" si="149"/>
        <v>89.468980308306385</v>
      </c>
      <c r="S540">
        <f t="shared" si="150"/>
        <v>6.5615570265011268E-3</v>
      </c>
      <c r="T540">
        <f t="shared" si="133"/>
        <v>84.219681936034263</v>
      </c>
    </row>
    <row r="541" spans="1:20" x14ac:dyDescent="0.25">
      <c r="A541">
        <f t="shared" si="134"/>
        <v>41.384143120197166</v>
      </c>
      <c r="B541">
        <f t="shared" si="151"/>
        <v>6.5864909432018317</v>
      </c>
      <c r="C541" t="str">
        <f t="shared" si="135"/>
        <v>-150.64873332631-16192.6496876576i</v>
      </c>
      <c r="D541" t="str">
        <f t="shared" si="136"/>
        <v>3.47812499971495-2416.38448360783i</v>
      </c>
      <c r="E541" t="str">
        <f t="shared" si="137"/>
        <v>162.468783472194-0.0626700815792918i</v>
      </c>
      <c r="F541" t="str">
        <f t="shared" si="138"/>
        <v>2.90990990986397-22676.2805307154i</v>
      </c>
      <c r="G541" t="str">
        <f t="shared" si="139"/>
        <v>0.999999999984216-3.97287773947622E-06i</v>
      </c>
      <c r="H541" t="str">
        <f t="shared" si="140"/>
        <v>15.1515502459626+0.155895122437756i</v>
      </c>
      <c r="I541" t="str">
        <f t="shared" si="141"/>
        <v>24.2330492669679-2326.21076110978i</v>
      </c>
      <c r="K541" t="str">
        <f t="shared" si="142"/>
        <v>0.329964304093316-0.00341753359892006i</v>
      </c>
      <c r="L541" t="str">
        <f t="shared" si="143"/>
        <v>0.000833333333333333-122.410559884556i</v>
      </c>
      <c r="M541" t="str">
        <f t="shared" si="144"/>
        <v>0.005-43.0728066331752i</v>
      </c>
      <c r="N541">
        <f t="shared" si="145"/>
        <v>89.466962618713211</v>
      </c>
      <c r="O541">
        <f t="shared" si="146"/>
        <v>84.186734298647266</v>
      </c>
      <c r="P541" s="3">
        <f t="shared" si="147"/>
        <v>84.186734298647266</v>
      </c>
      <c r="Q541" s="3">
        <f t="shared" si="148"/>
        <v>-90.533037381286789</v>
      </c>
      <c r="R541">
        <f t="shared" si="149"/>
        <v>89.466962618713211</v>
      </c>
      <c r="S541">
        <f t="shared" si="150"/>
        <v>6.5864909432018313E-3</v>
      </c>
      <c r="T541">
        <f t="shared" si="133"/>
        <v>84.186734298647266</v>
      </c>
    </row>
    <row r="542" spans="1:20" x14ac:dyDescent="0.25">
      <c r="A542">
        <f t="shared" si="134"/>
        <v>41.541402864053914</v>
      </c>
      <c r="B542">
        <f t="shared" si="151"/>
        <v>6.6115196087859989</v>
      </c>
      <c r="C542" t="str">
        <f t="shared" si="135"/>
        <v>-150.648597438146-16131.3381096928i</v>
      </c>
      <c r="D542" t="str">
        <f t="shared" si="136"/>
        <v>3.4781249997128-2407.23698331101i</v>
      </c>
      <c r="E542" t="str">
        <f t="shared" si="137"/>
        <v>162.468777735481-0.0629081648187141i</v>
      </c>
      <c r="F542" t="str">
        <f t="shared" si="138"/>
        <v>2.90990990986364-22590.4368706948i</v>
      </c>
      <c r="G542" t="str">
        <f t="shared" si="139"/>
        <v>0.999999999984096-3.98797467488576E-06i</v>
      </c>
      <c r="H542" t="str">
        <f t="shared" si="140"/>
        <v>15.1515505131875+0.156487524707523i</v>
      </c>
      <c r="I542" t="str">
        <f t="shared" si="141"/>
        <v>24.2330493953732-2317.4046411227i</v>
      </c>
      <c r="K542" t="str">
        <f t="shared" si="142"/>
        <v>0.329964032318853-0.00343051737708315i</v>
      </c>
      <c r="L542" t="str">
        <f t="shared" si="143"/>
        <v>0.000833333333333333-121.947160673995i</v>
      </c>
      <c r="M542" t="str">
        <f t="shared" si="144"/>
        <v>0.005-42.9097495847532i</v>
      </c>
      <c r="N542">
        <f t="shared" si="145"/>
        <v>89.464937264019099</v>
      </c>
      <c r="O542">
        <f t="shared" si="146"/>
        <v>84.153786632249165</v>
      </c>
      <c r="P542" s="3">
        <f t="shared" si="147"/>
        <v>84.153786632249165</v>
      </c>
      <c r="Q542" s="3">
        <f t="shared" si="148"/>
        <v>-90.535062735980901</v>
      </c>
      <c r="R542">
        <f t="shared" si="149"/>
        <v>89.464937264019099</v>
      </c>
      <c r="S542">
        <f t="shared" si="150"/>
        <v>6.6115196087859988E-3</v>
      </c>
      <c r="T542">
        <f t="shared" si="133"/>
        <v>84.153786632249165</v>
      </c>
    </row>
    <row r="543" spans="1:20" x14ac:dyDescent="0.25">
      <c r="A543">
        <f t="shared" si="134"/>
        <v>41.699260194937317</v>
      </c>
      <c r="B543">
        <f t="shared" si="151"/>
        <v>6.6366433832993854</v>
      </c>
      <c r="C543" t="str">
        <f t="shared" si="135"/>
        <v>-150.648460515513-16070.2585864649i</v>
      </c>
      <c r="D543" t="str">
        <f t="shared" si="136"/>
        <v>3.47812499971061-2398.12411192635i</v>
      </c>
      <c r="E543" t="str">
        <f t="shared" si="137"/>
        <v>162.468771955097-0.0631471520528128i</v>
      </c>
      <c r="F543" t="str">
        <f t="shared" si="138"/>
        <v>2.90990990986328-22504.9181816928i</v>
      </c>
      <c r="G543" t="str">
        <f t="shared" si="139"/>
        <v>0.999999999983975-4.00312897864983E-06i</v>
      </c>
      <c r="H543" t="str">
        <f t="shared" si="140"/>
        <v>15.1515507824472+0.157082178115119i</v>
      </c>
      <c r="I543" t="str">
        <f t="shared" si="141"/>
        <v>24.2330495247559-2308.63185777941i</v>
      </c>
      <c r="K543" t="str">
        <f t="shared" si="142"/>
        <v>0.329963758475436-0.00344355046099999i</v>
      </c>
      <c r="L543" t="str">
        <f t="shared" si="143"/>
        <v>0.000833333333333333-121.48551571428i</v>
      </c>
      <c r="M543" t="str">
        <f t="shared" si="144"/>
        <v>0.005-42.7473098074848i</v>
      </c>
      <c r="N543">
        <f t="shared" si="145"/>
        <v>89.462904215120886</v>
      </c>
      <c r="O543">
        <f t="shared" si="146"/>
        <v>84.120838936619137</v>
      </c>
      <c r="P543" s="3">
        <f t="shared" si="147"/>
        <v>84.120838936619137</v>
      </c>
      <c r="Q543" s="3">
        <f t="shared" si="148"/>
        <v>-90.537095784879114</v>
      </c>
      <c r="R543">
        <f t="shared" si="149"/>
        <v>89.462904215120886</v>
      </c>
      <c r="S543">
        <f t="shared" si="150"/>
        <v>6.6366433832993855E-3</v>
      </c>
      <c r="T543">
        <f t="shared" si="133"/>
        <v>84.120838936619137</v>
      </c>
    </row>
    <row r="544" spans="1:20" x14ac:dyDescent="0.25">
      <c r="A544">
        <f t="shared" si="134"/>
        <v>41.857717383678079</v>
      </c>
      <c r="B544">
        <f t="shared" si="151"/>
        <v>6.661862628155923</v>
      </c>
      <c r="C544" t="str">
        <f t="shared" si="135"/>
        <v>-150.648322550545-16009.4102393249i</v>
      </c>
      <c r="D544" t="str">
        <f t="shared" si="136"/>
        <v>3.47812499970839-2389.04573836215i</v>
      </c>
      <c r="E544" t="str">
        <f t="shared" si="137"/>
        <v>162.468766130709-0.0633870467085291i</v>
      </c>
      <c r="F544" t="str">
        <f t="shared" si="138"/>
        <v>2.90990990986292-22419.7232334942i</v>
      </c>
      <c r="G544" t="str">
        <f t="shared" si="139"/>
        <v>0.999999999983853-4.01834086876822E-06i</v>
      </c>
      <c r="H544" t="str">
        <f t="shared" si="140"/>
        <v>15.1515510537571+0.157679091214977i</v>
      </c>
      <c r="I544" t="str">
        <f t="shared" si="141"/>
        <v>24.233049655124-2299.89228488043i</v>
      </c>
      <c r="K544" t="str">
        <f t="shared" si="142"/>
        <v>0.329963482547319-0.0034566330376595i</v>
      </c>
      <c r="L544" t="str">
        <f t="shared" si="143"/>
        <v>0.000833333333333333-121.025618364495i</v>
      </c>
      <c r="M544" t="str">
        <f t="shared" si="144"/>
        <v>0.005-42.5854849646191i</v>
      </c>
      <c r="N544">
        <f t="shared" si="145"/>
        <v>89.460863442805177</v>
      </c>
      <c r="O544">
        <f t="shared" si="146"/>
        <v>84.087891211534725</v>
      </c>
      <c r="P544" s="3">
        <f t="shared" si="147"/>
        <v>84.087891211534725</v>
      </c>
      <c r="Q544" s="3">
        <f t="shared" si="148"/>
        <v>-90.539136557194823</v>
      </c>
      <c r="R544">
        <f t="shared" si="149"/>
        <v>89.460863442805177</v>
      </c>
      <c r="S544">
        <f t="shared" si="150"/>
        <v>6.6618626281559233E-3</v>
      </c>
      <c r="T544">
        <f t="shared" si="133"/>
        <v>84.087891211534725</v>
      </c>
    </row>
    <row r="545" spans="1:20" x14ac:dyDescent="0.25">
      <c r="A545">
        <f t="shared" si="134"/>
        <v>42.016776709736057</v>
      </c>
      <c r="B545">
        <f t="shared" si="151"/>
        <v>6.6871777061429158</v>
      </c>
      <c r="C545" t="str">
        <f t="shared" si="135"/>
        <v>-150.648183535304-15948.7921929489i</v>
      </c>
      <c r="D545" t="str">
        <f t="shared" si="136"/>
        <v>3.47812499970617-2380.00173202296i</v>
      </c>
      <c r="E545" t="str">
        <f t="shared" si="137"/>
        <v>162.468760261982-0.0636278522256917i</v>
      </c>
      <c r="F545" t="str">
        <f t="shared" si="138"/>
        <v>2.90990990986256-22334.8508005411i</v>
      </c>
      <c r="G545" t="str">
        <f t="shared" si="139"/>
        <v>0.99999999998373-4.03361056406903E-06i</v>
      </c>
      <c r="H545" t="str">
        <f t="shared" si="140"/>
        <v>15.1515513271329+0.158278272594032i</v>
      </c>
      <c r="I545" t="str">
        <f t="shared" si="141"/>
        <v>24.2330497864845-2291.18579670411i</v>
      </c>
      <c r="K545" t="str">
        <f t="shared" si="142"/>
        <v>0.329963204518634-0.00346976529475681i</v>
      </c>
      <c r="L545" t="str">
        <f t="shared" si="143"/>
        <v>0.000833333333333333-120.567462008861i</v>
      </c>
      <c r="M545" t="str">
        <f t="shared" si="144"/>
        <v>0.005-42.4242727282518i</v>
      </c>
      <c r="N545">
        <f t="shared" si="145"/>
        <v>89.458814917747759</v>
      </c>
      <c r="O545">
        <f t="shared" si="146"/>
        <v>84.054943456771554</v>
      </c>
      <c r="P545" s="3">
        <f t="shared" si="147"/>
        <v>84.054943456771554</v>
      </c>
      <c r="Q545" s="3">
        <f t="shared" si="148"/>
        <v>-90.541185082252241</v>
      </c>
      <c r="R545">
        <f t="shared" si="149"/>
        <v>89.458814917747759</v>
      </c>
      <c r="S545">
        <f t="shared" si="150"/>
        <v>6.6871777061429157E-3</v>
      </c>
      <c r="T545">
        <f t="shared" si="133"/>
        <v>84.054943456771554</v>
      </c>
    </row>
    <row r="546" spans="1:20" x14ac:dyDescent="0.25">
      <c r="A546">
        <f t="shared" si="134"/>
        <v>42.176440461233057</v>
      </c>
      <c r="B546">
        <f t="shared" si="151"/>
        <v>6.7125889814262587</v>
      </c>
      <c r="C546" t="str">
        <f t="shared" si="135"/>
        <v>-150.648043461799-15888.4035753265i</v>
      </c>
      <c r="D546" t="str">
        <f t="shared" si="136"/>
        <v>3.47812499970394-2370.99196280771i</v>
      </c>
      <c r="E546" t="str">
        <f t="shared" si="137"/>
        <v>162.468754348579-0.0638695720571473i</v>
      </c>
      <c r="F546" t="str">
        <f t="shared" si="138"/>
        <v>2.9099099098622-22250.2996619152i</v>
      </c>
      <c r="G546" t="str">
        <f t="shared" si="139"/>
        <v>0.999999999983606-4.04893828421199E-06i</v>
      </c>
      <c r="H546" t="str">
        <f t="shared" si="140"/>
        <v>15.1515516025903+0.158879730871854i</v>
      </c>
      <c r="I546" t="str">
        <f t="shared" si="141"/>
        <v>24.2330499188455-2282.51226800468i</v>
      </c>
      <c r="K546" t="str">
        <f t="shared" si="142"/>
        <v>0.329962924373395-0.00348294742069601i</v>
      </c>
      <c r="L546" t="str">
        <f t="shared" si="143"/>
        <v>0.000833333333333333-120.111040056646i</v>
      </c>
      <c r="M546" t="str">
        <f t="shared" si="144"/>
        <v>0.005-42.2636707792906i</v>
      </c>
      <c r="N546">
        <f t="shared" si="145"/>
        <v>89.456758610513319</v>
      </c>
      <c r="O546">
        <f t="shared" si="146"/>
        <v>84.02199567210387</v>
      </c>
      <c r="P546" s="3">
        <f t="shared" si="147"/>
        <v>84.02199567210387</v>
      </c>
      <c r="Q546" s="3">
        <f t="shared" si="148"/>
        <v>-90.543241389486681</v>
      </c>
      <c r="R546">
        <f t="shared" si="149"/>
        <v>89.456758610513319</v>
      </c>
      <c r="S546">
        <f t="shared" si="150"/>
        <v>6.7125889814262591E-3</v>
      </c>
      <c r="T546">
        <f t="shared" si="133"/>
        <v>84.02199567210387</v>
      </c>
    </row>
    <row r="547" spans="1:20" x14ac:dyDescent="0.25">
      <c r="A547">
        <f t="shared" si="134"/>
        <v>42.336710934985739</v>
      </c>
      <c r="B547">
        <f t="shared" si="151"/>
        <v>6.738096819555679</v>
      </c>
      <c r="C547" t="str">
        <f t="shared" si="135"/>
        <v>-150.64790232198-15828.2435177474i</v>
      </c>
      <c r="D547" t="str">
        <f t="shared" si="136"/>
        <v>3.47812499970169-2362.01630110785i</v>
      </c>
      <c r="E547" t="str">
        <f t="shared" si="137"/>
        <v>162.468748390161-0.0641122096687629i</v>
      </c>
      <c r="F547" t="str">
        <f t="shared" si="138"/>
        <v>2.90990990986184-22166.06860132i</v>
      </c>
      <c r="G547" t="str">
        <f t="shared" si="139"/>
        <v>0.999999999983481-4.06432424969149E-06i</v>
      </c>
      <c r="H547" t="str">
        <f t="shared" si="140"/>
        <v>15.1515518801452+0.159483474700766i</v>
      </c>
      <c r="I547" t="str">
        <f t="shared" si="141"/>
        <v>24.2330500522144-2273.87157401053i</v>
      </c>
      <c r="K547" t="str">
        <f t="shared" si="142"/>
        <v>0.329962642095492-0.00349617960459276i</v>
      </c>
      <c r="L547" t="str">
        <f t="shared" si="143"/>
        <v>0.000833333333333333-119.656345942066i</v>
      </c>
      <c r="M547" t="str">
        <f t="shared" si="144"/>
        <v>0.005-42.1036768074223i</v>
      </c>
      <c r="N547">
        <f t="shared" si="145"/>
        <v>89.45469449155496</v>
      </c>
      <c r="O547">
        <f t="shared" si="146"/>
        <v>83.989047857304001</v>
      </c>
      <c r="P547" s="3">
        <f t="shared" si="147"/>
        <v>83.989047857304001</v>
      </c>
      <c r="Q547" s="3">
        <f t="shared" si="148"/>
        <v>-90.54530550844504</v>
      </c>
      <c r="R547">
        <f t="shared" si="149"/>
        <v>89.45469449155496</v>
      </c>
      <c r="S547">
        <f t="shared" si="150"/>
        <v>6.7380968195556792E-3</v>
      </c>
      <c r="T547">
        <f t="shared" si="133"/>
        <v>83.989047857304001</v>
      </c>
    </row>
    <row r="548" spans="1:20" x14ac:dyDescent="0.25">
      <c r="A548">
        <f t="shared" si="134"/>
        <v>42.497590436538694</v>
      </c>
      <c r="B548">
        <f t="shared" si="151"/>
        <v>6.7637015874699911</v>
      </c>
      <c r="C548" t="str">
        <f t="shared" si="135"/>
        <v>-150.647760107724-15768.311154789i</v>
      </c>
      <c r="D548" t="str">
        <f t="shared" si="136"/>
        <v>3.4781249996994-2353.07461780546i</v>
      </c>
      <c r="E548" t="str">
        <f t="shared" si="137"/>
        <v>162.468742386384-0.0643557685394253i</v>
      </c>
      <c r="F548" t="str">
        <f t="shared" si="138"/>
        <v>2.90990990986147-22082.1564070632i</v>
      </c>
      <c r="G548" t="str">
        <f t="shared" si="139"/>
        <v>0.999999999983356-0.0000040797686818398i</v>
      </c>
      <c r="H548" t="str">
        <f t="shared" si="140"/>
        <v>15.1515521598135+0.160089512765974i</v>
      </c>
      <c r="I548" t="str">
        <f t="shared" si="141"/>
        <v>24.2330501865988-2265.26359042236i</v>
      </c>
      <c r="K548" t="str">
        <f t="shared" si="142"/>
        <v>0.329962357668692-0.00350946203627691i</v>
      </c>
      <c r="L548" t="str">
        <f t="shared" si="143"/>
        <v>0.000833333333333333-119.203373124194i</v>
      </c>
      <c r="M548" t="str">
        <f t="shared" si="144"/>
        <v>0.005-41.9442885110802i</v>
      </c>
      <c r="N548">
        <f t="shared" si="145"/>
        <v>89.452622531213805</v>
      </c>
      <c r="O548">
        <f t="shared" si="146"/>
        <v>83.956100012142443</v>
      </c>
      <c r="P548" s="3">
        <f t="shared" si="147"/>
        <v>83.956100012142443</v>
      </c>
      <c r="Q548" s="3">
        <f t="shared" si="148"/>
        <v>-90.547377468786195</v>
      </c>
      <c r="R548">
        <f t="shared" si="149"/>
        <v>89.452622531213805</v>
      </c>
      <c r="S548">
        <f t="shared" si="150"/>
        <v>6.7637015874699915E-3</v>
      </c>
      <c r="T548">
        <f t="shared" si="133"/>
        <v>83.956100012142443</v>
      </c>
    </row>
    <row r="549" spans="1:20" x14ac:dyDescent="0.25">
      <c r="A549">
        <f t="shared" si="134"/>
        <v>42.65908128019754</v>
      </c>
      <c r="B549">
        <f t="shared" si="151"/>
        <v>6.7894036535023776</v>
      </c>
      <c r="C549" t="str">
        <f t="shared" si="135"/>
        <v>-150.647616810857-15708.6056243045i</v>
      </c>
      <c r="D549" t="str">
        <f t="shared" si="136"/>
        <v>3.47812499969712-2344.16678427143i</v>
      </c>
      <c r="E549" t="str">
        <f t="shared" si="137"/>
        <v>162.468736336903-0.0646002521612095i</v>
      </c>
      <c r="F549" t="str">
        <f t="shared" si="138"/>
        <v>2.9099099098611-21998.5618720398i</v>
      </c>
      <c r="G549" t="str">
        <f t="shared" si="139"/>
        <v>0.999999999983229-4.09527180283028E-06i</v>
      </c>
      <c r="H549" t="str">
        <f t="shared" si="140"/>
        <v>15.1515524416113+0.160697853785684i</v>
      </c>
      <c r="I549" t="str">
        <f t="shared" si="141"/>
        <v>24.2330503220061-2256.68819341143i</v>
      </c>
      <c r="K549" t="str">
        <f t="shared" si="142"/>
        <v>0.329962071076643-0.00352279490629524i</v>
      </c>
      <c r="L549" t="str">
        <f t="shared" si="143"/>
        <v>0.000833333333333333-118.752115086864i</v>
      </c>
      <c r="M549" t="str">
        <f t="shared" si="144"/>
        <v>0.005-41.78550359741i</v>
      </c>
      <c r="N549">
        <f t="shared" si="145"/>
        <v>89.450542699718568</v>
      </c>
      <c r="O549">
        <f t="shared" si="146"/>
        <v>83.923152136388083</v>
      </c>
      <c r="P549" s="3">
        <f t="shared" si="147"/>
        <v>83.923152136388083</v>
      </c>
      <c r="Q549" s="3">
        <f t="shared" si="148"/>
        <v>-90.549457300281432</v>
      </c>
      <c r="R549">
        <f t="shared" si="149"/>
        <v>89.450542699718568</v>
      </c>
      <c r="S549">
        <f t="shared" si="150"/>
        <v>6.7894036535023775E-3</v>
      </c>
      <c r="T549">
        <f t="shared" si="133"/>
        <v>83.923152136388083</v>
      </c>
    </row>
    <row r="550" spans="1:20" x14ac:dyDescent="0.25">
      <c r="A550">
        <f t="shared" si="134"/>
        <v>42.821185789062291</v>
      </c>
      <c r="B550">
        <f t="shared" si="151"/>
        <v>6.8152033873856865</v>
      </c>
      <c r="C550" t="str">
        <f t="shared" si="135"/>
        <v>-150.647472423139-15649.1260674102i</v>
      </c>
      <c r="D550" t="str">
        <f t="shared" si="136"/>
        <v>3.47812499969482-2335.29267236359i</v>
      </c>
      <c r="E550" t="str">
        <f t="shared" si="137"/>
        <v>162.468730241369-0.0648456640393093i</v>
      </c>
      <c r="F550" t="str">
        <f t="shared" si="138"/>
        <v>2.90990990986074-21915.2837937144i</v>
      </c>
      <c r="G550" t="str">
        <f t="shared" si="139"/>
        <v>0.999999999983101-4.11083383568051E-06i</v>
      </c>
      <c r="H550" t="str">
        <f t="shared" si="140"/>
        <v>15.1515527255549+0.16130850651124i</v>
      </c>
      <c r="I550" t="str">
        <f t="shared" si="141"/>
        <v>24.2330504584447-2248.14525961781i</v>
      </c>
      <c r="K550" t="str">
        <f t="shared" si="142"/>
        <v>0.329961782302864-0.00353617840591409i</v>
      </c>
      <c r="L550" t="str">
        <f t="shared" si="143"/>
        <v>0.000833333333333333-118.302565338578i</v>
      </c>
      <c r="M550" t="str">
        <f t="shared" si="144"/>
        <v>0.005-41.6273197822376i</v>
      </c>
      <c r="N550">
        <f t="shared" si="145"/>
        <v>89.4484549671851</v>
      </c>
      <c r="O550">
        <f t="shared" si="146"/>
        <v>83.890204229808134</v>
      </c>
      <c r="P550" s="3">
        <f t="shared" si="147"/>
        <v>83.890204229808134</v>
      </c>
      <c r="Q550" s="3">
        <f t="shared" si="148"/>
        <v>-90.5515450328149</v>
      </c>
      <c r="R550">
        <f t="shared" si="149"/>
        <v>89.4484549671851</v>
      </c>
      <c r="S550">
        <f t="shared" si="150"/>
        <v>6.8152033873856866E-3</v>
      </c>
      <c r="T550">
        <f t="shared" si="133"/>
        <v>83.890204229808134</v>
      </c>
    </row>
    <row r="551" spans="1:20" x14ac:dyDescent="0.25">
      <c r="A551">
        <f t="shared" si="134"/>
        <v>42.983906295060727</v>
      </c>
      <c r="B551">
        <f t="shared" si="151"/>
        <v>6.8411011602577521</v>
      </c>
      <c r="C551" t="str">
        <f t="shared" si="135"/>
        <v>-150.647326936271-15589.8716284729i</v>
      </c>
      <c r="D551" t="str">
        <f t="shared" si="136"/>
        <v>3.47812499969251-2326.45215442485i</v>
      </c>
      <c r="E551" t="str">
        <f t="shared" si="137"/>
        <v>162.468724099435-0.0650920076921754i</v>
      </c>
      <c r="F551" t="str">
        <f t="shared" si="138"/>
        <v>2.90990990986036-21832.3209741039i</v>
      </c>
      <c r="G551" t="str">
        <f t="shared" si="139"/>
        <v>0.999999999982972-4.12645500425557E-06i</v>
      </c>
      <c r="H551" t="str">
        <f t="shared" si="140"/>
        <v>15.1515530116605+0.161921479727237i</v>
      </c>
      <c r="I551" t="str">
        <f t="shared" si="141"/>
        <v>24.2330505959222-2239.63466614849i</v>
      </c>
      <c r="K551" t="str">
        <f t="shared" si="142"/>
        <v>0.329961491330749-0.00354961272712203i</v>
      </c>
      <c r="L551" t="str">
        <f t="shared" si="143"/>
        <v>0.000833333333333333-117.854717412411i</v>
      </c>
      <c r="M551" t="str">
        <f t="shared" si="144"/>
        <v>0.005-41.4697347900353i</v>
      </c>
      <c r="N551">
        <f t="shared" si="145"/>
        <v>89.446359303616049</v>
      </c>
      <c r="O551">
        <f t="shared" si="146"/>
        <v>83.857256292167875</v>
      </c>
      <c r="P551" s="3">
        <f t="shared" si="147"/>
        <v>83.857256292167875</v>
      </c>
      <c r="Q551" s="3">
        <f t="shared" si="148"/>
        <v>-90.553640696383951</v>
      </c>
      <c r="R551">
        <f t="shared" si="149"/>
        <v>89.446359303616049</v>
      </c>
      <c r="S551">
        <f t="shared" si="150"/>
        <v>6.841101160257752E-3</v>
      </c>
      <c r="T551">
        <f t="shared" si="133"/>
        <v>83.857256292167875</v>
      </c>
    </row>
    <row r="552" spans="1:20" x14ac:dyDescent="0.25">
      <c r="A552">
        <f t="shared" si="134"/>
        <v>43.147245138981958</v>
      </c>
      <c r="B552">
        <f t="shared" si="151"/>
        <v>6.8670973446667318</v>
      </c>
      <c r="C552" t="str">
        <f t="shared" si="135"/>
        <v>-150.647180341885-15530.8414550979i</v>
      </c>
      <c r="D552" t="str">
        <f t="shared" si="136"/>
        <v>3.47812499969015-2317.6451032814i</v>
      </c>
      <c r="E552" t="str">
        <f t="shared" si="137"/>
        <v>162.468717910744-0.0653392866515049i</v>
      </c>
      <c r="F552" t="str">
        <f t="shared" si="138"/>
        <v>2.90990990985998-21749.6722197602i</v>
      </c>
      <c r="G552" t="str">
        <f t="shared" si="139"/>
        <v>0.999999999982843-0.0000041421355332712i</v>
      </c>
      <c r="H552" t="str">
        <f t="shared" si="140"/>
        <v>15.1515532999447+0.162536782251653i</v>
      </c>
      <c r="I552" t="str">
        <f t="shared" si="141"/>
        <v>24.2330507344464-2231.15629057575i</v>
      </c>
      <c r="K552" t="str">
        <f t="shared" si="142"/>
        <v>0.329961198143568-0.00356309806263256i</v>
      </c>
      <c r="L552" t="str">
        <f t="shared" si="143"/>
        <v>0.000833333333333333-117.40856486592i</v>
      </c>
      <c r="M552" t="str">
        <f t="shared" si="144"/>
        <v>0.005-41.3127463538906i</v>
      </c>
      <c r="N552">
        <f t="shared" si="145"/>
        <v>89.444255678900305</v>
      </c>
      <c r="O552">
        <f t="shared" si="146"/>
        <v>83.824308323230881</v>
      </c>
      <c r="P552" s="3">
        <f t="shared" si="147"/>
        <v>83.824308323230881</v>
      </c>
      <c r="Q552" s="3">
        <f t="shared" si="148"/>
        <v>-90.555744321099695</v>
      </c>
      <c r="R552">
        <f t="shared" si="149"/>
        <v>89.444255678900305</v>
      </c>
      <c r="S552">
        <f t="shared" si="150"/>
        <v>6.8670973446667317E-3</v>
      </c>
      <c r="T552">
        <f t="shared" si="133"/>
        <v>83.824308323230881</v>
      </c>
    </row>
    <row r="553" spans="1:20" x14ac:dyDescent="0.25">
      <c r="A553">
        <f t="shared" si="134"/>
        <v>43.311204670510094</v>
      </c>
      <c r="B553">
        <f t="shared" si="151"/>
        <v>6.8931923145764653</v>
      </c>
      <c r="C553" t="str">
        <f t="shared" si="135"/>
        <v>-150.647032631556-15472.0346981167i</v>
      </c>
      <c r="D553" t="str">
        <f t="shared" si="136"/>
        <v>3.47812499968779-2308.87139224086i</v>
      </c>
      <c r="E553" t="str">
        <f t="shared" si="137"/>
        <v>162.468711674943-0.0655875044623203i</v>
      </c>
      <c r="F553" t="str">
        <f t="shared" si="138"/>
        <v>2.90990990985962-21667.3363417534i</v>
      </c>
      <c r="G553" t="str">
        <f t="shared" si="139"/>
        <v>0.999999999982712-4.15787564829709E-06i</v>
      </c>
      <c r="H553" t="str">
        <f t="shared" si="140"/>
        <v>15.151553590424+0.163154422935979i</v>
      </c>
      <c r="I553" t="str">
        <f t="shared" si="141"/>
        <v>24.2330508740258-2222.71001093531i</v>
      </c>
      <c r="K553" t="str">
        <f t="shared" si="142"/>
        <v>0.329960902724463-0.00357663460588687i</v>
      </c>
      <c r="L553" t="str">
        <f t="shared" si="143"/>
        <v>0.000833333333333333-116.964101281052i</v>
      </c>
      <c r="M553" t="str">
        <f t="shared" si="144"/>
        <v>0.005-41.1563522154717i</v>
      </c>
      <c r="N553">
        <f t="shared" si="145"/>
        <v>89.442144062812716</v>
      </c>
      <c r="O553">
        <f t="shared" si="146"/>
        <v>83.791360322758933</v>
      </c>
      <c r="P553" s="3">
        <f t="shared" si="147"/>
        <v>83.791360322758933</v>
      </c>
      <c r="Q553" s="3">
        <f t="shared" si="148"/>
        <v>-90.557855937187284</v>
      </c>
      <c r="R553">
        <f t="shared" si="149"/>
        <v>89.442144062812716</v>
      </c>
      <c r="S553">
        <f t="shared" si="150"/>
        <v>6.8931923145764649E-3</v>
      </c>
      <c r="T553">
        <f t="shared" si="133"/>
        <v>83.791360322758933</v>
      </c>
    </row>
    <row r="554" spans="1:20" x14ac:dyDescent="0.25">
      <c r="A554">
        <f t="shared" si="134"/>
        <v>43.47578724825803</v>
      </c>
      <c r="B554">
        <f t="shared" si="151"/>
        <v>6.9193864453718561</v>
      </c>
      <c r="C554" t="str">
        <f t="shared" si="135"/>
        <v>-150.646883796783-15413.4505115744i</v>
      </c>
      <c r="D554" t="str">
        <f t="shared" si="136"/>
        <v>3.47812499968542-2300.13089509043i</v>
      </c>
      <c r="E554" t="str">
        <f t="shared" si="137"/>
        <v>162.468705391671-0.0658366646830048i</v>
      </c>
      <c r="F554" t="str">
        <f t="shared" si="138"/>
        <v>2.90990990985922-21585.312155654i</v>
      </c>
      <c r="G554" t="str">
        <f t="shared" si="139"/>
        <v>0.99999999998258-4.17367557576007E-06i</v>
      </c>
      <c r="H554" t="str">
        <f t="shared" si="140"/>
        <v>15.1515538831151+0.163774410665338i</v>
      </c>
      <c r="I554" t="str">
        <f t="shared" si="141"/>
        <v>24.2330510146677-2214.29570572458i</v>
      </c>
      <c r="K554" t="str">
        <f t="shared" si="142"/>
        <v>0.329960605056446-0.00359022255105637i</v>
      </c>
      <c r="L554" t="str">
        <f t="shared" si="143"/>
        <v>0.000833333333333333-116.521320264049i</v>
      </c>
      <c r="M554" t="str">
        <f t="shared" si="144"/>
        <v>0.005-41.0005501249967i</v>
      </c>
      <c r="N554">
        <f t="shared" si="145"/>
        <v>89.440024425013547</v>
      </c>
      <c r="O554">
        <f t="shared" si="146"/>
        <v>83.758412290511842</v>
      </c>
      <c r="P554" s="3">
        <f t="shared" si="147"/>
        <v>83.758412290511842</v>
      </c>
      <c r="Q554" s="3">
        <f t="shared" si="148"/>
        <v>-90.559975574986453</v>
      </c>
      <c r="R554">
        <f t="shared" si="149"/>
        <v>89.440024425013547</v>
      </c>
      <c r="S554">
        <f t="shared" si="150"/>
        <v>6.9193864453718562E-3</v>
      </c>
      <c r="T554">
        <f t="shared" si="133"/>
        <v>83.758412290511842</v>
      </c>
    </row>
    <row r="555" spans="1:20" x14ac:dyDescent="0.25">
      <c r="A555">
        <f t="shared" si="134"/>
        <v>43.640995239801413</v>
      </c>
      <c r="B555">
        <f t="shared" si="151"/>
        <v>6.9456801138642694</v>
      </c>
      <c r="C555" t="str">
        <f t="shared" si="135"/>
        <v>-150.646733829016-15355.0880527184i</v>
      </c>
      <c r="D555" t="str">
        <f t="shared" si="136"/>
        <v>3.47812499968302-2291.42348609514i</v>
      </c>
      <c r="E555" t="str">
        <f t="shared" si="137"/>
        <v>162.468699060569-0.0660867708853565i</v>
      </c>
      <c r="F555" t="str">
        <f t="shared" si="138"/>
        <v>2.90990990985883-21503.5984815167i</v>
      </c>
      <c r="G555" t="str">
        <f t="shared" si="139"/>
        <v>0.999999999982448-0.0000041895355429474i</v>
      </c>
      <c r="H555" t="str">
        <f t="shared" si="140"/>
        <v>15.151554178035+0.164396754358621i</v>
      </c>
      <c r="I555" t="str">
        <f t="shared" si="141"/>
        <v>24.2330511563804-2205.91325390098i</v>
      </c>
      <c r="K555" t="str">
        <f t="shared" si="142"/>
        <v>0.329960305122401-0.00360386209304568i</v>
      </c>
      <c r="L555" t="str">
        <f t="shared" si="143"/>
        <v>0.000833333333333333-116.080215445356i</v>
      </c>
      <c r="M555" t="str">
        <f t="shared" si="144"/>
        <v>0.005-40.8453378412002i</v>
      </c>
      <c r="N555">
        <f t="shared" si="145"/>
        <v>89.437896735048085</v>
      </c>
      <c r="O555">
        <f t="shared" si="146"/>
        <v>83.725464226247908</v>
      </c>
      <c r="P555" s="3">
        <f t="shared" si="147"/>
        <v>83.725464226247908</v>
      </c>
      <c r="Q555" s="3">
        <f t="shared" si="148"/>
        <v>-90.562103264951915</v>
      </c>
      <c r="R555">
        <f t="shared" si="149"/>
        <v>89.437896735048085</v>
      </c>
      <c r="S555">
        <f t="shared" si="150"/>
        <v>6.9456801138642697E-3</v>
      </c>
      <c r="T555">
        <f t="shared" si="133"/>
        <v>83.725464226247908</v>
      </c>
    </row>
    <row r="556" spans="1:20" x14ac:dyDescent="0.25">
      <c r="A556">
        <f t="shared" si="134"/>
        <v>43.806831021712661</v>
      </c>
      <c r="B556">
        <f t="shared" si="151"/>
        <v>6.9720736982969536</v>
      </c>
      <c r="C556" t="str">
        <f t="shared" si="135"/>
        <v>-150.64658271963-15296.9464819853i</v>
      </c>
      <c r="D556" t="str">
        <f t="shared" si="136"/>
        <v>3.4781249996806-2282.74903999598i</v>
      </c>
      <c r="E556" t="str">
        <f t="shared" si="137"/>
        <v>162.468692681272-0.0663378266546522i</v>
      </c>
      <c r="F556" t="str">
        <f t="shared" si="138"/>
        <v>2.90990990985844-21422.1941438629i</v>
      </c>
      <c r="G556" t="str">
        <f t="shared" si="139"/>
        <v>0.999999999982314-4.20545577801004E-06i</v>
      </c>
      <c r="H556" t="str">
        <f t="shared" si="140"/>
        <v>15.1515544752004+0.165021462968613i</v>
      </c>
      <c r="I556" t="str">
        <f t="shared" si="141"/>
        <v>24.2330512991724-2197.56253488011i</v>
      </c>
      <c r="K556" t="str">
        <f t="shared" si="142"/>
        <v>0.329960002905083-0.00361755342749517i</v>
      </c>
      <c r="L556" t="str">
        <f t="shared" si="143"/>
        <v>0.000833333333333333-115.640780479534i</v>
      </c>
      <c r="M556" t="str">
        <f t="shared" si="144"/>
        <v>0.005-40.6907131313013i</v>
      </c>
      <c r="N556">
        <f t="shared" si="145"/>
        <v>89.435760962346222</v>
      </c>
      <c r="O556">
        <f t="shared" si="146"/>
        <v>83.692516129723288</v>
      </c>
      <c r="P556" s="3">
        <f t="shared" si="147"/>
        <v>83.692516129723288</v>
      </c>
      <c r="Q556" s="3">
        <f t="shared" si="148"/>
        <v>-90.564239037653778</v>
      </c>
      <c r="R556">
        <f t="shared" si="149"/>
        <v>89.435760962346222</v>
      </c>
      <c r="S556">
        <f t="shared" si="150"/>
        <v>6.9720736982969538E-3</v>
      </c>
      <c r="T556">
        <f t="shared" ref="T556:T619" si="152">P556</f>
        <v>83.692516129723288</v>
      </c>
    </row>
    <row r="557" spans="1:20" x14ac:dyDescent="0.25">
      <c r="A557">
        <f t="shared" ref="A557:A620" si="153">2*PI()*B557</f>
        <v>43.973296979595169</v>
      </c>
      <c r="B557">
        <f t="shared" si="151"/>
        <v>6.9985675783504826</v>
      </c>
      <c r="C557" t="str">
        <f t="shared" ref="C557:C620" si="154">IMPRODUCT(D557,E557,$C$40,,K557,$C$41)</f>
        <v>-150.646430459935-15239.0249629893i</v>
      </c>
      <c r="D557" t="str">
        <f t="shared" ref="D557:D620" si="155">IMDIV(IMPRODUCT($C$37,$C$38,COMPLEX(1,A557/$C$38)),IMSUM(-1*A557*A557/$C$39,COMPLEX(0,1*A557)))</f>
        <v>3.47812499967817-2274.10743200814i</v>
      </c>
      <c r="E557" t="str">
        <f t="shared" ref="E557:E620" si="156">IMDIV(IMPRODUCT(IMSUM(F557,G557),$C$29,H557),IMSUM(1,I557))</f>
        <v>162.468686253412-0.0665898355896506i</v>
      </c>
      <c r="F557" t="str">
        <f t="shared" ref="F557:F620" si="157">IMDIV(IMPRODUCT($C$14,$C$15,COMPLEX(1,A557/$C$15)),IMSUM(-1*A557*A557/$C$16,COMPLEX(0,A557)))</f>
        <v>2.90990990985806-21341.0979716637i</v>
      </c>
      <c r="G557" t="str">
        <f t="shared" ref="G557:G620" si="158">IMDIV(1,COMPLEX(1,A557*$C$9*$C$10))</f>
        <v>0.999999999982179-4.22143650996591E-06i</v>
      </c>
      <c r="H557" t="str">
        <f t="shared" ref="H557:H620" si="159">IMDIV($C$3,IMSUM(K557,COMPLEX(0,$C$28*A557)))</f>
        <v>15.1515547746287+0.165648545482119i</v>
      </c>
      <c r="I557" t="str">
        <f t="shared" ref="I557:I620" si="160">IMPRODUCT(F557,$C$29,H557,$C$31)</f>
        <v>24.2330514430515-2189.24342853409i</v>
      </c>
      <c r="K557" t="str">
        <f t="shared" ref="K557:K620" si="161">IF($C$26&lt;=0,IMDIV(1,IMSUM(IMDIV(1,L557),1/$C$18)),IMDIV(1,IMSUM(IMDIV(1,L557),1/$C$18,IMDIV(1,M557))))</f>
        <v>0.329959698387114-0.00363129675078376i</v>
      </c>
      <c r="L557" t="str">
        <f t="shared" ref="L557:L620" si="162">IMSUM($C$21/$C$22,IMDIV(1,COMPLEX(0,$C$20*$C$22*A557)))</f>
        <v>0.000833333333333333-115.203009045162i</v>
      </c>
      <c r="M557" t="str">
        <f t="shared" ref="M557:M620" si="163">IMSUM($C$25/$C$26,IMDIV(1,COMPLEX(0,$C$24*$C$26*A557)))</f>
        <v>0.005-40.5366737709716i</v>
      </c>
      <c r="N557">
        <f t="shared" ref="N557:N620" si="164">ABS(R557)</f>
        <v>89.433617076221992</v>
      </c>
      <c r="O557">
        <f t="shared" ref="O557:O620" si="165">ABS(P557)</f>
        <v>83.659568000692403</v>
      </c>
      <c r="P557" s="3">
        <f t="shared" ref="P557:P620" si="166">20*LOG10(IMABS(C557))</f>
        <v>83.659568000692403</v>
      </c>
      <c r="Q557" s="3">
        <f t="shared" ref="Q557:Q620" si="167">IMARGUMENT(C557)*180/PI()</f>
        <v>-90.566382923778008</v>
      </c>
      <c r="R557">
        <f t="shared" ref="R557:R620" si="168">IF(Q557&lt;0,Q557+180,Q557-180)</f>
        <v>89.433617076221992</v>
      </c>
      <c r="S557">
        <f t="shared" ref="S557:S620" si="169">B557/1000</f>
        <v>6.9985675783504828E-3</v>
      </c>
      <c r="T557">
        <f t="shared" si="152"/>
        <v>83.659568000692403</v>
      </c>
    </row>
    <row r="558" spans="1:20" x14ac:dyDescent="0.25">
      <c r="A558">
        <f t="shared" si="153"/>
        <v>44.140395508117628</v>
      </c>
      <c r="B558">
        <f t="shared" ref="B558:B621" si="170">B557*(1+B$42)</f>
        <v>7.0251621351482143</v>
      </c>
      <c r="C558" t="str">
        <f t="shared" si="154"/>
        <v>-150.646277041183-15181.3226625105i</v>
      </c>
      <c r="D558" t="str">
        <f t="shared" si="155"/>
        <v>3.47812499967573-2265.49853781919i</v>
      </c>
      <c r="E558" t="str">
        <f t="shared" si="156"/>
        <v>162.468679776623-0.0668428013027391i</v>
      </c>
      <c r="F558" t="str">
        <f t="shared" si="157"/>
        <v>2.90990990985764-21260.3087983237i</v>
      </c>
      <c r="G558" t="str">
        <f t="shared" si="158"/>
        <v>0.999999999982044-0.0000042374779687032i</v>
      </c>
      <c r="H558" t="str">
        <f t="shared" si="159"/>
        <v>15.1515550763369+0.166278010920097i</v>
      </c>
      <c r="I558" t="str">
        <f t="shared" si="160"/>
        <v>24.2330515880265-2180.95581518977i</v>
      </c>
      <c r="K558" t="str">
        <f t="shared" si="161"/>
        <v>0.329959391550984-0.00364509226003166i</v>
      </c>
      <c r="L558" t="str">
        <f t="shared" si="162"/>
        <v>0.000833333333333333-114.766894844752i</v>
      </c>
      <c r="M558" t="str">
        <f t="shared" si="163"/>
        <v>0.005-40.3832175443032i</v>
      </c>
      <c r="N558">
        <f t="shared" si="164"/>
        <v>89.431465045873125</v>
      </c>
      <c r="O558">
        <f t="shared" si="165"/>
        <v>83.626619838907914</v>
      </c>
      <c r="P558" s="3">
        <f t="shared" si="166"/>
        <v>83.626619838907914</v>
      </c>
      <c r="Q558" s="3">
        <f t="shared" si="167"/>
        <v>-90.568534954126875</v>
      </c>
      <c r="R558">
        <f t="shared" si="168"/>
        <v>89.431465045873125</v>
      </c>
      <c r="S558">
        <f t="shared" si="169"/>
        <v>7.0251621351482144E-3</v>
      </c>
      <c r="T558">
        <f t="shared" si="152"/>
        <v>83.626619838907914</v>
      </c>
    </row>
    <row r="559" spans="1:20" x14ac:dyDescent="0.25">
      <c r="A559">
        <f t="shared" si="153"/>
        <v>44.308129011048479</v>
      </c>
      <c r="B559">
        <f t="shared" si="170"/>
        <v>7.0518577512617773</v>
      </c>
      <c r="C559" t="str">
        <f t="shared" si="154"/>
        <v>-150.646122454544-15123.8387504819i</v>
      </c>
      <c r="D559" t="str">
        <f t="shared" si="155"/>
        <v>3.47812499967326-2256.92223358727i</v>
      </c>
      <c r="E559" t="str">
        <f t="shared" si="156"/>
        <v>162.468673250529-0.0670967274198533i</v>
      </c>
      <c r="F559" t="str">
        <f t="shared" si="157"/>
        <v>2.90990990985727-21179.8254616632i</v>
      </c>
      <c r="G559" t="str">
        <f t="shared" si="158"/>
        <v>0.999999999981907-4.25358038498369E-06i</v>
      </c>
      <c r="H559" t="str">
        <f t="shared" si="159"/>
        <v>15.1515553803425+0.166909868337781i</v>
      </c>
      <c r="I559" t="str">
        <f t="shared" si="160"/>
        <v>24.2330517341048-2172.69957562704i</v>
      </c>
      <c r="K559" t="str">
        <f t="shared" si="161"/>
        <v>0.329959082379052-0.00365894015310309i</v>
      </c>
      <c r="L559" t="str">
        <f t="shared" si="162"/>
        <v>0.000833333333333333-114.332431604655i</v>
      </c>
      <c r="M559" t="str">
        <f t="shared" si="163"/>
        <v>0.005-40.2303422437769i</v>
      </c>
      <c r="N559">
        <f t="shared" si="164"/>
        <v>89.429304840380709</v>
      </c>
      <c r="O559">
        <f t="shared" si="165"/>
        <v>83.593671644120363</v>
      </c>
      <c r="P559" s="3">
        <f t="shared" si="166"/>
        <v>83.593671644120363</v>
      </c>
      <c r="Q559" s="3">
        <f t="shared" si="167"/>
        <v>-90.570695159619291</v>
      </c>
      <c r="R559">
        <f t="shared" si="168"/>
        <v>89.429304840380709</v>
      </c>
      <c r="S559">
        <f t="shared" si="169"/>
        <v>7.0518577512617775E-3</v>
      </c>
      <c r="T559">
        <f t="shared" si="152"/>
        <v>83.593671644120363</v>
      </c>
    </row>
    <row r="560" spans="1:20" x14ac:dyDescent="0.25">
      <c r="A560">
        <f t="shared" si="153"/>
        <v>44.47649990129046</v>
      </c>
      <c r="B560">
        <f t="shared" si="170"/>
        <v>7.0786548107165723</v>
      </c>
      <c r="C560" t="str">
        <f t="shared" si="154"/>
        <v>-150.645966691137-15066.5723999785i</v>
      </c>
      <c r="D560" t="str">
        <f t="shared" si="155"/>
        <v>3.47812499967077-2248.3783959394i</v>
      </c>
      <c r="E560" t="str">
        <f t="shared" si="156"/>
        <v>162.468666674755-0.0673516175806486i</v>
      </c>
      <c r="F560" t="str">
        <f t="shared" si="157"/>
        <v>2.90990990985685-21099.6468039026i</v>
      </c>
      <c r="G560" t="str">
        <f t="shared" si="158"/>
        <v>0.999999999981769-4.26974399044604E-06i</v>
      </c>
      <c r="H560" t="str">
        <f t="shared" si="159"/>
        <v>15.1515556866629+0.167544126824826i</v>
      </c>
      <c r="I560" t="str">
        <f t="shared" si="160"/>
        <v>24.233051881296-2164.47459107714i</v>
      </c>
      <c r="K560" t="str">
        <f t="shared" si="161"/>
        <v>0.329958770853539-0.00367284062860919i</v>
      </c>
      <c r="L560" t="str">
        <f t="shared" si="162"/>
        <v>0.000833333333333333-113.89961307497i</v>
      </c>
      <c r="M560" t="str">
        <f t="shared" si="163"/>
        <v>0.005-40.0780456702301i</v>
      </c>
      <c r="N560">
        <f t="shared" si="164"/>
        <v>89.427136428708579</v>
      </c>
      <c r="O560">
        <f t="shared" si="165"/>
        <v>83.560723416078503</v>
      </c>
      <c r="P560" s="3">
        <f t="shared" si="166"/>
        <v>83.560723416078503</v>
      </c>
      <c r="Q560" s="3">
        <f t="shared" si="167"/>
        <v>-90.572863571291421</v>
      </c>
      <c r="R560">
        <f t="shared" si="168"/>
        <v>89.427136428708579</v>
      </c>
      <c r="S560">
        <f t="shared" si="169"/>
        <v>7.0786548107165722E-3</v>
      </c>
      <c r="T560">
        <f t="shared" si="152"/>
        <v>83.560723416078503</v>
      </c>
    </row>
    <row r="561" spans="1:20" x14ac:dyDescent="0.25">
      <c r="A561">
        <f t="shared" si="153"/>
        <v>44.645510600915365</v>
      </c>
      <c r="B561">
        <f t="shared" si="170"/>
        <v>7.1055536989972952</v>
      </c>
      <c r="C561" t="str">
        <f t="shared" si="154"/>
        <v>-150.645809742005-15009.5227872052i</v>
      </c>
      <c r="D561" t="str">
        <f t="shared" si="155"/>
        <v>3.47812499966826-2239.86690196958i</v>
      </c>
      <c r="E561" t="str">
        <f t="shared" si="156"/>
        <v>162.468660048926-0.0676074754384465i</v>
      </c>
      <c r="F561" t="str">
        <f t="shared" si="157"/>
        <v>2.90990990985645-21019.771671645i</v>
      </c>
      <c r="G561" t="str">
        <f t="shared" si="158"/>
        <v>0.99999999998163-4.28596901760915E-06i</v>
      </c>
      <c r="H561" t="str">
        <f t="shared" si="159"/>
        <v>15.1515559953157+0.168180795505419i</v>
      </c>
      <c r="I561" t="str">
        <f t="shared" si="160"/>
        <v>24.2330520296077-2156.2807432209i</v>
      </c>
      <c r="K561" t="str">
        <f t="shared" si="161"/>
        <v>0.329958456956535-0.00368679388591064i</v>
      </c>
      <c r="L561" t="str">
        <f t="shared" si="162"/>
        <v>0.000833333333333333-113.468433029458i</v>
      </c>
      <c r="M561" t="str">
        <f t="shared" si="163"/>
        <v>0.005-39.9263256328253i</v>
      </c>
      <c r="N561">
        <f t="shared" si="164"/>
        <v>89.424959779703045</v>
      </c>
      <c r="O561">
        <f t="shared" si="165"/>
        <v>83.527775154529351</v>
      </c>
      <c r="P561" s="3">
        <f t="shared" si="166"/>
        <v>83.527775154529351</v>
      </c>
      <c r="Q561" s="3">
        <f t="shared" si="167"/>
        <v>-90.575040220296955</v>
      </c>
      <c r="R561">
        <f t="shared" si="168"/>
        <v>89.424959779703045</v>
      </c>
      <c r="S561">
        <f t="shared" si="169"/>
        <v>7.1055536989972955E-3</v>
      </c>
      <c r="T561">
        <f t="shared" si="152"/>
        <v>83.527775154529351</v>
      </c>
    </row>
    <row r="562" spans="1:20" x14ac:dyDescent="0.25">
      <c r="A562">
        <f t="shared" si="153"/>
        <v>44.815163541198842</v>
      </c>
      <c r="B562">
        <f t="shared" si="170"/>
        <v>7.1325548030534849</v>
      </c>
      <c r="C562" t="str">
        <f t="shared" si="154"/>
        <v>-150.645651598121-14952.6890914842i</v>
      </c>
      <c r="D562" t="str">
        <f t="shared" si="155"/>
        <v>3.47812499966574-2231.38762923713i</v>
      </c>
      <c r="E562" t="str">
        <f t="shared" si="156"/>
        <v>162.468653372658-0.067864304660376i</v>
      </c>
      <c r="F562" t="str">
        <f t="shared" si="157"/>
        <v>2.90990990985604-20940.1989158597i</v>
      </c>
      <c r="G562" t="str">
        <f t="shared" si="158"/>
        <v>0.999999999981491-4.30225569987546E-06i</v>
      </c>
      <c r="H562" t="str">
        <f t="shared" si="159"/>
        <v>15.1515563063188+0.168819883538426i</v>
      </c>
      <c r="I562" t="str">
        <f t="shared" si="160"/>
        <v>24.2330521790486-2148.11791418707i</v>
      </c>
      <c r="K562" t="str">
        <f t="shared" si="161"/>
        <v>0.329958140669989-0.00370080012512048i</v>
      </c>
      <c r="L562" t="str">
        <f t="shared" si="162"/>
        <v>0.000833333333333333-113.038885265449i</v>
      </c>
      <c r="M562" t="str">
        <f t="shared" si="163"/>
        <v>0.005-39.7751799490191i</v>
      </c>
      <c r="N562">
        <f t="shared" si="164"/>
        <v>89.422774862092325</v>
      </c>
      <c r="O562">
        <f t="shared" si="165"/>
        <v>83.494826859217696</v>
      </c>
      <c r="P562" s="3">
        <f t="shared" si="166"/>
        <v>83.494826859217696</v>
      </c>
      <c r="Q562" s="3">
        <f t="shared" si="167"/>
        <v>-90.577225137907675</v>
      </c>
      <c r="R562">
        <f t="shared" si="168"/>
        <v>89.422774862092325</v>
      </c>
      <c r="S562">
        <f t="shared" si="169"/>
        <v>7.132554803053485E-3</v>
      </c>
      <c r="T562">
        <f t="shared" si="152"/>
        <v>83.494826859217696</v>
      </c>
    </row>
    <row r="563" spans="1:20" x14ac:dyDescent="0.25">
      <c r="A563">
        <f t="shared" si="153"/>
        <v>44.985461162655398</v>
      </c>
      <c r="B563">
        <f t="shared" si="170"/>
        <v>7.1596585113050883</v>
      </c>
      <c r="C563" t="str">
        <f t="shared" si="154"/>
        <v>-150.645492250396-14896.070495244i</v>
      </c>
      <c r="D563" t="str">
        <f t="shared" si="155"/>
        <v>3.47812499966319-2222.94045576485i</v>
      </c>
      <c r="E563" t="str">
        <f t="shared" si="156"/>
        <v>162.468646645568-0.0681221089273836i</v>
      </c>
      <c r="F563" t="str">
        <f t="shared" si="157"/>
        <v>2.90990990985563-20860.9273918659i</v>
      </c>
      <c r="G563" t="str">
        <f t="shared" si="158"/>
        <v>0.99999999998135-4.31860427153438E-06i</v>
      </c>
      <c r="H563" t="str">
        <f t="shared" si="159"/>
        <v>15.1515566196901+0.169461400117519i</v>
      </c>
      <c r="I563" t="str">
        <f t="shared" si="160"/>
        <v>24.2330523296277-2139.98598655062i</v>
      </c>
      <c r="K563" t="str">
        <f t="shared" si="161"/>
        <v>0.329957821975717-0.00371485954710704i</v>
      </c>
      <c r="L563" t="str">
        <f t="shared" si="162"/>
        <v>0.000833333333333333-112.610963603755i</v>
      </c>
      <c r="M563" t="str">
        <f t="shared" si="163"/>
        <v>0.005-39.6246064445298i</v>
      </c>
      <c r="N563">
        <f t="shared" si="164"/>
        <v>89.420581644486163</v>
      </c>
      <c r="O563">
        <f t="shared" si="165"/>
        <v>83.461878529886505</v>
      </c>
      <c r="P563" s="3">
        <f t="shared" si="166"/>
        <v>83.461878529886505</v>
      </c>
      <c r="Q563" s="3">
        <f t="shared" si="167"/>
        <v>-90.579418355513837</v>
      </c>
      <c r="R563">
        <f t="shared" si="168"/>
        <v>89.420581644486163</v>
      </c>
      <c r="S563">
        <f t="shared" si="169"/>
        <v>7.1596585113050887E-3</v>
      </c>
      <c r="T563">
        <f t="shared" si="152"/>
        <v>83.461878529886505</v>
      </c>
    </row>
    <row r="564" spans="1:20" x14ac:dyDescent="0.25">
      <c r="A564">
        <f t="shared" si="153"/>
        <v>45.156405915073492</v>
      </c>
      <c r="B564">
        <f t="shared" si="170"/>
        <v>7.1868652136480478</v>
      </c>
      <c r="C564" t="str">
        <f t="shared" si="154"/>
        <v>-150.645331689668-14839.6661840076i</v>
      </c>
      <c r="D564" t="str">
        <f t="shared" si="155"/>
        <v>3.47812499966062-2214.52526003733i</v>
      </c>
      <c r="E564" t="str">
        <f t="shared" si="156"/>
        <v>162.468639867269-0.0683808919342656i</v>
      </c>
      <c r="F564" t="str">
        <f t="shared" si="157"/>
        <v>2.90990990985524-20781.9559593162i</v>
      </c>
      <c r="G564" t="str">
        <f t="shared" si="158"/>
        <v>0.999999999981208-4.33501496776559E-06i</v>
      </c>
      <c r="H564" t="str">
        <f t="shared" si="159"/>
        <v>15.1515569354475+0.170105354471303i</v>
      </c>
      <c r="I564" t="str">
        <f t="shared" si="160"/>
        <v>24.2330524813533-2131.88484333103i</v>
      </c>
      <c r="K564" t="str">
        <f t="shared" si="161"/>
        <v>0.329957500855394-0.00372897235349658i</v>
      </c>
      <c r="L564" t="str">
        <f t="shared" si="162"/>
        <v>0.000833333333333333-112.184661888578i</v>
      </c>
      <c r="M564" t="str">
        <f t="shared" si="163"/>
        <v>0.005-39.4746029533073i</v>
      </c>
      <c r="N564">
        <f t="shared" si="164"/>
        <v>89.418380095375355</v>
      </c>
      <c r="O564">
        <f t="shared" si="165"/>
        <v>83.428930166276913</v>
      </c>
      <c r="P564" s="3">
        <f t="shared" si="166"/>
        <v>83.428930166276913</v>
      </c>
      <c r="Q564" s="3">
        <f t="shared" si="167"/>
        <v>-90.581619904624645</v>
      </c>
      <c r="R564">
        <f t="shared" si="168"/>
        <v>89.418380095375355</v>
      </c>
      <c r="S564">
        <f t="shared" si="169"/>
        <v>7.1868652136480478E-3</v>
      </c>
      <c r="T564">
        <f t="shared" si="152"/>
        <v>83.428930166276913</v>
      </c>
    </row>
    <row r="565" spans="1:20" x14ac:dyDescent="0.25">
      <c r="A565">
        <f t="shared" si="153"/>
        <v>45.328000257550769</v>
      </c>
      <c r="B565">
        <f t="shared" si="170"/>
        <v>7.2141753014599104</v>
      </c>
      <c r="C565" t="str">
        <f t="shared" si="154"/>
        <v>-150.645169906707-14783.4753463805i</v>
      </c>
      <c r="D565" t="str">
        <f t="shared" si="155"/>
        <v>3.47812499965805-2206.14192099914i</v>
      </c>
      <c r="E565" t="str">
        <f t="shared" si="156"/>
        <v>162.468633037373-0.0686406573897615i</v>
      </c>
      <c r="F565" t="str">
        <f t="shared" si="157"/>
        <v>2.9099099098548-20703.28348218i</v>
      </c>
      <c r="G565" t="str">
        <f t="shared" si="158"/>
        <v>0.999999999981064-4.35148802464247E-06i</v>
      </c>
      <c r="H565" t="str">
        <f t="shared" si="159"/>
        <v>15.1515572536091+0.170751755863455i</v>
      </c>
      <c r="I565" t="str">
        <f t="shared" si="160"/>
        <v>24.2330526342341-2123.81436799062i</v>
      </c>
      <c r="K565" t="str">
        <f t="shared" si="161"/>
        <v>0.329957177290558-0.0037431387466762i</v>
      </c>
      <c r="L565" t="str">
        <f t="shared" si="162"/>
        <v>0.000833333333333333-111.759973987426i</v>
      </c>
      <c r="M565" t="str">
        <f t="shared" si="163"/>
        <v>0.005-39.3251673175007i</v>
      </c>
      <c r="N565">
        <f t="shared" si="164"/>
        <v>89.416170183131385</v>
      </c>
      <c r="O565">
        <f t="shared" si="165"/>
        <v>83.395981768128053</v>
      </c>
      <c r="P565" s="3">
        <f t="shared" si="166"/>
        <v>83.395981768128053</v>
      </c>
      <c r="Q565" s="3">
        <f t="shared" si="167"/>
        <v>-90.583829816868615</v>
      </c>
      <c r="R565">
        <f t="shared" si="168"/>
        <v>89.416170183131385</v>
      </c>
      <c r="S565">
        <f t="shared" si="169"/>
        <v>7.2141753014599106E-3</v>
      </c>
      <c r="T565">
        <f t="shared" si="152"/>
        <v>83.395981768128053</v>
      </c>
    </row>
    <row r="566" spans="1:20" x14ac:dyDescent="0.25">
      <c r="A566">
        <f t="shared" si="153"/>
        <v>45.500246658529463</v>
      </c>
      <c r="B566">
        <f t="shared" si="170"/>
        <v>7.2415891676054578</v>
      </c>
      <c r="C566" t="str">
        <f t="shared" si="154"/>
        <v>-150.645006892209-14727.4971740385i</v>
      </c>
      <c r="D566" t="str">
        <f t="shared" si="155"/>
        <v>3.47812499965543-2197.79031805314i</v>
      </c>
      <c r="E566" t="str">
        <f t="shared" si="156"/>
        <v>162.468626155485-0.0689014090165609i</v>
      </c>
      <c r="F566" t="str">
        <f t="shared" si="157"/>
        <v>2.90990990985438-20624.9088287272i</v>
      </c>
      <c r="G566" t="str">
        <f t="shared" si="158"/>
        <v>0.99999999998092-4.36802367913549E-06i</v>
      </c>
      <c r="H566" t="str">
        <f t="shared" si="159"/>
        <v>15.1515575741935+0.171400613592859i</v>
      </c>
      <c r="I566" t="str">
        <f t="shared" si="160"/>
        <v>24.2330527882791-2115.77444443293i</v>
      </c>
      <c r="K566" t="str">
        <f t="shared" si="161"/>
        <v>0.329956851262604-0.00375735892979668i</v>
      </c>
      <c r="L566" t="str">
        <f t="shared" si="162"/>
        <v>0.000833333333333333-111.33689379102i</v>
      </c>
      <c r="M566" t="str">
        <f t="shared" si="163"/>
        <v>0.005-39.1762973874285i</v>
      </c>
      <c r="N566">
        <f t="shared" si="164"/>
        <v>89.413951876005783</v>
      </c>
      <c r="O566">
        <f t="shared" si="165"/>
        <v>83.363033335176752</v>
      </c>
      <c r="P566" s="3">
        <f t="shared" si="166"/>
        <v>83.363033335176752</v>
      </c>
      <c r="Q566" s="3">
        <f t="shared" si="167"/>
        <v>-90.586048123994217</v>
      </c>
      <c r="R566">
        <f t="shared" si="168"/>
        <v>89.413951876005783</v>
      </c>
      <c r="S566">
        <f t="shared" si="169"/>
        <v>7.2415891676054578E-3</v>
      </c>
      <c r="T566">
        <f t="shared" si="152"/>
        <v>83.363033335176752</v>
      </c>
    </row>
    <row r="567" spans="1:20" x14ac:dyDescent="0.25">
      <c r="A567">
        <f t="shared" si="153"/>
        <v>45.673147595831871</v>
      </c>
      <c r="B567">
        <f t="shared" si="170"/>
        <v>7.2691072064423583</v>
      </c>
      <c r="C567" t="str">
        <f t="shared" si="154"/>
        <v>-150.644842636804-14671.7308617176i</v>
      </c>
      <c r="D567" t="str">
        <f t="shared" si="155"/>
        <v>3.47812499965282-2189.47033105872i</v>
      </c>
      <c r="E567" t="str">
        <f t="shared" si="156"/>
        <v>162.468619221211-0.0691631505514031i</v>
      </c>
      <c r="F567" t="str">
        <f t="shared" si="157"/>
        <v>2.90990990985395-20546.8308715123i</v>
      </c>
      <c r="G567" t="str">
        <f t="shared" si="158"/>
        <v>0.999999999980775-4.38462216911557E-06i</v>
      </c>
      <c r="H567" t="str">
        <f t="shared" si="159"/>
        <v>15.1515578972188+0.172051936993731i</v>
      </c>
      <c r="I567" t="str">
        <f t="shared" si="160"/>
        <v>24.2330529434971-2107.76495700092i</v>
      </c>
      <c r="K567" t="str">
        <f t="shared" si="161"/>
        <v>0.329956522752787-0.00377163310677525i</v>
      </c>
      <c r="L567" t="str">
        <f t="shared" si="162"/>
        <v>0.000833333333333333-110.91541521321i</v>
      </c>
      <c r="M567" t="str">
        <f t="shared" si="163"/>
        <v>0.005-39.0279910215466i</v>
      </c>
      <c r="N567">
        <f t="shared" si="164"/>
        <v>89.411725142129896</v>
      </c>
      <c r="O567">
        <f t="shared" si="165"/>
        <v>83.330084867158334</v>
      </c>
      <c r="P567" s="3">
        <f t="shared" si="166"/>
        <v>83.330084867158334</v>
      </c>
      <c r="Q567" s="3">
        <f t="shared" si="167"/>
        <v>-90.588274857870104</v>
      </c>
      <c r="R567">
        <f t="shared" si="168"/>
        <v>89.411725142129896</v>
      </c>
      <c r="S567">
        <f t="shared" si="169"/>
        <v>7.2691072064423583E-3</v>
      </c>
      <c r="T567">
        <f t="shared" si="152"/>
        <v>83.330084867158334</v>
      </c>
    </row>
    <row r="568" spans="1:20" x14ac:dyDescent="0.25">
      <c r="A568">
        <f t="shared" si="153"/>
        <v>45.846705556696037</v>
      </c>
      <c r="B568">
        <f t="shared" si="170"/>
        <v>7.2967298138268397</v>
      </c>
      <c r="C568" t="str">
        <f t="shared" si="154"/>
        <v>-150.644677131047-14616.1756072008i</v>
      </c>
      <c r="D568" t="str">
        <f t="shared" si="155"/>
        <v>3.47812499965017-2181.18184033006i</v>
      </c>
      <c r="E568" t="str">
        <f t="shared" si="156"/>
        <v>162.468612234153-0.0694258857450839i</v>
      </c>
      <c r="F568" t="str">
        <f t="shared" si="157"/>
        <v>2.90990990985354-20469.0484873575i</v>
      </c>
      <c r="G568" t="str">
        <f t="shared" si="158"/>
        <v>0.999999999980629-4.40128373335756E-06i</v>
      </c>
      <c r="H568" t="str">
        <f t="shared" si="159"/>
        <v>15.1515582227039+0.172705735435761i</v>
      </c>
      <c r="I568" t="str">
        <f t="shared" si="160"/>
        <v>24.2330530998968-2099.78579047546i</v>
      </c>
      <c r="K568" t="str">
        <f t="shared" si="161"/>
        <v>0.329956191742219-0.00378596148229851i</v>
      </c>
      <c r="L568" t="str">
        <f t="shared" si="162"/>
        <v>0.000833333333333333-110.495532190885i</v>
      </c>
      <c r="M568" t="str">
        <f t="shared" si="163"/>
        <v>0.005-38.8802460864182i</v>
      </c>
      <c r="N568">
        <f t="shared" si="164"/>
        <v>89.40948994951431</v>
      </c>
      <c r="O568">
        <f t="shared" si="165"/>
        <v>83.297136363805748</v>
      </c>
      <c r="P568" s="3">
        <f t="shared" si="166"/>
        <v>83.297136363805748</v>
      </c>
      <c r="Q568" s="3">
        <f t="shared" si="167"/>
        <v>-90.59051005048569</v>
      </c>
      <c r="R568">
        <f t="shared" si="168"/>
        <v>89.40948994951431</v>
      </c>
      <c r="S568">
        <f t="shared" si="169"/>
        <v>7.2967298138268393E-3</v>
      </c>
      <c r="T568">
        <f t="shared" si="152"/>
        <v>83.297136363805748</v>
      </c>
    </row>
    <row r="569" spans="1:20" x14ac:dyDescent="0.25">
      <c r="A569">
        <f t="shared" si="153"/>
        <v>46.020923037811478</v>
      </c>
      <c r="B569">
        <f t="shared" si="170"/>
        <v>7.3244573871193817</v>
      </c>
      <c r="C569" t="str">
        <f t="shared" si="154"/>
        <v>-150.644510365424-14560.8306113074i</v>
      </c>
      <c r="D569" t="str">
        <f t="shared" si="155"/>
        <v>3.4781249996475-2172.92472663446i</v>
      </c>
      <c r="E569" t="str">
        <f t="shared" si="156"/>
        <v>162.468605193906-0.0696896183625343i</v>
      </c>
      <c r="F569" t="str">
        <f t="shared" si="157"/>
        <v>2.90990990985312-20391.5605573371i</v>
      </c>
      <c r="G569" t="str">
        <f t="shared" si="158"/>
        <v>0.999999999980481-4.41800861154367E-06i</v>
      </c>
      <c r="H569" t="str">
        <f t="shared" si="159"/>
        <v>15.1515585506674+0.173362018324247i</v>
      </c>
      <c r="I569" t="str">
        <f t="shared" si="160"/>
        <v>24.2330532574875-2091.83683007355i</v>
      </c>
      <c r="K569" t="str">
        <f t="shared" si="161"/>
        <v>0.329955858211868-0.00380034426182528i</v>
      </c>
      <c r="L569" t="str">
        <f t="shared" si="162"/>
        <v>0.000833333333333333-110.077238683886i</v>
      </c>
      <c r="M569" t="str">
        <f t="shared" si="163"/>
        <v>0.005-38.7330604566829i</v>
      </c>
      <c r="N569">
        <f t="shared" si="164"/>
        <v>89.407246266048389</v>
      </c>
      <c r="O569">
        <f t="shared" si="165"/>
        <v>83.264187824849998</v>
      </c>
      <c r="P569" s="3">
        <f t="shared" si="166"/>
        <v>83.264187824849998</v>
      </c>
      <c r="Q569" s="3">
        <f t="shared" si="167"/>
        <v>-90.592753733951611</v>
      </c>
      <c r="R569">
        <f t="shared" si="168"/>
        <v>89.407246266048389</v>
      </c>
      <c r="S569">
        <f t="shared" si="169"/>
        <v>7.3244573871193821E-3</v>
      </c>
      <c r="T569">
        <f t="shared" si="152"/>
        <v>83.264187824849998</v>
      </c>
    </row>
    <row r="570" spans="1:20" x14ac:dyDescent="0.25">
      <c r="A570">
        <f t="shared" si="153"/>
        <v>46.195802545355164</v>
      </c>
      <c r="B570">
        <f t="shared" si="170"/>
        <v>7.3522903251904355</v>
      </c>
      <c r="C570" t="str">
        <f t="shared" si="154"/>
        <v>-150.644342330347-14505.6950778816i</v>
      </c>
      <c r="D570" t="str">
        <f t="shared" si="155"/>
        <v>3.47812499964482-2164.69887119055i</v>
      </c>
      <c r="E570" t="str">
        <f t="shared" si="156"/>
        <v>162.468598100069-0.0699543521828791i</v>
      </c>
      <c r="F570" t="str">
        <f t="shared" si="157"/>
        <v>2.90990990985267-20314.3659667613i</v>
      </c>
      <c r="G570" t="str">
        <f t="shared" si="158"/>
        <v>0.999999999980333-4.43479704426688E-06i</v>
      </c>
      <c r="H570" t="str">
        <f t="shared" si="159"/>
        <v>15.1515588811281+0.174020795100227i</v>
      </c>
      <c r="I570" t="str">
        <f t="shared" si="160"/>
        <v>24.2330534162783-2083.91796144671i</v>
      </c>
      <c r="K570" t="str">
        <f t="shared" si="161"/>
        <v>0.329955522142557-0.0038147816515894i</v>
      </c>
      <c r="L570" t="str">
        <f t="shared" si="162"/>
        <v>0.000833333333333333-109.660528674921i</v>
      </c>
      <c r="M570" t="str">
        <f t="shared" si="163"/>
        <v>0.005-38.5864320150258i</v>
      </c>
      <c r="N570">
        <f t="shared" si="164"/>
        <v>89.404994059499884</v>
      </c>
      <c r="O570">
        <f t="shared" si="165"/>
        <v>83.231239250020167</v>
      </c>
      <c r="P570" s="3">
        <f t="shared" si="166"/>
        <v>83.231239250020167</v>
      </c>
      <c r="Q570" s="3">
        <f t="shared" si="167"/>
        <v>-90.595005940500116</v>
      </c>
      <c r="R570">
        <f t="shared" si="168"/>
        <v>89.404994059499884</v>
      </c>
      <c r="S570">
        <f t="shared" si="169"/>
        <v>7.3522903251904354E-3</v>
      </c>
      <c r="T570">
        <f t="shared" si="152"/>
        <v>83.231239250020167</v>
      </c>
    </row>
    <row r="571" spans="1:20" x14ac:dyDescent="0.25">
      <c r="A571">
        <f t="shared" si="153"/>
        <v>46.371346595027518</v>
      </c>
      <c r="B571">
        <f t="shared" si="170"/>
        <v>7.3802290284261591</v>
      </c>
      <c r="C571" t="str">
        <f t="shared" si="154"/>
        <v>-150.644173016155-14450.7682137804i</v>
      </c>
      <c r="D571" t="str">
        <f t="shared" si="155"/>
        <v>3.47812499964211-2156.50415566665i</v>
      </c>
      <c r="E571" t="str">
        <f t="shared" si="156"/>
        <v>162.468590952231-0.0702200909994578i</v>
      </c>
      <c r="F571" t="str">
        <f t="shared" si="157"/>
        <v>2.90990990985225-20237.46360516i</v>
      </c>
      <c r="G571" t="str">
        <f t="shared" si="158"/>
        <v>0.999999999980183-4.45164927303442E-06i</v>
      </c>
      <c r="H571" t="str">
        <f t="shared" si="159"/>
        <v>15.1515592141051+0.174682075240615i</v>
      </c>
      <c r="I571" t="str">
        <f t="shared" si="160"/>
        <v>24.2330535762781-2076.02907067937i</v>
      </c>
      <c r="K571" t="str">
        <f t="shared" si="161"/>
        <v>0.329955183514966-0.00382927385860275i</v>
      </c>
      <c r="L571" t="str">
        <f t="shared" si="162"/>
        <v>0.000833333333333333-109.245396169477i</v>
      </c>
      <c r="M571" t="str">
        <f t="shared" si="163"/>
        <v>0.005-38.4403586521476i</v>
      </c>
      <c r="N571">
        <f t="shared" si="164"/>
        <v>89.402733297514416</v>
      </c>
      <c r="O571">
        <f t="shared" si="165"/>
        <v>83.19829063904308</v>
      </c>
      <c r="P571" s="3">
        <f t="shared" si="166"/>
        <v>83.19829063904308</v>
      </c>
      <c r="Q571" s="3">
        <f t="shared" si="167"/>
        <v>-90.597266702485584</v>
      </c>
      <c r="R571">
        <f t="shared" si="168"/>
        <v>89.402733297514416</v>
      </c>
      <c r="S571">
        <f t="shared" si="169"/>
        <v>7.3802290284261593E-3</v>
      </c>
      <c r="T571">
        <f t="shared" si="152"/>
        <v>83.19829063904308</v>
      </c>
    </row>
    <row r="572" spans="1:20" x14ac:dyDescent="0.25">
      <c r="A572">
        <f t="shared" si="153"/>
        <v>46.547557712088626</v>
      </c>
      <c r="B572">
        <f t="shared" si="170"/>
        <v>7.408273898734179</v>
      </c>
      <c r="C572" t="str">
        <f t="shared" si="154"/>
        <v>-150.644002413114-14396.0492288628i</v>
      </c>
      <c r="D572" t="str">
        <f t="shared" si="155"/>
        <v>3.47812499963939-2148.34046217901i</v>
      </c>
      <c r="E572" t="str">
        <f t="shared" si="156"/>
        <v>162.468583749983-0.0704868386198938i</v>
      </c>
      <c r="F572" t="str">
        <f t="shared" si="157"/>
        <v>2.90990990985181-20160.8523662668i</v>
      </c>
      <c r="G572" t="str">
        <f t="shared" si="158"/>
        <v>0.999999999980032-4.46856554027128E-06i</v>
      </c>
      <c r="H572" t="str">
        <f t="shared" si="159"/>
        <v>15.1515595496176+0.175345868258342i</v>
      </c>
      <c r="I572" t="str">
        <f t="shared" si="160"/>
        <v>24.2330537374961-2068.1700442872i</v>
      </c>
      <c r="K572" t="str">
        <f t="shared" si="161"/>
        <v>0.329954842309625-0.00384382109065799i</v>
      </c>
      <c r="L572" t="str">
        <f t="shared" si="162"/>
        <v>0.000833333333333333-108.831835195733i</v>
      </c>
      <c r="M572" t="str">
        <f t="shared" si="163"/>
        <v>0.005-38.294838266734i</v>
      </c>
      <c r="N572">
        <f t="shared" si="164"/>
        <v>89.400463947615052</v>
      </c>
      <c r="O572">
        <f t="shared" si="165"/>
        <v>83.165341991643572</v>
      </c>
      <c r="P572" s="3">
        <f t="shared" si="166"/>
        <v>83.165341991643572</v>
      </c>
      <c r="Q572" s="3">
        <f t="shared" si="167"/>
        <v>-90.599536052384948</v>
      </c>
      <c r="R572">
        <f t="shared" si="168"/>
        <v>89.400463947615052</v>
      </c>
      <c r="S572">
        <f t="shared" si="169"/>
        <v>7.408273898734179E-3</v>
      </c>
      <c r="T572">
        <f t="shared" si="152"/>
        <v>83.165341991643572</v>
      </c>
    </row>
    <row r="573" spans="1:20" x14ac:dyDescent="0.25">
      <c r="A573">
        <f t="shared" si="153"/>
        <v>46.72443843139456</v>
      </c>
      <c r="B573">
        <f t="shared" si="170"/>
        <v>7.4364253395493689</v>
      </c>
      <c r="C573" t="str">
        <f t="shared" si="154"/>
        <v>-150.64383051142-14341.5373359783i</v>
      </c>
      <c r="D573" t="str">
        <f t="shared" si="155"/>
        <v>3.47812499963664-2140.20767329018i</v>
      </c>
      <c r="E573" t="str">
        <f t="shared" si="156"/>
        <v>162.468576492911-0.0707545988662015i</v>
      </c>
      <c r="F573" t="str">
        <f t="shared" si="157"/>
        <v>2.90990990985137-20084.5311480034i</v>
      </c>
      <c r="G573" t="str">
        <f t="shared" si="158"/>
        <v>0.99999999997988-4.48554608932363E-06i</v>
      </c>
      <c r="H573" t="str">
        <f t="shared" si="159"/>
        <v>15.1515598876847+0.176012183702488i</v>
      </c>
      <c r="I573" t="str">
        <f t="shared" si="160"/>
        <v>24.2330538999418-2060.34076921542i</v>
      </c>
      <c r="K573" t="str">
        <f t="shared" si="161"/>
        <v>0.329954498506916-0.00385842355633151i</v>
      </c>
      <c r="L573" t="str">
        <f t="shared" si="162"/>
        <v>0.000833333333333333-108.419839804476i</v>
      </c>
      <c r="M573" t="str">
        <f t="shared" si="163"/>
        <v>0.005-38.1498687654254i</v>
      </c>
      <c r="N573">
        <f t="shared" si="164"/>
        <v>89.398185977201848</v>
      </c>
      <c r="O573">
        <f t="shared" si="165"/>
        <v>83.132393307544476</v>
      </c>
      <c r="P573" s="3">
        <f t="shared" si="166"/>
        <v>83.132393307544476</v>
      </c>
      <c r="Q573" s="3">
        <f t="shared" si="167"/>
        <v>-90.601814022798152</v>
      </c>
      <c r="R573">
        <f t="shared" si="168"/>
        <v>89.398185977201848</v>
      </c>
      <c r="S573">
        <f t="shared" si="169"/>
        <v>7.4364253395493686E-3</v>
      </c>
      <c r="T573">
        <f t="shared" si="152"/>
        <v>83.132393307544476</v>
      </c>
    </row>
    <row r="574" spans="1:20" x14ac:dyDescent="0.25">
      <c r="A574">
        <f t="shared" si="153"/>
        <v>46.90199129743386</v>
      </c>
      <c r="B574">
        <f t="shared" si="170"/>
        <v>7.4646837558396566</v>
      </c>
      <c r="C574" t="str">
        <f t="shared" si="154"/>
        <v>-150.643657301183-14287.2317509553i</v>
      </c>
      <c r="D574" t="str">
        <f t="shared" si="155"/>
        <v>3.47812499963389-2132.10567200724i</v>
      </c>
      <c r="E574" t="str">
        <f t="shared" si="156"/>
        <v>162.468569180597-0.0710233755746945i</v>
      </c>
      <c r="F574" t="str">
        <f t="shared" si="157"/>
        <v>2.90990990985092-20008.4988524634i</v>
      </c>
      <c r="G574" t="str">
        <f t="shared" si="158"/>
        <v>0.999999999979727-4.50259116446237E-06i</v>
      </c>
      <c r="H574" t="str">
        <f t="shared" si="159"/>
        <v>15.1515602283262+0.176681031158423i</v>
      </c>
      <c r="I574" t="str">
        <f t="shared" si="160"/>
        <v>24.2330540636245-2052.54113283735i</v>
      </c>
      <c r="K574" t="str">
        <f t="shared" si="161"/>
        <v>0.329954152087071-0.00387308146498639i</v>
      </c>
      <c r="L574" t="str">
        <f t="shared" si="162"/>
        <v>0.000833333333333333-108.009404069014i</v>
      </c>
      <c r="M574" t="str">
        <f t="shared" si="163"/>
        <v>0.005-38.0054480627868i</v>
      </c>
      <c r="N574">
        <f t="shared" si="164"/>
        <v>89.395899353551343</v>
      </c>
      <c r="O574">
        <f t="shared" si="165"/>
        <v>83.09944458646639</v>
      </c>
      <c r="P574" s="3">
        <f t="shared" si="166"/>
        <v>83.09944458646639</v>
      </c>
      <c r="Q574" s="3">
        <f t="shared" si="167"/>
        <v>-90.604100646448657</v>
      </c>
      <c r="R574">
        <f t="shared" si="168"/>
        <v>89.395899353551343</v>
      </c>
      <c r="S574">
        <f t="shared" si="169"/>
        <v>7.4646837558396562E-3</v>
      </c>
      <c r="T574">
        <f t="shared" si="152"/>
        <v>83.09944458646639</v>
      </c>
    </row>
    <row r="575" spans="1:20" x14ac:dyDescent="0.25">
      <c r="A575">
        <f t="shared" si="153"/>
        <v>47.080218864364106</v>
      </c>
      <c r="B575">
        <f t="shared" si="170"/>
        <v>7.4930495541118471</v>
      </c>
      <c r="C575" t="str">
        <f t="shared" si="154"/>
        <v>-150.643482772452-14233.1316925902i</v>
      </c>
      <c r="D575" t="str">
        <f t="shared" si="155"/>
        <v>3.47812499963108-2124.0343417802i</v>
      </c>
      <c r="E575" t="str">
        <f t="shared" si="156"/>
        <v>162.468561812621-0.0712931725962093i</v>
      </c>
      <c r="F575" t="str">
        <f t="shared" si="157"/>
        <v>2.90990990985046-19932.7543858968i</v>
      </c>
      <c r="G575" t="str">
        <f t="shared" si="158"/>
        <v>0.999999999979572-4.51970101088662E-06i</v>
      </c>
      <c r="H575" t="str">
        <f t="shared" si="159"/>
        <v>15.1515605715613+0.177352420247939i</v>
      </c>
      <c r="I575" t="str">
        <f t="shared" si="160"/>
        <v>24.2330542285534-2044.77102295254i</v>
      </c>
      <c r="K575" t="str">
        <f t="shared" si="161"/>
        <v>0.329953803030177-0.00388779502677536i</v>
      </c>
      <c r="L575" t="str">
        <f t="shared" si="162"/>
        <v>0.000833333333333333-107.600522085091i</v>
      </c>
      <c r="M575" t="str">
        <f t="shared" si="163"/>
        <v>0.005-37.8615740812779i</v>
      </c>
      <c r="N575">
        <f t="shared" si="164"/>
        <v>89.39360404381614</v>
      </c>
      <c r="O575">
        <f t="shared" si="165"/>
        <v>83.066495828127842</v>
      </c>
      <c r="P575" s="3">
        <f t="shared" si="166"/>
        <v>83.066495828127842</v>
      </c>
      <c r="Q575" s="3">
        <f t="shared" si="167"/>
        <v>-90.60639595618386</v>
      </c>
      <c r="R575">
        <f t="shared" si="168"/>
        <v>89.39360404381614</v>
      </c>
      <c r="S575">
        <f t="shared" si="169"/>
        <v>7.4930495541118474E-3</v>
      </c>
      <c r="T575">
        <f t="shared" si="152"/>
        <v>83.066495828127842</v>
      </c>
    </row>
    <row r="576" spans="1:20" x14ac:dyDescent="0.25">
      <c r="A576">
        <f t="shared" si="153"/>
        <v>47.259123696048697</v>
      </c>
      <c r="B576">
        <f t="shared" si="170"/>
        <v>7.5215231424174727</v>
      </c>
      <c r="C576" t="str">
        <f t="shared" si="154"/>
        <v>-150.64330691519-14179.2363826357i</v>
      </c>
      <c r="D576" t="str">
        <f t="shared" si="155"/>
        <v>3.47812499962827-2115.99356650025i</v>
      </c>
      <c r="E576" t="str">
        <f t="shared" si="156"/>
        <v>162.46855438856-0.0715639937960723i</v>
      </c>
      <c r="F576" t="str">
        <f t="shared" si="157"/>
        <v>2.90990990985001-19857.2966586939i</v>
      </c>
      <c r="G576" t="str">
        <f t="shared" si="158"/>
        <v>0.999999999979417-0.0000045368758747273i</v>
      </c>
      <c r="H576" t="str">
        <f t="shared" si="159"/>
        <v>15.1515609174101+0.178026360629397i</v>
      </c>
      <c r="I576" t="str">
        <f t="shared" si="160"/>
        <v>24.2330543947382-2037.03032778538i</v>
      </c>
      <c r="K576" t="str">
        <f t="shared" si="161"/>
        <v>0.329953451316162-0.00390256445264349i</v>
      </c>
      <c r="L576" t="str">
        <f t="shared" si="162"/>
        <v>0.000833333333333333-107.193187970802i</v>
      </c>
      <c r="M576" t="str">
        <f t="shared" si="163"/>
        <v>0.005-37.7182447512233i</v>
      </c>
      <c r="N576">
        <f t="shared" si="164"/>
        <v>89.391300015024399</v>
      </c>
      <c r="O576">
        <f t="shared" si="165"/>
        <v>83.033547032245153</v>
      </c>
      <c r="P576" s="3">
        <f t="shared" si="166"/>
        <v>83.033547032245153</v>
      </c>
      <c r="Q576" s="3">
        <f t="shared" si="167"/>
        <v>-90.608699984975601</v>
      </c>
      <c r="R576">
        <f t="shared" si="168"/>
        <v>89.391300015024399</v>
      </c>
      <c r="S576">
        <f t="shared" si="169"/>
        <v>7.5215231424174724E-3</v>
      </c>
      <c r="T576">
        <f t="shared" si="152"/>
        <v>83.033547032245153</v>
      </c>
    </row>
    <row r="577" spans="1:20" x14ac:dyDescent="0.25">
      <c r="A577">
        <f t="shared" si="153"/>
        <v>47.438708366093685</v>
      </c>
      <c r="B577">
        <f t="shared" si="170"/>
        <v>7.5501049303586596</v>
      </c>
      <c r="C577" t="str">
        <f t="shared" si="154"/>
        <v>-150.643129719289-14125.5450457901i</v>
      </c>
      <c r="D577" t="str">
        <f t="shared" si="155"/>
        <v>3.47812499962545-2107.98323049815i</v>
      </c>
      <c r="E577" t="str">
        <f t="shared" si="156"/>
        <v>162.468546907985-0.0718358430541134i</v>
      </c>
      <c r="F577" t="str">
        <f t="shared" si="157"/>
        <v>2.90990990984956-19782.12458537i</v>
      </c>
      <c r="G577" t="str">
        <f t="shared" si="158"/>
        <v>0.99999999997926-4.55411600305054E-06i</v>
      </c>
      <c r="H577" t="str">
        <f t="shared" si="159"/>
        <v>15.1515612658923+0.17870286199786i</v>
      </c>
      <c r="I577" t="str">
        <f t="shared" si="160"/>
        <v>24.2330545621885-2029.31893598337i</v>
      </c>
      <c r="K577" t="str">
        <f t="shared" si="161"/>
        <v>0.329953096924808-0.00391738995433149i</v>
      </c>
      <c r="L577" t="str">
        <f t="shared" si="162"/>
        <v>0.000833333333333333-106.787395866509i</v>
      </c>
      <c r="M577" t="str">
        <f t="shared" si="163"/>
        <v>0.005-37.5754580107822i</v>
      </c>
      <c r="N577">
        <f t="shared" si="164"/>
        <v>89.388987234079408</v>
      </c>
      <c r="O577">
        <f t="shared" si="165"/>
        <v>83.000598198532543</v>
      </c>
      <c r="P577" s="3">
        <f t="shared" si="166"/>
        <v>83.000598198532543</v>
      </c>
      <c r="Q577" s="3">
        <f t="shared" si="167"/>
        <v>-90.611012765920592</v>
      </c>
      <c r="R577">
        <f t="shared" si="168"/>
        <v>89.388987234079408</v>
      </c>
      <c r="S577">
        <f t="shared" si="169"/>
        <v>7.5501049303586592E-3</v>
      </c>
      <c r="T577">
        <f t="shared" si="152"/>
        <v>83.000598198532543</v>
      </c>
    </row>
    <row r="578" spans="1:20" x14ac:dyDescent="0.25">
      <c r="A578">
        <f t="shared" si="153"/>
        <v>47.618975457884837</v>
      </c>
      <c r="B578">
        <f t="shared" si="170"/>
        <v>7.5787953290940226</v>
      </c>
      <c r="C578" t="str">
        <f t="shared" si="154"/>
        <v>-150.642951174561-14072.056909686i</v>
      </c>
      <c r="D578" t="str">
        <f t="shared" si="155"/>
        <v>3.4781249996226-2100.00321854252i</v>
      </c>
      <c r="E578" t="str">
        <f t="shared" si="156"/>
        <v>162.468539370469-0.0721087242648265i</v>
      </c>
      <c r="F578" t="str">
        <f t="shared" si="157"/>
        <v>2.90990990984909-19707.2370845496i</v>
      </c>
      <c r="G578" t="str">
        <f t="shared" si="158"/>
        <v>0.999999999979102-4.57142164386141E-06i</v>
      </c>
      <c r="H578" t="str">
        <f t="shared" si="159"/>
        <v>15.151561617028+0.179381934085233i</v>
      </c>
      <c r="I578" t="str">
        <f t="shared" si="160"/>
        <v>24.2330547309138-2021.63673661554i</v>
      </c>
      <c r="K578" t="str">
        <f t="shared" si="161"/>
        <v>0.329952739835738-0.0039322717443783i</v>
      </c>
      <c r="L578" t="str">
        <f t="shared" si="162"/>
        <v>0.000833333333333333-106.383139934757i</v>
      </c>
      <c r="M578" t="str">
        <f t="shared" si="163"/>
        <v>0.005-37.4332118059198i</v>
      </c>
      <c r="N578">
        <f t="shared" si="164"/>
        <v>89.386665667759118</v>
      </c>
      <c r="O578">
        <f t="shared" si="165"/>
        <v>82.967649326702144</v>
      </c>
      <c r="P578" s="3">
        <f t="shared" si="166"/>
        <v>82.967649326702144</v>
      </c>
      <c r="Q578" s="3">
        <f t="shared" si="167"/>
        <v>-90.613334332240882</v>
      </c>
      <c r="R578">
        <f t="shared" si="168"/>
        <v>89.386665667759118</v>
      </c>
      <c r="S578">
        <f t="shared" si="169"/>
        <v>7.578795329094023E-3</v>
      </c>
      <c r="T578">
        <f t="shared" si="152"/>
        <v>82.967649326702144</v>
      </c>
    </row>
    <row r="579" spans="1:20" x14ac:dyDescent="0.25">
      <c r="A579">
        <f t="shared" si="153"/>
        <v>47.799927564624802</v>
      </c>
      <c r="B579">
        <f t="shared" si="170"/>
        <v>7.6075947513445801</v>
      </c>
      <c r="C579" t="str">
        <f t="shared" si="154"/>
        <v>-150.642771270741-14018.7712048788i</v>
      </c>
      <c r="D579" t="str">
        <f t="shared" si="155"/>
        <v>3.47812499961973-2092.0534158382i</v>
      </c>
      <c r="E579" t="str">
        <f t="shared" si="156"/>
        <v>162.468531775576-0.072382641337323i</v>
      </c>
      <c r="F579" t="str">
        <f t="shared" si="157"/>
        <v>2.90990990984865-19632.6330789509i</v>
      </c>
      <c r="G579" t="str">
        <f t="shared" si="158"/>
        <v>0.999999999978943-4.58879304610735E-06i</v>
      </c>
      <c r="H579" t="str">
        <f t="shared" si="159"/>
        <v>15.1515619708374+0.180063586660405i</v>
      </c>
      <c r="I579" t="str">
        <f t="shared" si="160"/>
        <v>24.2330549009239-2013.98361917089i</v>
      </c>
      <c r="K579" t="str">
        <f t="shared" si="161"/>
        <v>0.329952380028423-0.00394721003612438i</v>
      </c>
      <c r="L579" t="str">
        <f t="shared" si="162"/>
        <v>0.000833333333333333-105.980414360188i</v>
      </c>
      <c r="M579" t="str">
        <f t="shared" si="163"/>
        <v>0.005-37.2915040903764i</v>
      </c>
      <c r="N579">
        <f t="shared" si="164"/>
        <v>89.384335282715611</v>
      </c>
      <c r="O579">
        <f t="shared" si="165"/>
        <v>82.934700416463656</v>
      </c>
      <c r="P579" s="3">
        <f t="shared" si="166"/>
        <v>82.934700416463656</v>
      </c>
      <c r="Q579" s="3">
        <f t="shared" si="167"/>
        <v>-90.615664717284389</v>
      </c>
      <c r="R579">
        <f t="shared" si="168"/>
        <v>89.384335282715611</v>
      </c>
      <c r="S579">
        <f t="shared" si="169"/>
        <v>7.6075947513445799E-3</v>
      </c>
      <c r="T579">
        <f t="shared" si="152"/>
        <v>82.934700416463656</v>
      </c>
    </row>
    <row r="580" spans="1:20" x14ac:dyDescent="0.25">
      <c r="A580">
        <f t="shared" si="153"/>
        <v>47.981567289370375</v>
      </c>
      <c r="B580">
        <f t="shared" si="170"/>
        <v>7.6365036113996894</v>
      </c>
      <c r="C580" t="str">
        <f t="shared" si="154"/>
        <v>-150.642589997488-13965.6871648363i</v>
      </c>
      <c r="D580" t="str">
        <f t="shared" si="155"/>
        <v>3.47812499961682-2084.13370802463i</v>
      </c>
      <c r="E580" t="str">
        <f t="shared" si="156"/>
        <v>162.468524122871-0.0726575981954464i</v>
      </c>
      <c r="F580" t="str">
        <f t="shared" si="157"/>
        <v>2.90990990984817-19558.3114953701i</v>
      </c>
      <c r="G580" t="str">
        <f t="shared" si="158"/>
        <v>0.999999999978783-4.60623045968183E-06i</v>
      </c>
      <c r="H580" t="str">
        <f t="shared" si="159"/>
        <v>15.1515623273409+0.180747829529387i</v>
      </c>
      <c r="I580" t="str">
        <f t="shared" si="160"/>
        <v>24.2330550722282-2006.35947355673i</v>
      </c>
      <c r="K580" t="str">
        <f t="shared" si="161"/>
        <v>0.329952017482178-0.00396220504371443i</v>
      </c>
      <c r="L580" t="str">
        <f t="shared" si="162"/>
        <v>0.000833333333333333-105.57921334946i</v>
      </c>
      <c r="M580" t="str">
        <f t="shared" si="163"/>
        <v>0.005-37.1503328256389i</v>
      </c>
      <c r="N580">
        <f t="shared" si="164"/>
        <v>89.381996045474679</v>
      </c>
      <c r="O580">
        <f t="shared" si="165"/>
        <v>82.901751467524832</v>
      </c>
      <c r="P580" s="3">
        <f t="shared" si="166"/>
        <v>82.901751467524832</v>
      </c>
      <c r="Q580" s="3">
        <f t="shared" si="167"/>
        <v>-90.618003954525321</v>
      </c>
      <c r="R580">
        <f t="shared" si="168"/>
        <v>89.381996045474679</v>
      </c>
      <c r="S580">
        <f t="shared" si="169"/>
        <v>7.6365036113996898E-3</v>
      </c>
      <c r="T580">
        <f t="shared" si="152"/>
        <v>82.901751467524832</v>
      </c>
    </row>
    <row r="581" spans="1:20" x14ac:dyDescent="0.25">
      <c r="A581">
        <f t="shared" si="153"/>
        <v>48.16389724506999</v>
      </c>
      <c r="B581">
        <f t="shared" si="170"/>
        <v>7.6655223251230087</v>
      </c>
      <c r="C581" t="str">
        <f t="shared" si="154"/>
        <v>-150.642407344384-13912.8040259272i</v>
      </c>
      <c r="D581" t="str">
        <f t="shared" si="155"/>
        <v>3.47812499961391-2076.24398117415i</v>
      </c>
      <c r="E581" t="str">
        <f t="shared" si="156"/>
        <v>162.468516411914-0.0729335987778278i</v>
      </c>
      <c r="F581" t="str">
        <f t="shared" si="157"/>
        <v>2.9099099098477-19484.2712646665i</v>
      </c>
      <c r="G581" t="str">
        <f t="shared" si="158"/>
        <v>0.999999999978621-4.62373413542787E-06i</v>
      </c>
      <c r="H581" t="str">
        <f t="shared" si="159"/>
        <v>15.1515626865589+0.181434672535458i</v>
      </c>
      <c r="I581" t="str">
        <f t="shared" si="160"/>
        <v>24.2330552448373-1998.76419009719i</v>
      </c>
      <c r="K581" t="str">
        <f t="shared" si="161"/>
        <v>0.329951652176159-0.00397725698210054i</v>
      </c>
      <c r="L581" t="str">
        <f t="shared" si="162"/>
        <v>0.000833333333333333-105.179531131162i</v>
      </c>
      <c r="M581" t="str">
        <f t="shared" si="163"/>
        <v>0.005-37.0096959809114i</v>
      </c>
      <c r="N581">
        <f t="shared" si="164"/>
        <v>89.379647922435339</v>
      </c>
      <c r="O581">
        <f t="shared" si="165"/>
        <v>82.86880247959111</v>
      </c>
      <c r="P581" s="3">
        <f t="shared" si="166"/>
        <v>82.86880247959111</v>
      </c>
      <c r="Q581" s="3">
        <f t="shared" si="167"/>
        <v>-90.620352077564661</v>
      </c>
      <c r="R581">
        <f t="shared" si="168"/>
        <v>89.379647922435339</v>
      </c>
      <c r="S581">
        <f t="shared" si="169"/>
        <v>7.6655223251230085E-3</v>
      </c>
      <c r="T581">
        <f t="shared" si="152"/>
        <v>82.86880247959111</v>
      </c>
    </row>
    <row r="582" spans="1:20" x14ac:dyDescent="0.25">
      <c r="A582">
        <f t="shared" si="153"/>
        <v>48.346920054601256</v>
      </c>
      <c r="B582">
        <f t="shared" si="170"/>
        <v>7.6946513099584761</v>
      </c>
      <c r="C582" t="str">
        <f t="shared" si="154"/>
        <v>-150.642223300924-13860.1210274099i</v>
      </c>
      <c r="D582" t="str">
        <f t="shared" si="155"/>
        <v>3.47812499961096-2068.38412179037i</v>
      </c>
      <c r="E582" t="str">
        <f t="shared" si="156"/>
        <v>162.468508642262-0.0732106470378787i</v>
      </c>
      <c r="F582" t="str">
        <f t="shared" si="157"/>
        <v>2.90990990984721-19410.5113217463i</v>
      </c>
      <c r="G582" t="str">
        <f t="shared" si="158"/>
        <v>0.999999999978458-4.64130432514174E-06i</v>
      </c>
      <c r="H582" t="str">
        <f t="shared" si="159"/>
        <v>15.1515630485123+0.182124125559301i</v>
      </c>
      <c r="I582" t="str">
        <f t="shared" si="160"/>
        <v>24.2330554187606-1991.19765953157i</v>
      </c>
      <c r="K582" t="str">
        <f t="shared" si="161"/>
        <v>0.329951284089363-0.00399236606704503i</v>
      </c>
      <c r="L582" t="str">
        <f t="shared" si="162"/>
        <v>0.000833333333333333-104.78136195573i</v>
      </c>
      <c r="M582" t="str">
        <f t="shared" si="163"/>
        <v>0.005-36.8695915330858i</v>
      </c>
      <c r="N582">
        <f t="shared" si="164"/>
        <v>89.377290879869335</v>
      </c>
      <c r="O582">
        <f t="shared" si="165"/>
        <v>82.835853452365484</v>
      </c>
      <c r="P582" s="3">
        <f t="shared" si="166"/>
        <v>82.835853452365484</v>
      </c>
      <c r="Q582" s="3">
        <f t="shared" si="167"/>
        <v>-90.622709120130665</v>
      </c>
      <c r="R582">
        <f t="shared" si="168"/>
        <v>89.377290879869335</v>
      </c>
      <c r="S582">
        <f t="shared" si="169"/>
        <v>7.6946513099584758E-3</v>
      </c>
      <c r="T582">
        <f t="shared" si="152"/>
        <v>82.835853452365484</v>
      </c>
    </row>
    <row r="583" spans="1:20" x14ac:dyDescent="0.25">
      <c r="A583">
        <f t="shared" si="153"/>
        <v>48.530638350808736</v>
      </c>
      <c r="B583">
        <f t="shared" si="170"/>
        <v>7.7238909849363182</v>
      </c>
      <c r="C583" t="str">
        <f t="shared" si="154"/>
        <v>-150.642037856531-13807.6374114225i</v>
      </c>
      <c r="D583" t="str">
        <f t="shared" si="155"/>
        <v>3.47812499960802-2060.5540168066i</v>
      </c>
      <c r="E583" t="str">
        <f t="shared" si="156"/>
        <v>162.468500813467-0.0734887469439121i</v>
      </c>
      <c r="F583" t="str">
        <f t="shared" si="157"/>
        <v>2.90990990984675-19337.0306055481i</v>
      </c>
      <c r="G583" t="str">
        <f t="shared" si="158"/>
        <v>0.999999999978294-4.65894128157651E-06i</v>
      </c>
      <c r="H583" t="str">
        <f t="shared" si="159"/>
        <v>15.1515634132217+0.182816198519147i</v>
      </c>
      <c r="I583" t="str">
        <f t="shared" si="160"/>
        <v>24.2330555940083-1983.65977301277i</v>
      </c>
      <c r="K583" t="str">
        <f t="shared" si="161"/>
        <v>0.329950913200631-0.0040075325151237i</v>
      </c>
      <c r="L583" t="str">
        <f t="shared" si="162"/>
        <v>0.000833333333333333-104.384700095368i</v>
      </c>
      <c r="M583" t="str">
        <f t="shared" si="163"/>
        <v>0.005-36.7300174667122i</v>
      </c>
      <c r="N583">
        <f t="shared" si="164"/>
        <v>89.374924883920713</v>
      </c>
      <c r="O583">
        <f t="shared" si="165"/>
        <v>82.802904385549084</v>
      </c>
      <c r="P583" s="3">
        <f t="shared" si="166"/>
        <v>82.802904385549084</v>
      </c>
      <c r="Q583" s="3">
        <f t="shared" si="167"/>
        <v>-90.625075116079287</v>
      </c>
      <c r="R583">
        <f t="shared" si="168"/>
        <v>89.374924883920713</v>
      </c>
      <c r="S583">
        <f t="shared" si="169"/>
        <v>7.723890984936318E-3</v>
      </c>
      <c r="T583">
        <f t="shared" si="152"/>
        <v>82.802904385549084</v>
      </c>
    </row>
    <row r="584" spans="1:20" x14ac:dyDescent="0.25">
      <c r="A584">
        <f t="shared" si="153"/>
        <v>48.715054776541812</v>
      </c>
      <c r="B584">
        <f t="shared" si="170"/>
        <v>7.7532417706790762</v>
      </c>
      <c r="C584" t="str">
        <f t="shared" si="154"/>
        <v>-150.641851000544-13755.3524229708i</v>
      </c>
      <c r="D584" t="str">
        <f t="shared" si="155"/>
        <v>3.47812499960502-2052.75355358414i</v>
      </c>
      <c r="E584" t="str">
        <f t="shared" si="156"/>
        <v>162.468492925079-0.0737679024791758i</v>
      </c>
      <c r="F584" t="str">
        <f t="shared" si="157"/>
        <v>2.90990990984628-19263.828059027i</v>
      </c>
      <c r="G584" t="str">
        <f t="shared" si="158"/>
        <v>0.999999999978129-4.67664525844573E-06i</v>
      </c>
      <c r="H584" t="str">
        <f t="shared" si="159"/>
        <v>15.1515637807081+0.183510901370918i</v>
      </c>
      <c r="I584" t="str">
        <f t="shared" si="160"/>
        <v>24.2330557705902-1976.15042210576i</v>
      </c>
      <c r="K584" t="str">
        <f t="shared" si="161"/>
        <v>0.32995053948864-0.00402275654372854i</v>
      </c>
      <c r="L584" t="str">
        <f t="shared" si="162"/>
        <v>0.000833333333333333-103.989539843961i</v>
      </c>
      <c r="M584" t="str">
        <f t="shared" si="163"/>
        <v>0.005-36.5909717739711i</v>
      </c>
      <c r="N584">
        <f t="shared" si="164"/>
        <v>89.372549900605236</v>
      </c>
      <c r="O584">
        <f t="shared" si="165"/>
        <v>82.769955278840428</v>
      </c>
      <c r="P584" s="3">
        <f t="shared" si="166"/>
        <v>82.769955278840428</v>
      </c>
      <c r="Q584" s="3">
        <f t="shared" si="167"/>
        <v>-90.627450099394764</v>
      </c>
      <c r="R584">
        <f t="shared" si="168"/>
        <v>89.372549900605236</v>
      </c>
      <c r="S584">
        <f t="shared" si="169"/>
        <v>7.7532417706790762E-3</v>
      </c>
      <c r="T584">
        <f t="shared" si="152"/>
        <v>82.769955278840428</v>
      </c>
    </row>
    <row r="585" spans="1:20" x14ac:dyDescent="0.25">
      <c r="A585">
        <f t="shared" si="153"/>
        <v>48.900171984692669</v>
      </c>
      <c r="B585">
        <f t="shared" si="170"/>
        <v>7.7827040894076571</v>
      </c>
      <c r="C585" t="str">
        <f t="shared" si="154"/>
        <v>-150.64166272222-13703.2653099181i</v>
      </c>
      <c r="D585" t="str">
        <f t="shared" si="155"/>
        <v>3.47812499960201-2044.9826199107i</v>
      </c>
      <c r="E585" t="str">
        <f t="shared" si="156"/>
        <v>162.468484976646-0.0740481176419038i</v>
      </c>
      <c r="F585" t="str">
        <f t="shared" si="157"/>
        <v>2.90990990984578-19190.9026291399i</v>
      </c>
      <c r="G585" t="str">
        <f t="shared" si="158"/>
        <v>0.999999999977963-4.69441651042705E-06i</v>
      </c>
      <c r="H585" t="str">
        <f t="shared" si="159"/>
        <v>15.1515641509928+0.184208244108373i</v>
      </c>
      <c r="I585" t="str">
        <f t="shared" si="160"/>
        <v>24.2330559485167-1968.66949878602i</v>
      </c>
      <c r="K585" t="str">
        <f t="shared" si="161"/>
        <v>0.329950162931904-0.00403803837107095i</v>
      </c>
      <c r="L585" t="str">
        <f t="shared" si="162"/>
        <v>0.000833333333333333-103.595875516996i</v>
      </c>
      <c r="M585" t="str">
        <f t="shared" si="163"/>
        <v>0.005-36.4524524546435i</v>
      </c>
      <c r="N585">
        <f t="shared" si="164"/>
        <v>89.370165895810075</v>
      </c>
      <c r="O585">
        <f t="shared" si="165"/>
        <v>82.737006131935843</v>
      </c>
      <c r="P585" s="3">
        <f t="shared" si="166"/>
        <v>82.737006131935843</v>
      </c>
      <c r="Q585" s="3">
        <f t="shared" si="167"/>
        <v>-90.629834104189925</v>
      </c>
      <c r="R585">
        <f t="shared" si="168"/>
        <v>89.370165895810075</v>
      </c>
      <c r="S585">
        <f t="shared" si="169"/>
        <v>7.7827040894076572E-3</v>
      </c>
      <c r="T585">
        <f t="shared" si="152"/>
        <v>82.737006131935843</v>
      </c>
    </row>
    <row r="586" spans="1:20" x14ac:dyDescent="0.25">
      <c r="A586">
        <f t="shared" si="153"/>
        <v>49.085992638234508</v>
      </c>
      <c r="B586">
        <f t="shared" si="170"/>
        <v>7.8122783649474066</v>
      </c>
      <c r="C586" t="str">
        <f t="shared" si="154"/>
        <v>-150.64147301074-13651.3753229743i</v>
      </c>
      <c r="D586" t="str">
        <f t="shared" si="155"/>
        <v>3.47812499959899-2037.2411039988i</v>
      </c>
      <c r="E586" t="str">
        <f t="shared" si="156"/>
        <v>162.468476967711-0.0743293964453792i</v>
      </c>
      <c r="F586" t="str">
        <f t="shared" si="157"/>
        <v>2.90990990984528-19118.2532668299i</v>
      </c>
      <c r="G586" t="str">
        <f t="shared" si="158"/>
        <v>0.999999999977795-4.71225529316587E-06i</v>
      </c>
      <c r="H586" t="str">
        <f t="shared" si="159"/>
        <v>15.151564524097+0.184908236763248i</v>
      </c>
      <c r="I586" t="str">
        <f t="shared" si="160"/>
        <v>24.2330561277982-1961.21689543794i</v>
      </c>
      <c r="K586" t="str">
        <f t="shared" si="161"/>
        <v>0.329949783508777-0.0040533782161848i</v>
      </c>
      <c r="L586" t="str">
        <f t="shared" si="162"/>
        <v>0.000833333333333333-103.20370145148i</v>
      </c>
      <c r="M586" t="str">
        <f t="shared" si="163"/>
        <v>0.005-36.3144575160823i</v>
      </c>
      <c r="N586">
        <f t="shared" si="164"/>
        <v>89.367772835293096</v>
      </c>
      <c r="O586">
        <f t="shared" si="165"/>
        <v>82.704056944529441</v>
      </c>
      <c r="P586" s="3">
        <f t="shared" si="166"/>
        <v>82.704056944529441</v>
      </c>
      <c r="Q586" s="3">
        <f t="shared" si="167"/>
        <v>-90.632227164706904</v>
      </c>
      <c r="R586">
        <f t="shared" si="168"/>
        <v>89.367772835293096</v>
      </c>
      <c r="S586">
        <f t="shared" si="169"/>
        <v>7.8122783649474063E-3</v>
      </c>
      <c r="T586">
        <f t="shared" si="152"/>
        <v>82.704056944529441</v>
      </c>
    </row>
    <row r="587" spans="1:20" x14ac:dyDescent="0.25">
      <c r="A587">
        <f t="shared" si="153"/>
        <v>49.272519410259797</v>
      </c>
      <c r="B587">
        <f t="shared" si="170"/>
        <v>7.8419650227342066</v>
      </c>
      <c r="C587" t="str">
        <f t="shared" si="154"/>
        <v>-150.641281855193-13599.6817156848i</v>
      </c>
      <c r="D587" t="str">
        <f t="shared" si="155"/>
        <v>3.47812499959593-2029.52889448413i</v>
      </c>
      <c r="E587" t="str">
        <f t="shared" si="156"/>
        <v>162.468468897812-0.0746117429179552i</v>
      </c>
      <c r="F587" t="str">
        <f t="shared" si="157"/>
        <v>2.90990990984481-19045.8789270117i</v>
      </c>
      <c r="G587" t="str">
        <f t="shared" si="158"/>
        <v>0.999999999977626-4.73016186327911E-06i</v>
      </c>
      <c r="H587" t="str">
        <f t="shared" si="159"/>
        <v>15.1515649000422+0.185610889405399i</v>
      </c>
      <c r="I587" t="str">
        <f t="shared" si="160"/>
        <v>24.2330563084448-1953.79250485335i</v>
      </c>
      <c r="K587" t="str">
        <f t="shared" si="161"/>
        <v>0.329949401197444-0.00406877629892928i</v>
      </c>
      <c r="L587" t="str">
        <f t="shared" si="162"/>
        <v>0.000833333333333333-102.813012005858i</v>
      </c>
      <c r="M587" t="str">
        <f t="shared" si="163"/>
        <v>0.005-36.1769849731844i</v>
      </c>
      <c r="N587">
        <f t="shared" si="164"/>
        <v>89.365370684682603</v>
      </c>
      <c r="O587">
        <f t="shared" si="165"/>
        <v>82.671107716312818</v>
      </c>
      <c r="P587" s="3">
        <f t="shared" si="166"/>
        <v>82.671107716312818</v>
      </c>
      <c r="Q587" s="3">
        <f t="shared" si="167"/>
        <v>-90.634629315317397</v>
      </c>
      <c r="R587">
        <f t="shared" si="168"/>
        <v>89.365370684682603</v>
      </c>
      <c r="S587">
        <f t="shared" si="169"/>
        <v>7.8419650227342062E-3</v>
      </c>
      <c r="T587">
        <f t="shared" si="152"/>
        <v>82.671107716312818</v>
      </c>
    </row>
    <row r="588" spans="1:20" x14ac:dyDescent="0.25">
      <c r="A588">
        <f t="shared" si="153"/>
        <v>49.459754984018787</v>
      </c>
      <c r="B588">
        <f t="shared" si="170"/>
        <v>7.8717644898205972</v>
      </c>
      <c r="C588" t="str">
        <f t="shared" si="154"/>
        <v>-150.641089244594-13548.1837444202i</v>
      </c>
      <c r="D588" t="str">
        <f t="shared" si="155"/>
        <v>3.47812499959286-2021.84588042398i</v>
      </c>
      <c r="E588" t="str">
        <f t="shared" si="156"/>
        <v>162.468460766486-0.0748951611031635i</v>
      </c>
      <c r="F588" t="str">
        <f t="shared" si="157"/>
        <v>2.9099099098443-18973.778568556i</v>
      </c>
      <c r="G588" t="str">
        <f t="shared" si="158"/>
        <v>0.999999999977455-4.74813647835875E-06i</v>
      </c>
      <c r="H588" t="str">
        <f t="shared" si="159"/>
        <v>15.1515652788501+0.186316212142951i</v>
      </c>
      <c r="I588" t="str">
        <f t="shared" si="160"/>
        <v>24.2330564904667-1946.39622022988i</v>
      </c>
      <c r="K588" t="str">
        <f t="shared" si="161"/>
        <v>0.329949015975929-0.00408423283999221i</v>
      </c>
      <c r="L588" t="str">
        <f t="shared" si="162"/>
        <v>0.000833333333333333-102.42380155993i</v>
      </c>
      <c r="M588" t="str">
        <f t="shared" si="163"/>
        <v>0.005-36.0400328483606i</v>
      </c>
      <c r="N588">
        <f t="shared" si="164"/>
        <v>89.362959409476673</v>
      </c>
      <c r="O588">
        <f t="shared" si="165"/>
        <v>82.63815844697541</v>
      </c>
      <c r="P588" s="3">
        <f t="shared" si="166"/>
        <v>82.63815844697541</v>
      </c>
      <c r="Q588" s="3">
        <f t="shared" si="167"/>
        <v>-90.637040590523327</v>
      </c>
      <c r="R588">
        <f t="shared" si="168"/>
        <v>89.362959409476673</v>
      </c>
      <c r="S588">
        <f t="shared" si="169"/>
        <v>7.8717644898205971E-3</v>
      </c>
      <c r="T588">
        <f t="shared" si="152"/>
        <v>82.63815844697541</v>
      </c>
    </row>
    <row r="589" spans="1:20" x14ac:dyDescent="0.25">
      <c r="A589">
        <f t="shared" si="153"/>
        <v>49.64770205295806</v>
      </c>
      <c r="B589">
        <f t="shared" si="170"/>
        <v>7.9016771948819153</v>
      </c>
      <c r="C589" t="str">
        <f t="shared" si="154"/>
        <v>-150.640895167872-13496.8806683655i</v>
      </c>
      <c r="D589" t="str">
        <f t="shared" si="155"/>
        <v>3.47812499958975-2014.19195129559i</v>
      </c>
      <c r="E589" t="str">
        <f t="shared" si="156"/>
        <v>162.468452573267-0.0751796550597485i</v>
      </c>
      <c r="F589" t="str">
        <f t="shared" si="157"/>
        <v>2.9099099098438-18901.9511542749i</v>
      </c>
      <c r="G589" t="str">
        <f t="shared" si="158"/>
        <v>0.999999999977284-0.0000047661793969757i</v>
      </c>
      <c r="H589" t="str">
        <f t="shared" si="159"/>
        <v>15.1515656605423+0.187024215122446i</v>
      </c>
      <c r="I589" t="str">
        <f t="shared" si="160"/>
        <v>24.2330566738748-1939.02793516947i</v>
      </c>
      <c r="K589" t="str">
        <f t="shared" si="161"/>
        <v>0.329948627822085-0.00409974806089297i</v>
      </c>
      <c r="L589" t="str">
        <f t="shared" si="162"/>
        <v>0.000833333333333333-102.036064514774i</v>
      </c>
      <c r="M589" t="str">
        <f t="shared" si="163"/>
        <v>0.005-35.9035991715088i</v>
      </c>
      <c r="N589">
        <f t="shared" si="164"/>
        <v>89.360538975042758</v>
      </c>
      <c r="O589">
        <f t="shared" si="165"/>
        <v>82.605209136204309</v>
      </c>
      <c r="P589" s="3">
        <f t="shared" si="166"/>
        <v>82.605209136204309</v>
      </c>
      <c r="Q589" s="3">
        <f t="shared" si="167"/>
        <v>-90.639461024957242</v>
      </c>
      <c r="R589">
        <f t="shared" si="168"/>
        <v>89.360538975042758</v>
      </c>
      <c r="S589">
        <f t="shared" si="169"/>
        <v>7.9016771948819155E-3</v>
      </c>
      <c r="T589">
        <f t="shared" si="152"/>
        <v>82.605209136204309</v>
      </c>
    </row>
    <row r="590" spans="1:20" x14ac:dyDescent="0.25">
      <c r="A590">
        <f t="shared" si="153"/>
        <v>49.836363320759304</v>
      </c>
      <c r="B590">
        <f t="shared" si="170"/>
        <v>7.931703568222467</v>
      </c>
      <c r="C590" t="str">
        <f t="shared" si="154"/>
        <v>-150.64069961387-13445.7717495089i</v>
      </c>
      <c r="D590" t="str">
        <f t="shared" si="155"/>
        <v>3.47812499958664-2006.56699699464i</v>
      </c>
      <c r="E590" t="str">
        <f t="shared" si="156"/>
        <v>162.468444317681-0.0754652288617031i</v>
      </c>
      <c r="F590" t="str">
        <f t="shared" si="157"/>
        <v>2.90990990984331-18830.3956509071i</v>
      </c>
      <c r="G590" t="str">
        <f t="shared" si="158"/>
        <v>0.999999999977111-4.78429087868338E-06i</v>
      </c>
      <c r="H590" t="str">
        <f t="shared" si="159"/>
        <v>15.1515660451409+0.187734908528977i</v>
      </c>
      <c r="I590" t="str">
        <f t="shared" si="160"/>
        <v>24.2330568586793-1931.6875436769i</v>
      </c>
      <c r="K590" t="str">
        <f t="shared" si="161"/>
        <v>0.3299482367136-0.00411532218398555i</v>
      </c>
      <c r="L590" t="str">
        <f t="shared" si="162"/>
        <v>0.000833333333333333-101.649795292662i</v>
      </c>
      <c r="M590" t="str">
        <f t="shared" si="163"/>
        <v>0.005-35.7676819799848i</v>
      </c>
      <c r="N590">
        <f t="shared" si="164"/>
        <v>89.358109346617212</v>
      </c>
      <c r="O590">
        <f t="shared" si="165"/>
        <v>82.572259783683947</v>
      </c>
      <c r="P590" s="3">
        <f t="shared" si="166"/>
        <v>82.572259783683947</v>
      </c>
      <c r="Q590" s="3">
        <f t="shared" si="167"/>
        <v>-90.641890653382788</v>
      </c>
      <c r="R590">
        <f t="shared" si="168"/>
        <v>89.358109346617212</v>
      </c>
      <c r="S590">
        <f t="shared" si="169"/>
        <v>7.9317035682224674E-3</v>
      </c>
      <c r="T590">
        <f t="shared" si="152"/>
        <v>82.572259783683947</v>
      </c>
    </row>
    <row r="591" spans="1:20" x14ac:dyDescent="0.25">
      <c r="A591">
        <f t="shared" si="153"/>
        <v>50.025741501378185</v>
      </c>
      <c r="B591">
        <f t="shared" si="170"/>
        <v>7.9618440417817125</v>
      </c>
      <c r="C591" t="str">
        <f t="shared" si="154"/>
        <v>-150.640502571345-13394.856252632i</v>
      </c>
      <c r="D591" t="str">
        <f t="shared" si="155"/>
        <v>3.47812499958349-1998.97090783359i</v>
      </c>
      <c r="E591" t="str">
        <f t="shared" si="156"/>
        <v>162.468435999256-0.0757518865983577i</v>
      </c>
      <c r="F591" t="str">
        <f t="shared" si="157"/>
        <v>2.9099099098428-18759.1110291025i</v>
      </c>
      <c r="G591" t="str">
        <f t="shared" si="158"/>
        <v>0.999999999976936-4.80247118402155E-06i</v>
      </c>
      <c r="H591" t="str">
        <f t="shared" si="159"/>
        <v>15.151566432668+0.18844830258635i</v>
      </c>
      <c r="I591" t="str">
        <f t="shared" si="160"/>
        <v>24.2330570448912-1924.37494015815i</v>
      </c>
      <c r="K591" t="str">
        <f t="shared" si="161"/>
        <v>0.329947842627987-0.00413095543246168i</v>
      </c>
      <c r="L591" t="str">
        <f t="shared" si="162"/>
        <v>0.000833333333333333-101.264988336982i</v>
      </c>
      <c r="M591" t="str">
        <f t="shared" si="163"/>
        <v>0.005-35.6322793185742i</v>
      </c>
      <c r="N591">
        <f t="shared" si="164"/>
        <v>89.355670489304728</v>
      </c>
      <c r="O591">
        <f t="shared" si="165"/>
        <v>82.539310389096627</v>
      </c>
      <c r="P591" s="3">
        <f t="shared" si="166"/>
        <v>82.539310389096627</v>
      </c>
      <c r="Q591" s="3">
        <f t="shared" si="167"/>
        <v>-90.644329510695272</v>
      </c>
      <c r="R591">
        <f t="shared" si="168"/>
        <v>89.355670489304728</v>
      </c>
      <c r="S591">
        <f t="shared" si="169"/>
        <v>7.9618440417817127E-3</v>
      </c>
      <c r="T591">
        <f t="shared" si="152"/>
        <v>82.539310389096627</v>
      </c>
    </row>
    <row r="592" spans="1:20" x14ac:dyDescent="0.25">
      <c r="A592">
        <f t="shared" si="153"/>
        <v>50.215839319083429</v>
      </c>
      <c r="B592">
        <f t="shared" si="170"/>
        <v>7.9920990491404833</v>
      </c>
      <c r="C592" t="str">
        <f t="shared" si="154"/>
        <v>-150.640304028973-13344.1334452987i</v>
      </c>
      <c r="D592" t="str">
        <f t="shared" si="155"/>
        <v>3.47812499958032-1991.40357454016i</v>
      </c>
      <c r="E592" t="str">
        <f t="shared" si="156"/>
        <v>162.468427617513-0.076039632374414i</v>
      </c>
      <c r="F592" t="str">
        <f t="shared" si="157"/>
        <v>2.90990990984228-18688.096263408i</v>
      </c>
      <c r="G592" t="str">
        <f t="shared" si="158"/>
        <v>0.999999999976761-4.82072057451998E-06i</v>
      </c>
      <c r="H592" t="str">
        <f t="shared" si="159"/>
        <v>15.151566823146+0.189164407557218i</v>
      </c>
      <c r="I592" t="str">
        <f t="shared" si="160"/>
        <v>24.233057232521-1917.09001941899i</v>
      </c>
      <c r="K592" t="str">
        <f t="shared" si="161"/>
        <v>0.329947445542593-0.00414664803035396i</v>
      </c>
      <c r="L592" t="str">
        <f t="shared" si="162"/>
        <v>0.000833333333333333-100.881638112155i</v>
      </c>
      <c r="M592" t="str">
        <f t="shared" si="163"/>
        <v>0.005-35.4973892394643i</v>
      </c>
      <c r="N592">
        <f t="shared" si="164"/>
        <v>89.353222368077851</v>
      </c>
      <c r="O592">
        <f t="shared" si="165"/>
        <v>82.506360952122137</v>
      </c>
      <c r="P592" s="3">
        <f t="shared" si="166"/>
        <v>82.506360952122137</v>
      </c>
      <c r="Q592" s="3">
        <f t="shared" si="167"/>
        <v>-90.646777631922149</v>
      </c>
      <c r="R592">
        <f t="shared" si="168"/>
        <v>89.353222368077851</v>
      </c>
      <c r="S592">
        <f t="shared" si="169"/>
        <v>7.9920990491404841E-3</v>
      </c>
      <c r="T592">
        <f t="shared" si="152"/>
        <v>82.506360952122137</v>
      </c>
    </row>
    <row r="593" spans="1:20" x14ac:dyDescent="0.25">
      <c r="A593">
        <f t="shared" si="153"/>
        <v>50.406659508495942</v>
      </c>
      <c r="B593">
        <f t="shared" si="170"/>
        <v>8.0224690255272169</v>
      </c>
      <c r="C593" t="str">
        <f t="shared" si="154"/>
        <v>-150.64010397534-13293.6025978449i</v>
      </c>
      <c r="D593" t="str">
        <f t="shared" si="155"/>
        <v>3.47812499957713-1983.86488825571i</v>
      </c>
      <c r="E593" t="str">
        <f t="shared" si="156"/>
        <v>162.46841917197-0.0763284703099946i</v>
      </c>
      <c r="F593" t="str">
        <f t="shared" si="157"/>
        <v>2.90990990984178-18617.3503322523i</v>
      </c>
      <c r="G593" t="str">
        <f t="shared" si="158"/>
        <v>0.999999999976584-0.0000048390393127023i</v>
      </c>
      <c r="H593" t="str">
        <f t="shared" si="159"/>
        <v>15.1515672165972+0.189883233743235i</v>
      </c>
      <c r="I593" t="str">
        <f t="shared" si="160"/>
        <v>24.2330574215792-1909.83267666337i</v>
      </c>
      <c r="K593" t="str">
        <f t="shared" si="161"/>
        <v>0.329947045434592-0.00416240020253899i</v>
      </c>
      <c r="L593" t="str">
        <f t="shared" si="162"/>
        <v>0.000833333333333333-100.499739103562i</v>
      </c>
      <c r="M593" t="str">
        <f t="shared" si="163"/>
        <v>0.005-35.3630098022159i</v>
      </c>
      <c r="N593">
        <f t="shared" si="164"/>
        <v>89.350764947776568</v>
      </c>
      <c r="O593">
        <f t="shared" si="165"/>
        <v>82.473411472437846</v>
      </c>
      <c r="P593" s="3">
        <f t="shared" si="166"/>
        <v>82.473411472437846</v>
      </c>
      <c r="Q593" s="3">
        <f t="shared" si="167"/>
        <v>-90.649235052223432</v>
      </c>
      <c r="R593">
        <f t="shared" si="168"/>
        <v>89.350764947776568</v>
      </c>
      <c r="S593">
        <f t="shared" si="169"/>
        <v>8.0224690255272166E-3</v>
      </c>
      <c r="T593">
        <f t="shared" si="152"/>
        <v>82.473411472437846</v>
      </c>
    </row>
    <row r="594" spans="1:20" x14ac:dyDescent="0.25">
      <c r="A594">
        <f t="shared" si="153"/>
        <v>50.598204814628225</v>
      </c>
      <c r="B594">
        <f t="shared" si="170"/>
        <v>8.0529544078242203</v>
      </c>
      <c r="C594" t="str">
        <f t="shared" si="154"/>
        <v>-150.639902398946-13243.2629833677i</v>
      </c>
      <c r="D594" t="str">
        <f t="shared" si="155"/>
        <v>3.47812499957391-1976.3547405337i</v>
      </c>
      <c r="E594" t="str">
        <f t="shared" si="156"/>
        <v>162.468410662141-0.0766184045407339i</v>
      </c>
      <c r="F594" t="str">
        <f t="shared" si="157"/>
        <v>2.90990990984126-18546.8722179313i</v>
      </c>
      <c r="G594" t="str">
        <f t="shared" si="158"/>
        <v>0.999999999976405-0.0000048574276620897i</v>
      </c>
      <c r="H594" t="str">
        <f t="shared" si="159"/>
        <v>15.1515676130443+0.190604791485209i</v>
      </c>
      <c r="I594" t="str">
        <f t="shared" si="160"/>
        <v>24.2330576120772-1902.60280749197i</v>
      </c>
      <c r="K594" t="str">
        <f t="shared" si="161"/>
        <v>0.329946642280982-0.00417821217474042i</v>
      </c>
      <c r="L594" t="str">
        <f t="shared" si="162"/>
        <v>0.000833333333333333-100.119285817456i</v>
      </c>
      <c r="M594" t="str">
        <f t="shared" si="163"/>
        <v>0.005-35.2291390737357i</v>
      </c>
      <c r="N594">
        <f t="shared" si="164"/>
        <v>89.348298193107681</v>
      </c>
      <c r="O594">
        <f t="shared" si="165"/>
        <v>82.440461949718582</v>
      </c>
      <c r="P594" s="3">
        <f t="shared" si="166"/>
        <v>82.440461949718582</v>
      </c>
      <c r="Q594" s="3">
        <f t="shared" si="167"/>
        <v>-90.651701806892319</v>
      </c>
      <c r="R594">
        <f t="shared" si="168"/>
        <v>89.348298193107681</v>
      </c>
      <c r="S594">
        <f t="shared" si="169"/>
        <v>8.0529544078242199E-3</v>
      </c>
      <c r="T594">
        <f t="shared" si="152"/>
        <v>82.440461949718582</v>
      </c>
    </row>
    <row r="595" spans="1:20" x14ac:dyDescent="0.25">
      <c r="A595">
        <f t="shared" si="153"/>
        <v>50.790477992923819</v>
      </c>
      <c r="B595">
        <f t="shared" si="170"/>
        <v>8.083555634573953</v>
      </c>
      <c r="C595" t="str">
        <f t="shared" si="154"/>
        <v>-150.639699288209-13193.1138777156i</v>
      </c>
      <c r="D595" t="str">
        <f t="shared" si="155"/>
        <v>3.47812499957065-1968.87302333815i</v>
      </c>
      <c r="E595" t="str">
        <f t="shared" si="156"/>
        <v>162.468402087539-0.0769094392178266i</v>
      </c>
      <c r="F595" t="str">
        <f t="shared" si="157"/>
        <v>2.90990990984074-18476.6609065939i</v>
      </c>
      <c r="G595" t="str">
        <f t="shared" si="158"/>
        <v>0.999999999976226-4.87588588720477E-06i</v>
      </c>
      <c r="H595" t="str">
        <f t="shared" si="159"/>
        <v>15.1515680125102+0.191329091163238i</v>
      </c>
      <c r="I595" t="str">
        <f t="shared" si="160"/>
        <v>24.2330578040258-1895.40030790072i</v>
      </c>
      <c r="K595" t="str">
        <f t="shared" si="161"/>
        <v>0.329946236058588-0.00419408417353211i</v>
      </c>
      <c r="L595" t="str">
        <f t="shared" si="162"/>
        <v>0.000833333333333333-99.7402727808878i</v>
      </c>
      <c r="M595" t="str">
        <f t="shared" si="163"/>
        <v>0.005-35.0957751282483i</v>
      </c>
      <c r="N595">
        <f t="shared" si="164"/>
        <v>89.345822068644438</v>
      </c>
      <c r="O595">
        <f t="shared" si="165"/>
        <v>82.407512383636941</v>
      </c>
      <c r="P595" s="3">
        <f t="shared" si="166"/>
        <v>82.407512383636941</v>
      </c>
      <c r="Q595" s="3">
        <f t="shared" si="167"/>
        <v>-90.654177931355562</v>
      </c>
      <c r="R595">
        <f t="shared" si="168"/>
        <v>89.345822068644438</v>
      </c>
      <c r="S595">
        <f t="shared" si="169"/>
        <v>8.0835556345739534E-3</v>
      </c>
      <c r="T595">
        <f t="shared" si="152"/>
        <v>82.407512383636941</v>
      </c>
    </row>
    <row r="596" spans="1:20" x14ac:dyDescent="0.25">
      <c r="A596">
        <f t="shared" si="153"/>
        <v>50.983481809296933</v>
      </c>
      <c r="B596">
        <f t="shared" si="170"/>
        <v>8.1142731459853348</v>
      </c>
      <c r="C596" t="str">
        <f t="shared" si="154"/>
        <v>-150.639494631448-13143.154559477i</v>
      </c>
      <c r="D596" t="str">
        <f t="shared" si="155"/>
        <v>3.47812499956738-1961.41962904204i</v>
      </c>
      <c r="E596" t="str">
        <f t="shared" si="156"/>
        <v>162.468393447669-0.0772015785080344i</v>
      </c>
      <c r="F596" t="str">
        <f t="shared" si="157"/>
        <v>2.90990990984019-18406.7153882267i</v>
      </c>
      <c r="G596" t="str">
        <f t="shared" si="158"/>
        <v>0.999999999976045-4.89441425357526E-06i</v>
      </c>
      <c r="H596" t="str">
        <f t="shared" si="159"/>
        <v>15.1515684150178+0.192056143196869i</v>
      </c>
      <c r="I596" t="str">
        <f t="shared" si="160"/>
        <v>24.2330579974359-1888.22507427923i</v>
      </c>
      <c r="K596" t="str">
        <f t="shared" si="161"/>
        <v>0.329945826744058-0.00421001642634127i</v>
      </c>
      <c r="L596" t="str">
        <f t="shared" si="162"/>
        <v>0.000833333333333333-99.3626945416301i</v>
      </c>
      <c r="M596" t="str">
        <f t="shared" si="163"/>
        <v>0.005-34.9629160472687i</v>
      </c>
      <c r="N596">
        <f t="shared" si="164"/>
        <v>89.343336538825909</v>
      </c>
      <c r="O596">
        <f t="shared" si="165"/>
        <v>82.374562773862692</v>
      </c>
      <c r="P596" s="3">
        <f t="shared" si="166"/>
        <v>82.374562773862692</v>
      </c>
      <c r="Q596" s="3">
        <f t="shared" si="167"/>
        <v>-90.656663461174091</v>
      </c>
      <c r="R596">
        <f t="shared" si="168"/>
        <v>89.343336538825909</v>
      </c>
      <c r="S596">
        <f t="shared" si="169"/>
        <v>8.1142731459853349E-3</v>
      </c>
      <c r="T596">
        <f t="shared" si="152"/>
        <v>82.374562773862692</v>
      </c>
    </row>
    <row r="597" spans="1:20" x14ac:dyDescent="0.25">
      <c r="A597">
        <f t="shared" si="153"/>
        <v>51.177219040172261</v>
      </c>
      <c r="B597">
        <f t="shared" si="170"/>
        <v>8.1451073839400792</v>
      </c>
      <c r="C597" t="str">
        <f t="shared" si="154"/>
        <v>-150.639288416903-13093.3843099711i</v>
      </c>
      <c r="D597" t="str">
        <f t="shared" si="155"/>
        <v>3.47812499956409-1953.99445042579i</v>
      </c>
      <c r="E597" t="str">
        <f t="shared" si="156"/>
        <v>162.468384742036-0.077494826593823i</v>
      </c>
      <c r="F597" t="str">
        <f t="shared" si="157"/>
        <v>2.90990990983967-18337.0346566399i</v>
      </c>
      <c r="G597" t="str">
        <f t="shared" si="158"/>
        <v>0.999999999975862-4.91301302773795E-06i</v>
      </c>
      <c r="H597" t="str">
        <f t="shared" si="159"/>
        <v>15.1515688205903+0.192785958045246i</v>
      </c>
      <c r="I597" t="str">
        <f t="shared" si="160"/>
        <v>24.2330581923186-1881.07700340935i</v>
      </c>
      <c r="K597" t="str">
        <f t="shared" si="161"/>
        <v>0.329945414313863-0.00422600916145162i</v>
      </c>
      <c r="L597" t="str">
        <f t="shared" si="162"/>
        <v>0.000833333333333333-98.9865456680912i</v>
      </c>
      <c r="M597" t="str">
        <f t="shared" si="163"/>
        <v>0.005-34.8305599195744i</v>
      </c>
      <c r="N597">
        <f t="shared" si="164"/>
        <v>89.340841567956559</v>
      </c>
      <c r="O597">
        <f t="shared" si="165"/>
        <v>82.341613120063386</v>
      </c>
      <c r="P597" s="3">
        <f t="shared" si="166"/>
        <v>82.341613120063386</v>
      </c>
      <c r="Q597" s="3">
        <f t="shared" si="167"/>
        <v>-90.659158432043441</v>
      </c>
      <c r="R597">
        <f t="shared" si="168"/>
        <v>89.340841567956559</v>
      </c>
      <c r="S597">
        <f t="shared" si="169"/>
        <v>8.1451073839400798E-3</v>
      </c>
      <c r="T597">
        <f t="shared" si="152"/>
        <v>82.341613120063386</v>
      </c>
    </row>
    <row r="598" spans="1:20" x14ac:dyDescent="0.25">
      <c r="A598">
        <f t="shared" si="153"/>
        <v>51.37169247252492</v>
      </c>
      <c r="B598">
        <f t="shared" si="170"/>
        <v>8.1760587919990524</v>
      </c>
      <c r="C598" t="str">
        <f t="shared" si="154"/>
        <v>-150.63908063272-13043.8024132364i</v>
      </c>
      <c r="D598" t="str">
        <f t="shared" si="155"/>
        <v>3.47812499956077-1946.59738067571i</v>
      </c>
      <c r="E598" t="str">
        <f t="shared" si="156"/>
        <v>162.468375970138-0.077789187673343i</v>
      </c>
      <c r="F598" t="str">
        <f t="shared" si="157"/>
        <v>2.90990990983914-18267.6177094528i</v>
      </c>
      <c r="G598" t="str">
        <f t="shared" si="158"/>
        <v>0.999999999975679-4.93168247724244E-06i</v>
      </c>
      <c r="H598" t="str">
        <f t="shared" si="159"/>
        <v>15.151569229251+0.193518546207262i</v>
      </c>
      <c r="I598" t="str">
        <f t="shared" si="160"/>
        <v>24.2330583886855-1873.95599246369i</v>
      </c>
      <c r="K598" t="str">
        <f t="shared" si="161"/>
        <v>0.329944998744295-0.00424206260800666i</v>
      </c>
      <c r="L598" t="str">
        <f t="shared" si="162"/>
        <v>0.000833333333333333-98.6118207492442i</v>
      </c>
      <c r="M598" t="str">
        <f t="shared" si="163"/>
        <v>0.005-34.6987048411778i</v>
      </c>
      <c r="N598">
        <f t="shared" si="164"/>
        <v>89.338337120205736</v>
      </c>
      <c r="O598">
        <f t="shared" si="165"/>
        <v>82.30866342190383</v>
      </c>
      <c r="P598" s="3">
        <f t="shared" si="166"/>
        <v>82.30866342190383</v>
      </c>
      <c r="Q598" s="3">
        <f t="shared" si="167"/>
        <v>-90.661662879794264</v>
      </c>
      <c r="R598">
        <f t="shared" si="168"/>
        <v>89.338337120205736</v>
      </c>
      <c r="S598">
        <f t="shared" si="169"/>
        <v>8.1760587919990531E-3</v>
      </c>
      <c r="T598">
        <f t="shared" si="152"/>
        <v>82.30866342190383</v>
      </c>
    </row>
    <row r="599" spans="1:20" x14ac:dyDescent="0.25">
      <c r="A599">
        <f t="shared" si="153"/>
        <v>51.566904903920516</v>
      </c>
      <c r="B599">
        <f t="shared" si="170"/>
        <v>8.2071278154086489</v>
      </c>
      <c r="C599" t="str">
        <f t="shared" si="154"/>
        <v>-150.638871266953-12994.4081560212i</v>
      </c>
      <c r="D599" t="str">
        <f t="shared" si="155"/>
        <v>3.47812499955743-1939.22831338247i</v>
      </c>
      <c r="E599" t="str">
        <f t="shared" si="156"/>
        <v>162.46836713147-0.0780846659605253i</v>
      </c>
      <c r="F599" t="str">
        <f t="shared" si="157"/>
        <v>2.90990990983859-18198.4635480794i</v>
      </c>
      <c r="G599" t="str">
        <f t="shared" si="158"/>
        <v>0.999999999975493-4.95042287065505E-06i</v>
      </c>
      <c r="H599" t="str">
        <f t="shared" si="159"/>
        <v>15.1515696410234+0.194253918221703i</v>
      </c>
      <c r="I599" t="str">
        <f t="shared" si="160"/>
        <v>24.2330585865474-1866.86193900412i</v>
      </c>
      <c r="K599" t="str">
        <f t="shared" si="161"/>
        <v>0.329944580011465-0.00425817699601264i</v>
      </c>
      <c r="L599" t="str">
        <f t="shared" si="162"/>
        <v>0.000833333333333333-98.2385143945449i</v>
      </c>
      <c r="M599" t="str">
        <f t="shared" si="163"/>
        <v>0.005-34.5673489152997i</v>
      </c>
      <c r="N599">
        <f t="shared" si="164"/>
        <v>89.335823159607159</v>
      </c>
      <c r="O599">
        <f t="shared" si="165"/>
        <v>82.275713679046376</v>
      </c>
      <c r="P599" s="3">
        <f t="shared" si="166"/>
        <v>82.275713679046376</v>
      </c>
      <c r="Q599" s="3">
        <f t="shared" si="167"/>
        <v>-90.664176840392841</v>
      </c>
      <c r="R599">
        <f t="shared" si="168"/>
        <v>89.335823159607159</v>
      </c>
      <c r="S599">
        <f t="shared" si="169"/>
        <v>8.2071278154086484E-3</v>
      </c>
      <c r="T599">
        <f t="shared" si="152"/>
        <v>82.275713679046376</v>
      </c>
    </row>
    <row r="600" spans="1:20" x14ac:dyDescent="0.25">
      <c r="A600">
        <f t="shared" si="153"/>
        <v>51.762859142555421</v>
      </c>
      <c r="B600">
        <f t="shared" si="170"/>
        <v>8.2383149011072021</v>
      </c>
      <c r="C600" t="str">
        <f t="shared" si="154"/>
        <v>-150.638660307574-12945.2008277732i</v>
      </c>
      <c r="D600" t="str">
        <f t="shared" si="155"/>
        <v>3.47812499955406-1931.88714253957i</v>
      </c>
      <c r="E600" t="str">
        <f t="shared" si="156"/>
        <v>162.468358225527-0.0783812656851902i</v>
      </c>
      <c r="F600" t="str">
        <f t="shared" si="157"/>
        <v>2.90990990983805-18129.5711777138i</v>
      </c>
      <c r="G600" t="str">
        <f t="shared" si="158"/>
        <v>0.999999999975307-4.96923447756261E-06i</v>
      </c>
      <c r="H600" t="str">
        <f t="shared" si="159"/>
        <v>15.1515700559312+0.194992084667408i</v>
      </c>
      <c r="I600" t="str">
        <f t="shared" si="160"/>
        <v>24.233058785916-1859.79474098029i</v>
      </c>
      <c r="K600" t="str">
        <f t="shared" si="161"/>
        <v>0.329944158091304-0.0042743525563419i</v>
      </c>
      <c r="L600" t="str">
        <f t="shared" si="162"/>
        <v>0.000833333333333333-97.8666212338565i</v>
      </c>
      <c r="M600" t="str">
        <f t="shared" si="163"/>
        <v>0.005-34.4364902523408i</v>
      </c>
      <c r="N600">
        <f t="shared" si="164"/>
        <v>89.333299650058393</v>
      </c>
      <c r="O600">
        <f t="shared" si="165"/>
        <v>82.242763891150915</v>
      </c>
      <c r="P600" s="3">
        <f t="shared" si="166"/>
        <v>82.242763891150915</v>
      </c>
      <c r="Q600" s="3">
        <f t="shared" si="167"/>
        <v>-90.666700349941607</v>
      </c>
      <c r="R600">
        <f t="shared" si="168"/>
        <v>89.333299650058393</v>
      </c>
      <c r="S600">
        <f t="shared" si="169"/>
        <v>8.2383149011072028E-3</v>
      </c>
      <c r="T600">
        <f t="shared" si="152"/>
        <v>82.242763891150915</v>
      </c>
    </row>
    <row r="601" spans="1:20" x14ac:dyDescent="0.25">
      <c r="A601">
        <f t="shared" si="153"/>
        <v>51.959558007297133</v>
      </c>
      <c r="B601">
        <f t="shared" si="170"/>
        <v>8.2696204977314096</v>
      </c>
      <c r="C601" t="str">
        <f t="shared" si="154"/>
        <v>-150.638447742454-12896.1797206288i</v>
      </c>
      <c r="D601" t="str">
        <f t="shared" si="155"/>
        <v>3.47812499955067-1924.57376254179i</v>
      </c>
      <c r="E601" t="str">
        <f t="shared" si="156"/>
        <v>162.468349251796-0.0786789910929943i</v>
      </c>
      <c r="F601" t="str">
        <f t="shared" si="157"/>
        <v>2.9099099098375-18060.9396073161i</v>
      </c>
      <c r="G601" t="str">
        <f t="shared" si="158"/>
        <v>0.999999999975119-4.98811756857641E-06i</v>
      </c>
      <c r="H601" t="str">
        <f t="shared" si="159"/>
        <v>15.1515704739984+0.195733056163419i</v>
      </c>
      <c r="I601" t="str">
        <f t="shared" si="160"/>
        <v>24.2330589868027-1852.75429672819i</v>
      </c>
      <c r="K601" t="str">
        <f t="shared" si="161"/>
        <v>0.329943732959557-0.00429058952073606i</v>
      </c>
      <c r="L601" t="str">
        <f t="shared" si="162"/>
        <v>0.000833333333333333-97.4961359173697i</v>
      </c>
      <c r="M601" t="str">
        <f t="shared" si="163"/>
        <v>0.005-34.3061269698553i</v>
      </c>
      <c r="N601">
        <f t="shared" si="164"/>
        <v>89.330766555320295</v>
      </c>
      <c r="O601">
        <f t="shared" si="165"/>
        <v>82.209814057874539</v>
      </c>
      <c r="P601" s="3">
        <f t="shared" si="166"/>
        <v>82.209814057874539</v>
      </c>
      <c r="Q601" s="3">
        <f t="shared" si="167"/>
        <v>-90.669233444679705</v>
      </c>
      <c r="R601">
        <f t="shared" si="168"/>
        <v>89.330766555320295</v>
      </c>
      <c r="S601">
        <f t="shared" si="169"/>
        <v>8.26962049773141E-3</v>
      </c>
      <c r="T601">
        <f t="shared" si="152"/>
        <v>82.209814057874539</v>
      </c>
    </row>
    <row r="602" spans="1:20" x14ac:dyDescent="0.25">
      <c r="A602">
        <f t="shared" si="153"/>
        <v>52.157004327724856</v>
      </c>
      <c r="B602">
        <f t="shared" si="170"/>
        <v>8.3010450556227884</v>
      </c>
      <c r="C602" t="str">
        <f t="shared" si="154"/>
        <v>-150.638233559374-12847.3441294033i</v>
      </c>
      <c r="D602" t="str">
        <f t="shared" si="155"/>
        <v>3.47812499954724-1917.28806818371i</v>
      </c>
      <c r="E602" t="str">
        <f t="shared" si="156"/>
        <v>162.46834020976-0.0789778464455576i</v>
      </c>
      <c r="F602" t="str">
        <f t="shared" si="157"/>
        <v>2.90990990983696-17992.5678495981i</v>
      </c>
      <c r="G602" t="str">
        <f t="shared" si="158"/>
        <v>0.999999999974929-5.00707241533606E-06i</v>
      </c>
      <c r="H602" t="str">
        <f t="shared" si="159"/>
        <v>15.1515708952489+0.19647684336913i</v>
      </c>
      <c r="I602" t="str">
        <f t="shared" si="160"/>
        <v>24.233059189219-1845.74050496866i</v>
      </c>
      <c r="K602" t="str">
        <f t="shared" si="161"/>
        <v>0.329943304591788-0.00430688812180914i</v>
      </c>
      <c r="L602" t="str">
        <f t="shared" si="162"/>
        <v>0.000833333333333333-97.127053115531i</v>
      </c>
      <c r="M602" t="str">
        <f t="shared" si="163"/>
        <v>0.005-34.1762571925238i</v>
      </c>
      <c r="N602">
        <f t="shared" si="164"/>
        <v>89.328223839016587</v>
      </c>
      <c r="O602">
        <f t="shared" si="165"/>
        <v>82.176864178871739</v>
      </c>
      <c r="P602" s="3">
        <f t="shared" si="166"/>
        <v>82.176864178871739</v>
      </c>
      <c r="Q602" s="3">
        <f t="shared" si="167"/>
        <v>-90.671776160983413</v>
      </c>
      <c r="R602">
        <f t="shared" si="168"/>
        <v>89.328223839016587</v>
      </c>
      <c r="S602">
        <f t="shared" si="169"/>
        <v>8.3010450556227876E-3</v>
      </c>
      <c r="T602">
        <f t="shared" si="152"/>
        <v>82.176864178871739</v>
      </c>
    </row>
    <row r="603" spans="1:20" x14ac:dyDescent="0.25">
      <c r="A603">
        <f t="shared" si="153"/>
        <v>52.355200944170207</v>
      </c>
      <c r="B603">
        <f t="shared" si="170"/>
        <v>8.3325890268341549</v>
      </c>
      <c r="C603" t="str">
        <f t="shared" si="154"/>
        <v>-150.638017746026-12798.6933515811i</v>
      </c>
      <c r="D603" t="str">
        <f t="shared" si="155"/>
        <v>3.4781249995438-1910.02995465817i</v>
      </c>
      <c r="E603" t="str">
        <f t="shared" si="156"/>
        <v>162.468331098901-0.079277836020544i</v>
      </c>
      <c r="F603" t="str">
        <f t="shared" si="157"/>
        <v>2.90990990983639-17924.4549210092i</v>
      </c>
      <c r="G603" t="str">
        <f t="shared" si="158"/>
        <v>0.999999999974738-5.02609929051337E-06i</v>
      </c>
      <c r="H603" t="str">
        <f t="shared" si="159"/>
        <v>15.1515713197071+0.197223456984443i</v>
      </c>
      <c r="I603" t="str">
        <f t="shared" si="160"/>
        <v>24.2330593931765-1838.75326480596i</v>
      </c>
      <c r="K603" t="str">
        <f t="shared" si="161"/>
        <v>0.329942872963372-0.00432324859305088i</v>
      </c>
      <c r="L603" t="str">
        <f t="shared" si="162"/>
        <v>0.000833333333333333-96.759367518959i</v>
      </c>
      <c r="M603" t="str">
        <f t="shared" si="163"/>
        <v>0.005-34.0468790521257i</v>
      </c>
      <c r="N603">
        <f t="shared" si="164"/>
        <v>89.325671464633373</v>
      </c>
      <c r="O603">
        <f t="shared" si="165"/>
        <v>82.143914253794676</v>
      </c>
      <c r="P603" s="3">
        <f t="shared" si="166"/>
        <v>82.143914253794676</v>
      </c>
      <c r="Q603" s="3">
        <f t="shared" si="167"/>
        <v>-90.674328535366627</v>
      </c>
      <c r="R603">
        <f t="shared" si="168"/>
        <v>89.325671464633373</v>
      </c>
      <c r="S603">
        <f t="shared" si="169"/>
        <v>8.3325890268341543E-3</v>
      </c>
      <c r="T603">
        <f t="shared" si="152"/>
        <v>82.143914253794676</v>
      </c>
    </row>
    <row r="604" spans="1:20" x14ac:dyDescent="0.25">
      <c r="A604">
        <f t="shared" si="153"/>
        <v>52.554150707758055</v>
      </c>
      <c r="B604">
        <f t="shared" si="170"/>
        <v>8.364252865136125</v>
      </c>
      <c r="C604" t="str">
        <f t="shared" si="154"/>
        <v>-150.637800290003-12750.2266873048i</v>
      </c>
      <c r="D604" t="str">
        <f t="shared" si="155"/>
        <v>3.47812499954031-1902.79931755478i</v>
      </c>
      <c r="E604" t="str">
        <f t="shared" si="156"/>
        <v>162.468321918693-0.0795789641116406i</v>
      </c>
      <c r="F604" t="str">
        <f t="shared" si="157"/>
        <v>2.90990990983584-17856.599841722i</v>
      </c>
      <c r="G604" t="str">
        <f t="shared" si="158"/>
        <v>0.999999999974546-5.04519846781635E-06i</v>
      </c>
      <c r="H604" t="str">
        <f t="shared" si="159"/>
        <v>15.1515717473972+0.197972907749924i</v>
      </c>
      <c r="I604" t="str">
        <f t="shared" si="160"/>
        <v>24.2330595986871-1831.79247572629i</v>
      </c>
      <c r="K604" t="str">
        <f t="shared" si="161"/>
        <v>0.3299424380495-0.00433967116882994i</v>
      </c>
      <c r="L604" t="str">
        <f t="shared" si="162"/>
        <v>0.000833333333333333-96.3930738383736i</v>
      </c>
      <c r="M604" t="str">
        <f t="shared" si="163"/>
        <v>0.005-33.9179906875131i</v>
      </c>
      <c r="N604">
        <f t="shared" si="164"/>
        <v>89.323109395518415</v>
      </c>
      <c r="O604">
        <f t="shared" si="165"/>
        <v>82.110964282292557</v>
      </c>
      <c r="P604" s="3">
        <f t="shared" si="166"/>
        <v>82.110964282292557</v>
      </c>
      <c r="Q604" s="3">
        <f t="shared" si="167"/>
        <v>-90.676890604481585</v>
      </c>
      <c r="R604">
        <f t="shared" si="168"/>
        <v>89.323109395518415</v>
      </c>
      <c r="S604">
        <f t="shared" si="169"/>
        <v>8.364252865136125E-3</v>
      </c>
      <c r="T604">
        <f t="shared" si="152"/>
        <v>82.110964282292557</v>
      </c>
    </row>
    <row r="605" spans="1:20" x14ac:dyDescent="0.25">
      <c r="A605">
        <f t="shared" si="153"/>
        <v>52.753856480447531</v>
      </c>
      <c r="B605">
        <f t="shared" si="170"/>
        <v>8.3960370260236417</v>
      </c>
      <c r="C605" t="str">
        <f t="shared" si="154"/>
        <v>-150.637581178811-12701.9434393658i</v>
      </c>
      <c r="D605" t="str">
        <f t="shared" si="155"/>
        <v>3.47812499953682-1895.59605285838i</v>
      </c>
      <c r="E605" t="str">
        <f t="shared" si="156"/>
        <v>162.468312668612-0.0798812350287091i</v>
      </c>
      <c r="F605" t="str">
        <f t="shared" si="157"/>
        <v>2.90990990983529-17789.0016356185i</v>
      </c>
      <c r="G605" t="str">
        <f t="shared" si="158"/>
        <v>0.999999999974352-5.06437022199307E-06i</v>
      </c>
      <c r="H605" t="str">
        <f t="shared" si="159"/>
        <v>15.1515721783439+0.198725206446954i</v>
      </c>
      <c r="I605" t="str">
        <f t="shared" si="160"/>
        <v>24.2330598057625-1824.85803759635i</v>
      </c>
      <c r="K605" t="str">
        <f t="shared" si="161"/>
        <v>0.329941999825173-0.00435615608439717i</v>
      </c>
      <c r="L605" t="str">
        <f t="shared" si="162"/>
        <v>0.000833333333333333-96.0281668045165i</v>
      </c>
      <c r="M605" t="str">
        <f t="shared" si="163"/>
        <v>0.005-33.7895902445837i</v>
      </c>
      <c r="N605">
        <f t="shared" si="164"/>
        <v>89.320537594880832</v>
      </c>
      <c r="O605">
        <f t="shared" si="165"/>
        <v>82.078014264012069</v>
      </c>
      <c r="P605" s="3">
        <f t="shared" si="166"/>
        <v>82.078014264012069</v>
      </c>
      <c r="Q605" s="3">
        <f t="shared" si="167"/>
        <v>-90.679462405119168</v>
      </c>
      <c r="R605">
        <f t="shared" si="168"/>
        <v>89.320537594880832</v>
      </c>
      <c r="S605">
        <f t="shared" si="169"/>
        <v>8.3960370260236419E-3</v>
      </c>
      <c r="T605">
        <f t="shared" si="152"/>
        <v>82.078014264012069</v>
      </c>
    </row>
    <row r="606" spans="1:20" x14ac:dyDescent="0.25">
      <c r="A606">
        <f t="shared" si="153"/>
        <v>52.954321135073236</v>
      </c>
      <c r="B606">
        <f t="shared" si="170"/>
        <v>8.4279419667225319</v>
      </c>
      <c r="C606" t="str">
        <f t="shared" si="154"/>
        <v>-150.637360399852-12653.8429131936i</v>
      </c>
      <c r="D606" t="str">
        <f t="shared" si="155"/>
        <v>3.47812499953329-1888.42005694761i</v>
      </c>
      <c r="E606" t="str">
        <f t="shared" si="156"/>
        <v>162.468303348122-0.0801846530977653i</v>
      </c>
      <c r="F606" t="str">
        <f t="shared" si="157"/>
        <v>2.90990990983472-17721.6593302757i</v>
      </c>
      <c r="G606" t="str">
        <f t="shared" si="158"/>
        <v>0.999999999974157-5.08361482883565E-06i</v>
      </c>
      <c r="H606" t="str">
        <f t="shared" si="159"/>
        <v>15.1515726125722+0.199480363897888i</v>
      </c>
      <c r="I606" t="str">
        <f t="shared" si="160"/>
        <v>24.2330600144149-1817.94985066196i</v>
      </c>
      <c r="K606" t="str">
        <f t="shared" si="161"/>
        <v>0.329941558265199-0.00437270357588875i</v>
      </c>
      <c r="L606" t="str">
        <f t="shared" si="162"/>
        <v>0.000833333333333333-95.664641168077i</v>
      </c>
      <c r="M606" t="str">
        <f t="shared" si="163"/>
        <v>0.005-33.6616758762539i</v>
      </c>
      <c r="N606">
        <f t="shared" si="164"/>
        <v>89.317956025790508</v>
      </c>
      <c r="O606">
        <f t="shared" si="165"/>
        <v>82.045064198597004</v>
      </c>
      <c r="P606" s="3">
        <f t="shared" si="166"/>
        <v>82.045064198597004</v>
      </c>
      <c r="Q606" s="3">
        <f t="shared" si="167"/>
        <v>-90.682043974209492</v>
      </c>
      <c r="R606">
        <f t="shared" si="168"/>
        <v>89.317956025790508</v>
      </c>
      <c r="S606">
        <f t="shared" si="169"/>
        <v>8.4279419667225314E-3</v>
      </c>
      <c r="T606">
        <f t="shared" si="152"/>
        <v>82.045064198597004</v>
      </c>
    </row>
    <row r="607" spans="1:20" x14ac:dyDescent="0.25">
      <c r="A607">
        <f t="shared" si="153"/>
        <v>53.155547555386512</v>
      </c>
      <c r="B607">
        <f t="shared" si="170"/>
        <v>8.4599681461960774</v>
      </c>
      <c r="C607" t="str">
        <f t="shared" si="154"/>
        <v>-150.637137940436-12605.9244168466i</v>
      </c>
      <c r="D607" t="str">
        <f t="shared" si="155"/>
        <v>3.47812499952974-1881.27122659333i</v>
      </c>
      <c r="E607" t="str">
        <f t="shared" si="156"/>
        <v>162.46829395669-0.0804892226610951i</v>
      </c>
      <c r="F607" t="str">
        <f t="shared" si="157"/>
        <v>2.90990990983415-17654.5719569519i</v>
      </c>
      <c r="G607" t="str">
        <f t="shared" si="158"/>
        <v>0.99999999997396-5.10293256518423E-06i</v>
      </c>
      <c r="H607" t="str">
        <f t="shared" si="159"/>
        <v>15.1515730501068+0.200238390966204i</v>
      </c>
      <c r="I607" t="str">
        <f t="shared" si="160"/>
        <v>24.2330602246558-1811.06781554648i</v>
      </c>
      <c r="K607" t="str">
        <f t="shared" si="161"/>
        <v>0.329941113344198-0.00438931388032958i</v>
      </c>
      <c r="L607" t="str">
        <f t="shared" si="162"/>
        <v>0.000833333333333333-95.3024916996188i</v>
      </c>
      <c r="M607" t="str">
        <f t="shared" si="163"/>
        <v>0.005-33.5342457424328i</v>
      </c>
      <c r="N607">
        <f t="shared" si="164"/>
        <v>89.315364651177575</v>
      </c>
      <c r="O607">
        <f t="shared" si="165"/>
        <v>82.012114085688637</v>
      </c>
      <c r="P607" s="3">
        <f t="shared" si="166"/>
        <v>82.012114085688637</v>
      </c>
      <c r="Q607" s="3">
        <f t="shared" si="167"/>
        <v>-90.684635348822425</v>
      </c>
      <c r="R607">
        <f t="shared" si="168"/>
        <v>89.315364651177575</v>
      </c>
      <c r="S607">
        <f t="shared" si="169"/>
        <v>8.4599681461960778E-3</v>
      </c>
      <c r="T607">
        <f t="shared" si="152"/>
        <v>82.012114085688637</v>
      </c>
    </row>
    <row r="608" spans="1:20" x14ac:dyDescent="0.25">
      <c r="A608">
        <f t="shared" si="153"/>
        <v>53.357538636096983</v>
      </c>
      <c r="B608">
        <f t="shared" si="170"/>
        <v>8.4921160251516223</v>
      </c>
      <c r="C608" t="str">
        <f t="shared" si="154"/>
        <v>-150.636913787786-12558.1872610021i</v>
      </c>
      <c r="D608" t="str">
        <f t="shared" si="155"/>
        <v>3.47812499952615-1874.14945895725i</v>
      </c>
      <c r="E608" t="str">
        <f t="shared" si="156"/>
        <v>162.468284493777-0.0807949480772942i</v>
      </c>
      <c r="F608" t="str">
        <f t="shared" si="157"/>
        <v>2.90990990983356-17587.7385505728i</v>
      </c>
      <c r="G608" t="str">
        <f t="shared" si="158"/>
        <v>0.999999999973762-5.12232370893091E-06i</v>
      </c>
      <c r="H608" t="str">
        <f t="shared" si="159"/>
        <v>15.151573490973+0.200999298556668i</v>
      </c>
      <c r="I608" t="str">
        <f t="shared" si="160"/>
        <v>24.2330604364977-1804.21183324954i</v>
      </c>
      <c r="K608" t="str">
        <f t="shared" si="161"/>
        <v>0.329940665036599-0.00440598723563665i</v>
      </c>
      <c r="L608" t="str">
        <f t="shared" si="162"/>
        <v>0.000833333333333333-94.9417131894991i</v>
      </c>
      <c r="M608" t="str">
        <f t="shared" si="163"/>
        <v>0.005-33.4072980099947i</v>
      </c>
      <c r="N608">
        <f t="shared" si="164"/>
        <v>89.312763433831776</v>
      </c>
      <c r="O608">
        <f t="shared" si="165"/>
        <v>81.979163924925757</v>
      </c>
      <c r="P608" s="3">
        <f t="shared" si="166"/>
        <v>81.979163924925757</v>
      </c>
      <c r="Q608" s="3">
        <f t="shared" si="167"/>
        <v>-90.687236566168224</v>
      </c>
      <c r="R608">
        <f t="shared" si="168"/>
        <v>89.312763433831776</v>
      </c>
      <c r="S608">
        <f t="shared" si="169"/>
        <v>8.492116025151623E-3</v>
      </c>
      <c r="T608">
        <f t="shared" si="152"/>
        <v>81.979163924925757</v>
      </c>
    </row>
    <row r="609" spans="1:20" x14ac:dyDescent="0.25">
      <c r="A609">
        <f t="shared" si="153"/>
        <v>53.560297282914156</v>
      </c>
      <c r="B609">
        <f t="shared" si="170"/>
        <v>8.5243860660471995</v>
      </c>
      <c r="C609" t="str">
        <f t="shared" si="154"/>
        <v>-150.636687929008-12510.630758945i</v>
      </c>
      <c r="D609" t="str">
        <f t="shared" si="155"/>
        <v>3.47812499952256-1867.05465159032i</v>
      </c>
      <c r="E609" t="str">
        <f t="shared" si="156"/>
        <v>162.468274958837-0.0811018337212792i</v>
      </c>
      <c r="F609" t="str">
        <f t="shared" si="157"/>
        <v>2.90990990983297-17521.1581497173i</v>
      </c>
      <c r="G609" t="str">
        <f t="shared" si="158"/>
        <v>0.999999999973562-5.14178853902382E-06i</v>
      </c>
      <c r="H609" t="str">
        <f t="shared" si="159"/>
        <v>15.1515739351962+0.201763097615485i</v>
      </c>
      <c r="I609" t="str">
        <f t="shared" si="160"/>
        <v>24.2330606499526-1797.38180514555i</v>
      </c>
      <c r="K609" t="str">
        <f t="shared" si="161"/>
        <v>0.32994021331663-0.004422723880622i</v>
      </c>
      <c r="L609" t="str">
        <f t="shared" si="162"/>
        <v>0.000833333333333333-94.5823004477967i</v>
      </c>
      <c r="M609" t="str">
        <f t="shared" si="163"/>
        <v>0.005-33.2808308527543i</v>
      </c>
      <c r="N609">
        <f t="shared" si="164"/>
        <v>89.31015233640214</v>
      </c>
      <c r="O609">
        <f t="shared" si="165"/>
        <v>81.946213715943728</v>
      </c>
      <c r="P609" s="3">
        <f t="shared" si="166"/>
        <v>81.946213715943728</v>
      </c>
      <c r="Q609" s="3">
        <f t="shared" si="167"/>
        <v>-90.68984766359786</v>
      </c>
      <c r="R609">
        <f t="shared" si="168"/>
        <v>89.31015233640214</v>
      </c>
      <c r="S609">
        <f t="shared" si="169"/>
        <v>8.5243860660471991E-3</v>
      </c>
      <c r="T609">
        <f t="shared" si="152"/>
        <v>81.946213715943728</v>
      </c>
    </row>
    <row r="610" spans="1:20" x14ac:dyDescent="0.25">
      <c r="A610">
        <f t="shared" si="153"/>
        <v>53.763826412589232</v>
      </c>
      <c r="B610">
        <f t="shared" si="170"/>
        <v>8.556778733098179</v>
      </c>
      <c r="C610" t="str">
        <f t="shared" si="154"/>
        <v>-150.636460351127-12463.25422656i</v>
      </c>
      <c r="D610" t="str">
        <f t="shared" si="155"/>
        <v>3.47812499951891-1859.98670243138i</v>
      </c>
      <c r="E610" t="str">
        <f t="shared" si="156"/>
        <v>162.468265351322-0.0814098839844618i</v>
      </c>
      <c r="F610" t="str">
        <f t="shared" si="157"/>
        <v>2.90990990983238-17454.8297966042i</v>
      </c>
      <c r="G610" t="str">
        <f t="shared" si="158"/>
        <v>0.999999999973361-5.16132733547108E-06i</v>
      </c>
      <c r="H610" t="str">
        <f t="shared" si="159"/>
        <v>15.1515743828019+0.202529799130457i</v>
      </c>
      <c r="I610" t="str">
        <f t="shared" si="160"/>
        <v>24.233060865033-1790.57763298226i</v>
      </c>
      <c r="K610" t="str">
        <f t="shared" si="161"/>
        <v>0.329939758158328-0.0044395240549963i</v>
      </c>
      <c r="L610" t="str">
        <f t="shared" si="162"/>
        <v>0.000833333333333333-94.2242483042411i</v>
      </c>
      <c r="M610" t="str">
        <f t="shared" si="163"/>
        <v>0.005-33.1548424514388i</v>
      </c>
      <c r="N610">
        <f t="shared" si="164"/>
        <v>89.307531321396297</v>
      </c>
      <c r="O610">
        <f t="shared" si="165"/>
        <v>81.913263458375752</v>
      </c>
      <c r="P610" s="3">
        <f t="shared" si="166"/>
        <v>81.913263458375752</v>
      </c>
      <c r="Q610" s="3">
        <f t="shared" si="167"/>
        <v>-90.692468678603703</v>
      </c>
      <c r="R610">
        <f t="shared" si="168"/>
        <v>89.307531321396297</v>
      </c>
      <c r="S610">
        <f t="shared" si="169"/>
        <v>8.5567787330981786E-3</v>
      </c>
      <c r="T610">
        <f t="shared" si="152"/>
        <v>81.913263458375752</v>
      </c>
    </row>
    <row r="611" spans="1:20" x14ac:dyDescent="0.25">
      <c r="A611">
        <f t="shared" si="153"/>
        <v>53.968128952957073</v>
      </c>
      <c r="B611">
        <f t="shared" si="170"/>
        <v>8.5892944922839529</v>
      </c>
      <c r="C611" t="str">
        <f t="shared" si="154"/>
        <v>-150.636231041061-12416.0569823202i</v>
      </c>
      <c r="D611" t="str">
        <f t="shared" si="155"/>
        <v>3.47812499951525-1852.94550980559i</v>
      </c>
      <c r="E611" t="str">
        <f t="shared" si="156"/>
        <v>162.468255670681-0.081719103274688i</v>
      </c>
      <c r="F611" t="str">
        <f t="shared" si="157"/>
        <v>2.9099099098318-17388.7525370776i</v>
      </c>
      <c r="G611" t="str">
        <f t="shared" si="158"/>
        <v>0.999999999973158-5.18094037934481E-06i</v>
      </c>
      <c r="H611" t="str">
        <f t="shared" si="159"/>
        <v>15.1515748338159+0.203299414131143i</v>
      </c>
      <c r="I611" t="str">
        <f t="shared" si="160"/>
        <v>24.2330610817509-1783.79921887935i</v>
      </c>
      <c r="K611" t="str">
        <f t="shared" si="161"/>
        <v>0.329939299535532-0.00445638799937214i</v>
      </c>
      <c r="L611" t="str">
        <f t="shared" si="162"/>
        <v>0.000833333333333333-93.8675516081303i</v>
      </c>
      <c r="M611" t="str">
        <f t="shared" si="163"/>
        <v>0.005-33.0293309936629i</v>
      </c>
      <c r="N611">
        <f t="shared" si="164"/>
        <v>89.304900351179995</v>
      </c>
      <c r="O611">
        <f t="shared" si="165"/>
        <v>81.880313151852008</v>
      </c>
      <c r="P611" s="3">
        <f t="shared" si="166"/>
        <v>81.880313151852008</v>
      </c>
      <c r="Q611" s="3">
        <f t="shared" si="167"/>
        <v>-90.695099648820005</v>
      </c>
      <c r="R611">
        <f t="shared" si="168"/>
        <v>89.304900351179995</v>
      </c>
      <c r="S611">
        <f t="shared" si="169"/>
        <v>8.5892944922839522E-3</v>
      </c>
      <c r="T611">
        <f t="shared" si="152"/>
        <v>81.880313151852008</v>
      </c>
    </row>
    <row r="612" spans="1:20" x14ac:dyDescent="0.25">
      <c r="A612">
        <f t="shared" si="153"/>
        <v>54.173207842978314</v>
      </c>
      <c r="B612">
        <f t="shared" si="170"/>
        <v>8.6219338113546318</v>
      </c>
      <c r="C612" t="str">
        <f t="shared" si="154"/>
        <v>-150.635999985635-12369.0383472781i</v>
      </c>
      <c r="D612" t="str">
        <f t="shared" si="155"/>
        <v>3.47812499951156-1845.93097242304i</v>
      </c>
      <c r="E612" t="str">
        <f t="shared" si="156"/>
        <v>162.468245916358-0.0820294960163852i</v>
      </c>
      <c r="F612" t="str">
        <f t="shared" si="157"/>
        <v>2.90990990983121-17322.9254205942i</v>
      </c>
      <c r="G612" t="str">
        <f t="shared" si="158"/>
        <v>0.999999999972953-5.20062795278526E-06i</v>
      </c>
      <c r="H612" t="str">
        <f t="shared" si="159"/>
        <v>15.1515752882641+0.204071953689018i</v>
      </c>
      <c r="I612" t="str">
        <f t="shared" si="160"/>
        <v>24.2330613001192-1777.04646532708i</v>
      </c>
      <c r="K612" t="str">
        <f t="shared" si="161"/>
        <v>0.329938837421881-0.00447331595526727i</v>
      </c>
      <c r="L612" t="str">
        <f t="shared" si="162"/>
        <v>0.000833333333333333-93.5122052282628i</v>
      </c>
      <c r="M612" t="str">
        <f t="shared" si="163"/>
        <v>0.005-32.9042946739021i</v>
      </c>
      <c r="N612">
        <f t="shared" si="164"/>
        <v>89.302259387976662</v>
      </c>
      <c r="O612">
        <f t="shared" si="165"/>
        <v>81.847362795999913</v>
      </c>
      <c r="P612" s="3">
        <f t="shared" si="166"/>
        <v>81.847362795999913</v>
      </c>
      <c r="Q612" s="3">
        <f t="shared" si="167"/>
        <v>-90.697740612023338</v>
      </c>
      <c r="R612">
        <f t="shared" si="168"/>
        <v>89.302259387976662</v>
      </c>
      <c r="S612">
        <f t="shared" si="169"/>
        <v>8.6219338113546311E-3</v>
      </c>
      <c r="T612">
        <f t="shared" si="152"/>
        <v>81.847362795999913</v>
      </c>
    </row>
    <row r="613" spans="1:20" x14ac:dyDescent="0.25">
      <c r="A613">
        <f t="shared" si="153"/>
        <v>54.37906603278163</v>
      </c>
      <c r="B613">
        <f t="shared" si="170"/>
        <v>8.6546971598377791</v>
      </c>
      <c r="C613" t="str">
        <f t="shared" si="154"/>
        <v>-150.635767171565-12322.1976450552i</v>
      </c>
      <c r="D613" t="str">
        <f t="shared" si="155"/>
        <v>3.47812499950785-1838.94298937725i</v>
      </c>
      <c r="E613" t="str">
        <f t="shared" si="156"/>
        <v>162.468236087792-0.0823410666505802i</v>
      </c>
      <c r="F613" t="str">
        <f t="shared" si="157"/>
        <v>2.90990990983061-17257.3475002086i</v>
      </c>
      <c r="G613" t="str">
        <f t="shared" si="158"/>
        <v>0.999999999972748-5.22039033900477E-06i</v>
      </c>
      <c r="H613" t="str">
        <f t="shared" si="159"/>
        <v>15.1515757461727+0.204847428917629i</v>
      </c>
      <c r="I613" t="str">
        <f t="shared" si="160"/>
        <v>24.23306152015-1770.3192751848i</v>
      </c>
      <c r="K613" t="str">
        <f t="shared" si="161"/>
        <v>0.329938371790813-0.00449030816510789i</v>
      </c>
      <c r="L613" t="str">
        <f t="shared" si="162"/>
        <v>0.000833333333333333-93.1582040528617i</v>
      </c>
      <c r="M613" t="str">
        <f t="shared" si="163"/>
        <v>0.005-32.7797316934669i</v>
      </c>
      <c r="N613">
        <f t="shared" si="164"/>
        <v>89.299608393866649</v>
      </c>
      <c r="O613">
        <f t="shared" si="165"/>
        <v>81.81441239044392</v>
      </c>
      <c r="P613" s="3">
        <f t="shared" si="166"/>
        <v>81.81441239044392</v>
      </c>
      <c r="Q613" s="3">
        <f t="shared" si="167"/>
        <v>-90.700391606133351</v>
      </c>
      <c r="R613">
        <f t="shared" si="168"/>
        <v>89.299608393866649</v>
      </c>
      <c r="S613">
        <f t="shared" si="169"/>
        <v>8.6546971598377796E-3</v>
      </c>
      <c r="T613">
        <f t="shared" si="152"/>
        <v>81.81441239044392</v>
      </c>
    </row>
    <row r="614" spans="1:20" x14ac:dyDescent="0.25">
      <c r="A614">
        <f t="shared" si="153"/>
        <v>54.585706483706204</v>
      </c>
      <c r="B614">
        <f t="shared" si="170"/>
        <v>8.6875850090451632</v>
      </c>
      <c r="C614" t="str">
        <f t="shared" si="154"/>
        <v>-150.635532585475-12275.534201833i</v>
      </c>
      <c r="D614" t="str">
        <f t="shared" si="155"/>
        <v>3.4781249995041-1831.98146014374i</v>
      </c>
      <c r="E614" t="str">
        <f t="shared" si="156"/>
        <v>162.468226184417-0.082653819634946i</v>
      </c>
      <c r="F614" t="str">
        <f t="shared" si="157"/>
        <v>2.90990990983001-17192.0178325606i</v>
      </c>
      <c r="G614" t="str">
        <f t="shared" si="158"/>
        <v>0.99999999997254-0.0000052402278222919i</v>
      </c>
      <c r="H614" t="str">
        <f t="shared" si="159"/>
        <v>15.151576207568+0.205625850972762i</v>
      </c>
      <c r="I614" t="str">
        <f t="shared" si="160"/>
        <v>24.2330617418566-1763.61755167964i</v>
      </c>
      <c r="K614" t="str">
        <f t="shared" si="161"/>
        <v>0.329937902615566-0.00450736487223223i</v>
      </c>
      <c r="L614" t="str">
        <f t="shared" si="162"/>
        <v>0.000833333333333333-92.8055429895017i</v>
      </c>
      <c r="M614" t="str">
        <f t="shared" si="163"/>
        <v>0.005-32.655640260477i</v>
      </c>
      <c r="N614">
        <f t="shared" si="164"/>
        <v>89.296947330786907</v>
      </c>
      <c r="O614">
        <f t="shared" si="165"/>
        <v>81.78146193480579</v>
      </c>
      <c r="P614" s="3">
        <f t="shared" si="166"/>
        <v>81.78146193480579</v>
      </c>
      <c r="Q614" s="3">
        <f t="shared" si="167"/>
        <v>-90.703052669213093</v>
      </c>
      <c r="R614">
        <f t="shared" si="168"/>
        <v>89.296947330786907</v>
      </c>
      <c r="S614">
        <f t="shared" si="169"/>
        <v>8.6875850090451633E-3</v>
      </c>
      <c r="T614">
        <f t="shared" si="152"/>
        <v>81.78146193480579</v>
      </c>
    </row>
    <row r="615" spans="1:20" x14ac:dyDescent="0.25">
      <c r="A615">
        <f t="shared" si="153"/>
        <v>54.793132168344293</v>
      </c>
      <c r="B615">
        <f t="shared" si="170"/>
        <v>8.7205978320795356</v>
      </c>
      <c r="C615" t="str">
        <f t="shared" si="154"/>
        <v>-150.63529621388-12229.0473463427i</v>
      </c>
      <c r="D615" t="str">
        <f t="shared" si="155"/>
        <v>3.47812499950032-1825.04628457858i</v>
      </c>
      <c r="E615" t="str">
        <f t="shared" si="156"/>
        <v>162.468216205665-0.0829677594439157i</v>
      </c>
      <c r="F615" t="str">
        <f t="shared" si="157"/>
        <v>2.9099099098294-17126.9354778608i</v>
      </c>
      <c r="G615" t="str">
        <f t="shared" si="158"/>
        <v>0.999999999972331-5.26014068801551E-06i</v>
      </c>
      <c r="H615" t="str">
        <f t="shared" si="159"/>
        <v>15.1515766724766+0.206407231052588i</v>
      </c>
      <c r="I615" t="str">
        <f t="shared" si="160"/>
        <v>24.2330619652509-1756.94119840505i</v>
      </c>
      <c r="K615" t="str">
        <f t="shared" si="161"/>
        <v>0.329937429869174-0.00452448632089356i</v>
      </c>
      <c r="L615" t="str">
        <f t="shared" si="162"/>
        <v>0.000833333333333333-92.4542169650342i</v>
      </c>
      <c r="M615" t="str">
        <f t="shared" si="163"/>
        <v>0.005-32.5320185898357i</v>
      </c>
      <c r="N615">
        <f t="shared" si="164"/>
        <v>89.294276160530359</v>
      </c>
      <c r="O615">
        <f t="shared" si="165"/>
        <v>81.74851142870429</v>
      </c>
      <c r="P615" s="3">
        <f t="shared" si="166"/>
        <v>81.74851142870429</v>
      </c>
      <c r="Q615" s="3">
        <f t="shared" si="167"/>
        <v>-90.705723839469641</v>
      </c>
      <c r="R615">
        <f t="shared" si="168"/>
        <v>89.294276160530359</v>
      </c>
      <c r="S615">
        <f t="shared" si="169"/>
        <v>8.7205978320795356E-3</v>
      </c>
      <c r="T615">
        <f t="shared" si="152"/>
        <v>81.74851142870429</v>
      </c>
    </row>
    <row r="616" spans="1:20" x14ac:dyDescent="0.25">
      <c r="A616">
        <f t="shared" si="153"/>
        <v>55.001346070584006</v>
      </c>
      <c r="B616">
        <f t="shared" si="170"/>
        <v>8.7537361038414385</v>
      </c>
      <c r="C616" t="str">
        <f t="shared" si="154"/>
        <v>-150.635058043197-12182.7364098559i</v>
      </c>
      <c r="D616" t="str">
        <f t="shared" si="155"/>
        <v>3.47812499949651-1818.13736291693i</v>
      </c>
      <c r="E616" t="str">
        <f t="shared" si="156"/>
        <v>162.468206150963-0.083282890568696i</v>
      </c>
      <c r="F616" t="str">
        <f t="shared" si="157"/>
        <v>2.90990990982878-17062.0994998778i</v>
      </c>
      <c r="G616" t="str">
        <f t="shared" si="158"/>
        <v>0.99999999997212-5.28012922262885E-06i</v>
      </c>
      <c r="H616" t="str">
        <f t="shared" si="159"/>
        <v>15.1515771409252+0.207191580397845i</v>
      </c>
      <c r="I616" t="str">
        <f t="shared" si="160"/>
        <v>24.2330621903464-1750.29011931944i</v>
      </c>
      <c r="K616" t="str">
        <f t="shared" si="161"/>
        <v>0.329936953524464-0.00454167275626389i</v>
      </c>
      <c r="L616" t="str">
        <f t="shared" si="162"/>
        <v>0.000833333333333333-92.1042209255174i</v>
      </c>
      <c r="M616" t="str">
        <f t="shared" si="163"/>
        <v>0.005-32.4088649032035i</v>
      </c>
      <c r="N616">
        <f t="shared" si="164"/>
        <v>89.291594844745376</v>
      </c>
      <c r="O616">
        <f t="shared" si="165"/>
        <v>81.715560871755329</v>
      </c>
      <c r="P616" s="3">
        <f t="shared" si="166"/>
        <v>81.715560871755329</v>
      </c>
      <c r="Q616" s="3">
        <f t="shared" si="167"/>
        <v>-90.708405155254624</v>
      </c>
      <c r="R616">
        <f t="shared" si="168"/>
        <v>89.291594844745376</v>
      </c>
      <c r="S616">
        <f t="shared" si="169"/>
        <v>8.7537361038414387E-3</v>
      </c>
      <c r="T616">
        <f t="shared" si="152"/>
        <v>81.715560871755329</v>
      </c>
    </row>
    <row r="617" spans="1:20" x14ac:dyDescent="0.25">
      <c r="A617">
        <f t="shared" si="153"/>
        <v>55.210351185652222</v>
      </c>
      <c r="B617">
        <f t="shared" si="170"/>
        <v>8.787000301036036</v>
      </c>
      <c r="C617" t="str">
        <f t="shared" si="154"/>
        <v>-150.634818059739-12136.6007261748i</v>
      </c>
      <c r="D617" t="str">
        <f t="shared" si="155"/>
        <v>3.47812499949268-1811.25459577164i</v>
      </c>
      <c r="E617" t="str">
        <f t="shared" si="156"/>
        <v>162.468196019732-0.0835992175173595i</v>
      </c>
      <c r="F617" t="str">
        <f t="shared" si="157"/>
        <v>2.90990990982817-16997.5089659243i</v>
      </c>
      <c r="G617" t="str">
        <f t="shared" si="158"/>
        <v>0.999999999971908-5.30019371367372E-06i</v>
      </c>
      <c r="H617" t="str">
        <f t="shared" si="159"/>
        <v>15.1515776129409+0.207978910291982i</v>
      </c>
      <c r="I617" t="str">
        <f t="shared" si="160"/>
        <v>24.233062417156-1743.66421874483i</v>
      </c>
      <c r="K617" t="str">
        <f t="shared" si="161"/>
        <v>0.329936473554059-0.00455892442443716i</v>
      </c>
      <c r="L617" t="str">
        <f t="shared" si="162"/>
        <v>0.000833333333333333-91.7555498361406i</v>
      </c>
      <c r="M617" t="str">
        <f t="shared" si="163"/>
        <v>0.005-32.2861774289734i</v>
      </c>
      <c r="N617">
        <f t="shared" si="164"/>
        <v>89.288903344935193</v>
      </c>
      <c r="O617">
        <f t="shared" si="165"/>
        <v>81.682610263571931</v>
      </c>
      <c r="P617" s="3">
        <f t="shared" si="166"/>
        <v>81.682610263571931</v>
      </c>
      <c r="Q617" s="3">
        <f t="shared" si="167"/>
        <v>-90.711096655064807</v>
      </c>
      <c r="R617">
        <f t="shared" si="168"/>
        <v>89.288903344935193</v>
      </c>
      <c r="S617">
        <f t="shared" si="169"/>
        <v>8.787000301036036E-3</v>
      </c>
      <c r="T617">
        <f t="shared" si="152"/>
        <v>81.682610263571931</v>
      </c>
    </row>
    <row r="618" spans="1:20" x14ac:dyDescent="0.25">
      <c r="A618">
        <f t="shared" si="153"/>
        <v>55.420150520157705</v>
      </c>
      <c r="B618">
        <f t="shared" si="170"/>
        <v>8.8203909021799731</v>
      </c>
      <c r="C618" t="str">
        <f t="shared" si="154"/>
        <v>-150.634576249713-12090.6396316228i</v>
      </c>
      <c r="D618" t="str">
        <f t="shared" si="155"/>
        <v>3.47812499948882-1804.3978841318i</v>
      </c>
      <c r="E618" t="str">
        <f t="shared" si="156"/>
        <v>162.468185811389-0.0839167448148805i</v>
      </c>
      <c r="F618" t="str">
        <f t="shared" si="157"/>
        <v>2.90990990982754-16933.1629468437i</v>
      </c>
      <c r="G618" t="str">
        <f t="shared" si="158"/>
        <v>0.999999999971694-5.32033444978454E-06i</v>
      </c>
      <c r="H618" t="str">
        <f t="shared" si="159"/>
        <v>15.1515780885507+0.20876923206133i</v>
      </c>
      <c r="I618" t="str">
        <f t="shared" si="160"/>
        <v>24.2330626456927-1737.06340136539i</v>
      </c>
      <c r="K618" t="str">
        <f t="shared" si="161"/>
        <v>0.329935989930373-0.0045762415724327i</v>
      </c>
      <c r="L618" t="str">
        <f t="shared" si="162"/>
        <v>0.000833333333333333-91.4081986811521i</v>
      </c>
      <c r="M618" t="str">
        <f t="shared" si="163"/>
        <v>0.005-32.1639544022448i</v>
      </c>
      <c r="N618">
        <f t="shared" si="164"/>
        <v>89.286201622457455</v>
      </c>
      <c r="O618">
        <f t="shared" si="165"/>
        <v>81.649659603764192</v>
      </c>
      <c r="P618" s="3">
        <f t="shared" si="166"/>
        <v>81.649659603764192</v>
      </c>
      <c r="Q618" s="3">
        <f t="shared" si="167"/>
        <v>-90.713798377542545</v>
      </c>
      <c r="R618">
        <f t="shared" si="168"/>
        <v>89.286201622457455</v>
      </c>
      <c r="S618">
        <f t="shared" si="169"/>
        <v>8.820390902179974E-3</v>
      </c>
      <c r="T618">
        <f t="shared" si="152"/>
        <v>81.649659603764192</v>
      </c>
    </row>
    <row r="619" spans="1:20" x14ac:dyDescent="0.25">
      <c r="A619">
        <f t="shared" si="153"/>
        <v>55.6307470921343</v>
      </c>
      <c r="B619">
        <f t="shared" si="170"/>
        <v>8.8539083876082572</v>
      </c>
      <c r="C619" t="str">
        <f t="shared" si="154"/>
        <v>-150.634332599225-12044.8524650346i</v>
      </c>
      <c r="D619" t="str">
        <f t="shared" si="155"/>
        <v>3.47812499948492-1797.56712936129i</v>
      </c>
      <c r="E619" t="str">
        <f t="shared" si="156"/>
        <v>162.468175525351-0.0842354770032219i</v>
      </c>
      <c r="F619" t="str">
        <f t="shared" si="157"/>
        <v>2.90990990982692-16869.060516997i</v>
      </c>
      <c r="G619" t="str">
        <f t="shared" si="158"/>
        <v>0.999999999971479-5.34055172069257E-06i</v>
      </c>
      <c r="H619" t="str">
        <f t="shared" si="159"/>
        <v>15.151578567782+0.20956255707526i</v>
      </c>
      <c r="I619" t="str">
        <f t="shared" si="160"/>
        <v>24.2330628759695-1730.48757222615i</v>
      </c>
      <c r="K619" t="str">
        <f t="shared" si="161"/>
        <v>0.329935502625609-0.00459362444819856i</v>
      </c>
      <c r="L619" t="str">
        <f t="shared" si="162"/>
        <v>0.000833333333333333-91.0621624637895i</v>
      </c>
      <c r="M619" t="str">
        <f t="shared" si="163"/>
        <v>0.005-32.0421940647987i</v>
      </c>
      <c r="N619">
        <f t="shared" si="164"/>
        <v>89.283489638523562</v>
      </c>
      <c r="O619">
        <f t="shared" si="165"/>
        <v>81.616708891939084</v>
      </c>
      <c r="P619" s="3">
        <f t="shared" si="166"/>
        <v>81.616708891939084</v>
      </c>
      <c r="Q619" s="3">
        <f t="shared" si="167"/>
        <v>-90.716510361476438</v>
      </c>
      <c r="R619">
        <f t="shared" si="168"/>
        <v>89.283489638523562</v>
      </c>
      <c r="S619">
        <f t="shared" si="169"/>
        <v>8.8539083876082569E-3</v>
      </c>
      <c r="T619">
        <f t="shared" si="152"/>
        <v>81.616708891939084</v>
      </c>
    </row>
    <row r="620" spans="1:20" x14ac:dyDescent="0.25">
      <c r="A620">
        <f t="shared" si="153"/>
        <v>55.842143931084422</v>
      </c>
      <c r="B620">
        <f t="shared" si="170"/>
        <v>8.8875532394811696</v>
      </c>
      <c r="C620" t="str">
        <f t="shared" si="154"/>
        <v>-150.634087094268-11999.238567747i</v>
      </c>
      <c r="D620" t="str">
        <f t="shared" si="155"/>
        <v>3.47812499948101-1790.76223319743i</v>
      </c>
      <c r="E620" t="str">
        <f t="shared" si="156"/>
        <v>162.468165161022-0.0845554186413572i</v>
      </c>
      <c r="F620" t="str">
        <f t="shared" si="157"/>
        <v>2.9099099098263-16805.2007542492i</v>
      </c>
      <c r="G620" t="str">
        <f t="shared" si="158"/>
        <v>0.999999999971261-5.36084581723004E-06i</v>
      </c>
      <c r="H620" t="str">
        <f t="shared" si="159"/>
        <v>15.1515790506624+0.210358896746352i</v>
      </c>
      <c r="I620" t="str">
        <f t="shared" si="160"/>
        <v>24.2330631079996-1723.93663673161i</v>
      </c>
      <c r="K620" t="str">
        <f t="shared" si="161"/>
        <v>0.329935011611761-0.00461107330061506i</v>
      </c>
      <c r="L620" t="str">
        <f t="shared" si="162"/>
        <v>0.000833333333333333-90.7174362062056i</v>
      </c>
      <c r="M620" t="str">
        <f t="shared" si="163"/>
        <v>0.005-31.9208946650713i</v>
      </c>
      <c r="N620">
        <f t="shared" si="164"/>
        <v>89.280767354198218</v>
      </c>
      <c r="O620">
        <f t="shared" si="165"/>
        <v>81.583758127700662</v>
      </c>
      <c r="P620" s="3">
        <f t="shared" si="166"/>
        <v>81.583758127700662</v>
      </c>
      <c r="Q620" s="3">
        <f t="shared" si="167"/>
        <v>-90.719232645801782</v>
      </c>
      <c r="R620">
        <f t="shared" si="168"/>
        <v>89.280767354198218</v>
      </c>
      <c r="S620">
        <f t="shared" si="169"/>
        <v>8.8875532394811704E-3</v>
      </c>
      <c r="T620">
        <f t="shared" ref="T620:T683" si="171">P620</f>
        <v>81.583758127700662</v>
      </c>
    </row>
    <row r="621" spans="1:20" x14ac:dyDescent="0.25">
      <c r="A621">
        <f t="shared" ref="A621:A684" si="172">2*PI()*B621</f>
        <v>56.054344078022538</v>
      </c>
      <c r="B621">
        <f t="shared" si="170"/>
        <v>8.9213259417911974</v>
      </c>
      <c r="C621" t="str">
        <f t="shared" ref="C621:C684" si="173">IMPRODUCT(D621,E621,$C$40,,K621,$C$41)</f>
        <v>-150.633839720736-11953.7972835896i</v>
      </c>
      <c r="D621" t="str">
        <f t="shared" ref="D621:D684" si="174">IMDIV(IMPRODUCT($C$37,$C$38,COMPLEX(1,A621/$C$38)),IMSUM(-1*A621*A621/$C$39,COMPLEX(0,1*A621)))</f>
        <v>3.47812499947705-1783.9830977495i</v>
      </c>
      <c r="E621" t="str">
        <f t="shared" ref="E621:E684" si="175">IMDIV(IMPRODUCT(IMSUM(F621,G621),$C$29,H621),IMSUM(1,I621))</f>
        <v>162.468154717809-0.0848765743053799i</v>
      </c>
      <c r="F621" t="str">
        <f t="shared" ref="F621:F684" si="176">IMDIV(IMPRODUCT($C$14,$C$15,COMPLEX(1,A621/$C$15)),IMSUM(-1*A621*A621/$C$16,COMPLEX(0,A621)))</f>
        <v>2.90990990982564-16741.5827399562i</v>
      </c>
      <c r="G621" t="str">
        <f t="shared" ref="G621:G684" si="177">IMDIV(1,COMPLEX(1,A621*$C$9*$C$10))</f>
        <v>0.999999999971042-5.38121703133433E-06i</v>
      </c>
      <c r="H621" t="str">
        <f t="shared" ref="H621:H684" si="178">IMDIV($C$3,IMSUM(K621,COMPLEX(0,$C$28*A621)))</f>
        <v>15.1515795372196+0.211158262530558i</v>
      </c>
      <c r="I621" t="str">
        <f t="shared" ref="I621:I684" si="179">IMPRODUCT(F621,$C$29,H621,$C$31)</f>
        <v>24.2330633417967-1717.41050064436i</v>
      </c>
      <c r="K621" t="str">
        <f t="shared" ref="K621:K684" si="180">IF($C$26&lt;=0,IMDIV(1,IMSUM(IMDIV(1,L621),1/$C$18)),IMDIV(1,IMSUM(IMDIV(1,L621),1/$C$18,IMDIV(1,M621))))</f>
        <v>0.329934516860608-0.00462858837949813i</v>
      </c>
      <c r="L621" t="str">
        <f t="shared" ref="L621:L684" si="181">IMSUM($C$21/$C$22,IMDIV(1,COMPLEX(0,$C$20*$C$22*A621)))</f>
        <v>0.000833333333333333-90.3740149493986i</v>
      </c>
      <c r="M621" t="str">
        <f t="shared" ref="M621:M684" si="182">IMSUM($C$25/$C$26,IMDIV(1,COMPLEX(0,$C$24*$C$26*A621)))</f>
        <v>0.005-31.8000544581305i</v>
      </c>
      <c r="N621">
        <f t="shared" ref="N621:N684" si="183">ABS(R621)</f>
        <v>89.278034730398844</v>
      </c>
      <c r="O621">
        <f t="shared" ref="O621:O684" si="184">ABS(P621)</f>
        <v>81.550807310650157</v>
      </c>
      <c r="P621" s="3">
        <f t="shared" ref="P621:P684" si="185">20*LOG10(IMABS(C621))</f>
        <v>81.550807310650157</v>
      </c>
      <c r="Q621" s="3">
        <f t="shared" ref="Q621:Q684" si="186">IMARGUMENT(C621)*180/PI()</f>
        <v>-90.721965269601156</v>
      </c>
      <c r="R621">
        <f t="shared" ref="R621:R684" si="187">IF(Q621&lt;0,Q621+180,Q621-180)</f>
        <v>89.278034730398844</v>
      </c>
      <c r="S621">
        <f t="shared" ref="S621:S684" si="188">B621/1000</f>
        <v>8.9213259417911979E-3</v>
      </c>
      <c r="T621">
        <f t="shared" si="171"/>
        <v>81.550807310650157</v>
      </c>
    </row>
    <row r="622" spans="1:20" x14ac:dyDescent="0.25">
      <c r="A622">
        <f t="shared" si="172"/>
        <v>56.267350585519019</v>
      </c>
      <c r="B622">
        <f t="shared" ref="B622:B685" si="189">B621*(1+B$42)</f>
        <v>8.9552269803700035</v>
      </c>
      <c r="C622" t="str">
        <f t="shared" si="173"/>
        <v>-150.633590464417-11908.5279588748i</v>
      </c>
      <c r="D622" t="str">
        <f t="shared" si="174"/>
        <v>3.47812499947308-1777.22962549735i</v>
      </c>
      <c r="E622" t="str">
        <f t="shared" si="175"/>
        <v>162.468144195114-0.0851989485885793i</v>
      </c>
      <c r="F622" t="str">
        <f t="shared" si="176"/>
        <v>2.909909909825-16678.2055589514i</v>
      </c>
      <c r="G622" t="str">
        <f t="shared" si="177"/>
        <v>0.999999999970822-5.40166565605222E-06i</v>
      </c>
      <c r="H622" t="str">
        <f t="shared" si="178"/>
        <v>15.1515800274818+0.211960665927362i</v>
      </c>
      <c r="I622" t="str">
        <f t="shared" si="179"/>
        <v>24.2330635773739-1710.90907008373i</v>
      </c>
      <c r="K622" t="str">
        <f t="shared" si="180"/>
        <v>0.329934018343715-0.00464616993560269i</v>
      </c>
      <c r="L622" t="str">
        <f t="shared" si="181"/>
        <v>0.000833333333333333-90.0318937531359i</v>
      </c>
      <c r="M622" t="str">
        <f t="shared" si="182"/>
        <v>0.005-31.679671705649i</v>
      </c>
      <c r="N622">
        <f t="shared" si="183"/>
        <v>89.275291727894938</v>
      </c>
      <c r="O622">
        <f t="shared" si="184"/>
        <v>81.517856440385557</v>
      </c>
      <c r="P622" s="3">
        <f t="shared" si="185"/>
        <v>81.517856440385557</v>
      </c>
      <c r="Q622" s="3">
        <f t="shared" si="186"/>
        <v>-90.724708272105062</v>
      </c>
      <c r="R622">
        <f t="shared" si="187"/>
        <v>89.275291727894938</v>
      </c>
      <c r="S622">
        <f t="shared" si="188"/>
        <v>8.9552269803700041E-3</v>
      </c>
      <c r="T622">
        <f t="shared" si="171"/>
        <v>81.517856440385557</v>
      </c>
    </row>
    <row r="623" spans="1:20" x14ac:dyDescent="0.25">
      <c r="A623">
        <f t="shared" si="172"/>
        <v>56.481166517743993</v>
      </c>
      <c r="B623">
        <f t="shared" si="189"/>
        <v>8.9892568428954096</v>
      </c>
      <c r="C623" t="str">
        <f t="shared" si="173"/>
        <v>-150.63333931098-11863.4299423887i</v>
      </c>
      <c r="D623" t="str">
        <f t="shared" si="174"/>
        <v>3.47812499946906-1770.50171929003i</v>
      </c>
      <c r="E623" t="str">
        <f t="shared" si="175"/>
        <v>162.468133592327-0.0855225461013909i</v>
      </c>
      <c r="F623" t="str">
        <f t="shared" si="176"/>
        <v>2.90990990982436-16615.0682995328i</v>
      </c>
      <c r="G623" t="str">
        <f t="shared" si="177"/>
        <v>0.9999999999706-5.42219198554401E-06i</v>
      </c>
      <c r="H623" t="str">
        <f t="shared" si="178"/>
        <v>15.151580521477+0.212766118479951i</v>
      </c>
      <c r="I623" t="str">
        <f t="shared" si="179"/>
        <v>24.2330638147447-1704.43225152447i</v>
      </c>
      <c r="K623" t="str">
        <f t="shared" si="180"/>
        <v>0.329933516032433-0.0046638182206263i</v>
      </c>
      <c r="L623" t="str">
        <f t="shared" si="181"/>
        <v>0.000833333333333333-89.6910676958916i</v>
      </c>
      <c r="M623" t="str">
        <f t="shared" si="182"/>
        <v>0.005-31.5597446758806i</v>
      </c>
      <c r="N623">
        <f t="shared" si="183"/>
        <v>89.272538307307755</v>
      </c>
      <c r="O623">
        <f t="shared" si="184"/>
        <v>81.484905516501755</v>
      </c>
      <c r="P623" s="3">
        <f t="shared" si="185"/>
        <v>81.484905516501755</v>
      </c>
      <c r="Q623" s="3">
        <f t="shared" si="186"/>
        <v>-90.727461692692245</v>
      </c>
      <c r="R623">
        <f t="shared" si="187"/>
        <v>89.272538307307755</v>
      </c>
      <c r="S623">
        <f t="shared" si="188"/>
        <v>8.989256842895409E-3</v>
      </c>
      <c r="T623">
        <f t="shared" si="171"/>
        <v>81.484905516501755</v>
      </c>
    </row>
    <row r="624" spans="1:20" x14ac:dyDescent="0.25">
      <c r="A624">
        <f t="shared" si="172"/>
        <v>56.69579495051142</v>
      </c>
      <c r="B624">
        <f t="shared" si="189"/>
        <v>9.0234160188984127</v>
      </c>
      <c r="C624" t="str">
        <f t="shared" si="173"/>
        <v>-150.633086245999-11818.502585382i</v>
      </c>
      <c r="D624" t="str">
        <f t="shared" si="174"/>
        <v>3.47812499946501-1763.79928234434i</v>
      </c>
      <c r="E624" t="str">
        <f t="shared" si="175"/>
        <v>162.468122908843-0.085847371471619i</v>
      </c>
      <c r="F624" t="str">
        <f t="shared" si="176"/>
        <v>2.9099099098237-16552.1700534499i</v>
      </c>
      <c r="G624" t="str">
        <f t="shared" si="177"/>
        <v>0.999999999970376-5.44279631508786E-06i</v>
      </c>
      <c r="H624" t="str">
        <f t="shared" si="178"/>
        <v>15.1515810192338+0.21357463177538i</v>
      </c>
      <c r="I624" t="str">
        <f t="shared" si="179"/>
        <v>24.2330640539233-1697.97995179538i</v>
      </c>
      <c r="K624" t="str">
        <f t="shared" si="180"/>
        <v>0.329933009897891-0.00468153348721238i</v>
      </c>
      <c r="L624" t="str">
        <f t="shared" si="181"/>
        <v>0.000833333333333333-89.3515318747674i</v>
      </c>
      <c r="M624" t="str">
        <f t="shared" si="182"/>
        <v>0.005-31.4402716436349i</v>
      </c>
      <c r="N624">
        <f t="shared" si="183"/>
        <v>89.269774429109432</v>
      </c>
      <c r="O624">
        <f t="shared" si="184"/>
        <v>81.451954538590769</v>
      </c>
      <c r="P624" s="3">
        <f t="shared" si="185"/>
        <v>81.451954538590769</v>
      </c>
      <c r="Q624" s="3">
        <f t="shared" si="186"/>
        <v>-90.730225570890568</v>
      </c>
      <c r="R624">
        <f t="shared" si="187"/>
        <v>89.269774429109432</v>
      </c>
      <c r="S624">
        <f t="shared" si="188"/>
        <v>9.0234160188984135E-3</v>
      </c>
      <c r="T624">
        <f t="shared" si="171"/>
        <v>81.451954538590769</v>
      </c>
    </row>
    <row r="625" spans="1:20" x14ac:dyDescent="0.25">
      <c r="A625">
        <f t="shared" si="172"/>
        <v>56.911238971323364</v>
      </c>
      <c r="B625">
        <f t="shared" si="189"/>
        <v>9.0577049997702268</v>
      </c>
      <c r="C625" t="str">
        <f t="shared" si="173"/>
        <v>-150.632831254929-11773.7452415601i</v>
      </c>
      <c r="D625" t="str">
        <f t="shared" si="174"/>
        <v>3.47812499946094-1757.12221824347i</v>
      </c>
      <c r="E625" t="str">
        <f t="shared" si="175"/>
        <v>162.468112144048-0.0861734293443834i</v>
      </c>
      <c r="F625" t="str">
        <f t="shared" si="176"/>
        <v>2.90990990982305-16489.5099158901i</v>
      </c>
      <c r="G625" t="str">
        <f t="shared" si="177"/>
        <v>0.99999999997015-5.46347894108396E-06i</v>
      </c>
      <c r="H625" t="str">
        <f t="shared" si="178"/>
        <v>15.1515815207807+0.214386217444736i</v>
      </c>
      <c r="I625" t="str">
        <f t="shared" si="179"/>
        <v>24.2330642949231-1691.55207807794i</v>
      </c>
      <c r="K625" t="str">
        <f t="shared" si="180"/>
        <v>0.329932499911002-0.00469931598895384i</v>
      </c>
      <c r="L625" t="str">
        <f t="shared" si="181"/>
        <v>0.000833333333333333-89.0132814054274i</v>
      </c>
      <c r="M625" t="str">
        <f t="shared" si="182"/>
        <v>0.005-31.3212508902519i</v>
      </c>
      <c r="N625">
        <f t="shared" si="183"/>
        <v>89.267000053622695</v>
      </c>
      <c r="O625">
        <f t="shared" si="184"/>
        <v>81.419003506241324</v>
      </c>
      <c r="P625" s="3">
        <f t="shared" si="185"/>
        <v>81.419003506241324</v>
      </c>
      <c r="Q625" s="3">
        <f t="shared" si="186"/>
        <v>-90.732999946377305</v>
      </c>
      <c r="R625">
        <f t="shared" si="187"/>
        <v>89.267000053622695</v>
      </c>
      <c r="S625">
        <f t="shared" si="188"/>
        <v>9.0577049997702264E-3</v>
      </c>
      <c r="T625">
        <f t="shared" si="171"/>
        <v>81.419003506241324</v>
      </c>
    </row>
    <row r="626" spans="1:20" x14ac:dyDescent="0.25">
      <c r="A626">
        <f t="shared" si="172"/>
        <v>57.127501679414401</v>
      </c>
      <c r="B626">
        <f t="shared" si="189"/>
        <v>9.0921242787693544</v>
      </c>
      <c r="C626" t="str">
        <f t="shared" si="173"/>
        <v>-150.632574323115-11729.1572670743i</v>
      </c>
      <c r="D626" t="str">
        <f t="shared" si="174"/>
        <v>3.47812499945683-1750.47043093562i</v>
      </c>
      <c r="E626" t="str">
        <f t="shared" si="175"/>
        <v>162.46810129732-0.0865007243821899i</v>
      </c>
      <c r="F626" t="str">
        <f t="shared" si="176"/>
        <v>2.90990990982239-16427.0869854664i</v>
      </c>
      <c r="G626" t="str">
        <f t="shared" si="177"/>
        <v>0.999999999969923-5.48424016105883E-06i</v>
      </c>
      <c r="H626" t="str">
        <f t="shared" si="178"/>
        <v>15.1515820261467+0.215200887163307i</v>
      </c>
      <c r="I626" t="str">
        <f t="shared" si="179"/>
        <v>24.2330645377579-1685.14853790505i</v>
      </c>
      <c r="K626" t="str">
        <f t="shared" si="180"/>
        <v>0.329931986042457-0.00471716598039657i</v>
      </c>
      <c r="L626" t="str">
        <f t="shared" si="181"/>
        <v>0.000833333333333333-88.6763114220234i</v>
      </c>
      <c r="M626" t="str">
        <f t="shared" si="182"/>
        <v>0.005-31.2026807035783i</v>
      </c>
      <c r="N626">
        <f t="shared" si="183"/>
        <v>89.264215141020202</v>
      </c>
      <c r="O626">
        <f t="shared" si="184"/>
        <v>81.386052419039103</v>
      </c>
      <c r="P626" s="3">
        <f t="shared" si="185"/>
        <v>81.386052419039103</v>
      </c>
      <c r="Q626" s="3">
        <f t="shared" si="186"/>
        <v>-90.735784858979798</v>
      </c>
      <c r="R626">
        <f t="shared" si="187"/>
        <v>89.264215141020202</v>
      </c>
      <c r="S626">
        <f t="shared" si="188"/>
        <v>9.0921242787693549E-3</v>
      </c>
      <c r="T626">
        <f t="shared" si="171"/>
        <v>81.386052419039103</v>
      </c>
    </row>
    <row r="627" spans="1:20" x14ac:dyDescent="0.25">
      <c r="A627">
        <f t="shared" si="172"/>
        <v>57.344586185796175</v>
      </c>
      <c r="B627">
        <f t="shared" si="189"/>
        <v>9.1266743510286776</v>
      </c>
      <c r="C627" t="str">
        <f t="shared" si="173"/>
        <v>-150.632315435795-11684.7380205124i</v>
      </c>
      <c r="D627" t="str">
        <f t="shared" si="174"/>
        <v>3.4781249994527-1743.8438247326i</v>
      </c>
      <c r="E627" t="str">
        <f t="shared" si="175"/>
        <v>162.468090368039-0.0868292612650606i</v>
      </c>
      <c r="F627" t="str">
        <f t="shared" si="176"/>
        <v>2.90990990982171-16364.9003642039i</v>
      </c>
      <c r="G627" t="str">
        <f t="shared" si="177"/>
        <v>0.999999999969694-5.50508027366959E-06i</v>
      </c>
      <c r="H627" t="str">
        <f t="shared" si="178"/>
        <v>15.1515825353606+0.21601865265075i</v>
      </c>
      <c r="I627" t="str">
        <f t="shared" si="179"/>
        <v>24.2330647824415-1678.7692391596i</v>
      </c>
      <c r="K627" t="str">
        <f t="shared" si="180"/>
        <v>0.329931468262725-0.00473508371704285i</v>
      </c>
      <c r="L627" t="str">
        <f t="shared" si="181"/>
        <v>0.000833333333333333-88.34061707713i</v>
      </c>
      <c r="M627" t="str">
        <f t="shared" si="182"/>
        <v>0.005-31.0845593779421i</v>
      </c>
      <c r="N627">
        <f t="shared" si="183"/>
        <v>89.261419651323934</v>
      </c>
      <c r="O627">
        <f t="shared" si="184"/>
        <v>81.353101276566733</v>
      </c>
      <c r="P627" s="3">
        <f t="shared" si="185"/>
        <v>81.353101276566733</v>
      </c>
      <c r="Q627" s="3">
        <f t="shared" si="186"/>
        <v>-90.738580348676066</v>
      </c>
      <c r="R627">
        <f t="shared" si="187"/>
        <v>89.261419651323934</v>
      </c>
      <c r="S627">
        <f t="shared" si="188"/>
        <v>9.1266743510286779E-3</v>
      </c>
      <c r="T627">
        <f t="shared" si="171"/>
        <v>81.353101276566733</v>
      </c>
    </row>
    <row r="628" spans="1:20" x14ac:dyDescent="0.25">
      <c r="A628">
        <f t="shared" si="172"/>
        <v>57.562495613302204</v>
      </c>
      <c r="B628">
        <f t="shared" si="189"/>
        <v>9.1613557135625872</v>
      </c>
      <c r="C628" t="str">
        <f t="shared" si="173"/>
        <v>-150.632054578091-11640.4868628891i</v>
      </c>
      <c r="D628" t="str">
        <f t="shared" si="174"/>
        <v>3.47812499944854-1737.24230430845i</v>
      </c>
      <c r="E628" t="str">
        <f t="shared" si="175"/>
        <v>162.468079355576-0.0871590446905558i</v>
      </c>
      <c r="F628" t="str">
        <f t="shared" si="176"/>
        <v>2.90990990982104-16302.9491575273i</v>
      </c>
      <c r="G628" t="str">
        <f t="shared" si="177"/>
        <v>0.999999999969463-5.52599957870826E-06i</v>
      </c>
      <c r="H628" t="str">
        <f t="shared" si="178"/>
        <v>15.1515830484521+0.216839525671263i</v>
      </c>
      <c r="I628" t="str">
        <f t="shared" si="179"/>
        <v>24.2330650289884-1672.41409007329i</v>
      </c>
      <c r="K628" t="str">
        <f t="shared" si="180"/>
        <v>0.329930946542046-0.00475306945535488i</v>
      </c>
      <c r="L628" t="str">
        <f t="shared" si="181"/>
        <v>0.000833333333333333-88.0061935416716i</v>
      </c>
      <c r="M628" t="str">
        <f t="shared" si="182"/>
        <v>0.005-30.9668852141285i</v>
      </c>
      <c r="N628">
        <f t="shared" si="183"/>
        <v>89.258613544404724</v>
      </c>
      <c r="O628">
        <f t="shared" si="184"/>
        <v>81.320150078403401</v>
      </c>
      <c r="P628" s="3">
        <f t="shared" si="185"/>
        <v>81.320150078403401</v>
      </c>
      <c r="Q628" s="3">
        <f t="shared" si="186"/>
        <v>-90.741386455595276</v>
      </c>
      <c r="R628">
        <f t="shared" si="187"/>
        <v>89.258613544404724</v>
      </c>
      <c r="S628">
        <f t="shared" si="188"/>
        <v>9.161355713562587E-3</v>
      </c>
      <c r="T628">
        <f t="shared" si="171"/>
        <v>81.320150078403401</v>
      </c>
    </row>
    <row r="629" spans="1:20" x14ac:dyDescent="0.25">
      <c r="A629">
        <f t="shared" si="172"/>
        <v>57.781233096632747</v>
      </c>
      <c r="B629">
        <f t="shared" si="189"/>
        <v>9.1961688652741245</v>
      </c>
      <c r="C629" t="str">
        <f t="shared" si="173"/>
        <v>-150.631791735014-11596.4031576374i</v>
      </c>
      <c r="D629" t="str">
        <f t="shared" si="174"/>
        <v>3.47812499944434-1730.66577469807i</v>
      </c>
      <c r="E629" t="str">
        <f t="shared" si="175"/>
        <v>162.468068259298-0.087490079373836i</v>
      </c>
      <c r="F629" t="str">
        <f t="shared" si="176"/>
        <v>2.90990990982039-16241.2324742476i</v>
      </c>
      <c r="G629" t="str">
        <f t="shared" si="177"/>
        <v>0.999999999969231-5.54699837710606E-06i</v>
      </c>
      <c r="H629" t="str">
        <f t="shared" si="178"/>
        <v>15.1515835654504+0.217663518033749i</v>
      </c>
      <c r="I629" t="str">
        <f t="shared" si="179"/>
        <v>24.2330652774128-1666.08299922512i</v>
      </c>
      <c r="K629" t="str">
        <f t="shared" si="180"/>
        <v>0.32993042085044-0.00477112345275843i</v>
      </c>
      <c r="L629" t="str">
        <f t="shared" si="181"/>
        <v>0.000833333333333333-87.6730360048536i</v>
      </c>
      <c r="M629" t="str">
        <f t="shared" si="182"/>
        <v>0.005-30.8496565193549i</v>
      </c>
      <c r="N629">
        <f t="shared" si="183"/>
        <v>89.255796779981608</v>
      </c>
      <c r="O629">
        <f t="shared" si="184"/>
        <v>81.287198824125326</v>
      </c>
      <c r="P629" s="3">
        <f t="shared" si="185"/>
        <v>81.287198824125326</v>
      </c>
      <c r="Q629" s="3">
        <f t="shared" si="186"/>
        <v>-90.744203220018392</v>
      </c>
      <c r="R629">
        <f t="shared" si="187"/>
        <v>89.255796779981608</v>
      </c>
      <c r="S629">
        <f t="shared" si="188"/>
        <v>9.1961688652741243E-3</v>
      </c>
      <c r="T629">
        <f t="shared" si="171"/>
        <v>81.287198824125326</v>
      </c>
    </row>
    <row r="630" spans="1:20" x14ac:dyDescent="0.25">
      <c r="A630">
        <f t="shared" si="172"/>
        <v>58.000801782399947</v>
      </c>
      <c r="B630">
        <f t="shared" si="189"/>
        <v>9.2311143069621657</v>
      </c>
      <c r="C630" t="str">
        <f t="shared" si="173"/>
        <v>-150.631526891462-11552.4862705992i</v>
      </c>
      <c r="D630" t="str">
        <f t="shared" si="174"/>
        <v>3.47812499944011-1724.1141412959i</v>
      </c>
      <c r="E630" t="str">
        <f t="shared" si="175"/>
        <v>162.468057078567-0.0878223700477272i</v>
      </c>
      <c r="F630" t="str">
        <f t="shared" si="176"/>
        <v>2.9099099098197-16179.7494265496i</v>
      </c>
      <c r="G630" t="str">
        <f t="shared" si="177"/>
        <v>0.999999999968997-5.56807697093777E-06i</v>
      </c>
      <c r="H630" t="str">
        <f t="shared" si="178"/>
        <v>15.1515840863854+0.218490641591985i</v>
      </c>
      <c r="I630" t="str">
        <f t="shared" si="179"/>
        <v>24.2330655277286-1659.77587554024i</v>
      </c>
      <c r="K630" t="str">
        <f t="shared" si="180"/>
        <v>0.329929891157696-0.00478924596764618i</v>
      </c>
      <c r="L630" t="str">
        <f t="shared" si="181"/>
        <v>0.000833333333333333-87.3411396740924i</v>
      </c>
      <c r="M630" t="str">
        <f t="shared" si="182"/>
        <v>0.005-30.7328716072473i</v>
      </c>
      <c r="N630">
        <f t="shared" si="183"/>
        <v>89.252969317621321</v>
      </c>
      <c r="O630">
        <f t="shared" si="184"/>
        <v>81.254247513305486</v>
      </c>
      <c r="P630" s="3">
        <f t="shared" si="185"/>
        <v>81.254247513305486</v>
      </c>
      <c r="Q630" s="3">
        <f t="shared" si="186"/>
        <v>-90.747030682378679</v>
      </c>
      <c r="R630">
        <f t="shared" si="187"/>
        <v>89.252969317621321</v>
      </c>
      <c r="S630">
        <f t="shared" si="188"/>
        <v>9.2311143069621661E-3</v>
      </c>
      <c r="T630">
        <f t="shared" si="171"/>
        <v>81.254247513305486</v>
      </c>
    </row>
    <row r="631" spans="1:20" x14ac:dyDescent="0.25">
      <c r="A631">
        <f t="shared" si="172"/>
        <v>58.221204829173075</v>
      </c>
      <c r="B631">
        <f t="shared" si="189"/>
        <v>9.266192541328623</v>
      </c>
      <c r="C631" t="str">
        <f t="shared" si="173"/>
        <v>-150.631260032214-11508.7355700157i</v>
      </c>
      <c r="D631" t="str">
        <f t="shared" si="174"/>
        <v>3.47812499943584-1717.58730985447i</v>
      </c>
      <c r="E631" t="str">
        <f t="shared" si="175"/>
        <v>162.468045812741-0.08815592146279i</v>
      </c>
      <c r="F631" t="str">
        <f t="shared" si="176"/>
        <v>2.909909909819-16118.499129979i</v>
      </c>
      <c r="G631" t="str">
        <f t="shared" si="177"/>
        <v>0.999999999968761-5.58923566342602E-06i</v>
      </c>
      <c r="H631" t="str">
        <f t="shared" si="178"/>
        <v>15.1515846112871+0.219320908244802i</v>
      </c>
      <c r="I631" t="str">
        <f t="shared" si="179"/>
        <v>24.2330657799505-1653.49262828856i</v>
      </c>
      <c r="K631" t="str">
        <f t="shared" si="180"/>
        <v>0.329929357433372-0.0048074372593814i</v>
      </c>
      <c r="L631" t="str">
        <f t="shared" si="181"/>
        <v>0.000833333333333333-87.0104997749469i</v>
      </c>
      <c r="M631" t="str">
        <f t="shared" si="182"/>
        <v>0.005-30.6165287978156i</v>
      </c>
      <c r="N631">
        <f t="shared" si="183"/>
        <v>89.250131116737649</v>
      </c>
      <c r="O631">
        <f t="shared" si="184"/>
        <v>81.221296145513321</v>
      </c>
      <c r="P631" s="3">
        <f t="shared" si="185"/>
        <v>81.221296145513321</v>
      </c>
      <c r="Q631" s="3">
        <f t="shared" si="186"/>
        <v>-90.749868883262351</v>
      </c>
      <c r="R631">
        <f t="shared" si="187"/>
        <v>89.250131116737649</v>
      </c>
      <c r="S631">
        <f t="shared" si="188"/>
        <v>9.2661925413286238E-3</v>
      </c>
      <c r="T631">
        <f t="shared" si="171"/>
        <v>81.221296145513321</v>
      </c>
    </row>
    <row r="632" spans="1:20" x14ac:dyDescent="0.25">
      <c r="A632">
        <f t="shared" si="172"/>
        <v>58.442445407523934</v>
      </c>
      <c r="B632">
        <f t="shared" si="189"/>
        <v>9.3014040729856724</v>
      </c>
      <c r="C632" t="str">
        <f t="shared" si="173"/>
        <v>-150.630991141937-11465.1504265195i</v>
      </c>
      <c r="D632" t="str">
        <f t="shared" si="174"/>
        <v>3.47812499943155-1711.08518648313i</v>
      </c>
      <c r="E632" t="str">
        <f t="shared" si="175"/>
        <v>162.468034461173-0.0884907383873858i</v>
      </c>
      <c r="F632" t="str">
        <f t="shared" si="176"/>
        <v>2.90990990981832-16057.4807034299i</v>
      </c>
      <c r="G632" t="str">
        <f t="shared" si="177"/>
        <v>0.999999999968523-0.0000056104747589457i</v>
      </c>
      <c r="H632" t="str">
        <f t="shared" si="178"/>
        <v>15.1515851401856+0.220154329936242i</v>
      </c>
      <c r="I632" t="str">
        <f t="shared" si="179"/>
        <v>24.233066034093-1647.23316708347i</v>
      </c>
      <c r="K632" t="str">
        <f t="shared" si="180"/>
        <v>0.329928819646799-0.00482569758830147i</v>
      </c>
      <c r="L632" t="str">
        <f t="shared" si="181"/>
        <v>0.000833333333333333-86.6811115510533i</v>
      </c>
      <c r="M632" t="str">
        <f t="shared" si="182"/>
        <v>0.005-30.5006264174294i</v>
      </c>
      <c r="N632">
        <f t="shared" si="183"/>
        <v>89.247282136590997</v>
      </c>
      <c r="O632">
        <f t="shared" si="184"/>
        <v>81.188344720315527</v>
      </c>
      <c r="P632" s="3">
        <f t="shared" si="185"/>
        <v>81.188344720315527</v>
      </c>
      <c r="Q632" s="3">
        <f t="shared" si="186"/>
        <v>-90.752717863409003</v>
      </c>
      <c r="R632">
        <f t="shared" si="187"/>
        <v>89.247282136590997</v>
      </c>
      <c r="S632">
        <f t="shared" si="188"/>
        <v>9.3014040729856723E-3</v>
      </c>
      <c r="T632">
        <f t="shared" si="171"/>
        <v>81.188344720315527</v>
      </c>
    </row>
    <row r="633" spans="1:20" x14ac:dyDescent="0.25">
      <c r="A633">
        <f t="shared" si="172"/>
        <v>58.664526700072521</v>
      </c>
      <c r="B633">
        <f t="shared" si="189"/>
        <v>9.3367494084630174</v>
      </c>
      <c r="C633" t="str">
        <f t="shared" si="173"/>
        <v>-150.630720205181-11421.7302131241i</v>
      </c>
      <c r="D633" t="str">
        <f t="shared" si="174"/>
        <v>3.47812499942722-1704.60767764665i</v>
      </c>
      <c r="E633" t="str">
        <f t="shared" si="175"/>
        <v>162.46802302321-0.0888268256077384i</v>
      </c>
      <c r="F633" t="str">
        <f t="shared" si="176"/>
        <v>2.90990990981762-15996.6932691315i</v>
      </c>
      <c r="G633" t="str">
        <f t="shared" si="177"/>
        <v>0.999999999968283-5.63179456302834E-06i</v>
      </c>
      <c r="H633" t="str">
        <f t="shared" si="178"/>
        <v>15.1515856731114+0.220990918655745i</v>
      </c>
      <c r="I633" t="str">
        <f t="shared" si="179"/>
        <v>24.2330662901706-1640.99740188049i</v>
      </c>
      <c r="K633" t="str">
        <f t="shared" si="180"/>
        <v>0.32992827776707-0.00484402721572146i</v>
      </c>
      <c r="L633" t="str">
        <f t="shared" si="181"/>
        <v>0.000833333333333333-86.3529702640499i</v>
      </c>
      <c r="M633" t="str">
        <f t="shared" si="182"/>
        <v>0.005-30.385162798794i</v>
      </c>
      <c r="N633">
        <f t="shared" si="183"/>
        <v>89.244422336287599</v>
      </c>
      <c r="O633">
        <f t="shared" si="184"/>
        <v>81.155393237275007</v>
      </c>
      <c r="P633" s="3">
        <f t="shared" si="185"/>
        <v>81.155393237275007</v>
      </c>
      <c r="Q633" s="3">
        <f t="shared" si="186"/>
        <v>-90.755577663712401</v>
      </c>
      <c r="R633">
        <f t="shared" si="187"/>
        <v>89.244422336287599</v>
      </c>
      <c r="S633">
        <f t="shared" si="188"/>
        <v>9.336749408463017E-3</v>
      </c>
      <c r="T633">
        <f t="shared" si="171"/>
        <v>81.155393237275007</v>
      </c>
    </row>
    <row r="634" spans="1:20" x14ac:dyDescent="0.25">
      <c r="A634">
        <f t="shared" si="172"/>
        <v>58.887451901532799</v>
      </c>
      <c r="B634">
        <f t="shared" si="189"/>
        <v>9.3722290562151773</v>
      </c>
      <c r="C634" t="str">
        <f t="shared" si="173"/>
        <v>-150.630447206376-11378.4743052159i</v>
      </c>
      <c r="D634" t="str">
        <f t="shared" si="174"/>
        <v>3.47812499942286-1698.15469016389i</v>
      </c>
      <c r="E634" t="str">
        <f t="shared" si="175"/>
        <v>162.468011498195-0.089164187927985i</v>
      </c>
      <c r="F634" t="str">
        <f t="shared" si="176"/>
        <v>2.90990990981691-15936.1359526362i</v>
      </c>
      <c r="G634" t="str">
        <f t="shared" si="177"/>
        <v>0.999999999968041-5.65319538236648E-06i</v>
      </c>
      <c r="H634" t="str">
        <f t="shared" si="178"/>
        <v>15.1515862100951+0.221830686438309i</v>
      </c>
      <c r="I634" t="str">
        <f t="shared" si="179"/>
        <v>24.2330665481979-1634.78524297606i</v>
      </c>
      <c r="K634" t="str">
        <f t="shared" si="180"/>
        <v>0.329927731763046-0.00486242640393765i</v>
      </c>
      <c r="L634" t="str">
        <f t="shared" si="181"/>
        <v>0.000833333333333333-86.0260711935142i</v>
      </c>
      <c r="M634" t="str">
        <f t="shared" si="182"/>
        <v>0.005-30.2701362809265i</v>
      </c>
      <c r="N634">
        <f t="shared" si="183"/>
        <v>89.241551674779174</v>
      </c>
      <c r="O634">
        <f t="shared" si="184"/>
        <v>81.122441695951508</v>
      </c>
      <c r="P634" s="3">
        <f t="shared" si="185"/>
        <v>81.122441695951508</v>
      </c>
      <c r="Q634" s="3">
        <f t="shared" si="186"/>
        <v>-90.758448325220826</v>
      </c>
      <c r="R634">
        <f t="shared" si="187"/>
        <v>89.241551674779174</v>
      </c>
      <c r="S634">
        <f t="shared" si="188"/>
        <v>9.3722290562151776E-3</v>
      </c>
      <c r="T634">
        <f t="shared" si="171"/>
        <v>81.122441695951508</v>
      </c>
    </row>
    <row r="635" spans="1:20" x14ac:dyDescent="0.25">
      <c r="A635">
        <f t="shared" si="172"/>
        <v>59.111224218758629</v>
      </c>
      <c r="B635">
        <f t="shared" si="189"/>
        <v>9.4078435266287954</v>
      </c>
      <c r="C635" t="str">
        <f t="shared" si="173"/>
        <v>-150.630172129842-11335.3820805452i</v>
      </c>
      <c r="D635" t="str">
        <f t="shared" si="174"/>
        <v>3.47812499941846-1691.72613120647i</v>
      </c>
      <c r="E635" t="str">
        <f t="shared" si="175"/>
        <v>162.467999885467-0.0895028301702989i</v>
      </c>
      <c r="F635" t="str">
        <f t="shared" si="176"/>
        <v>2.90990990981621-15875.8078828068i</v>
      </c>
      <c r="G635" t="str">
        <f t="shared" si="177"/>
        <v>0.999999999967798-5.67467752481809E-06i</v>
      </c>
      <c r="H635" t="str">
        <f t="shared" si="178"/>
        <v>15.1515867511677+0.222673645364673i</v>
      </c>
      <c r="I635" t="str">
        <f t="shared" si="179"/>
        <v>24.2330668081902-1628.59660100619i</v>
      </c>
      <c r="K635" t="str">
        <f t="shared" si="180"/>
        <v>0.329927181603351-0.0048808954162313i</v>
      </c>
      <c r="L635" t="str">
        <f t="shared" si="181"/>
        <v>0.000833333333333333-85.7004096368939i</v>
      </c>
      <c r="M635" t="str">
        <f t="shared" si="182"/>
        <v>0.005-30.1555452091318i</v>
      </c>
      <c r="N635">
        <f t="shared" si="183"/>
        <v>89.238670110862174</v>
      </c>
      <c r="O635">
        <f t="shared" si="184"/>
        <v>81.089490095901738</v>
      </c>
      <c r="P635" s="3">
        <f t="shared" si="185"/>
        <v>81.089490095901738</v>
      </c>
      <c r="Q635" s="3">
        <f t="shared" si="186"/>
        <v>-90.761329889137826</v>
      </c>
      <c r="R635">
        <f t="shared" si="187"/>
        <v>89.238670110862174</v>
      </c>
      <c r="S635">
        <f t="shared" si="188"/>
        <v>9.4078435266287952E-3</v>
      </c>
      <c r="T635">
        <f t="shared" si="171"/>
        <v>81.089490095901738</v>
      </c>
    </row>
    <row r="636" spans="1:20" x14ac:dyDescent="0.25">
      <c r="A636">
        <f t="shared" si="172"/>
        <v>59.335846870789915</v>
      </c>
      <c r="B636">
        <f t="shared" si="189"/>
        <v>9.4435933320299856</v>
      </c>
      <c r="C636" t="str">
        <f t="shared" si="173"/>
        <v>-150.629894959764-11292.452919216i</v>
      </c>
      <c r="D636" t="str">
        <f t="shared" si="174"/>
        <v>3.47812499941404-1685.32190829739i</v>
      </c>
      <c r="E636" t="str">
        <f t="shared" si="175"/>
        <v>162.467988184356-0.089842757174872i</v>
      </c>
      <c r="F636" t="str">
        <f t="shared" si="176"/>
        <v>2.90990990981548-15815.7081918037i</v>
      </c>
      <c r="G636" t="str">
        <f t="shared" si="177"/>
        <v>0.999999999967553-0.000005696241299411i</v>
      </c>
      <c r="H636" t="str">
        <f t="shared" si="178"/>
        <v>15.1515872963603+0.22351980756148i</v>
      </c>
      <c r="I636" t="str">
        <f t="shared" si="179"/>
        <v>24.2330670701621-1622.43138694519i</v>
      </c>
      <c r="K636" t="str">
        <f t="shared" si="180"/>
        <v>0.329926627256368-0.00489943451687193i</v>
      </c>
      <c r="L636" t="str">
        <f t="shared" si="181"/>
        <v>0.000833333333333333-85.3759809094386i</v>
      </c>
      <c r="M636" t="str">
        <f t="shared" si="182"/>
        <v>0.005-30.0413879349789i</v>
      </c>
      <c r="N636">
        <f t="shared" si="183"/>
        <v>89.235777603177283</v>
      </c>
      <c r="O636">
        <f t="shared" si="184"/>
        <v>81.056538436678267</v>
      </c>
      <c r="P636" s="3">
        <f t="shared" si="185"/>
        <v>81.056538436678267</v>
      </c>
      <c r="Q636" s="3">
        <f t="shared" si="186"/>
        <v>-90.764222396822717</v>
      </c>
      <c r="R636">
        <f t="shared" si="187"/>
        <v>89.235777603177283</v>
      </c>
      <c r="S636">
        <f t="shared" si="188"/>
        <v>9.4435933320299852E-3</v>
      </c>
      <c r="T636">
        <f t="shared" si="171"/>
        <v>81.056538436678267</v>
      </c>
    </row>
    <row r="637" spans="1:20" x14ac:dyDescent="0.25">
      <c r="A637">
        <f t="shared" si="172"/>
        <v>59.561323088898916</v>
      </c>
      <c r="B637">
        <f t="shared" si="189"/>
        <v>9.4794789866916993</v>
      </c>
      <c r="C637" t="str">
        <f t="shared" si="173"/>
        <v>-150.629615680225-11249.6862036793i</v>
      </c>
      <c r="D637" t="str">
        <f t="shared" si="174"/>
        <v>3.47812499940957-1678.94192930977i</v>
      </c>
      <c r="E637" t="str">
        <f t="shared" si="175"/>
        <v>162.467976394193-0.0901839738000229i</v>
      </c>
      <c r="F637" t="str">
        <f t="shared" si="176"/>
        <v>2.90990990981478-15755.8360150726i</v>
      </c>
      <c r="G637" t="str">
        <f t="shared" si="177"/>
        <v>0.999999999967306-5.71788701634736E-06i</v>
      </c>
      <c r="H637" t="str">
        <f t="shared" si="178"/>
        <v>15.1515878457042+0.224369185201464i</v>
      </c>
      <c r="I637" t="str">
        <f t="shared" si="179"/>
        <v>24.2330673341288-1616.28951210438i</v>
      </c>
      <c r="K637" t="str">
        <f t="shared" si="180"/>
        <v>0.329926068690246-0.00491804397112141i</v>
      </c>
      <c r="L637" t="str">
        <f t="shared" si="181"/>
        <v>0.000833333333333333-85.052780344131i</v>
      </c>
      <c r="M637" t="str">
        <f t="shared" si="182"/>
        <v>0.005-29.927662816277i</v>
      </c>
      <c r="N637">
        <f t="shared" si="183"/>
        <v>89.23287411020884</v>
      </c>
      <c r="O637">
        <f t="shared" si="184"/>
        <v>81.02358671783125</v>
      </c>
      <c r="P637" s="3">
        <f t="shared" si="185"/>
        <v>81.02358671783125</v>
      </c>
      <c r="Q637" s="3">
        <f t="shared" si="186"/>
        <v>-90.76712588979116</v>
      </c>
      <c r="R637">
        <f t="shared" si="187"/>
        <v>89.23287411020884</v>
      </c>
      <c r="S637">
        <f t="shared" si="188"/>
        <v>9.4794789866917001E-3</v>
      </c>
      <c r="T637">
        <f t="shared" si="171"/>
        <v>81.02358671783125</v>
      </c>
    </row>
    <row r="638" spans="1:20" x14ac:dyDescent="0.25">
      <c r="A638">
        <f t="shared" si="172"/>
        <v>59.787656116636732</v>
      </c>
      <c r="B638">
        <f t="shared" si="189"/>
        <v>9.5155010068411272</v>
      </c>
      <c r="C638" t="str">
        <f t="shared" si="173"/>
        <v>-150.629334275172-11207.0813187218i</v>
      </c>
      <c r="D638" t="str">
        <f t="shared" si="174"/>
        <v>3.47812499940508-1672.58610246546i</v>
      </c>
      <c r="E638" t="str">
        <f t="shared" si="175"/>
        <v>162.467964514298-0.0905264849222662i</v>
      </c>
      <c r="F638" t="str">
        <f t="shared" si="176"/>
        <v>2.90990990981405-15696.1904913323i</v>
      </c>
      <c r="G638" t="str">
        <f t="shared" si="177"/>
        <v>0.999999999967057-5.73961498700805E-06i</v>
      </c>
      <c r="H638" t="str">
        <f t="shared" si="178"/>
        <v>15.1515883992311+0.225221790503615i</v>
      </c>
      <c r="I638" t="str">
        <f t="shared" si="179"/>
        <v>24.2330676001056-1610.17088813084i</v>
      </c>
      <c r="K638" t="str">
        <f t="shared" si="180"/>
        <v>0.329925505872883-0.00493672404523707i</v>
      </c>
      <c r="L638" t="str">
        <f t="shared" si="181"/>
        <v>0.000833333333333333-84.7308032916224i</v>
      </c>
      <c r="M638" t="str">
        <f t="shared" si="182"/>
        <v>0.005-29.8143682170522i</v>
      </c>
      <c r="N638">
        <f t="shared" si="183"/>
        <v>89.22995959028421</v>
      </c>
      <c r="O638">
        <f t="shared" si="184"/>
        <v>80.990634938906553</v>
      </c>
      <c r="P638" s="3">
        <f t="shared" si="185"/>
        <v>80.990634938906553</v>
      </c>
      <c r="Q638" s="3">
        <f t="shared" si="186"/>
        <v>-90.77004040971579</v>
      </c>
      <c r="R638">
        <f t="shared" si="187"/>
        <v>89.22995959028421</v>
      </c>
      <c r="S638">
        <f t="shared" si="188"/>
        <v>9.5155010068411275E-3</v>
      </c>
      <c r="T638">
        <f t="shared" si="171"/>
        <v>80.990634938906553</v>
      </c>
    </row>
    <row r="639" spans="1:20" x14ac:dyDescent="0.25">
      <c r="A639">
        <f t="shared" si="172"/>
        <v>60.014849209879948</v>
      </c>
      <c r="B639">
        <f t="shared" si="189"/>
        <v>9.5516599106671229</v>
      </c>
      <c r="C639" t="str">
        <f t="shared" si="173"/>
        <v>-150.629050728441-11164.637651459i</v>
      </c>
      <c r="D639" t="str">
        <f t="shared" si="174"/>
        <v>3.47812499940055-1666.25433633376i</v>
      </c>
      <c r="E639" t="str">
        <f t="shared" si="175"/>
        <v>162.46795254399-0.0908702954363952i</v>
      </c>
      <c r="F639" t="str">
        <f t="shared" si="176"/>
        <v>2.90990990981332-15636.7707625617i</v>
      </c>
      <c r="G639" t="str">
        <f t="shared" si="177"/>
        <v>0.999999999966806-5.76142552395722E-06i</v>
      </c>
      <c r="H639" t="str">
        <f t="shared" si="178"/>
        <v>15.1515889569728+0.22607763573336i</v>
      </c>
      <c r="I639" t="str">
        <f t="shared" si="179"/>
        <v>24.2330678681075-1604.07542700608i</v>
      </c>
      <c r="K639" t="str">
        <f t="shared" si="180"/>
        <v>0.329924938771941-0.00495547500647577i</v>
      </c>
      <c r="L639" t="str">
        <f t="shared" si="181"/>
        <v>0.000833333333333333-84.4100451201659i</v>
      </c>
      <c r="M639" t="str">
        <f t="shared" si="182"/>
        <v>0.005-29.7015025075236i</v>
      </c>
      <c r="N639">
        <f t="shared" si="183"/>
        <v>89.227034001573202</v>
      </c>
      <c r="O639">
        <f t="shared" si="184"/>
        <v>80.957683099447166</v>
      </c>
      <c r="P639" s="3">
        <f t="shared" si="185"/>
        <v>80.957683099447166</v>
      </c>
      <c r="Q639" s="3">
        <f t="shared" si="186"/>
        <v>-90.772965998426798</v>
      </c>
      <c r="R639">
        <f t="shared" si="187"/>
        <v>89.227034001573202</v>
      </c>
      <c r="S639">
        <f t="shared" si="188"/>
        <v>9.5516599106671221E-3</v>
      </c>
      <c r="T639">
        <f t="shared" si="171"/>
        <v>80.957683099447166</v>
      </c>
    </row>
    <row r="640" spans="1:20" x14ac:dyDescent="0.25">
      <c r="A640">
        <f t="shared" si="172"/>
        <v>60.242905636877495</v>
      </c>
      <c r="B640">
        <f t="shared" si="189"/>
        <v>9.5879562183276583</v>
      </c>
      <c r="C640" t="str">
        <f t="shared" si="173"/>
        <v>-150.628765023736-11122.3545913251i</v>
      </c>
      <c r="D640" t="str">
        <f t="shared" si="174"/>
        <v>3.47812499939597-1659.9465398301i</v>
      </c>
      <c r="E640" t="str">
        <f t="shared" si="175"/>
        <v>162.46794048258-0.0912154102554593i</v>
      </c>
      <c r="F640" t="str">
        <f t="shared" si="176"/>
        <v>2.90990990981257-15577.5759739882i</v>
      </c>
      <c r="G640" t="str">
        <f t="shared" si="177"/>
        <v>0.999999999966553-5.78331894094681E-06i</v>
      </c>
      <c r="H640" t="str">
        <f t="shared" si="178"/>
        <v>15.1515895189615+0.226936733202738i</v>
      </c>
      <c r="I640" t="str">
        <f t="shared" si="179"/>
        <v>24.2330681381501-1598.00304104489i</v>
      </c>
      <c r="K640" t="str">
        <f t="shared" si="180"/>
        <v>0.32992436735483-0.00497429712309728i</v>
      </c>
      <c r="L640" t="str">
        <f t="shared" si="181"/>
        <v>0.000833333333333333-84.0905012155469i</v>
      </c>
      <c r="M640" t="str">
        <f t="shared" si="182"/>
        <v>0.005-29.5890640640801i</v>
      </c>
      <c r="N640">
        <f t="shared" si="183"/>
        <v>89.224097302087571</v>
      </c>
      <c r="O640">
        <f t="shared" si="184"/>
        <v>80.924731198992248</v>
      </c>
      <c r="P640" s="3">
        <f t="shared" si="185"/>
        <v>80.924731198992248</v>
      </c>
      <c r="Q640" s="3">
        <f t="shared" si="186"/>
        <v>-90.775902697912429</v>
      </c>
      <c r="R640">
        <f t="shared" si="187"/>
        <v>89.224097302087571</v>
      </c>
      <c r="S640">
        <f t="shared" si="188"/>
        <v>9.5879562183276579E-3</v>
      </c>
      <c r="T640">
        <f t="shared" si="171"/>
        <v>80.924731198992248</v>
      </c>
    </row>
    <row r="641" spans="1:20" x14ac:dyDescent="0.25">
      <c r="A641">
        <f t="shared" si="172"/>
        <v>60.471828678297626</v>
      </c>
      <c r="B641">
        <f t="shared" si="189"/>
        <v>9.6243904519573036</v>
      </c>
      <c r="C641" t="str">
        <f t="shared" si="173"/>
        <v>-150.628477144647-11080.2315300649i</v>
      </c>
      <c r="D641" t="str">
        <f t="shared" si="174"/>
        <v>3.47812499939138-1653.66262221469i</v>
      </c>
      <c r="E641" t="str">
        <f t="shared" si="175"/>
        <v>162.467928329376-0.0915618343110066i</v>
      </c>
      <c r="F641" t="str">
        <f t="shared" si="176"/>
        <v>2.90990990981185-15518.6052740749i</v>
      </c>
      <c r="G641" t="str">
        <f t="shared" si="177"/>
        <v>0.999999999966299-5.80529555292092E-06i</v>
      </c>
      <c r="H641" t="str">
        <f t="shared" si="178"/>
        <v>15.1515900852293+0.227799095270576i</v>
      </c>
      <c r="I641" t="str">
        <f t="shared" si="179"/>
        <v>24.233068410249-1591.95364289392i</v>
      </c>
      <c r="K641" t="str">
        <f t="shared" si="180"/>
        <v>0.329923791588719-0.00499319066436814i</v>
      </c>
      <c r="L641" t="str">
        <f t="shared" si="181"/>
        <v>0.000833333333333333-83.7721669810186i</v>
      </c>
      <c r="M641" t="str">
        <f t="shared" si="182"/>
        <v>0.005-29.4770512692569i</v>
      </c>
      <c r="N641">
        <f t="shared" si="183"/>
        <v>89.221149449680254</v>
      </c>
      <c r="O641">
        <f t="shared" si="184"/>
        <v>80.891779237077643</v>
      </c>
      <c r="P641" s="3">
        <f t="shared" si="185"/>
        <v>80.891779237077643</v>
      </c>
      <c r="Q641" s="3">
        <f t="shared" si="186"/>
        <v>-90.778850550319746</v>
      </c>
      <c r="R641">
        <f t="shared" si="187"/>
        <v>89.221149449680254</v>
      </c>
      <c r="S641">
        <f t="shared" si="188"/>
        <v>9.6243904519573032E-3</v>
      </c>
      <c r="T641">
        <f t="shared" si="171"/>
        <v>80.891779237077643</v>
      </c>
    </row>
    <row r="642" spans="1:20" x14ac:dyDescent="0.25">
      <c r="A642">
        <f t="shared" si="172"/>
        <v>60.701621627275159</v>
      </c>
      <c r="B642">
        <f t="shared" si="189"/>
        <v>9.6609631356747414</v>
      </c>
      <c r="C642" t="str">
        <f t="shared" si="173"/>
        <v>-150.628187074631-11038.267861725i</v>
      </c>
      <c r="D642" t="str">
        <f t="shared" si="174"/>
        <v>3.47812499938674-1647.40249309128i</v>
      </c>
      <c r="E642" t="str">
        <f t="shared" si="175"/>
        <v>162.467916083681-0.091909572552936i</v>
      </c>
      <c r="F642" t="str">
        <f t="shared" si="176"/>
        <v>2.90990990981109-15459.8578145084i</v>
      </c>
      <c r="G642" t="str">
        <f t="shared" si="177"/>
        <v>0.999999999966042-5.82735567602053E-06i</v>
      </c>
      <c r="H642" t="str">
        <f t="shared" si="178"/>
        <v>15.1515906558091+0.228664734342671i</v>
      </c>
      <c r="I642" t="str">
        <f t="shared" si="179"/>
        <v>24.2330686844197-1585.92714553057i</v>
      </c>
      <c r="K642" t="str">
        <f t="shared" si="180"/>
        <v>0.329923211440519-0.00501215590056514i</v>
      </c>
      <c r="L642" t="str">
        <f t="shared" si="181"/>
        <v>0.000833333333333333-83.4550378372375i</v>
      </c>
      <c r="M642" t="str">
        <f t="shared" si="182"/>
        <v>0.005-29.3654625117124i</v>
      </c>
      <c r="N642">
        <f t="shared" si="183"/>
        <v>89.218190402044939</v>
      </c>
      <c r="O642">
        <f t="shared" si="184"/>
        <v>80.858827213235728</v>
      </c>
      <c r="P642" s="3">
        <f t="shared" si="185"/>
        <v>80.858827213235728</v>
      </c>
      <c r="Q642" s="3">
        <f t="shared" si="186"/>
        <v>-90.781809597955061</v>
      </c>
      <c r="R642">
        <f t="shared" si="187"/>
        <v>89.218190402044939</v>
      </c>
      <c r="S642">
        <f t="shared" si="188"/>
        <v>9.6609631356747421E-3</v>
      </c>
      <c r="T642">
        <f t="shared" si="171"/>
        <v>80.858827213235728</v>
      </c>
    </row>
    <row r="643" spans="1:20" x14ac:dyDescent="0.25">
      <c r="A643">
        <f t="shared" si="172"/>
        <v>60.932287789458805</v>
      </c>
      <c r="B643">
        <f t="shared" si="189"/>
        <v>9.6976747955903058</v>
      </c>
      <c r="C643" t="str">
        <f t="shared" si="173"/>
        <v>-150.62789479702-10996.4629826443i</v>
      </c>
      <c r="D643" t="str">
        <f t="shared" si="174"/>
        <v>3.47812499938208-1641.1660624058i</v>
      </c>
      <c r="E643" t="str">
        <f t="shared" si="175"/>
        <v>162.467903744787-0.092258629949703i</v>
      </c>
      <c r="F643" t="str">
        <f t="shared" si="176"/>
        <v>2.90990990981034-15401.3327501868i</v>
      </c>
      <c r="G643" t="str">
        <f t="shared" si="177"/>
        <v>0.999999999965783-0.0000058494996275879i</v>
      </c>
      <c r="H643" t="str">
        <f t="shared" si="178"/>
        <v>15.1515912307334+0.229533662871964i</v>
      </c>
      <c r="I643" t="str">
        <f t="shared" si="179"/>
        <v>24.2330689606782-1579.92346226164i</v>
      </c>
      <c r="K643" t="str">
        <f t="shared" si="180"/>
        <v>0.329922626876898-0.00503119310297926i</v>
      </c>
      <c r="L643" t="str">
        <f t="shared" si="181"/>
        <v>0.000833333333333333-83.1391092221928i</v>
      </c>
      <c r="M643" t="str">
        <f t="shared" si="182"/>
        <v>0.005-29.2542961862048i</v>
      </c>
      <c r="N643">
        <f t="shared" si="183"/>
        <v>89.215220116715386</v>
      </c>
      <c r="O643">
        <f t="shared" si="184"/>
        <v>80.825875126994902</v>
      </c>
      <c r="P643" s="3">
        <f t="shared" si="185"/>
        <v>80.825875126994902</v>
      </c>
      <c r="Q643" s="3">
        <f t="shared" si="186"/>
        <v>-90.784779883284614</v>
      </c>
      <c r="R643">
        <f t="shared" si="187"/>
        <v>89.215220116715386</v>
      </c>
      <c r="S643">
        <f t="shared" si="188"/>
        <v>9.6976747955903053E-3</v>
      </c>
      <c r="T643">
        <f t="shared" si="171"/>
        <v>80.825875126994902</v>
      </c>
    </row>
    <row r="644" spans="1:20" x14ac:dyDescent="0.25">
      <c r="A644">
        <f t="shared" si="172"/>
        <v>61.163830483058753</v>
      </c>
      <c r="B644">
        <f t="shared" si="189"/>
        <v>9.7345259598135492</v>
      </c>
      <c r="C644" t="str">
        <f t="shared" si="173"/>
        <v>-150.627600295026-10954.8162914467i</v>
      </c>
      <c r="D644" t="str">
        <f t="shared" si="174"/>
        <v>3.47812499937737-1634.95324044511i</v>
      </c>
      <c r="E644" t="str">
        <f t="shared" si="175"/>
        <v>162.467891311989-0.0926090114883794i</v>
      </c>
      <c r="F644" t="str">
        <f t="shared" si="176"/>
        <v>2.90990990980958-15343.0292392074i</v>
      </c>
      <c r="G644" t="str">
        <f t="shared" si="177"/>
        <v>0.999999999965523-0.0000058717277261712i</v>
      </c>
      <c r="H644" t="str">
        <f t="shared" si="178"/>
        <v>15.1515918100356+0.230405893358722i</v>
      </c>
      <c r="I644" t="str">
        <f t="shared" si="179"/>
        <v>24.2330692390403-1573.94250672214i</v>
      </c>
      <c r="K644" t="str">
        <f t="shared" si="180"/>
        <v>0.329922037864264-0.00505030254391913i</v>
      </c>
      <c r="L644" t="str">
        <f t="shared" si="181"/>
        <v>0.000833333333333333-82.8243765911467i</v>
      </c>
      <c r="M644" t="str">
        <f t="shared" si="182"/>
        <v>0.005-29.1435506935692i</v>
      </c>
      <c r="N644">
        <f t="shared" si="183"/>
        <v>89.212238551064843</v>
      </c>
      <c r="O644">
        <f t="shared" si="184"/>
        <v>80.792922977880494</v>
      </c>
      <c r="P644" s="3">
        <f t="shared" si="185"/>
        <v>80.792922977880494</v>
      </c>
      <c r="Q644" s="3">
        <f t="shared" si="186"/>
        <v>-90.787761448935157</v>
      </c>
      <c r="R644">
        <f t="shared" si="187"/>
        <v>89.212238551064843</v>
      </c>
      <c r="S644">
        <f t="shared" si="188"/>
        <v>9.7345259598135489E-3</v>
      </c>
      <c r="T644">
        <f t="shared" si="171"/>
        <v>80.792922977880494</v>
      </c>
    </row>
    <row r="645" spans="1:20" x14ac:dyDescent="0.25">
      <c r="A645">
        <f t="shared" si="172"/>
        <v>61.396253038894372</v>
      </c>
      <c r="B645">
        <f t="shared" si="189"/>
        <v>9.7715171584608402</v>
      </c>
      <c r="C645" t="str">
        <f t="shared" si="173"/>
        <v>-150.627303551724-10913.3271890313i</v>
      </c>
      <c r="D645" t="str">
        <f t="shared" si="174"/>
        <v>3.47812499937262-1628.76393783568i</v>
      </c>
      <c r="E645" t="str">
        <f t="shared" si="175"/>
        <v>162.467878784571-0.0929607221746469i</v>
      </c>
      <c r="F645" t="str">
        <f t="shared" si="176"/>
        <v>2.90990990980883-15284.9464428546i</v>
      </c>
      <c r="G645" t="str">
        <f t="shared" si="177"/>
        <v>0.99999999996526-0.0000058940402915291i</v>
      </c>
      <c r="H645" t="str">
        <f t="shared" si="178"/>
        <v>15.1515923937488+0.231281438350711i</v>
      </c>
      <c r="I645" t="str">
        <f t="shared" si="179"/>
        <v>24.2330695195215-1567.984192874i</v>
      </c>
      <c r="K645" t="str">
        <f t="shared" si="180"/>
        <v>0.329921444368775-0.00506948449671489i</v>
      </c>
      <c r="L645" t="str">
        <f t="shared" si="181"/>
        <v>0.000833333333333333-82.5108354165641i</v>
      </c>
      <c r="M645" t="str">
        <f t="shared" si="182"/>
        <v>0.005-29.0332244406947i</v>
      </c>
      <c r="N645">
        <f t="shared" si="183"/>
        <v>89.209245662305491</v>
      </c>
      <c r="O645">
        <f t="shared" si="184"/>
        <v>80.759970765413968</v>
      </c>
      <c r="P645" s="3">
        <f t="shared" si="185"/>
        <v>80.759970765413968</v>
      </c>
      <c r="Q645" s="3">
        <f t="shared" si="186"/>
        <v>-90.790754337694509</v>
      </c>
      <c r="R645">
        <f t="shared" si="187"/>
        <v>89.209245662305491</v>
      </c>
      <c r="S645">
        <f t="shared" si="188"/>
        <v>9.7715171584608403E-3</v>
      </c>
      <c r="T645">
        <f t="shared" si="171"/>
        <v>80.759970765413968</v>
      </c>
    </row>
    <row r="646" spans="1:20" x14ac:dyDescent="0.25">
      <c r="A646">
        <f t="shared" si="172"/>
        <v>61.629558800442169</v>
      </c>
      <c r="B646">
        <f t="shared" si="189"/>
        <v>9.8086489236629912</v>
      </c>
      <c r="C646" t="str">
        <f t="shared" si="173"/>
        <v>-150.627004550075-10871.9950785644i</v>
      </c>
      <c r="D646" t="str">
        <f t="shared" si="174"/>
        <v>3.47812499936786-1622.59806554231i</v>
      </c>
      <c r="E646" t="str">
        <f t="shared" si="175"/>
        <v>162.467866161816-0.0933137670329848i</v>
      </c>
      <c r="F646" t="str">
        <f t="shared" si="176"/>
        <v>2.90990990980806-15227.083525588i</v>
      </c>
      <c r="G646" t="str">
        <f t="shared" si="177"/>
        <v>0.999999999964996-5.91643764463535E-06i</v>
      </c>
      <c r="H646" t="str">
        <f t="shared" si="178"/>
        <v>15.1515929819067+0.232160310443394i</v>
      </c>
      <c r="I646" t="str">
        <f t="shared" si="179"/>
        <v>24.233069802139-1562.04843500489i</v>
      </c>
      <c r="K646" t="str">
        <f t="shared" si="180"/>
        <v>0.329920846356328-0.00508873923572195i</v>
      </c>
      <c r="L646" t="str">
        <f t="shared" si="181"/>
        <v>0.000833333333333333-82.1984811880491i</v>
      </c>
      <c r="M646" t="str">
        <f t="shared" si="182"/>
        <v>0.005-28.9233158405007i</v>
      </c>
      <c r="N646">
        <f t="shared" si="183"/>
        <v>89.206241407487695</v>
      </c>
      <c r="O646">
        <f t="shared" si="184"/>
        <v>80.727018489113277</v>
      </c>
      <c r="P646" s="3">
        <f t="shared" si="185"/>
        <v>80.727018489113277</v>
      </c>
      <c r="Q646" s="3">
        <f t="shared" si="186"/>
        <v>-90.793758592512305</v>
      </c>
      <c r="R646">
        <f t="shared" si="187"/>
        <v>89.206241407487695</v>
      </c>
      <c r="S646">
        <f t="shared" si="188"/>
        <v>9.8086489236629913E-3</v>
      </c>
      <c r="T646">
        <f t="shared" si="171"/>
        <v>80.727018489113277</v>
      </c>
    </row>
    <row r="647" spans="1:20" x14ac:dyDescent="0.25">
      <c r="A647">
        <f t="shared" si="172"/>
        <v>61.863751123883851</v>
      </c>
      <c r="B647">
        <f t="shared" si="189"/>
        <v>9.8459217895729108</v>
      </c>
      <c r="C647" t="str">
        <f t="shared" si="173"/>
        <v>-150.626703272892-10830.8193654705i</v>
      </c>
      <c r="D647" t="str">
        <f t="shared" si="174"/>
        <v>3.47812499936304-1616.45553486686i</v>
      </c>
      <c r="E647" t="str">
        <f t="shared" si="175"/>
        <v>162.467853442996-0.0936681511065619i</v>
      </c>
      <c r="F647" t="str">
        <f t="shared" si="176"/>
        <v>2.90990990980728-15169.43965503i</v>
      </c>
      <c r="G647" t="str">
        <f t="shared" si="177"/>
        <v>0.999999999964729-5.93892010768338E-06i</v>
      </c>
      <c r="H647" t="str">
        <f t="shared" si="178"/>
        <v>15.1515935745431+0.233042522280088i</v>
      </c>
      <c r="I647" t="str">
        <f t="shared" si="179"/>
        <v>24.2330700869081-1556.13514772694i</v>
      </c>
      <c r="K647" t="str">
        <f t="shared" si="180"/>
        <v>0.329920243792564-0.00510806703632457i</v>
      </c>
      <c r="L647" t="str">
        <f t="shared" si="181"/>
        <v>0.000833333333333333-81.8873094122823i</v>
      </c>
      <c r="M647" t="str">
        <f t="shared" si="182"/>
        <v>0.005-28.8138233119155i</v>
      </c>
      <c r="N647">
        <f t="shared" si="183"/>
        <v>89.203225743499658</v>
      </c>
      <c r="O647">
        <f t="shared" si="184"/>
        <v>80.694066148492581</v>
      </c>
      <c r="P647" s="3">
        <f t="shared" si="185"/>
        <v>80.694066148492581</v>
      </c>
      <c r="Q647" s="3">
        <f t="shared" si="186"/>
        <v>-90.796774256500342</v>
      </c>
      <c r="R647">
        <f t="shared" si="187"/>
        <v>89.203225743499658</v>
      </c>
      <c r="S647">
        <f t="shared" si="188"/>
        <v>9.8459217895729111E-3</v>
      </c>
      <c r="T647">
        <f t="shared" si="171"/>
        <v>80.694066148492581</v>
      </c>
    </row>
    <row r="648" spans="1:20" x14ac:dyDescent="0.25">
      <c r="A648">
        <f t="shared" si="172"/>
        <v>62.098833378154609</v>
      </c>
      <c r="B648">
        <f t="shared" si="189"/>
        <v>9.8833362923732881</v>
      </c>
      <c r="C648" t="str">
        <f t="shared" si="173"/>
        <v>-150.626399702868-10789.7994574238i</v>
      </c>
      <c r="D648" t="str">
        <f t="shared" si="174"/>
        <v>3.47812499935819-1610.33625744696i</v>
      </c>
      <c r="E648" t="str">
        <f t="shared" si="175"/>
        <v>162.467840627381-0.0940238794574745i</v>
      </c>
      <c r="F648" t="str">
        <f t="shared" si="176"/>
        <v>2.9099099098065-15112.0140019542i</v>
      </c>
      <c r="G648" t="str">
        <f t="shared" si="177"/>
        <v>0.999999999964461-5.96148800409097E-06i</v>
      </c>
      <c r="H648" t="str">
        <f t="shared" si="178"/>
        <v>15.1515941716922+0.233928086552168i</v>
      </c>
      <c r="I648" t="str">
        <f t="shared" si="179"/>
        <v>24.2330703738458-1550.24424597554i</v>
      </c>
      <c r="K648" t="str">
        <f t="shared" si="180"/>
        <v>0.329919636642857-0.00512746817493971i</v>
      </c>
      <c r="L648" t="str">
        <f t="shared" si="181"/>
        <v>0.000833333333333333-81.5773156129534i</v>
      </c>
      <c r="M648" t="str">
        <f t="shared" si="182"/>
        <v>0.005-28.704745279852i</v>
      </c>
      <c r="N648">
        <f t="shared" si="183"/>
        <v>89.200198627066555</v>
      </c>
      <c r="O648">
        <f t="shared" si="184"/>
        <v>80.661113743062288</v>
      </c>
      <c r="P648" s="3">
        <f t="shared" si="185"/>
        <v>80.661113743062288</v>
      </c>
      <c r="Q648" s="3">
        <f t="shared" si="186"/>
        <v>-90.799801372933445</v>
      </c>
      <c r="R648">
        <f t="shared" si="187"/>
        <v>89.200198627066555</v>
      </c>
      <c r="S648">
        <f t="shared" si="188"/>
        <v>9.8833362923732883E-3</v>
      </c>
      <c r="T648">
        <f t="shared" si="171"/>
        <v>80.661113743062288</v>
      </c>
    </row>
    <row r="649" spans="1:20" x14ac:dyDescent="0.25">
      <c r="A649">
        <f t="shared" si="172"/>
        <v>62.3348089449916</v>
      </c>
      <c r="B649">
        <f t="shared" si="189"/>
        <v>9.9208929702843065</v>
      </c>
      <c r="C649" t="str">
        <f t="shared" si="173"/>
        <v>-150.626093822566-10748.9347643402i</v>
      </c>
      <c r="D649" t="str">
        <f t="shared" si="174"/>
        <v>3.47812499935331-1604.24014525476i</v>
      </c>
      <c r="E649" t="str">
        <f t="shared" si="175"/>
        <v>162.467827714234-0.0943809571667546i</v>
      </c>
      <c r="F649" t="str">
        <f t="shared" si="176"/>
        <v>2.90990990980571-15054.8057402732i</v>
      </c>
      <c r="G649" t="str">
        <f t="shared" si="177"/>
        <v>0.99999999996419-0.0000059841416585049i</v>
      </c>
      <c r="H649" t="str">
        <f t="shared" si="178"/>
        <v>15.1515947733881+0.234817015999234i</v>
      </c>
      <c r="I649" t="str">
        <f t="shared" si="179"/>
        <v>24.2330706629681-1544.37564500804i</v>
      </c>
      <c r="K649" t="str">
        <f t="shared" si="180"/>
        <v>0.329919024872327-0.00514694292902094i</v>
      </c>
      <c r="L649" t="str">
        <f t="shared" si="181"/>
        <v>0.000833333333333333-81.2684953306969i</v>
      </c>
      <c r="M649" t="str">
        <f t="shared" si="182"/>
        <v>0.005-28.5960801751863i</v>
      </c>
      <c r="N649">
        <f t="shared" si="183"/>
        <v>89.197160014750068</v>
      </c>
      <c r="O649">
        <f t="shared" si="184"/>
        <v>80.628161272329265</v>
      </c>
      <c r="P649" s="3">
        <f t="shared" si="185"/>
        <v>80.628161272329265</v>
      </c>
      <c r="Q649" s="3">
        <f t="shared" si="186"/>
        <v>-90.802839985249932</v>
      </c>
      <c r="R649">
        <f t="shared" si="187"/>
        <v>89.197160014750068</v>
      </c>
      <c r="S649">
        <f t="shared" si="188"/>
        <v>9.9208929702843066E-3</v>
      </c>
      <c r="T649">
        <f t="shared" si="171"/>
        <v>80.628161272329265</v>
      </c>
    </row>
    <row r="650" spans="1:20" x14ac:dyDescent="0.25">
      <c r="A650">
        <f t="shared" si="172"/>
        <v>62.571681218982569</v>
      </c>
      <c r="B650">
        <f t="shared" si="189"/>
        <v>9.9585923635713876</v>
      </c>
      <c r="C650" t="str">
        <f t="shared" si="173"/>
        <v>-150.62578561441-10708.224698368i</v>
      </c>
      <c r="D650" t="str">
        <f t="shared" si="174"/>
        <v>3.47812499934837-1598.16711059562i</v>
      </c>
      <c r="E650" t="str">
        <f t="shared" si="175"/>
        <v>162.467814702814-0.0947393893343885i</v>
      </c>
      <c r="F650" t="str">
        <f t="shared" si="176"/>
        <v>2.9099099098049-14997.8140470271i</v>
      </c>
      <c r="G650" t="str">
        <f t="shared" si="177"/>
        <v>0.999999999963917-6.00688139680558E-06i</v>
      </c>
      <c r="H650" t="str">
        <f t="shared" si="178"/>
        <v>15.1515953796657+0.235709323409305i</v>
      </c>
      <c r="I650" t="str">
        <f t="shared" si="179"/>
        <v>24.2330709542922-1538.5292604027i</v>
      </c>
      <c r="K650" t="str">
        <f t="shared" si="180"/>
        <v>0.32991840844582-0.00516649157706192i</v>
      </c>
      <c r="L650" t="str">
        <f t="shared" si="181"/>
        <v>0.000833333333333333-80.9608441230288i</v>
      </c>
      <c r="M650" t="str">
        <f t="shared" si="182"/>
        <v>0.005-28.4878264347343i</v>
      </c>
      <c r="N650">
        <f t="shared" si="183"/>
        <v>89.194109862947712</v>
      </c>
      <c r="O650">
        <f t="shared" si="184"/>
        <v>80.595208735796376</v>
      </c>
      <c r="P650" s="3">
        <f t="shared" si="185"/>
        <v>80.595208735796376</v>
      </c>
      <c r="Q650" s="3">
        <f t="shared" si="186"/>
        <v>-90.805890137052288</v>
      </c>
      <c r="R650">
        <f t="shared" si="187"/>
        <v>89.194109862947712</v>
      </c>
      <c r="S650">
        <f t="shared" si="188"/>
        <v>9.958592363571387E-3</v>
      </c>
      <c r="T650">
        <f t="shared" si="171"/>
        <v>80.595208735796376</v>
      </c>
    </row>
    <row r="651" spans="1:20" x14ac:dyDescent="0.25">
      <c r="A651">
        <f t="shared" si="172"/>
        <v>62.809453607614707</v>
      </c>
      <c r="B651">
        <f t="shared" si="189"/>
        <v>9.9964350145529597</v>
      </c>
      <c r="C651" t="str">
        <f t="shared" si="173"/>
        <v>-150.625475060696-10667.6686738805i</v>
      </c>
      <c r="D651" t="str">
        <f t="shared" si="174"/>
        <v>3.47812499934341-1592.11706610692i</v>
      </c>
      <c r="E651" t="str">
        <f t="shared" si="175"/>
        <v>162.467801592375-0.0950991810794587i</v>
      </c>
      <c r="F651" t="str">
        <f t="shared" si="176"/>
        <v>2.90990990980411-14941.0381023712i</v>
      </c>
      <c r="G651" t="str">
        <f t="shared" si="177"/>
        <v>0.999999999963643-6.02970754611179E-06i</v>
      </c>
      <c r="H651" t="str">
        <f t="shared" si="178"/>
        <v>15.1515959905598+0.236605021618994i</v>
      </c>
      <c r="I651" t="str">
        <f t="shared" si="179"/>
        <v>24.2330712478343-1532.70500805729i</v>
      </c>
      <c r="K651" t="str">
        <f t="shared" si="180"/>
        <v>0.32991778732792-0.00518611439860039i</v>
      </c>
      <c r="L651" t="str">
        <f t="shared" si="181"/>
        <v>0.000833333333333333-80.6543575642851i</v>
      </c>
      <c r="M651" t="str">
        <f t="shared" si="182"/>
        <v>0.005-28.3799825012297i</v>
      </c>
      <c r="N651">
        <f t="shared" si="183"/>
        <v>89.191048127892287</v>
      </c>
      <c r="O651">
        <f t="shared" si="184"/>
        <v>80.562256132963199</v>
      </c>
      <c r="P651" s="3">
        <f t="shared" si="185"/>
        <v>80.562256132963199</v>
      </c>
      <c r="Q651" s="3">
        <f t="shared" si="186"/>
        <v>-90.808951872107713</v>
      </c>
      <c r="R651">
        <f t="shared" si="187"/>
        <v>89.191048127892287</v>
      </c>
      <c r="S651">
        <f t="shared" si="188"/>
        <v>9.9964350145529592E-3</v>
      </c>
      <c r="T651">
        <f t="shared" si="171"/>
        <v>80.562256132963199</v>
      </c>
    </row>
    <row r="652" spans="1:20" x14ac:dyDescent="0.25">
      <c r="A652">
        <f t="shared" si="172"/>
        <v>63.048129531323646</v>
      </c>
      <c r="B652">
        <f t="shared" si="189"/>
        <v>10.034421467608261</v>
      </c>
      <c r="C652" t="str">
        <f t="shared" si="173"/>
        <v>-150.625162143581-10627.2661074661i</v>
      </c>
      <c r="D652" t="str">
        <f t="shared" si="174"/>
        <v>3.47812499933842-1586.08992475672i</v>
      </c>
      <c r="E652" t="str">
        <f t="shared" si="175"/>
        <v>162.46778838216-0.0954603375401553i</v>
      </c>
      <c r="F652" t="str">
        <f t="shared" si="176"/>
        <v>2.9099099098033-14884.4770895645i</v>
      </c>
      <c r="G652" t="str">
        <f t="shared" si="177"/>
        <v>0.999999999963366-6.05262043478534E-06i</v>
      </c>
      <c r="H652" t="str">
        <f t="shared" si="178"/>
        <v>15.1515966061056+0.237504123513703i</v>
      </c>
      <c r="I652" t="str">
        <f t="shared" si="179"/>
        <v>24.233071543612-1526.90280418801i</v>
      </c>
      <c r="K652" t="str">
        <f t="shared" si="180"/>
        <v>0.32991716148294-0.00520581167422203i</v>
      </c>
      <c r="L652" t="str">
        <f t="shared" si="181"/>
        <v>0.000833333333333333-80.3490312455517i</v>
      </c>
      <c r="M652" t="str">
        <f t="shared" si="182"/>
        <v>0.005-28.2725468233011i</v>
      </c>
      <c r="N652">
        <f t="shared" si="183"/>
        <v>89.187974765651248</v>
      </c>
      <c r="O652">
        <f t="shared" si="184"/>
        <v>80.529303463324794</v>
      </c>
      <c r="P652" s="3">
        <f t="shared" si="185"/>
        <v>80.529303463324794</v>
      </c>
      <c r="Q652" s="3">
        <f t="shared" si="186"/>
        <v>-90.812025234348752</v>
      </c>
      <c r="R652">
        <f t="shared" si="187"/>
        <v>89.187974765651248</v>
      </c>
      <c r="S652">
        <f t="shared" si="188"/>
        <v>1.0034421467608261E-2</v>
      </c>
      <c r="T652">
        <f t="shared" si="171"/>
        <v>80.529303463324794</v>
      </c>
    </row>
    <row r="653" spans="1:20" x14ac:dyDescent="0.25">
      <c r="A653">
        <f t="shared" si="172"/>
        <v>63.287712423542686</v>
      </c>
      <c r="B653">
        <f t="shared" si="189"/>
        <v>10.072552269185174</v>
      </c>
      <c r="C653" t="str">
        <f t="shared" si="173"/>
        <v>-150.624846845091-10587.0164179215i</v>
      </c>
      <c r="D653" t="str">
        <f t="shared" si="174"/>
        <v>3.47812499933337-1580.08559984258i</v>
      </c>
      <c r="E653" t="str">
        <f t="shared" si="175"/>
        <v>162.467775071413-0.0958228638739013i</v>
      </c>
      <c r="F653" t="str">
        <f t="shared" si="176"/>
        <v>2.90990990980249-14828.1301949577i</v>
      </c>
      <c r="G653" t="str">
        <f t="shared" si="177"/>
        <v>0.999999999963087-6.07562039243583E-06i</v>
      </c>
      <c r="H653" t="str">
        <f t="shared" si="178"/>
        <v>15.1515972263384+0.238406642027795i</v>
      </c>
      <c r="I653" t="str">
        <f t="shared" si="179"/>
        <v>24.2330718416414-1521.12256532816i</v>
      </c>
      <c r="K653" t="str">
        <f t="shared" si="180"/>
        <v>0.329916530874924-0.00522558368556409i</v>
      </c>
      <c r="L653" t="str">
        <f t="shared" si="181"/>
        <v>0.000833333333333333-80.0448607746084i</v>
      </c>
      <c r="M653" t="str">
        <f t="shared" si="182"/>
        <v>0.005-28.1655178554504i</v>
      </c>
      <c r="N653">
        <f t="shared" si="183"/>
        <v>89.184889732125967</v>
      </c>
      <c r="O653">
        <f t="shared" si="184"/>
        <v>80.496350726373009</v>
      </c>
      <c r="P653" s="3">
        <f t="shared" si="185"/>
        <v>80.496350726373009</v>
      </c>
      <c r="Q653" s="3">
        <f t="shared" si="186"/>
        <v>-90.815110267874033</v>
      </c>
      <c r="R653">
        <f t="shared" si="187"/>
        <v>89.184889732125967</v>
      </c>
      <c r="S653">
        <f t="shared" si="188"/>
        <v>1.0072552269185174E-2</v>
      </c>
      <c r="T653">
        <f t="shared" si="171"/>
        <v>80.496350726373009</v>
      </c>
    </row>
    <row r="654" spans="1:20" x14ac:dyDescent="0.25">
      <c r="A654">
        <f t="shared" si="172"/>
        <v>63.528205730752148</v>
      </c>
      <c r="B654">
        <f t="shared" si="189"/>
        <v>10.110827967808078</v>
      </c>
      <c r="C654" t="str">
        <f t="shared" si="173"/>
        <v>-150.624529147114-10546.9190262423i</v>
      </c>
      <c r="D654" t="str">
        <f t="shared" si="174"/>
        <v>3.47812499932831-1574.10400499027i</v>
      </c>
      <c r="E654" t="str">
        <f t="shared" si="175"/>
        <v>162.46776165937-0.0961867652573713i</v>
      </c>
      <c r="F654" t="str">
        <f t="shared" si="176"/>
        <v>2.90990990980167-14771.996607982i</v>
      </c>
      <c r="G654" t="str">
        <f t="shared" si="177"/>
        <v>0.999999999962806-6.09870774992537E-06i</v>
      </c>
      <c r="H654" t="str">
        <f t="shared" si="178"/>
        <v>15.1515978512939+0.239312590144796i</v>
      </c>
      <c r="I654" t="str">
        <f t="shared" si="179"/>
        <v>24.2330721419404-1515.3642083271i</v>
      </c>
      <c r="K654" t="str">
        <f t="shared" si="180"/>
        <v>0.32991589546764-0.00524543071531935i</v>
      </c>
      <c r="L654" t="str">
        <f t="shared" si="181"/>
        <v>0.000833333333333333-79.7418417758598i</v>
      </c>
      <c r="M654" t="str">
        <f t="shared" si="182"/>
        <v>0.005-28.0588940580298i</v>
      </c>
      <c r="N654">
        <f t="shared" si="183"/>
        <v>89.181792983051281</v>
      </c>
      <c r="O654">
        <f t="shared" si="184"/>
        <v>80.463397921595558</v>
      </c>
      <c r="P654" s="3">
        <f t="shared" si="185"/>
        <v>80.463397921595558</v>
      </c>
      <c r="Q654" s="3">
        <f t="shared" si="186"/>
        <v>-90.818207016948719</v>
      </c>
      <c r="R654">
        <f t="shared" si="187"/>
        <v>89.181792983051281</v>
      </c>
      <c r="S654">
        <f t="shared" si="188"/>
        <v>1.0110827967808078E-2</v>
      </c>
      <c r="T654">
        <f t="shared" si="171"/>
        <v>80.463397921595558</v>
      </c>
    </row>
    <row r="655" spans="1:20" x14ac:dyDescent="0.25">
      <c r="A655">
        <f t="shared" si="172"/>
        <v>63.769612912529006</v>
      </c>
      <c r="B655">
        <f t="shared" si="189"/>
        <v>10.149249114085748</v>
      </c>
      <c r="C655" t="str">
        <f t="shared" si="173"/>
        <v>-150.624209031399-10506.9733556148i</v>
      </c>
      <c r="D655" t="str">
        <f t="shared" si="174"/>
        <v>3.4781249993232-1568.14505415253i</v>
      </c>
      <c r="E655" t="str">
        <f t="shared" si="175"/>
        <v>162.467748145259-0.0965520468866053i</v>
      </c>
      <c r="F655" t="str">
        <f t="shared" si="176"/>
        <v>2.90990990980085-14716.0755211368i</v>
      </c>
      <c r="G655" t="str">
        <f t="shared" si="177"/>
        <v>0.999999999962523-6.12188283937335E-06i</v>
      </c>
      <c r="H655" t="str">
        <f t="shared" si="178"/>
        <v>15.1515984810082+0.240221980897568i</v>
      </c>
      <c r="I655" t="str">
        <f t="shared" si="179"/>
        <v>24.2330724445261-1509.62765034892i</v>
      </c>
      <c r="K655" t="str">
        <f t="shared" si="180"/>
        <v>0.329915255224581-0.00526535304723988i</v>
      </c>
      <c r="L655" t="str">
        <f t="shared" si="181"/>
        <v>0.000833333333333333-79.4399698902771i</v>
      </c>
      <c r="M655" t="str">
        <f t="shared" si="182"/>
        <v>0.005-27.9526738972204i</v>
      </c>
      <c r="N655">
        <f t="shared" si="183"/>
        <v>89.178684473994821</v>
      </c>
      <c r="O655">
        <f t="shared" si="184"/>
        <v>80.430445048476145</v>
      </c>
      <c r="P655" s="3">
        <f t="shared" si="185"/>
        <v>80.430445048476145</v>
      </c>
      <c r="Q655" s="3">
        <f t="shared" si="186"/>
        <v>-90.821315526005179</v>
      </c>
      <c r="R655">
        <f t="shared" si="187"/>
        <v>89.178684473994821</v>
      </c>
      <c r="S655">
        <f t="shared" si="188"/>
        <v>1.0149249114085749E-2</v>
      </c>
      <c r="T655">
        <f t="shared" si="171"/>
        <v>80.430445048476145</v>
      </c>
    </row>
    <row r="656" spans="1:20" x14ac:dyDescent="0.25">
      <c r="A656">
        <f t="shared" si="172"/>
        <v>64.011937441596615</v>
      </c>
      <c r="B656">
        <f t="shared" si="189"/>
        <v>10.187816260719273</v>
      </c>
      <c r="C656" t="str">
        <f t="shared" si="173"/>
        <v>-150.623886479555-10467.1788314082i</v>
      </c>
      <c r="D656" t="str">
        <f t="shared" si="174"/>
        <v>3.47812499931803-1562.20866160786i</v>
      </c>
      <c r="E656" t="str">
        <f t="shared" si="175"/>
        <v>162.467734528304-0.0969187139770255i</v>
      </c>
      <c r="F656" t="str">
        <f t="shared" si="176"/>
        <v>2.90990990980003-14660.3661299785i</v>
      </c>
      <c r="G656" t="str">
        <f t="shared" si="177"/>
        <v>0.999999999962237-6.14514599416122E-06i</v>
      </c>
      <c r="H656" t="str">
        <f t="shared" si="178"/>
        <v>15.1515991155174+0.241134827368501i</v>
      </c>
      <c r="I656" t="str">
        <f t="shared" si="179"/>
        <v>24.2330727494156-1503.91280887131i</v>
      </c>
      <c r="K656" t="str">
        <f t="shared" si="180"/>
        <v>0.329914610108965-0.00528535096614097i</v>
      </c>
      <c r="L656" t="str">
        <f t="shared" si="181"/>
        <v>0.000833333333333333-79.1392407753305i</v>
      </c>
      <c r="M656" t="str">
        <f t="shared" si="182"/>
        <v>0.005-27.8468558450094i</v>
      </c>
      <c r="N656">
        <f t="shared" si="183"/>
        <v>89.175564160356302</v>
      </c>
      <c r="O656">
        <f t="shared" si="184"/>
        <v>80.397492106494823</v>
      </c>
      <c r="P656" s="3">
        <f t="shared" si="185"/>
        <v>80.397492106494823</v>
      </c>
      <c r="Q656" s="3">
        <f t="shared" si="186"/>
        <v>-90.824435839643698</v>
      </c>
      <c r="R656">
        <f t="shared" si="187"/>
        <v>89.175564160356302</v>
      </c>
      <c r="S656">
        <f t="shared" si="188"/>
        <v>1.0187816260719273E-2</v>
      </c>
      <c r="T656">
        <f t="shared" si="171"/>
        <v>80.397492106494823</v>
      </c>
    </row>
    <row r="657" spans="1:20" x14ac:dyDescent="0.25">
      <c r="A657">
        <f t="shared" si="172"/>
        <v>64.255182803874675</v>
      </c>
      <c r="B657">
        <f t="shared" si="189"/>
        <v>10.226529962510007</v>
      </c>
      <c r="C657" t="str">
        <f t="shared" si="173"/>
        <v>-150.623561473055-10427.5348811658i</v>
      </c>
      <c r="D657" t="str">
        <f t="shared" si="174"/>
        <v>3.47812499931282-1556.29474195926i</v>
      </c>
      <c r="E657" t="str">
        <f t="shared" si="175"/>
        <v>162.467720807723-0.0972867717635259i</v>
      </c>
      <c r="F657" t="str">
        <f t="shared" si="176"/>
        <v>2.90990990979918-14604.8676331089i</v>
      </c>
      <c r="G657" t="str">
        <f t="shared" si="177"/>
        <v>0.99999999996195-6.16849754893726E-06i</v>
      </c>
      <c r="H657" t="str">
        <f t="shared" si="178"/>
        <v>15.1515997548581+0.242051142689708i</v>
      </c>
      <c r="I657" t="str">
        <f t="shared" si="179"/>
        <v>24.2330730566268-1498.21960168437i</v>
      </c>
      <c r="K657" t="str">
        <f t="shared" si="180"/>
        <v>0.329913960083729-0.00530542475790505i</v>
      </c>
      <c r="L657" t="str">
        <f t="shared" si="181"/>
        <v>0.000833333333333333-78.8396501049317i</v>
      </c>
      <c r="M657" t="str">
        <f t="shared" si="182"/>
        <v>0.005-27.7414383791685i</v>
      </c>
      <c r="N657">
        <f t="shared" si="183"/>
        <v>89.172431997366999</v>
      </c>
      <c r="O657">
        <f t="shared" si="184"/>
        <v>80.364539095127498</v>
      </c>
      <c r="P657" s="3">
        <f t="shared" si="185"/>
        <v>80.364539095127498</v>
      </c>
      <c r="Q657" s="3">
        <f t="shared" si="186"/>
        <v>-90.827568002633001</v>
      </c>
      <c r="R657">
        <f t="shared" si="187"/>
        <v>89.172431997366999</v>
      </c>
      <c r="S657">
        <f t="shared" si="188"/>
        <v>1.0226529962510007E-2</v>
      </c>
      <c r="T657">
        <f t="shared" si="171"/>
        <v>80.364539095127498</v>
      </c>
    </row>
    <row r="658" spans="1:20" x14ac:dyDescent="0.25">
      <c r="A658">
        <f t="shared" si="172"/>
        <v>64.499352498529404</v>
      </c>
      <c r="B658">
        <f t="shared" si="189"/>
        <v>10.265390776367544</v>
      </c>
      <c r="C658" t="str">
        <f t="shared" si="173"/>
        <v>-150.623233993228-10388.040934597i</v>
      </c>
      <c r="D658" t="str">
        <f t="shared" si="174"/>
        <v>3.47812499930761-1550.40321013301i</v>
      </c>
      <c r="E658" t="str">
        <f t="shared" si="175"/>
        <v>162.467706982727-0.0976562255005993i</v>
      </c>
      <c r="F658" t="str">
        <f t="shared" si="176"/>
        <v>2.90990990979834-14549.5792321633i</v>
      </c>
      <c r="G658" t="str">
        <f t="shared" si="177"/>
        <v>0.99999999996166-6.19193783962142E-06i</v>
      </c>
      <c r="H658" t="str">
        <f t="shared" si="178"/>
        <v>15.151600399067+0.242970940043206i</v>
      </c>
      <c r="I658" t="str">
        <f t="shared" si="179"/>
        <v>24.2330733661772-1492.54794688938i</v>
      </c>
      <c r="K658" t="str">
        <f t="shared" si="180"/>
        <v>0.329913305111527-0.00532557470948535i</v>
      </c>
      <c r="L658" t="str">
        <f t="shared" si="181"/>
        <v>0.000833333333333333-78.5411935693683i</v>
      </c>
      <c r="M658" t="str">
        <f t="shared" si="182"/>
        <v>0.005-27.6364199832323i</v>
      </c>
      <c r="N658">
        <f t="shared" si="183"/>
        <v>89.169287940089092</v>
      </c>
      <c r="O658">
        <f t="shared" si="184"/>
        <v>80.331586013846135</v>
      </c>
      <c r="P658" s="3">
        <f t="shared" si="185"/>
        <v>80.331586013846135</v>
      </c>
      <c r="Q658" s="3">
        <f t="shared" si="186"/>
        <v>-90.830712059910908</v>
      </c>
      <c r="R658">
        <f t="shared" si="187"/>
        <v>89.169287940089092</v>
      </c>
      <c r="S658">
        <f t="shared" si="188"/>
        <v>1.0265390776367544E-2</v>
      </c>
      <c r="T658">
        <f t="shared" si="171"/>
        <v>80.331586013846135</v>
      </c>
    </row>
    <row r="659" spans="1:20" x14ac:dyDescent="0.25">
      <c r="A659">
        <f t="shared" si="172"/>
        <v>64.744450038023814</v>
      </c>
      <c r="B659">
        <f t="shared" si="189"/>
        <v>10.304399261317741</v>
      </c>
      <c r="C659" t="str">
        <f t="shared" si="173"/>
        <v>-150.622904021265-10348.6964235692i</v>
      </c>
      <c r="D659" t="str">
        <f t="shared" si="174"/>
        <v>3.47812499930233-1544.53398137744i</v>
      </c>
      <c r="E659" t="str">
        <f t="shared" si="175"/>
        <v>162.467693052524-0.0980270804623283i</v>
      </c>
      <c r="F659" t="str">
        <f t="shared" si="176"/>
        <v>2.9099099097975-14494.5001317997i</v>
      </c>
      <c r="G659" t="str">
        <f t="shared" si="177"/>
        <v>0.999999999961368-6.21546720341017E-06i</v>
      </c>
      <c r="H659" t="str">
        <f t="shared" si="178"/>
        <v>15.1516010481812+0.243894232661105i</v>
      </c>
      <c r="I659" t="str">
        <f t="shared" si="179"/>
        <v>24.2330736780846-1486.89776289769i</v>
      </c>
      <c r="K659" t="str">
        <f t="shared" si="180"/>
        <v>0.329912645154732-0.00534580110891004i</v>
      </c>
      <c r="L659" t="str">
        <f t="shared" si="181"/>
        <v>0.000833333333333333-78.2438668752424i</v>
      </c>
      <c r="M659" t="str">
        <f t="shared" si="182"/>
        <v>0.005-27.5317991464756i</v>
      </c>
      <c r="N659">
        <f t="shared" si="183"/>
        <v>89.166131943414982</v>
      </c>
      <c r="O659">
        <f t="shared" si="184"/>
        <v>80.298632862118779</v>
      </c>
      <c r="P659" s="3">
        <f t="shared" si="185"/>
        <v>80.298632862118779</v>
      </c>
      <c r="Q659" s="3">
        <f t="shared" si="186"/>
        <v>-90.833868056585018</v>
      </c>
      <c r="R659">
        <f t="shared" si="187"/>
        <v>89.166131943414982</v>
      </c>
      <c r="S659">
        <f t="shared" si="188"/>
        <v>1.0304399261317741E-2</v>
      </c>
      <c r="T659">
        <f t="shared" si="171"/>
        <v>80.298632862118779</v>
      </c>
    </row>
    <row r="660" spans="1:20" x14ac:dyDescent="0.25">
      <c r="A660">
        <f t="shared" si="172"/>
        <v>64.990478948168303</v>
      </c>
      <c r="B660">
        <f t="shared" si="189"/>
        <v>10.343555978510748</v>
      </c>
      <c r="C660" t="str">
        <f t="shared" si="173"/>
        <v>-150.622571538208-10309.500782099i</v>
      </c>
      <c r="D660" t="str">
        <f t="shared" si="174"/>
        <v>3.47812499929702-1538.68697126174i</v>
      </c>
      <c r="E660" t="str">
        <f t="shared" si="175"/>
        <v>162.46767901631-0.0983993419424864i</v>
      </c>
      <c r="F660" t="str">
        <f t="shared" si="176"/>
        <v>2.90990990979663-14439.6295396866i</v>
      </c>
      <c r="G660" t="str">
        <f t="shared" si="177"/>
        <v>0.999999999961074-0.0000062390859787813i</v>
      </c>
      <c r="H660" t="str">
        <f t="shared" si="178"/>
        <v>15.1516017022382+0.244821033825807i</v>
      </c>
      <c r="I660" t="str">
        <f t="shared" si="179"/>
        <v>24.2330739923672-1481.26896842953i</v>
      </c>
      <c r="K660" t="str">
        <f t="shared" si="180"/>
        <v>0.329911980175427-0.00536610424528592i</v>
      </c>
      <c r="L660" t="str">
        <f t="shared" si="181"/>
        <v>0.000833333333333333-77.94766574541i</v>
      </c>
      <c r="M660" t="str">
        <f t="shared" si="182"/>
        <v>0.005-27.4275743638929i</v>
      </c>
      <c r="N660">
        <f t="shared" si="183"/>
        <v>89.162963962066726</v>
      </c>
      <c r="O660">
        <f t="shared" si="184"/>
        <v>80.265679639409072</v>
      </c>
      <c r="P660" s="3">
        <f t="shared" si="185"/>
        <v>80.265679639409072</v>
      </c>
      <c r="Q660" s="3">
        <f t="shared" si="186"/>
        <v>-90.837036037933274</v>
      </c>
      <c r="R660">
        <f t="shared" si="187"/>
        <v>89.162963962066726</v>
      </c>
      <c r="S660">
        <f t="shared" si="188"/>
        <v>1.0343555978510749E-2</v>
      </c>
      <c r="T660">
        <f t="shared" si="171"/>
        <v>80.265679639409072</v>
      </c>
    </row>
    <row r="661" spans="1:20" x14ac:dyDescent="0.25">
      <c r="A661">
        <f t="shared" si="172"/>
        <v>65.237442768171348</v>
      </c>
      <c r="B661">
        <f t="shared" si="189"/>
        <v>10.38286149122909</v>
      </c>
      <c r="C661" t="str">
        <f t="shared" si="173"/>
        <v>-150.622236524963-10270.4534463453i</v>
      </c>
      <c r="D661" t="str">
        <f t="shared" si="174"/>
        <v>3.47812499929168-1532.86209567469i</v>
      </c>
      <c r="E661" t="str">
        <f t="shared" si="175"/>
        <v>162.467664873283-0.0987730152546408i</v>
      </c>
      <c r="F661" t="str">
        <f t="shared" si="176"/>
        <v>2.90990990979578-14384.9666664922i</v>
      </c>
      <c r="G661" t="str">
        <f t="shared" si="177"/>
        <v>0.999999999960777-6.26279450549881E-06i</v>
      </c>
      <c r="H661" t="str">
        <f t="shared" si="178"/>
        <v>15.1516023612754+0.245751356870187i</v>
      </c>
      <c r="I661" t="str">
        <f t="shared" si="179"/>
        <v>24.2330743090428-1475.66148251276i</v>
      </c>
      <c r="K661" t="str">
        <f t="shared" si="180"/>
        <v>0.329911310135413-0.00538648440880262i</v>
      </c>
      <c r="L661" t="str">
        <f t="shared" si="181"/>
        <v>0.000833333333333333-77.6525859189181i</v>
      </c>
      <c r="M661" t="str">
        <f t="shared" si="182"/>
        <v>0.005-27.3237441361754i</v>
      </c>
      <c r="N661">
        <f t="shared" si="183"/>
        <v>89.15978395059534</v>
      </c>
      <c r="O661">
        <f t="shared" si="184"/>
        <v>80.232726345177127</v>
      </c>
      <c r="P661" s="3">
        <f t="shared" si="185"/>
        <v>80.232726345177127</v>
      </c>
      <c r="Q661" s="3">
        <f t="shared" si="186"/>
        <v>-90.84021604940466</v>
      </c>
      <c r="R661">
        <f t="shared" si="187"/>
        <v>89.15978395059534</v>
      </c>
      <c r="S661">
        <f t="shared" si="188"/>
        <v>1.0382861491229089E-2</v>
      </c>
      <c r="T661">
        <f t="shared" si="171"/>
        <v>80.232726345177127</v>
      </c>
    </row>
    <row r="662" spans="1:20" x14ac:dyDescent="0.25">
      <c r="A662">
        <f t="shared" si="172"/>
        <v>65.485345050690398</v>
      </c>
      <c r="B662">
        <f t="shared" si="189"/>
        <v>10.42231636489576</v>
      </c>
      <c r="C662" t="str">
        <f t="shared" si="173"/>
        <v>-150.621898962285-10231.5538545999i</v>
      </c>
      <c r="D662" t="str">
        <f t="shared" si="174"/>
        <v>3.47812499928627-1527.0592708235i</v>
      </c>
      <c r="E662" t="str">
        <f t="shared" si="175"/>
        <v>162.467650622628-0.0991481057321487i</v>
      </c>
      <c r="F662" t="str">
        <f t="shared" si="176"/>
        <v>2.9099099097949-14330.5107258726i</v>
      </c>
      <c r="G662" t="str">
        <f t="shared" si="177"/>
        <v>0.999999999960479-6.28659312461783E-06i</v>
      </c>
      <c r="H662" t="str">
        <f t="shared" si="178"/>
        <v>15.1516030253308+0.246685215177791i</v>
      </c>
      <c r="I662" t="str">
        <f t="shared" si="179"/>
        <v>24.2330746281296-1470.07522448183i</v>
      </c>
      <c r="K662" t="str">
        <f t="shared" si="180"/>
        <v>0.329910634996196-0.00540694189073622i</v>
      </c>
      <c r="L662" t="str">
        <f t="shared" si="181"/>
        <v>0.000833333333333333-77.3586231509443i</v>
      </c>
      <c r="M662" t="str">
        <f t="shared" si="182"/>
        <v>0.005-27.2203069696906i</v>
      </c>
      <c r="N662">
        <f t="shared" si="183"/>
        <v>89.156591863380285</v>
      </c>
      <c r="O662">
        <f t="shared" si="184"/>
        <v>80.19977297887857</v>
      </c>
      <c r="P662" s="3">
        <f t="shared" si="185"/>
        <v>80.19977297887857</v>
      </c>
      <c r="Q662" s="3">
        <f t="shared" si="186"/>
        <v>-90.843408136619715</v>
      </c>
      <c r="R662">
        <f t="shared" si="187"/>
        <v>89.156591863380285</v>
      </c>
      <c r="S662">
        <f t="shared" si="188"/>
        <v>1.042231636489576E-2</v>
      </c>
      <c r="T662">
        <f t="shared" si="171"/>
        <v>80.19977297887857</v>
      </c>
    </row>
    <row r="663" spans="1:20" x14ac:dyDescent="0.25">
      <c r="A663">
        <f t="shared" si="172"/>
        <v>65.734189361883026</v>
      </c>
      <c r="B663">
        <f t="shared" si="189"/>
        <v>10.461921167082364</v>
      </c>
      <c r="C663" t="str">
        <f t="shared" si="173"/>
        <v>-150.621558830784-10192.8014472801i</v>
      </c>
      <c r="D663" t="str">
        <f t="shared" si="174"/>
        <v>3.47812499928085-1521.2784132326i</v>
      </c>
      <c r="E663" t="str">
        <f t="shared" si="175"/>
        <v>162.467636263528-0.0995246187282952i</v>
      </c>
      <c r="F663" t="str">
        <f t="shared" si="176"/>
        <v>2.90990990979403-14276.260934461i</v>
      </c>
      <c r="G663" t="str">
        <f t="shared" si="177"/>
        <v>0.999999999960178-6.31048217848947E-06i</v>
      </c>
      <c r="H663" t="str">
        <f t="shared" si="178"/>
        <v>15.1516036944427+0.247622622183029i</v>
      </c>
      <c r="I663" t="str">
        <f t="shared" si="179"/>
        <v>24.2330749496463-1464.51011397656i</v>
      </c>
      <c r="K663" t="str">
        <f t="shared" si="180"/>
        <v>0.329909954718989-0.00542747698345336i</v>
      </c>
      <c r="L663" t="str">
        <f t="shared" si="181"/>
        <v>0.000833333333333333-77.065773212736i</v>
      </c>
      <c r="M663" t="str">
        <f t="shared" si="182"/>
        <v>0.005-27.11726137646i</v>
      </c>
      <c r="N663">
        <f t="shared" si="183"/>
        <v>89.153387654628631</v>
      </c>
      <c r="O663">
        <f t="shared" si="184"/>
        <v>80.166819539964962</v>
      </c>
      <c r="P663" s="3">
        <f t="shared" si="185"/>
        <v>80.166819539964962</v>
      </c>
      <c r="Q663" s="3">
        <f t="shared" si="186"/>
        <v>-90.846612345371369</v>
      </c>
      <c r="R663">
        <f t="shared" si="187"/>
        <v>89.153387654628631</v>
      </c>
      <c r="S663">
        <f t="shared" si="188"/>
        <v>1.0461921167082364E-2</v>
      </c>
      <c r="T663">
        <f t="shared" si="171"/>
        <v>80.166819539964962</v>
      </c>
    </row>
    <row r="664" spans="1:20" x14ac:dyDescent="0.25">
      <c r="A664">
        <f t="shared" si="172"/>
        <v>65.983979281458176</v>
      </c>
      <c r="B664">
        <f t="shared" si="189"/>
        <v>10.501676467517278</v>
      </c>
      <c r="C664" t="str">
        <f t="shared" si="173"/>
        <v>-150.621216110922-10154.1956669206i</v>
      </c>
      <c r="D664" t="str">
        <f t="shared" si="174"/>
        <v>3.47812499927537-1515.5194397424i</v>
      </c>
      <c r="E664" t="str">
        <f t="shared" si="175"/>
        <v>162.467621795156-0.0999025596163505i</v>
      </c>
      <c r="F664" t="str">
        <f t="shared" si="176"/>
        <v>2.90990990979315-14222.2165118557i</v>
      </c>
      <c r="G664" t="str">
        <f t="shared" si="177"/>
        <v>0.999999999959875-6.33446201076581E-06i</v>
      </c>
      <c r="H664" t="str">
        <f t="shared" si="178"/>
        <v>15.1516043686496+0.248563591371362i</v>
      </c>
      <c r="I664" t="str">
        <f t="shared" si="179"/>
        <v>24.2330752736109-1458.96607094095i</v>
      </c>
      <c r="K664" t="str">
        <f t="shared" si="180"/>
        <v>0.329909269264715-0.0054480899804152i</v>
      </c>
      <c r="L664" t="str">
        <f t="shared" si="181"/>
        <v>0.000833333333333333-76.7740318915483i</v>
      </c>
      <c r="M664" t="str">
        <f t="shared" si="182"/>
        <v>0.005-27.0146058741383i</v>
      </c>
      <c r="N664">
        <f t="shared" si="183"/>
        <v>89.150171278374586</v>
      </c>
      <c r="O664">
        <f t="shared" si="184"/>
        <v>80.133866027883755</v>
      </c>
      <c r="P664" s="3">
        <f t="shared" si="185"/>
        <v>80.133866027883755</v>
      </c>
      <c r="Q664" s="3">
        <f t="shared" si="186"/>
        <v>-90.849828721625414</v>
      </c>
      <c r="R664">
        <f t="shared" si="187"/>
        <v>89.150171278374586</v>
      </c>
      <c r="S664">
        <f t="shared" si="188"/>
        <v>1.0501676467517278E-2</v>
      </c>
      <c r="T664">
        <f t="shared" si="171"/>
        <v>80.133866027883755</v>
      </c>
    </row>
    <row r="665" spans="1:20" x14ac:dyDescent="0.25">
      <c r="A665">
        <f t="shared" si="172"/>
        <v>66.234718402727722</v>
      </c>
      <c r="B665">
        <f t="shared" si="189"/>
        <v>10.541582838093843</v>
      </c>
      <c r="C665" t="str">
        <f t="shared" si="173"/>
        <v>-150.620870783018-10115.7359581652i</v>
      </c>
      <c r="D665" t="str">
        <f t="shared" si="174"/>
        <v>3.47812499926985-1509.78226750814i</v>
      </c>
      <c r="E665" t="str">
        <f t="shared" si="175"/>
        <v>162.467607216683-0.100281933789647i</v>
      </c>
      <c r="F665" t="str">
        <f t="shared" si="176"/>
        <v>2.90990990979226-14168.3766806098i</v>
      </c>
      <c r="G665" t="str">
        <f t="shared" si="177"/>
        <v>0.999999999959569-6.35853296640478E-06i</v>
      </c>
      <c r="H665" t="str">
        <f t="shared" si="178"/>
        <v>15.1516050479901+0.249508136279505i</v>
      </c>
      <c r="I665" t="str">
        <f t="shared" si="179"/>
        <v>24.2330756000426-1453.44301562208i</v>
      </c>
      <c r="K665" t="str">
        <f t="shared" si="180"/>
        <v>0.329908578593997-0.0054687811761814i</v>
      </c>
      <c r="L665" t="str">
        <f t="shared" si="181"/>
        <v>0.000833333333333333-76.4833949905836i</v>
      </c>
      <c r="M665" t="str">
        <f t="shared" si="182"/>
        <v>0.005-26.9123389859915i</v>
      </c>
      <c r="N665">
        <f t="shared" si="183"/>
        <v>89.146942688478731</v>
      </c>
      <c r="O665">
        <f t="shared" si="184"/>
        <v>80.100912442078126</v>
      </c>
      <c r="P665" s="3">
        <f t="shared" si="185"/>
        <v>80.100912442078126</v>
      </c>
      <c r="Q665" s="3">
        <f t="shared" si="186"/>
        <v>-90.853057311521269</v>
      </c>
      <c r="R665">
        <f t="shared" si="187"/>
        <v>89.146942688478731</v>
      </c>
      <c r="S665">
        <f t="shared" si="188"/>
        <v>1.0541582838093843E-2</v>
      </c>
      <c r="T665">
        <f t="shared" si="171"/>
        <v>80.100912442078126</v>
      </c>
    </row>
    <row r="666" spans="1:20" x14ac:dyDescent="0.25">
      <c r="A666">
        <f t="shared" si="172"/>
        <v>66.486410332658082</v>
      </c>
      <c r="B666">
        <f t="shared" si="189"/>
        <v>10.5816408528786</v>
      </c>
      <c r="C666" t="str">
        <f t="shared" si="173"/>
        <v>-150.620522827233-10077.4217677592i</v>
      </c>
      <c r="D666" t="str">
        <f t="shared" si="174"/>
        <v>3.47812499926428-1504.06681399866i</v>
      </c>
      <c r="E666" t="str">
        <f t="shared" si="175"/>
        <v>162.467592527272-0.100662746661591i</v>
      </c>
      <c r="F666" t="str">
        <f t="shared" si="176"/>
        <v>2.90990990979136-14114.740666219i</v>
      </c>
      <c r="G666" t="str">
        <f t="shared" si="177"/>
        <v>0.999999999959261-6.38269539167516E-06i</v>
      </c>
      <c r="H666" t="str">
        <f t="shared" si="178"/>
        <v>15.1516057325035+0.250456270495615i</v>
      </c>
      <c r="I666" t="str">
        <f t="shared" si="179"/>
        <v>24.2330759289597-1447.94086856894i</v>
      </c>
      <c r="K666" t="str">
        <f t="shared" si="180"/>
        <v>0.329907882667156-0.00548955086641393i</v>
      </c>
      <c r="L666" t="str">
        <f t="shared" si="181"/>
        <v>0.000833333333333333-76.1938583289339i</v>
      </c>
      <c r="M666" t="str">
        <f t="shared" si="182"/>
        <v>0.005-26.8104592408762i</v>
      </c>
      <c r="N666">
        <f t="shared" si="183"/>
        <v>89.143701838627521</v>
      </c>
      <c r="O666">
        <f t="shared" si="184"/>
        <v>80.067958781987073</v>
      </c>
      <c r="P666" s="3">
        <f t="shared" si="185"/>
        <v>80.067958781987073</v>
      </c>
      <c r="Q666" s="3">
        <f t="shared" si="186"/>
        <v>-90.856298161372479</v>
      </c>
      <c r="R666">
        <f t="shared" si="187"/>
        <v>89.143701838627521</v>
      </c>
      <c r="S666">
        <f t="shared" si="188"/>
        <v>1.0581640852878599E-2</v>
      </c>
      <c r="T666">
        <f t="shared" si="171"/>
        <v>80.067958781987073</v>
      </c>
    </row>
    <row r="667" spans="1:20" x14ac:dyDescent="0.25">
      <c r="A667">
        <f t="shared" si="172"/>
        <v>66.739058691922196</v>
      </c>
      <c r="B667">
        <f t="shared" si="189"/>
        <v>10.62185108811954</v>
      </c>
      <c r="C667" t="str">
        <f t="shared" si="173"/>
        <v>-150.620172223583-10039.2525445412i</v>
      </c>
      <c r="D667" t="str">
        <f t="shared" si="174"/>
        <v>3.47812499925869-1498.37299699526i</v>
      </c>
      <c r="E667" t="str">
        <f t="shared" si="175"/>
        <v>162.467577726078-0.101045003665808i</v>
      </c>
      <c r="F667" t="str">
        <f t="shared" si="176"/>
        <v>2.90990990979047-14061.3076971114i</v>
      </c>
      <c r="G667" t="str">
        <f t="shared" si="177"/>
        <v>0.999999999958951-6.40694963416153E-06i</v>
      </c>
      <c r="H667" t="str">
        <f t="shared" si="178"/>
        <v>15.1516064222291+0.251408007659489i</v>
      </c>
      <c r="I667" t="str">
        <f t="shared" si="179"/>
        <v>24.2330762603813-1442.45955063131i</v>
      </c>
      <c r="K667" t="str">
        <f t="shared" si="180"/>
        <v>0.329907181444218-0.00551039934788135i</v>
      </c>
      <c r="L667" t="str">
        <f t="shared" si="181"/>
        <v>0.000833333333333333-75.9054177415164i</v>
      </c>
      <c r="M667" t="str">
        <f t="shared" si="182"/>
        <v>0.005-26.708965173218i</v>
      </c>
      <c r="N667">
        <f t="shared" si="183"/>
        <v>89.140448682332448</v>
      </c>
      <c r="O667">
        <f t="shared" si="184"/>
        <v>80.035005047045345</v>
      </c>
      <c r="P667" s="3">
        <f t="shared" si="185"/>
        <v>80.035005047045345</v>
      </c>
      <c r="Q667" s="3">
        <f t="shared" si="186"/>
        <v>-90.859551317667552</v>
      </c>
      <c r="R667">
        <f t="shared" si="187"/>
        <v>89.140448682332448</v>
      </c>
      <c r="S667">
        <f t="shared" si="188"/>
        <v>1.0621851088119539E-2</v>
      </c>
      <c r="T667">
        <f t="shared" si="171"/>
        <v>80.035005047045345</v>
      </c>
    </row>
    <row r="668" spans="1:20" x14ac:dyDescent="0.25">
      <c r="A668">
        <f t="shared" si="172"/>
        <v>66.992667114951502</v>
      </c>
      <c r="B668">
        <f t="shared" si="189"/>
        <v>10.662214122254394</v>
      </c>
      <c r="C668" t="str">
        <f t="shared" si="173"/>
        <v>-150.619818951933-10001.2277394351i</v>
      </c>
      <c r="D668" t="str">
        <f t="shared" si="174"/>
        <v>3.47812499925304-1492.70073459046i</v>
      </c>
      <c r="E668" t="str">
        <f t="shared" si="175"/>
        <v>162.467562812251-0.101428710256216i</v>
      </c>
      <c r="F668" t="str">
        <f t="shared" si="176"/>
        <v>2.90990990978956-14008.0770046358i</v>
      </c>
      <c r="G668" t="str">
        <f t="shared" si="177"/>
        <v>0.999999999958638-6.43129604276933E-06i</v>
      </c>
      <c r="H668" t="str">
        <f t="shared" si="178"/>
        <v>15.1516071172066+0.252363361462762i</v>
      </c>
      <c r="I668" t="str">
        <f t="shared" si="179"/>
        <v>24.2330765943268-1436.99898295859i</v>
      </c>
      <c r="K668" t="str">
        <f t="shared" si="180"/>
        <v>0.329906474884901-0.00553132691846266i</v>
      </c>
      <c r="L668" t="str">
        <f t="shared" si="181"/>
        <v>0.000833333333333333-75.618069079016i</v>
      </c>
      <c r="M668" t="str">
        <f t="shared" si="182"/>
        <v>0.005-26.6078553229906i</v>
      </c>
      <c r="N668">
        <f t="shared" si="183"/>
        <v>89.137183172929539</v>
      </c>
      <c r="O668">
        <f t="shared" si="184"/>
        <v>80.002051236683315</v>
      </c>
      <c r="P668" s="3">
        <f t="shared" si="185"/>
        <v>80.002051236683315</v>
      </c>
      <c r="Q668" s="3">
        <f t="shared" si="186"/>
        <v>-90.862816827070461</v>
      </c>
      <c r="R668">
        <f t="shared" si="187"/>
        <v>89.137183172929539</v>
      </c>
      <c r="S668">
        <f t="shared" si="188"/>
        <v>1.0662214122254394E-2</v>
      </c>
      <c r="T668">
        <f t="shared" si="171"/>
        <v>80.002051236683315</v>
      </c>
    </row>
    <row r="669" spans="1:20" x14ac:dyDescent="0.25">
      <c r="A669">
        <f t="shared" si="172"/>
        <v>67.247239249988311</v>
      </c>
      <c r="B669">
        <f t="shared" si="189"/>
        <v>10.702730535918962</v>
      </c>
      <c r="C669" t="str">
        <f t="shared" si="173"/>
        <v>-150.619462991988-9963.34680544227i</v>
      </c>
      <c r="D669" t="str">
        <f t="shared" si="174"/>
        <v>3.47812499924735-1487.04994518687i</v>
      </c>
      <c r="E669" t="str">
        <f t="shared" si="175"/>
        <v>162.467547784934-0.101813871906999i</v>
      </c>
      <c r="F669" t="str">
        <f t="shared" si="176"/>
        <v>2.90990990978864-13955.0478230507i</v>
      </c>
      <c r="G669" t="str">
        <f t="shared" si="177"/>
        <v>0.999999999958324-6.45573496772983E-06i</v>
      </c>
      <c r="H669" t="str">
        <f t="shared" si="178"/>
        <v>15.1516078174761+0.253322345649099i</v>
      </c>
      <c r="I669" t="str">
        <f t="shared" si="179"/>
        <v>24.2330769308149-1431.55908699869i</v>
      </c>
      <c r="K669" t="str">
        <f t="shared" si="180"/>
        <v>0.329905762948616-0.00555233387715122i</v>
      </c>
      <c r="L669" t="str">
        <f t="shared" si="181"/>
        <v>0.000833333333333333-75.3318082078261i</v>
      </c>
      <c r="M669" t="str">
        <f t="shared" si="182"/>
        <v>0.005-26.507128235695i</v>
      </c>
      <c r="N669">
        <f t="shared" si="183"/>
        <v>89.133905263578583</v>
      </c>
      <c r="O669">
        <f t="shared" si="184"/>
        <v>79.969097350326962</v>
      </c>
      <c r="P669" s="3">
        <f t="shared" si="185"/>
        <v>79.969097350326962</v>
      </c>
      <c r="Q669" s="3">
        <f t="shared" si="186"/>
        <v>-90.866094736421417</v>
      </c>
      <c r="R669">
        <f t="shared" si="187"/>
        <v>89.133905263578583</v>
      </c>
      <c r="S669">
        <f t="shared" si="188"/>
        <v>1.0702730535918961E-2</v>
      </c>
      <c r="T669">
        <f t="shared" si="171"/>
        <v>79.969097350326962</v>
      </c>
    </row>
    <row r="670" spans="1:20" x14ac:dyDescent="0.25">
      <c r="A670">
        <f t="shared" si="172"/>
        <v>67.50277875913828</v>
      </c>
      <c r="B670">
        <f t="shared" si="189"/>
        <v>10.743400911955455</v>
      </c>
      <c r="C670" t="str">
        <f t="shared" si="173"/>
        <v>-150.619104323308-9925.60919763402i</v>
      </c>
      <c r="D670" t="str">
        <f t="shared" si="174"/>
        <v>3.47812499924162-1481.42054749597i</v>
      </c>
      <c r="E670" t="str">
        <f t="shared" si="175"/>
        <v>162.467532643266-0.102200494112844i</v>
      </c>
      <c r="F670" t="str">
        <f t="shared" si="176"/>
        <v>2.90990990978771-13902.2193895136i</v>
      </c>
      <c r="G670" t="str">
        <f t="shared" si="177"/>
        <v>0.999999999958006-6.48026676060514E-06i</v>
      </c>
      <c r="H670" t="str">
        <f t="shared" si="178"/>
        <v>15.1516085230777+0.254284974014398i</v>
      </c>
      <c r="I670" t="str">
        <f t="shared" si="179"/>
        <v>24.2330772698652-1426.13978449685i</v>
      </c>
      <c r="K670" t="str">
        <f t="shared" si="180"/>
        <v>0.32990504559447-0.00557342052405902i</v>
      </c>
      <c r="L670" t="str">
        <f t="shared" si="181"/>
        <v>0.000833333333333333-75.0466310099881i</v>
      </c>
      <c r="M670" t="str">
        <f t="shared" si="182"/>
        <v>0.005-26.4067824623381i</v>
      </c>
      <c r="N670">
        <f t="shared" si="183"/>
        <v>89.130614907262654</v>
      </c>
      <c r="O670">
        <f t="shared" si="184"/>
        <v>79.936143387398161</v>
      </c>
      <c r="P670" s="3">
        <f t="shared" si="185"/>
        <v>79.936143387398161</v>
      </c>
      <c r="Q670" s="3">
        <f t="shared" si="186"/>
        <v>-90.869385092737346</v>
      </c>
      <c r="R670">
        <f t="shared" si="187"/>
        <v>89.130614907262654</v>
      </c>
      <c r="S670">
        <f t="shared" si="188"/>
        <v>1.0743400911955454E-2</v>
      </c>
      <c r="T670">
        <f t="shared" si="171"/>
        <v>79.936143387398161</v>
      </c>
    </row>
    <row r="671" spans="1:20" x14ac:dyDescent="0.25">
      <c r="A671">
        <f t="shared" si="172"/>
        <v>67.759289318423001</v>
      </c>
      <c r="B671">
        <f t="shared" si="189"/>
        <v>10.784225835420886</v>
      </c>
      <c r="C671" t="str">
        <f t="shared" si="173"/>
        <v>-150.618742925291-9888.01437314316i</v>
      </c>
      <c r="D671" t="str">
        <f t="shared" si="174"/>
        <v>3.47812499923586-1475.812460537i</v>
      </c>
      <c r="E671" t="str">
        <f t="shared" si="175"/>
        <v>162.467517386374-0.102588582388849i</v>
      </c>
      <c r="F671" t="str">
        <f t="shared" si="176"/>
        <v>2.90990990978678-13849.5909440697i</v>
      </c>
      <c r="G671" t="str">
        <f t="shared" si="177"/>
        <v>0.999999999957686-6.50489177429336E-06i</v>
      </c>
      <c r="H671" t="str">
        <f t="shared" si="178"/>
        <v>15.1516092340521+0.255251260406985i</v>
      </c>
      <c r="I671" t="str">
        <f t="shared" si="179"/>
        <v>24.2330776114971-1420.74099749461i</v>
      </c>
      <c r="K671" t="str">
        <f t="shared" si="180"/>
        <v>0.329904322781257-0.00559458716042059i</v>
      </c>
      <c r="L671" t="str">
        <f t="shared" si="181"/>
        <v>0.000833333333333333-74.7625333831323i</v>
      </c>
      <c r="M671" t="str">
        <f t="shared" si="182"/>
        <v>0.005-26.3068165594123i</v>
      </c>
      <c r="N671">
        <f t="shared" si="183"/>
        <v>89.12731205678719</v>
      </c>
      <c r="O671">
        <f t="shared" si="184"/>
        <v>79.903189347314097</v>
      </c>
      <c r="P671" s="3">
        <f t="shared" si="185"/>
        <v>79.903189347314097</v>
      </c>
      <c r="Q671" s="3">
        <f t="shared" si="186"/>
        <v>-90.87268794321281</v>
      </c>
      <c r="R671">
        <f t="shared" si="187"/>
        <v>89.12731205678719</v>
      </c>
      <c r="S671">
        <f t="shared" si="188"/>
        <v>1.0784225835420885E-2</v>
      </c>
      <c r="T671">
        <f t="shared" si="171"/>
        <v>79.903189347314097</v>
      </c>
    </row>
    <row r="672" spans="1:20" x14ac:dyDescent="0.25">
      <c r="A672">
        <f t="shared" si="172"/>
        <v>68.016774617833022</v>
      </c>
      <c r="B672">
        <f t="shared" si="189"/>
        <v>10.825205893595486</v>
      </c>
      <c r="C672" t="str">
        <f t="shared" si="173"/>
        <v>-150.618378777184-9850.56179115678i</v>
      </c>
      <c r="D672" t="str">
        <f t="shared" si="174"/>
        <v>3.47812499923004-1470.22560363574i</v>
      </c>
      <c r="E672" t="str">
        <f t="shared" si="175"/>
        <v>162.467502013386-0.102978142270722i</v>
      </c>
      <c r="F672" t="str">
        <f t="shared" si="176"/>
        <v>2.90990990978584-13797.1617296412i</v>
      </c>
      <c r="G672" t="str">
        <f t="shared" si="177"/>
        <v>0.999999999957364-6.52961036303357E-06i</v>
      </c>
      <c r="H672" t="str">
        <f t="shared" si="178"/>
        <v>15.1516099504402+0.256221218727818i</v>
      </c>
      <c r="I672" t="str">
        <f t="shared" si="179"/>
        <v>24.2330779557305-1415.36264832859i</v>
      </c>
      <c r="K672" t="str">
        <f t="shared" si="180"/>
        <v>0.329903594467456-0.00561583408859702i</v>
      </c>
      <c r="L672" t="str">
        <f t="shared" si="181"/>
        <v>0.000833333333333333-74.4795112404189i</v>
      </c>
      <c r="M672" t="str">
        <f t="shared" si="182"/>
        <v>0.005-26.2072290888746i</v>
      </c>
      <c r="N672">
        <f t="shared" si="183"/>
        <v>89.123996664779625</v>
      </c>
      <c r="O672">
        <f t="shared" si="184"/>
        <v>79.870235229487804</v>
      </c>
      <c r="P672" s="3">
        <f t="shared" si="185"/>
        <v>79.870235229487804</v>
      </c>
      <c r="Q672" s="3">
        <f t="shared" si="186"/>
        <v>-90.876003335220375</v>
      </c>
      <c r="R672">
        <f t="shared" si="187"/>
        <v>89.123996664779625</v>
      </c>
      <c r="S672">
        <f t="shared" si="188"/>
        <v>1.0825205893595487E-2</v>
      </c>
      <c r="T672">
        <f t="shared" si="171"/>
        <v>79.870235229487804</v>
      </c>
    </row>
    <row r="673" spans="1:20" x14ac:dyDescent="0.25">
      <c r="A673">
        <f t="shared" si="172"/>
        <v>68.275238361380787</v>
      </c>
      <c r="B673">
        <f t="shared" si="189"/>
        <v>10.86634167599115</v>
      </c>
      <c r="C673" t="str">
        <f t="shared" si="173"/>
        <v>-150.61801185807-9813.25091290784i</v>
      </c>
      <c r="D673" t="str">
        <f t="shared" si="174"/>
        <v>3.47812499922417-1464.65989642337i</v>
      </c>
      <c r="E673" t="str">
        <f t="shared" si="175"/>
        <v>162.467486523416-0.10336917931476i</v>
      </c>
      <c r="F673" t="str">
        <f t="shared" si="176"/>
        <v>2.90990990978489-13744.9309920162i</v>
      </c>
      <c r="G673" t="str">
        <f t="shared" si="177"/>
        <v>0.999999999957039-6.55442288241098E-06i</v>
      </c>
      <c r="H673" t="str">
        <f t="shared" si="178"/>
        <v>15.1516106722832+0.257194862930678i</v>
      </c>
      <c r="I673" t="str">
        <f t="shared" si="179"/>
        <v>24.2330783025849-1410.00465962944i</v>
      </c>
      <c r="K673" t="str">
        <f t="shared" si="180"/>
        <v>0.329902860611234-0.00563716161208014i</v>
      </c>
      <c r="L673" t="str">
        <f t="shared" si="181"/>
        <v>0.000833333333333333-74.1975605104787i</v>
      </c>
      <c r="M673" t="str">
        <f t="shared" si="182"/>
        <v>0.005-26.1080186181257i</v>
      </c>
      <c r="N673">
        <f t="shared" si="183"/>
        <v>89.120668683688464</v>
      </c>
      <c r="O673">
        <f t="shared" si="184"/>
        <v>79.837281033327542</v>
      </c>
      <c r="P673" s="3">
        <f t="shared" si="185"/>
        <v>79.837281033327542</v>
      </c>
      <c r="Q673" s="3">
        <f t="shared" si="186"/>
        <v>-90.879331316311536</v>
      </c>
      <c r="R673">
        <f t="shared" si="187"/>
        <v>89.120668683688464</v>
      </c>
      <c r="S673">
        <f t="shared" si="188"/>
        <v>1.086634167599115E-2</v>
      </c>
      <c r="T673">
        <f t="shared" si="171"/>
        <v>79.837281033327542</v>
      </c>
    </row>
    <row r="674" spans="1:20" x14ac:dyDescent="0.25">
      <c r="A674">
        <f t="shared" si="172"/>
        <v>68.534684267154034</v>
      </c>
      <c r="B674">
        <f t="shared" si="189"/>
        <v>10.907633774359915</v>
      </c>
      <c r="C674" t="str">
        <f t="shared" si="173"/>
        <v>-150.617642146878-9776.08120166811i</v>
      </c>
      <c r="D674" t="str">
        <f t="shared" si="174"/>
        <v>3.47812499921826-1459.11525883534i</v>
      </c>
      <c r="E674" t="str">
        <f t="shared" si="175"/>
        <v>162.467470915575-0.103761699097994i</v>
      </c>
      <c r="F674" t="str">
        <f t="shared" si="176"/>
        <v>2.90990990978395-13692.8979798381i</v>
      </c>
      <c r="G674" t="str">
        <f t="shared" si="177"/>
        <v>0.999999999956712-6.57932968936199E-06i</v>
      </c>
      <c r="H674" t="str">
        <f t="shared" si="178"/>
        <v>15.1516113996227+0.258172207022382i</v>
      </c>
      <c r="I674" t="str">
        <f t="shared" si="179"/>
        <v>24.2330786520806-1404.6669543207i</v>
      </c>
      <c r="K674" t="str">
        <f t="shared" si="180"/>
        <v>0.329902121170438-0.00565857003549656i</v>
      </c>
      <c r="L674" t="str">
        <f t="shared" si="181"/>
        <v>0.000833333333333333-73.9166771373569i</v>
      </c>
      <c r="M674" t="str">
        <f t="shared" si="182"/>
        <v>0.005-26.0091837199898i</v>
      </c>
      <c r="N674">
        <f t="shared" si="183"/>
        <v>89.1173280657828</v>
      </c>
      <c r="O674">
        <f t="shared" si="184"/>
        <v>79.804326758237352</v>
      </c>
      <c r="P674" s="3">
        <f t="shared" si="185"/>
        <v>79.804326758237352</v>
      </c>
      <c r="Q674" s="3">
        <f t="shared" si="186"/>
        <v>-90.8826719342172</v>
      </c>
      <c r="R674">
        <f t="shared" si="187"/>
        <v>89.1173280657828</v>
      </c>
      <c r="S674">
        <f t="shared" si="188"/>
        <v>1.0907633774359915E-2</v>
      </c>
      <c r="T674">
        <f t="shared" si="171"/>
        <v>79.804326758237352</v>
      </c>
    </row>
    <row r="675" spans="1:20" x14ac:dyDescent="0.25">
      <c r="A675">
        <f t="shared" si="172"/>
        <v>68.795116067369221</v>
      </c>
      <c r="B675">
        <f t="shared" si="189"/>
        <v>10.949082782702483</v>
      </c>
      <c r="C675" t="str">
        <f t="shared" si="173"/>
        <v>-150.617269622374-9739.05212273989i</v>
      </c>
      <c r="D675" t="str">
        <f t="shared" si="174"/>
        <v>3.47812499921231-1453.59161111017i</v>
      </c>
      <c r="E675" t="str">
        <f t="shared" si="175"/>
        <v>162.467455188967-0.104155707218188i</v>
      </c>
      <c r="F675" t="str">
        <f t="shared" si="176"/>
        <v>2.90990990978299-13641.0619445944i</v>
      </c>
      <c r="G675" t="str">
        <f t="shared" si="177"/>
        <v>0.999999999956383-6.60433114217939E-06i</v>
      </c>
      <c r="H675" t="str">
        <f t="shared" si="178"/>
        <v>15.1516121325006+0.259153265062976i</v>
      </c>
      <c r="I675" t="str">
        <f t="shared" si="179"/>
        <v>24.2330790042374-1399.34945561769i</v>
      </c>
      <c r="K675" t="str">
        <f t="shared" si="180"/>
        <v>0.329901376102595-0.00568005966461181i</v>
      </c>
      <c r="L675" t="str">
        <f t="shared" si="181"/>
        <v>0.000833333333333333-73.6368570804511i</v>
      </c>
      <c r="M675" t="str">
        <f t="shared" si="182"/>
        <v>0.005-25.9107229726935i</v>
      </c>
      <c r="N675">
        <f t="shared" si="183"/>
        <v>89.113974763151575</v>
      </c>
      <c r="O675">
        <f t="shared" si="184"/>
        <v>79.771372403616553</v>
      </c>
      <c r="P675" s="3">
        <f t="shared" si="185"/>
        <v>79.771372403616553</v>
      </c>
      <c r="Q675" s="3">
        <f t="shared" si="186"/>
        <v>-90.886025236848425</v>
      </c>
      <c r="R675">
        <f t="shared" si="187"/>
        <v>89.113974763151575</v>
      </c>
      <c r="S675">
        <f t="shared" si="188"/>
        <v>1.0949082782702483E-2</v>
      </c>
      <c r="T675">
        <f t="shared" si="171"/>
        <v>79.771372403616553</v>
      </c>
    </row>
    <row r="676" spans="1:20" x14ac:dyDescent="0.25">
      <c r="A676">
        <f t="shared" si="172"/>
        <v>69.056537508425222</v>
      </c>
      <c r="B676">
        <f t="shared" si="189"/>
        <v>10.990689297276752</v>
      </c>
      <c r="C676" t="str">
        <f t="shared" si="173"/>
        <v>-150.616894263168-9702.16314344866i</v>
      </c>
      <c r="D676" t="str">
        <f t="shared" si="174"/>
        <v>3.47812499920631-1448.08887378833i</v>
      </c>
      <c r="E676" t="str">
        <f t="shared" si="175"/>
        <v>162.467439342689-0.104551209294055i</v>
      </c>
      <c r="F676" t="str">
        <f t="shared" si="176"/>
        <v>2.90990990978203-13589.4221406064i</v>
      </c>
      <c r="G676" t="str">
        <f t="shared" si="177"/>
        <v>0.999999999956051-6.62942760051746E-06i</v>
      </c>
      <c r="H676" t="str">
        <f t="shared" si="178"/>
        <v>15.1516128709589+0.260138051165935i</v>
      </c>
      <c r="I676" t="str">
        <f t="shared" si="179"/>
        <v>24.2330793590756-1394.05208702638i</v>
      </c>
      <c r="K676" t="str">
        <f t="shared" si="180"/>
        <v>0.329900625364911-0.00570163080633434i</v>
      </c>
      <c r="L676" t="str">
        <f t="shared" si="181"/>
        <v>0.000833333333333333-73.3580963144564i</v>
      </c>
      <c r="M676" t="str">
        <f t="shared" si="182"/>
        <v>0.005-25.8126349598461i</v>
      </c>
      <c r="N676">
        <f t="shared" si="183"/>
        <v>89.110608727702868</v>
      </c>
      <c r="O676">
        <f t="shared" si="184"/>
        <v>79.73841796886002</v>
      </c>
      <c r="P676" s="3">
        <f t="shared" si="185"/>
        <v>79.73841796886002</v>
      </c>
      <c r="Q676" s="3">
        <f t="shared" si="186"/>
        <v>-90.889391272297132</v>
      </c>
      <c r="R676">
        <f t="shared" si="187"/>
        <v>89.110608727702868</v>
      </c>
      <c r="S676">
        <f t="shared" si="188"/>
        <v>1.0990689297276751E-2</v>
      </c>
      <c r="T676">
        <f t="shared" si="171"/>
        <v>79.73841796886002</v>
      </c>
    </row>
    <row r="677" spans="1:20" x14ac:dyDescent="0.25">
      <c r="A677">
        <f t="shared" si="172"/>
        <v>69.318952350957233</v>
      </c>
      <c r="B677">
        <f t="shared" si="189"/>
        <v>11.032453916606404</v>
      </c>
      <c r="C677" t="str">
        <f t="shared" si="173"/>
        <v>-150.616516047702-9665.41373313531i</v>
      </c>
      <c r="D677" t="str">
        <f t="shared" si="174"/>
        <v>3.47812499920026-1442.6069677111i</v>
      </c>
      <c r="E677" t="str">
        <f t="shared" si="175"/>
        <v>162.467423375832-0.104948210965127i</v>
      </c>
      <c r="F677" t="str">
        <f t="shared" si="176"/>
        <v>2.90990990978105-13537.9778250182i</v>
      </c>
      <c r="G677" t="str">
        <f t="shared" si="177"/>
        <v>0.999999999955716-0.0000066546194253972i</v>
      </c>
      <c r="H677" t="str">
        <f t="shared" si="178"/>
        <v>15.1516136150402+0.261126579498379i</v>
      </c>
      <c r="I677" t="str">
        <f t="shared" si="179"/>
        <v>24.2330797166158-1388.77477234236i</v>
      </c>
      <c r="K677" t="str">
        <f t="shared" si="180"/>
        <v>0.329899868914266-0.00572328376871985i</v>
      </c>
      <c r="L677" t="str">
        <f t="shared" si="181"/>
        <v>0.000833333333333333-73.0803908293047i</v>
      </c>
      <c r="M677" t="str">
        <f t="shared" si="182"/>
        <v>0.005-25.7149182704185i</v>
      </c>
      <c r="N677">
        <f t="shared" si="183"/>
        <v>89.107229911163301</v>
      </c>
      <c r="O677">
        <f t="shared" si="184"/>
        <v>79.705463453358036</v>
      </c>
      <c r="P677" s="3">
        <f t="shared" si="185"/>
        <v>79.705463453358036</v>
      </c>
      <c r="Q677" s="3">
        <f t="shared" si="186"/>
        <v>-90.892770088836699</v>
      </c>
      <c r="R677">
        <f t="shared" si="187"/>
        <v>89.107229911163301</v>
      </c>
      <c r="S677">
        <f t="shared" si="188"/>
        <v>1.1032453916606403E-2</v>
      </c>
      <c r="T677">
        <f t="shared" si="171"/>
        <v>79.705463453358036</v>
      </c>
    </row>
    <row r="678" spans="1:20" x14ac:dyDescent="0.25">
      <c r="A678">
        <f t="shared" si="172"/>
        <v>69.582364369890868</v>
      </c>
      <c r="B678">
        <f t="shared" si="189"/>
        <v>11.074377241489508</v>
      </c>
      <c r="C678" t="str">
        <f t="shared" si="173"/>
        <v>-150.616134954252-9628.80336314812i</v>
      </c>
      <c r="D678" t="str">
        <f t="shared" si="174"/>
        <v>3.47812499919417-1437.14581401941i</v>
      </c>
      <c r="E678" t="str">
        <f t="shared" si="175"/>
        <v>162.467407287476-0.105346717891988i</v>
      </c>
      <c r="F678" t="str">
        <f t="shared" si="176"/>
        <v>2.90990990978006-13486.7282577861i</v>
      </c>
      <c r="G678" t="str">
        <f t="shared" si="177"/>
        <v>0.999999999955379-6.67990697921145E-06i</v>
      </c>
      <c r="H678" t="str">
        <f t="shared" si="178"/>
        <v>15.1516143647873+0.262118864281262i</v>
      </c>
      <c r="I678" t="str">
        <f t="shared" si="179"/>
        <v>24.2330800768787-1383.5174356497i</v>
      </c>
      <c r="K678" t="str">
        <f t="shared" si="180"/>
        <v>0.32989910670721-0.00574501886097515i</v>
      </c>
      <c r="L678" t="str">
        <f t="shared" si="181"/>
        <v>0.000833333333333333-72.8037366301102i</v>
      </c>
      <c r="M678" t="str">
        <f t="shared" si="182"/>
        <v>0.005-25.6175714987233i</v>
      </c>
      <c r="N678">
        <f t="shared" si="183"/>
        <v>89.103838265077329</v>
      </c>
      <c r="O678">
        <f t="shared" si="184"/>
        <v>79.672508856495924</v>
      </c>
      <c r="P678" s="3">
        <f t="shared" si="185"/>
        <v>79.672508856495924</v>
      </c>
      <c r="Q678" s="3">
        <f t="shared" si="186"/>
        <v>-90.896161734922671</v>
      </c>
      <c r="R678">
        <f t="shared" si="187"/>
        <v>89.103838265077329</v>
      </c>
      <c r="S678">
        <f t="shared" si="188"/>
        <v>1.1074377241489507E-2</v>
      </c>
      <c r="T678">
        <f t="shared" si="171"/>
        <v>79.672508856495924</v>
      </c>
    </row>
    <row r="679" spans="1:20" x14ac:dyDescent="0.25">
      <c r="A679">
        <f t="shared" si="172"/>
        <v>69.846777354496453</v>
      </c>
      <c r="B679">
        <f t="shared" si="189"/>
        <v>11.116459875007168</v>
      </c>
      <c r="C679" t="str">
        <f t="shared" si="173"/>
        <v>-150.615750960939-9592.33150683622i</v>
      </c>
      <c r="D679" t="str">
        <f t="shared" si="174"/>
        <v>3.47812499918804-1431.70533415275i</v>
      </c>
      <c r="E679" t="str">
        <f t="shared" si="175"/>
        <v>162.4673910767-0.105746735756305i</v>
      </c>
      <c r="F679" t="str">
        <f t="shared" si="176"/>
        <v>2.90990990977907-13435.6727016678i</v>
      </c>
      <c r="G679" t="str">
        <f t="shared" si="177"/>
        <v>0.999999999955039-6.70529062573018E-06i</v>
      </c>
      <c r="H679" t="str">
        <f t="shared" si="178"/>
        <v>15.1516151202433+0.263114919789582i</v>
      </c>
      <c r="I679" t="str">
        <f t="shared" si="179"/>
        <v>24.2330804398844-1378.28000131983i</v>
      </c>
      <c r="K679" t="str">
        <f t="shared" si="180"/>
        <v>0.329898338699969-0.0057668363934626i</v>
      </c>
      <c r="L679" t="str">
        <f t="shared" si="181"/>
        <v>0.000833333333333333-72.5281297371094i</v>
      </c>
      <c r="M679" t="str">
        <f t="shared" si="182"/>
        <v>0.005-25.5205932443947i</v>
      </c>
      <c r="N679">
        <f t="shared" si="183"/>
        <v>89.100433740806594</v>
      </c>
      <c r="O679">
        <f t="shared" si="184"/>
        <v>79.639554177654929</v>
      </c>
      <c r="P679" s="3">
        <f t="shared" si="185"/>
        <v>79.639554177654929</v>
      </c>
      <c r="Q679" s="3">
        <f t="shared" si="186"/>
        <v>-90.899566259193406</v>
      </c>
      <c r="R679">
        <f t="shared" si="187"/>
        <v>89.100433740806594</v>
      </c>
      <c r="S679">
        <f t="shared" si="188"/>
        <v>1.1116459875007168E-2</v>
      </c>
      <c r="T679">
        <f t="shared" si="171"/>
        <v>79.639554177654929</v>
      </c>
    </row>
    <row r="680" spans="1:20" x14ac:dyDescent="0.25">
      <c r="A680">
        <f t="shared" si="172"/>
        <v>70.112195108443544</v>
      </c>
      <c r="B680">
        <f t="shared" si="189"/>
        <v>11.158702422532196</v>
      </c>
      <c r="C680" t="str">
        <f t="shared" si="173"/>
        <v>-150.615364045711-9555.99763954075i</v>
      </c>
      <c r="D680" t="str">
        <f t="shared" si="174"/>
        <v>3.47812499918185-1426.28544984798i</v>
      </c>
      <c r="E680" t="str">
        <f t="shared" si="175"/>
        <v>162.467374742573-0.106148270260914i</v>
      </c>
      <c r="F680" t="str">
        <f t="shared" si="176"/>
        <v>2.90990990977807-13384.8104222119i</v>
      </c>
      <c r="G680" t="str">
        <f t="shared" si="177"/>
        <v>0.999999999954697-6.73077073010565E-06i</v>
      </c>
      <c r="H680" t="str">
        <f t="shared" si="178"/>
        <v>15.1516158814517+0.264114760352596i</v>
      </c>
      <c r="I680" t="str">
        <f t="shared" si="179"/>
        <v>24.2330808056543-1373.06239401049i</v>
      </c>
      <c r="K680" t="str">
        <f t="shared" si="180"/>
        <v>0.329897564848429-0.00578873667770407i</v>
      </c>
      <c r="L680" t="str">
        <f t="shared" si="181"/>
        <v>0.000833333333333333-72.2535661856039i</v>
      </c>
      <c r="M680" t="str">
        <f t="shared" si="182"/>
        <v>0.005-25.4239821123677i</v>
      </c>
      <c r="N680">
        <f t="shared" si="183"/>
        <v>89.097016289529122</v>
      </c>
      <c r="O680">
        <f t="shared" si="184"/>
        <v>79.606599416211111</v>
      </c>
      <c r="P680" s="3">
        <f t="shared" si="185"/>
        <v>79.606599416211111</v>
      </c>
      <c r="Q680" s="3">
        <f t="shared" si="186"/>
        <v>-90.902983710470878</v>
      </c>
      <c r="R680">
        <f t="shared" si="187"/>
        <v>89.097016289529122</v>
      </c>
      <c r="S680">
        <f t="shared" si="188"/>
        <v>1.1158702422532196E-2</v>
      </c>
      <c r="T680">
        <f t="shared" si="171"/>
        <v>79.606599416211111</v>
      </c>
    </row>
    <row r="681" spans="1:20" x14ac:dyDescent="0.25">
      <c r="A681">
        <f t="shared" si="172"/>
        <v>70.378621449855629</v>
      </c>
      <c r="B681">
        <f t="shared" si="189"/>
        <v>11.201105491737819</v>
      </c>
      <c r="C681" t="str">
        <f t="shared" si="173"/>
        <v>-150.614974186342-9519.80123858782i</v>
      </c>
      <c r="D681" t="str">
        <f t="shared" si="174"/>
        <v>3.47812499917563-1420.88608313824i</v>
      </c>
      <c r="E681" t="str">
        <f t="shared" si="175"/>
        <v>162.467358284153-0.106551327129802i</v>
      </c>
      <c r="F681" t="str">
        <f t="shared" si="176"/>
        <v>2.90990990977707-13334.1406877476i</v>
      </c>
      <c r="G681" t="str">
        <f t="shared" si="177"/>
        <v>0.999999999954352-6.75634765887773E-06i</v>
      </c>
      <c r="H681" t="str">
        <f t="shared" si="178"/>
        <v>15.1516166484564+0.26511840035401i</v>
      </c>
      <c r="I681" t="str">
        <f t="shared" si="179"/>
        <v>24.2330811742094-1367.86453866468i</v>
      </c>
      <c r="K681" t="str">
        <f t="shared" si="180"/>
        <v>0.329896785108146-0.00581072002638524i</v>
      </c>
      <c r="L681" t="str">
        <f t="shared" si="181"/>
        <v>0.000833333333333333-71.9800420259057i</v>
      </c>
      <c r="M681" t="str">
        <f t="shared" si="182"/>
        <v>0.005-25.3277367128588i</v>
      </c>
      <c r="N681">
        <f t="shared" si="183"/>
        <v>89.093585862238839</v>
      </c>
      <c r="O681">
        <f t="shared" si="184"/>
        <v>79.573644571535709</v>
      </c>
      <c r="P681" s="3">
        <f t="shared" si="185"/>
        <v>79.573644571535709</v>
      </c>
      <c r="Q681" s="3">
        <f t="shared" si="186"/>
        <v>-90.906414137761161</v>
      </c>
      <c r="R681">
        <f t="shared" si="187"/>
        <v>89.093585862238839</v>
      </c>
      <c r="S681">
        <f t="shared" si="188"/>
        <v>1.1201105491737818E-2</v>
      </c>
      <c r="T681">
        <f t="shared" si="171"/>
        <v>79.573644571535709</v>
      </c>
    </row>
    <row r="682" spans="1:20" x14ac:dyDescent="0.25">
      <c r="A682">
        <f t="shared" si="172"/>
        <v>70.646060211365082</v>
      </c>
      <c r="B682">
        <f t="shared" si="189"/>
        <v>11.243669692606423</v>
      </c>
      <c r="C682" t="str">
        <f t="shared" si="173"/>
        <v>-150.614581360454-9483.74178328162i</v>
      </c>
      <c r="D682" t="str">
        <f t="shared" si="174"/>
        <v>3.47812499916935-1415.50715635183i</v>
      </c>
      <c r="E682" t="str">
        <f t="shared" si="175"/>
        <v>162.4673417005-0.106955912108357i</v>
      </c>
      <c r="F682" t="str">
        <f t="shared" si="176"/>
        <v>2.90990990977606-13283.6627693737i</v>
      </c>
      <c r="G682" t="str">
        <f t="shared" si="177"/>
        <v>0.999999999954004-0.0000067820217799791i</v>
      </c>
      <c r="H682" t="str">
        <f t="shared" si="178"/>
        <v>15.1516174213015+0.266125854232199i</v>
      </c>
      <c r="I682" t="str">
        <f t="shared" si="179"/>
        <v>24.2330815455711-1362.68636050949i</v>
      </c>
      <c r="K682" t="str">
        <f t="shared" si="180"/>
        <v>0.329895999434337-0.00583278675335978i</v>
      </c>
      <c r="L682" t="str">
        <f t="shared" si="181"/>
        <v>0.000833333333333333-71.7075533232771i</v>
      </c>
      <c r="M682" t="str">
        <f t="shared" si="182"/>
        <v>0.005-25.2318556613457i</v>
      </c>
      <c r="N682">
        <f t="shared" si="183"/>
        <v>89.090142409744715</v>
      </c>
      <c r="O682">
        <f t="shared" si="184"/>
        <v>79.540689642995716</v>
      </c>
      <c r="P682" s="3">
        <f t="shared" si="185"/>
        <v>79.540689642995716</v>
      </c>
      <c r="Q682" s="3">
        <f t="shared" si="186"/>
        <v>-90.909857590255285</v>
      </c>
      <c r="R682">
        <f t="shared" si="187"/>
        <v>89.090142409744715</v>
      </c>
      <c r="S682">
        <f t="shared" si="188"/>
        <v>1.1243669692606423E-2</v>
      </c>
      <c r="T682">
        <f t="shared" si="171"/>
        <v>79.540689642995716</v>
      </c>
    </row>
    <row r="683" spans="1:20" x14ac:dyDescent="0.25">
      <c r="A683">
        <f t="shared" si="172"/>
        <v>70.914515240168271</v>
      </c>
      <c r="B683">
        <f t="shared" si="189"/>
        <v>11.286395637438327</v>
      </c>
      <c r="C683" t="str">
        <f t="shared" si="173"/>
        <v>-150.614185545488-9447.81875489609i</v>
      </c>
      <c r="D683" t="str">
        <f t="shared" si="174"/>
        <v>3.47812499916303-1410.14859211109i</v>
      </c>
      <c r="E683" t="str">
        <f t="shared" si="175"/>
        <v>162.467324990661-0.107362030963291i</v>
      </c>
      <c r="F683" t="str">
        <f t="shared" si="176"/>
        <v>2.90990990977505-13233.3759409484i</v>
      </c>
      <c r="G683" t="str">
        <f t="shared" si="177"/>
        <v>0.999999999953654-6.80779346274064E-06i</v>
      </c>
      <c r="H683" t="str">
        <f t="shared" si="178"/>
        <v>15.1516182000313+0.267137136480401i</v>
      </c>
      <c r="I683" t="str">
        <f t="shared" si="179"/>
        <v>24.2330819197602-1357.52778505507i</v>
      </c>
      <c r="K683" t="str">
        <f t="shared" si="180"/>
        <v>0.329895207781881-0.00585493717365347i</v>
      </c>
      <c r="L683" t="str">
        <f t="shared" si="181"/>
        <v>0.000833333333333333-71.4360961578774i</v>
      </c>
      <c r="M683" t="str">
        <f t="shared" si="182"/>
        <v>0.005-25.1363375785472i</v>
      </c>
      <c r="N683">
        <f t="shared" si="183"/>
        <v>89.086685882670139</v>
      </c>
      <c r="O683">
        <f t="shared" si="184"/>
        <v>79.507734629953021</v>
      </c>
      <c r="P683" s="3">
        <f t="shared" si="185"/>
        <v>79.507734629953021</v>
      </c>
      <c r="Q683" s="3">
        <f t="shared" si="186"/>
        <v>-90.913314117329861</v>
      </c>
      <c r="R683">
        <f t="shared" si="187"/>
        <v>89.086685882670139</v>
      </c>
      <c r="S683">
        <f t="shared" si="188"/>
        <v>1.1286395637438327E-2</v>
      </c>
      <c r="T683">
        <f t="shared" si="171"/>
        <v>79.507734629953021</v>
      </c>
    </row>
    <row r="684" spans="1:20" x14ac:dyDescent="0.25">
      <c r="A684">
        <f t="shared" si="172"/>
        <v>71.183990398080923</v>
      </c>
      <c r="B684">
        <f t="shared" si="189"/>
        <v>11.329283940860593</v>
      </c>
      <c r="C684" t="str">
        <f t="shared" si="173"/>
        <v>-150.613786718712-9412.03163666734i</v>
      </c>
      <c r="D684" t="str">
        <f t="shared" si="174"/>
        <v>3.47812499915665-1404.81031333126i</v>
      </c>
      <c r="E684" t="str">
        <f t="shared" si="175"/>
        <v>162.467308153674-0.107769689482781i</v>
      </c>
      <c r="F684" t="str">
        <f t="shared" si="176"/>
        <v>2.90990990977402-13183.2794790787i</v>
      </c>
      <c r="G684" t="str">
        <f t="shared" si="177"/>
        <v>0.999999999953301-6.83366307789665E-06i</v>
      </c>
      <c r="H684" t="str">
        <f t="shared" si="178"/>
        <v>15.1516189846908+0.268152261646945i</v>
      </c>
      <c r="I684" t="str">
        <f t="shared" si="179"/>
        <v>24.2330822967985-1352.3887380936i</v>
      </c>
      <c r="K684" t="str">
        <f t="shared" si="180"/>
        <v>0.329894410105309-0.00587717160346848i</v>
      </c>
      <c r="L684" t="str">
        <f t="shared" si="181"/>
        <v>0.000833333333333333-71.1656666247033i</v>
      </c>
      <c r="M684" t="str">
        <f t="shared" si="182"/>
        <v>0.005-25.0411810904037i</v>
      </c>
      <c r="N684">
        <f t="shared" si="183"/>
        <v>89.083216231452269</v>
      </c>
      <c r="O684">
        <f t="shared" si="184"/>
        <v>79.474779531764355</v>
      </c>
      <c r="P684" s="3">
        <f t="shared" si="185"/>
        <v>79.474779531764355</v>
      </c>
      <c r="Q684" s="3">
        <f t="shared" si="186"/>
        <v>-90.916783768547731</v>
      </c>
      <c r="R684">
        <f t="shared" si="187"/>
        <v>89.083216231452269</v>
      </c>
      <c r="S684">
        <f t="shared" si="188"/>
        <v>1.1329283940860593E-2</v>
      </c>
      <c r="T684">
        <f t="shared" ref="T684:T747" si="190">P684</f>
        <v>79.474779531764355</v>
      </c>
    </row>
    <row r="685" spans="1:20" x14ac:dyDescent="0.25">
      <c r="A685">
        <f t="shared" ref="A685:A748" si="191">2*PI()*B685</f>
        <v>71.454489561593618</v>
      </c>
      <c r="B685">
        <f t="shared" si="189"/>
        <v>11.372335219835863</v>
      </c>
      <c r="C685" t="str">
        <f t="shared" ref="C685:C748" si="192">IMPRODUCT(D685,E685,$C$40,,K685,$C$41)</f>
        <v>-150.613384857225-9376.37991378708i</v>
      </c>
      <c r="D685" t="str">
        <f t="shared" ref="D685:D748" si="193">IMDIV(IMPRODUCT($C$37,$C$38,COMPLEX(1,A685/$C$38)),IMSUM(-1*A685*A685/$C$39,COMPLEX(0,1*A685)))</f>
        <v>3.47812499915024-1399.49224321942i</v>
      </c>
      <c r="E685" t="str">
        <f t="shared" ref="E685:E748" si="194">IMDIV(IMPRODUCT(IMSUM(F685,G685),$C$29,H685),IMSUM(1,I685))</f>
        <v>162.467291188572-0.108178893476509i</v>
      </c>
      <c r="F685" t="str">
        <f t="shared" ref="F685:F748" si="195">IMDIV(IMPRODUCT($C$14,$C$15,COMPLEX(1,A685/$C$15)),IMSUM(-1*A685*A685/$C$16,COMPLEX(0,A685)))</f>
        <v>2.90990990977297-13133.3726631103i</v>
      </c>
      <c r="G685" t="str">
        <f t="shared" ref="G685:G748" si="196">IMDIV(1,COMPLEX(1,A685*$C$9*$C$10))</f>
        <v>0.999999999952945-6.85963099759021E-06i</v>
      </c>
      <c r="H685" t="str">
        <f t="shared" ref="H685:H748" si="197">IMDIV($C$3,IMSUM(K685,COMPLEX(0,$C$28*A685)))</f>
        <v>15.151619775325+0.269171244335446i</v>
      </c>
      <c r="I685" t="str">
        <f t="shared" ref="I685:I748" si="198">IMPRODUCT(F685,$C$29,H685,$C$31)</f>
        <v>24.233082676708-1347.26914569816i</v>
      </c>
      <c r="K685" t="str">
        <f t="shared" ref="K685:K748" si="199">IF($C$26&lt;=0,IMDIV(1,IMSUM(IMDIV(1,L685),1/$C$18)),IMDIV(1,IMSUM(IMDIV(1,L685),1/$C$18,IMDIV(1,M685))))</f>
        <v>0.329893606358812-0.00589949036018769i</v>
      </c>
      <c r="L685" t="str">
        <f t="shared" ref="L685:L748" si="200">IMSUM($C$21/$C$22,IMDIV(1,COMPLEX(0,$C$20*$C$22*A685)))</f>
        <v>0.000833333333333333-70.8962608335359i</v>
      </c>
      <c r="M685" t="str">
        <f t="shared" ref="M685:M748" si="201">IMSUM($C$25/$C$26,IMDIV(1,COMPLEX(0,$C$24*$C$26*A685)))</f>
        <v>0.005-24.9463848280571i</v>
      </c>
      <c r="N685">
        <f t="shared" ref="N685:N748" si="202">ABS(R685)</f>
        <v>89.07973340634129</v>
      </c>
      <c r="O685">
        <f t="shared" ref="O685:O748" si="203">ABS(P685)</f>
        <v>79.44182434778196</v>
      </c>
      <c r="P685" s="3">
        <f t="shared" ref="P685:P748" si="204">20*LOG10(IMABS(C685))</f>
        <v>79.44182434778196</v>
      </c>
      <c r="Q685" s="3">
        <f t="shared" ref="Q685:Q748" si="205">IMARGUMENT(C685)*180/PI()</f>
        <v>-90.92026659365871</v>
      </c>
      <c r="R685">
        <f t="shared" ref="R685:R748" si="206">IF(Q685&lt;0,Q685+180,Q685-180)</f>
        <v>89.07973340634129</v>
      </c>
      <c r="S685">
        <f t="shared" ref="S685:S748" si="207">B685/1000</f>
        <v>1.1372335219835862E-2</v>
      </c>
      <c r="T685">
        <f t="shared" si="190"/>
        <v>79.44182434778196</v>
      </c>
    </row>
    <row r="686" spans="1:20" x14ac:dyDescent="0.25">
      <c r="A686">
        <f t="shared" si="191"/>
        <v>71.726016621927684</v>
      </c>
      <c r="B686">
        <f t="shared" ref="B686:B749" si="208">B685*(1+B$42)</f>
        <v>11.415550093671239</v>
      </c>
      <c r="C686" t="str">
        <f t="shared" si="192"/>
        <v>-150.612979937957-9340.86307339484i</v>
      </c>
      <c r="D686" t="str">
        <f t="shared" si="193"/>
        <v>3.47812499914376-1394.19430527335i</v>
      </c>
      <c r="E686" t="str">
        <f t="shared" si="194"/>
        <v>162.467274094385-0.108589648775829i</v>
      </c>
      <c r="F686" t="str">
        <f t="shared" si="195"/>
        <v>2.90990990977194-13083.6547751169i</v>
      </c>
      <c r="G686" t="str">
        <f t="shared" si="196"/>
        <v>0.999999999952587-6.88569759537859E-06i</v>
      </c>
      <c r="H686" t="str">
        <f t="shared" si="197"/>
        <v>15.1516205719796+0.270194099205014i</v>
      </c>
      <c r="I686" t="str">
        <f t="shared" si="198"/>
        <v>24.2330830595103-1342.1689342217i</v>
      </c>
      <c r="K686" t="str">
        <f t="shared" si="199"/>
        <v>0.32989279649623-0.00592189376237873i</v>
      </c>
      <c r="L686" t="str">
        <f t="shared" si="200"/>
        <v>0.000833333333333333-70.6278749088824i</v>
      </c>
      <c r="M686" t="str">
        <f t="shared" si="201"/>
        <v>0.005-24.8519474278313i</v>
      </c>
      <c r="N686">
        <f t="shared" si="202"/>
        <v>89.076237357399719</v>
      </c>
      <c r="O686">
        <f t="shared" si="203"/>
        <v>79.408869077353245</v>
      </c>
      <c r="P686" s="3">
        <f t="shared" si="204"/>
        <v>79.408869077353245</v>
      </c>
      <c r="Q686" s="3">
        <f t="shared" si="205"/>
        <v>-90.923762642600281</v>
      </c>
      <c r="R686">
        <f t="shared" si="206"/>
        <v>89.076237357399719</v>
      </c>
      <c r="S686">
        <f t="shared" si="207"/>
        <v>1.1415550093671239E-2</v>
      </c>
      <c r="T686">
        <f t="shared" si="190"/>
        <v>79.408869077353245</v>
      </c>
    </row>
    <row r="687" spans="1:20" x14ac:dyDescent="0.25">
      <c r="A687">
        <f t="shared" si="191"/>
        <v>71.99857548509101</v>
      </c>
      <c r="B687">
        <f t="shared" si="208"/>
        <v>11.458929184027191</v>
      </c>
      <c r="C687" t="str">
        <f t="shared" si="192"/>
        <v>-150.612571937654-9305.48060456997i</v>
      </c>
      <c r="D687" t="str">
        <f t="shared" si="193"/>
        <v>3.47812499913725-1388.91642328042i</v>
      </c>
      <c r="E687" t="str">
        <f t="shared" si="194"/>
        <v>162.467256870128-0.109001961233733i</v>
      </c>
      <c r="F687" t="str">
        <f t="shared" si="195"/>
        <v>2.90990990977089-13034.1250998898i</v>
      </c>
      <c r="G687" t="str">
        <f t="shared" si="196"/>
        <v>0.999999999952226-6.91186324623853E-06i</v>
      </c>
      <c r="H687" t="str">
        <f t="shared" si="197"/>
        <v>15.1516213747003+0.271220840970476i</v>
      </c>
      <c r="I687" t="str">
        <f t="shared" si="198"/>
        <v>24.2330834452273-1337.08803029595i</v>
      </c>
      <c r="K687" t="str">
        <f t="shared" si="199"/>
        <v>0.329891980471054-0.00594438212979847i</v>
      </c>
      <c r="L687" t="str">
        <f t="shared" si="200"/>
        <v>0.000833333333333333-70.3605049899204i</v>
      </c>
      <c r="M687" t="str">
        <f t="shared" si="201"/>
        <v>0.005-24.7578675312127i</v>
      </c>
      <c r="N687">
        <f t="shared" si="202"/>
        <v>89.072728034501736</v>
      </c>
      <c r="O687">
        <f t="shared" si="203"/>
        <v>79.375913719820176</v>
      </c>
      <c r="P687" s="3">
        <f t="shared" si="204"/>
        <v>79.375913719820176</v>
      </c>
      <c r="Q687" s="3">
        <f t="shared" si="205"/>
        <v>-90.927271965498264</v>
      </c>
      <c r="R687">
        <f t="shared" si="206"/>
        <v>89.072728034501736</v>
      </c>
      <c r="S687">
        <f t="shared" si="207"/>
        <v>1.1458929184027191E-2</v>
      </c>
      <c r="T687">
        <f t="shared" si="190"/>
        <v>79.375913719820176</v>
      </c>
    </row>
    <row r="688" spans="1:20" x14ac:dyDescent="0.25">
      <c r="A688">
        <f t="shared" si="191"/>
        <v>72.272170071934369</v>
      </c>
      <c r="B688">
        <f t="shared" si="208"/>
        <v>11.502473114926495</v>
      </c>
      <c r="C688" t="str">
        <f t="shared" si="192"/>
        <v>-150.612160832886-9270.23199832512i</v>
      </c>
      <c r="D688" t="str">
        <f t="shared" si="193"/>
        <v>3.47812499913067-1383.65852131653i</v>
      </c>
      <c r="E688" t="str">
        <f t="shared" si="194"/>
        <v>162.467239514811-0.10941583672497i</v>
      </c>
      <c r="F688" t="str">
        <f t="shared" si="195"/>
        <v>2.90990990976983-12984.7829249283i</v>
      </c>
      <c r="G688" t="str">
        <f t="shared" si="196"/>
        <v>0.999999999951862-6.93812832657171E-06i</v>
      </c>
      <c r="H688" t="str">
        <f t="shared" si="197"/>
        <v>15.1516221835332+0.272251484402575i</v>
      </c>
      <c r="I688" t="str">
        <f t="shared" si="198"/>
        <v>24.2330838338815-1332.02636083042i</v>
      </c>
      <c r="K688" t="str">
        <f t="shared" si="199"/>
        <v>0.329891158236422-0.0059669557833971i</v>
      </c>
      <c r="L688" t="str">
        <f t="shared" si="200"/>
        <v>0.000833333333333333-70.0941472304451i</v>
      </c>
      <c r="M688" t="str">
        <f t="shared" si="201"/>
        <v>0.005-24.6641437848303i</v>
      </c>
      <c r="N688">
        <f t="shared" si="202"/>
        <v>89.069205387332445</v>
      </c>
      <c r="O688">
        <f t="shared" si="203"/>
        <v>79.342958274520015</v>
      </c>
      <c r="P688" s="3">
        <f t="shared" si="204"/>
        <v>79.342958274520015</v>
      </c>
      <c r="Q688" s="3">
        <f t="shared" si="205"/>
        <v>-90.930794612667555</v>
      </c>
      <c r="R688">
        <f t="shared" si="206"/>
        <v>89.069205387332445</v>
      </c>
      <c r="S688">
        <f t="shared" si="207"/>
        <v>1.1502473114926495E-2</v>
      </c>
      <c r="T688">
        <f t="shared" si="190"/>
        <v>79.342958274520015</v>
      </c>
    </row>
    <row r="689" spans="1:20" x14ac:dyDescent="0.25">
      <c r="A689">
        <f t="shared" si="191"/>
        <v>72.54680431820772</v>
      </c>
      <c r="B689">
        <f t="shared" si="208"/>
        <v>11.546182512763217</v>
      </c>
      <c r="C689" t="str">
        <f t="shared" si="192"/>
        <v>-150.611746600055-9235.11674759878i</v>
      </c>
      <c r="D689" t="str">
        <f t="shared" si="193"/>
        <v>3.47812499912405-1378.420523745i</v>
      </c>
      <c r="E689" t="str">
        <f t="shared" si="194"/>
        <v>162.467222027441-0.109831281146141i</v>
      </c>
      <c r="F689" t="str">
        <f t="shared" si="195"/>
        <v>2.90990990976877-12935.6275404284i</v>
      </c>
      <c r="G689" t="str">
        <f t="shared" si="196"/>
        <v>0.999999999951496-6.96449321421013E-06i</v>
      </c>
      <c r="H689" t="str">
        <f t="shared" si="197"/>
        <v>15.1516229985251+0.273286044328196i</v>
      </c>
      <c r="I689" t="str">
        <f t="shared" si="198"/>
        <v>24.233084225495-1326.98385301129i</v>
      </c>
      <c r="K689" t="str">
        <f t="shared" si="199"/>
        <v>0.329890329745114-0.00598961504532258i</v>
      </c>
      <c r="L689" t="str">
        <f t="shared" si="200"/>
        <v>0.000833333333333333-69.8287977988094i</v>
      </c>
      <c r="M689" t="str">
        <f t="shared" si="201"/>
        <v>0.005-24.5707748404367i</v>
      </c>
      <c r="N689">
        <f t="shared" si="202"/>
        <v>89.065669365387251</v>
      </c>
      <c r="O689">
        <f t="shared" si="203"/>
        <v>79.310002740785094</v>
      </c>
      <c r="P689" s="3">
        <f t="shared" si="204"/>
        <v>79.310002740785094</v>
      </c>
      <c r="Q689" s="3">
        <f t="shared" si="205"/>
        <v>-90.934330634612749</v>
      </c>
      <c r="R689">
        <f t="shared" si="206"/>
        <v>89.065669365387251</v>
      </c>
      <c r="S689">
        <f t="shared" si="207"/>
        <v>1.1546182512763216E-2</v>
      </c>
      <c r="T689">
        <f t="shared" si="190"/>
        <v>79.310002740785094</v>
      </c>
    </row>
    <row r="690" spans="1:20" x14ac:dyDescent="0.25">
      <c r="A690">
        <f t="shared" si="191"/>
        <v>72.822482174616908</v>
      </c>
      <c r="B690">
        <f t="shared" si="208"/>
        <v>11.590058006311716</v>
      </c>
      <c r="C690" t="str">
        <f t="shared" si="192"/>
        <v>-150.611329215375-9200.13434724757i</v>
      </c>
      <c r="D690" t="str">
        <f t="shared" si="193"/>
        <v>3.47812499911738-1373.20235521547i</v>
      </c>
      <c r="E690" t="str">
        <f t="shared" si="194"/>
        <v>162.467204407013-0.110248300415793i</v>
      </c>
      <c r="F690" t="str">
        <f t="shared" si="195"/>
        <v>2.90990990976768-12886.6582392734i</v>
      </c>
      <c r="G690" t="str">
        <f t="shared" si="196"/>
        <v>0.999999999951126-6.99095828842155E-06i</v>
      </c>
      <c r="H690" t="str">
        <f t="shared" si="197"/>
        <v>15.1516238197226+0.274324535630569i</v>
      </c>
      <c r="I690" t="str">
        <f t="shared" si="198"/>
        <v>24.2330846200903-1321.96043430036i</v>
      </c>
      <c r="K690" t="str">
        <f t="shared" si="199"/>
        <v>0.329889494949554-0.00601236023892483i</v>
      </c>
      <c r="L690" t="str">
        <f t="shared" si="200"/>
        <v>0.000833333333333333-69.5644528778733i</v>
      </c>
      <c r="M690" t="str">
        <f t="shared" si="201"/>
        <v>0.005-24.4777593548881i</v>
      </c>
      <c r="N690">
        <f t="shared" si="202"/>
        <v>89.062119917971003</v>
      </c>
      <c r="O690">
        <f t="shared" si="203"/>
        <v>79.277047117942487</v>
      </c>
      <c r="P690" s="3">
        <f t="shared" si="204"/>
        <v>79.277047117942487</v>
      </c>
      <c r="Q690" s="3">
        <f t="shared" si="205"/>
        <v>-90.937880082028997</v>
      </c>
      <c r="R690">
        <f t="shared" si="206"/>
        <v>89.062119917971003</v>
      </c>
      <c r="S690">
        <f t="shared" si="207"/>
        <v>1.1590058006311717E-2</v>
      </c>
      <c r="T690">
        <f t="shared" si="190"/>
        <v>79.277047117942487</v>
      </c>
    </row>
    <row r="691" spans="1:20" x14ac:dyDescent="0.25">
      <c r="A691">
        <f t="shared" si="191"/>
        <v>73.099207606880441</v>
      </c>
      <c r="B691">
        <f t="shared" si="208"/>
        <v>11.634100226735701</v>
      </c>
      <c r="C691" t="str">
        <f t="shared" si="192"/>
        <v>-150.610908654876-9165.2842940391i</v>
      </c>
      <c r="D691" t="str">
        <f t="shared" si="193"/>
        <v>3.47812499911067-1368.00394066284i</v>
      </c>
      <c r="E691" t="str">
        <f t="shared" si="194"/>
        <v>162.467186652512-0.110666900474403i</v>
      </c>
      <c r="F691" t="str">
        <f t="shared" si="195"/>
        <v>2.90990990976661-12837.8743170237i</v>
      </c>
      <c r="G691" t="str">
        <f t="shared" si="196"/>
        <v>0.999999999950754-7.01752392991494E-06i</v>
      </c>
      <c r="H691" t="str">
        <f t="shared" si="197"/>
        <v>15.1516246471733+0.275366973249486i</v>
      </c>
      <c r="I691" t="str">
        <f t="shared" si="198"/>
        <v>24.2330850176906-1316.95603243414i</v>
      </c>
      <c r="K691" t="str">
        <f t="shared" si="199"/>
        <v>0.329888653801802-0.00603519168876002i</v>
      </c>
      <c r="L691" t="str">
        <f t="shared" si="200"/>
        <v>0.000833333333333333-69.3011086649467i</v>
      </c>
      <c r="M691" t="str">
        <f t="shared" si="201"/>
        <v>0.005-24.3850959901256i</v>
      </c>
      <c r="N691">
        <f t="shared" si="202"/>
        <v>89.058556994197502</v>
      </c>
      <c r="O691">
        <f t="shared" si="203"/>
        <v>79.244091405314009</v>
      </c>
      <c r="P691" s="3">
        <f t="shared" si="204"/>
        <v>79.244091405314009</v>
      </c>
      <c r="Q691" s="3">
        <f t="shared" si="205"/>
        <v>-90.941443005802498</v>
      </c>
      <c r="R691">
        <f t="shared" si="206"/>
        <v>89.058556994197502</v>
      </c>
      <c r="S691">
        <f t="shared" si="207"/>
        <v>1.1634100226735701E-2</v>
      </c>
      <c r="T691">
        <f t="shared" si="190"/>
        <v>79.244091405314009</v>
      </c>
    </row>
    <row r="692" spans="1:20" x14ac:dyDescent="0.25">
      <c r="A692">
        <f t="shared" si="191"/>
        <v>73.376984595786595</v>
      </c>
      <c r="B692">
        <f t="shared" si="208"/>
        <v>11.678309807597296</v>
      </c>
      <c r="C692" t="str">
        <f t="shared" si="192"/>
        <v>-150.610484894422-9130.56608664542i</v>
      </c>
      <c r="D692" t="str">
        <f t="shared" si="193"/>
        <v>3.47812499910389-1362.82520530616i</v>
      </c>
      <c r="E692" t="str">
        <f t="shared" si="194"/>
        <v>162.467168762925-0.11108708728462i</v>
      </c>
      <c r="F692" t="str">
        <f t="shared" si="195"/>
        <v>2.90990990976552-12789.2750719059i</v>
      </c>
      <c r="G692" t="str">
        <f t="shared" si="196"/>
        <v>0.999999999950379-7.04419052084597E-06i</v>
      </c>
      <c r="H692" t="str">
        <f t="shared" si="197"/>
        <v>15.1516254809244+0.276413372181514i</v>
      </c>
      <c r="I692" t="str">
        <f t="shared" si="198"/>
        <v>24.2330854183179-1311.97057542254i</v>
      </c>
      <c r="K692" t="str">
        <f t="shared" si="199"/>
        <v>0.329887806253558-0.00605810972059506i</v>
      </c>
      <c r="L692" t="str">
        <f t="shared" si="200"/>
        <v>0.000833333333333333-69.0387613717339i</v>
      </c>
      <c r="M692" t="str">
        <f t="shared" si="201"/>
        <v>0.005-24.2927834131556i</v>
      </c>
      <c r="N692">
        <f t="shared" si="202"/>
        <v>89.054980542988574</v>
      </c>
      <c r="O692">
        <f t="shared" si="203"/>
        <v>79.211135602216871</v>
      </c>
      <c r="P692" s="3">
        <f t="shared" si="204"/>
        <v>79.211135602216871</v>
      </c>
      <c r="Q692" s="3">
        <f t="shared" si="205"/>
        <v>-90.945019457011426</v>
      </c>
      <c r="R692">
        <f t="shared" si="206"/>
        <v>89.054980542988574</v>
      </c>
      <c r="S692">
        <f t="shared" si="207"/>
        <v>1.1678309807597296E-2</v>
      </c>
      <c r="T692">
        <f t="shared" si="190"/>
        <v>79.211135602216871</v>
      </c>
    </row>
    <row r="693" spans="1:20" x14ac:dyDescent="0.25">
      <c r="A693">
        <f t="shared" si="191"/>
        <v>73.65581713725058</v>
      </c>
      <c r="B693">
        <f t="shared" si="208"/>
        <v>11.722687384866166</v>
      </c>
      <c r="C693" t="str">
        <f t="shared" si="192"/>
        <v>-150.610057909675-9095.97922563455i</v>
      </c>
      <c r="D693" t="str">
        <f t="shared" si="193"/>
        <v>3.47812499909707-1357.6660746476i</v>
      </c>
      <c r="E693" t="str">
        <f t="shared" si="194"/>
        <v>162.467150737219-0.111508866831094i</v>
      </c>
      <c r="F693" t="str">
        <f t="shared" si="195"/>
        <v>2.90990990976442-12740.8598048037i</v>
      </c>
      <c r="G693" t="str">
        <f t="shared" si="196"/>
        <v>0.999999999950002-7.07095844482252E-06i</v>
      </c>
      <c r="H693" t="str">
        <f t="shared" si="197"/>
        <v>15.1516263210242+0.277463747480223i</v>
      </c>
      <c r="I693" t="str">
        <f t="shared" si="198"/>
        <v>24.233085821996-1307.00399154815i</v>
      </c>
      <c r="K693" t="str">
        <f t="shared" si="199"/>
        <v>0.32988695225615-0.00608111466141178i</v>
      </c>
      <c r="L693" t="str">
        <f t="shared" si="200"/>
        <v>0.000833333333333333-68.7774072242816i</v>
      </c>
      <c r="M693" t="str">
        <f t="shared" si="201"/>
        <v>0.005-24.2008202960307i</v>
      </c>
      <c r="N693">
        <f t="shared" si="202"/>
        <v>89.0513905130735</v>
      </c>
      <c r="O693">
        <f t="shared" si="203"/>
        <v>79.178179707962414</v>
      </c>
      <c r="P693" s="3">
        <f t="shared" si="204"/>
        <v>79.178179707962414</v>
      </c>
      <c r="Q693" s="3">
        <f t="shared" si="205"/>
        <v>-90.9486094869265</v>
      </c>
      <c r="R693">
        <f t="shared" si="206"/>
        <v>89.0513905130735</v>
      </c>
      <c r="S693">
        <f t="shared" si="207"/>
        <v>1.1722687384866166E-2</v>
      </c>
      <c r="T693">
        <f t="shared" si="190"/>
        <v>79.178179707962414</v>
      </c>
    </row>
    <row r="694" spans="1:20" x14ac:dyDescent="0.25">
      <c r="A694">
        <f t="shared" si="191"/>
        <v>73.935709242372141</v>
      </c>
      <c r="B694">
        <f t="shared" si="208"/>
        <v>11.767233596928659</v>
      </c>
      <c r="C694" t="str">
        <f t="shared" si="192"/>
        <v>-150.609627676122-9061.52321346436i</v>
      </c>
      <c r="D694" t="str">
        <f t="shared" si="193"/>
        <v>3.4781249990902-1352.52647447133i</v>
      </c>
      <c r="E694" t="str">
        <f t="shared" si="194"/>
        <v>162.46713257436-0.11193224512082i</v>
      </c>
      <c r="F694" t="str">
        <f t="shared" si="195"/>
        <v>2.90990990976331-12692.6278192473i</v>
      </c>
      <c r="G694" t="str">
        <f t="shared" si="196"/>
        <v>0.999999999949621-7.09782808691015E-06i</v>
      </c>
      <c r="H694" t="str">
        <f t="shared" si="197"/>
        <v>15.151627167521+0.278518114256384i</v>
      </c>
      <c r="I694" t="str">
        <f t="shared" si="198"/>
        <v>24.2330862287481-1302.05620936499i</v>
      </c>
      <c r="K694" t="str">
        <f t="shared" si="199"/>
        <v>0.32988609176054-0.00610420683941138i</v>
      </c>
      <c r="L694" t="str">
        <f t="shared" si="200"/>
        <v>0.000833333333333333-68.5170424629225i</v>
      </c>
      <c r="M694" t="str">
        <f t="shared" si="201"/>
        <v>0.005-24.1092053158305i</v>
      </c>
      <c r="N694">
        <f t="shared" si="202"/>
        <v>89.04778685298831</v>
      </c>
      <c r="O694">
        <f t="shared" si="203"/>
        <v>79.145223721857107</v>
      </c>
      <c r="P694" s="3">
        <f t="shared" si="204"/>
        <v>79.145223721857107</v>
      </c>
      <c r="Q694" s="3">
        <f t="shared" si="205"/>
        <v>-90.95221314701169</v>
      </c>
      <c r="R694">
        <f t="shared" si="206"/>
        <v>89.04778685298831</v>
      </c>
      <c r="S694">
        <f t="shared" si="207"/>
        <v>1.1767233596928658E-2</v>
      </c>
      <c r="T694">
        <f t="shared" si="190"/>
        <v>79.145223721857107</v>
      </c>
    </row>
    <row r="695" spans="1:20" x14ac:dyDescent="0.25">
      <c r="A695">
        <f t="shared" si="191"/>
        <v>74.21666493749315</v>
      </c>
      <c r="B695">
        <f t="shared" si="208"/>
        <v>11.811949084596987</v>
      </c>
      <c r="C695" t="str">
        <f t="shared" si="192"/>
        <v>-150.609194169067-9027.19755447514i</v>
      </c>
      <c r="D695" t="str">
        <f t="shared" si="193"/>
        <v>3.47812499908327-1347.40633084246i</v>
      </c>
      <c r="E695" t="str">
        <f t="shared" si="194"/>
        <v>162.467114273309-0.112357228183127i</v>
      </c>
      <c r="F695" t="str">
        <f t="shared" si="195"/>
        <v>2.90990990976219-12644.5784214032i</v>
      </c>
      <c r="G695" t="str">
        <f t="shared" si="196"/>
        <v>0.999999999949237-7.12479983363767E-06i</v>
      </c>
      <c r="H695" t="str">
        <f t="shared" si="197"/>
        <v>15.1516280204634+0.279576487678197i</v>
      </c>
      <c r="I695" t="str">
        <f t="shared" si="198"/>
        <v>24.2330866385971-1297.12715769751i</v>
      </c>
      <c r="K695" t="str">
        <f t="shared" si="199"/>
        <v>0.329885224717318-0.00612738658401869i</v>
      </c>
      <c r="L695" t="str">
        <f t="shared" si="200"/>
        <v>0.000833333333333333-68.2576633422225i</v>
      </c>
      <c r="M695" t="str">
        <f t="shared" si="201"/>
        <v>0.005-24.0179371546429i</v>
      </c>
      <c r="N695">
        <f t="shared" si="202"/>
        <v>89.04416951107487</v>
      </c>
      <c r="O695">
        <f t="shared" si="203"/>
        <v>79.112267643202244</v>
      </c>
      <c r="P695" s="3">
        <f t="shared" si="204"/>
        <v>79.112267643202244</v>
      </c>
      <c r="Q695" s="3">
        <f t="shared" si="205"/>
        <v>-90.95583048892513</v>
      </c>
      <c r="R695">
        <f t="shared" si="206"/>
        <v>89.04416951107487</v>
      </c>
      <c r="S695">
        <f t="shared" si="207"/>
        <v>1.1811949084596988E-2</v>
      </c>
      <c r="T695">
        <f t="shared" si="190"/>
        <v>79.112267643202244</v>
      </c>
    </row>
    <row r="696" spans="1:20" x14ac:dyDescent="0.25">
      <c r="A696">
        <f t="shared" si="191"/>
        <v>74.498688264255634</v>
      </c>
      <c r="B696">
        <f t="shared" si="208"/>
        <v>11.856834491118457</v>
      </c>
      <c r="C696" t="str">
        <f t="shared" si="192"/>
        <v>-150.608757363619-8993.00175488212i</v>
      </c>
      <c r="D696" t="str">
        <f t="shared" si="193"/>
        <v>3.47812499907629-1342.30557010602i</v>
      </c>
      <c r="E696" t="str">
        <f t="shared" si="194"/>
        <v>162.467095833013-0.112783822069615i</v>
      </c>
      <c r="F696" t="str">
        <f t="shared" si="195"/>
        <v>2.90990990976106-12596.7109200648i</v>
      </c>
      <c r="G696" t="str">
        <f t="shared" si="196"/>
        <v>0.999999999948851-7.15187407300273E-06i</v>
      </c>
      <c r="H696" t="str">
        <f t="shared" si="197"/>
        <v>15.1516288799005+0.280638882971513i</v>
      </c>
      <c r="I696" t="str">
        <f t="shared" si="198"/>
        <v>24.233087051567-1292.21676563968i</v>
      </c>
      <c r="K696" t="str">
        <f t="shared" si="199"/>
        <v>0.329884351076696-0.00615065422588674i</v>
      </c>
      <c r="L696" t="str">
        <f t="shared" si="200"/>
        <v>0.000833333333333333-67.9992661309245i</v>
      </c>
      <c r="M696" t="str">
        <f t="shared" si="201"/>
        <v>0.005-23.9270144995446i</v>
      </c>
      <c r="N696">
        <f t="shared" si="202"/>
        <v>89.040538435480485</v>
      </c>
      <c r="O696">
        <f t="shared" si="203"/>
        <v>79.079311471293565</v>
      </c>
      <c r="P696" s="3">
        <f t="shared" si="204"/>
        <v>79.079311471293565</v>
      </c>
      <c r="Q696" s="3">
        <f t="shared" si="205"/>
        <v>-90.959461564519515</v>
      </c>
      <c r="R696">
        <f t="shared" si="206"/>
        <v>89.040538435480485</v>
      </c>
      <c r="S696">
        <f t="shared" si="207"/>
        <v>1.1856834491118457E-2</v>
      </c>
      <c r="T696">
        <f t="shared" si="190"/>
        <v>79.079311471293565</v>
      </c>
    </row>
    <row r="697" spans="1:20" x14ac:dyDescent="0.25">
      <c r="A697">
        <f t="shared" si="191"/>
        <v>74.78178327965982</v>
      </c>
      <c r="B697">
        <f t="shared" si="208"/>
        <v>11.901890462184708</v>
      </c>
      <c r="C697" t="str">
        <f t="shared" si="192"/>
        <v>-150.608317234699-8958.93532276869i</v>
      </c>
      <c r="D697" t="str">
        <f t="shared" si="193"/>
        <v>3.47812499906925-1337.22411888586i</v>
      </c>
      <c r="E697" t="str">
        <f t="shared" si="194"/>
        <v>162.467077252412-0.113212032854402i</v>
      </c>
      <c r="F697" t="str">
        <f t="shared" si="195"/>
        <v>2.90990990975994-12549.0246266419i</v>
      </c>
      <c r="G697" t="str">
        <f t="shared" si="196"/>
        <v>0.999999999948461-7.17905119447734E-06i</v>
      </c>
      <c r="H697" t="str">
        <f t="shared" si="197"/>
        <v>15.1516297458818+0.281705315420042i</v>
      </c>
      <c r="I697" t="str">
        <f t="shared" si="198"/>
        <v>24.2330874676812-1287.32496255385i</v>
      </c>
      <c r="K697" t="str">
        <f t="shared" si="199"/>
        <v>0.329883470788509-0.00617401009690087i</v>
      </c>
      <c r="L697" t="str">
        <f t="shared" si="200"/>
        <v>0.000833333333333333-67.7418471118997i</v>
      </c>
      <c r="M697" t="str">
        <f t="shared" si="201"/>
        <v>0.005-23.8364360425828i</v>
      </c>
      <c r="N697">
        <f t="shared" si="202"/>
        <v>89.036893574156878</v>
      </c>
      <c r="O697">
        <f t="shared" si="203"/>
        <v>79.04635520542152</v>
      </c>
      <c r="P697" s="3">
        <f t="shared" si="204"/>
        <v>79.04635520542152</v>
      </c>
      <c r="Q697" s="3">
        <f t="shared" si="205"/>
        <v>-90.963106425843122</v>
      </c>
      <c r="R697">
        <f t="shared" si="206"/>
        <v>89.036893574156878</v>
      </c>
      <c r="S697">
        <f t="shared" si="207"/>
        <v>1.1901890462184709E-2</v>
      </c>
      <c r="T697">
        <f t="shared" si="190"/>
        <v>79.04635520542152</v>
      </c>
    </row>
    <row r="698" spans="1:20" x14ac:dyDescent="0.25">
      <c r="A698">
        <f t="shared" si="191"/>
        <v>75.065954056122521</v>
      </c>
      <c r="B698">
        <f t="shared" si="208"/>
        <v>11.94711764594101</v>
      </c>
      <c r="C698" t="str">
        <f t="shared" si="192"/>
        <v>-150.607873757042-8924.99776807925i</v>
      </c>
      <c r="D698" t="str">
        <f t="shared" si="193"/>
        <v>3.47812499906217-1332.16190408358i</v>
      </c>
      <c r="E698" t="str">
        <f t="shared" si="194"/>
        <v>162.46705853044-0.113641866634191i</v>
      </c>
      <c r="F698" t="str">
        <f t="shared" si="195"/>
        <v>2.90990990975879-12501.5188551515i</v>
      </c>
      <c r="G698" t="str">
        <f t="shared" si="196"/>
        <v>0.999999999948069-7.20633158901353E-06i</v>
      </c>
      <c r="H698" t="str">
        <f t="shared" si="197"/>
        <v>15.1516306184571+0.28277580036558i</v>
      </c>
      <c r="I698" t="str">
        <f t="shared" si="198"/>
        <v>24.2330878869642-1282.45167806981i</v>
      </c>
      <c r="K698" t="str">
        <f t="shared" si="199"/>
        <v>0.329882583802215-0.00619745453018351i</v>
      </c>
      <c r="L698" t="str">
        <f t="shared" si="200"/>
        <v>0.000833333333333333-67.4854025820875i</v>
      </c>
      <c r="M698" t="str">
        <f t="shared" si="201"/>
        <v>0.005-23.746200480756i</v>
      </c>
      <c r="N698">
        <f t="shared" si="202"/>
        <v>89.033234874859616</v>
      </c>
      <c r="O698">
        <f t="shared" si="203"/>
        <v>79.013398844871176</v>
      </c>
      <c r="P698" s="3">
        <f t="shared" si="204"/>
        <v>79.013398844871176</v>
      </c>
      <c r="Q698" s="3">
        <f t="shared" si="205"/>
        <v>-90.966765125140384</v>
      </c>
      <c r="R698">
        <f t="shared" si="206"/>
        <v>89.033234874859616</v>
      </c>
      <c r="S698">
        <f t="shared" si="207"/>
        <v>1.1947117645941009E-2</v>
      </c>
      <c r="T698">
        <f t="shared" si="190"/>
        <v>79.013398844871176</v>
      </c>
    </row>
    <row r="699" spans="1:20" x14ac:dyDescent="0.25">
      <c r="A699">
        <f t="shared" si="191"/>
        <v>75.351204681535791</v>
      </c>
      <c r="B699">
        <f t="shared" si="208"/>
        <v>11.992516692995586</v>
      </c>
      <c r="C699" t="str">
        <f t="shared" si="192"/>
        <v>-150.607426905187-8891.18860261219i</v>
      </c>
      <c r="D699" t="str">
        <f t="shared" si="193"/>
        <v>3.47812499905502-1327.11885287753i</v>
      </c>
      <c r="E699" t="str">
        <f t="shared" si="194"/>
        <v>162.467039666023-0.11407332952824i</v>
      </c>
      <c r="F699" t="str">
        <f t="shared" si="195"/>
        <v>2.90990990975765-12454.1929222068i</v>
      </c>
      <c r="G699" t="str">
        <f t="shared" si="196"/>
        <v>0.999999999947673-7.23371564904892E-06i</v>
      </c>
      <c r="H699" t="str">
        <f t="shared" si="197"/>
        <v>15.1516314976767+0.283850353208236i</v>
      </c>
      <c r="I699" t="str">
        <f t="shared" si="198"/>
        <v>24.23308830944-1277.59684208372i</v>
      </c>
      <c r="K699" t="str">
        <f t="shared" si="199"/>
        <v>0.32988169006688-0.00622098786009824i</v>
      </c>
      <c r="L699" t="str">
        <f t="shared" si="200"/>
        <v>0.000833333333333333-67.2299288524481i</v>
      </c>
      <c r="M699" t="str">
        <f t="shared" si="201"/>
        <v>0.005-23.6563065159952i</v>
      </c>
      <c r="N699">
        <f t="shared" si="202"/>
        <v>89.029562285147392</v>
      </c>
      <c r="O699">
        <f t="shared" si="203"/>
        <v>78.980442388922185</v>
      </c>
      <c r="P699" s="3">
        <f t="shared" si="204"/>
        <v>78.980442388922185</v>
      </c>
      <c r="Q699" s="3">
        <f t="shared" si="205"/>
        <v>-90.970437714852608</v>
      </c>
      <c r="R699">
        <f t="shared" si="206"/>
        <v>89.029562285147392</v>
      </c>
      <c r="S699">
        <f t="shared" si="207"/>
        <v>1.1992516692995586E-2</v>
      </c>
      <c r="T699">
        <f t="shared" si="190"/>
        <v>78.980442388922185</v>
      </c>
    </row>
    <row r="700" spans="1:20" x14ac:dyDescent="0.25">
      <c r="A700">
        <f t="shared" si="191"/>
        <v>75.637539259325635</v>
      </c>
      <c r="B700">
        <f t="shared" si="208"/>
        <v>12.038088256428971</v>
      </c>
      <c r="C700" t="str">
        <f t="shared" si="192"/>
        <v>-150.606976653486-8857.50734001293i</v>
      </c>
      <c r="D700" t="str">
        <f t="shared" si="193"/>
        <v>3.47812499904783-1322.09489272172i</v>
      </c>
      <c r="E700" t="str">
        <f t="shared" si="194"/>
        <v>162.467020658079-0.114506427678581i</v>
      </c>
      <c r="F700" t="str">
        <f t="shared" si="195"/>
        <v>2.90990990975649-12407.0461470085i</v>
      </c>
      <c r="G700" t="str">
        <f t="shared" si="196"/>
        <v>0.999999999947275-7.26120376851241E-06i</v>
      </c>
      <c r="H700" t="str">
        <f t="shared" si="197"/>
        <v>15.151632383591+0.284928989406635i</v>
      </c>
      <c r="I700" t="str">
        <f t="shared" si="198"/>
        <v>24.2330887351326-1272.76038475711i</v>
      </c>
      <c r="K700" t="str">
        <f t="shared" si="199"/>
        <v>0.329880789531192-0.0062446104222545i</v>
      </c>
      <c r="L700" t="str">
        <f t="shared" si="200"/>
        <v>0.000833333333333333-66.9754222479061i</v>
      </c>
      <c r="M700" t="str">
        <f t="shared" si="201"/>
        <v>0.005-23.5667528551456i</v>
      </c>
      <c r="N700">
        <f t="shared" si="202"/>
        <v>89.025875752381168</v>
      </c>
      <c r="O700">
        <f t="shared" si="203"/>
        <v>78.947485836848799</v>
      </c>
      <c r="P700" s="3">
        <f t="shared" si="204"/>
        <v>78.947485836848799</v>
      </c>
      <c r="Q700" s="3">
        <f t="shared" si="205"/>
        <v>-90.974124247618832</v>
      </c>
      <c r="R700">
        <f t="shared" si="206"/>
        <v>89.025875752381168</v>
      </c>
      <c r="S700">
        <f t="shared" si="207"/>
        <v>1.2038088256428971E-2</v>
      </c>
      <c r="T700">
        <f t="shared" si="190"/>
        <v>78.947485836848799</v>
      </c>
    </row>
    <row r="701" spans="1:20" x14ac:dyDescent="0.25">
      <c r="A701">
        <f t="shared" si="191"/>
        <v>75.924961908511079</v>
      </c>
      <c r="B701">
        <f t="shared" si="208"/>
        <v>12.083832991803401</v>
      </c>
      <c r="C701" t="str">
        <f t="shared" si="192"/>
        <v>-150.606522976089-8823.95349576671i</v>
      </c>
      <c r="D701" t="str">
        <f t="shared" si="193"/>
        <v>3.47812499904058-1317.08995134481i</v>
      </c>
      <c r="E701" t="str">
        <f t="shared" si="194"/>
        <v>162.467001505515-0.114941167249965i</v>
      </c>
      <c r="F701" t="str">
        <f t="shared" si="195"/>
        <v>2.90990990975531-12360.0778513343i</v>
      </c>
      <c r="G701" t="str">
        <f t="shared" si="196"/>
        <v>0.999999999946873-7.28879634282983E-06i</v>
      </c>
      <c r="H701" t="str">
        <f t="shared" si="197"/>
        <v>15.1516332762512+0.28601172447816i</v>
      </c>
      <c r="I701" t="str">
        <f t="shared" si="198"/>
        <v>24.2330891640665-1267.94223651594i</v>
      </c>
      <c r="K701" t="str">
        <f t="shared" si="199"/>
        <v>0.329879882143444-0.00626832255351184i</v>
      </c>
      <c r="L701" t="str">
        <f t="shared" si="200"/>
        <v>0.000833333333333333-66.7218791072984i</v>
      </c>
      <c r="M701" t="str">
        <f t="shared" si="201"/>
        <v>0.005-23.4775382099478i</v>
      </c>
      <c r="N701">
        <f t="shared" si="202"/>
        <v>89.02217522372365</v>
      </c>
      <c r="O701">
        <f t="shared" si="203"/>
        <v>78.914529187919669</v>
      </c>
      <c r="P701" s="3">
        <f t="shared" si="204"/>
        <v>78.914529187919669</v>
      </c>
      <c r="Q701" s="3">
        <f t="shared" si="205"/>
        <v>-90.97782477627635</v>
      </c>
      <c r="R701">
        <f t="shared" si="206"/>
        <v>89.02217522372365</v>
      </c>
      <c r="S701">
        <f t="shared" si="207"/>
        <v>1.2083832991803401E-2</v>
      </c>
      <c r="T701">
        <f t="shared" si="190"/>
        <v>78.914529187919669</v>
      </c>
    </row>
    <row r="702" spans="1:20" x14ac:dyDescent="0.25">
      <c r="A702">
        <f t="shared" si="191"/>
        <v>76.21347676376341</v>
      </c>
      <c r="B702">
        <f t="shared" si="208"/>
        <v>12.129751557172254</v>
      </c>
      <c r="C702" t="str">
        <f t="shared" si="192"/>
        <v>-150.606065846953-8790.52658719175i</v>
      </c>
      <c r="D702" t="str">
        <f t="shared" si="193"/>
        <v>3.47812499903327-1312.10395674902i</v>
      </c>
      <c r="E702" t="str">
        <f t="shared" si="194"/>
        <v>162.466982207233-0.11537755443005i</v>
      </c>
      <c r="F702" t="str">
        <f t="shared" si="195"/>
        <v>2.90990990975414-12313.2873595296i</v>
      </c>
      <c r="G702" t="str">
        <f t="shared" si="196"/>
        <v>0.999999999946469-7.31649376892963E-06i</v>
      </c>
      <c r="H702" t="str">
        <f t="shared" si="197"/>
        <v>15.1516341757085+0.287098573999163i</v>
      </c>
      <c r="I702" t="str">
        <f t="shared" si="198"/>
        <v>24.2330895962665-1263.14232804952i</v>
      </c>
      <c r="K702" t="str">
        <f t="shared" si="199"/>
        <v>0.329878967851539-0.00629212459198454i</v>
      </c>
      <c r="L702" t="str">
        <f t="shared" si="200"/>
        <v>0.000833333333333333-66.4692957833218i</v>
      </c>
      <c r="M702" t="str">
        <f t="shared" si="201"/>
        <v>0.005-23.3886612970191i</v>
      </c>
      <c r="N702">
        <f t="shared" si="202"/>
        <v>89.018460646138323</v>
      </c>
      <c r="O702">
        <f t="shared" si="203"/>
        <v>78.881572441397836</v>
      </c>
      <c r="P702" s="3">
        <f t="shared" si="204"/>
        <v>78.881572441397836</v>
      </c>
      <c r="Q702" s="3">
        <f t="shared" si="205"/>
        <v>-90.981539353861677</v>
      </c>
      <c r="R702">
        <f t="shared" si="206"/>
        <v>89.018460646138323</v>
      </c>
      <c r="S702">
        <f t="shared" si="207"/>
        <v>1.2129751557172254E-2</v>
      </c>
      <c r="T702">
        <f t="shared" si="190"/>
        <v>78.881572441397836</v>
      </c>
    </row>
    <row r="703" spans="1:20" x14ac:dyDescent="0.25">
      <c r="A703">
        <f t="shared" si="191"/>
        <v>76.503087975465718</v>
      </c>
      <c r="B703">
        <f t="shared" si="208"/>
        <v>12.175844613089509</v>
      </c>
      <c r="C703" t="str">
        <f t="shared" si="192"/>
        <v>-150.605605239835-8757.22613343229i</v>
      </c>
      <c r="D703" t="str">
        <f t="shared" si="193"/>
        <v>3.47812499902591-1307.13683720916i</v>
      </c>
      <c r="E703" t="str">
        <f t="shared" si="194"/>
        <v>162.466962762123-0.115815595429395i</v>
      </c>
      <c r="F703" t="str">
        <f t="shared" si="195"/>
        <v>2.90990990975295-12266.6739984974i</v>
      </c>
      <c r="G703" t="str">
        <f t="shared" si="196"/>
        <v>0.999999999946061-7.34429644524857E-06i</v>
      </c>
      <c r="H703" t="str">
        <f t="shared" si="197"/>
        <v>15.1516350820147+0.288189553605197i</v>
      </c>
      <c r="I703" t="str">
        <f t="shared" si="198"/>
        <v>24.2330900317574-1258.36059030956i</v>
      </c>
      <c r="K703" t="str">
        <f t="shared" si="199"/>
        <v>0.329878046602983-0.00631601687704598i</v>
      </c>
      <c r="L703" t="str">
        <f t="shared" si="200"/>
        <v>0.000833333333333333-66.2176686424806i</v>
      </c>
      <c r="M703" t="str">
        <f t="shared" si="201"/>
        <v>0.005-23.3001208378353i</v>
      </c>
      <c r="N703">
        <f t="shared" si="202"/>
        <v>89.014731966388908</v>
      </c>
      <c r="O703">
        <f t="shared" si="203"/>
        <v>78.848615596540782</v>
      </c>
      <c r="P703" s="3">
        <f t="shared" si="204"/>
        <v>78.848615596540782</v>
      </c>
      <c r="Q703" s="3">
        <f t="shared" si="205"/>
        <v>-90.985268033611092</v>
      </c>
      <c r="R703">
        <f t="shared" si="206"/>
        <v>89.014731966388908</v>
      </c>
      <c r="S703">
        <f t="shared" si="207"/>
        <v>1.217584461308951E-2</v>
      </c>
      <c r="T703">
        <f t="shared" si="190"/>
        <v>78.848615596540782</v>
      </c>
    </row>
    <row r="704" spans="1:20" x14ac:dyDescent="0.25">
      <c r="A704">
        <f t="shared" si="191"/>
        <v>76.793799709772486</v>
      </c>
      <c r="B704">
        <f t="shared" si="208"/>
        <v>12.22211282261925</v>
      </c>
      <c r="C704" t="str">
        <f t="shared" si="192"/>
        <v>-150.605141128301-8724.05165545184i</v>
      </c>
      <c r="D704" t="str">
        <f t="shared" si="193"/>
        <v>3.4781249990185-1302.18852127154i</v>
      </c>
      <c r="E704" t="str">
        <f t="shared" si="194"/>
        <v>162.466943169072-0.116255296481672i</v>
      </c>
      <c r="F704" t="str">
        <f t="shared" si="195"/>
        <v>2.90990990975176-12220.2370976889i</v>
      </c>
      <c r="G704" t="str">
        <f t="shared" si="196"/>
        <v>0.999999999945651-7.37220477173748E-06i</v>
      </c>
      <c r="H704" t="str">
        <f t="shared" si="197"/>
        <v>15.1516359952219+0.289284678991236i</v>
      </c>
      <c r="I704" t="str">
        <f t="shared" si="198"/>
        <v>24.2330904705645-1253.59695450915i</v>
      </c>
      <c r="K704" t="str">
        <f t="shared" si="199"/>
        <v>0.329877118344884-0.00633999974933323i</v>
      </c>
      <c r="L704" t="str">
        <f t="shared" si="200"/>
        <v>0.000833333333333333-65.9669940650332i</v>
      </c>
      <c r="M704" t="str">
        <f t="shared" si="201"/>
        <v>0.005-23.2119155587122i</v>
      </c>
      <c r="N704">
        <f t="shared" si="202"/>
        <v>89.010989131038485</v>
      </c>
      <c r="O704">
        <f t="shared" si="203"/>
        <v>78.815658652600462</v>
      </c>
      <c r="P704" s="3">
        <f t="shared" si="204"/>
        <v>78.815658652600462</v>
      </c>
      <c r="Q704" s="3">
        <f t="shared" si="205"/>
        <v>-90.989010868961515</v>
      </c>
      <c r="R704">
        <f t="shared" si="206"/>
        <v>89.010989131038485</v>
      </c>
      <c r="S704">
        <f t="shared" si="207"/>
        <v>1.2222112822619251E-2</v>
      </c>
      <c r="T704">
        <f t="shared" si="190"/>
        <v>78.815658652600462</v>
      </c>
    </row>
    <row r="705" spans="1:20" x14ac:dyDescent="0.25">
      <c r="A705">
        <f t="shared" si="191"/>
        <v>77.085616148669629</v>
      </c>
      <c r="B705">
        <f t="shared" si="208"/>
        <v>12.268556851345204</v>
      </c>
      <c r="C705" t="str">
        <f t="shared" si="192"/>
        <v>-150.604673485702-8691.00267602574i</v>
      </c>
      <c r="D705" t="str">
        <f t="shared" si="193"/>
        <v>3.47812499901102-1297.25893775297i</v>
      </c>
      <c r="E705" t="str">
        <f t="shared" si="194"/>
        <v>162.466923426952-0.116696663843545i</v>
      </c>
      <c r="F705" t="str">
        <f t="shared" si="195"/>
        <v>2.90990990975056-12173.9759890937i</v>
      </c>
      <c r="G705" t="str">
        <f t="shared" si="196"/>
        <v>0.999999999945237-7.40021914986702E-06i</v>
      </c>
      <c r="H705" t="str">
        <f t="shared" si="197"/>
        <v>15.1516369153829+0.290383965911902i</v>
      </c>
      <c r="I705" t="str">
        <f t="shared" si="198"/>
        <v>24.2330909127129-1248.85135212181i</v>
      </c>
      <c r="K705" t="str">
        <f t="shared" si="199"/>
        <v>0.329876183023946-0.00636407355075134i</v>
      </c>
      <c r="L705" t="str">
        <f t="shared" si="200"/>
        <v>0.000833333333333333-65.7172684449424i</v>
      </c>
      <c r="M705" t="str">
        <f t="shared" si="201"/>
        <v>0.005-23.1240441907872i</v>
      </c>
      <c r="N705">
        <f t="shared" si="202"/>
        <v>89.007232086448823</v>
      </c>
      <c r="O705">
        <f t="shared" si="203"/>
        <v>78.782701608822791</v>
      </c>
      <c r="P705" s="3">
        <f t="shared" si="204"/>
        <v>78.782701608822791</v>
      </c>
      <c r="Q705" s="3">
        <f t="shared" si="205"/>
        <v>-90.992767913551177</v>
      </c>
      <c r="R705">
        <f t="shared" si="206"/>
        <v>89.007232086448823</v>
      </c>
      <c r="S705">
        <f t="shared" si="207"/>
        <v>1.2268556851345204E-2</v>
      </c>
      <c r="T705">
        <f t="shared" si="190"/>
        <v>78.782701608822791</v>
      </c>
    </row>
    <row r="706" spans="1:20" x14ac:dyDescent="0.25">
      <c r="A706">
        <f t="shared" si="191"/>
        <v>77.378541490034578</v>
      </c>
      <c r="B706">
        <f t="shared" si="208"/>
        <v>12.315177367380317</v>
      </c>
      <c r="C706" t="str">
        <f t="shared" si="192"/>
        <v>-150.604202285204-8658.07871973535i</v>
      </c>
      <c r="D706" t="str">
        <f t="shared" si="193"/>
        <v>3.47812499900349-1292.34801573975i</v>
      </c>
      <c r="E706" t="str">
        <f t="shared" si="194"/>
        <v>162.466903534633-0.117139703794947i</v>
      </c>
      <c r="F706" t="str">
        <f t="shared" si="195"/>
        <v>2.90990990974934-12127.8900072302i</v>
      </c>
      <c r="G706" t="str">
        <f t="shared" si="196"/>
        <v>0.99999999994482-7.42833998263342E-06i</v>
      </c>
      <c r="H706" t="str">
        <f t="shared" si="197"/>
        <v>15.1516378425503+0.291487430181689i</v>
      </c>
      <c r="I706" t="str">
        <f t="shared" si="198"/>
        <v>24.2330913582279-1244.12371488043i</v>
      </c>
      <c r="K706" t="str">
        <f t="shared" si="199"/>
        <v>0.329875240586476-0.00638823862447827i</v>
      </c>
      <c r="L706" t="str">
        <f t="shared" si="200"/>
        <v>0.000833333333333333-65.4684881898213i</v>
      </c>
      <c r="M706" t="str">
        <f t="shared" si="201"/>
        <v>0.005-23.0365054700012i</v>
      </c>
      <c r="N706">
        <f t="shared" si="202"/>
        <v>89.003460778779612</v>
      </c>
      <c r="O706">
        <f t="shared" si="203"/>
        <v>78.749744464448568</v>
      </c>
      <c r="P706" s="3">
        <f t="shared" si="204"/>
        <v>78.749744464448568</v>
      </c>
      <c r="Q706" s="3">
        <f t="shared" si="205"/>
        <v>-90.996539221220388</v>
      </c>
      <c r="R706">
        <f t="shared" si="206"/>
        <v>89.003460778779612</v>
      </c>
      <c r="S706">
        <f t="shared" si="207"/>
        <v>1.2315177367380317E-2</v>
      </c>
      <c r="T706">
        <f t="shared" si="190"/>
        <v>78.749744464448568</v>
      </c>
    </row>
    <row r="707" spans="1:20" x14ac:dyDescent="0.25">
      <c r="A707">
        <f t="shared" si="191"/>
        <v>77.672579947696718</v>
      </c>
      <c r="B707">
        <f t="shared" si="208"/>
        <v>12.361975041376363</v>
      </c>
      <c r="C707" t="str">
        <f t="shared" si="192"/>
        <v>-150.603727499752-8625.27931295982i</v>
      </c>
      <c r="D707" t="str">
        <f t="shared" si="193"/>
        <v>3.47812499899591-1287.4556845866i</v>
      </c>
      <c r="E707" t="str">
        <f t="shared" si="194"/>
        <v>162.466883490971-0.117584422639027i</v>
      </c>
      <c r="F707" t="str">
        <f t="shared" si="195"/>
        <v>2.90990990974812-12081.9784891361i</v>
      </c>
      <c r="G707" t="str">
        <f t="shared" si="196"/>
        <v>0.9999999999444-0.0000074565676745643i</v>
      </c>
      <c r="H707" t="str">
        <f t="shared" si="197"/>
        <v>15.1516387767777+0.2925950876752i</v>
      </c>
      <c r="I707" t="str">
        <f t="shared" si="198"/>
        <v>24.2330918071353-1239.41397477639i</v>
      </c>
      <c r="K707" t="str">
        <f t="shared" si="199"/>
        <v>0.329874290978364-0.00641249531496894i</v>
      </c>
      <c r="L707" t="str">
        <f t="shared" si="200"/>
        <v>0.000833333333333333-65.220649720882i</v>
      </c>
      <c r="M707" t="str">
        <f t="shared" si="201"/>
        <v>0.005-22.9492981370803i</v>
      </c>
      <c r="N707">
        <f t="shared" si="202"/>
        <v>88.999675153987738</v>
      </c>
      <c r="O707">
        <f t="shared" si="203"/>
        <v>78.716787218712142</v>
      </c>
      <c r="P707" s="3">
        <f t="shared" si="204"/>
        <v>78.716787218712142</v>
      </c>
      <c r="Q707" s="3">
        <f t="shared" si="205"/>
        <v>-91.000324846012262</v>
      </c>
      <c r="R707">
        <f t="shared" si="206"/>
        <v>88.999675153987738</v>
      </c>
      <c r="S707">
        <f t="shared" si="207"/>
        <v>1.2361975041376363E-2</v>
      </c>
      <c r="T707">
        <f t="shared" si="190"/>
        <v>78.716787218712142</v>
      </c>
    </row>
    <row r="708" spans="1:20" x14ac:dyDescent="0.25">
      <c r="A708">
        <f t="shared" si="191"/>
        <v>77.967735751497983</v>
      </c>
      <c r="B708">
        <f t="shared" si="208"/>
        <v>12.408950546533594</v>
      </c>
      <c r="C708" t="str">
        <f t="shared" si="192"/>
        <v>-150.603249102103-8592.60398387059i</v>
      </c>
      <c r="D708" t="str">
        <f t="shared" si="193"/>
        <v>3.47812499898826-1282.58187391571i</v>
      </c>
      <c r="E708" t="str">
        <f t="shared" si="194"/>
        <v>162.466863294818-0.118030826702387i</v>
      </c>
      <c r="F708" t="str">
        <f t="shared" si="195"/>
        <v>2.90990990974689-12036.2407743587i</v>
      </c>
      <c r="G708" t="str">
        <f t="shared" si="196"/>
        <v>0.999999999943976-7.48490263172448E-06i</v>
      </c>
      <c r="H708" t="str">
        <f t="shared" si="197"/>
        <v>15.1516397181188+0.293706954327365i</v>
      </c>
      <c r="I708" t="str">
        <f t="shared" si="198"/>
        <v>24.2330922594608-1234.72206405846i</v>
      </c>
      <c r="K708" t="str">
        <f t="shared" si="199"/>
        <v>0.329873334145095-0.00643684396796011i</v>
      </c>
      <c r="L708" t="str">
        <f t="shared" si="200"/>
        <v>0.000833333333333333-64.9737494728848i</v>
      </c>
      <c r="M708" t="str">
        <f t="shared" si="201"/>
        <v>0.005-22.8624209375178i</v>
      </c>
      <c r="N708">
        <f t="shared" si="202"/>
        <v>88.995875157826475</v>
      </c>
      <c r="O708">
        <f t="shared" si="203"/>
        <v>78.683829870842573</v>
      </c>
      <c r="P708" s="3">
        <f t="shared" si="204"/>
        <v>78.683829870842573</v>
      </c>
      <c r="Q708" s="3">
        <f t="shared" si="205"/>
        <v>-91.004124842173525</v>
      </c>
      <c r="R708">
        <f t="shared" si="206"/>
        <v>88.995875157826475</v>
      </c>
      <c r="S708">
        <f t="shared" si="207"/>
        <v>1.2408950546533595E-2</v>
      </c>
      <c r="T708">
        <f t="shared" si="190"/>
        <v>78.683829870842573</v>
      </c>
    </row>
    <row r="709" spans="1:20" x14ac:dyDescent="0.25">
      <c r="A709">
        <f t="shared" si="191"/>
        <v>78.264013147353666</v>
      </c>
      <c r="B709">
        <f t="shared" si="208"/>
        <v>12.456104558610422</v>
      </c>
      <c r="C709" t="str">
        <f t="shared" si="192"/>
        <v>-150.602767064786-8560.05226242341i</v>
      </c>
      <c r="D709" t="str">
        <f t="shared" si="193"/>
        <v>3.47812499898055-1277.72651361566i</v>
      </c>
      <c r="E709" t="str">
        <f t="shared" si="194"/>
        <v>162.46684294501-0.118478922334864i</v>
      </c>
      <c r="F709" t="str">
        <f t="shared" si="195"/>
        <v>2.90990990974564-11990.6762049458i</v>
      </c>
      <c r="G709" t="str">
        <f t="shared" si="196"/>
        <v>0.99999999994355-7.51334526172182E-06i</v>
      </c>
      <c r="H709" t="str">
        <f t="shared" si="197"/>
        <v>15.1516406666278+0.294823046133678i</v>
      </c>
      <c r="I709" t="str">
        <f t="shared" si="198"/>
        <v>24.2330927152309-1230.04791523198i</v>
      </c>
      <c r="K709" t="str">
        <f t="shared" si="199"/>
        <v>0.329872370031738-0.00646128493047485i</v>
      </c>
      <c r="L709" t="str">
        <f t="shared" si="200"/>
        <v>0.000833333333333333-64.7277838940874i</v>
      </c>
      <c r="M709" t="str">
        <f t="shared" si="201"/>
        <v>0.005-22.7758726215559i</v>
      </c>
      <c r="N709">
        <f t="shared" si="202"/>
        <v>88.992060735844817</v>
      </c>
      <c r="O709">
        <f t="shared" si="203"/>
        <v>78.650872420062512</v>
      </c>
      <c r="P709" s="3">
        <f t="shared" si="204"/>
        <v>78.650872420062512</v>
      </c>
      <c r="Q709" s="3">
        <f t="shared" si="205"/>
        <v>-91.007939264155183</v>
      </c>
      <c r="R709">
        <f t="shared" si="206"/>
        <v>88.992060735844817</v>
      </c>
      <c r="S709">
        <f t="shared" si="207"/>
        <v>1.2456104558610421E-2</v>
      </c>
      <c r="T709">
        <f t="shared" si="190"/>
        <v>78.650872420062512</v>
      </c>
    </row>
    <row r="710" spans="1:20" x14ac:dyDescent="0.25">
      <c r="A710">
        <f t="shared" si="191"/>
        <v>78.561416397313607</v>
      </c>
      <c r="B710">
        <f t="shared" si="208"/>
        <v>12.503437755933142</v>
      </c>
      <c r="C710" t="str">
        <f t="shared" si="192"/>
        <v>-150.602281360146-8527.62368035293i</v>
      </c>
      <c r="D710" t="str">
        <f t="shared" si="193"/>
        <v>3.47812499897279-1272.88953384048i</v>
      </c>
      <c r="E710" t="str">
        <f t="shared" si="194"/>
        <v>162.466822440384-0.118928715910021i</v>
      </c>
      <c r="F710" t="str">
        <f t="shared" si="195"/>
        <v>2.9099099097444-11945.2841254356i</v>
      </c>
      <c r="G710" t="str">
        <f t="shared" si="196"/>
        <v>0.99999999994312-7.54189597371312E-06i</v>
      </c>
      <c r="H710" t="str">
        <f t="shared" si="197"/>
        <v>15.1516416223591+0.295943379150417i</v>
      </c>
      <c r="I710" t="str">
        <f t="shared" si="198"/>
        <v>24.2330931744711-1225.3914610577i</v>
      </c>
      <c r="K710" t="str">
        <f t="shared" si="199"/>
        <v>0.329871398582947-0.00648581855082705i</v>
      </c>
      <c r="L710" t="str">
        <f t="shared" si="200"/>
        <v>0.000833333333333333-64.4827494461918i</v>
      </c>
      <c r="M710" t="str">
        <f t="shared" si="201"/>
        <v>0.005-22.689651944168i</v>
      </c>
      <c r="N710">
        <f t="shared" si="202"/>
        <v>88.988231833386607</v>
      </c>
      <c r="O710">
        <f t="shared" si="203"/>
        <v>78.617914865589398</v>
      </c>
      <c r="P710" s="3">
        <f t="shared" si="204"/>
        <v>78.617914865589398</v>
      </c>
      <c r="Q710" s="3">
        <f t="shared" si="205"/>
        <v>-91.011768166613393</v>
      </c>
      <c r="R710">
        <f t="shared" si="206"/>
        <v>88.988231833386607</v>
      </c>
      <c r="S710">
        <f t="shared" si="207"/>
        <v>1.2503437755933142E-2</v>
      </c>
      <c r="T710">
        <f t="shared" si="190"/>
        <v>78.617914865589398</v>
      </c>
    </row>
    <row r="711" spans="1:20" x14ac:dyDescent="0.25">
      <c r="A711">
        <f t="shared" si="191"/>
        <v>78.859949779623406</v>
      </c>
      <c r="B711">
        <f t="shared" si="208"/>
        <v>12.550950819405688</v>
      </c>
      <c r="C711" t="str">
        <f t="shared" si="192"/>
        <v>-150.601791960302-8495.31777116476i</v>
      </c>
      <c r="D711" t="str">
        <f t="shared" si="193"/>
        <v>3.47812499896497-1268.07086500858i</v>
      </c>
      <c r="E711" t="str">
        <f t="shared" si="194"/>
        <v>162.466801779763-0.119380213824921i</v>
      </c>
      <c r="F711" t="str">
        <f t="shared" si="195"/>
        <v>2.90990990974313-11900.0638828479i</v>
      </c>
      <c r="G711" t="str">
        <f t="shared" si="196"/>
        <v>0.999999999942687-7.57055517840996E-06i</v>
      </c>
      <c r="H711" t="str">
        <f t="shared" si="197"/>
        <v>15.1516425853679+0.297067969494888i</v>
      </c>
      <c r="I711" t="str">
        <f t="shared" si="198"/>
        <v>24.2330936372082-1220.75263455099i</v>
      </c>
      <c r="K711" t="str">
        <f t="shared" si="199"/>
        <v>0.329870419742954-0.00651044517862608i</v>
      </c>
      <c r="L711" t="str">
        <f t="shared" si="200"/>
        <v>0.000833333333333333-64.2386426042953i</v>
      </c>
      <c r="M711" t="str">
        <f t="shared" si="201"/>
        <v>0.005-22.6037576650409i</v>
      </c>
      <c r="N711">
        <f t="shared" si="202"/>
        <v>88.98438839558996</v>
      </c>
      <c r="O711">
        <f t="shared" si="203"/>
        <v>78.584957206634272</v>
      </c>
      <c r="P711" s="3">
        <f t="shared" si="204"/>
        <v>78.584957206634272</v>
      </c>
      <c r="Q711" s="3">
        <f t="shared" si="205"/>
        <v>-91.01561160441004</v>
      </c>
      <c r="R711">
        <f t="shared" si="206"/>
        <v>88.98438839558996</v>
      </c>
      <c r="S711">
        <f t="shared" si="207"/>
        <v>1.2550950819405689E-2</v>
      </c>
      <c r="T711">
        <f t="shared" si="190"/>
        <v>78.584957206634272</v>
      </c>
    </row>
    <row r="712" spans="1:20" x14ac:dyDescent="0.25">
      <c r="A712">
        <f t="shared" si="191"/>
        <v>79.159617588785977</v>
      </c>
      <c r="B712">
        <f t="shared" si="208"/>
        <v>12.59864443251943</v>
      </c>
      <c r="C712" t="str">
        <f t="shared" si="192"/>
        <v>-150.601298837161-8463.13407012906i</v>
      </c>
      <c r="D712" t="str">
        <f t="shared" si="193"/>
        <v>3.47812499895709-1263.2704378018i</v>
      </c>
      <c r="E712" t="str">
        <f t="shared" si="194"/>
        <v>162.466780961956-0.119833422500263i</v>
      </c>
      <c r="F712" t="str">
        <f t="shared" si="195"/>
        <v>2.90990990974186-11855.0148266743i</v>
      </c>
      <c r="G712" t="str">
        <f t="shared" si="196"/>
        <v>0.99999999994225-7.59932328808459E-06i</v>
      </c>
      <c r="H712" t="str">
        <f t="shared" si="197"/>
        <v>15.1516435557095+0.298196833345648i</v>
      </c>
      <c r="I712" t="str">
        <f t="shared" si="198"/>
        <v>24.2330941034688-1216.13136898077i</v>
      </c>
      <c r="K712" t="str">
        <f t="shared" si="199"/>
        <v>0.329869433455568-0.00653516516478134i</v>
      </c>
      <c r="L712" t="str">
        <f t="shared" si="200"/>
        <v>0.000833333333333333-63.9954598568393i</v>
      </c>
      <c r="M712" t="str">
        <f t="shared" si="201"/>
        <v>0.005-22.5181885485564i</v>
      </c>
      <c r="N712">
        <f t="shared" si="202"/>
        <v>88.980530367386251</v>
      </c>
      <c r="O712">
        <f t="shared" si="203"/>
        <v>78.551999442402021</v>
      </c>
      <c r="P712" s="3">
        <f t="shared" si="204"/>
        <v>78.551999442402021</v>
      </c>
      <c r="Q712" s="3">
        <f t="shared" si="205"/>
        <v>-91.019469632613749</v>
      </c>
      <c r="R712">
        <f t="shared" si="206"/>
        <v>88.980530367386251</v>
      </c>
      <c r="S712">
        <f t="shared" si="207"/>
        <v>1.2598644432519431E-2</v>
      </c>
      <c r="T712">
        <f t="shared" si="190"/>
        <v>78.551999442402021</v>
      </c>
    </row>
    <row r="713" spans="1:20" x14ac:dyDescent="0.25">
      <c r="A713">
        <f t="shared" si="191"/>
        <v>79.46042413562337</v>
      </c>
      <c r="B713">
        <f t="shared" si="208"/>
        <v>12.646519281363004</v>
      </c>
      <c r="C713" t="str">
        <f t="shared" si="192"/>
        <v>-150.600801962429-8431.0721142745i</v>
      </c>
      <c r="D713" t="str">
        <f t="shared" si="193"/>
        <v>3.47812499894915-1258.48818316438i</v>
      </c>
      <c r="E713" t="str">
        <f t="shared" si="194"/>
        <v>162.466759985774-0.120288348380612i</v>
      </c>
      <c r="F713" t="str">
        <f t="shared" si="195"/>
        <v>2.90990990974058-11810.1363088689i</v>
      </c>
      <c r="G713" t="str">
        <f t="shared" si="196"/>
        <v>0.999999999941811-7.62820071657596E-06i</v>
      </c>
      <c r="H713" t="str">
        <f t="shared" si="197"/>
        <v>15.1516445334398+0.299329986942747i</v>
      </c>
      <c r="I713" t="str">
        <f t="shared" si="198"/>
        <v>24.2330945732799-1211.52759786857i</v>
      </c>
      <c r="K713" t="str">
        <f t="shared" si="199"/>
        <v>0.329868439664171-0.006559978861507i</v>
      </c>
      <c r="L713" t="str">
        <f t="shared" si="200"/>
        <v>0.000833333333333333-63.7531977055582i</v>
      </c>
      <c r="M713" t="str">
        <f t="shared" si="201"/>
        <v>0.005-22.432943363774i</v>
      </c>
      <c r="N713">
        <f t="shared" si="202"/>
        <v>88.976657693499575</v>
      </c>
      <c r="O713">
        <f t="shared" si="203"/>
        <v>78.519041572091993</v>
      </c>
      <c r="P713" s="3">
        <f t="shared" si="204"/>
        <v>78.519041572091993</v>
      </c>
      <c r="Q713" s="3">
        <f t="shared" si="205"/>
        <v>-91.023342306500425</v>
      </c>
      <c r="R713">
        <f t="shared" si="206"/>
        <v>88.976657693499575</v>
      </c>
      <c r="S713">
        <f t="shared" si="207"/>
        <v>1.2646519281363004E-2</v>
      </c>
      <c r="T713">
        <f t="shared" si="190"/>
        <v>78.519041572091993</v>
      </c>
    </row>
    <row r="714" spans="1:20" x14ac:dyDescent="0.25">
      <c r="A714">
        <f t="shared" si="191"/>
        <v>79.762373747338728</v>
      </c>
      <c r="B714">
        <f t="shared" si="208"/>
        <v>12.694576054632183</v>
      </c>
      <c r="C714" t="str">
        <f t="shared" si="192"/>
        <v>-150.600301307581-8399.13144238074i</v>
      </c>
      <c r="D714" t="str">
        <f t="shared" si="193"/>
        <v>3.47812499894115-1253.72403230198i</v>
      </c>
      <c r="E714" t="str">
        <f t="shared" si="194"/>
        <v>162.466738850009-0.120744997934247i</v>
      </c>
      <c r="F714" t="str">
        <f t="shared" si="195"/>
        <v>2.90990990973929-11765.4276838394i</v>
      </c>
      <c r="G714" t="str">
        <f t="shared" si="196"/>
        <v>0.999999999941368-7.65718787929556E-06i</v>
      </c>
      <c r="H714" t="str">
        <f t="shared" si="197"/>
        <v>15.151645518615+0.30046744658794i</v>
      </c>
      <c r="I714" t="str">
        <f t="shared" si="198"/>
        <v>24.2330950466681-1206.94125498763i</v>
      </c>
      <c r="K714" t="str">
        <f t="shared" si="199"/>
        <v>0.329867438311719-0.00658488662232638i</v>
      </c>
      <c r="L714" t="str">
        <f t="shared" si="200"/>
        <v>0.000833333333333333-63.5118526654296i</v>
      </c>
      <c r="M714" t="str">
        <f t="shared" si="201"/>
        <v>0.005-22.3480208844133i</v>
      </c>
      <c r="N714">
        <f t="shared" si="202"/>
        <v>88.972770318445924</v>
      </c>
      <c r="O714">
        <f t="shared" si="203"/>
        <v>78.486083594897039</v>
      </c>
      <c r="P714" s="3">
        <f t="shared" si="204"/>
        <v>78.486083594897039</v>
      </c>
      <c r="Q714" s="3">
        <f t="shared" si="205"/>
        <v>-91.027229681554076</v>
      </c>
      <c r="R714">
        <f t="shared" si="206"/>
        <v>88.972770318445924</v>
      </c>
      <c r="S714">
        <f t="shared" si="207"/>
        <v>1.2694576054632183E-2</v>
      </c>
      <c r="T714">
        <f t="shared" si="190"/>
        <v>78.486083594897039</v>
      </c>
    </row>
    <row r="715" spans="1:20" x14ac:dyDescent="0.25">
      <c r="A715">
        <f t="shared" si="191"/>
        <v>80.065470767578617</v>
      </c>
      <c r="B715">
        <f t="shared" si="208"/>
        <v>12.742815443639785</v>
      </c>
      <c r="C715" t="str">
        <f t="shared" si="192"/>
        <v>-150.59979684389-8367.31159497231i</v>
      </c>
      <c r="D715" t="str">
        <f t="shared" si="193"/>
        <v>3.47812499893308-1248.97791668068i</v>
      </c>
      <c r="E715" t="str">
        <f t="shared" si="194"/>
        <v>162.466717553451-0.121203377653526i</v>
      </c>
      <c r="F715" t="str">
        <f t="shared" si="195"/>
        <v>2.90990990973799-11720.888308437i</v>
      </c>
      <c r="G715" t="str">
        <f t="shared" si="196"/>
        <v>0.999999999940921-7.68628519323345E-06i</v>
      </c>
      <c r="H715" t="str">
        <f t="shared" si="197"/>
        <v>15.1516465112918+0.301609228644956i</v>
      </c>
      <c r="I715" t="str">
        <f t="shared" si="198"/>
        <v>24.2330955236611-1202.37227436183i</v>
      </c>
      <c r="K715" t="str">
        <f t="shared" si="199"/>
        <v>0.32986642934073-0.0066098888020769i</v>
      </c>
      <c r="L715" t="str">
        <f t="shared" si="200"/>
        <v>0.000833333333333333-63.2714212646242i</v>
      </c>
      <c r="M715" t="str">
        <f t="shared" si="201"/>
        <v>0.005-22.2634198888357i</v>
      </c>
      <c r="N715">
        <f t="shared" si="202"/>
        <v>88.968868186532276</v>
      </c>
      <c r="O715">
        <f t="shared" si="203"/>
        <v>78.453125510004028</v>
      </c>
      <c r="P715" s="3">
        <f t="shared" si="204"/>
        <v>78.453125510004028</v>
      </c>
      <c r="Q715" s="3">
        <f t="shared" si="205"/>
        <v>-91.031131813467724</v>
      </c>
      <c r="R715">
        <f t="shared" si="206"/>
        <v>88.968868186532276</v>
      </c>
      <c r="S715">
        <f t="shared" si="207"/>
        <v>1.2742815443639784E-2</v>
      </c>
      <c r="T715">
        <f t="shared" si="190"/>
        <v>78.453125510004028</v>
      </c>
    </row>
    <row r="716" spans="1:20" x14ac:dyDescent="0.25">
      <c r="A716">
        <f t="shared" si="191"/>
        <v>80.369719556495411</v>
      </c>
      <c r="B716">
        <f t="shared" si="208"/>
        <v>12.791238142325616</v>
      </c>
      <c r="C716" t="str">
        <f t="shared" si="192"/>
        <v>-150.599288542408-8335.61211431195i</v>
      </c>
      <c r="D716" t="str">
        <f t="shared" si="193"/>
        <v>3.47812499892496-1244.24976802603i</v>
      </c>
      <c r="E716" t="str">
        <f t="shared" si="194"/>
        <v>162.466696094878-0.121663494054766i</v>
      </c>
      <c r="F716" t="str">
        <f t="shared" si="195"/>
        <v>2.9099099097367-11676.5175419479i</v>
      </c>
      <c r="G716" t="str">
        <f t="shared" si="196"/>
        <v>0.999999999940471-7.71549307696427E-06i</v>
      </c>
      <c r="H716" t="str">
        <f t="shared" si="197"/>
        <v>15.1516475115274+0.302755349539703i</v>
      </c>
      <c r="I716" t="str">
        <f t="shared" si="198"/>
        <v>24.2330960042862-1197.82059026486i</v>
      </c>
      <c r="K716" t="str">
        <f t="shared" si="199"/>
        <v>0.329865412693287-0.00663498575691447i</v>
      </c>
      <c r="L716" t="str">
        <f t="shared" si="200"/>
        <v>0.000833333333333333-63.0319000444552i</v>
      </c>
      <c r="M716" t="str">
        <f t="shared" si="201"/>
        <v>0.005-22.1791391600276i</v>
      </c>
      <c r="N716">
        <f t="shared" si="202"/>
        <v>88.964951241856014</v>
      </c>
      <c r="O716">
        <f t="shared" si="203"/>
        <v>78.420167316593762</v>
      </c>
      <c r="P716" s="3">
        <f t="shared" si="204"/>
        <v>78.420167316593762</v>
      </c>
      <c r="Q716" s="3">
        <f t="shared" si="205"/>
        <v>-91.035048758143986</v>
      </c>
      <c r="R716">
        <f t="shared" si="206"/>
        <v>88.964951241856014</v>
      </c>
      <c r="S716">
        <f t="shared" si="207"/>
        <v>1.2791238142325616E-2</v>
      </c>
      <c r="T716">
        <f t="shared" si="190"/>
        <v>78.420167316593762</v>
      </c>
    </row>
    <row r="717" spans="1:20" x14ac:dyDescent="0.25">
      <c r="A717">
        <f t="shared" si="191"/>
        <v>80.675124490810106</v>
      </c>
      <c r="B717">
        <f t="shared" si="208"/>
        <v>12.839844847266454</v>
      </c>
      <c r="C717" t="str">
        <f t="shared" si="192"/>
        <v>-150.598776373956-8304.0325443937i</v>
      </c>
      <c r="D717" t="str">
        <f t="shared" si="193"/>
        <v>3.47812499891677-1239.53951832202i</v>
      </c>
      <c r="E717" t="str">
        <f t="shared" si="194"/>
        <v>162.466674473056-0.122125353678264i</v>
      </c>
      <c r="F717" t="str">
        <f t="shared" si="195"/>
        <v>2.90990990973538-11632.3147460837i</v>
      </c>
      <c r="G717" t="str">
        <f t="shared" si="196"/>
        <v>0.999999999940018-7.74481195065322E-06i</v>
      </c>
      <c r="H717" t="str">
        <f t="shared" si="197"/>
        <v>15.1516485193793+0.303905825760519i</v>
      </c>
      <c r="I717" t="str">
        <f t="shared" si="198"/>
        <v>24.2330964885709-1193.28613721923i</v>
      </c>
      <c r="K717" t="str">
        <f t="shared" si="199"/>
        <v>0.329864388311035-0.00666017784431831i</v>
      </c>
      <c r="L717" t="str">
        <f t="shared" si="200"/>
        <v>0.000833333333333333-62.7932855593298i</v>
      </c>
      <c r="M717" t="str">
        <f t="shared" si="201"/>
        <v>0.005-22.0951774855823i</v>
      </c>
      <c r="N717">
        <f t="shared" si="202"/>
        <v>88.961019428304098</v>
      </c>
      <c r="O717">
        <f t="shared" si="203"/>
        <v>78.387209013840518</v>
      </c>
      <c r="P717" s="3">
        <f t="shared" si="204"/>
        <v>78.387209013840518</v>
      </c>
      <c r="Q717" s="3">
        <f t="shared" si="205"/>
        <v>-91.038980571695902</v>
      </c>
      <c r="R717">
        <f t="shared" si="206"/>
        <v>88.961019428304098</v>
      </c>
      <c r="S717">
        <f t="shared" si="207"/>
        <v>1.2839844847266454E-2</v>
      </c>
      <c r="T717">
        <f t="shared" si="190"/>
        <v>78.387209013840518</v>
      </c>
    </row>
    <row r="718" spans="1:20" x14ac:dyDescent="0.25">
      <c r="A718">
        <f t="shared" si="191"/>
        <v>80.981689963875183</v>
      </c>
      <c r="B718">
        <f t="shared" si="208"/>
        <v>12.888636257686066</v>
      </c>
      <c r="C718" t="str">
        <f t="shared" si="192"/>
        <v>-150.598260309146-8272.57243093675i</v>
      </c>
      <c r="D718" t="str">
        <f t="shared" si="193"/>
        <v>3.47812499890852-1234.84709981012i</v>
      </c>
      <c r="E718" t="str">
        <f t="shared" si="194"/>
        <v>162.466652686745-0.122588963088634i</v>
      </c>
      <c r="F718" t="str">
        <f t="shared" si="195"/>
        <v>2.90990990973403-11588.2792849724i</v>
      </c>
      <c r="G718" t="str">
        <f t="shared" si="196"/>
        <v>0.999999999939561-7.77424223606215E-06i</v>
      </c>
      <c r="H718" t="str">
        <f t="shared" si="197"/>
        <v>15.1516495349054+0.305060673858402i</v>
      </c>
      <c r="I718" t="str">
        <f t="shared" si="198"/>
        <v>24.2330969765431-1188.7688499953i</v>
      </c>
      <c r="K718" t="str">
        <f t="shared" si="199"/>
        <v>0.329863356135177-0.00668546542309562i</v>
      </c>
      <c r="L718" t="str">
        <f t="shared" si="200"/>
        <v>0.000833333333333333-62.5555743766982i</v>
      </c>
      <c r="M718" t="str">
        <f t="shared" si="201"/>
        <v>0.005-22.0115336576831i</v>
      </c>
      <c r="N718">
        <f t="shared" si="202"/>
        <v>88.957072689552191</v>
      </c>
      <c r="O718">
        <f t="shared" si="203"/>
        <v>78.35425060091255</v>
      </c>
      <c r="P718" s="3">
        <f t="shared" si="204"/>
        <v>78.35425060091255</v>
      </c>
      <c r="Q718" s="3">
        <f t="shared" si="205"/>
        <v>-91.042927310447809</v>
      </c>
      <c r="R718">
        <f t="shared" si="206"/>
        <v>88.957072689552191</v>
      </c>
      <c r="S718">
        <f t="shared" si="207"/>
        <v>1.2888636257686065E-2</v>
      </c>
      <c r="T718">
        <f t="shared" si="190"/>
        <v>78.35425060091255</v>
      </c>
    </row>
    <row r="719" spans="1:20" x14ac:dyDescent="0.25">
      <c r="A719">
        <f t="shared" si="191"/>
        <v>81.289420385737913</v>
      </c>
      <c r="B719">
        <f t="shared" si="208"/>
        <v>12.937613075465274</v>
      </c>
      <c r="C719" t="str">
        <f t="shared" si="192"/>
        <v>-150.597740318365-8241.23132137871i</v>
      </c>
      <c r="D719" t="str">
        <f t="shared" si="193"/>
        <v>3.47812499890021-1230.17244498832i</v>
      </c>
      <c r="E719" t="str">
        <f t="shared" si="194"/>
        <v>162.466630734696-0.123054328874728i</v>
      </c>
      <c r="F719" t="str">
        <f t="shared" si="195"/>
        <v>2.9099099097327-11544.4105251491i</v>
      </c>
      <c r="G719" t="str">
        <f t="shared" si="196"/>
        <v>0.999999999939101-0.0000078037843565556i</v>
      </c>
      <c r="H719" t="str">
        <f t="shared" si="197"/>
        <v>15.1516505581644+0.306219910447264i</v>
      </c>
      <c r="I719" t="str">
        <f t="shared" si="198"/>
        <v>24.2330974682313-1184.26866361039i</v>
      </c>
      <c r="K719" t="str">
        <f t="shared" si="199"/>
        <v>0.329862316106465-0.00671084885338623i</v>
      </c>
      <c r="L719" t="str">
        <f t="shared" si="200"/>
        <v>0.000833333333333333-62.3187630770055i</v>
      </c>
      <c r="M719" t="str">
        <f t="shared" si="201"/>
        <v>0.005-21.9282064730854i</v>
      </c>
      <c r="N719">
        <f t="shared" si="202"/>
        <v>88.953110969064028</v>
      </c>
      <c r="O719">
        <f t="shared" si="203"/>
        <v>78.321292076971702</v>
      </c>
      <c r="P719" s="3">
        <f t="shared" si="204"/>
        <v>78.321292076971702</v>
      </c>
      <c r="Q719" s="3">
        <f t="shared" si="205"/>
        <v>-91.046889030935972</v>
      </c>
      <c r="R719">
        <f t="shared" si="206"/>
        <v>88.953110969064028</v>
      </c>
      <c r="S719">
        <f t="shared" si="207"/>
        <v>1.2937613075465274E-2</v>
      </c>
      <c r="T719">
        <f t="shared" si="190"/>
        <v>78.321292076971702</v>
      </c>
    </row>
    <row r="720" spans="1:20" x14ac:dyDescent="0.25">
      <c r="A720">
        <f t="shared" si="191"/>
        <v>81.598320183203711</v>
      </c>
      <c r="B720">
        <f t="shared" si="208"/>
        <v>12.986776005152041</v>
      </c>
      <c r="C720" t="str">
        <f t="shared" si="192"/>
        <v>-150.59721637177-8210.00876486917i</v>
      </c>
      <c r="D720" t="str">
        <f t="shared" si="193"/>
        <v>3.47812499889184-1225.51548661014i</v>
      </c>
      <c r="E720" t="str">
        <f t="shared" si="194"/>
        <v>162.466608615649-0.123521457649699i</v>
      </c>
      <c r="F720" t="str">
        <f t="shared" si="195"/>
        <v>2.90990990973135-11500.7078355469i</v>
      </c>
      <c r="G720" t="str">
        <f t="shared" si="196"/>
        <v>0.999999999938637-7.83343873710688E-06i</v>
      </c>
      <c r="H720" t="str">
        <f t="shared" si="197"/>
        <v>15.1516515892149+0.307383552204143i</v>
      </c>
      <c r="I720" t="str">
        <f t="shared" si="198"/>
        <v>24.233097963663-1179.78551332778i</v>
      </c>
      <c r="K720" t="str">
        <f t="shared" si="199"/>
        <v>0.329861268165208-0.00673632849666734i</v>
      </c>
      <c r="L720" t="str">
        <f t="shared" si="200"/>
        <v>0.000833333333333333-62.0828482536419i</v>
      </c>
      <c r="M720" t="str">
        <f t="shared" si="201"/>
        <v>0.005-21.8451947330996i</v>
      </c>
      <c r="N720">
        <f t="shared" si="202"/>
        <v>88.949134210090463</v>
      </c>
      <c r="O720">
        <f t="shared" si="203"/>
        <v>78.288333441173549</v>
      </c>
      <c r="P720" s="3">
        <f t="shared" si="204"/>
        <v>78.288333441173549</v>
      </c>
      <c r="Q720" s="3">
        <f t="shared" si="205"/>
        <v>-91.050865789909537</v>
      </c>
      <c r="R720">
        <f t="shared" si="206"/>
        <v>88.949134210090463</v>
      </c>
      <c r="S720">
        <f t="shared" si="207"/>
        <v>1.298677600515204E-2</v>
      </c>
      <c r="T720">
        <f t="shared" si="190"/>
        <v>78.288333441173549</v>
      </c>
    </row>
    <row r="721" spans="1:20" x14ac:dyDescent="0.25">
      <c r="A721">
        <f t="shared" si="191"/>
        <v>81.908393799899883</v>
      </c>
      <c r="B721">
        <f t="shared" si="208"/>
        <v>13.03612575397162</v>
      </c>
      <c r="C721" t="str">
        <f t="shared" si="192"/>
        <v>-150.596688439297-8178.90431226297i</v>
      </c>
      <c r="D721" t="str">
        <f t="shared" si="193"/>
        <v>3.4781249988834-1220.87615768367i</v>
      </c>
      <c r="E721" t="str">
        <f t="shared" si="194"/>
        <v>162.466586328333-0.123990356051179i</v>
      </c>
      <c r="F721" t="str">
        <f t="shared" si="195"/>
        <v>2.90990990972999-11457.1705874881i</v>
      </c>
      <c r="G721" t="str">
        <f t="shared" si="196"/>
        <v>0.99999999993817-7.86320580430421E-06i</v>
      </c>
      <c r="H721" t="str">
        <f t="shared" si="197"/>
        <v>15.1516526281164+0.308551615869469i</v>
      </c>
      <c r="I721" t="str">
        <f t="shared" si="198"/>
        <v>24.2330984628674-1175.31933465589i</v>
      </c>
      <c r="K721" t="str">
        <f t="shared" si="199"/>
        <v>0.329860212251257-0.00676190471575824i</v>
      </c>
      <c r="L721" t="str">
        <f t="shared" si="200"/>
        <v>0.000833333333333333-61.847826512893i</v>
      </c>
      <c r="M721" t="str">
        <f t="shared" si="201"/>
        <v>0.005-21.7624972435741i</v>
      </c>
      <c r="N721">
        <f t="shared" si="202"/>
        <v>88.945142355668878</v>
      </c>
      <c r="O721">
        <f t="shared" si="203"/>
        <v>78.255374692666976</v>
      </c>
      <c r="P721" s="3">
        <f t="shared" si="204"/>
        <v>78.255374692666976</v>
      </c>
      <c r="Q721" s="3">
        <f t="shared" si="205"/>
        <v>-91.054857644331122</v>
      </c>
      <c r="R721">
        <f t="shared" si="206"/>
        <v>88.945142355668878</v>
      </c>
      <c r="S721">
        <f t="shared" si="207"/>
        <v>1.303612575397162E-2</v>
      </c>
      <c r="T721">
        <f t="shared" si="190"/>
        <v>78.255374692666976</v>
      </c>
    </row>
    <row r="722" spans="1:20" x14ac:dyDescent="0.25">
      <c r="A722">
        <f t="shared" si="191"/>
        <v>82.219645696339498</v>
      </c>
      <c r="B722">
        <f t="shared" si="208"/>
        <v>13.085663031836711</v>
      </c>
      <c r="C722" t="str">
        <f t="shared" si="192"/>
        <v>-150.596156490656-8147.91751611431i</v>
      </c>
      <c r="D722" t="str">
        <f t="shared" si="193"/>
        <v>3.47812499887489-1216.25439147061i</v>
      </c>
      <c r="E722" t="str">
        <f t="shared" si="194"/>
        <v>162.466563871473-0.124461030741307i</v>
      </c>
      <c r="F722" t="str">
        <f t="shared" si="195"/>
        <v>2.90990990972861-11413.7981546745i</v>
      </c>
      <c r="G722" t="str">
        <f t="shared" si="196"/>
        <v>0.999999999937699-7.89308598635684E-06i</v>
      </c>
      <c r="H722" t="str">
        <f t="shared" si="197"/>
        <v>15.1516536749286+0.309724118247299i</v>
      </c>
      <c r="I722" t="str">
        <f t="shared" si="198"/>
        <v>24.2330989658729-1170.87006334719i</v>
      </c>
      <c r="K722" t="str">
        <f t="shared" si="199"/>
        <v>0.329859148304008-0.00678757787482519i</v>
      </c>
      <c r="L722" t="str">
        <f t="shared" si="200"/>
        <v>0.000833333333333333-61.6136944738921i</v>
      </c>
      <c r="M722" t="str">
        <f t="shared" si="201"/>
        <v>0.005-21.6801128148775i</v>
      </c>
      <c r="N722">
        <f t="shared" si="202"/>
        <v>88.94113534862224</v>
      </c>
      <c r="O722">
        <f t="shared" si="203"/>
        <v>78.222415830594855</v>
      </c>
      <c r="P722" s="3">
        <f t="shared" si="204"/>
        <v>78.222415830594855</v>
      </c>
      <c r="Q722" s="3">
        <f t="shared" si="205"/>
        <v>-91.05886465137776</v>
      </c>
      <c r="R722">
        <f t="shared" si="206"/>
        <v>88.94113534862224</v>
      </c>
      <c r="S722">
        <f t="shared" si="207"/>
        <v>1.3085663031836711E-2</v>
      </c>
      <c r="T722">
        <f t="shared" si="190"/>
        <v>78.222415830594855</v>
      </c>
    </row>
    <row r="723" spans="1:20" x14ac:dyDescent="0.25">
      <c r="A723">
        <f t="shared" si="191"/>
        <v>82.532080349985591</v>
      </c>
      <c r="B723">
        <f t="shared" si="208"/>
        <v>13.135388551357691</v>
      </c>
      <c r="C723" t="str">
        <f t="shared" si="192"/>
        <v>-150.595620495317-8117.04793066947i</v>
      </c>
      <c r="D723" t="str">
        <f t="shared" si="193"/>
        <v>3.47812499886633-1211.6501214853i</v>
      </c>
      <c r="E723" t="str">
        <f t="shared" si="194"/>
        <v>162.466541243776-0.124933488406782i</v>
      </c>
      <c r="F723" t="str">
        <f t="shared" si="195"/>
        <v>2.90990990972724-11370.5899131793i</v>
      </c>
      <c r="G723" t="str">
        <f t="shared" si="196"/>
        <v>0.999999999937225-7.92307971310125E-06i</v>
      </c>
      <c r="H723" t="str">
        <f t="shared" si="197"/>
        <v>15.1516547297117+0.310901076205541i</v>
      </c>
      <c r="I723" t="str">
        <f t="shared" si="198"/>
        <v>24.2330994727085-1166.43763539745i</v>
      </c>
      <c r="K723" t="str">
        <f t="shared" si="199"/>
        <v>0.329858076262398-0.00681334833938582i</v>
      </c>
      <c r="L723" t="str">
        <f t="shared" si="200"/>
        <v>0.000833333333333333-61.3804487685713i</v>
      </c>
      <c r="M723" t="str">
        <f t="shared" si="201"/>
        <v>0.005-21.5980402618824i</v>
      </c>
      <c r="N723">
        <f t="shared" si="202"/>
        <v>88.937113131558363</v>
      </c>
      <c r="O723">
        <f t="shared" si="203"/>
        <v>78.189456854093038</v>
      </c>
      <c r="P723" s="3">
        <f t="shared" si="204"/>
        <v>78.189456854093038</v>
      </c>
      <c r="Q723" s="3">
        <f t="shared" si="205"/>
        <v>-91.062886868441637</v>
      </c>
      <c r="R723">
        <f t="shared" si="206"/>
        <v>88.937113131558363</v>
      </c>
      <c r="S723">
        <f t="shared" si="207"/>
        <v>1.3135388551357692E-2</v>
      </c>
      <c r="T723">
        <f t="shared" si="190"/>
        <v>78.189456854093038</v>
      </c>
    </row>
    <row r="724" spans="1:20" x14ac:dyDescent="0.25">
      <c r="A724">
        <f t="shared" si="191"/>
        <v>82.845702255315544</v>
      </c>
      <c r="B724">
        <f t="shared" si="208"/>
        <v>13.18530302785285</v>
      </c>
      <c r="C724" t="str">
        <f t="shared" si="192"/>
        <v>-150.595080422525-8086.29511186108i</v>
      </c>
      <c r="D724" t="str">
        <f t="shared" si="193"/>
        <v>3.47812499885769-1207.06328149376i</v>
      </c>
      <c r="E724" t="str">
        <f t="shared" si="194"/>
        <v>162.466518443945-0.125407735759048i</v>
      </c>
      <c r="F724" t="str">
        <f t="shared" si="195"/>
        <v>2.90990990972585-11327.5452414374i</v>
      </c>
      <c r="G724" t="str">
        <f t="shared" si="196"/>
        <v>0.999999999936747-7.95318741600722E-06i</v>
      </c>
      <c r="H724" t="str">
        <f t="shared" si="197"/>
        <v>15.1516557925266+0.31208250667622i</v>
      </c>
      <c r="I724" t="str">
        <f t="shared" si="198"/>
        <v>24.2330999834035-1162.02198704472i</v>
      </c>
      <c r="K724" t="str">
        <f t="shared" si="199"/>
        <v>0.329856996064899-0.00683921647631422i</v>
      </c>
      <c r="L724" t="str">
        <f t="shared" si="200"/>
        <v>0.000833333333333333-61.1480860416133i</v>
      </c>
      <c r="M724" t="str">
        <f t="shared" si="201"/>
        <v>0.005-21.5162784039474i</v>
      </c>
      <c r="N724">
        <f t="shared" si="202"/>
        <v>88.933075646869156</v>
      </c>
      <c r="O724">
        <f t="shared" si="203"/>
        <v>78.156497762290996</v>
      </c>
      <c r="P724" s="3">
        <f t="shared" si="204"/>
        <v>78.156497762290996</v>
      </c>
      <c r="Q724" s="3">
        <f t="shared" si="205"/>
        <v>-91.066924353130844</v>
      </c>
      <c r="R724">
        <f t="shared" si="206"/>
        <v>88.933075646869156</v>
      </c>
      <c r="S724">
        <f t="shared" si="207"/>
        <v>1.3185303027852851E-2</v>
      </c>
      <c r="T724">
        <f t="shared" si="190"/>
        <v>78.156497762290996</v>
      </c>
    </row>
    <row r="725" spans="1:20" x14ac:dyDescent="0.25">
      <c r="A725">
        <f t="shared" si="191"/>
        <v>83.16051592388574</v>
      </c>
      <c r="B725">
        <f t="shared" si="208"/>
        <v>13.235407179358692</v>
      </c>
      <c r="C725" t="str">
        <f t="shared" si="192"/>
        <v>-150.594536241298-8055.65861730181i</v>
      </c>
      <c r="D725" t="str">
        <f t="shared" si="193"/>
        <v>3.478124998849-1202.49380551277i</v>
      </c>
      <c r="E725" t="str">
        <f t="shared" si="194"/>
        <v>162.466495470675-0.125883779534342i</v>
      </c>
      <c r="F725" t="str">
        <f t="shared" si="195"/>
        <v>2.90990990972445-11284.6635202367i</v>
      </c>
      <c r="G725" t="str">
        <f t="shared" si="196"/>
        <v>0.999999999936265-7.98340952818421E-06i</v>
      </c>
      <c r="H725" t="str">
        <f t="shared" si="197"/>
        <v>15.1516568634342+0.313268426655708i</v>
      </c>
      <c r="I725" t="str">
        <f t="shared" si="198"/>
        <v>24.233100497987-1157.62305476837i</v>
      </c>
      <c r="K725" t="str">
        <f t="shared" si="199"/>
        <v>0.329855907649518-0.00686518265384563i</v>
      </c>
      <c r="L725" t="str">
        <f t="shared" si="200"/>
        <v>0.000833333333333333-60.916602950402i</v>
      </c>
      <c r="M725" t="str">
        <f t="shared" si="201"/>
        <v>0.005-21.4348260649008i</v>
      </c>
      <c r="N725">
        <f t="shared" si="202"/>
        <v>88.929022836729715</v>
      </c>
      <c r="O725">
        <f t="shared" si="203"/>
        <v>78.123538554311935</v>
      </c>
      <c r="P725" s="3">
        <f t="shared" si="204"/>
        <v>78.123538554311935</v>
      </c>
      <c r="Q725" s="3">
        <f t="shared" si="205"/>
        <v>-91.070977163270285</v>
      </c>
      <c r="R725">
        <f t="shared" si="206"/>
        <v>88.929022836729715</v>
      </c>
      <c r="S725">
        <f t="shared" si="207"/>
        <v>1.3235407179358692E-2</v>
      </c>
      <c r="T725">
        <f t="shared" si="190"/>
        <v>78.123538554311935</v>
      </c>
    </row>
    <row r="726" spans="1:20" x14ac:dyDescent="0.25">
      <c r="A726">
        <f t="shared" si="191"/>
        <v>83.476525884396509</v>
      </c>
      <c r="B726">
        <f t="shared" si="208"/>
        <v>13.285701726640255</v>
      </c>
      <c r="C726" t="str">
        <f t="shared" si="192"/>
        <v>-150.593987920401-8025.13800627698i</v>
      </c>
      <c r="D726" t="str">
        <f t="shared" si="193"/>
        <v>3.47812499884024-1197.94162780887i</v>
      </c>
      <c r="E726" t="str">
        <f t="shared" si="194"/>
        <v>162.466472322641-0.126361626493631i</v>
      </c>
      <c r="F726" t="str">
        <f t="shared" si="195"/>
        <v>2.90990990972304-11241.9441327093i</v>
      </c>
      <c r="G726" t="str">
        <f t="shared" si="196"/>
        <v>0.99999999993578-8.01374648438742E-06i</v>
      </c>
      <c r="H726" t="str">
        <f t="shared" si="197"/>
        <v>15.1516579424963+0.314458853204979i</v>
      </c>
      <c r="I726" t="str">
        <f t="shared" si="198"/>
        <v>24.2331010164892-1153.24077528833i</v>
      </c>
      <c r="K726" t="str">
        <f t="shared" si="199"/>
        <v>0.329854810953789-0.00689124724158126i</v>
      </c>
      <c r="L726" t="str">
        <f t="shared" si="200"/>
        <v>0.000833333333333333-60.6859961649748i</v>
      </c>
      <c r="M726" t="str">
        <f t="shared" si="201"/>
        <v>0.005-21.3536820730233i</v>
      </c>
      <c r="N726">
        <f t="shared" si="202"/>
        <v>88.924954643097706</v>
      </c>
      <c r="O726">
        <f t="shared" si="203"/>
        <v>78.090579229271569</v>
      </c>
      <c r="P726" s="3">
        <f t="shared" si="204"/>
        <v>78.090579229271569</v>
      </c>
      <c r="Q726" s="3">
        <f t="shared" si="205"/>
        <v>-91.075045356902294</v>
      </c>
      <c r="R726">
        <f t="shared" si="206"/>
        <v>88.924954643097706</v>
      </c>
      <c r="S726">
        <f t="shared" si="207"/>
        <v>1.3285701726640255E-2</v>
      </c>
      <c r="T726">
        <f t="shared" si="190"/>
        <v>78.090579229271569</v>
      </c>
    </row>
    <row r="727" spans="1:20" x14ac:dyDescent="0.25">
      <c r="A727">
        <f t="shared" si="191"/>
        <v>83.793736682757213</v>
      </c>
      <c r="B727">
        <f t="shared" si="208"/>
        <v>13.336187393201488</v>
      </c>
      <c r="C727" t="str">
        <f t="shared" si="192"/>
        <v>-150.593435428387-7994.73283974002i</v>
      </c>
      <c r="D727" t="str">
        <f t="shared" si="193"/>
        <v>3.4781249988314-1193.40668289747i</v>
      </c>
      <c r="E727" t="str">
        <f t="shared" si="194"/>
        <v>162.466448998524-0.126841283423017i</v>
      </c>
      <c r="F727" t="str">
        <f t="shared" si="195"/>
        <v>2.90990990972161-11199.3864643225i</v>
      </c>
      <c r="G727" t="str">
        <f t="shared" si="196"/>
        <v>0.999999999935291-8.04419872102416E-06i</v>
      </c>
      <c r="H727" t="str">
        <f t="shared" si="197"/>
        <v>15.1516590297749+0.315653803449836i</v>
      </c>
      <c r="I727" t="str">
        <f t="shared" si="198"/>
        <v>24.2331015389393-1148.87508556401i</v>
      </c>
      <c r="K727" t="str">
        <f t="shared" si="199"/>
        <v>0.329853705914776-0.00691741061049298i</v>
      </c>
      <c r="L727" t="str">
        <f t="shared" si="200"/>
        <v>0.000833333333333333-60.4562623679765i</v>
      </c>
      <c r="M727" t="str">
        <f t="shared" si="201"/>
        <v>0.005-21.2728452610313i</v>
      </c>
      <c r="N727">
        <f t="shared" si="202"/>
        <v>88.920871007712364</v>
      </c>
      <c r="O727">
        <f t="shared" si="203"/>
        <v>78.057619786280085</v>
      </c>
      <c r="P727" s="3">
        <f t="shared" si="204"/>
        <v>78.057619786280085</v>
      </c>
      <c r="Q727" s="3">
        <f t="shared" si="205"/>
        <v>-91.079128992287636</v>
      </c>
      <c r="R727">
        <f t="shared" si="206"/>
        <v>88.920871007712364</v>
      </c>
      <c r="S727">
        <f t="shared" si="207"/>
        <v>1.3336187393201488E-2</v>
      </c>
      <c r="T727">
        <f t="shared" si="190"/>
        <v>78.057619786280085</v>
      </c>
    </row>
    <row r="728" spans="1:20" x14ac:dyDescent="0.25">
      <c r="A728">
        <f t="shared" si="191"/>
        <v>84.112152882151705</v>
      </c>
      <c r="B728">
        <f t="shared" si="208"/>
        <v>13.386864905295655</v>
      </c>
      <c r="C728" t="str">
        <f t="shared" si="192"/>
        <v>-150.592878733546-7964.4426803041i</v>
      </c>
      <c r="D728" t="str">
        <f t="shared" si="193"/>
        <v>3.47812499882251-1188.88890554186i</v>
      </c>
      <c r="E728" t="str">
        <f t="shared" si="194"/>
        <v>162.466425496979-0.127322757133445i</v>
      </c>
      <c r="F728" t="str">
        <f t="shared" si="195"/>
        <v>2.90990990972018-11156.9899028698i</v>
      </c>
      <c r="G728" t="str">
        <f t="shared" si="196"/>
        <v>0.999999999934798-8.07476667616007E-06i</v>
      </c>
      <c r="H728" t="str">
        <f t="shared" si="197"/>
        <v>15.1516601253326+0.316853294581182i</v>
      </c>
      <c r="I728" t="str">
        <f t="shared" si="198"/>
        <v>24.2331020653675-1144.5259227935i</v>
      </c>
      <c r="K728" t="str">
        <f t="shared" si="199"/>
        <v>0.329852592469062-0.0069436731329283i</v>
      </c>
      <c r="L728" t="str">
        <f t="shared" si="200"/>
        <v>0.000833333333333333-60.2273982546093i</v>
      </c>
      <c r="M728" t="str">
        <f t="shared" si="201"/>
        <v>0.005-21.1923144660603i</v>
      </c>
      <c r="N728">
        <f t="shared" si="202"/>
        <v>88.916771872093804</v>
      </c>
      <c r="O728">
        <f t="shared" si="203"/>
        <v>78.024660224439785</v>
      </c>
      <c r="P728" s="3">
        <f t="shared" si="204"/>
        <v>78.024660224439785</v>
      </c>
      <c r="Q728" s="3">
        <f t="shared" si="205"/>
        <v>-91.083228127906196</v>
      </c>
      <c r="R728">
        <f t="shared" si="206"/>
        <v>88.916771872093804</v>
      </c>
      <c r="S728">
        <f t="shared" si="207"/>
        <v>1.3386864905295654E-2</v>
      </c>
      <c r="T728">
        <f t="shared" si="190"/>
        <v>78.024660224439785</v>
      </c>
    </row>
    <row r="729" spans="1:20" x14ac:dyDescent="0.25">
      <c r="A729">
        <f t="shared" si="191"/>
        <v>84.431779063103875</v>
      </c>
      <c r="B729">
        <f t="shared" si="208"/>
        <v>13.437734991935779</v>
      </c>
      <c r="C729" t="str">
        <f t="shared" si="192"/>
        <v>-150.592317803943-7934.26709223729i</v>
      </c>
      <c r="D729" t="str">
        <f t="shared" si="193"/>
        <v>3.47812499881354-1184.38823075229i</v>
      </c>
      <c r="E729" t="str">
        <f t="shared" si="194"/>
        <v>162.46640181666-0.127806054461109i</v>
      </c>
      <c r="F729" t="str">
        <f t="shared" si="195"/>
        <v>2.90990990971873-11114.7538384626i</v>
      </c>
      <c r="G729" t="str">
        <f t="shared" si="196"/>
        <v>0.999999999934302-8.10545078952546E-06i</v>
      </c>
      <c r="H729" t="str">
        <f t="shared" si="197"/>
        <v>15.1516612292325+0.318057343855249i</v>
      </c>
      <c r="I729" t="str">
        <f t="shared" si="198"/>
        <v>24.2331025958043-1140.19322441265i</v>
      </c>
      <c r="K729" t="str">
        <f t="shared" si="199"/>
        <v>0.32985147055275-0.0069700351826151i</v>
      </c>
      <c r="L729" t="str">
        <f t="shared" si="200"/>
        <v>0.000833333333333333-59.9994005325853i</v>
      </c>
      <c r="M729" t="str">
        <f t="shared" si="201"/>
        <v>0.005-21.1120885296476i</v>
      </c>
      <c r="N729">
        <f t="shared" si="202"/>
        <v>88.912657177542215</v>
      </c>
      <c r="O729">
        <f t="shared" si="203"/>
        <v>77.991700542846701</v>
      </c>
      <c r="P729" s="3">
        <f t="shared" si="204"/>
        <v>77.991700542846701</v>
      </c>
      <c r="Q729" s="3">
        <f t="shared" si="205"/>
        <v>-91.087342822457785</v>
      </c>
      <c r="R729">
        <f t="shared" si="206"/>
        <v>88.912657177542215</v>
      </c>
      <c r="S729">
        <f t="shared" si="207"/>
        <v>1.3437734991935778E-2</v>
      </c>
      <c r="T729">
        <f t="shared" si="190"/>
        <v>77.991700542846701</v>
      </c>
    </row>
    <row r="730" spans="1:20" x14ac:dyDescent="0.25">
      <c r="A730">
        <f t="shared" si="191"/>
        <v>84.752619823543668</v>
      </c>
      <c r="B730">
        <f t="shared" si="208"/>
        <v>13.488798384905134</v>
      </c>
      <c r="C730" t="str">
        <f t="shared" si="192"/>
        <v>-150.591752607396-7904.20564145584i</v>
      </c>
      <c r="D730" t="str">
        <f t="shared" si="193"/>
        <v>3.47812499880451-1179.90459378506i</v>
      </c>
      <c r="E730" t="str">
        <f t="shared" si="194"/>
        <v>162.466377956207-0.128291182267343i</v>
      </c>
      <c r="F730" t="str">
        <f t="shared" si="195"/>
        <v>2.90990990971728-11072.6776635208i</v>
      </c>
      <c r="G730" t="str">
        <f t="shared" si="196"/>
        <v>0.999999999933801-8.13625150252158E-06i</v>
      </c>
      <c r="H730" t="str">
        <f t="shared" si="197"/>
        <v>15.151662341538+0.319265968593853i</v>
      </c>
      <c r="I730" t="str">
        <f t="shared" si="198"/>
        <v>24.2331031302799-1135.87692809412i</v>
      </c>
      <c r="K730" t="str">
        <f t="shared" si="199"/>
        <v>0.329850340101459-0.00699649713466655i</v>
      </c>
      <c r="L730" t="str">
        <f t="shared" si="200"/>
        <v>0.000833333333333333-59.7722659220814i</v>
      </c>
      <c r="M730" t="str">
        <f t="shared" si="201"/>
        <v>0.005-21.0321662977163i</v>
      </c>
      <c r="N730">
        <f t="shared" si="202"/>
        <v>88.908526865137006</v>
      </c>
      <c r="O730">
        <f t="shared" si="203"/>
        <v>77.95874074058996</v>
      </c>
      <c r="P730" s="3">
        <f t="shared" si="204"/>
        <v>77.95874074058996</v>
      </c>
      <c r="Q730" s="3">
        <f t="shared" si="205"/>
        <v>-91.091473134862994</v>
      </c>
      <c r="R730">
        <f t="shared" si="206"/>
        <v>88.908526865137006</v>
      </c>
      <c r="S730">
        <f t="shared" si="207"/>
        <v>1.3488798384905135E-2</v>
      </c>
      <c r="T730">
        <f t="shared" si="190"/>
        <v>77.95874074058996</v>
      </c>
    </row>
    <row r="731" spans="1:20" x14ac:dyDescent="0.25">
      <c r="A731">
        <f t="shared" si="191"/>
        <v>85.074679778873147</v>
      </c>
      <c r="B731">
        <f t="shared" si="208"/>
        <v>13.540055818767774</v>
      </c>
      <c r="C731" t="str">
        <f t="shared" si="192"/>
        <v>-150.591183111474-7874.25789551764i</v>
      </c>
      <c r="D731" t="str">
        <f t="shared" si="193"/>
        <v>3.4781249987954-1175.43793014152i</v>
      </c>
      <c r="E731" t="str">
        <f t="shared" si="194"/>
        <v>162.466353914251-0.128778147438816i</v>
      </c>
      <c r="F731" t="str">
        <f t="shared" si="195"/>
        <v>2.90990990971582-11030.7607727646i</v>
      </c>
      <c r="G731" t="str">
        <f t="shared" si="196"/>
        <v>0.999999999933297-8.16716925822705E-06i</v>
      </c>
      <c r="H731" t="str">
        <f t="shared" si="197"/>
        <v>15.1516634623131+0.320479186184643i</v>
      </c>
      <c r="I731" t="str">
        <f t="shared" si="198"/>
        <v>24.2331036688253-1131.57697174655i</v>
      </c>
      <c r="K731" t="str">
        <f t="shared" si="199"/>
        <v>0.329849201050318-0.00702305936558585i</v>
      </c>
      <c r="L731" t="str">
        <f t="shared" si="200"/>
        <v>0.000833333333333333-59.5459911556896i</v>
      </c>
      <c r="M731" t="str">
        <f t="shared" si="201"/>
        <v>0.005-20.9525466205582i</v>
      </c>
      <c r="N731">
        <f t="shared" si="202"/>
        <v>88.904380875736024</v>
      </c>
      <c r="O731">
        <f t="shared" si="203"/>
        <v>77.92578081675147</v>
      </c>
      <c r="P731" s="3">
        <f t="shared" si="204"/>
        <v>77.92578081675147</v>
      </c>
      <c r="Q731" s="3">
        <f t="shared" si="205"/>
        <v>-91.095619124263976</v>
      </c>
      <c r="R731">
        <f t="shared" si="206"/>
        <v>88.904380875736024</v>
      </c>
      <c r="S731">
        <f t="shared" si="207"/>
        <v>1.3540055818767775E-2</v>
      </c>
      <c r="T731">
        <f t="shared" si="190"/>
        <v>77.92578081675147</v>
      </c>
    </row>
    <row r="732" spans="1:20" x14ac:dyDescent="0.25">
      <c r="A732">
        <f t="shared" si="191"/>
        <v>85.397963562032857</v>
      </c>
      <c r="B732">
        <f t="shared" si="208"/>
        <v>13.591508030879092</v>
      </c>
      <c r="C732" t="str">
        <f t="shared" si="192"/>
        <v>-150.590609283515-7844.42342361679i</v>
      </c>
      <c r="D732" t="str">
        <f t="shared" si="193"/>
        <v>3.47812499878623-1170.98817556723i</v>
      </c>
      <c r="E732" t="str">
        <f t="shared" si="194"/>
        <v>162.466329689416-0.129266956887585i</v>
      </c>
      <c r="F732" t="str">
        <f t="shared" si="195"/>
        <v>2.90990990971434-10989.0025632053i</v>
      </c>
      <c r="G732" t="str">
        <f t="shared" si="196"/>
        <v>0.99999999993279-8.19820450140414E-06i</v>
      </c>
      <c r="H732" t="str">
        <f t="shared" si="197"/>
        <v>15.1516645916225+0.321697014081355i</v>
      </c>
      <c r="I732" t="str">
        <f t="shared" si="198"/>
        <v>24.2331042114713-1127.29329351361i</v>
      </c>
      <c r="K732" t="str">
        <f t="shared" si="199"/>
        <v>0.329848053333965-0.00704972225327137i</v>
      </c>
      <c r="L732" t="str">
        <f t="shared" si="200"/>
        <v>0.000833333333333333-59.3205729783719i</v>
      </c>
      <c r="M732" t="str">
        <f t="shared" si="201"/>
        <v>0.005-20.8732283528175i</v>
      </c>
      <c r="N732">
        <f t="shared" si="202"/>
        <v>88.900219149974646</v>
      </c>
      <c r="O732">
        <f t="shared" si="203"/>
        <v>77.892820770406701</v>
      </c>
      <c r="P732" s="3">
        <f t="shared" si="204"/>
        <v>77.892820770406701</v>
      </c>
      <c r="Q732" s="3">
        <f t="shared" si="205"/>
        <v>-91.099780850025354</v>
      </c>
      <c r="R732">
        <f t="shared" si="206"/>
        <v>88.900219149974646</v>
      </c>
      <c r="S732">
        <f t="shared" si="207"/>
        <v>1.3591508030879093E-2</v>
      </c>
      <c r="T732">
        <f t="shared" si="190"/>
        <v>77.892820770406701</v>
      </c>
    </row>
    <row r="733" spans="1:20" x14ac:dyDescent="0.25">
      <c r="A733">
        <f t="shared" si="191"/>
        <v>85.722475823568601</v>
      </c>
      <c r="B733">
        <f t="shared" si="208"/>
        <v>13.643155761396434</v>
      </c>
      <c r="C733" t="str">
        <f t="shared" si="192"/>
        <v>-150.590031090593-7814.70179657651i</v>
      </c>
      <c r="D733" t="str">
        <f t="shared" si="193"/>
        <v>3.47812499877699-1166.55526605098i</v>
      </c>
      <c r="E733" t="str">
        <f t="shared" si="194"/>
        <v>162.46630528031-0.129757617551084i</v>
      </c>
      <c r="F733" t="str">
        <f t="shared" si="195"/>
        <v>2.90990990971285-10947.4024341373i</v>
      </c>
      <c r="G733" t="str">
        <f t="shared" si="196"/>
        <v>0.999999999932278-8.22935767850528E-06i</v>
      </c>
      <c r="H733" t="str">
        <f t="shared" si="197"/>
        <v>15.1516657295309+0.322919469804058i</v>
      </c>
      <c r="I733" t="str">
        <f t="shared" si="198"/>
        <v>24.2331047582498-1123.02583177317i</v>
      </c>
      <c r="K733" t="str">
        <f t="shared" si="199"/>
        <v>0.329846896886542-0.00707648617702131i</v>
      </c>
      <c r="L733" t="str">
        <f t="shared" si="200"/>
        <v>0.000833333333333333-59.0960081474119i</v>
      </c>
      <c r="M733" t="str">
        <f t="shared" si="201"/>
        <v>0.005-20.7942103534743i</v>
      </c>
      <c r="N733">
        <f t="shared" si="202"/>
        <v>88.896041628265223</v>
      </c>
      <c r="O733">
        <f t="shared" si="203"/>
        <v>77.859860600623719</v>
      </c>
      <c r="P733" s="3">
        <f t="shared" si="204"/>
        <v>77.859860600623719</v>
      </c>
      <c r="Q733" s="3">
        <f t="shared" si="205"/>
        <v>-91.103958371734777</v>
      </c>
      <c r="R733">
        <f t="shared" si="206"/>
        <v>88.896041628265223</v>
      </c>
      <c r="S733">
        <f t="shared" si="207"/>
        <v>1.3643155761396434E-2</v>
      </c>
      <c r="T733">
        <f t="shared" si="190"/>
        <v>77.859860600623719</v>
      </c>
    </row>
    <row r="734" spans="1:20" x14ac:dyDescent="0.25">
      <c r="A734">
        <f t="shared" si="191"/>
        <v>86.048221231698165</v>
      </c>
      <c r="B734">
        <f t="shared" si="208"/>
        <v>13.694999753289741</v>
      </c>
      <c r="C734" t="str">
        <f t="shared" si="192"/>
        <v>-150.589448499538-7785.09258684335i</v>
      </c>
      <c r="D734" t="str">
        <f t="shared" si="193"/>
        <v>3.47812499876768-1162.13913782387i</v>
      </c>
      <c r="E734" t="str">
        <f t="shared" si="194"/>
        <v>162.466280685532-0.130250136392397i</v>
      </c>
      <c r="F734" t="str">
        <f t="shared" si="195"/>
        <v>2.90990990971135-10905.9597871285i</v>
      </c>
      <c r="G734" t="str">
        <f t="shared" si="196"/>
        <v>0.999999999931762-8.26062923767933E-06i</v>
      </c>
      <c r="H734" t="str">
        <f t="shared" si="197"/>
        <v>15.1516668761041+0.3241465709394i</v>
      </c>
      <c r="I734" t="str">
        <f t="shared" si="198"/>
        <v>24.2331053091913-1118.77452513635i</v>
      </c>
      <c r="K734" t="str">
        <f t="shared" si="199"/>
        <v>0.32984573164169-0.00710335151753853i</v>
      </c>
      <c r="L734" t="str">
        <f t="shared" si="200"/>
        <v>0.000833333333333333-58.8722934323688i</v>
      </c>
      <c r="M734" t="str">
        <f t="shared" si="201"/>
        <v>0.005-20.7154914858281i</v>
      </c>
      <c r="N734">
        <f t="shared" si="202"/>
        <v>88.891848250795874</v>
      </c>
      <c r="O734">
        <f t="shared" si="203"/>
        <v>77.826900306463429</v>
      </c>
      <c r="P734" s="3">
        <f t="shared" si="204"/>
        <v>77.826900306463429</v>
      </c>
      <c r="Q734" s="3">
        <f t="shared" si="205"/>
        <v>-91.108151749204126</v>
      </c>
      <c r="R734">
        <f t="shared" si="206"/>
        <v>88.891848250795874</v>
      </c>
      <c r="S734">
        <f t="shared" si="207"/>
        <v>1.3694999753289741E-2</v>
      </c>
      <c r="T734">
        <f t="shared" si="190"/>
        <v>77.826900306463429</v>
      </c>
    </row>
    <row r="735" spans="1:20" x14ac:dyDescent="0.25">
      <c r="A735">
        <f t="shared" si="191"/>
        <v>86.375204472378613</v>
      </c>
      <c r="B735">
        <f t="shared" si="208"/>
        <v>13.747040752352243</v>
      </c>
      <c r="C735" t="str">
        <f t="shared" si="192"/>
        <v>-150.588861476931-7755.59536848131i</v>
      </c>
      <c r="D735" t="str">
        <f t="shared" si="193"/>
        <v>3.47812499875829-1157.73972735842i</v>
      </c>
      <c r="E735" t="str">
        <f t="shared" si="194"/>
        <v>162.466255903672-0.130744520400174i</v>
      </c>
      <c r="F735" t="str">
        <f t="shared" si="195"/>
        <v>2.90990990970983-10864.6740260127i</v>
      </c>
      <c r="G735" t="str">
        <f t="shared" si="196"/>
        <v>0.999999999931242-8.29201962877821E-06i</v>
      </c>
      <c r="H735" t="str">
        <f t="shared" si="197"/>
        <v>15.1516680314077+0.325378335140877i</v>
      </c>
      <c r="I735" t="str">
        <f t="shared" si="198"/>
        <v>24.233105864328-1114.53931244668i</v>
      </c>
      <c r="K735" t="str">
        <f t="shared" si="199"/>
        <v>0.329844557532551-0.00713031865693588i</v>
      </c>
      <c r="L735" t="str">
        <f t="shared" si="200"/>
        <v>0.000833333333333333-58.6494256150318i</v>
      </c>
      <c r="M735" t="str">
        <f t="shared" si="201"/>
        <v>0.005-20.6370706174817i</v>
      </c>
      <c r="N735">
        <f t="shared" si="202"/>
        <v>88.887638957530029</v>
      </c>
      <c r="O735">
        <f t="shared" si="203"/>
        <v>77.793939886979942</v>
      </c>
      <c r="P735" s="3">
        <f t="shared" si="204"/>
        <v>77.793939886979942</v>
      </c>
      <c r="Q735" s="3">
        <f t="shared" si="205"/>
        <v>-91.112361042469971</v>
      </c>
      <c r="R735">
        <f t="shared" si="206"/>
        <v>88.887638957530029</v>
      </c>
      <c r="S735">
        <f t="shared" si="207"/>
        <v>1.3747040752352243E-2</v>
      </c>
      <c r="T735">
        <f t="shared" si="190"/>
        <v>77.793939886979942</v>
      </c>
    </row>
    <row r="736" spans="1:20" x14ac:dyDescent="0.25">
      <c r="A736">
        <f t="shared" si="191"/>
        <v>86.703430249373653</v>
      </c>
      <c r="B736">
        <f t="shared" si="208"/>
        <v>13.799279507211182</v>
      </c>
      <c r="C736" t="str">
        <f t="shared" si="192"/>
        <v>-150.588269989099-7726.20971716521i</v>
      </c>
      <c r="D736" t="str">
        <f t="shared" si="193"/>
        <v>3.47812499874884-1153.35697136763i</v>
      </c>
      <c r="E736" t="str">
        <f t="shared" si="194"/>
        <v>162.466230933309-0.131240776588887i</v>
      </c>
      <c r="F736" t="str">
        <f t="shared" si="195"/>
        <v>2.90990990970831-10823.5445568803i</v>
      </c>
      <c r="G736" t="str">
        <f t="shared" si="196"/>
        <v>0.999999999930719-8.32352930336321E-06i</v>
      </c>
      <c r="H736" t="str">
        <f t="shared" si="197"/>
        <v>15.1516691955086+0.326614780129078i</v>
      </c>
      <c r="I736" t="str">
        <f t="shared" si="198"/>
        <v>24.2331064236918-1110.32013277921i</v>
      </c>
      <c r="K736" t="str">
        <f t="shared" si="199"/>
        <v>0.329843374491753-0.00715738797874062i</v>
      </c>
      <c r="L736" t="str">
        <f t="shared" si="200"/>
        <v>0.000833333333333333-58.4274014893719i</v>
      </c>
      <c r="M736" t="str">
        <f t="shared" si="201"/>
        <v>0.005-20.5589466203245i</v>
      </c>
      <c r="N736">
        <f t="shared" si="202"/>
        <v>88.883413688205309</v>
      </c>
      <c r="O736">
        <f t="shared" si="203"/>
        <v>77.760979341219894</v>
      </c>
      <c r="P736" s="3">
        <f t="shared" si="204"/>
        <v>77.760979341219894</v>
      </c>
      <c r="Q736" s="3">
        <f t="shared" si="205"/>
        <v>-91.116586311794691</v>
      </c>
      <c r="R736">
        <f t="shared" si="206"/>
        <v>88.883413688205309</v>
      </c>
      <c r="S736">
        <f t="shared" si="207"/>
        <v>1.3799279507211182E-2</v>
      </c>
      <c r="T736">
        <f t="shared" si="190"/>
        <v>77.760979341219894</v>
      </c>
    </row>
    <row r="737" spans="1:20" x14ac:dyDescent="0.25">
      <c r="A737">
        <f t="shared" si="191"/>
        <v>87.032903284321279</v>
      </c>
      <c r="B737">
        <f t="shared" si="208"/>
        <v>13.851716769338585</v>
      </c>
      <c r="C737" t="str">
        <f t="shared" si="192"/>
        <v>-150.587674002114-7696.93521017501i</v>
      </c>
      <c r="D737" t="str">
        <f t="shared" si="193"/>
        <v>3.4781249987393-1148.99080680408i</v>
      </c>
      <c r="E737" t="str">
        <f t="shared" si="194"/>
        <v>162.466205773012-0.131738911998793i</v>
      </c>
      <c r="F737" t="str">
        <f t="shared" si="195"/>
        <v>2.90990990970677-10782.57078807i</v>
      </c>
      <c r="G737" t="str">
        <f t="shared" si="196"/>
        <v>0.999999999930191-8.35515871471158E-06i</v>
      </c>
      <c r="H737" t="str">
        <f t="shared" si="197"/>
        <v>15.1516703684734+0.32785592369194i</v>
      </c>
      <c r="I737" t="str">
        <f t="shared" si="198"/>
        <v>24.2331069873148-1106.11692543959i</v>
      </c>
      <c r="K737" t="str">
        <f t="shared" si="199"/>
        <v>0.329842182451419-0.00718455986789984i</v>
      </c>
      <c r="L737" t="str">
        <f t="shared" si="200"/>
        <v>0.000833333333333333-58.2062178614984i</v>
      </c>
      <c r="M737" t="str">
        <f t="shared" si="201"/>
        <v>0.005-20.4811183705165i</v>
      </c>
      <c r="N737">
        <f t="shared" si="202"/>
        <v>88.879172382332911</v>
      </c>
      <c r="O737">
        <f t="shared" si="203"/>
        <v>77.728018668222887</v>
      </c>
      <c r="P737" s="3">
        <f t="shared" si="204"/>
        <v>77.728018668222887</v>
      </c>
      <c r="Q737" s="3">
        <f t="shared" si="205"/>
        <v>-91.120827617667089</v>
      </c>
      <c r="R737">
        <f t="shared" si="206"/>
        <v>88.879172382332911</v>
      </c>
      <c r="S737">
        <f t="shared" si="207"/>
        <v>1.3851716769338586E-2</v>
      </c>
      <c r="T737">
        <f t="shared" si="190"/>
        <v>77.728018668222887</v>
      </c>
    </row>
    <row r="738" spans="1:20" x14ac:dyDescent="0.25">
      <c r="A738">
        <f t="shared" si="191"/>
        <v>87.363628316801709</v>
      </c>
      <c r="B738">
        <f t="shared" si="208"/>
        <v>13.904353293062073</v>
      </c>
      <c r="C738" t="str">
        <f t="shared" si="192"/>
        <v>-150.587073481784-7667.77142638925i</v>
      </c>
      <c r="D738" t="str">
        <f t="shared" si="193"/>
        <v>3.47812499872971-1144.64117085903i</v>
      </c>
      <c r="E738" t="str">
        <f t="shared" si="194"/>
        <v>162.466180421334-0.132238933695983i</v>
      </c>
      <c r="F738" t="str">
        <f t="shared" si="195"/>
        <v>2.90990990970523-10741.7521301606i</v>
      </c>
      <c r="G738" t="str">
        <f t="shared" si="196"/>
        <v>0.99999999992966-8.38690831782302E-06i</v>
      </c>
      <c r="H738" t="str">
        <f t="shared" si="197"/>
        <v>15.1516715503698+0.329101783685004i</v>
      </c>
      <c r="I738" t="str">
        <f t="shared" si="198"/>
        <v>24.2331075552299-1101.92962996332i</v>
      </c>
      <c r="K738" t="str">
        <f t="shared" si="199"/>
        <v>0.329840981343154-0.00721183471078505i</v>
      </c>
      <c r="L738" t="str">
        <f t="shared" si="200"/>
        <v>0.000833333333333333-57.9858715496097i</v>
      </c>
      <c r="M738" t="str">
        <f t="shared" si="201"/>
        <v>0.005-20.4035847484723i</v>
      </c>
      <c r="N738">
        <f t="shared" si="202"/>
        <v>88.87491497919666</v>
      </c>
      <c r="O738">
        <f t="shared" si="203"/>
        <v>77.695057867020907</v>
      </c>
      <c r="P738" s="3">
        <f t="shared" si="204"/>
        <v>77.695057867020907</v>
      </c>
      <c r="Q738" s="3">
        <f t="shared" si="205"/>
        <v>-91.12508502080334</v>
      </c>
      <c r="R738">
        <f t="shared" si="206"/>
        <v>88.87491497919666</v>
      </c>
      <c r="S738">
        <f t="shared" si="207"/>
        <v>1.3904353293062072E-2</v>
      </c>
      <c r="T738">
        <f t="shared" si="190"/>
        <v>77.695057867020907</v>
      </c>
    </row>
    <row r="739" spans="1:20" x14ac:dyDescent="0.25">
      <c r="A739">
        <f t="shared" si="191"/>
        <v>87.69561010440556</v>
      </c>
      <c r="B739">
        <f t="shared" si="208"/>
        <v>13.95718983557571</v>
      </c>
      <c r="C739" t="str">
        <f t="shared" si="192"/>
        <v>-150.586468393661-7638.71794627956i</v>
      </c>
      <c r="D739" t="str">
        <f t="shared" si="193"/>
        <v>3.47812499872004-1140.3080009615i</v>
      </c>
      <c r="E739" t="str">
        <f t="shared" si="194"/>
        <v>162.466154876823-0.132740848772564i</v>
      </c>
      <c r="F739" t="str">
        <f t="shared" si="195"/>
        <v>2.90990990970367-10701.0879959617i</v>
      </c>
      <c r="G739" t="str">
        <f t="shared" si="196"/>
        <v>0.999999999929124-8.41877856942624E-06i</v>
      </c>
      <c r="H739" t="str">
        <f t="shared" si="197"/>
        <v>15.1516727412658+0.330352378031671i</v>
      </c>
      <c r="I739" t="str">
        <f t="shared" si="198"/>
        <v>24.2331081274688-1097.75818611472i</v>
      </c>
      <c r="K739" t="str">
        <f t="shared" si="199"/>
        <v>0.329839771098045-0.00723921289519734i</v>
      </c>
      <c r="L739" t="str">
        <f t="shared" si="200"/>
        <v>0.000833333333333333-57.7663593839506i</v>
      </c>
      <c r="M739" t="str">
        <f t="shared" si="201"/>
        <v>0.005-20.3263446388447i</v>
      </c>
      <c r="N739">
        <f t="shared" si="202"/>
        <v>88.870641417852227</v>
      </c>
      <c r="O739">
        <f t="shared" si="203"/>
        <v>77.662096936638875</v>
      </c>
      <c r="P739" s="3">
        <f t="shared" si="204"/>
        <v>77.662096936638875</v>
      </c>
      <c r="Q739" s="3">
        <f t="shared" si="205"/>
        <v>-91.129358582147773</v>
      </c>
      <c r="R739">
        <f t="shared" si="206"/>
        <v>88.870641417852227</v>
      </c>
      <c r="S739">
        <f t="shared" si="207"/>
        <v>1.3957189835575709E-2</v>
      </c>
      <c r="T739">
        <f t="shared" si="190"/>
        <v>77.662096936638875</v>
      </c>
    </row>
    <row r="740" spans="1:20" x14ac:dyDescent="0.25">
      <c r="A740">
        <f t="shared" si="191"/>
        <v>88.0288534228023</v>
      </c>
      <c r="B740">
        <f t="shared" si="208"/>
        <v>14.010227156950897</v>
      </c>
      <c r="C740" t="str">
        <f t="shared" si="192"/>
        <v>-150.585858703047-7609.77435190442i</v>
      </c>
      <c r="D740" t="str">
        <f t="shared" si="193"/>
        <v>3.47812499871029-1135.9912347774i</v>
      </c>
      <c r="E740" t="str">
        <f t="shared" si="194"/>
        <v>162.466129138015-0.133244664346879i</v>
      </c>
      <c r="F740" t="str">
        <f t="shared" si="195"/>
        <v>2.90990990970209-10660.5778005064i</v>
      </c>
      <c r="G740" t="str">
        <f t="shared" si="196"/>
        <v>0.999999999928584-0.0000084507699279855i</v>
      </c>
      <c r="H740" t="str">
        <f t="shared" si="197"/>
        <v>15.1516739412299+0.331607724723468i</v>
      </c>
      <c r="I740" t="str">
        <f t="shared" si="198"/>
        <v>24.2331087040655-1093.60253388618i</v>
      </c>
      <c r="K740" t="str">
        <f t="shared" si="199"/>
        <v>0.329838551646657-0.00726669481037243i</v>
      </c>
      <c r="L740" t="str">
        <f t="shared" si="200"/>
        <v>0.000833333333333333-57.547678206765i</v>
      </c>
      <c r="M740" t="str">
        <f t="shared" si="201"/>
        <v>0.005-20.2493969305088i</v>
      </c>
      <c r="N740">
        <f t="shared" si="202"/>
        <v>88.866351637126243</v>
      </c>
      <c r="O740">
        <f t="shared" si="203"/>
        <v>77.629135876094381</v>
      </c>
      <c r="P740" s="3">
        <f t="shared" si="204"/>
        <v>77.629135876094381</v>
      </c>
      <c r="Q740" s="3">
        <f t="shared" si="205"/>
        <v>-91.133648362873757</v>
      </c>
      <c r="R740">
        <f t="shared" si="206"/>
        <v>88.866351637126243</v>
      </c>
      <c r="S740">
        <f t="shared" si="207"/>
        <v>1.4010227156950897E-2</v>
      </c>
      <c r="T740">
        <f t="shared" si="190"/>
        <v>77.629135876094381</v>
      </c>
    </row>
    <row r="741" spans="1:20" x14ac:dyDescent="0.25">
      <c r="A741">
        <f t="shared" si="191"/>
        <v>88.363363065808954</v>
      </c>
      <c r="B741">
        <f t="shared" si="208"/>
        <v>14.063466020147311</v>
      </c>
      <c r="C741" t="str">
        <f t="shared" si="192"/>
        <v>-150.585244374962-7580.94022690266i</v>
      </c>
      <c r="D741" t="str">
        <f t="shared" si="193"/>
        <v>3.47812499870047-1131.69081020859i</v>
      </c>
      <c r="E741" t="str">
        <f t="shared" si="194"/>
        <v>162.46610320343-0.133750387563217i</v>
      </c>
      <c r="F741" t="str">
        <f t="shared" si="195"/>
        <v>2.90990990970052-10620.2209610416i</v>
      </c>
      <c r="G741" t="str">
        <f t="shared" si="196"/>
        <v>0.999999999928041-8.48288285370724E-06i</v>
      </c>
      <c r="H741" t="str">
        <f t="shared" si="197"/>
        <v>15.1516751503312+0.332867841820298i</v>
      </c>
      <c r="I741" t="str">
        <f t="shared" si="198"/>
        <v>24.2331092850524-1089.46261349724i</v>
      </c>
      <c r="K741" t="str">
        <f t="shared" si="199"/>
        <v>0.329837322919026-0.00729428084698548i</v>
      </c>
      <c r="L741" t="str">
        <f t="shared" si="200"/>
        <v>0.000833333333333333-57.3298248722505i</v>
      </c>
      <c r="M741" t="str">
        <f t="shared" si="201"/>
        <v>0.005-20.1727405165459i</v>
      </c>
      <c r="N741">
        <f t="shared" si="202"/>
        <v>88.862045575615497</v>
      </c>
      <c r="O741">
        <f t="shared" si="203"/>
        <v>77.596174684397084</v>
      </c>
      <c r="P741" s="3">
        <f t="shared" si="204"/>
        <v>77.596174684397084</v>
      </c>
      <c r="Q741" s="3">
        <f t="shared" si="205"/>
        <v>-91.137954424384503</v>
      </c>
      <c r="R741">
        <f t="shared" si="206"/>
        <v>88.862045575615497</v>
      </c>
      <c r="S741">
        <f t="shared" si="207"/>
        <v>1.4063466020147311E-2</v>
      </c>
      <c r="T741">
        <f t="shared" si="190"/>
        <v>77.596174684397084</v>
      </c>
    </row>
    <row r="742" spans="1:20" x14ac:dyDescent="0.25">
      <c r="A742">
        <f t="shared" si="191"/>
        <v>88.699143845459034</v>
      </c>
      <c r="B742">
        <f t="shared" si="208"/>
        <v>14.116907191023872</v>
      </c>
      <c r="C742" t="str">
        <f t="shared" si="192"/>
        <v>-150.584625374179-7552.21515648841i</v>
      </c>
      <c r="D742" t="str">
        <f t="shared" si="193"/>
        <v>3.47812499869058-1127.40666539202i</v>
      </c>
      <c r="E742" t="str">
        <f t="shared" si="194"/>
        <v>162.466077071584-0.134258025592333i</v>
      </c>
      <c r="F742" t="str">
        <f t="shared" si="195"/>
        <v>2.90990990969892-10580.0168970209i</v>
      </c>
      <c r="G742" t="str">
        <f t="shared" si="196"/>
        <v>0.999999999927493-8.51511780854666E-06i</v>
      </c>
      <c r="H742" t="str">
        <f t="shared" si="197"/>
        <v>15.1516763686392+0.3341327474507i</v>
      </c>
      <c r="I742" t="str">
        <f t="shared" si="198"/>
        <v>24.2331098704634-1085.33836539376i</v>
      </c>
      <c r="K742" t="str">
        <f t="shared" si="199"/>
        <v>0.329836084844662-0.00732197139715634i</v>
      </c>
      <c r="L742" t="str">
        <f t="shared" si="200"/>
        <v>0.000833333333333333-57.1127962465138i</v>
      </c>
      <c r="M742" t="str">
        <f t="shared" si="201"/>
        <v>0.005-20.0963742942278i</v>
      </c>
      <c r="N742">
        <f t="shared" si="202"/>
        <v>88.857723171686047</v>
      </c>
      <c r="O742">
        <f t="shared" si="203"/>
        <v>77.563213360549724</v>
      </c>
      <c r="P742" s="3">
        <f t="shared" si="204"/>
        <v>77.563213360549724</v>
      </c>
      <c r="Q742" s="3">
        <f t="shared" si="205"/>
        <v>-91.142276828313953</v>
      </c>
      <c r="R742">
        <f t="shared" si="206"/>
        <v>88.857723171686047</v>
      </c>
      <c r="S742">
        <f t="shared" si="207"/>
        <v>1.4116907191023872E-2</v>
      </c>
      <c r="T742">
        <f t="shared" si="190"/>
        <v>77.563213360549724</v>
      </c>
    </row>
    <row r="743" spans="1:20" x14ac:dyDescent="0.25">
      <c r="A743">
        <f t="shared" si="191"/>
        <v>89.036200592071779</v>
      </c>
      <c r="B743">
        <f t="shared" si="208"/>
        <v>14.170551438349763</v>
      </c>
      <c r="C743" t="str">
        <f t="shared" si="192"/>
        <v>-150.584001665192-7523.59872744437i</v>
      </c>
      <c r="D743" t="str">
        <f t="shared" si="193"/>
        <v>3.4781249986806-1123.13873869884i</v>
      </c>
      <c r="E743" t="str">
        <f t="shared" si="194"/>
        <v>162.466050740978-0.134767585631203i</v>
      </c>
      <c r="F743" t="str">
        <f t="shared" si="195"/>
        <v>2.90990990969731-10539.9650300952i</v>
      </c>
      <c r="G743" t="str">
        <f t="shared" si="196"/>
        <v>0.999999999926941-8.54747525621442E-06i</v>
      </c>
      <c r="H743" t="str">
        <f t="shared" si="197"/>
        <v>15.151677596224+0.335402459812116i</v>
      </c>
      <c r="I743" t="str">
        <f t="shared" si="198"/>
        <v>24.2331104603319-1081.22973024704i</v>
      </c>
      <c r="K743" t="str">
        <f t="shared" si="199"/>
        <v>0.329834837352535-0.0073497668544543i</v>
      </c>
      <c r="L743" t="str">
        <f t="shared" si="200"/>
        <v>0.000833333333333333-56.8965892075251i</v>
      </c>
      <c r="M743" t="str">
        <f t="shared" si="201"/>
        <v>0.005-20.0202971650008i</v>
      </c>
      <c r="N743">
        <f t="shared" si="202"/>
        <v>88.853384363472486</v>
      </c>
      <c r="O743">
        <f t="shared" si="203"/>
        <v>77.530251903547139</v>
      </c>
      <c r="P743" s="3">
        <f t="shared" si="204"/>
        <v>77.530251903547139</v>
      </c>
      <c r="Q743" s="3">
        <f t="shared" si="205"/>
        <v>-91.146615636527514</v>
      </c>
      <c r="R743">
        <f t="shared" si="206"/>
        <v>88.853384363472486</v>
      </c>
      <c r="S743">
        <f t="shared" si="207"/>
        <v>1.4170551438349763E-2</v>
      </c>
      <c r="T743">
        <f t="shared" si="190"/>
        <v>77.530251903547139</v>
      </c>
    </row>
    <row r="744" spans="1:20" x14ac:dyDescent="0.25">
      <c r="A744">
        <f t="shared" si="191"/>
        <v>89.374538154321669</v>
      </c>
      <c r="B744">
        <f t="shared" si="208"/>
        <v>14.224399533815493</v>
      </c>
      <c r="C744" t="str">
        <f t="shared" si="192"/>
        <v>-150.583373212224-7495.09052811591i</v>
      </c>
      <c r="D744" t="str">
        <f t="shared" si="193"/>
        <v>3.47812499867056-1118.88696873347i</v>
      </c>
      <c r="E744" t="str">
        <f t="shared" si="194"/>
        <v>162.4660242101-0.135279074903264i</v>
      </c>
      <c r="F744" t="str">
        <f t="shared" si="195"/>
        <v>2.90990990969569-10500.064784105i</v>
      </c>
      <c r="G744" t="str">
        <f t="shared" si="196"/>
        <v>0.999999999926384-8.57995566218326E-06i</v>
      </c>
      <c r="H744" t="str">
        <f t="shared" si="197"/>
        <v>15.1516788331563+0.336676997171149i</v>
      </c>
      <c r="I744" t="str">
        <f t="shared" si="198"/>
        <v>24.2331110546919-1077.136648953i</v>
      </c>
      <c r="K744" t="str">
        <f t="shared" si="199"/>
        <v>0.32983358037108-0.00737766761390342i</v>
      </c>
      <c r="L744" t="str">
        <f t="shared" si="200"/>
        <v>0.000833333333333333-56.6812006450739i</v>
      </c>
      <c r="M744" t="str">
        <f t="shared" si="201"/>
        <v>0.005-19.9445080344698i</v>
      </c>
      <c r="N744">
        <f t="shared" si="202"/>
        <v>88.849029088876947</v>
      </c>
      <c r="O744">
        <f t="shared" si="203"/>
        <v>77.497290312376322</v>
      </c>
      <c r="P744" s="3">
        <f t="shared" si="204"/>
        <v>77.497290312376322</v>
      </c>
      <c r="Q744" s="3">
        <f t="shared" si="205"/>
        <v>-91.150970911123053</v>
      </c>
      <c r="R744">
        <f t="shared" si="206"/>
        <v>88.849029088876947</v>
      </c>
      <c r="S744">
        <f t="shared" si="207"/>
        <v>1.4224399533815494E-2</v>
      </c>
      <c r="T744">
        <f t="shared" si="190"/>
        <v>77.497290312376322</v>
      </c>
    </row>
    <row r="745" spans="1:20" x14ac:dyDescent="0.25">
      <c r="A745">
        <f t="shared" si="191"/>
        <v>89.714161399308082</v>
      </c>
      <c r="B745">
        <f t="shared" si="208"/>
        <v>14.278452252043992</v>
      </c>
      <c r="C745" t="str">
        <f t="shared" si="192"/>
        <v>-150.582739979236-7466.69014840563i</v>
      </c>
      <c r="D745" t="str">
        <f t="shared" si="193"/>
        <v>3.47812499866043-1114.65129433278i</v>
      </c>
      <c r="E745" t="str">
        <f t="shared" si="194"/>
        <v>162.465997477429-0.135792500658544i</v>
      </c>
      <c r="F745" t="str">
        <f t="shared" si="195"/>
        <v>2.90990990969406-10460.3155850719i</v>
      </c>
      <c r="G745" t="str">
        <f t="shared" si="196"/>
        <v>0.999999999925824-8.61255949369473E-06i</v>
      </c>
      <c r="H745" t="str">
        <f t="shared" si="197"/>
        <v>15.1516800795072+0.337956377863828i</v>
      </c>
      <c r="I745" t="str">
        <f t="shared" si="198"/>
        <v>24.2331116535777-1073.05906263128i</v>
      </c>
      <c r="K745" t="str">
        <f t="shared" si="199"/>
        <v>0.329832313828188-0.00740567407198744i</v>
      </c>
      <c r="L745" t="str">
        <f t="shared" si="200"/>
        <v>0.000833333333333333-56.4666274607232i</v>
      </c>
      <c r="M745" t="str">
        <f t="shared" si="201"/>
        <v>0.005-19.8690058123828i</v>
      </c>
      <c r="N745">
        <f t="shared" si="202"/>
        <v>88.844657285568317</v>
      </c>
      <c r="O745">
        <f t="shared" si="203"/>
        <v>77.464328586016904</v>
      </c>
      <c r="P745" s="3">
        <f t="shared" si="204"/>
        <v>77.464328586016904</v>
      </c>
      <c r="Q745" s="3">
        <f t="shared" si="205"/>
        <v>-91.155342714431683</v>
      </c>
      <c r="R745">
        <f t="shared" si="206"/>
        <v>88.844657285568317</v>
      </c>
      <c r="S745">
        <f t="shared" si="207"/>
        <v>1.4278452252043992E-2</v>
      </c>
      <c r="T745">
        <f t="shared" si="190"/>
        <v>77.464328586016904</v>
      </c>
    </row>
    <row r="746" spans="1:20" x14ac:dyDescent="0.25">
      <c r="A746">
        <f t="shared" si="191"/>
        <v>90.055075212625454</v>
      </c>
      <c r="B746">
        <f t="shared" si="208"/>
        <v>14.33271037060176</v>
      </c>
      <c r="C746" t="str">
        <f t="shared" si="192"/>
        <v>-150.582101929917-7438.39717976722i</v>
      </c>
      <c r="D746" t="str">
        <f t="shared" si="193"/>
        <v>3.47812499865023-1110.43165456518i</v>
      </c>
      <c r="E746" t="str">
        <f t="shared" si="194"/>
        <v>162.465970541434-0.136307870173713i</v>
      </c>
      <c r="F746" t="str">
        <f t="shared" si="195"/>
        <v>2.90990990969242-10420.7168611902i</v>
      </c>
      <c r="G746" t="str">
        <f t="shared" si="196"/>
        <v>0.999999999925259-8.64528721976588E-06i</v>
      </c>
      <c r="H746" t="str">
        <f t="shared" si="197"/>
        <v>15.1516813353485+0.339240620295873i</v>
      </c>
      <c r="I746" t="str">
        <f t="shared" si="198"/>
        <v>24.2331122570239-1068.99691262442i</v>
      </c>
      <c r="K746" t="str">
        <f t="shared" si="199"/>
        <v>0.329831037651202-0.0074337866266549i</v>
      </c>
      <c r="L746" t="str">
        <f t="shared" si="200"/>
        <v>0.000833333333333333-56.2528665677655i</v>
      </c>
      <c r="M746" t="str">
        <f t="shared" si="201"/>
        <v>0.005-19.7937894126148i</v>
      </c>
      <c r="N746">
        <f t="shared" si="202"/>
        <v>88.840268890981406</v>
      </c>
      <c r="O746">
        <f t="shared" si="203"/>
        <v>77.431366723440817</v>
      </c>
      <c r="P746" s="3">
        <f t="shared" si="204"/>
        <v>77.431366723440817</v>
      </c>
      <c r="Q746" s="3">
        <f t="shared" si="205"/>
        <v>-91.159731109018594</v>
      </c>
      <c r="R746">
        <f t="shared" si="206"/>
        <v>88.840268890981406</v>
      </c>
      <c r="S746">
        <f t="shared" si="207"/>
        <v>1.433271037060176E-2</v>
      </c>
      <c r="T746">
        <f t="shared" si="190"/>
        <v>77.431366723440817</v>
      </c>
    </row>
    <row r="747" spans="1:20" x14ac:dyDescent="0.25">
      <c r="A747">
        <f t="shared" si="191"/>
        <v>90.397284498433436</v>
      </c>
      <c r="B747">
        <f t="shared" si="208"/>
        <v>14.387174670010047</v>
      </c>
      <c r="C747" t="str">
        <f t="shared" si="192"/>
        <v>-150.581459027668-7410.21121519931i</v>
      </c>
      <c r="D747" t="str">
        <f t="shared" si="193"/>
        <v>3.47812499863996-1106.22798872973i</v>
      </c>
      <c r="E747" t="str">
        <f t="shared" si="194"/>
        <v>162.465943400567-0.136825190752035i</v>
      </c>
      <c r="F747" t="str">
        <f t="shared" si="195"/>
        <v>2.90990990969076-10381.268042819i</v>
      </c>
      <c r="G747" t="str">
        <f t="shared" si="196"/>
        <v>0.99999999992469-8.67813931119606E-06i</v>
      </c>
      <c r="H747" t="str">
        <f t="shared" si="197"/>
        <v>15.1516826007524+0.340529742942948i</v>
      </c>
      <c r="I747" t="str">
        <f t="shared" si="198"/>
        <v>24.2331128650646-1064.95014049704i</v>
      </c>
      <c r="K747" t="str">
        <f t="shared" si="199"/>
        <v>0.329829751766918-0.00746200567732415i</v>
      </c>
      <c r="L747" t="str">
        <f t="shared" si="200"/>
        <v>0.000833333333333333-56.039914891179i</v>
      </c>
      <c r="M747" t="str">
        <f t="shared" si="201"/>
        <v>0.005-19.7188577531529i</v>
      </c>
      <c r="N747">
        <f t="shared" si="202"/>
        <v>88.835863842316044</v>
      </c>
      <c r="O747">
        <f t="shared" si="203"/>
        <v>77.398404723611876</v>
      </c>
      <c r="P747" s="3">
        <f t="shared" si="204"/>
        <v>77.398404723611876</v>
      </c>
      <c r="Q747" s="3">
        <f t="shared" si="205"/>
        <v>-91.164136157683956</v>
      </c>
      <c r="R747">
        <f t="shared" si="206"/>
        <v>88.835863842316044</v>
      </c>
      <c r="S747">
        <f t="shared" si="207"/>
        <v>1.4387174670010047E-2</v>
      </c>
      <c r="T747">
        <f t="shared" si="190"/>
        <v>77.398404723611876</v>
      </c>
    </row>
    <row r="748" spans="1:20" x14ac:dyDescent="0.25">
      <c r="A748">
        <f t="shared" si="191"/>
        <v>90.740794179527498</v>
      </c>
      <c r="B748">
        <f t="shared" si="208"/>
        <v>14.441845933756086</v>
      </c>
      <c r="C748" t="str">
        <f t="shared" si="192"/>
        <v>-150.580811235621-7382.13184924i</v>
      </c>
      <c r="D748" t="str">
        <f t="shared" si="193"/>
        <v>3.4781249986296-1102.04023635529i</v>
      </c>
      <c r="E748" t="str">
        <f t="shared" si="194"/>
        <v>162.465916053273-0.137344469723625i</v>
      </c>
      <c r="F748" t="str">
        <f t="shared" si="195"/>
        <v>2.9099099096891-10341.9685624739i</v>
      </c>
      <c r="G748" t="str">
        <f t="shared" si="196"/>
        <v>0.999999999924116-8.71111624057361E-06i</v>
      </c>
      <c r="H748" t="str">
        <f t="shared" si="197"/>
        <v>15.1516838757918+0.341823764350948i</v>
      </c>
      <c r="I748" t="str">
        <f t="shared" si="198"/>
        <v>24.2331134777354-1060.91868803498i</v>
      </c>
      <c r="K748" t="str">
        <f t="shared" si="199"/>
        <v>0.329828456101572-0.00749033162488858i</v>
      </c>
      <c r="L748" t="str">
        <f t="shared" si="200"/>
        <v>0.000833333333333333-55.8277693675824i</v>
      </c>
      <c r="M748" t="str">
        <f t="shared" si="201"/>
        <v>0.005-19.6442097560798i</v>
      </c>
      <c r="N748">
        <f t="shared" si="202"/>
        <v>88.831442076536277</v>
      </c>
      <c r="O748">
        <f t="shared" si="203"/>
        <v>77.365442585486221</v>
      </c>
      <c r="P748" s="3">
        <f t="shared" si="204"/>
        <v>77.365442585486221</v>
      </c>
      <c r="Q748" s="3">
        <f t="shared" si="205"/>
        <v>-91.168557923463723</v>
      </c>
      <c r="R748">
        <f t="shared" si="206"/>
        <v>88.831442076536277</v>
      </c>
      <c r="S748">
        <f t="shared" si="207"/>
        <v>1.4441845933756086E-2</v>
      </c>
      <c r="T748">
        <f t="shared" ref="T748:T811" si="209">P748</f>
        <v>77.365442585486221</v>
      </c>
    </row>
    <row r="749" spans="1:20" x14ac:dyDescent="0.25">
      <c r="A749">
        <f t="shared" ref="A749:A812" si="210">2*PI()*B749</f>
        <v>91.085609197409696</v>
      </c>
      <c r="B749">
        <f t="shared" si="208"/>
        <v>14.49672494830436</v>
      </c>
      <c r="C749" t="str">
        <f t="shared" ref="C749:C812" si="211">IMPRODUCT(D749,E749,$C$40,,K749,$C$41)</f>
        <v>-150.580158516629-7354.1586779608i</v>
      </c>
      <c r="D749" t="str">
        <f t="shared" ref="D749:D812" si="212">IMDIV(IMPRODUCT($C$37,$C$38,COMPLEX(1,A749/$C$38)),IMSUM(-1*A749*A749/$C$39,COMPLEX(0,1*A749)))</f>
        <v>3.47812499861917-1097.86833719962i</v>
      </c>
      <c r="E749" t="str">
        <f t="shared" ref="E749:E812" si="213">IMDIV(IMPRODUCT(IMSUM(F749,G749),$C$29,H749),IMSUM(1,I749))</f>
        <v>162.465888497985-0.137865714445576i</v>
      </c>
      <c r="F749" t="str">
        <f t="shared" ref="F749:F812" si="214">IMDIV(IMPRODUCT($C$14,$C$15,COMPLEX(1,A749/$C$15)),IMSUM(-1*A749*A749/$C$16,COMPLEX(0,A749)))</f>
        <v>2.90990990968741-10302.8178548186i</v>
      </c>
      <c r="G749" t="str">
        <f t="shared" ref="G749:G812" si="215">IMDIV(1,COMPLEX(1,A749*$C$9*$C$10))</f>
        <v>0.999999999923539-8.74421848228274E-06i</v>
      </c>
      <c r="H749" t="str">
        <f t="shared" ref="H749:H812" si="216">IMDIV($C$3,IMSUM(K749,COMPLEX(0,$C$28*A749)))</f>
        <v>15.1516851605401+0.343122703136251i</v>
      </c>
      <c r="I749" t="str">
        <f t="shared" ref="I749:I812" si="217">IMPRODUCT(F749,$C$29,H749,$C$31)</f>
        <v>24.2331140950714-1056.90249724443i</v>
      </c>
      <c r="K749" t="str">
        <f t="shared" ref="K749:K812" si="218">IF($C$26&lt;=0,IMDIV(1,IMSUM(IMDIV(1,L749),1/$C$18)),IMDIV(1,IMSUM(IMDIV(1,L749),1/$C$18,IMDIV(1,M749))))</f>
        <v>0.329827150580843-0.00751876487172168i</v>
      </c>
      <c r="L749" t="str">
        <f t="shared" ref="L749:L812" si="219">IMSUM($C$21/$C$22,IMDIV(1,COMPLEX(0,$C$20*$C$22*A749)))</f>
        <v>0.000833333333333333-55.6164269451905i</v>
      </c>
      <c r="M749" t="str">
        <f t="shared" ref="M749:M812" si="220">IMSUM($C$25/$C$26,IMDIV(1,COMPLEX(0,$C$24*$C$26*A749)))</f>
        <v>0.005-19.5698443475591i</v>
      </c>
      <c r="N749">
        <f t="shared" ref="N749:N812" si="221">ABS(R749)</f>
        <v>88.827003530369424</v>
      </c>
      <c r="O749">
        <f t="shared" ref="O749:O812" si="222">ABS(P749)</f>
        <v>77.332480308011981</v>
      </c>
      <c r="P749" s="3">
        <f t="shared" ref="P749:P812" si="223">20*LOG10(IMABS(C749))</f>
        <v>77.332480308011981</v>
      </c>
      <c r="Q749" s="3">
        <f t="shared" ref="Q749:Q812" si="224">IMARGUMENT(C749)*180/PI()</f>
        <v>-91.172996469630576</v>
      </c>
      <c r="R749">
        <f t="shared" ref="R749:R812" si="225">IF(Q749&lt;0,Q749+180,Q749-180)</f>
        <v>88.827003530369424</v>
      </c>
      <c r="S749">
        <f t="shared" ref="S749:S812" si="226">B749/1000</f>
        <v>1.4496724948304359E-2</v>
      </c>
      <c r="T749">
        <f t="shared" si="209"/>
        <v>77.332480308011981</v>
      </c>
    </row>
    <row r="750" spans="1:20" x14ac:dyDescent="0.25">
      <c r="A750">
        <f t="shared" si="210"/>
        <v>91.431734512359853</v>
      </c>
      <c r="B750">
        <f t="shared" ref="B750:B813" si="227">B749*(1+B$42)</f>
        <v>14.551812503107916</v>
      </c>
      <c r="C750" t="str">
        <f t="shared" si="211"/>
        <v>-150.579500833266-7326.29129896105i</v>
      </c>
      <c r="D750" t="str">
        <f t="shared" si="212"/>
        <v>3.47812499860866-1093.71223124857i</v>
      </c>
      <c r="E750" t="str">
        <f t="shared" si="213"/>
        <v>162.465860733122-0.138388932301923i</v>
      </c>
      <c r="F750" t="str">
        <f t="shared" si="214"/>
        <v>2.90990990968571-10263.815356657i</v>
      </c>
      <c r="G750" t="str">
        <f t="shared" si="215"/>
        <v>0.999999999922957-0.0000087774465125103i</v>
      </c>
      <c r="H750" t="str">
        <f t="shared" si="216"/>
        <v>15.151686455071+0.344426577985987i</v>
      </c>
      <c r="I750" t="str">
        <f t="shared" si="217"/>
        <v>24.233114717108-1052.90151035112i</v>
      </c>
      <c r="K750" t="str">
        <f t="shared" si="218"/>
        <v>0.329825835129848-0.00754730582168212i</v>
      </c>
      <c r="L750" t="str">
        <f t="shared" si="219"/>
        <v>0.000833333333333333-55.4058845837724i</v>
      </c>
      <c r="M750" t="str">
        <f t="shared" si="220"/>
        <v>0.005-19.4957604578193i</v>
      </c>
      <c r="N750">
        <f t="shared" si="221"/>
        <v>88.822548140305244</v>
      </c>
      <c r="O750">
        <f t="shared" si="222"/>
        <v>77.299517890129465</v>
      </c>
      <c r="P750" s="3">
        <f t="shared" si="223"/>
        <v>77.299517890129465</v>
      </c>
      <c r="Q750" s="3">
        <f t="shared" si="224"/>
        <v>-91.177451859694756</v>
      </c>
      <c r="R750">
        <f t="shared" si="225"/>
        <v>88.822548140305244</v>
      </c>
      <c r="S750">
        <f t="shared" si="226"/>
        <v>1.4551812503107915E-2</v>
      </c>
      <c r="T750">
        <f t="shared" si="209"/>
        <v>77.299517890129465</v>
      </c>
    </row>
    <row r="751" spans="1:20" x14ac:dyDescent="0.25">
      <c r="A751">
        <f t="shared" si="210"/>
        <v>91.77917510350683</v>
      </c>
      <c r="B751">
        <f t="shared" si="227"/>
        <v>14.607109390619726</v>
      </c>
      <c r="C751" t="str">
        <f t="shared" si="211"/>
        <v>-150.578838147815-7298.5293113618i</v>
      </c>
      <c r="D751" t="str">
        <f t="shared" si="212"/>
        <v>3.47812499859806-1089.57185871515i</v>
      </c>
      <c r="E751" t="str">
        <f t="shared" si="213"/>
        <v>162.465832757093-0.138914130703763i</v>
      </c>
      <c r="F751" t="str">
        <f t="shared" si="214"/>
        <v>2.90990990968402-10224.9605069252i</v>
      </c>
      <c r="G751" t="str">
        <f t="shared" si="215"/>
        <v>0.99999999992237-8.81080080925268E-06i</v>
      </c>
      <c r="H751" t="str">
        <f t="shared" si="216"/>
        <v>15.1516877594593+0.345735407658312i</v>
      </c>
      <c r="I751" t="str">
        <f t="shared" si="217"/>
        <v>24.2331153438814-1048.91566979954i</v>
      </c>
      <c r="K751" t="str">
        <f t="shared" si="218"/>
        <v>0.329824509673132-0.00757595488011891i</v>
      </c>
      <c r="L751" t="str">
        <f t="shared" si="219"/>
        <v>0.000833333333333333-55.1961392546049i</v>
      </c>
      <c r="M751" t="str">
        <f t="shared" si="220"/>
        <v>0.005-19.421957021139i</v>
      </c>
      <c r="N751">
        <f t="shared" si="221"/>
        <v>88.818075842595121</v>
      </c>
      <c r="O751">
        <f t="shared" si="222"/>
        <v>77.266555330770728</v>
      </c>
      <c r="P751" s="3">
        <f t="shared" si="223"/>
        <v>77.266555330770728</v>
      </c>
      <c r="Q751" s="3">
        <f t="shared" si="224"/>
        <v>-91.181924157404879</v>
      </c>
      <c r="R751">
        <f t="shared" si="225"/>
        <v>88.818075842595121</v>
      </c>
      <c r="S751">
        <f t="shared" si="226"/>
        <v>1.4607109390619726E-2</v>
      </c>
      <c r="T751">
        <f t="shared" si="209"/>
        <v>77.266555330770728</v>
      </c>
    </row>
    <row r="752" spans="1:20" x14ac:dyDescent="0.25">
      <c r="A752">
        <f t="shared" si="210"/>
        <v>92.127935968900147</v>
      </c>
      <c r="B752">
        <f t="shared" si="227"/>
        <v>14.662616406304082</v>
      </c>
      <c r="C752" t="str">
        <f t="shared" si="211"/>
        <v>-150.578170422273-7270.87231580024i</v>
      </c>
      <c r="D752" t="str">
        <f t="shared" si="212"/>
        <v>3.47812499858739-1085.44716003872i</v>
      </c>
      <c r="E752" t="str">
        <f t="shared" si="213"/>
        <v>162.46580456829-0.139441317089283i</v>
      </c>
      <c r="F752" t="str">
        <f t="shared" si="214"/>
        <v>2.90990990968229-10186.252746683i</v>
      </c>
      <c r="G752" t="str">
        <f t="shared" si="215"/>
        <v>0.999999999921779-8.84428185232261E-06i</v>
      </c>
      <c r="H752" t="str">
        <f t="shared" si="216"/>
        <v>15.1516890737797+0.347049210982675i</v>
      </c>
      <c r="I752" t="str">
        <f t="shared" si="217"/>
        <v>24.2331159754271-1044.94491825201i</v>
      </c>
      <c r="K752" t="str">
        <f t="shared" si="218"/>
        <v>0.329823174134674-0.00760471245387672i</v>
      </c>
      <c r="L752" t="str">
        <f t="shared" si="219"/>
        <v>0.000833333333333333-54.9871879404311i</v>
      </c>
      <c r="M752" t="str">
        <f t="shared" si="220"/>
        <v>0.005-19.3484329758308i</v>
      </c>
      <c r="N752">
        <f t="shared" si="221"/>
        <v>88.813586573251143</v>
      </c>
      <c r="O752">
        <f t="shared" si="222"/>
        <v>77.233592628859697</v>
      </c>
      <c r="P752" s="3">
        <f t="shared" si="223"/>
        <v>77.233592628859697</v>
      </c>
      <c r="Q752" s="3">
        <f t="shared" si="224"/>
        <v>-91.186413426748857</v>
      </c>
      <c r="R752">
        <f t="shared" si="225"/>
        <v>88.813586573251143</v>
      </c>
      <c r="S752">
        <f t="shared" si="226"/>
        <v>1.4662616406304082E-2</v>
      </c>
      <c r="T752">
        <f t="shared" si="209"/>
        <v>77.233592628859697</v>
      </c>
    </row>
    <row r="753" spans="1:20" x14ac:dyDescent="0.25">
      <c r="A753">
        <f t="shared" si="210"/>
        <v>92.478022125581973</v>
      </c>
      <c r="B753">
        <f t="shared" si="227"/>
        <v>14.718334348648037</v>
      </c>
      <c r="C753" t="str">
        <f t="shared" si="211"/>
        <v>-150.577497618359-7243.31991442407i</v>
      </c>
      <c r="D753" t="str">
        <f t="shared" si="212"/>
        <v>3.47812499857663-1081.33807588409i</v>
      </c>
      <c r="E753" t="str">
        <f t="shared" si="213"/>
        <v>162.465776165102-0.139970498924171i</v>
      </c>
      <c r="F753" t="str">
        <f t="shared" si="214"/>
        <v>2.90990990968055-10147.6915191064i</v>
      </c>
      <c r="G753" t="str">
        <f t="shared" si="215"/>
        <v>0.999999999921183-8.87789012335614E-06i</v>
      </c>
      <c r="H753" t="str">
        <f t="shared" si="216"/>
        <v>15.1516903981082+0.348368006860087i</v>
      </c>
      <c r="I753" t="str">
        <f t="shared" si="217"/>
        <v>24.2331166117818-1040.98919858796i</v>
      </c>
      <c r="K753" t="str">
        <f t="shared" si="218"/>
        <v>0.32982182843787-0.00763357895130068i</v>
      </c>
      <c r="L753" t="str">
        <f t="shared" si="219"/>
        <v>0.000833333333333333-54.7790276354165i</v>
      </c>
      <c r="M753" t="str">
        <f t="shared" si="220"/>
        <v>0.005-19.2751872642268i</v>
      </c>
      <c r="N753">
        <f t="shared" si="221"/>
        <v>88.80908026804515</v>
      </c>
      <c r="O753">
        <f t="shared" si="222"/>
        <v>77.200629783312351</v>
      </c>
      <c r="P753" s="3">
        <f t="shared" si="223"/>
        <v>77.200629783312351</v>
      </c>
      <c r="Q753" s="3">
        <f t="shared" si="224"/>
        <v>-91.19091973195485</v>
      </c>
      <c r="R753">
        <f t="shared" si="225"/>
        <v>88.80908026804515</v>
      </c>
      <c r="S753">
        <f t="shared" si="226"/>
        <v>1.4718334348648037E-2</v>
      </c>
      <c r="T753">
        <f t="shared" si="209"/>
        <v>77.200629783312351</v>
      </c>
    </row>
    <row r="754" spans="1:20" x14ac:dyDescent="0.25">
      <c r="A754">
        <f t="shared" si="210"/>
        <v>92.829438609659192</v>
      </c>
      <c r="B754">
        <f t="shared" si="227"/>
        <v>14.7742640191729</v>
      </c>
      <c r="C754" t="str">
        <f t="shared" si="211"/>
        <v>-150.576819697486-7215.87171088534i</v>
      </c>
      <c r="D754" t="str">
        <f t="shared" si="212"/>
        <v>3.47812499856579-1077.24454714071i</v>
      </c>
      <c r="E754" t="str">
        <f t="shared" si="213"/>
        <v>162.465747545894-0.140501683701156i</v>
      </c>
      <c r="F754" t="str">
        <f t="shared" si="214"/>
        <v>2.90990990967882-10109.2762694791i</v>
      </c>
      <c r="G754" t="str">
        <f t="shared" si="215"/>
        <v>0.999999999920583-8.91162610581954E-06i</v>
      </c>
      <c r="H754" t="str">
        <f t="shared" si="216"/>
        <v>15.1516917325207+0.349691814263402i</v>
      </c>
      <c r="I754" t="str">
        <f t="shared" si="217"/>
        <v>24.2331172529819-1037.04845390302i</v>
      </c>
      <c r="K754" t="str">
        <f t="shared" si="218"/>
        <v>0.329820472505541-0.00766255478224207i</v>
      </c>
      <c r="L754" t="str">
        <f t="shared" si="219"/>
        <v>0.000833333333333333-54.5716553451052i</v>
      </c>
      <c r="M754" t="str">
        <f t="shared" si="220"/>
        <v>0.005-19.2022188326627i</v>
      </c>
      <c r="N754">
        <f t="shared" si="221"/>
        <v>88.804556862508051</v>
      </c>
      <c r="O754">
        <f t="shared" si="222"/>
        <v>77.16766679303602</v>
      </c>
      <c r="P754" s="3">
        <f t="shared" si="223"/>
        <v>77.16766679303602</v>
      </c>
      <c r="Q754" s="3">
        <f t="shared" si="224"/>
        <v>-91.195443137491949</v>
      </c>
      <c r="R754">
        <f t="shared" si="225"/>
        <v>88.804556862508051</v>
      </c>
      <c r="S754">
        <f t="shared" si="226"/>
        <v>1.47742640191729E-2</v>
      </c>
      <c r="T754">
        <f t="shared" si="209"/>
        <v>77.16766679303602</v>
      </c>
    </row>
    <row r="755" spans="1:20" x14ac:dyDescent="0.25">
      <c r="A755">
        <f t="shared" si="210"/>
        <v>93.182190476375894</v>
      </c>
      <c r="B755">
        <f t="shared" si="227"/>
        <v>14.830406222445758</v>
      </c>
      <c r="C755" t="str">
        <f t="shared" si="211"/>
        <v>-150.576136620796-7188.52731033561i</v>
      </c>
      <c r="D755" t="str">
        <f t="shared" si="212"/>
        <v>3.47812499855487-1073.1665149218i</v>
      </c>
      <c r="E755" t="str">
        <f t="shared" si="213"/>
        <v>162.465718709033-0.141034878940742i</v>
      </c>
      <c r="F755" t="str">
        <f t="shared" si="214"/>
        <v>2.90990990967705-10071.0064451848i</v>
      </c>
      <c r="G755" t="str">
        <f t="shared" si="215"/>
        <v>0.999999999919978-8.94549028501625E-06i</v>
      </c>
      <c r="H755" t="str">
        <f t="shared" si="216"/>
        <v>15.1516930770943+0.351020652237582i</v>
      </c>
      <c r="I755" t="str">
        <f t="shared" si="217"/>
        <v>24.2331178990645-1033.12262750825i</v>
      </c>
      <c r="K755" t="str">
        <f t="shared" si="218"/>
        <v>0.329819106259917-0.00769164035806305i</v>
      </c>
      <c r="L755" t="str">
        <f t="shared" si="219"/>
        <v>0.000833333333333333-54.3650680863769i</v>
      </c>
      <c r="M755" t="str">
        <f t="shared" si="220"/>
        <v>0.005-19.1295266314631i</v>
      </c>
      <c r="N755">
        <f t="shared" si="221"/>
        <v>88.800016291928699</v>
      </c>
      <c r="O755">
        <f t="shared" si="222"/>
        <v>77.134703656930398</v>
      </c>
      <c r="P755" s="3">
        <f t="shared" si="223"/>
        <v>77.134703656930398</v>
      </c>
      <c r="Q755" s="3">
        <f t="shared" si="224"/>
        <v>-91.199983708071301</v>
      </c>
      <c r="R755">
        <f t="shared" si="225"/>
        <v>88.800016291928699</v>
      </c>
      <c r="S755">
        <f t="shared" si="226"/>
        <v>1.4830406222445757E-2</v>
      </c>
      <c r="T755">
        <f t="shared" si="209"/>
        <v>77.134703656930398</v>
      </c>
    </row>
    <row r="756" spans="1:20" x14ac:dyDescent="0.25">
      <c r="A756">
        <f t="shared" si="210"/>
        <v>93.536282800186129</v>
      </c>
      <c r="B756">
        <f t="shared" si="227"/>
        <v>14.886761766091052</v>
      </c>
      <c r="C756" t="str">
        <f t="shared" si="211"/>
        <v>-150.575448349117-7161.28631941919i</v>
      </c>
      <c r="D756" t="str">
        <f t="shared" si="212"/>
        <v>3.47812499854386-1069.1039205635i</v>
      </c>
      <c r="E756" t="str">
        <f t="shared" si="213"/>
        <v>162.46568965286-0.141570092190682i</v>
      </c>
      <c r="F756" t="str">
        <f t="shared" si="214"/>
        <v>2.90990990967528-10032.8814956994i</v>
      </c>
      <c r="G756" t="str">
        <f t="shared" si="215"/>
        <v>0.999999999919369-8.97948314809384E-06i</v>
      </c>
      <c r="H756" t="str">
        <f t="shared" si="216"/>
        <v>15.151694431906+0.352354539899969i</v>
      </c>
      <c r="I756" t="str">
        <f t="shared" si="217"/>
        <v>24.2331185500668-1029.21166292933i</v>
      </c>
      <c r="K756" t="str">
        <f t="shared" si="218"/>
        <v>0.329817729622645-0.00772083609164221i</v>
      </c>
      <c r="L756" t="str">
        <f t="shared" si="219"/>
        <v>0.000833333333333333-54.1592628874049i</v>
      </c>
      <c r="M756" t="str">
        <f t="shared" si="220"/>
        <v>0.005-19.0571096149264i</v>
      </c>
      <c r="N756">
        <f t="shared" si="221"/>
        <v>88.795458491353259</v>
      </c>
      <c r="O756">
        <f t="shared" si="222"/>
        <v>77.10174037388623</v>
      </c>
      <c r="P756" s="3">
        <f t="shared" si="223"/>
        <v>77.10174037388623</v>
      </c>
      <c r="Q756" s="3">
        <f t="shared" si="224"/>
        <v>-91.204541508646741</v>
      </c>
      <c r="R756">
        <f t="shared" si="225"/>
        <v>88.795458491353259</v>
      </c>
      <c r="S756">
        <f t="shared" si="226"/>
        <v>1.4886761766091052E-2</v>
      </c>
      <c r="T756">
        <f t="shared" si="209"/>
        <v>77.10174037388623</v>
      </c>
    </row>
    <row r="757" spans="1:20" x14ac:dyDescent="0.25">
      <c r="A757">
        <f t="shared" si="210"/>
        <v>93.891720674826843</v>
      </c>
      <c r="B757">
        <f t="shared" si="227"/>
        <v>14.943331460802199</v>
      </c>
      <c r="C757" t="str">
        <f t="shared" si="211"/>
        <v>-150.574754842986-7134.14834626812i</v>
      </c>
      <c r="D757" t="str">
        <f t="shared" si="212"/>
        <v>3.47812499853278-1065.05670562402i</v>
      </c>
      <c r="E757" t="str">
        <f t="shared" si="213"/>
        <v>162.465660375709-0.142107331026489i</v>
      </c>
      <c r="F757" t="str">
        <f t="shared" si="214"/>
        <v>2.90990990967349-9994.90087258255i</v>
      </c>
      <c r="G757" t="str">
        <f t="shared" si="215"/>
        <v>0.999999999918755-9.01360518405107E-06i</v>
      </c>
      <c r="H757" t="str">
        <f t="shared" si="216"/>
        <v>15.1516957970341+0.353693496440569i</v>
      </c>
      <c r="I757" t="str">
        <f t="shared" si="217"/>
        <v>24.2331192060261-1025.31550390573i</v>
      </c>
      <c r="K757" t="str">
        <f t="shared" si="218"/>
        <v>0.329816342514773-0.00775014239737958i</v>
      </c>
      <c r="L757" t="str">
        <f t="shared" si="219"/>
        <v>0.000833333333333333-53.9542367876119i</v>
      </c>
      <c r="M757" t="str">
        <f t="shared" si="220"/>
        <v>0.005-18.9849667413094i</v>
      </c>
      <c r="N757">
        <f t="shared" si="221"/>
        <v>88.790883395584117</v>
      </c>
      <c r="O757">
        <f t="shared" si="222"/>
        <v>77.068776942785945</v>
      </c>
      <c r="P757" s="3">
        <f t="shared" si="223"/>
        <v>77.068776942785945</v>
      </c>
      <c r="Q757" s="3">
        <f t="shared" si="224"/>
        <v>-91.209116604415883</v>
      </c>
      <c r="R757">
        <f t="shared" si="225"/>
        <v>88.790883395584117</v>
      </c>
      <c r="S757">
        <f t="shared" si="226"/>
        <v>1.4943331460802199E-2</v>
      </c>
      <c r="T757">
        <f t="shared" si="209"/>
        <v>77.068776942785945</v>
      </c>
    </row>
    <row r="758" spans="1:20" x14ac:dyDescent="0.25">
      <c r="A758">
        <f t="shared" si="210"/>
        <v>94.248509213391188</v>
      </c>
      <c r="B758">
        <f t="shared" si="227"/>
        <v>15.000116120353248</v>
      </c>
      <c r="C758" t="str">
        <f t="shared" si="211"/>
        <v>-150.574056062649-7107.11300049664i</v>
      </c>
      <c r="D758" t="str">
        <f t="shared" si="212"/>
        <v>3.4781249985216-1061.02481188281i</v>
      </c>
      <c r="E758" t="str">
        <f t="shared" si="213"/>
        <v>162.465630875905-0.142646603051515i</v>
      </c>
      <c r="F758" t="str">
        <f t="shared" si="214"/>
        <v>2.9099099096717-9957.06402947027i</v>
      </c>
      <c r="G758" t="str">
        <f t="shared" si="215"/>
        <v>0.999999999918136-9.04785688374487E-06i</v>
      </c>
      <c r="H758" t="str">
        <f t="shared" si="216"/>
        <v>15.1516971725569+0.355037541122319i</v>
      </c>
      <c r="I758" t="str">
        <f t="shared" si="217"/>
        <v>24.23311986698-1021.43409438986i</v>
      </c>
      <c r="K758" t="str">
        <f t="shared" si="218"/>
        <v>0.329814944856754-0.00777955969120201i</v>
      </c>
      <c r="L758" t="str">
        <f t="shared" si="219"/>
        <v>0.000833333333333333-53.7499868376289i</v>
      </c>
      <c r="M758" t="str">
        <f t="shared" si="220"/>
        <v>0.005-18.9130969728127i</v>
      </c>
      <c r="N758">
        <f t="shared" si="221"/>
        <v>88.786290939179054</v>
      </c>
      <c r="O758">
        <f t="shared" si="222"/>
        <v>77.035813362503745</v>
      </c>
      <c r="P758" s="3">
        <f t="shared" si="223"/>
        <v>77.035813362503745</v>
      </c>
      <c r="Q758" s="3">
        <f t="shared" si="224"/>
        <v>-91.213709060820946</v>
      </c>
      <c r="R758">
        <f t="shared" si="225"/>
        <v>88.786290939179054</v>
      </c>
      <c r="S758">
        <f t="shared" si="226"/>
        <v>1.5000116120353247E-2</v>
      </c>
      <c r="T758">
        <f t="shared" si="209"/>
        <v>77.035813362503745</v>
      </c>
    </row>
    <row r="759" spans="1:20" x14ac:dyDescent="0.25">
      <c r="A759">
        <f t="shared" si="210"/>
        <v>94.606653548402065</v>
      </c>
      <c r="B759">
        <f t="shared" si="227"/>
        <v>15.05711656161059</v>
      </c>
      <c r="C759" t="str">
        <f t="shared" si="211"/>
        <v>-150.573351968042-7080.17989319517i</v>
      </c>
      <c r="D759" t="str">
        <f t="shared" si="212"/>
        <v>3.47812499851035-1057.00818133974i</v>
      </c>
      <c r="E759" t="str">
        <f t="shared" si="213"/>
        <v>162.465601151755-0.143187915896737i</v>
      </c>
      <c r="F759" t="str">
        <f t="shared" si="214"/>
        <v>2.90990990966988-9919.37042206689i</v>
      </c>
      <c r="G759" t="str">
        <f t="shared" si="215"/>
        <v>0.999999999917513-9.08223873989743E-06i</v>
      </c>
      <c r="H759" t="str">
        <f t="shared" si="216"/>
        <v>15.1516985585538+0.356386693281377i</v>
      </c>
      <c r="I759" t="str">
        <f t="shared" si="217"/>
        <v>24.233120532967-1017.56737854638i</v>
      </c>
      <c r="K759" t="str">
        <f t="shared" si="218"/>
        <v>0.329813536568433-0.00780908839056826i</v>
      </c>
      <c r="L759" t="str">
        <f t="shared" si="219"/>
        <v>0.000833333333333333-53.5465100992516i</v>
      </c>
      <c r="M759" t="str">
        <f t="shared" si="220"/>
        <v>0.005-18.8414992755656i</v>
      </c>
      <c r="N759">
        <f t="shared" si="221"/>
        <v>88.78168105645041</v>
      </c>
      <c r="O759">
        <f t="shared" si="222"/>
        <v>77.002849631905107</v>
      </c>
      <c r="P759" s="3">
        <f t="shared" si="223"/>
        <v>77.002849631905107</v>
      </c>
      <c r="Q759" s="3">
        <f t="shared" si="224"/>
        <v>-91.21831894354959</v>
      </c>
      <c r="R759">
        <f t="shared" si="225"/>
        <v>88.78168105645041</v>
      </c>
      <c r="S759">
        <f t="shared" si="226"/>
        <v>1.505711656161059E-2</v>
      </c>
      <c r="T759">
        <f t="shared" si="209"/>
        <v>77.002849631905107</v>
      </c>
    </row>
    <row r="760" spans="1:20" x14ac:dyDescent="0.25">
      <c r="A760">
        <f t="shared" si="210"/>
        <v>94.966158831885991</v>
      </c>
      <c r="B760">
        <f t="shared" si="227"/>
        <v>15.11433360454471</v>
      </c>
      <c r="C760" t="str">
        <f t="shared" si="211"/>
        <v>-150.572642518795-7053.34863692483i</v>
      </c>
      <c r="D760" t="str">
        <f t="shared" si="212"/>
        <v>3.47812499849901-1053.00675621422i</v>
      </c>
      <c r="E760" t="str">
        <f t="shared" si="213"/>
        <v>162.465571201553-0.143731277221085i</v>
      </c>
      <c r="F760" t="str">
        <f t="shared" si="214"/>
        <v>2.90990990966805-9881.81950813721i</v>
      </c>
      <c r="G760" t="str">
        <f t="shared" si="215"/>
        <v>0.999999999916885-9.11675124710331E-06i</v>
      </c>
      <c r="H760" t="str">
        <f t="shared" si="216"/>
        <v>15.1516999551043+0.357740972327378i</v>
      </c>
      <c r="I760" t="str">
        <f t="shared" si="217"/>
        <v>24.2331212040248-1013.71530075127i</v>
      </c>
      <c r="K760" t="str">
        <f t="shared" si="218"/>
        <v>0.329812117569055-0.00783872891447453i</v>
      </c>
      <c r="L760" t="str">
        <f t="shared" si="219"/>
        <v>0.000833333333333333-53.3438036453992i</v>
      </c>
      <c r="M760" t="str">
        <f t="shared" si="220"/>
        <v>0.005-18.7701726196111i</v>
      </c>
      <c r="N760">
        <f t="shared" si="221"/>
        <v>88.777053681464153</v>
      </c>
      <c r="O760">
        <f t="shared" si="222"/>
        <v>76.969885749846753</v>
      </c>
      <c r="P760" s="3">
        <f t="shared" si="223"/>
        <v>76.969885749846753</v>
      </c>
      <c r="Q760" s="3">
        <f t="shared" si="224"/>
        <v>-91.222946318535847</v>
      </c>
      <c r="R760">
        <f t="shared" si="225"/>
        <v>88.777053681464153</v>
      </c>
      <c r="S760">
        <f t="shared" si="226"/>
        <v>1.511433360454471E-2</v>
      </c>
      <c r="T760">
        <f t="shared" si="209"/>
        <v>76.969885749846753</v>
      </c>
    </row>
    <row r="761" spans="1:20" x14ac:dyDescent="0.25">
      <c r="A761">
        <f t="shared" si="210"/>
        <v>95.327030235447168</v>
      </c>
      <c r="B761">
        <f t="shared" si="227"/>
        <v>15.17176807224198</v>
      </c>
      <c r="C761" t="str">
        <f t="shared" si="211"/>
        <v>-150.571927674246-7026.61884571214i</v>
      </c>
      <c r="D761" t="str">
        <f t="shared" si="212"/>
        <v>3.47812499848758-1049.0204789444i</v>
      </c>
      <c r="E761" t="str">
        <f t="shared" si="213"/>
        <v>162.465541023587-0.144276694711654i</v>
      </c>
      <c r="F761" t="str">
        <f t="shared" si="214"/>
        <v>2.90990990966622-9844.41074749872i</v>
      </c>
      <c r="G761" t="str">
        <f t="shared" si="215"/>
        <v>0.999999999916252-9.15139490183652E-06i</v>
      </c>
      <c r="H761" t="str">
        <f t="shared" si="216"/>
        <v>15.151701362289+0.359100397743751i</v>
      </c>
      <c r="I761" t="str">
        <f t="shared" si="217"/>
        <v>24.2331218801929-1009.87780559109i</v>
      </c>
      <c r="K761" t="str">
        <f t="shared" si="218"/>
        <v>0.329810687777244-0.00786848168345953i</v>
      </c>
      <c r="L761" t="str">
        <f t="shared" si="219"/>
        <v>0.000833333333333333-53.1418645600708i</v>
      </c>
      <c r="M761" t="str">
        <f t="shared" si="220"/>
        <v>0.005-18.6991159788912i</v>
      </c>
      <c r="N761">
        <f t="shared" si="221"/>
        <v>88.772408748038856</v>
      </c>
      <c r="O761">
        <f t="shared" si="222"/>
        <v>76.936921715176993</v>
      </c>
      <c r="P761" s="3">
        <f t="shared" si="223"/>
        <v>76.936921715176993</v>
      </c>
      <c r="Q761" s="3">
        <f t="shared" si="224"/>
        <v>-91.227591251961144</v>
      </c>
      <c r="R761">
        <f t="shared" si="225"/>
        <v>88.772408748038856</v>
      </c>
      <c r="S761">
        <f t="shared" si="226"/>
        <v>1.517176807224198E-2</v>
      </c>
      <c r="T761">
        <f t="shared" si="209"/>
        <v>76.936921715176993</v>
      </c>
    </row>
    <row r="762" spans="1:20" x14ac:dyDescent="0.25">
      <c r="A762">
        <f t="shared" si="210"/>
        <v>95.689272950341859</v>
      </c>
      <c r="B762">
        <f t="shared" si="227"/>
        <v>15.2294207909165</v>
      </c>
      <c r="C762" t="str">
        <f t="shared" si="211"/>
        <v>-150.571207393409-6999.99013504315i</v>
      </c>
      <c r="D762" t="str">
        <f t="shared" si="212"/>
        <v>3.47812499847606-1045.04929218636i</v>
      </c>
      <c r="E762" t="str">
        <f t="shared" si="213"/>
        <v>162.465510616123-0.14482417608344i</v>
      </c>
      <c r="F762" t="str">
        <f t="shared" si="214"/>
        <v>2.90990990966436-9807.14360201383i</v>
      </c>
      <c r="G762" t="str">
        <f t="shared" si="215"/>
        <v>0.999999999915614-9.18617020245764E-06i</v>
      </c>
      <c r="H762" t="str">
        <f t="shared" si="216"/>
        <v>15.1517027801887+0.360464989087948i</v>
      </c>
      <c r="I762" t="str">
        <f t="shared" si="217"/>
        <v>24.2331225615093-1006.05483786219i</v>
      </c>
      <c r="K762" t="str">
        <f t="shared" si="218"/>
        <v>0.329809247111016-0.00789834711960975i</v>
      </c>
      <c r="L762" t="str">
        <f t="shared" si="219"/>
        <v>0.000833333333333333-52.9406899383053i</v>
      </c>
      <c r="M762" t="str">
        <f t="shared" si="220"/>
        <v>0.005-18.6283283312326i</v>
      </c>
      <c r="N762">
        <f t="shared" si="221"/>
        <v>88.767746189745097</v>
      </c>
      <c r="O762">
        <f t="shared" si="222"/>
        <v>76.903957526735269</v>
      </c>
      <c r="P762" s="3">
        <f t="shared" si="223"/>
        <v>76.903957526735269</v>
      </c>
      <c r="Q762" s="3">
        <f t="shared" si="224"/>
        <v>-91.232253810254903</v>
      </c>
      <c r="R762">
        <f t="shared" si="225"/>
        <v>88.767746189745097</v>
      </c>
      <c r="S762">
        <f t="shared" si="226"/>
        <v>1.5229420790916499E-2</v>
      </c>
      <c r="T762">
        <f t="shared" si="209"/>
        <v>76.903957526735269</v>
      </c>
    </row>
    <row r="763" spans="1:20" x14ac:dyDescent="0.25">
      <c r="A763">
        <f t="shared" si="210"/>
        <v>96.052892187553169</v>
      </c>
      <c r="B763">
        <f t="shared" si="227"/>
        <v>15.287292589921982</v>
      </c>
      <c r="C763" t="str">
        <f t="shared" si="211"/>
        <v>-150.570481634993-6973.46212185789i</v>
      </c>
      <c r="D763" t="str">
        <f t="shared" si="212"/>
        <v>3.47812499846445-1041.09313881323i</v>
      </c>
      <c r="E763" t="str">
        <f t="shared" si="213"/>
        <v>162.465479977417-0.145373729079668i</v>
      </c>
      <c r="F763" t="str">
        <f t="shared" si="214"/>
        <v>2.90990990966248-9770.01753558216i</v>
      </c>
      <c r="G763" t="str">
        <f t="shared" si="215"/>
        <v>0.999999999914972-9.22107764922105E-06i</v>
      </c>
      <c r="H763" t="str">
        <f t="shared" si="216"/>
        <v>15.151704208885+0.361834765991776i</v>
      </c>
      <c r="I763" t="str">
        <f t="shared" si="217"/>
        <v>24.2331232480137-1002.2463425699i</v>
      </c>
      <c r="K763" t="str">
        <f t="shared" si="218"/>
        <v>0.32980779548776-0.00792832564656504i</v>
      </c>
      <c r="L763" t="str">
        <f t="shared" si="219"/>
        <v>0.000833333333333333-52.740276886138i</v>
      </c>
      <c r="M763" t="str">
        <f t="shared" si="220"/>
        <v>0.005-18.5578086583309i</v>
      </c>
      <c r="N763">
        <f t="shared" si="221"/>
        <v>88.763065939904237</v>
      </c>
      <c r="O763">
        <f t="shared" si="222"/>
        <v>76.870993183351985</v>
      </c>
      <c r="P763" s="3">
        <f t="shared" si="223"/>
        <v>76.870993183351985</v>
      </c>
      <c r="Q763" s="3">
        <f t="shared" si="224"/>
        <v>-91.236934060095763</v>
      </c>
      <c r="R763">
        <f t="shared" si="225"/>
        <v>88.763065939904237</v>
      </c>
      <c r="S763">
        <f t="shared" si="226"/>
        <v>1.5287292589921982E-2</v>
      </c>
      <c r="T763">
        <f t="shared" si="209"/>
        <v>76.870993183351985</v>
      </c>
    </row>
    <row r="764" spans="1:20" x14ac:dyDescent="0.25">
      <c r="A764">
        <f t="shared" si="210"/>
        <v>96.417893177865878</v>
      </c>
      <c r="B764">
        <f t="shared" si="227"/>
        <v>15.345384301763687</v>
      </c>
      <c r="C764" t="str">
        <f t="shared" si="211"/>
        <v>-150.569750357404-6947.03442454538i</v>
      </c>
      <c r="D764" t="str">
        <f t="shared" si="212"/>
        <v>3.47812499845277-1037.15196191443i</v>
      </c>
      <c r="E764" t="str">
        <f t="shared" si="213"/>
        <v>162.465449105717-0.145925361472031i</v>
      </c>
      <c r="F764" t="str">
        <f t="shared" si="214"/>
        <v>2.9099099096606-9733.03201413277i</v>
      </c>
      <c r="G764" t="str">
        <f t="shared" si="215"/>
        <v>0.999999999914324-0.0000092561177442821i</v>
      </c>
      <c r="H764" t="str">
        <f t="shared" si="216"/>
        <v>15.1517056484602+0.363209748161646i</v>
      </c>
      <c r="I764" t="str">
        <f t="shared" si="217"/>
        <v>24.2331239397454-998.452264927724i</v>
      </c>
      <c r="K764" t="str">
        <f t="shared" si="218"/>
        <v>0.32980633282424-0.00795841768952354i</v>
      </c>
      <c r="L764" t="str">
        <f t="shared" si="219"/>
        <v>0.000833333333333333-52.5406225205599i</v>
      </c>
      <c r="M764" t="str">
        <f t="shared" si="220"/>
        <v>0.005-18.4875559457371i</v>
      </c>
      <c r="N764">
        <f t="shared" si="221"/>
        <v>88.758367931587614</v>
      </c>
      <c r="O764">
        <f t="shared" si="222"/>
        <v>76.838028683849217</v>
      </c>
      <c r="P764" s="3">
        <f t="shared" si="223"/>
        <v>76.838028683849217</v>
      </c>
      <c r="Q764" s="3">
        <f t="shared" si="224"/>
        <v>-91.241632068412386</v>
      </c>
      <c r="R764">
        <f t="shared" si="225"/>
        <v>88.758367931587614</v>
      </c>
      <c r="S764">
        <f t="shared" si="226"/>
        <v>1.5345384301763687E-2</v>
      </c>
      <c r="T764">
        <f t="shared" si="209"/>
        <v>76.838028683849217</v>
      </c>
    </row>
    <row r="765" spans="1:20" x14ac:dyDescent="0.25">
      <c r="A765">
        <f t="shared" si="210"/>
        <v>96.784281171941757</v>
      </c>
      <c r="B765">
        <f t="shared" si="227"/>
        <v>15.403696762110389</v>
      </c>
      <c r="C765" t="str">
        <f t="shared" si="211"/>
        <v>-150.569013518717-6920.70666293733i</v>
      </c>
      <c r="D765" t="str">
        <f t="shared" si="212"/>
        <v>3.47812499844098-1033.22570479479i</v>
      </c>
      <c r="E765" t="str">
        <f t="shared" si="213"/>
        <v>162.465417999251-0.146479081060388i</v>
      </c>
      <c r="F765" t="str">
        <f t="shared" si="214"/>
        <v>2.9099099096587-9696.18650561652i</v>
      </c>
      <c r="G765" t="str">
        <f t="shared" si="215"/>
        <v>0.999999999913672-9.29129099170431E-06i</v>
      </c>
      <c r="H765" t="str">
        <f t="shared" si="216"/>
        <v>15.1517070989971+0.364589955378869i</v>
      </c>
      <c r="I765" t="str">
        <f t="shared" si="217"/>
        <v>24.2331246367442-994.672550356595i</v>
      </c>
      <c r="K765" t="str">
        <f t="shared" si="218"/>
        <v>0.329804859036591-0.00798862367524736i</v>
      </c>
      <c r="L765" t="str">
        <f t="shared" si="219"/>
        <v>0.000833333333333333-52.3417239694759i</v>
      </c>
      <c r="M765" t="str">
        <f t="shared" si="220"/>
        <v>0.005-18.4175691828423i</v>
      </c>
      <c r="N765">
        <f t="shared" si="221"/>
        <v>88.753652097615756</v>
      </c>
      <c r="O765">
        <f t="shared" si="222"/>
        <v>76.805064027039535</v>
      </c>
      <c r="P765" s="3">
        <f t="shared" si="223"/>
        <v>76.805064027039535</v>
      </c>
      <c r="Q765" s="3">
        <f t="shared" si="224"/>
        <v>-91.246347902384244</v>
      </c>
      <c r="R765">
        <f t="shared" si="225"/>
        <v>88.753652097615756</v>
      </c>
      <c r="S765">
        <f t="shared" si="226"/>
        <v>1.5403696762110388E-2</v>
      </c>
      <c r="T765">
        <f t="shared" si="209"/>
        <v>76.805064027039535</v>
      </c>
    </row>
    <row r="766" spans="1:20" x14ac:dyDescent="0.25">
      <c r="A766">
        <f t="shared" si="210"/>
        <v>97.152061440395144</v>
      </c>
      <c r="B766">
        <f t="shared" si="227"/>
        <v>15.462230809806409</v>
      </c>
      <c r="C766" t="str">
        <f t="shared" si="211"/>
        <v>-150.5682710767-6894.47845830334i</v>
      </c>
      <c r="D766" t="str">
        <f t="shared" si="212"/>
        <v>3.47812499842911-1029.3143109738i</v>
      </c>
      <c r="E766" t="str">
        <f t="shared" si="213"/>
        <v>162.465386656236-0.147034895673165i</v>
      </c>
      <c r="F766" t="str">
        <f t="shared" si="214"/>
        <v>2.90990990965679-9659.4804799984i</v>
      </c>
      <c r="G766" t="str">
        <f t="shared" si="215"/>
        <v>0.999999999913014-9.32659789746665E-06i</v>
      </c>
      <c r="H766" t="str">
        <f t="shared" si="216"/>
        <v>15.1517085605792+0.36597540749995i</v>
      </c>
      <c r="I766" t="str">
        <f t="shared" si="217"/>
        <v>24.2331253390505-990.907144484046i</v>
      </c>
      <c r="K766" t="str">
        <f t="shared" si="218"/>
        <v>0.329803374040309-0.00801894403206778i</v>
      </c>
      <c r="L766" t="str">
        <f t="shared" si="219"/>
        <v>0.000833333333333333-52.1435783716636i</v>
      </c>
      <c r="M766" t="str">
        <f t="shared" si="220"/>
        <v>0.005-18.3478473628634i</v>
      </c>
      <c r="N766">
        <f t="shared" si="221"/>
        <v>88.748918370557305</v>
      </c>
      <c r="O766">
        <f t="shared" si="222"/>
        <v>76.772099211726768</v>
      </c>
      <c r="P766" s="3">
        <f t="shared" si="223"/>
        <v>76.772099211726768</v>
      </c>
      <c r="Q766" s="3">
        <f t="shared" si="224"/>
        <v>-91.251081629442695</v>
      </c>
      <c r="R766">
        <f t="shared" si="225"/>
        <v>88.748918370557305</v>
      </c>
      <c r="S766">
        <f t="shared" si="226"/>
        <v>1.5462230809806408E-2</v>
      </c>
      <c r="T766">
        <f t="shared" si="209"/>
        <v>76.772099211726768</v>
      </c>
    </row>
    <row r="767" spans="1:20" x14ac:dyDescent="0.25">
      <c r="A767">
        <f t="shared" si="210"/>
        <v>97.521239273868645</v>
      </c>
      <c r="B767">
        <f t="shared" si="227"/>
        <v>15.520987286883674</v>
      </c>
      <c r="C767" t="str">
        <f t="shared" si="211"/>
        <v>-150.567522988796-6868.34943334506i</v>
      </c>
      <c r="D767" t="str">
        <f t="shared" si="212"/>
        <v>3.47812499841715-1025.41772418473i</v>
      </c>
      <c r="E767" t="str">
        <f t="shared" si="213"/>
        <v>162.465355074876-0.147592813167371i</v>
      </c>
      <c r="F767" t="str">
        <f t="shared" si="214"/>
        <v>2.90990990965486-9622.91340924991i</v>
      </c>
      <c r="G767" t="str">
        <f t="shared" si="215"/>
        <v>0.999999999912352-9.36203896947083E-06i</v>
      </c>
      <c r="H767" t="str">
        <f t="shared" si="216"/>
        <v>15.1517100332906+0.36736612445685i</v>
      </c>
      <c r="I767" t="str">
        <f t="shared" si="217"/>
        <v>24.2331260467045-987.155993143451i</v>
      </c>
      <c r="K767" t="str">
        <f t="shared" si="218"/>
        <v>0.329801877750253-0.00804937918989059i</v>
      </c>
      <c r="L767" t="str">
        <f t="shared" si="219"/>
        <v>0.000833333333333333-51.9461828767319i</v>
      </c>
      <c r="M767" t="str">
        <f t="shared" si="220"/>
        <v>0.005-18.2783894828287i</v>
      </c>
      <c r="N767">
        <f t="shared" si="221"/>
        <v>88.744166682728178</v>
      </c>
      <c r="O767">
        <f t="shared" si="222"/>
        <v>76.739134236705524</v>
      </c>
      <c r="P767" s="3">
        <f t="shared" si="223"/>
        <v>76.739134236705524</v>
      </c>
      <c r="Q767" s="3">
        <f t="shared" si="224"/>
        <v>-91.255833317271822</v>
      </c>
      <c r="R767">
        <f t="shared" si="225"/>
        <v>88.744166682728178</v>
      </c>
      <c r="S767">
        <f t="shared" si="226"/>
        <v>1.5520987286883675E-2</v>
      </c>
      <c r="T767">
        <f t="shared" si="209"/>
        <v>76.739134236705524</v>
      </c>
    </row>
    <row r="768" spans="1:20" x14ac:dyDescent="0.25">
      <c r="A768">
        <f t="shared" si="210"/>
        <v>97.891819983109357</v>
      </c>
      <c r="B768">
        <f t="shared" si="227"/>
        <v>15.579967038573832</v>
      </c>
      <c r="C768" t="str">
        <f t="shared" si="211"/>
        <v>-150.56676921213-6842.31921219109i</v>
      </c>
      <c r="D768" t="str">
        <f t="shared" si="212"/>
        <v>3.4781249984051-1021.53588837389i</v>
      </c>
      <c r="E768" t="str">
        <f t="shared" si="213"/>
        <v>162.46532325336-0.148152841428662i</v>
      </c>
      <c r="F768" t="str">
        <f t="shared" si="214"/>
        <v>2.90990990965292-9586.48476734144i</v>
      </c>
      <c r="G768" t="str">
        <f t="shared" si="215"/>
        <v>0.999999999911685-9.39761471754855E-06i</v>
      </c>
      <c r="H768" t="str">
        <f t="shared" si="216"/>
        <v>15.151711517216+0.368762126257294i</v>
      </c>
      <c r="I768" t="str">
        <f t="shared" si="217"/>
        <v>24.2331267597469-983.419042373233i</v>
      </c>
      <c r="K768" t="str">
        <f t="shared" si="218"/>
        <v>0.329800370080635-0.00807992958020151i</v>
      </c>
      <c r="L768" t="str">
        <f t="shared" si="219"/>
        <v>0.000833333333333333-51.7495346450806i</v>
      </c>
      <c r="M768" t="str">
        <f t="shared" si="220"/>
        <v>0.005-18.2091945435632i</v>
      </c>
      <c r="N768">
        <f t="shared" si="221"/>
        <v>88.739396966190625</v>
      </c>
      <c r="O768">
        <f t="shared" si="222"/>
        <v>76.706169100761457</v>
      </c>
      <c r="P768" s="3">
        <f t="shared" si="223"/>
        <v>76.706169100761457</v>
      </c>
      <c r="Q768" s="3">
        <f t="shared" si="224"/>
        <v>-91.260603033809375</v>
      </c>
      <c r="R768">
        <f t="shared" si="225"/>
        <v>88.739396966190625</v>
      </c>
      <c r="S768">
        <f t="shared" si="226"/>
        <v>1.5579967038573832E-2</v>
      </c>
      <c r="T768">
        <f t="shared" si="209"/>
        <v>76.706169100761457</v>
      </c>
    </row>
    <row r="769" spans="1:20" x14ac:dyDescent="0.25">
      <c r="A769">
        <f t="shared" si="210"/>
        <v>98.263808899045173</v>
      </c>
      <c r="B769">
        <f t="shared" si="227"/>
        <v>15.639170913320413</v>
      </c>
      <c r="C769" t="str">
        <f t="shared" si="211"/>
        <v>-150.5660097035-6816.3874203913i</v>
      </c>
      <c r="D769" t="str">
        <f t="shared" si="212"/>
        <v>3.47812499839295-1017.66874769975i</v>
      </c>
      <c r="E769" t="str">
        <f t="shared" si="213"/>
        <v>162.465291189867-0.148714988371474i</v>
      </c>
      <c r="F769" t="str">
        <f t="shared" si="214"/>
        <v>2.90990990965097-9550.19403023477i</v>
      </c>
      <c r="G769" t="str">
        <f t="shared" si="215"/>
        <v>0.999999999911012-9.43332565346889E-06i</v>
      </c>
      <c r="H769" t="str">
        <f t="shared" si="216"/>
        <v>15.1517130124407+0.370163432985049i</v>
      </c>
      <c r="I769" t="str">
        <f t="shared" si="217"/>
        <v>24.2331274782186-979.696238416097i</v>
      </c>
      <c r="K769" t="str">
        <f t="shared" si="218"/>
        <v>0.329798850945019-0.00811059563607168i</v>
      </c>
      <c r="L769" t="str">
        <f t="shared" si="219"/>
        <v>0.000833333333333333-51.5536308478588i</v>
      </c>
      <c r="M769" t="str">
        <f t="shared" si="220"/>
        <v>0.005-18.1402615496744i</v>
      </c>
      <c r="N769">
        <f t="shared" si="221"/>
        <v>88.734609152752313</v>
      </c>
      <c r="O769">
        <f t="shared" si="222"/>
        <v>76.673203802670884</v>
      </c>
      <c r="P769" s="3">
        <f t="shared" si="223"/>
        <v>76.673203802670884</v>
      </c>
      <c r="Q769" s="3">
        <f t="shared" si="224"/>
        <v>-91.265390847247687</v>
      </c>
      <c r="R769">
        <f t="shared" si="225"/>
        <v>88.734609152752313</v>
      </c>
      <c r="S769">
        <f t="shared" si="226"/>
        <v>1.5639170913320413E-2</v>
      </c>
      <c r="T769">
        <f t="shared" si="209"/>
        <v>76.673203802670884</v>
      </c>
    </row>
    <row r="770" spans="1:20" x14ac:dyDescent="0.25">
      <c r="A770">
        <f t="shared" si="210"/>
        <v>98.637211372861543</v>
      </c>
      <c r="B770">
        <f t="shared" si="227"/>
        <v>15.698599762791032</v>
      </c>
      <c r="C770" t="str">
        <f t="shared" si="211"/>
        <v>-150.565244419375-6790.55368491149i</v>
      </c>
      <c r="D770" t="str">
        <f t="shared" si="212"/>
        <v>3.47812499838071-1013.81624653221i</v>
      </c>
      <c r="E770" t="str">
        <f t="shared" si="213"/>
        <v>162.465258882556-0.149279261939074i</v>
      </c>
      <c r="F770" t="str">
        <f t="shared" si="214"/>
        <v>2.909909909649-9514.04067587547i</v>
      </c>
      <c r="G770" t="str">
        <f t="shared" si="215"/>
        <v>0.999999999910335-9.46917229094565E-06i</v>
      </c>
      <c r="H770" t="str">
        <f t="shared" si="216"/>
        <v>15.1517145190509+0.37157006480022i</v>
      </c>
      <c r="I770" t="str">
        <f t="shared" si="217"/>
        <v>24.2331282021612-975.98752771827i</v>
      </c>
      <c r="K770" t="str">
        <f t="shared" si="218"/>
        <v>0.329797320256312-0.00814137779216286i</v>
      </c>
      <c r="L770" t="str">
        <f t="shared" si="219"/>
        <v>0.000833333333333333-51.3584686669244i</v>
      </c>
      <c r="M770" t="str">
        <f t="shared" si="220"/>
        <v>0.005-18.0715895095381i</v>
      </c>
      <c r="N770">
        <f t="shared" si="221"/>
        <v>88.729803173965422</v>
      </c>
      <c r="O770">
        <f t="shared" si="222"/>
        <v>76.640238341200785</v>
      </c>
      <c r="P770" s="3">
        <f t="shared" si="223"/>
        <v>76.640238341200785</v>
      </c>
      <c r="Q770" s="3">
        <f t="shared" si="224"/>
        <v>-91.270196826034578</v>
      </c>
      <c r="R770">
        <f t="shared" si="225"/>
        <v>88.729803173965422</v>
      </c>
      <c r="S770">
        <f t="shared" si="226"/>
        <v>1.5698599762791032E-2</v>
      </c>
      <c r="T770">
        <f t="shared" si="209"/>
        <v>76.640238341200785</v>
      </c>
    </row>
    <row r="771" spans="1:20" x14ac:dyDescent="0.25">
      <c r="A771">
        <f t="shared" si="210"/>
        <v>99.012032776078428</v>
      </c>
      <c r="B771">
        <f t="shared" si="227"/>
        <v>15.758254441889639</v>
      </c>
      <c r="C771" t="str">
        <f t="shared" si="211"/>
        <v>-150.564473315898-6764.81763412812i</v>
      </c>
      <c r="D771" t="str">
        <f t="shared" si="212"/>
        <v>3.47812499836839-1009.97832945174i</v>
      </c>
      <c r="E771" t="str">
        <f t="shared" si="213"/>
        <v>162.465226329577-0.149845670103728i</v>
      </c>
      <c r="F771" t="str">
        <f t="shared" si="214"/>
        <v>2.90990990964701-9478.02418418538i</v>
      </c>
      <c r="G771" t="str">
        <f t="shared" si="215"/>
        <v>0.999999999909652-9.50515514564476E-06i</v>
      </c>
      <c r="H771" t="str">
        <f t="shared" si="216"/>
        <v>15.1517160371333+0.372982041939532i</v>
      </c>
      <c r="I771" t="str">
        <f t="shared" si="217"/>
        <v>24.2331289316163-972.292856928701i</v>
      </c>
      <c r="K771" t="str">
        <f t="shared" si="218"/>
        <v>0.329795777926761-0.00817227648473297i</v>
      </c>
      <c r="L771" t="str">
        <f t="shared" si="219"/>
        <v>0.000833333333333333-51.1640452948042i</v>
      </c>
      <c r="M771" t="str">
        <f t="shared" si="220"/>
        <v>0.005-18.0031774352841i</v>
      </c>
      <c r="N771">
        <f t="shared" si="221"/>
        <v>88.724978961125643</v>
      </c>
      <c r="O771">
        <f t="shared" si="222"/>
        <v>76.60727271510882</v>
      </c>
      <c r="P771" s="3">
        <f t="shared" si="223"/>
        <v>76.60727271510882</v>
      </c>
      <c r="Q771" s="3">
        <f t="shared" si="224"/>
        <v>-91.275021038874357</v>
      </c>
      <c r="R771">
        <f t="shared" si="225"/>
        <v>88.724978961125643</v>
      </c>
      <c r="S771">
        <f t="shared" si="226"/>
        <v>1.5758254441889639E-2</v>
      </c>
      <c r="T771">
        <f t="shared" si="209"/>
        <v>76.60727271510882</v>
      </c>
    </row>
    <row r="772" spans="1:20" x14ac:dyDescent="0.25">
      <c r="A772">
        <f t="shared" si="210"/>
        <v>99.388278500627521</v>
      </c>
      <c r="B772">
        <f t="shared" si="227"/>
        <v>15.818135808768819</v>
      </c>
      <c r="C772" t="str">
        <f t="shared" si="211"/>
        <v>-150.563696348872-6739.17889782279i</v>
      </c>
      <c r="D772" t="str">
        <f t="shared" si="212"/>
        <v>3.47812499835596-1006.1549412486i</v>
      </c>
      <c r="E772" t="str">
        <f t="shared" si="213"/>
        <v>162.465193529064-0.150414220866706i</v>
      </c>
      <c r="F772" t="str">
        <f t="shared" si="214"/>
        <v>2.909909909645-9442.14403705518i</v>
      </c>
      <c r="G772" t="str">
        <f t="shared" si="215"/>
        <v>0.999999999908964-9.54127473519164E-06i</v>
      </c>
      <c r="H772" t="str">
        <f t="shared" si="216"/>
        <v>15.1517175667752+0.374399384716627i</v>
      </c>
      <c r="I772" t="str">
        <f t="shared" si="217"/>
        <v>24.2331296666258-968.612172898308i</v>
      </c>
      <c r="K772" t="str">
        <f t="shared" si="218"/>
        <v>0.329794223867949-0.00820329215164148i</v>
      </c>
      <c r="L772" t="str">
        <f t="shared" si="219"/>
        <v>0.000833333333333333-50.9703579346525i</v>
      </c>
      <c r="M772" t="str">
        <f t="shared" si="220"/>
        <v>0.005-17.9350243427815i</v>
      </c>
      <c r="N772">
        <f t="shared" si="221"/>
        <v>88.720136445271351</v>
      </c>
      <c r="O772">
        <f t="shared" si="222"/>
        <v>76.57430692314307</v>
      </c>
      <c r="P772" s="3">
        <f t="shared" si="223"/>
        <v>76.57430692314307</v>
      </c>
      <c r="Q772" s="3">
        <f t="shared" si="224"/>
        <v>-91.279863554728649</v>
      </c>
      <c r="R772">
        <f t="shared" si="225"/>
        <v>88.720136445271351</v>
      </c>
      <c r="S772">
        <f t="shared" si="226"/>
        <v>1.581813580876882E-2</v>
      </c>
      <c r="T772">
        <f t="shared" si="209"/>
        <v>76.57430692314307</v>
      </c>
    </row>
    <row r="773" spans="1:20" x14ac:dyDescent="0.25">
      <c r="A773">
        <f t="shared" si="210"/>
        <v>99.765953958929913</v>
      </c>
      <c r="B773">
        <f t="shared" si="227"/>
        <v>15.878244724842141</v>
      </c>
      <c r="C773" t="str">
        <f t="shared" si="211"/>
        <v>-150.562913473781-6713.63710717739i</v>
      </c>
      <c r="D773" t="str">
        <f t="shared" si="212"/>
        <v>3.47812499834345-1002.34602692209i</v>
      </c>
      <c r="E773" t="str">
        <f t="shared" si="213"/>
        <v>162.465160479139-0.150984922258467i</v>
      </c>
      <c r="F773" t="str">
        <f t="shared" si="214"/>
        <v>2.90990990964299-9406.3997183369i</v>
      </c>
      <c r="G773" t="str">
        <f t="shared" si="215"/>
        <v>0.999999999908271-9.57753157917873E-06i</v>
      </c>
      <c r="H773" t="str">
        <f t="shared" si="216"/>
        <v>15.1517191080646+0.375822113522359i</v>
      </c>
      <c r="I773" t="str">
        <f t="shared" si="217"/>
        <v>24.2331304072321-964.945422679212i</v>
      </c>
      <c r="K773" t="str">
        <f t="shared" si="218"/>
        <v>0.329792657990789-0.00823442523235502i</v>
      </c>
      <c r="L773" t="str">
        <f t="shared" si="219"/>
        <v>0.000833333333333333-50.7774038002116i</v>
      </c>
      <c r="M773" t="str">
        <f t="shared" si="220"/>
        <v>0.005-17.8671292516253i</v>
      </c>
      <c r="N773">
        <f t="shared" si="221"/>
        <v>88.715275557182522</v>
      </c>
      <c r="O773">
        <f t="shared" si="222"/>
        <v>76.541340964042519</v>
      </c>
      <c r="P773" s="3">
        <f t="shared" si="223"/>
        <v>76.541340964042519</v>
      </c>
      <c r="Q773" s="3">
        <f t="shared" si="224"/>
        <v>-91.284724442817478</v>
      </c>
      <c r="R773">
        <f t="shared" si="225"/>
        <v>88.715275557182522</v>
      </c>
      <c r="S773">
        <f t="shared" si="226"/>
        <v>1.5878244724842141E-2</v>
      </c>
      <c r="T773">
        <f t="shared" si="209"/>
        <v>76.541340964042519</v>
      </c>
    </row>
    <row r="774" spans="1:20" x14ac:dyDescent="0.25">
      <c r="A774">
        <f t="shared" si="210"/>
        <v>100.14506458397385</v>
      </c>
      <c r="B774">
        <f t="shared" si="227"/>
        <v>15.938582054796541</v>
      </c>
      <c r="C774" t="str">
        <f t="shared" si="211"/>
        <v>-150.562124645753-6688.19189476806i</v>
      </c>
      <c r="D774" t="str">
        <f t="shared" si="212"/>
        <v>3.47812499833082-998.551531679689i</v>
      </c>
      <c r="E774" t="str">
        <f t="shared" si="213"/>
        <v>162.465127177906-0.151557782338662i</v>
      </c>
      <c r="F774" t="str">
        <f t="shared" si="214"/>
        <v>2.90990990964095-9370.79071383652i</v>
      </c>
      <c r="G774" t="str">
        <f t="shared" si="215"/>
        <v>0.999999999907572-0.0000096139261991729i</v>
      </c>
      <c r="H774" t="str">
        <f t="shared" si="216"/>
        <v>15.1517206610902+0.377250248825071i</v>
      </c>
      <c r="I774" t="str">
        <f t="shared" si="217"/>
        <v>24.2331311534775-961.292553523983i</v>
      </c>
      <c r="K774" t="str">
        <f t="shared" si="218"/>
        <v>0.329791080205519-0.00826567616795242i</v>
      </c>
      <c r="L774" t="str">
        <f t="shared" si="219"/>
        <v>0.000833333333333333-50.5851801157719i</v>
      </c>
      <c r="M774" t="str">
        <f t="shared" si="220"/>
        <v>0.005-17.7994911851219i</v>
      </c>
      <c r="N774">
        <f t="shared" si="221"/>
        <v>88.710396227380016</v>
      </c>
      <c r="O774">
        <f t="shared" si="222"/>
        <v>76.508374836536149</v>
      </c>
      <c r="P774" s="3">
        <f t="shared" si="223"/>
        <v>76.508374836536149</v>
      </c>
      <c r="Q774" s="3">
        <f t="shared" si="224"/>
        <v>-91.289603772619984</v>
      </c>
      <c r="R774">
        <f t="shared" si="225"/>
        <v>88.710396227380016</v>
      </c>
      <c r="S774">
        <f t="shared" si="226"/>
        <v>1.5938582054796542E-2</v>
      </c>
      <c r="T774">
        <f t="shared" si="209"/>
        <v>76.508374836536149</v>
      </c>
    </row>
    <row r="775" spans="1:20" x14ac:dyDescent="0.25">
      <c r="A775">
        <f t="shared" si="210"/>
        <v>100.52561582939295</v>
      </c>
      <c r="B775">
        <f t="shared" si="227"/>
        <v>15.999148666604768</v>
      </c>
      <c r="C775" t="str">
        <f t="shared" si="211"/>
        <v>-150.561329819594-6662.84289456055i</v>
      </c>
      <c r="D775" t="str">
        <f t="shared" si="212"/>
        <v>3.47812499831812-994.77140093631i</v>
      </c>
      <c r="E775" t="str">
        <f t="shared" si="213"/>
        <v>162.465093623459-0.152132809196388i</v>
      </c>
      <c r="F775" t="str">
        <f t="shared" si="214"/>
        <v>2.9099099096389-9335.31651130658i</v>
      </c>
      <c r="G775" t="str">
        <f t="shared" si="215"/>
        <v>0.999999999906869-9.65045911872296E-06i</v>
      </c>
      <c r="H775" t="str">
        <f t="shared" si="216"/>
        <v>15.1517222259414+0.378683811170921i</v>
      </c>
      <c r="I775" t="str">
        <f t="shared" si="217"/>
        <v>24.2331319054056-957.653512884875i</v>
      </c>
      <c r="K775" t="str">
        <f t="shared" si="218"/>
        <v>0.329789490421697-0.00829704540113086i</v>
      </c>
      <c r="L775" t="str">
        <f t="shared" si="219"/>
        <v>0.000833333333333333-50.3936841161304i</v>
      </c>
      <c r="M775" t="str">
        <f t="shared" si="220"/>
        <v>0.005-17.7321091702748i</v>
      </c>
      <c r="N775">
        <f t="shared" si="221"/>
        <v>88.705498386124361</v>
      </c>
      <c r="O775">
        <f t="shared" si="222"/>
        <v>76.475408539343562</v>
      </c>
      <c r="P775" s="3">
        <f t="shared" si="223"/>
        <v>76.475408539343562</v>
      </c>
      <c r="Q775" s="3">
        <f t="shared" si="224"/>
        <v>-91.294501613875639</v>
      </c>
      <c r="R775">
        <f t="shared" si="225"/>
        <v>88.705498386124361</v>
      </c>
      <c r="S775">
        <f t="shared" si="226"/>
        <v>1.5999148666604769E-2</v>
      </c>
      <c r="T775">
        <f t="shared" si="209"/>
        <v>76.475408539343562</v>
      </c>
    </row>
    <row r="776" spans="1:20" x14ac:dyDescent="0.25">
      <c r="A776">
        <f t="shared" si="210"/>
        <v>100.90761316954463</v>
      </c>
      <c r="B776">
        <f t="shared" si="227"/>
        <v>16.059945431537866</v>
      </c>
      <c r="C776" t="str">
        <f t="shared" si="211"/>
        <v>-150.560528949749-6637.58974190442i</v>
      </c>
      <c r="D776" t="str">
        <f t="shared" si="212"/>
        <v>3.4781249983053-991.005580313497i</v>
      </c>
      <c r="E776" t="str">
        <f t="shared" si="213"/>
        <v>162.465059813872-0.152710010950005i</v>
      </c>
      <c r="F776" t="str">
        <f t="shared" si="214"/>
        <v>2.90990990963683-9299.97660043872i</v>
      </c>
      <c r="G776" t="str">
        <f t="shared" si="215"/>
        <v>0.99999999990616-9.68713086336723E-06i</v>
      </c>
      <c r="H776" t="str">
        <f t="shared" si="216"/>
        <v>15.1517238027083+0.380122821184141i</v>
      </c>
      <c r="I776" t="str">
        <f t="shared" si="217"/>
        <v>24.2331326630589-954.028248413066i</v>
      </c>
      <c r="K776" t="str">
        <f t="shared" si="218"/>
        <v>0.329787888548197-0.00832853337621059i</v>
      </c>
      <c r="L776" t="str">
        <f t="shared" si="219"/>
        <v>0.000833333333333333-50.2029130465536i</v>
      </c>
      <c r="M776" t="str">
        <f t="shared" si="220"/>
        <v>0.005-17.6649822377713i</v>
      </c>
      <c r="N776">
        <f t="shared" si="221"/>
        <v>88.700581963415075</v>
      </c>
      <c r="O776">
        <f t="shared" si="222"/>
        <v>76.442442071174298</v>
      </c>
      <c r="P776" s="3">
        <f t="shared" si="223"/>
        <v>76.442442071174298</v>
      </c>
      <c r="Q776" s="3">
        <f t="shared" si="224"/>
        <v>-91.299418036584925</v>
      </c>
      <c r="R776">
        <f t="shared" si="225"/>
        <v>88.700581963415075</v>
      </c>
      <c r="S776">
        <f t="shared" si="226"/>
        <v>1.6059945431537867E-2</v>
      </c>
      <c r="T776">
        <f t="shared" si="209"/>
        <v>76.442442071174298</v>
      </c>
    </row>
    <row r="777" spans="1:20" x14ac:dyDescent="0.25">
      <c r="A777">
        <f t="shared" si="210"/>
        <v>101.29106209958891</v>
      </c>
      <c r="B777">
        <f t="shared" si="227"/>
        <v>16.12097322417771</v>
      </c>
      <c r="C777" t="str">
        <f t="shared" si="211"/>
        <v>-150.559721990335-6612.43207352846i</v>
      </c>
      <c r="D777" t="str">
        <f t="shared" si="212"/>
        <v>3.4781249982924-987.254015638668i</v>
      </c>
      <c r="E777" t="str">
        <f t="shared" si="213"/>
        <v>162.465025747211-0.153289395747574i</v>
      </c>
      <c r="F777" t="str">
        <f t="shared" si="214"/>
        <v>2.90990990963476-9264.77047285653i</v>
      </c>
      <c r="G777" t="str">
        <f t="shared" si="215"/>
        <v>0.999999999905445-9.72394196064109E-06i</v>
      </c>
      <c r="H777" t="str">
        <f t="shared" si="216"/>
        <v>15.1517253914814+0.381567299567361i</v>
      </c>
      <c r="I777" t="str">
        <f t="shared" si="217"/>
        <v>24.2331334264814-950.416707957902i</v>
      </c>
      <c r="K777" t="str">
        <f t="shared" si="218"/>
        <v>0.329786274493201-0.00836014053914097i</v>
      </c>
      <c r="L777" t="str">
        <f t="shared" si="219"/>
        <v>0.000833333333333333-50.0128641627351i</v>
      </c>
      <c r="M777" t="str">
        <f t="shared" si="220"/>
        <v>0.005-17.5981094219678i</v>
      </c>
      <c r="N777">
        <f t="shared" si="221"/>
        <v>88.695646888989515</v>
      </c>
      <c r="O777">
        <f t="shared" si="222"/>
        <v>76.409475430728634</v>
      </c>
      <c r="P777" s="3">
        <f t="shared" si="223"/>
        <v>76.409475430728634</v>
      </c>
      <c r="Q777" s="3">
        <f t="shared" si="224"/>
        <v>-91.304353111010485</v>
      </c>
      <c r="R777">
        <f t="shared" si="225"/>
        <v>88.695646888989515</v>
      </c>
      <c r="S777">
        <f t="shared" si="226"/>
        <v>1.6120973224177711E-2</v>
      </c>
      <c r="T777">
        <f t="shared" si="209"/>
        <v>76.409475430728634</v>
      </c>
    </row>
    <row r="778" spans="1:20" x14ac:dyDescent="0.25">
      <c r="A778">
        <f t="shared" si="210"/>
        <v>101.67596813556736</v>
      </c>
      <c r="B778">
        <f t="shared" si="227"/>
        <v>16.182232922429588</v>
      </c>
      <c r="C778" t="str">
        <f t="shared" si="211"/>
        <v>-150.558908895113-6587.36952753469i</v>
      </c>
      <c r="D778" t="str">
        <f t="shared" si="212"/>
        <v>3.47812499827942-983.5166529443i</v>
      </c>
      <c r="E778" t="str">
        <f t="shared" si="213"/>
        <v>162.464991421522-0.153870971766688i</v>
      </c>
      <c r="F778" t="str">
        <f t="shared" si="214"/>
        <v>2.90990990963268-9229.69762210801i</v>
      </c>
      <c r="G778" t="str">
        <f t="shared" si="215"/>
        <v>0.999999999904725-0.0000097608929400845i</v>
      </c>
      <c r="H778" t="str">
        <f t="shared" si="216"/>
        <v>15.1517269923525+0.383017267101904i</v>
      </c>
      <c r="I778" t="str">
        <f t="shared" si="217"/>
        <v>24.2331341957173-946.818839566182i</v>
      </c>
      <c r="K778" t="str">
        <f t="shared" si="218"/>
        <v>0.329784648164195-0.00839186733750582i</v>
      </c>
      <c r="L778" t="str">
        <f t="shared" si="219"/>
        <v>0.000833333333333333-49.8235347307583i</v>
      </c>
      <c r="M778" t="str">
        <f t="shared" si="220"/>
        <v>0.005-17.5314897608765i</v>
      </c>
      <c r="N778">
        <f t="shared" si="221"/>
        <v>88.690693092322007</v>
      </c>
      <c r="O778">
        <f t="shared" si="222"/>
        <v>76.376508616696441</v>
      </c>
      <c r="P778" s="3">
        <f t="shared" si="223"/>
        <v>76.376508616696441</v>
      </c>
      <c r="Q778" s="3">
        <f t="shared" si="224"/>
        <v>-91.309306907677993</v>
      </c>
      <c r="R778">
        <f t="shared" si="225"/>
        <v>88.690693092322007</v>
      </c>
      <c r="S778">
        <f t="shared" si="226"/>
        <v>1.6182232922429589E-2</v>
      </c>
      <c r="T778">
        <f t="shared" si="209"/>
        <v>76.376508616696441</v>
      </c>
    </row>
    <row r="779" spans="1:20" x14ac:dyDescent="0.25">
      <c r="A779">
        <f t="shared" si="210"/>
        <v>102.06233681448252</v>
      </c>
      <c r="B779">
        <f t="shared" si="227"/>
        <v>16.243725407534821</v>
      </c>
      <c r="C779" t="str">
        <f t="shared" si="211"/>
        <v>-150.558089617494-6562.40174339374i</v>
      </c>
      <c r="D779" t="str">
        <f t="shared" si="212"/>
        <v>3.47812499826629-979.793438467163i</v>
      </c>
      <c r="E779" t="str">
        <f t="shared" si="213"/>
        <v>162.46495683484-0.154454747214723i</v>
      </c>
      <c r="F779" t="str">
        <f t="shared" si="214"/>
        <v>2.90990990963055-9194.75754365831i</v>
      </c>
      <c r="G779" t="str">
        <f t="shared" si="215"/>
        <v>0.999999999903999-9.79798433324971E-06i</v>
      </c>
      <c r="H779" t="str">
        <f t="shared" si="216"/>
        <v>15.1517286054134+0.384472744648062i</v>
      </c>
      <c r="I779" t="str">
        <f t="shared" si="217"/>
        <v>24.23313497081-943.234591481328i</v>
      </c>
      <c r="K779" t="str">
        <f t="shared" si="218"/>
        <v>0.329783009467967-0.00842371422052881i</v>
      </c>
      <c r="L779" t="str">
        <f t="shared" si="219"/>
        <v>0.000833333333333333-49.6349220270556i</v>
      </c>
      <c r="M779" t="str">
        <f t="shared" si="220"/>
        <v>0.005-17.4651222961511i</v>
      </c>
      <c r="N779">
        <f t="shared" si="221"/>
        <v>88.6857205026229</v>
      </c>
      <c r="O779">
        <f t="shared" si="222"/>
        <v>76.343541627757915</v>
      </c>
      <c r="P779" s="3">
        <f t="shared" si="223"/>
        <v>76.343541627757915</v>
      </c>
      <c r="Q779" s="3">
        <f t="shared" si="224"/>
        <v>-91.3142794973771</v>
      </c>
      <c r="R779">
        <f t="shared" si="225"/>
        <v>88.6857205026229</v>
      </c>
      <c r="S779">
        <f t="shared" si="226"/>
        <v>1.6243725407534822E-2</v>
      </c>
      <c r="T779">
        <f t="shared" si="209"/>
        <v>76.343541627757915</v>
      </c>
    </row>
    <row r="780" spans="1:20" x14ac:dyDescent="0.25">
      <c r="A780">
        <f t="shared" si="210"/>
        <v>102.45017369437757</v>
      </c>
      <c r="B780">
        <f t="shared" si="227"/>
        <v>16.305451564083455</v>
      </c>
      <c r="C780" t="str">
        <f t="shared" si="211"/>
        <v>-150.557264110542-6537.5283619395i</v>
      </c>
      <c r="D780" t="str">
        <f t="shared" si="212"/>
        <v>3.4781249982531-976.084318647588i</v>
      </c>
      <c r="E780" t="str">
        <f t="shared" si="213"/>
        <v>162.464921985182-0.155040730328875i</v>
      </c>
      <c r="F780" t="str">
        <f t="shared" si="214"/>
        <v>2.90990990962841-9159.94973488286i</v>
      </c>
      <c r="G780" t="str">
        <f t="shared" si="215"/>
        <v>0.999999999903268-9.83521667370888E-06i</v>
      </c>
      <c r="H780" t="str">
        <f t="shared" si="216"/>
        <v>15.151730230757+0.385933753145433i</v>
      </c>
      <c r="I780" t="str">
        <f t="shared" si="217"/>
        <v>24.2331357518051-939.663912142753i</v>
      </c>
      <c r="K780" t="str">
        <f t="shared" si="218"/>
        <v>0.329781358310597-0.00845568163907935i</v>
      </c>
      <c r="L780" t="str">
        <f t="shared" si="219"/>
        <v>0.000833333333333333-49.4470233383698i</v>
      </c>
      <c r="M780" t="str">
        <f t="shared" si="220"/>
        <v>0.005-17.3990060730734i</v>
      </c>
      <c r="N780">
        <f t="shared" si="221"/>
        <v>88.68072904883762</v>
      </c>
      <c r="O780">
        <f t="shared" si="222"/>
        <v>76.310574462583304</v>
      </c>
      <c r="P780" s="3">
        <f t="shared" si="223"/>
        <v>76.310574462583304</v>
      </c>
      <c r="Q780" s="3">
        <f t="shared" si="224"/>
        <v>-91.31927095116238</v>
      </c>
      <c r="R780">
        <f t="shared" si="225"/>
        <v>88.68072904883762</v>
      </c>
      <c r="S780">
        <f t="shared" si="226"/>
        <v>1.6305451564083456E-2</v>
      </c>
      <c r="T780">
        <f t="shared" si="209"/>
        <v>76.310574462583304</v>
      </c>
    </row>
    <row r="781" spans="1:20" x14ac:dyDescent="0.25">
      <c r="A781">
        <f t="shared" si="210"/>
        <v>102.8394843544162</v>
      </c>
      <c r="B781">
        <f t="shared" si="227"/>
        <v>16.367412280026972</v>
      </c>
      <c r="C781" t="str">
        <f t="shared" si="211"/>
        <v>-150.556432326961-6512.74902536387i</v>
      </c>
      <c r="D781" t="str">
        <f t="shared" si="212"/>
        <v>3.47812499823981-972.389240128637i</v>
      </c>
      <c r="E781" t="str">
        <f t="shared" si="213"/>
        <v>162.464886870553-0.155628929376232i</v>
      </c>
      <c r="F781" t="str">
        <f t="shared" si="214"/>
        <v>2.9099099096263-9125.27369505961i</v>
      </c>
      <c r="G781" t="str">
        <f t="shared" si="215"/>
        <v>0.999999999902532-0.0000098725904970617i</v>
      </c>
      <c r="H781" t="str">
        <f t="shared" si="216"/>
        <v>15.1517318684769+0.38740031361319i</v>
      </c>
      <c r="I781" t="str">
        <f t="shared" si="217"/>
        <v>24.2331365387472-936.106750185037i</v>
      </c>
      <c r="K781" t="str">
        <f t="shared" si="218"/>
        <v>0.329779694597453-0.00848777004567764i</v>
      </c>
      <c r="L781" t="str">
        <f t="shared" si="219"/>
        <v>0.000833333333333333-49.2598359617151i</v>
      </c>
      <c r="M781" t="str">
        <f t="shared" si="220"/>
        <v>0.005-17.3331401405393i</v>
      </c>
      <c r="N781">
        <f t="shared" si="221"/>
        <v>88.675718659645668</v>
      </c>
      <c r="O781">
        <f t="shared" si="222"/>
        <v>76.277607119832652</v>
      </c>
      <c r="P781" s="3">
        <f t="shared" si="223"/>
        <v>76.277607119832652</v>
      </c>
      <c r="Q781" s="3">
        <f t="shared" si="224"/>
        <v>-91.324281340354332</v>
      </c>
      <c r="R781">
        <f t="shared" si="225"/>
        <v>88.675718659645668</v>
      </c>
      <c r="S781">
        <f t="shared" si="226"/>
        <v>1.6367412280026972E-2</v>
      </c>
      <c r="T781">
        <f t="shared" si="209"/>
        <v>76.277607119832652</v>
      </c>
    </row>
    <row r="782" spans="1:20" x14ac:dyDescent="0.25">
      <c r="A782">
        <f t="shared" si="210"/>
        <v>103.23027439496298</v>
      </c>
      <c r="B782">
        <f t="shared" si="227"/>
        <v>16.429608446691073</v>
      </c>
      <c r="C782" t="str">
        <f t="shared" si="211"/>
        <v>-150.555594219094-6488.06337721152i</v>
      </c>
      <c r="D782" t="str">
        <f t="shared" si="212"/>
        <v>3.4781249982264-968.708149755352i</v>
      </c>
      <c r="E782" t="str">
        <f t="shared" si="213"/>
        <v>162.46485148894-0.156219352653924i</v>
      </c>
      <c r="F782" t="str">
        <f t="shared" si="214"/>
        <v>2.90990990962413-9090.72892536197i</v>
      </c>
      <c r="G782" t="str">
        <f t="shared" si="215"/>
        <v>0.99999999990179-9.91010634094318E-06i</v>
      </c>
      <c r="H782" t="str">
        <f t="shared" si="216"/>
        <v>15.1517335186673+0.388872447150397i</v>
      </c>
      <c r="I782" t="str">
        <f t="shared" si="217"/>
        <v>24.233137331681-932.563054437197i</v>
      </c>
      <c r="K782" t="str">
        <f t="shared" si="218"/>
        <v>0.329778018233189-0.00851997989450063i</v>
      </c>
      <c r="L782" t="str">
        <f t="shared" si="219"/>
        <v>0.000833333333333333-49.0733572043387i</v>
      </c>
      <c r="M782" t="str">
        <f t="shared" si="220"/>
        <v>0.005-17.2675235510454i</v>
      </c>
      <c r="N782">
        <f t="shared" si="221"/>
        <v>88.670689263459678</v>
      </c>
      <c r="O782">
        <f t="shared" si="222"/>
        <v>76.244639598155686</v>
      </c>
      <c r="P782" s="3">
        <f t="shared" si="223"/>
        <v>76.244639598155686</v>
      </c>
      <c r="Q782" s="3">
        <f t="shared" si="224"/>
        <v>-91.329310736540322</v>
      </c>
      <c r="R782">
        <f t="shared" si="225"/>
        <v>88.670689263459678</v>
      </c>
      <c r="S782">
        <f t="shared" si="226"/>
        <v>1.6429608446691075E-2</v>
      </c>
      <c r="T782">
        <f t="shared" si="209"/>
        <v>76.244639598155686</v>
      </c>
    </row>
    <row r="783" spans="1:20" x14ac:dyDescent="0.25">
      <c r="A783">
        <f t="shared" si="210"/>
        <v>103.62254943766384</v>
      </c>
      <c r="B783">
        <f t="shared" si="227"/>
        <v>16.4920409587885</v>
      </c>
      <c r="C783" t="str">
        <f t="shared" si="211"/>
        <v>-150.554749738929-6463.47106237509i</v>
      </c>
      <c r="D783" t="str">
        <f t="shared" si="212"/>
        <v>3.47812499821289-965.04099457402i</v>
      </c>
      <c r="E783" t="str">
        <f t="shared" si="213"/>
        <v>162.464815838317-0.156812008489199i</v>
      </c>
      <c r="F783" t="str">
        <f t="shared" si="214"/>
        <v>2.90990990962195-9056.3149288519i</v>
      </c>
      <c r="G783" t="str">
        <f t="shared" si="215"/>
        <v>0.999999999901042-9.94776474503132E-06i</v>
      </c>
      <c r="H783" t="str">
        <f t="shared" si="216"/>
        <v>15.1517351814232+0.390350174936324i</v>
      </c>
      <c r="I783" t="str">
        <f t="shared" si="217"/>
        <v>24.2331381306529-929.032773921988i</v>
      </c>
      <c r="K783" t="str">
        <f t="shared" si="218"/>
        <v>0.329776329121734-0.00855231164138758i</v>
      </c>
      <c r="L783" t="str">
        <f t="shared" si="219"/>
        <v>0.000833333333333333-48.8875843836808i</v>
      </c>
      <c r="M783" t="str">
        <f t="shared" si="220"/>
        <v>0.005-17.2021553606748i</v>
      </c>
      <c r="N783">
        <f t="shared" si="221"/>
        <v>88.665640788424398</v>
      </c>
      <c r="O783">
        <f t="shared" si="222"/>
        <v>76.211671896192087</v>
      </c>
      <c r="P783" s="3">
        <f t="shared" si="223"/>
        <v>76.211671896192087</v>
      </c>
      <c r="Q783" s="3">
        <f t="shared" si="224"/>
        <v>-91.334359211575602</v>
      </c>
      <c r="R783">
        <f t="shared" si="225"/>
        <v>88.665640788424398</v>
      </c>
      <c r="S783">
        <f t="shared" si="226"/>
        <v>1.6492040958788499E-2</v>
      </c>
      <c r="T783">
        <f t="shared" si="209"/>
        <v>76.211671896192087</v>
      </c>
    </row>
    <row r="784" spans="1:20" x14ac:dyDescent="0.25">
      <c r="A784">
        <f t="shared" si="210"/>
        <v>104.01631512552697</v>
      </c>
      <c r="B784">
        <f t="shared" si="227"/>
        <v>16.554710714431899</v>
      </c>
      <c r="C784" t="str">
        <f t="shared" si="211"/>
        <v>-150.553898838085-6438.97172708977i</v>
      </c>
      <c r="D784" t="str">
        <f t="shared" si="212"/>
        <v>3.47812499819928-961.387721831386i</v>
      </c>
      <c r="E784" t="str">
        <f t="shared" si="213"/>
        <v>162.464779916639-0.157406905239485i</v>
      </c>
      <c r="F784" t="str">
        <f t="shared" si="214"/>
        <v>2.90990990961976-9022.03121047253i</v>
      </c>
      <c r="G784" t="str">
        <f t="shared" si="215"/>
        <v>0.999999999900288-9.98556625105491E-06i</v>
      </c>
      <c r="H784" t="str">
        <f t="shared" si="216"/>
        <v>15.1517368568401+0.391833518230726i</v>
      </c>
      <c r="I784" t="str">
        <f t="shared" si="217"/>
        <v>24.2331389357084-925.515857855133i</v>
      </c>
      <c r="K784" t="str">
        <f t="shared" si="218"/>
        <v>0.329774627166292-0.00858476574384538i</v>
      </c>
      <c r="L784" t="str">
        <f t="shared" si="219"/>
        <v>0.000833333333333333-48.7025148273369i</v>
      </c>
      <c r="M784" t="str">
        <f t="shared" si="220"/>
        <v>0.005-17.1370346290843i</v>
      </c>
      <c r="N784">
        <f t="shared" si="221"/>
        <v>88.660573162415915</v>
      </c>
      <c r="O784">
        <f t="shared" si="222"/>
        <v>76.178704012571103</v>
      </c>
      <c r="P784" s="3">
        <f t="shared" si="223"/>
        <v>76.178704012571103</v>
      </c>
      <c r="Q784" s="3">
        <f t="shared" si="224"/>
        <v>-91.339426837584085</v>
      </c>
      <c r="R784">
        <f t="shared" si="225"/>
        <v>88.660573162415915</v>
      </c>
      <c r="S784">
        <f t="shared" si="226"/>
        <v>1.6554710714431899E-2</v>
      </c>
      <c r="T784">
        <f t="shared" si="209"/>
        <v>76.178704012571103</v>
      </c>
    </row>
    <row r="785" spans="1:20" x14ac:dyDescent="0.25">
      <c r="A785">
        <f t="shared" si="210"/>
        <v>104.41157712300398</v>
      </c>
      <c r="B785">
        <f t="shared" si="227"/>
        <v>16.617618615146739</v>
      </c>
      <c r="C785" t="str">
        <f t="shared" si="211"/>
        <v>-150.553041467824-6414.56501892847i</v>
      </c>
      <c r="D785" t="str">
        <f t="shared" si="212"/>
        <v>3.47812499818558-957.74827897389i</v>
      </c>
      <c r="E785" t="str">
        <f t="shared" si="213"/>
        <v>162.464743721852-0.158004051292637i</v>
      </c>
      <c r="F785" t="str">
        <f t="shared" si="214"/>
        <v>2.90990990961755-8987.87727704103i</v>
      </c>
      <c r="G785" t="str">
        <f t="shared" si="215"/>
        <v>0.999999999899529-0.0000100235114028013i</v>
      </c>
      <c r="H785" t="str">
        <f t="shared" si="216"/>
        <v>15.1517385450147+0.393322498374176i</v>
      </c>
      <c r="I785" t="str">
        <f t="shared" si="217"/>
        <v>24.2331397468942-922.012255644628i</v>
      </c>
      <c r="K785" t="str">
        <f t="shared" si="218"/>
        <v>0.329772912269331-0.0086173426610544i</v>
      </c>
      <c r="L785" t="str">
        <f t="shared" si="219"/>
        <v>0.000833333333333333-48.5181458730193i</v>
      </c>
      <c r="M785" t="str">
        <f t="shared" si="220"/>
        <v>0.005-17.0721604194902i</v>
      </c>
      <c r="N785">
        <f t="shared" si="221"/>
        <v>88.655486313040328</v>
      </c>
      <c r="O785">
        <f t="shared" si="222"/>
        <v>76.145735945911696</v>
      </c>
      <c r="P785" s="3">
        <f t="shared" si="223"/>
        <v>76.145735945911696</v>
      </c>
      <c r="Q785" s="3">
        <f t="shared" si="224"/>
        <v>-91.344513686959672</v>
      </c>
      <c r="R785">
        <f t="shared" si="225"/>
        <v>88.655486313040328</v>
      </c>
      <c r="S785">
        <f t="shared" si="226"/>
        <v>1.661761861514674E-2</v>
      </c>
      <c r="T785">
        <f t="shared" si="209"/>
        <v>76.145735945911696</v>
      </c>
    </row>
    <row r="786" spans="1:20" x14ac:dyDescent="0.25">
      <c r="A786">
        <f t="shared" si="210"/>
        <v>104.80834111607139</v>
      </c>
      <c r="B786">
        <f t="shared" si="227"/>
        <v>16.680765565884297</v>
      </c>
      <c r="C786" t="str">
        <f t="shared" si="211"/>
        <v>-150.55217757903-6390.25058679655i</v>
      </c>
      <c r="D786" t="str">
        <f t="shared" si="212"/>
        <v>3.47812499817177-954.12261364693i</v>
      </c>
      <c r="E786" t="str">
        <f t="shared" si="213"/>
        <v>162.464707251881-0.158603455066826i</v>
      </c>
      <c r="F786" t="str">
        <f t="shared" si="214"/>
        <v>2.90990990961533-8953.85263724164i</v>
      </c>
      <c r="G786" t="str">
        <f t="shared" si="215"/>
        <v>0.999999999898764-0.0000100616007461243i</v>
      </c>
      <c r="H786" t="str">
        <f t="shared" si="216"/>
        <v>15.151740246044+0.394817136788348i</v>
      </c>
      <c r="I786" t="str">
        <f t="shared" si="217"/>
        <v>24.2331405642566-918.521916889972i</v>
      </c>
      <c r="K786" t="str">
        <f t="shared" si="218"/>
        <v>0.329771184332584-0.00865004285387397i</v>
      </c>
      <c r="L786" t="str">
        <f t="shared" si="219"/>
        <v>0.000833333333333333-48.334474868519i</v>
      </c>
      <c r="M786" t="str">
        <f t="shared" si="220"/>
        <v>0.005-17.0075317986554i</v>
      </c>
      <c r="N786">
        <f t="shared" si="221"/>
        <v>88.650380167633131</v>
      </c>
      <c r="O786">
        <f t="shared" si="222"/>
        <v>76.112767694822296</v>
      </c>
      <c r="P786" s="3">
        <f t="shared" si="223"/>
        <v>76.112767694822296</v>
      </c>
      <c r="Q786" s="3">
        <f t="shared" si="224"/>
        <v>-91.349619832366869</v>
      </c>
      <c r="R786">
        <f t="shared" si="225"/>
        <v>88.650380167633131</v>
      </c>
      <c r="S786">
        <f t="shared" si="226"/>
        <v>1.6680765565884298E-2</v>
      </c>
      <c r="T786">
        <f t="shared" si="209"/>
        <v>76.112767694822296</v>
      </c>
    </row>
    <row r="787" spans="1:20" x14ac:dyDescent="0.25">
      <c r="A787">
        <f t="shared" si="210"/>
        <v>105.20661281231246</v>
      </c>
      <c r="B787">
        <f t="shared" si="227"/>
        <v>16.744152475034657</v>
      </c>
      <c r="C787" t="str">
        <f t="shared" si="211"/>
        <v>-150.551307122222-6366.02808092684i</v>
      </c>
      <c r="D787" t="str">
        <f t="shared" si="212"/>
        <v>3.47812499815786-950.510673694086i</v>
      </c>
      <c r="E787" t="str">
        <f t="shared" si="213"/>
        <v>162.464670504639-0.159205125010793i</v>
      </c>
      <c r="F787" t="str">
        <f t="shared" si="214"/>
        <v>2.90990990961309-8919.95680161843i</v>
      </c>
      <c r="G787" t="str">
        <f t="shared" si="215"/>
        <v>0.999999999897993-0.0000100998348289518i</v>
      </c>
      <c r="H787" t="str">
        <f t="shared" si="216"/>
        <v>15.1517419600258+0.396317454976351i</v>
      </c>
      <c r="I787" t="str">
        <f t="shared" si="217"/>
        <v>24.233141387843-915.044791381462i</v>
      </c>
      <c r="K787" t="str">
        <f t="shared" si="218"/>
        <v>0.329769443257037-0.00868286678484823i</v>
      </c>
      <c r="L787" t="str">
        <f t="shared" si="219"/>
        <v>0.000833333333333333-48.1514991716666i</v>
      </c>
      <c r="M787" t="str">
        <f t="shared" si="220"/>
        <v>0.005-16.9431478368752i</v>
      </c>
      <c r="N787">
        <f t="shared" si="221"/>
        <v>88.645254653258036</v>
      </c>
      <c r="O787">
        <f t="shared" si="222"/>
        <v>76.079799257900731</v>
      </c>
      <c r="P787" s="3">
        <f t="shared" si="223"/>
        <v>76.079799257900731</v>
      </c>
      <c r="Q787" s="3">
        <f t="shared" si="224"/>
        <v>-91.354745346741964</v>
      </c>
      <c r="R787">
        <f t="shared" si="225"/>
        <v>88.645254653258036</v>
      </c>
      <c r="S787">
        <f t="shared" si="226"/>
        <v>1.6744152475034656E-2</v>
      </c>
      <c r="T787">
        <f t="shared" si="209"/>
        <v>76.079799257900731</v>
      </c>
    </row>
    <row r="788" spans="1:20" x14ac:dyDescent="0.25">
      <c r="A788">
        <f t="shared" si="210"/>
        <v>105.60639794099924</v>
      </c>
      <c r="B788">
        <f t="shared" si="227"/>
        <v>16.807780254439788</v>
      </c>
      <c r="C788" t="str">
        <f t="shared" si="211"/>
        <v>-150.550430047535-6341.89715287446i</v>
      </c>
      <c r="D788" t="str">
        <f t="shared" si="212"/>
        <v>3.47812499814382-946.912407156391i</v>
      </c>
      <c r="E788" t="str">
        <f t="shared" si="213"/>
        <v>162.464633478017-0.159809069603815i</v>
      </c>
      <c r="F788" t="str">
        <f t="shared" si="214"/>
        <v>2.90990990961082-8886.18928256844i</v>
      </c>
      <c r="G788" t="str">
        <f t="shared" si="215"/>
        <v>0.999999999897217-0.0000101382142012939i</v>
      </c>
      <c r="H788" t="str">
        <f t="shared" si="216"/>
        <v>15.1517436870588+0.397823474523011i</v>
      </c>
      <c r="I788" t="str">
        <f t="shared" si="217"/>
        <v>24.2331422177004-911.580829099483i</v>
      </c>
      <c r="K788" t="str">
        <f t="shared" si="218"/>
        <v>0.329767688942929-0.00871581491821144i</v>
      </c>
      <c r="L788" t="str">
        <f t="shared" si="219"/>
        <v>0.000833333333333333-47.9692161502954i</v>
      </c>
      <c r="M788" t="str">
        <f t="shared" si="220"/>
        <v>0.005-16.8790076079649i</v>
      </c>
      <c r="N788">
        <f t="shared" si="221"/>
        <v>88.640109696706048</v>
      </c>
      <c r="O788">
        <f t="shared" si="222"/>
        <v>76.046830633734004</v>
      </c>
      <c r="P788" s="3">
        <f t="shared" si="223"/>
        <v>76.046830633734004</v>
      </c>
      <c r="Q788" s="3">
        <f t="shared" si="224"/>
        <v>-91.359890303293952</v>
      </c>
      <c r="R788">
        <f t="shared" si="225"/>
        <v>88.640109696706048</v>
      </c>
      <c r="S788">
        <f t="shared" si="226"/>
        <v>1.6807780254439787E-2</v>
      </c>
      <c r="T788">
        <f t="shared" si="209"/>
        <v>76.046830633734004</v>
      </c>
    </row>
    <row r="789" spans="1:20" x14ac:dyDescent="0.25">
      <c r="A789">
        <f t="shared" si="210"/>
        <v>106.00770225317504</v>
      </c>
      <c r="B789">
        <f t="shared" si="227"/>
        <v>16.87164981940666</v>
      </c>
      <c r="C789" t="str">
        <f t="shared" si="211"/>
        <v>-150.549546304737-6317.85745551223i</v>
      </c>
      <c r="D789" t="str">
        <f t="shared" si="212"/>
        <v>3.47812499812968-943.327762271574i</v>
      </c>
      <c r="E789" t="str">
        <f t="shared" si="213"/>
        <v>162.464596169898-0.160415297355993i</v>
      </c>
      <c r="F789" t="str">
        <f t="shared" si="214"/>
        <v>2.90990990960854-8852.54959433459i</v>
      </c>
      <c r="G789" t="str">
        <f t="shared" si="215"/>
        <v>0.999999999896434-0.0000101767394152508i</v>
      </c>
      <c r="H789" t="str">
        <f t="shared" si="216"/>
        <v>15.1517454272425+0.399335217095207i</v>
      </c>
      <c r="I789" t="str">
        <f t="shared" si="217"/>
        <v>24.2331430538769-908.129980213786i</v>
      </c>
      <c r="K789" t="str">
        <f t="shared" si="218"/>
        <v>0.32976592128974-0.00874888771989382i</v>
      </c>
      <c r="L789" t="str">
        <f t="shared" si="219"/>
        <v>0.000833333333333333-47.787623182203i</v>
      </c>
      <c r="M789" t="str">
        <f t="shared" si="220"/>
        <v>0.005-16.8151101892458i</v>
      </c>
      <c r="N789">
        <f t="shared" si="221"/>
        <v>88.634945224494459</v>
      </c>
      <c r="O789">
        <f t="shared" si="222"/>
        <v>76.013861820898796</v>
      </c>
      <c r="P789" s="3">
        <f t="shared" si="223"/>
        <v>76.013861820898796</v>
      </c>
      <c r="Q789" s="3">
        <f t="shared" si="224"/>
        <v>-91.365054775505541</v>
      </c>
      <c r="R789">
        <f t="shared" si="225"/>
        <v>88.634945224494459</v>
      </c>
      <c r="S789">
        <f t="shared" si="226"/>
        <v>1.687164981940666E-2</v>
      </c>
      <c r="T789">
        <f t="shared" si="209"/>
        <v>76.013861820898796</v>
      </c>
    </row>
    <row r="790" spans="1:20" x14ac:dyDescent="0.25">
      <c r="A790">
        <f t="shared" si="210"/>
        <v>106.41053152173711</v>
      </c>
      <c r="B790">
        <f t="shared" si="227"/>
        <v>16.935762088720406</v>
      </c>
      <c r="C790" t="str">
        <f t="shared" si="211"/>
        <v>-150.548655843211-6293.90864302525i</v>
      </c>
      <c r="D790" t="str">
        <f t="shared" si="212"/>
        <v>3.47812499811544-939.756687473318i</v>
      </c>
      <c r="E790" t="str">
        <f t="shared" si="213"/>
        <v>162.464558578144-0.161023816808156i</v>
      </c>
      <c r="F790" t="str">
        <f t="shared" si="214"/>
        <v>2.90990990960625-8819.03725299869i</v>
      </c>
      <c r="G790" t="str">
        <f t="shared" si="215"/>
        <v>0.999999999895645-0.0000102154110250208i</v>
      </c>
      <c r="H790" t="str">
        <f t="shared" si="216"/>
        <v>15.1517471806768+0.400852704442162i</v>
      </c>
      <c r="I790" t="str">
        <f t="shared" si="217"/>
        <v>24.2331438964203-904.692195082738i</v>
      </c>
      <c r="K790" t="str">
        <f t="shared" si="218"/>
        <v>0.329764140196193-0.00878208565752723i</v>
      </c>
      <c r="L790" t="str">
        <f t="shared" si="219"/>
        <v>0.000833333333333333-47.6067176551137i</v>
      </c>
      <c r="M790" t="str">
        <f t="shared" si="220"/>
        <v>0.005-16.751454661532i</v>
      </c>
      <c r="N790">
        <f t="shared" si="221"/>
        <v>88.629761162865861</v>
      </c>
      <c r="O790">
        <f t="shared" si="222"/>
        <v>75.980892817960722</v>
      </c>
      <c r="P790" s="3">
        <f t="shared" si="223"/>
        <v>75.980892817960722</v>
      </c>
      <c r="Q790" s="3">
        <f t="shared" si="224"/>
        <v>-91.370238837134139</v>
      </c>
      <c r="R790">
        <f t="shared" si="225"/>
        <v>88.629761162865861</v>
      </c>
      <c r="S790">
        <f t="shared" si="226"/>
        <v>1.6935762088720406E-2</v>
      </c>
      <c r="T790">
        <f t="shared" si="209"/>
        <v>75.980892817960722</v>
      </c>
    </row>
    <row r="791" spans="1:20" x14ac:dyDescent="0.25">
      <c r="A791">
        <f t="shared" si="210"/>
        <v>106.81489154151971</v>
      </c>
      <c r="B791">
        <f t="shared" si="227"/>
        <v>17.000117984657543</v>
      </c>
      <c r="C791" t="str">
        <f t="shared" si="211"/>
        <v>-150.547758611956-6270.05037090598i</v>
      </c>
      <c r="D791" t="str">
        <f t="shared" si="212"/>
        <v>3.47812499810108-936.199131390506i</v>
      </c>
      <c r="E791" t="str">
        <f t="shared" si="213"/>
        <v>162.464520700601-0.161634636532093i</v>
      </c>
      <c r="F791" t="str">
        <f t="shared" si="214"/>
        <v>2.90990990960393-8785.6517764744i</v>
      </c>
      <c r="G791" t="str">
        <f t="shared" si="215"/>
        <v>0.999999999894851-0.0000102542295869077i</v>
      </c>
      <c r="H791" t="str">
        <f t="shared" si="216"/>
        <v>15.1517489474628+0.402375958395777i</v>
      </c>
      <c r="I791" t="str">
        <f t="shared" si="217"/>
        <v>24.2331447453794-901.267424252651i</v>
      </c>
      <c r="K791" t="str">
        <f t="shared" si="218"/>
        <v>0.32976234556024-0.0088154092004509i</v>
      </c>
      <c r="L791" t="str">
        <f t="shared" si="219"/>
        <v>0.000833333333333333-47.4264969666405i</v>
      </c>
      <c r="M791" t="str">
        <f t="shared" si="220"/>
        <v>0.005-16.6880401091173i</v>
      </c>
      <c r="N791">
        <f t="shared" si="221"/>
        <v>88.624557437787146</v>
      </c>
      <c r="O791">
        <f t="shared" si="222"/>
        <v>75.947923623474423</v>
      </c>
      <c r="P791" s="3">
        <f t="shared" si="223"/>
        <v>75.947923623474423</v>
      </c>
      <c r="Q791" s="3">
        <f t="shared" si="224"/>
        <v>-91.375442562212854</v>
      </c>
      <c r="R791">
        <f t="shared" si="225"/>
        <v>88.624557437787146</v>
      </c>
      <c r="S791">
        <f t="shared" si="226"/>
        <v>1.7000117984657542E-2</v>
      </c>
      <c r="T791">
        <f t="shared" si="209"/>
        <v>75.947923623474423</v>
      </c>
    </row>
    <row r="792" spans="1:20" x14ac:dyDescent="0.25">
      <c r="A792">
        <f t="shared" si="210"/>
        <v>107.2207881293775</v>
      </c>
      <c r="B792">
        <f t="shared" si="227"/>
        <v>17.064718432999243</v>
      </c>
      <c r="C792" t="str">
        <f t="shared" si="211"/>
        <v>-150.546854559594-6246.28229594976i</v>
      </c>
      <c r="D792" t="str">
        <f t="shared" si="212"/>
        <v>3.47812499808664-932.655042846514i</v>
      </c>
      <c r="E792" t="str">
        <f t="shared" si="213"/>
        <v>162.464482535103-0.162247765130618i</v>
      </c>
      <c r="F792" t="str">
        <f t="shared" si="214"/>
        <v>2.90990990960161-8752.39268450056i</v>
      </c>
      <c r="G792" t="str">
        <f t="shared" si="215"/>
        <v>0.99999999989405-0.0000102931956593296i</v>
      </c>
      <c r="H792" t="str">
        <f t="shared" si="216"/>
        <v>15.1517507277021+0.403905000870922i</v>
      </c>
      <c r="I792" t="str">
        <f t="shared" si="217"/>
        <v>24.233145600803-897.855618457058i</v>
      </c>
      <c r="K792" t="str">
        <f t="shared" si="218"/>
        <v>0.329760537279066-0.00884885881971696i</v>
      </c>
      <c r="L792" t="str">
        <f t="shared" si="219"/>
        <v>0.000833333333333333-47.2469585242484i</v>
      </c>
      <c r="M792" t="str">
        <f t="shared" si="220"/>
        <v>0.005-16.6248656197622i</v>
      </c>
      <c r="N792">
        <f t="shared" si="221"/>
        <v>88.619333974948574</v>
      </c>
      <c r="O792">
        <f t="shared" si="222"/>
        <v>75.914954235984055</v>
      </c>
      <c r="P792" s="3">
        <f t="shared" si="223"/>
        <v>75.914954235984055</v>
      </c>
      <c r="Q792" s="3">
        <f t="shared" si="224"/>
        <v>-91.380666025051426</v>
      </c>
      <c r="R792">
        <f t="shared" si="225"/>
        <v>88.619333974948574</v>
      </c>
      <c r="S792">
        <f t="shared" si="226"/>
        <v>1.7064718432999244E-2</v>
      </c>
      <c r="T792">
        <f t="shared" si="209"/>
        <v>75.914954235984055</v>
      </c>
    </row>
    <row r="793" spans="1:20" x14ac:dyDescent="0.25">
      <c r="A793">
        <f t="shared" si="210"/>
        <v>107.62822712426913</v>
      </c>
      <c r="B793">
        <f t="shared" si="227"/>
        <v>17.12956436304464</v>
      </c>
      <c r="C793" t="str">
        <f t="shared" si="211"/>
        <v>-150.545943634339-6222.60407624893i</v>
      </c>
      <c r="D793" t="str">
        <f t="shared" si="212"/>
        <v>3.47812499807206-929.124370858419i</v>
      </c>
      <c r="E793" t="str">
        <f t="shared" si="213"/>
        <v>162.464444079461-0.162863211237551i</v>
      </c>
      <c r="F793" t="str">
        <f t="shared" si="214"/>
        <v>2.90990990959927-8719.2594986338i</v>
      </c>
      <c r="G793" t="str">
        <f t="shared" si="215"/>
        <v>0.999999999893243-0.0000103323098028268i</v>
      </c>
      <c r="H793" t="str">
        <f t="shared" si="216"/>
        <v>15.1517525214972+0.405439853865771i</v>
      </c>
      <c r="I793" t="str">
        <f t="shared" si="217"/>
        <v>24.2331464627399-894.456728615972i</v>
      </c>
      <c r="K793" t="str">
        <f t="shared" si="218"/>
        <v>0.329758715249072-0.00888243498809617i</v>
      </c>
      <c r="L793" t="str">
        <f t="shared" si="219"/>
        <v>0.000833333333333333-47.0680997452166i</v>
      </c>
      <c r="M793" t="str">
        <f t="shared" si="220"/>
        <v>0.005-16.5619302846805i</v>
      </c>
      <c r="N793">
        <f t="shared" si="221"/>
        <v>88.614090699762727</v>
      </c>
      <c r="O793">
        <f t="shared" si="222"/>
        <v>75.881984654021977</v>
      </c>
      <c r="P793" s="3">
        <f t="shared" si="223"/>
        <v>75.881984654021977</v>
      </c>
      <c r="Q793" s="3">
        <f t="shared" si="224"/>
        <v>-91.385909300237273</v>
      </c>
      <c r="R793">
        <f t="shared" si="225"/>
        <v>88.614090699762727</v>
      </c>
      <c r="S793">
        <f t="shared" si="226"/>
        <v>1.7129564363044639E-2</v>
      </c>
      <c r="T793">
        <f t="shared" si="209"/>
        <v>75.881984654021977</v>
      </c>
    </row>
    <row r="794" spans="1:20" x14ac:dyDescent="0.25">
      <c r="A794">
        <f t="shared" si="210"/>
        <v>108.03721438734135</v>
      </c>
      <c r="B794">
        <f t="shared" si="227"/>
        <v>17.194656707624208</v>
      </c>
      <c r="C794" t="str">
        <f t="shared" si="211"/>
        <v>-150.545025784033-6199.01537118892i</v>
      </c>
      <c r="D794" t="str">
        <f t="shared" si="212"/>
        <v>3.47812499805739-925.607064636333i</v>
      </c>
      <c r="E794" t="str">
        <f t="shared" si="213"/>
        <v>162.464405331474-0.16348098351807i</v>
      </c>
      <c r="F794" t="str">
        <f t="shared" si="214"/>
        <v>2.9099099095969-8686.25174224223i</v>
      </c>
      <c r="G794" t="str">
        <f t="shared" si="215"/>
        <v>0.99999999989243-0.0000103715725800691i</v>
      </c>
      <c r="H794" t="str">
        <f t="shared" si="216"/>
        <v>15.1517543289512+0.406980539462115i</v>
      </c>
      <c r="I794" t="str">
        <f t="shared" si="217"/>
        <v>24.2331473312404-891.070705835227i</v>
      </c>
      <c r="K794" t="str">
        <f t="shared" si="218"/>
        <v>0.329756879365878-0.00891613818008393i</v>
      </c>
      <c r="L794" t="str">
        <f t="shared" si="219"/>
        <v>0.000833333333333333-46.8899180566014i</v>
      </c>
      <c r="M794" t="str">
        <f t="shared" si="220"/>
        <v>0.005-16.4992331985261i</v>
      </c>
      <c r="N794">
        <f t="shared" si="221"/>
        <v>88.608827537363439</v>
      </c>
      <c r="O794">
        <f t="shared" si="222"/>
        <v>75.84901487610999</v>
      </c>
      <c r="P794" s="3">
        <f t="shared" si="223"/>
        <v>75.84901487610999</v>
      </c>
      <c r="Q794" s="3">
        <f t="shared" si="224"/>
        <v>-91.391172462636561</v>
      </c>
      <c r="R794">
        <f t="shared" si="225"/>
        <v>88.608827537363439</v>
      </c>
      <c r="S794">
        <f t="shared" si="226"/>
        <v>1.7194656707624208E-2</v>
      </c>
      <c r="T794">
        <f t="shared" si="209"/>
        <v>75.84901487610999</v>
      </c>
    </row>
    <row r="795" spans="1:20" x14ac:dyDescent="0.25">
      <c r="A795">
        <f t="shared" si="210"/>
        <v>108.44775580201325</v>
      </c>
      <c r="B795">
        <f t="shared" si="227"/>
        <v>17.259996403113181</v>
      </c>
      <c r="C795" t="str">
        <f t="shared" si="211"/>
        <v>-150.544100956114-6175.51584144276i</v>
      </c>
      <c r="D795" t="str">
        <f t="shared" si="212"/>
        <v>3.47812499804259-922.103073582617i</v>
      </c>
      <c r="E795" t="str">
        <f t="shared" si="213"/>
        <v>162.464366288923-0.164101090668557i</v>
      </c>
      <c r="F795" t="str">
        <f t="shared" si="214"/>
        <v>2.90990990959452-8653.36894049813i</v>
      </c>
      <c r="G795" t="str">
        <f t="shared" si="215"/>
        <v>0.999999999891611-0.0000104109845558649i</v>
      </c>
      <c r="H795" t="str">
        <f t="shared" si="216"/>
        <v>15.1517561501681+0.408527079825668i</v>
      </c>
      <c r="I795" t="str">
        <f t="shared" si="217"/>
        <v>24.2331482063539-887.697501405742i</v>
      </c>
      <c r="K795" t="str">
        <f t="shared" si="218"/>
        <v>0.329755029524315-0.00894996887190563i</v>
      </c>
      <c r="L795" t="str">
        <f t="shared" si="219"/>
        <v>0.000833333333333333-46.7124108951997i</v>
      </c>
      <c r="M795" t="str">
        <f t="shared" si="220"/>
        <v>0.005-16.4367734593804i</v>
      </c>
      <c r="N795">
        <f t="shared" si="221"/>
        <v>88.603544412604904</v>
      </c>
      <c r="O795">
        <f t="shared" si="222"/>
        <v>75.816044900758484</v>
      </c>
      <c r="P795" s="3">
        <f t="shared" si="223"/>
        <v>75.816044900758484</v>
      </c>
      <c r="Q795" s="3">
        <f t="shared" si="224"/>
        <v>-91.396455587395096</v>
      </c>
      <c r="R795">
        <f t="shared" si="225"/>
        <v>88.603544412604904</v>
      </c>
      <c r="S795">
        <f t="shared" si="226"/>
        <v>1.7259996403113181E-2</v>
      </c>
      <c r="T795">
        <f t="shared" si="209"/>
        <v>75.816044900758484</v>
      </c>
    </row>
    <row r="796" spans="1:20" x14ac:dyDescent="0.25">
      <c r="A796">
        <f t="shared" si="210"/>
        <v>108.8598572740609</v>
      </c>
      <c r="B796">
        <f t="shared" si="227"/>
        <v>17.325584389445012</v>
      </c>
      <c r="C796" t="str">
        <f t="shared" si="211"/>
        <v>-150.543169097625-6152.10514896635i</v>
      </c>
      <c r="D796" t="str">
        <f t="shared" si="212"/>
        <v>3.47812499802768-918.612347291186i</v>
      </c>
      <c r="E796" t="str">
        <f t="shared" si="213"/>
        <v>162.464326949574-0.164723541416919i</v>
      </c>
      <c r="F796" t="str">
        <f t="shared" si="214"/>
        <v>2.90990990959211-8620.61062037138i</v>
      </c>
      <c r="G796" t="str">
        <f t="shared" si="215"/>
        <v>0.999999999890786-0.0000104505462971685i</v>
      </c>
      <c r="H796" t="str">
        <f t="shared" si="216"/>
        <v>15.1517579852529+0.410079497206398i</v>
      </c>
      <c r="I796" t="str">
        <f t="shared" si="217"/>
        <v>24.2331490881309-884.337066802851i</v>
      </c>
      <c r="K796" t="str">
        <f t="shared" si="218"/>
        <v>0.329753165618413-0.00898392754152242i</v>
      </c>
      <c r="L796" t="str">
        <f t="shared" si="219"/>
        <v>0.000833333333333333-46.5355757075112i</v>
      </c>
      <c r="M796" t="str">
        <f t="shared" si="220"/>
        <v>0.005-16.3745501687392i</v>
      </c>
      <c r="N796">
        <f t="shared" si="221"/>
        <v>88.598241250060639</v>
      </c>
      <c r="O796">
        <f t="shared" si="222"/>
        <v>75.783074726466552</v>
      </c>
      <c r="P796" s="3">
        <f t="shared" si="223"/>
        <v>75.783074726466552</v>
      </c>
      <c r="Q796" s="3">
        <f t="shared" si="224"/>
        <v>-91.401758749939361</v>
      </c>
      <c r="R796">
        <f t="shared" si="225"/>
        <v>88.598241250060639</v>
      </c>
      <c r="S796">
        <f t="shared" si="226"/>
        <v>1.7325584389445012E-2</v>
      </c>
      <c r="T796">
        <f t="shared" si="209"/>
        <v>75.783074726466552</v>
      </c>
    </row>
    <row r="797" spans="1:20" x14ac:dyDescent="0.25">
      <c r="A797">
        <f t="shared" si="210"/>
        <v>109.27352473170234</v>
      </c>
      <c r="B797">
        <f t="shared" si="227"/>
        <v>17.391421610124905</v>
      </c>
      <c r="C797" t="str">
        <f t="shared" si="211"/>
        <v>-150.542230155206-6128.78295699362i</v>
      </c>
      <c r="D797" t="str">
        <f t="shared" si="212"/>
        <v>3.47812499801267-915.134835546777i</v>
      </c>
      <c r="E797" t="str">
        <f t="shared" si="213"/>
        <v>162.464287311172-0.165348344522429i</v>
      </c>
      <c r="F797" t="str">
        <f t="shared" si="214"/>
        <v>2.9099099095897-8587.9763106226i</v>
      </c>
      <c r="G797" t="str">
        <f t="shared" si="215"/>
        <v>0.999999999889954-0.000010490258373089i</v>
      </c>
      <c r="H797" t="str">
        <f t="shared" si="216"/>
        <v>15.151759834311+0.411637813938848i</v>
      </c>
      <c r="I797" t="str">
        <f t="shared" si="217"/>
        <v>24.2331499766224-880.989353685569i</v>
      </c>
      <c r="K797" t="str">
        <f t="shared" si="218"/>
        <v>0.329751287541406-0.00901801466863743i</v>
      </c>
      <c r="L797" t="str">
        <f t="shared" si="219"/>
        <v>0.000833333333333333-46.3594099497023i</v>
      </c>
      <c r="M797" t="str">
        <f t="shared" si="220"/>
        <v>0.005-16.3125624314995i</v>
      </c>
      <c r="N797">
        <f t="shared" si="221"/>
        <v>88.592917974022441</v>
      </c>
      <c r="O797">
        <f t="shared" si="222"/>
        <v>75.750104351721916</v>
      </c>
      <c r="P797" s="3">
        <f t="shared" si="223"/>
        <v>75.750104351721916</v>
      </c>
      <c r="Q797" s="3">
        <f t="shared" si="224"/>
        <v>-91.407082025977559</v>
      </c>
      <c r="R797">
        <f t="shared" si="225"/>
        <v>88.592917974022441</v>
      </c>
      <c r="S797">
        <f t="shared" si="226"/>
        <v>1.7391421610124906E-2</v>
      </c>
      <c r="T797">
        <f t="shared" si="209"/>
        <v>75.750104351721916</v>
      </c>
    </row>
    <row r="798" spans="1:20" x14ac:dyDescent="0.25">
      <c r="A798">
        <f t="shared" si="210"/>
        <v>109.68876412568282</v>
      </c>
      <c r="B798">
        <f t="shared" si="227"/>
        <v>17.457509012243381</v>
      </c>
      <c r="C798" t="str">
        <f t="shared" si="211"/>
        <v>-150.541284075096-6105.54893003162i</v>
      </c>
      <c r="D798" t="str">
        <f t="shared" si="212"/>
        <v>3.47812499799753-911.670488324202i</v>
      </c>
      <c r="E798" t="str">
        <f t="shared" si="213"/>
        <v>162.46424737145-0.165975508776161i</v>
      </c>
      <c r="F798" t="str">
        <f t="shared" si="214"/>
        <v>2.90990990958725-8555.46554179617i</v>
      </c>
      <c r="G798" t="str">
        <f t="shared" si="215"/>
        <v>0.999999999889116-0.000010530121354898i</v>
      </c>
      <c r="H798" t="str">
        <f t="shared" si="216"/>
        <v>15.1517616974489+0.413202052442448i</v>
      </c>
      <c r="I798" t="str">
        <f t="shared" si="217"/>
        <v>24.2331508718792-877.654313895913i</v>
      </c>
      <c r="K798" t="str">
        <f t="shared" si="218"/>
        <v>0.329749395185716-0.00905223073470088i</v>
      </c>
      <c r="L798" t="str">
        <f t="shared" si="219"/>
        <v>0.000833333333333333-46.1839110875695i</v>
      </c>
      <c r="M798" t="str">
        <f t="shared" si="220"/>
        <v>0.005-16.2508093559469i</v>
      </c>
      <c r="N798">
        <f t="shared" si="221"/>
        <v>88.587574508499387</v>
      </c>
      <c r="O798">
        <f t="shared" si="222"/>
        <v>75.717133775000775</v>
      </c>
      <c r="P798" s="3">
        <f t="shared" si="223"/>
        <v>75.717133775000775</v>
      </c>
      <c r="Q798" s="3">
        <f t="shared" si="224"/>
        <v>-91.412425491500613</v>
      </c>
      <c r="R798">
        <f t="shared" si="225"/>
        <v>88.587574508499387</v>
      </c>
      <c r="S798">
        <f t="shared" si="226"/>
        <v>1.7457509012243383E-2</v>
      </c>
      <c r="T798">
        <f t="shared" si="209"/>
        <v>75.717133775000775</v>
      </c>
    </row>
    <row r="799" spans="1:20" x14ac:dyDescent="0.25">
      <c r="A799">
        <f t="shared" si="210"/>
        <v>110.10558142936043</v>
      </c>
      <c r="B799">
        <f t="shared" si="227"/>
        <v>17.523847546489908</v>
      </c>
      <c r="C799" t="str">
        <f t="shared" si="211"/>
        <v>-150.540330803123-6082.40273385579i</v>
      </c>
      <c r="D799" t="str">
        <f t="shared" si="212"/>
        <v>3.4781249979823-908.219255787682i</v>
      </c>
      <c r="E799" t="str">
        <f t="shared" si="213"/>
        <v>162.464207128119-0.166605043000685i</v>
      </c>
      <c r="F799" t="str">
        <f t="shared" si="214"/>
        <v>2.9099099095848-8523.07784621392i</v>
      </c>
      <c r="G799" t="str">
        <f t="shared" si="215"/>
        <v>0.999999999888272-0.0000105701358160376i</v>
      </c>
      <c r="H799" t="str">
        <f t="shared" si="216"/>
        <v>15.1517635747737+0.414772235221844i</v>
      </c>
      <c r="I799" t="str">
        <f t="shared" si="217"/>
        <v>24.2331517739529-874.331899458224i</v>
      </c>
      <c r="K799" t="str">
        <f t="shared" si="218"/>
        <v>0.329747488442952-0.00908657622291629i</v>
      </c>
      <c r="L799" t="str">
        <f t="shared" si="219"/>
        <v>0.000833333333333333-46.0090765965029i</v>
      </c>
      <c r="M799" t="str">
        <f t="shared" si="220"/>
        <v>0.005-16.1892900537427i</v>
      </c>
      <c r="N799">
        <f t="shared" si="221"/>
        <v>88.582210777216815</v>
      </c>
      <c r="O799">
        <f t="shared" si="222"/>
        <v>75.684162994767846</v>
      </c>
      <c r="P799" s="3">
        <f t="shared" si="223"/>
        <v>75.684162994767846</v>
      </c>
      <c r="Q799" s="3">
        <f t="shared" si="224"/>
        <v>-91.417789222783185</v>
      </c>
      <c r="R799">
        <f t="shared" si="225"/>
        <v>88.582210777216815</v>
      </c>
      <c r="S799">
        <f t="shared" si="226"/>
        <v>1.7523847546489908E-2</v>
      </c>
      <c r="T799">
        <f t="shared" si="209"/>
        <v>75.684162994767846</v>
      </c>
    </row>
    <row r="800" spans="1:20" x14ac:dyDescent="0.25">
      <c r="A800">
        <f t="shared" si="210"/>
        <v>110.52398263879201</v>
      </c>
      <c r="B800">
        <f t="shared" si="227"/>
        <v>17.590438167166571</v>
      </c>
      <c r="C800" t="str">
        <f t="shared" si="211"/>
        <v>-150.539370284711-6059.34403550499i</v>
      </c>
      <c r="D800" t="str">
        <f t="shared" si="212"/>
        <v>3.47812499796692-904.781088290058i</v>
      </c>
      <c r="E800" t="str">
        <f t="shared" si="213"/>
        <v>162.464166578876-0.167236956050605i</v>
      </c>
      <c r="F800" t="str">
        <f t="shared" si="214"/>
        <v>2.90990990958232-8490.81275796782i</v>
      </c>
      <c r="G800" t="str">
        <f t="shared" si="215"/>
        <v>0.999999999887421-0.0000106103023321295i</v>
      </c>
      <c r="H800" t="str">
        <f t="shared" si="216"/>
        <v>15.1517654663936+0.416348384867228i</v>
      </c>
      <c r="I800" t="str">
        <f t="shared" si="217"/>
        <v>24.2331526828955-871.022062578451i</v>
      </c>
      <c r="K800" t="str">
        <f t="shared" si="218"/>
        <v>0.329745567203903-0.0091210516182463i</v>
      </c>
      <c r="L800" t="str">
        <f t="shared" si="219"/>
        <v>0.000833333333333333-45.8349039614493i</v>
      </c>
      <c r="M800" t="str">
        <f t="shared" si="220"/>
        <v>0.005-16.128003639911i</v>
      </c>
      <c r="N800">
        <f t="shared" si="221"/>
        <v>88.576826703615311</v>
      </c>
      <c r="O800">
        <f t="shared" si="222"/>
        <v>75.651192009476006</v>
      </c>
      <c r="P800" s="3">
        <f t="shared" si="223"/>
        <v>75.651192009476006</v>
      </c>
      <c r="Q800" s="3">
        <f t="shared" si="224"/>
        <v>-91.423173296384689</v>
      </c>
      <c r="R800">
        <f t="shared" si="225"/>
        <v>88.576826703615311</v>
      </c>
      <c r="S800">
        <f t="shared" si="226"/>
        <v>1.7590438167166572E-2</v>
      </c>
      <c r="T800">
        <f t="shared" si="209"/>
        <v>75.651192009476006</v>
      </c>
    </row>
    <row r="801" spans="1:20" x14ac:dyDescent="0.25">
      <c r="A801">
        <f t="shared" si="210"/>
        <v>110.94397377281942</v>
      </c>
      <c r="B801">
        <f t="shared" si="227"/>
        <v>17.657281832201804</v>
      </c>
      <c r="C801" t="str">
        <f t="shared" si="211"/>
        <v>-150.538402464868-6036.37250327696i</v>
      </c>
      <c r="D801" t="str">
        <f t="shared" si="212"/>
        <v>3.47812499795145-901.355936372153i</v>
      </c>
      <c r="E801" t="str">
        <f t="shared" si="213"/>
        <v>162.464125721399-0.167871256812301i</v>
      </c>
      <c r="F801" t="str">
        <f t="shared" si="214"/>
        <v>2.90990990957983-8458.66981291387i</v>
      </c>
      <c r="G801" t="str">
        <f t="shared" si="215"/>
        <v>0.999999999886564-0.0000106506214809825i</v>
      </c>
      <c r="H801" t="str">
        <f t="shared" si="216"/>
        <v>15.1517673724174+0.417930524054652i</v>
      </c>
      <c r="I801" t="str">
        <f t="shared" si="217"/>
        <v>24.2331535987595-867.724755643488i</v>
      </c>
      <c r="K801" t="str">
        <f t="shared" si="218"/>
        <v>0.32974363135853-0.00915565740741812i</v>
      </c>
      <c r="L801" t="str">
        <f t="shared" si="219"/>
        <v>0.000833333333333333-45.661390676877i</v>
      </c>
      <c r="M801" t="str">
        <f t="shared" si="220"/>
        <v>0.005-16.0669492328263i</v>
      </c>
      <c r="N801">
        <f t="shared" si="221"/>
        <v>88.571422210849704</v>
      </c>
      <c r="O801">
        <f t="shared" si="222"/>
        <v>75.618220817566637</v>
      </c>
      <c r="P801" s="3">
        <f t="shared" si="223"/>
        <v>75.618220817566637</v>
      </c>
      <c r="Q801" s="3">
        <f t="shared" si="224"/>
        <v>-91.428577789150296</v>
      </c>
      <c r="R801">
        <f t="shared" si="225"/>
        <v>88.571422210849704</v>
      </c>
      <c r="S801">
        <f t="shared" si="226"/>
        <v>1.7657281832201804E-2</v>
      </c>
      <c r="T801">
        <f t="shared" si="209"/>
        <v>75.618220817566637</v>
      </c>
    </row>
    <row r="802" spans="1:20" x14ac:dyDescent="0.25">
      <c r="A802">
        <f t="shared" si="210"/>
        <v>111.36556087315614</v>
      </c>
      <c r="B802">
        <f t="shared" si="227"/>
        <v>17.724379503164172</v>
      </c>
      <c r="C802" t="str">
        <f t="shared" si="211"/>
        <v>-150.537427288189-6013.48780672339i</v>
      </c>
      <c r="D802" t="str">
        <f t="shared" si="212"/>
        <v>3.47812499793585-897.943750761995i</v>
      </c>
      <c r="E802" t="str">
        <f t="shared" si="213"/>
        <v>162.464084553351-0.168507954204268i</v>
      </c>
      <c r="F802" t="str">
        <f t="shared" si="214"/>
        <v>2.90990990957732-8426.64854866491i</v>
      </c>
      <c r="G802" t="str">
        <f t="shared" si="215"/>
        <v>0.999999999885701-0.000010691093842601i</v>
      </c>
      <c r="H802" t="str">
        <f t="shared" si="216"/>
        <v>15.1517692929547+0.419518675546354i</v>
      </c>
      <c r="I802" t="str">
        <f t="shared" si="217"/>
        <v>24.2331545215969-864.439931220453i</v>
      </c>
      <c r="K802" t="str">
        <f t="shared" si="218"/>
        <v>0.329741680795966-0.00919039407892978i</v>
      </c>
      <c r="L802" t="str">
        <f t="shared" si="219"/>
        <v>0.000833333333333333-45.4885342467396i</v>
      </c>
      <c r="M802" t="str">
        <f t="shared" si="220"/>
        <v>0.005-16.0061259542003i</v>
      </c>
      <c r="N802">
        <f t="shared" si="221"/>
        <v>88.56599722178791</v>
      </c>
      <c r="O802">
        <f t="shared" si="222"/>
        <v>75.585249417469228</v>
      </c>
      <c r="P802" s="3">
        <f t="shared" si="223"/>
        <v>75.585249417469228</v>
      </c>
      <c r="Q802" s="3">
        <f t="shared" si="224"/>
        <v>-91.43400277821209</v>
      </c>
      <c r="R802">
        <f t="shared" si="225"/>
        <v>88.56599722178791</v>
      </c>
      <c r="S802">
        <f t="shared" si="226"/>
        <v>1.7724379503164172E-2</v>
      </c>
      <c r="T802">
        <f t="shared" si="209"/>
        <v>75.585249417469228</v>
      </c>
    </row>
    <row r="803" spans="1:20" x14ac:dyDescent="0.25">
      <c r="A803">
        <f t="shared" si="210"/>
        <v>111.78875000447414</v>
      </c>
      <c r="B803">
        <f t="shared" si="227"/>
        <v>17.791732145276196</v>
      </c>
      <c r="C803" t="str">
        <f t="shared" si="211"/>
        <v>-150.536444698842-5990.68961664507i</v>
      </c>
      <c r="D803" t="str">
        <f t="shared" si="212"/>
        <v>3.47812499792012-894.544482374155i</v>
      </c>
      <c r="E803" t="str">
        <f t="shared" si="213"/>
        <v>162.464043072373-0.169147057177027i</v>
      </c>
      <c r="F803" t="str">
        <f t="shared" si="214"/>
        <v>2.90990990957478-8394.74850458438i</v>
      </c>
      <c r="G803" t="str">
        <f t="shared" si="215"/>
        <v>0.99999999988483-0.0000107317199991935i</v>
      </c>
      <c r="H803" t="str">
        <f t="shared" si="216"/>
        <v>15.1517712281161+0.421112862191102i</v>
      </c>
      <c r="I803" t="str">
        <f t="shared" si="217"/>
        <v>24.2331554514614-861.167542056055i</v>
      </c>
      <c r="K803" t="str">
        <f t="shared" si="218"/>
        <v>0.329739715404499-0.00922526212305553i</v>
      </c>
      <c r="L803" t="str">
        <f t="shared" si="219"/>
        <v>0.000833333333333333-45.3163321844386i</v>
      </c>
      <c r="M803" t="str">
        <f t="shared" si="220"/>
        <v>0.005-15.9455329290699i</v>
      </c>
      <c r="N803">
        <f t="shared" si="221"/>
        <v>88.560551659010201</v>
      </c>
      <c r="O803">
        <f t="shared" si="222"/>
        <v>75.552277807601229</v>
      </c>
      <c r="P803" s="3">
        <f t="shared" si="223"/>
        <v>75.552277807601229</v>
      </c>
      <c r="Q803" s="3">
        <f t="shared" si="224"/>
        <v>-91.439448340989799</v>
      </c>
      <c r="R803">
        <f t="shared" si="225"/>
        <v>88.560551659010201</v>
      </c>
      <c r="S803">
        <f t="shared" si="226"/>
        <v>1.7791732145276195E-2</v>
      </c>
      <c r="T803">
        <f t="shared" si="209"/>
        <v>75.552277807601229</v>
      </c>
    </row>
    <row r="804" spans="1:20" x14ac:dyDescent="0.25">
      <c r="A804">
        <f t="shared" si="210"/>
        <v>112.21354725449115</v>
      </c>
      <c r="B804">
        <f t="shared" si="227"/>
        <v>17.859340727428247</v>
      </c>
      <c r="C804" t="str">
        <f t="shared" si="211"/>
        <v>-150.535454640587-5967.97760508737i</v>
      </c>
      <c r="D804" t="str">
        <f t="shared" si="212"/>
        <v>3.47812499790429-891.158082309014i</v>
      </c>
      <c r="E804" t="str">
        <f t="shared" si="213"/>
        <v>162.464001276092-0.169788574713465i</v>
      </c>
      <c r="F804" t="str">
        <f t="shared" si="214"/>
        <v>2.90990990957222-8362.9692217794i</v>
      </c>
      <c r="G804" t="str">
        <f t="shared" si="215"/>
        <v>0.999999999883953-0.000010772500535181i</v>
      </c>
      <c r="H804" t="str">
        <f t="shared" si="216"/>
        <v>15.1517731780129+0.422713106924511i</v>
      </c>
      <c r="I804" t="str">
        <f t="shared" si="217"/>
        <v>24.2331563884067-857.907541075873i</v>
      </c>
      <c r="K804" t="str">
        <f t="shared" si="218"/>
        <v>0.329737735071575-0.00926026203185215i</v>
      </c>
      <c r="L804" t="str">
        <f t="shared" si="219"/>
        <v>0.000833333333333333-45.1447820127899i</v>
      </c>
      <c r="M804" t="str">
        <f t="shared" si="220"/>
        <v>0.005-15.8851692857839i</v>
      </c>
      <c r="N804">
        <f t="shared" si="221"/>
        <v>88.555085444807787</v>
      </c>
      <c r="O804">
        <f t="shared" si="222"/>
        <v>75.519305986368167</v>
      </c>
      <c r="P804" s="3">
        <f t="shared" si="223"/>
        <v>75.519305986368167</v>
      </c>
      <c r="Q804" s="3">
        <f t="shared" si="224"/>
        <v>-91.444914555192213</v>
      </c>
      <c r="R804">
        <f t="shared" si="225"/>
        <v>88.555085444807787</v>
      </c>
      <c r="S804">
        <f t="shared" si="226"/>
        <v>1.7859340727428247E-2</v>
      </c>
      <c r="T804">
        <f t="shared" si="209"/>
        <v>75.519305986368167</v>
      </c>
    </row>
    <row r="805" spans="1:20" x14ac:dyDescent="0.25">
      <c r="A805">
        <f t="shared" si="210"/>
        <v>112.63995873405821</v>
      </c>
      <c r="B805">
        <f t="shared" si="227"/>
        <v>17.927206222192474</v>
      </c>
      <c r="C805" t="str">
        <f t="shared" si="211"/>
        <v>-150.53445705674-5945.35144533533i</v>
      </c>
      <c r="D805" t="str">
        <f t="shared" si="212"/>
        <v>3.47812499788834-887.784501852071i</v>
      </c>
      <c r="E805" t="str">
        <f t="shared" si="213"/>
        <v>162.463959162113-0.170432515828589i</v>
      </c>
      <c r="F805" t="str">
        <f t="shared" si="214"/>
        <v>2.90990990956965-8331.31024309433i</v>
      </c>
      <c r="G805" t="str">
        <f t="shared" si="215"/>
        <v>0.99999999988307-0.0000108134360372052i</v>
      </c>
      <c r="H805" t="str">
        <f t="shared" si="216"/>
        <v>15.1517751427573+0.424319432769363i</v>
      </c>
      <c r="I805" t="str">
        <f t="shared" si="217"/>
        <v>24.2331573324861-854.659881383698i</v>
      </c>
      <c r="K805" t="str">
        <f t="shared" si="218"/>
        <v>0.329735739683789-0.00929539429916431i</v>
      </c>
      <c r="L805" t="str">
        <f t="shared" si="219"/>
        <v>0.000833333333333333-44.9738812639869i</v>
      </c>
      <c r="M805" t="str">
        <f t="shared" si="220"/>
        <v>0.005-15.8250341559911i</v>
      </c>
      <c r="N805">
        <f t="shared" si="221"/>
        <v>88.549598501182061</v>
      </c>
      <c r="O805">
        <f t="shared" si="222"/>
        <v>75.486333952163392</v>
      </c>
      <c r="P805" s="3">
        <f t="shared" si="223"/>
        <v>75.486333952163392</v>
      </c>
      <c r="Q805" s="3">
        <f t="shared" si="224"/>
        <v>-91.450401498817939</v>
      </c>
      <c r="R805">
        <f t="shared" si="225"/>
        <v>88.549598501182061</v>
      </c>
      <c r="S805">
        <f t="shared" si="226"/>
        <v>1.7927206222192474E-2</v>
      </c>
      <c r="T805">
        <f t="shared" si="209"/>
        <v>75.486333952163392</v>
      </c>
    </row>
    <row r="806" spans="1:20" x14ac:dyDescent="0.25">
      <c r="A806">
        <f t="shared" si="210"/>
        <v>113.06799057724763</v>
      </c>
      <c r="B806">
        <f t="shared" si="227"/>
        <v>17.995329605836805</v>
      </c>
      <c r="C806" t="str">
        <f t="shared" si="211"/>
        <v>-150.533451890206-5922.81081190922i</v>
      </c>
      <c r="D806" t="str">
        <f t="shared" si="212"/>
        <v>3.47812499787224-884.423692473233i</v>
      </c>
      <c r="E806" t="str">
        <f t="shared" si="213"/>
        <v>162.463916728029-0.171078889570044i</v>
      </c>
      <c r="F806" t="str">
        <f t="shared" si="214"/>
        <v>2.90990990956705-8299.7711131041i</v>
      </c>
      <c r="G806" t="str">
        <f t="shared" si="215"/>
        <v>0.999999999882179-0.0000108545270941369i</v>
      </c>
      <c r="H806" t="str">
        <f t="shared" si="216"/>
        <v>15.1517771224624+0.425931862835963i</v>
      </c>
      <c r="I806" t="str">
        <f t="shared" si="217"/>
        <v>24.2331582837542-851.424516260854i</v>
      </c>
      <c r="K806" t="str">
        <f t="shared" si="218"/>
        <v>0.329733729126877-0.00933065942063085i</v>
      </c>
      <c r="L806" t="str">
        <f t="shared" si="219"/>
        <v>0.000833333333333333-44.8036274795645i</v>
      </c>
      <c r="M806" t="str">
        <f t="shared" si="220"/>
        <v>0.005-15.7651266746275i</v>
      </c>
      <c r="N806">
        <f t="shared" si="221"/>
        <v>88.544090749843477</v>
      </c>
      <c r="O806">
        <f t="shared" si="222"/>
        <v>75.453361703368273</v>
      </c>
      <c r="P806" s="3">
        <f t="shared" si="223"/>
        <v>75.453361703368273</v>
      </c>
      <c r="Q806" s="3">
        <f t="shared" si="224"/>
        <v>-91.455909250156523</v>
      </c>
      <c r="R806">
        <f t="shared" si="225"/>
        <v>88.544090749843477</v>
      </c>
      <c r="S806">
        <f t="shared" si="226"/>
        <v>1.7995329605836805E-2</v>
      </c>
      <c r="T806">
        <f t="shared" si="209"/>
        <v>75.453361703368273</v>
      </c>
    </row>
    <row r="807" spans="1:20" x14ac:dyDescent="0.25">
      <c r="A807">
        <f t="shared" si="210"/>
        <v>113.49764894144116</v>
      </c>
      <c r="B807">
        <f t="shared" si="227"/>
        <v>18.063711858338984</v>
      </c>
      <c r="C807" t="str">
        <f t="shared" si="211"/>
        <v>-150.532439083449-5900.3553805596i</v>
      </c>
      <c r="D807" t="str">
        <f t="shared" si="212"/>
        <v>3.47812499785605-881.075605826143i</v>
      </c>
      <c r="E807" t="str">
        <f t="shared" si="213"/>
        <v>162.463873971409-0.171727705017897i</v>
      </c>
      <c r="F807" t="str">
        <f t="shared" si="214"/>
        <v>2.90990990956445-8268.35137810783i</v>
      </c>
      <c r="G807" t="str">
        <f t="shared" si="215"/>
        <v>0.999999999881282-0.0000108957742970849i</v>
      </c>
      <c r="H807" t="str">
        <f t="shared" si="216"/>
        <v>15.1517791172422+0.427550420322451i</v>
      </c>
      <c r="I807" t="str">
        <f t="shared" si="217"/>
        <v>24.2331592422658-848.201399165541i</v>
      </c>
      <c r="K807" t="str">
        <f t="shared" si="218"/>
        <v>0.32973170328571-0.00936605789369033i</v>
      </c>
      <c r="L807" t="str">
        <f t="shared" si="219"/>
        <v>0.000833333333333333-44.6340182103651i</v>
      </c>
      <c r="M807" t="str">
        <f t="shared" si="220"/>
        <v>0.005-15.7054459799039i</v>
      </c>
      <c r="N807">
        <f t="shared" si="221"/>
        <v>88.538562112210442</v>
      </c>
      <c r="O807">
        <f t="shared" si="222"/>
        <v>75.420389238351774</v>
      </c>
      <c r="P807" s="3">
        <f t="shared" si="223"/>
        <v>75.420389238351774</v>
      </c>
      <c r="Q807" s="3">
        <f t="shared" si="224"/>
        <v>-91.461437887789558</v>
      </c>
      <c r="R807">
        <f t="shared" si="225"/>
        <v>88.538562112210442</v>
      </c>
      <c r="S807">
        <f t="shared" si="226"/>
        <v>1.8063711858338983E-2</v>
      </c>
      <c r="T807">
        <f t="shared" si="209"/>
        <v>75.420389238351774</v>
      </c>
    </row>
    <row r="808" spans="1:20" x14ac:dyDescent="0.25">
      <c r="A808">
        <f t="shared" si="210"/>
        <v>113.92894000741863</v>
      </c>
      <c r="B808">
        <f t="shared" si="227"/>
        <v>18.132353963400671</v>
      </c>
      <c r="C808" t="str">
        <f t="shared" si="211"/>
        <v>-150.531418578497-5877.98482826261i</v>
      </c>
      <c r="D808" t="str">
        <f t="shared" si="212"/>
        <v>3.47812499783971-877.740193747432i</v>
      </c>
      <c r="E808" t="str">
        <f t="shared" si="213"/>
        <v>162.463830889806-0.172378971284875i</v>
      </c>
      <c r="F808" t="str">
        <f t="shared" si="214"/>
        <v>2.90990990956181-8237.05058612195i</v>
      </c>
      <c r="G808" t="str">
        <f t="shared" si="215"/>
        <v>0.999999999880378-0.0000109371782394039i</v>
      </c>
      <c r="H808" t="str">
        <f t="shared" si="216"/>
        <v>15.1517811272113+0.429175128515148i</v>
      </c>
      <c r="I808" t="str">
        <f t="shared" si="217"/>
        <v>24.2331602080758-844.990483732115i</v>
      </c>
      <c r="K808" t="str">
        <f t="shared" si="218"/>
        <v>0.329729662044289-0.00940159021758718i</v>
      </c>
      <c r="L808" t="str">
        <f t="shared" si="219"/>
        <v>0.000833333333333333-44.4650510165025i</v>
      </c>
      <c r="M808" t="str">
        <f t="shared" si="220"/>
        <v>0.005-15.6459912132934i</v>
      </c>
      <c r="N808">
        <f t="shared" si="221"/>
        <v>88.53301250940838</v>
      </c>
      <c r="O808">
        <f t="shared" si="222"/>
        <v>75.387416555470267</v>
      </c>
      <c r="P808" s="3">
        <f t="shared" si="223"/>
        <v>75.387416555470267</v>
      </c>
      <c r="Q808" s="3">
        <f t="shared" si="224"/>
        <v>-91.46698749059162</v>
      </c>
      <c r="R808">
        <f t="shared" si="225"/>
        <v>88.53301250940838</v>
      </c>
      <c r="S808">
        <f t="shared" si="226"/>
        <v>1.8132353963400672E-2</v>
      </c>
      <c r="T808">
        <f t="shared" si="209"/>
        <v>75.387416555470267</v>
      </c>
    </row>
    <row r="809" spans="1:20" x14ac:dyDescent="0.25">
      <c r="A809">
        <f t="shared" si="210"/>
        <v>114.36186997944684</v>
      </c>
      <c r="B809">
        <f t="shared" si="227"/>
        <v>18.201256908461595</v>
      </c>
      <c r="C809" t="str">
        <f t="shared" si="211"/>
        <v>-150.53039031695-5855.69883321577i</v>
      </c>
      <c r="D809" t="str">
        <f t="shared" si="212"/>
        <v>3.47812499782327-874.417408256093i</v>
      </c>
      <c r="E809" t="str">
        <f t="shared" si="213"/>
        <v>162.463787480756-0.17303269751645i</v>
      </c>
      <c r="F809" t="str">
        <f t="shared" si="214"/>
        <v>2.90990990955917-8205.86828687419i</v>
      </c>
      <c r="G809" t="str">
        <f t="shared" si="215"/>
        <v>0.999999999879467-0.0000109787395167036i</v>
      </c>
      <c r="H809" t="str">
        <f t="shared" si="216"/>
        <v>15.1517831524855+0.430806010788889i</v>
      </c>
      <c r="I809" t="str">
        <f t="shared" si="217"/>
        <v>24.2331611812403-841.7917237705i</v>
      </c>
      <c r="K809" t="str">
        <f t="shared" si="218"/>
        <v>0.329727605285738-0.00943725689337756i</v>
      </c>
      <c r="L809" t="str">
        <f t="shared" si="219"/>
        <v>0.000833333333333333-44.2967234673266i</v>
      </c>
      <c r="M809" t="str">
        <f t="shared" si="220"/>
        <v>0.005-15.5867615195192i</v>
      </c>
      <c r="N809">
        <f t="shared" si="221"/>
        <v>88.52744186226856</v>
      </c>
      <c r="O809">
        <f t="shared" si="222"/>
        <v>75.354443653068131</v>
      </c>
      <c r="P809" s="3">
        <f t="shared" si="223"/>
        <v>75.354443653068131</v>
      </c>
      <c r="Q809" s="3">
        <f t="shared" si="224"/>
        <v>-91.47255813773144</v>
      </c>
      <c r="R809">
        <f t="shared" si="225"/>
        <v>88.52744186226856</v>
      </c>
      <c r="S809">
        <f t="shared" si="226"/>
        <v>1.8201256908461593E-2</v>
      </c>
      <c r="T809">
        <f t="shared" si="209"/>
        <v>75.354443653068131</v>
      </c>
    </row>
    <row r="810" spans="1:20" x14ac:dyDescent="0.25">
      <c r="A810">
        <f t="shared" si="210"/>
        <v>114.79644508536873</v>
      </c>
      <c r="B810">
        <f t="shared" si="227"/>
        <v>18.270421684713749</v>
      </c>
      <c r="C810" t="str">
        <f t="shared" si="211"/>
        <v>-150.529354239951-5833.49707483274i</v>
      </c>
      <c r="D810" t="str">
        <f t="shared" si="212"/>
        <v>3.47812499780669-871.107201552733i</v>
      </c>
      <c r="E810" t="str">
        <f t="shared" si="213"/>
        <v>162.463743741773-0.173688892890892i</v>
      </c>
      <c r="F810" t="str">
        <f t="shared" si="214"/>
        <v>2.90990990955649-8174.80403179661i</v>
      </c>
      <c r="G810" t="str">
        <f t="shared" si="215"/>
        <v>0.99999999987855-0.000011020458726857i</v>
      </c>
      <c r="H810" t="str">
        <f t="shared" si="216"/>
        <v>15.1517851931813+0.432443090607352i</v>
      </c>
      <c r="I810" t="str">
        <f t="shared" si="217"/>
        <v>24.2331621618148-838.605073265447i</v>
      </c>
      <c r="K810" t="str">
        <f t="shared" si="218"/>
        <v>0.329725532892295-0.00947305842393499i</v>
      </c>
      <c r="L810" t="str">
        <f t="shared" si="219"/>
        <v>0.000833333333333333-44.1290331413893i</v>
      </c>
      <c r="M810" t="str">
        <f t="shared" si="220"/>
        <v>0.005-15.5277560465423i</v>
      </c>
      <c r="N810">
        <f t="shared" si="221"/>
        <v>88.521850091327209</v>
      </c>
      <c r="O810">
        <f t="shared" si="222"/>
        <v>75.321470529476699</v>
      </c>
      <c r="P810" s="3">
        <f t="shared" si="223"/>
        <v>75.321470529476699</v>
      </c>
      <c r="Q810" s="3">
        <f t="shared" si="224"/>
        <v>-91.478149908672791</v>
      </c>
      <c r="R810">
        <f t="shared" si="225"/>
        <v>88.521850091327209</v>
      </c>
      <c r="S810">
        <f t="shared" si="226"/>
        <v>1.8270421684713749E-2</v>
      </c>
      <c r="T810">
        <f t="shared" si="209"/>
        <v>75.321470529476699</v>
      </c>
    </row>
    <row r="811" spans="1:20" x14ac:dyDescent="0.25">
      <c r="A811">
        <f t="shared" si="210"/>
        <v>115.23267157669314</v>
      </c>
      <c r="B811">
        <f t="shared" si="227"/>
        <v>18.339849287115662</v>
      </c>
      <c r="C811" t="str">
        <f t="shared" si="211"/>
        <v>-150.528310288211-5811.3792337392i</v>
      </c>
      <c r="D811" t="str">
        <f t="shared" si="212"/>
        <v>3.47812499779-867.809526018922i</v>
      </c>
      <c r="E811" t="str">
        <f t="shared" si="213"/>
        <v>162.463699670354-0.174347566619479i</v>
      </c>
      <c r="F811" t="str">
        <f t="shared" si="214"/>
        <v>2.90990990955382-8143.85737401955i</v>
      </c>
      <c r="G811" t="str">
        <f t="shared" si="215"/>
        <v>0.999999999877625-0.0000110623364700087i</v>
      </c>
      <c r="H811" t="str">
        <f t="shared" si="216"/>
        <v>15.1517872494162+0.434086391523408i</v>
      </c>
      <c r="I811" t="str">
        <f t="shared" si="217"/>
        <v>24.2331631498562-835.430486375931i</v>
      </c>
      <c r="K811" t="str">
        <f t="shared" si="218"/>
        <v>0.32972344474531-0.00950899531395671i</v>
      </c>
      <c r="L811" t="str">
        <f t="shared" si="219"/>
        <v>0.000833333333333333-43.961977626409i</v>
      </c>
      <c r="M811" t="str">
        <f t="shared" si="220"/>
        <v>0.005-15.4689739455492i</v>
      </c>
      <c r="N811">
        <f t="shared" si="221"/>
        <v>88.516237116824215</v>
      </c>
      <c r="O811">
        <f t="shared" si="222"/>
        <v>75.288497183014968</v>
      </c>
      <c r="P811" s="3">
        <f t="shared" si="223"/>
        <v>75.288497183014968</v>
      </c>
      <c r="Q811" s="3">
        <f t="shared" si="224"/>
        <v>-91.483762883175785</v>
      </c>
      <c r="R811">
        <f t="shared" si="225"/>
        <v>88.516237116824215</v>
      </c>
      <c r="S811">
        <f t="shared" si="226"/>
        <v>1.8339849287115663E-2</v>
      </c>
      <c r="T811">
        <f t="shared" si="209"/>
        <v>75.288497183014968</v>
      </c>
    </row>
    <row r="812" spans="1:20" x14ac:dyDescent="0.25">
      <c r="A812">
        <f t="shared" si="210"/>
        <v>115.67055572868458</v>
      </c>
      <c r="B812">
        <f t="shared" si="227"/>
        <v>18.409540714406702</v>
      </c>
      <c r="C812" t="str">
        <f t="shared" si="211"/>
        <v>-150.527258401985-5789.34499176797i</v>
      </c>
      <c r="D812" t="str">
        <f t="shared" si="212"/>
        <v>3.47812499777316-864.52433421648i</v>
      </c>
      <c r="E812" t="str">
        <f t="shared" si="213"/>
        <v>162.463655263978-0.175008727946526i</v>
      </c>
      <c r="F812" t="str">
        <f t="shared" si="214"/>
        <v>2.90990990955109-8113.02786836483i</v>
      </c>
      <c r="G812" t="str">
        <f t="shared" si="215"/>
        <v>0.999999999876693-0.0000111043733485845i</v>
      </c>
      <c r="H812" t="str">
        <f t="shared" si="216"/>
        <v>15.1517893213084+0.435735937179445i</v>
      </c>
      <c r="I812" t="str">
        <f t="shared" si="217"/>
        <v>24.2331641454206-832.267917434436i</v>
      </c>
      <c r="K812" t="str">
        <f t="shared" si="218"/>
        <v>0.329721340725234-0.00954506806996914i</v>
      </c>
      <c r="L812" t="str">
        <f t="shared" si="219"/>
        <v>0.000833333333333333-43.7955545192359i</v>
      </c>
      <c r="M812" t="str">
        <f t="shared" si="220"/>
        <v>0.005-15.4104143709397i</v>
      </c>
      <c r="N812">
        <f t="shared" si="221"/>
        <v>88.510602858702356</v>
      </c>
      <c r="O812">
        <f t="shared" si="222"/>
        <v>75.255523611988991</v>
      </c>
      <c r="P812" s="3">
        <f t="shared" si="223"/>
        <v>75.255523611988991</v>
      </c>
      <c r="Q812" s="3">
        <f t="shared" si="224"/>
        <v>-91.489397141297644</v>
      </c>
      <c r="R812">
        <f t="shared" si="225"/>
        <v>88.510602858702356</v>
      </c>
      <c r="S812">
        <f t="shared" si="226"/>
        <v>1.8409540714406702E-2</v>
      </c>
      <c r="T812">
        <f t="shared" ref="T812:T875" si="228">P812</f>
        <v>75.255523611988991</v>
      </c>
    </row>
    <row r="813" spans="1:20" x14ac:dyDescent="0.25">
      <c r="A813">
        <f t="shared" ref="A813:A876" si="229">2*PI()*B813</f>
        <v>116.11010384045359</v>
      </c>
      <c r="B813">
        <f t="shared" si="227"/>
        <v>18.479496969121449</v>
      </c>
      <c r="C813" t="str">
        <f t="shared" ref="C813:C876" si="230">IMPRODUCT(D813,E813,$C$40,,K813,$C$41)</f>
        <v>-150.526198521084-5767.39403195463i</v>
      </c>
      <c r="D813" t="str">
        <f t="shared" ref="D813:D876" si="231">IMDIV(IMPRODUCT($C$37,$C$38,COMPLEX(1,A813/$C$38)),IMSUM(-1*A813*A813/$C$39,COMPLEX(0,1*A813)))</f>
        <v>3.47812499775621-861.251578886833i</v>
      </c>
      <c r="E813" t="str">
        <f t="shared" ref="E813:E876" si="232">IMDIV(IMPRODUCT(IMSUM(F813,G813),$C$29,H813),IMSUM(1,I813))</f>
        <v>162.463610520103-0.175672386149442i</v>
      </c>
      <c r="F813" t="str">
        <f t="shared" ref="F813:F876" si="233">IMDIV(IMPRODUCT($C$14,$C$15,COMPLEX(1,A813/$C$15)),IMSUM(-1*A813*A813/$C$16,COMPLEX(0,A813)))</f>
        <v>2.90990990954836-8082.31507133979i</v>
      </c>
      <c r="G813" t="str">
        <f t="shared" ref="G813:G876" si="234">IMDIV(1,COMPLEX(1,A813*$C$9*$C$10))</f>
        <v>0.999999999875754-0.0000111465699672986i</v>
      </c>
      <c r="H813" t="str">
        <f t="shared" ref="H813:H876" si="235">IMDIV($C$3,IMSUM(K813,COMPLEX(0,$C$28*A813)))</f>
        <v>15.1517914089771+0.437391751307728i</v>
      </c>
      <c r="I813" t="str">
        <f t="shared" ref="I813:I876" si="236">IMPRODUCT(F813,$C$29,H813,$C$31)</f>
        <v>24.2331651485659-829.117320946357i</v>
      </c>
      <c r="K813" t="str">
        <f t="shared" ref="K813:K876" si="237">IF($C$26&lt;=0,IMDIV(1,IMSUM(IMDIV(1,L813),1/$C$18)),IMDIV(1,IMSUM(IMDIV(1,L813),1/$C$18,IMDIV(1,M813))))</f>
        <v>0.329719220711615-0.0095812772003344i</v>
      </c>
      <c r="L813" t="str">
        <f t="shared" ref="L813:L876" si="238">IMSUM($C$21/$C$22,IMDIV(1,COMPLEX(0,$C$20*$C$22*A813)))</f>
        <v>0.000833333333333333-43.6297614258178i</v>
      </c>
      <c r="M813" t="str">
        <f t="shared" ref="M813:M876" si="239">IMSUM($C$25/$C$26,IMDIV(1,COMPLEX(0,$C$24*$C$26*A813)))</f>
        <v>0.005-15.3520764803145i</v>
      </c>
      <c r="N813">
        <f t="shared" ref="N813:N876" si="240">ABS(R813)</f>
        <v>88.504947236605958</v>
      </c>
      <c r="O813">
        <f t="shared" ref="O813:O876" si="241">ABS(P813)</f>
        <v>75.222549814692144</v>
      </c>
      <c r="P813" s="3">
        <f t="shared" ref="P813:P876" si="242">20*LOG10(IMABS(C813))</f>
        <v>75.222549814692144</v>
      </c>
      <c r="Q813" s="3">
        <f t="shared" ref="Q813:Q876" si="243">IMARGUMENT(C813)*180/PI()</f>
        <v>-91.495052763394042</v>
      </c>
      <c r="R813">
        <f t="shared" ref="R813:R876" si="244">IF(Q813&lt;0,Q813+180,Q813-180)</f>
        <v>88.504947236605958</v>
      </c>
      <c r="S813">
        <f t="shared" ref="S813:S876" si="245">B813/1000</f>
        <v>1.8479496969121448E-2</v>
      </c>
      <c r="T813">
        <f t="shared" si="228"/>
        <v>75.222549814692144</v>
      </c>
    </row>
    <row r="814" spans="1:20" x14ac:dyDescent="0.25">
      <c r="A814">
        <f t="shared" si="229"/>
        <v>116.55132223504731</v>
      </c>
      <c r="B814">
        <f t="shared" ref="B814:B877" si="246">B813*(1+B$42)</f>
        <v>18.549719057604111</v>
      </c>
      <c r="C814" t="str">
        <f t="shared" si="230"/>
        <v>-150.525130584858-5745.52603853283i</v>
      </c>
      <c r="D814" t="str">
        <f t="shared" si="231"/>
        <v>3.47812499773914-857.991212950296i</v>
      </c>
      <c r="E814" t="str">
        <f t="shared" si="232"/>
        <v>162.46356543617-0.176338550538956i</v>
      </c>
      <c r="F814" t="str">
        <f t="shared" si="233"/>
        <v>2.90990990954562-8051.71854113052i</v>
      </c>
      <c r="G814" t="str">
        <f t="shared" si="234"/>
        <v>0.999999999874808-0.0000111889269331637i</v>
      </c>
      <c r="H814" t="str">
        <f t="shared" si="235"/>
        <v>15.1517935125427+0.439053857730728i</v>
      </c>
      <c r="I814" t="str">
        <f t="shared" si="236"/>
        <v>24.2331661593499-825.978651589318i</v>
      </c>
      <c r="K814" t="str">
        <f t="shared" si="237"/>
        <v>0.329717084583087-0.00961762321525563i</v>
      </c>
      <c r="L814" t="str">
        <f t="shared" si="238"/>
        <v>0.000833333333333333-43.4645959611654i</v>
      </c>
      <c r="M814" t="str">
        <f t="shared" si="239"/>
        <v>0.005-15.2939594344635i</v>
      </c>
      <c r="N814">
        <f t="shared" si="240"/>
        <v>88.49927016988002</v>
      </c>
      <c r="O814">
        <f t="shared" si="241"/>
        <v>75.189575789404785</v>
      </c>
      <c r="P814" s="3">
        <f t="shared" si="242"/>
        <v>75.189575789404785</v>
      </c>
      <c r="Q814" s="3">
        <f t="shared" si="243"/>
        <v>-91.50072983011998</v>
      </c>
      <c r="R814">
        <f t="shared" si="244"/>
        <v>88.49927016988002</v>
      </c>
      <c r="S814">
        <f t="shared" si="245"/>
        <v>1.8549719057604112E-2</v>
      </c>
      <c r="T814">
        <f t="shared" si="228"/>
        <v>75.189575789404785</v>
      </c>
    </row>
    <row r="815" spans="1:20" x14ac:dyDescent="0.25">
      <c r="A815">
        <f t="shared" si="229"/>
        <v>116.99421725954051</v>
      </c>
      <c r="B815">
        <f t="shared" si="246"/>
        <v>18.620207990023008</v>
      </c>
      <c r="C815" t="str">
        <f t="shared" si="230"/>
        <v>-150.524054532198-5723.74069692965i</v>
      </c>
      <c r="D815" t="str">
        <f t="shared" si="231"/>
        <v>3.4781249977219-854.743189505394i</v>
      </c>
      <c r="E815" t="str">
        <f t="shared" si="232"/>
        <v>162.463520009599-0.17700723045909i</v>
      </c>
      <c r="F815" t="str">
        <f t="shared" si="233"/>
        <v>2.90990990954282-8021.23783759552i</v>
      </c>
      <c r="G815" t="str">
        <f t="shared" si="234"/>
        <v>0.999999999873855-0.0000112314448554991i</v>
      </c>
      <c r="H815" t="str">
        <f t="shared" si="235"/>
        <v>15.151795632126+0.440722280361462i</v>
      </c>
      <c r="I815" t="str">
        <f t="shared" si="236"/>
        <v>24.2331671778302-822.851864212481i</v>
      </c>
      <c r="K815" t="str">
        <f t="shared" si="237"/>
        <v>0.32971493221737-0.00965410662678341i</v>
      </c>
      <c r="L815" t="str">
        <f t="shared" si="238"/>
        <v>0.000833333333333333-43.3000557493179i</v>
      </c>
      <c r="M815" t="str">
        <f t="shared" si="239"/>
        <v>0.005-15.2360623973536i</v>
      </c>
      <c r="N815">
        <f t="shared" si="240"/>
        <v>88.493571577569128</v>
      </c>
      <c r="O815">
        <f t="shared" si="241"/>
        <v>75.156601534394042</v>
      </c>
      <c r="P815" s="3">
        <f t="shared" si="242"/>
        <v>75.156601534394042</v>
      </c>
      <c r="Q815" s="3">
        <f t="shared" si="243"/>
        <v>-91.506428422430872</v>
      </c>
      <c r="R815">
        <f t="shared" si="244"/>
        <v>88.493571577569128</v>
      </c>
      <c r="S815">
        <f t="shared" si="245"/>
        <v>1.8620207990023008E-2</v>
      </c>
      <c r="T815">
        <f t="shared" si="228"/>
        <v>75.156601534394042</v>
      </c>
    </row>
    <row r="816" spans="1:20" x14ac:dyDescent="0.25">
      <c r="A816">
        <f t="shared" si="229"/>
        <v>117.43879528512674</v>
      </c>
      <c r="B816">
        <f t="shared" si="246"/>
        <v>18.690964780385094</v>
      </c>
      <c r="C816" t="str">
        <f t="shared" si="230"/>
        <v>-150.522970301536-5702.03769376139i</v>
      </c>
      <c r="D816" t="str">
        <f t="shared" si="231"/>
        <v>3.47812499770456-851.507461828239i</v>
      </c>
      <c r="E816" t="str">
        <f t="shared" si="232"/>
        <v>162.463474237789-0.177678435287373i</v>
      </c>
      <c r="F816" t="str">
        <f t="shared" si="233"/>
        <v>2.90990990954004-7990.87252225981i</v>
      </c>
      <c r="G816" t="str">
        <f t="shared" si="234"/>
        <v>0.999999999872894-0.0000112741243459392i</v>
      </c>
      <c r="H816" t="str">
        <f t="shared" si="235"/>
        <v>15.151797767849+0.44239704320385i</v>
      </c>
      <c r="I816" t="str">
        <f t="shared" si="236"/>
        <v>24.2331682040661-819.736913835977i</v>
      </c>
      <c r="K816" t="str">
        <f t="shared" si="237"/>
        <v>0.329712763491258-0.00969072794882166i</v>
      </c>
      <c r="L816" t="str">
        <f t="shared" si="238"/>
        <v>0.000833333333333333-43.1361384233094i</v>
      </c>
      <c r="M816" t="str">
        <f t="shared" si="239"/>
        <v>0.005-15.1783845361163i</v>
      </c>
      <c r="N816">
        <f t="shared" si="240"/>
        <v>88.487851378416224</v>
      </c>
      <c r="O816">
        <f t="shared" si="241"/>
        <v>75.123627047914169</v>
      </c>
      <c r="P816" s="3">
        <f t="shared" si="242"/>
        <v>75.123627047914169</v>
      </c>
      <c r="Q816" s="3">
        <f t="shared" si="243"/>
        <v>-91.512148621583776</v>
      </c>
      <c r="R816">
        <f t="shared" si="244"/>
        <v>88.487851378416224</v>
      </c>
      <c r="S816">
        <f t="shared" si="245"/>
        <v>1.8690964780385094E-2</v>
      </c>
      <c r="T816">
        <f t="shared" si="228"/>
        <v>75.123627047914169</v>
      </c>
    </row>
    <row r="817" spans="1:20" x14ac:dyDescent="0.25">
      <c r="A817">
        <f t="shared" si="229"/>
        <v>117.88506270721024</v>
      </c>
      <c r="B817">
        <f t="shared" si="246"/>
        <v>18.761990446550559</v>
      </c>
      <c r="C817" t="str">
        <f t="shared" si="230"/>
        <v>-150.521877830842-5680.4167168289i</v>
      </c>
      <c r="D817" t="str">
        <f t="shared" si="231"/>
        <v>3.4781249976871-848.283983371796i</v>
      </c>
      <c r="E817" t="str">
        <f t="shared" si="232"/>
        <v>162.463428118125-0.178352174434888i</v>
      </c>
      <c r="F817" t="str">
        <f t="shared" si="233"/>
        <v>2.90990990953723-7960.62215830807i</v>
      </c>
      <c r="G817" t="str">
        <f t="shared" si="234"/>
        <v>0.999999999871926-0.0000113169660184428i</v>
      </c>
      <c r="H817" t="str">
        <f t="shared" si="235"/>
        <v>15.1517999198347+0.444078170353044i</v>
      </c>
      <c r="I817" t="str">
        <f t="shared" si="236"/>
        <v>24.2331692381161-816.6337556502i</v>
      </c>
      <c r="K817" t="str">
        <f t="shared" si="237"/>
        <v>0.329710578280613-0.00972748769713339i</v>
      </c>
      <c r="L817" t="str">
        <f t="shared" si="238"/>
        <v>0.000833333333333333-42.9728416251338i</v>
      </c>
      <c r="M817" t="str">
        <f t="shared" si="239"/>
        <v>0.005-15.1209250210364i</v>
      </c>
      <c r="N817">
        <f t="shared" si="240"/>
        <v>88.482109490861774</v>
      </c>
      <c r="O817">
        <f t="shared" si="241"/>
        <v>75.090652328206204</v>
      </c>
      <c r="P817" s="3">
        <f t="shared" si="242"/>
        <v>75.090652328206204</v>
      </c>
      <c r="Q817" s="3">
        <f t="shared" si="243"/>
        <v>-91.517890509138226</v>
      </c>
      <c r="R817">
        <f t="shared" si="244"/>
        <v>88.482109490861774</v>
      </c>
      <c r="S817">
        <f t="shared" si="245"/>
        <v>1.876199044655056E-2</v>
      </c>
      <c r="T817">
        <f t="shared" si="228"/>
        <v>75.090652328206204</v>
      </c>
    </row>
    <row r="818" spans="1:20" x14ac:dyDescent="0.25">
      <c r="A818">
        <f t="shared" si="229"/>
        <v>118.33302594549764</v>
      </c>
      <c r="B818">
        <f t="shared" si="246"/>
        <v>18.833286010247452</v>
      </c>
      <c r="C818" t="str">
        <f t="shared" si="230"/>
        <v>-150.520777057608-5658.8774551128i</v>
      </c>
      <c r="D818" t="str">
        <f t="shared" si="231"/>
        <v>3.47812499766947-845.072707765236i</v>
      </c>
      <c r="E818" t="str">
        <f t="shared" si="232"/>
        <v>162.463381647965-0.17902845734642i</v>
      </c>
      <c r="F818" t="str">
        <f t="shared" si="233"/>
        <v>2.90990990953438-7930.48631057859i</v>
      </c>
      <c r="G818" t="str">
        <f t="shared" si="234"/>
        <v>0.999999999870951-0.0000113599704893018i</v>
      </c>
      <c r="H818" t="str">
        <f t="shared" si="235"/>
        <v>15.1518020882069+0.445765685995794i</v>
      </c>
      <c r="I818" t="str">
        <f t="shared" si="236"/>
        <v>24.2331702800399-813.542345015168i</v>
      </c>
      <c r="K818" t="str">
        <f t="shared" si="237"/>
        <v>0.329708376460359-0.00976438638934703i</v>
      </c>
      <c r="L818" t="str">
        <f t="shared" si="238"/>
        <v>0.000833333333333333-42.8101630057122i</v>
      </c>
      <c r="M818" t="str">
        <f t="shared" si="239"/>
        <v>0.005-15.0636830255393i</v>
      </c>
      <c r="N818">
        <f t="shared" si="240"/>
        <v>88.47634583304243</v>
      </c>
      <c r="O818">
        <f t="shared" si="241"/>
        <v>75.057677373497441</v>
      </c>
      <c r="P818" s="3">
        <f t="shared" si="242"/>
        <v>75.057677373497441</v>
      </c>
      <c r="Q818" s="3">
        <f t="shared" si="243"/>
        <v>-91.52365416695757</v>
      </c>
      <c r="R818">
        <f t="shared" si="244"/>
        <v>88.47634583304243</v>
      </c>
      <c r="S818">
        <f t="shared" si="245"/>
        <v>1.8833286010247453E-2</v>
      </c>
      <c r="T818">
        <f t="shared" si="228"/>
        <v>75.057677373497441</v>
      </c>
    </row>
    <row r="819" spans="1:20" x14ac:dyDescent="0.25">
      <c r="A819">
        <f t="shared" si="229"/>
        <v>118.78269144409053</v>
      </c>
      <c r="B819">
        <f t="shared" si="246"/>
        <v>18.904852497086392</v>
      </c>
      <c r="C819" t="str">
        <f t="shared" si="230"/>
        <v>-150.519667918864-5637.41959876962i</v>
      </c>
      <c r="D819" t="str">
        <f t="shared" si="231"/>
        <v>3.47812499765172-841.873588813291i</v>
      </c>
      <c r="E819" t="str">
        <f t="shared" si="232"/>
        <v>162.463334824653-0.179707293500447i</v>
      </c>
      <c r="F819" t="str">
        <f t="shared" si="233"/>
        <v>2.90990990953152-7900.46454555717i</v>
      </c>
      <c r="G819" t="str">
        <f t="shared" si="234"/>
        <v>0.999999999869968-0.0000114031383771499i</v>
      </c>
      <c r="H819" t="str">
        <f t="shared" si="235"/>
        <v>15.1518042730903+0.44745961441078i</v>
      </c>
      <c r="I819" t="str">
        <f t="shared" si="236"/>
        <v>24.2331713298973-810.462637459906i</v>
      </c>
      <c r="K819" t="str">
        <f t="shared" si="237"/>
        <v>0.329706157904475-0.00980142454496221i</v>
      </c>
      <c r="L819" t="str">
        <f t="shared" si="238"/>
        <v>0.000833333333333333-42.6481002248576i</v>
      </c>
      <c r="M819" t="str">
        <f t="shared" si="239"/>
        <v>0.005-15.0066577261799i</v>
      </c>
      <c r="N819">
        <f t="shared" si="240"/>
        <v>88.470560322790163</v>
      </c>
      <c r="O819">
        <f t="shared" si="241"/>
        <v>75.024702182002258</v>
      </c>
      <c r="P819" s="3">
        <f t="shared" si="242"/>
        <v>75.024702182002258</v>
      </c>
      <c r="Q819" s="3">
        <f t="shared" si="243"/>
        <v>-91.529439677209837</v>
      </c>
      <c r="R819">
        <f t="shared" si="244"/>
        <v>88.470560322790163</v>
      </c>
      <c r="S819">
        <f t="shared" si="245"/>
        <v>1.8904852497086393E-2</v>
      </c>
      <c r="T819">
        <f t="shared" si="228"/>
        <v>75.024702182002258</v>
      </c>
    </row>
    <row r="820" spans="1:20" x14ac:dyDescent="0.25">
      <c r="A820">
        <f t="shared" si="229"/>
        <v>119.23406567157807</v>
      </c>
      <c r="B820">
        <f t="shared" si="246"/>
        <v>18.97669093657532</v>
      </c>
      <c r="C820" t="str">
        <f t="shared" si="230"/>
        <v>-150.518550351158-5616.04283912679i</v>
      </c>
      <c r="D820" t="str">
        <f t="shared" si="231"/>
        <v>3.47812499763385-838.686580495564i</v>
      </c>
      <c r="E820" t="str">
        <f t="shared" si="232"/>
        <v>162.463287645509-0.180388692409401i</v>
      </c>
      <c r="F820" t="str">
        <f t="shared" si="233"/>
        <v>2.90990990952865-7870.55643137066i</v>
      </c>
      <c r="G820" t="str">
        <f t="shared" si="234"/>
        <v>0.999999999868978-0.0000114464703029718i</v>
      </c>
      <c r="H820" t="str">
        <f t="shared" si="235"/>
        <v>15.1518064746107+0.449159979968976i</v>
      </c>
      <c r="I820" t="str">
        <f t="shared" si="236"/>
        <v>24.2331723877491-807.394588681792i</v>
      </c>
      <c r="K820" t="str">
        <f t="shared" si="237"/>
        <v>0.329703922485985-0.00983860268535595i</v>
      </c>
      <c r="L820" t="str">
        <f t="shared" si="238"/>
        <v>0.000833333333333333-42.486650951243i</v>
      </c>
      <c r="M820" t="str">
        <f t="shared" si="239"/>
        <v>0.005-14.9498483026299i</v>
      </c>
      <c r="N820">
        <f t="shared" si="240"/>
        <v>88.464752877631042</v>
      </c>
      <c r="O820">
        <f t="shared" si="241"/>
        <v>74.991726751921121</v>
      </c>
      <c r="P820" s="3">
        <f t="shared" si="242"/>
        <v>74.991726751921121</v>
      </c>
      <c r="Q820" s="3">
        <f t="shared" si="243"/>
        <v>-91.535247122368958</v>
      </c>
      <c r="R820">
        <f t="shared" si="244"/>
        <v>88.464752877631042</v>
      </c>
      <c r="S820">
        <f t="shared" si="245"/>
        <v>1.8976690936575322E-2</v>
      </c>
      <c r="T820">
        <f t="shared" si="228"/>
        <v>74.991726751921121</v>
      </c>
    </row>
    <row r="821" spans="1:20" x14ac:dyDescent="0.25">
      <c r="A821">
        <f t="shared" si="229"/>
        <v>119.68715512113008</v>
      </c>
      <c r="B821">
        <f t="shared" si="246"/>
        <v>19.048802362134307</v>
      </c>
      <c r="C821" t="str">
        <f t="shared" si="230"/>
        <v>-150.51742429056-5594.74686867846i</v>
      </c>
      <c r="D821" t="str">
        <f t="shared" si="231"/>
        <v>3.47812499761583-835.511636965861i</v>
      </c>
      <c r="E821" t="str">
        <f t="shared" si="232"/>
        <v>162.463240107836-0.181072663619648i</v>
      </c>
      <c r="F821" t="str">
        <f t="shared" si="233"/>
        <v>2.90990990952575-7840.76153778072i</v>
      </c>
      <c r="G821" t="str">
        <f t="shared" si="234"/>
        <v>0.999999999867981-0.0000114899668901116i</v>
      </c>
      <c r="H821" t="str">
        <f t="shared" si="235"/>
        <v>15.1518086928948+0.450866807133987i</v>
      </c>
      <c r="I821" t="str">
        <f t="shared" si="236"/>
        <v>24.2331734536559-804.338154545908i</v>
      </c>
      <c r="K821" t="str">
        <f t="shared" si="237"/>
        <v>0.329701670076955-0.00987592133378844i</v>
      </c>
      <c r="L821" t="str">
        <f t="shared" si="238"/>
        <v>0.000833333333333333-42.3258128623659i</v>
      </c>
      <c r="M821" t="str">
        <f t="shared" si="239"/>
        <v>0.005-14.8932539376667i</v>
      </c>
      <c r="N821">
        <f t="shared" si="240"/>
        <v>88.458923414784195</v>
      </c>
      <c r="O821">
        <f t="shared" si="241"/>
        <v>74.958751081440994</v>
      </c>
      <c r="P821" s="3">
        <f t="shared" si="242"/>
        <v>74.958751081440994</v>
      </c>
      <c r="Q821" s="3">
        <f t="shared" si="243"/>
        <v>-91.541076585215805</v>
      </c>
      <c r="R821">
        <f t="shared" si="244"/>
        <v>88.458923414784195</v>
      </c>
      <c r="S821">
        <f t="shared" si="245"/>
        <v>1.9048802362134305E-2</v>
      </c>
      <c r="T821">
        <f t="shared" si="228"/>
        <v>74.958751081440994</v>
      </c>
    </row>
    <row r="822" spans="1:20" x14ac:dyDescent="0.25">
      <c r="A822">
        <f t="shared" si="229"/>
        <v>120.14196631059036</v>
      </c>
      <c r="B822">
        <f t="shared" si="246"/>
        <v>19.121187811110417</v>
      </c>
      <c r="C822" t="str">
        <f t="shared" si="230"/>
        <v>-150.516289672657-5573.53138108099i</v>
      </c>
      <c r="D822" t="str">
        <f t="shared" si="231"/>
        <v>3.47812499759769-832.348712551559i</v>
      </c>
      <c r="E822" t="str">
        <f t="shared" si="232"/>
        <v>162.463192208912-0.18175921671167i</v>
      </c>
      <c r="F822" t="str">
        <f t="shared" si="233"/>
        <v>2.90990990952283-7811.07943617785i</v>
      </c>
      <c r="G822" t="str">
        <f t="shared" si="234"/>
        <v>0.999999999866975-0.0000115336287642824i</v>
      </c>
      <c r="H822" t="str">
        <f t="shared" si="235"/>
        <v>15.1518109280703+0.452580120462411i</v>
      </c>
      <c r="I822" t="str">
        <f t="shared" si="236"/>
        <v>24.2331745276792-801.293291084431i</v>
      </c>
      <c r="K822" t="str">
        <f t="shared" si="237"/>
        <v>0.329699400548484-0.00991338101540941i</v>
      </c>
      <c r="L822" t="str">
        <f t="shared" si="238"/>
        <v>0.000833333333333333-42.1655836445169i</v>
      </c>
      <c r="M822" t="str">
        <f t="shared" si="239"/>
        <v>0.005-14.8368738171615i</v>
      </c>
      <c r="N822">
        <f t="shared" si="240"/>
        <v>88.453071851160757</v>
      </c>
      <c r="O822">
        <f t="shared" si="241"/>
        <v>74.925775168734987</v>
      </c>
      <c r="P822" s="3">
        <f t="shared" si="242"/>
        <v>74.925775168734987</v>
      </c>
      <c r="Q822" s="3">
        <f t="shared" si="243"/>
        <v>-91.546928148839243</v>
      </c>
      <c r="R822">
        <f t="shared" si="244"/>
        <v>88.453071851160757</v>
      </c>
      <c r="S822">
        <f t="shared" si="245"/>
        <v>1.9121187811110416E-2</v>
      </c>
      <c r="T822">
        <f t="shared" si="228"/>
        <v>74.925775168734987</v>
      </c>
    </row>
    <row r="823" spans="1:20" x14ac:dyDescent="0.25">
      <c r="A823">
        <f t="shared" si="229"/>
        <v>120.59850578257061</v>
      </c>
      <c r="B823">
        <f t="shared" si="246"/>
        <v>19.193848324792636</v>
      </c>
      <c r="C823" t="str">
        <f t="shared" si="230"/>
        <v>-150.515146432546-5552.3960711486i</v>
      </c>
      <c r="D823" t="str">
        <f t="shared" si="231"/>
        <v>3.47812499757938-829.197761752919i</v>
      </c>
      <c r="E823" t="str">
        <f t="shared" si="232"/>
        <v>162.463143945999-0.182448361300104i</v>
      </c>
      <c r="F823" t="str">
        <f t="shared" si="233"/>
        <v>2.90990990951987-7781.50969957497i</v>
      </c>
      <c r="G823" t="str">
        <f t="shared" si="234"/>
        <v>0.999999999865963-0.000011577456553575i</v>
      </c>
      <c r="H823" t="str">
        <f t="shared" si="235"/>
        <v>15.1518131802656+0.454299944604185i</v>
      </c>
      <c r="I823" t="str">
        <f t="shared" si="236"/>
        <v>24.2331756098803-798.259954495957i</v>
      </c>
      <c r="K823" t="str">
        <f t="shared" si="237"/>
        <v>0.329697113770696-0.00995098225726388i</v>
      </c>
      <c r="L823" t="str">
        <f t="shared" si="238"/>
        <v>0.000833333333333333-42.0059609927444i</v>
      </c>
      <c r="M823" t="str">
        <f t="shared" si="239"/>
        <v>0.005-14.7807071300673i</v>
      </c>
      <c r="N823">
        <f t="shared" si="240"/>
        <v>88.44719810336268</v>
      </c>
      <c r="O823">
        <f t="shared" si="241"/>
        <v>74.892799011962381</v>
      </c>
      <c r="P823" s="3">
        <f t="shared" si="242"/>
        <v>74.892799011962381</v>
      </c>
      <c r="Q823" s="3">
        <f t="shared" si="243"/>
        <v>-91.55280189663732</v>
      </c>
      <c r="R823">
        <f t="shared" si="244"/>
        <v>88.44719810336268</v>
      </c>
      <c r="S823">
        <f t="shared" si="245"/>
        <v>1.9193848324792637E-2</v>
      </c>
      <c r="T823">
        <f t="shared" si="228"/>
        <v>74.892799011962381</v>
      </c>
    </row>
    <row r="824" spans="1:20" x14ac:dyDescent="0.25">
      <c r="A824">
        <f t="shared" si="229"/>
        <v>121.05678010454439</v>
      </c>
      <c r="B824">
        <f t="shared" si="246"/>
        <v>19.266784948426849</v>
      </c>
      <c r="C824" t="str">
        <f t="shared" si="230"/>
        <v>-150.513994504846-5531.34063484914i</v>
      </c>
      <c r="D824" t="str">
        <f t="shared" si="231"/>
        <v>3.47812499756096-826.058739242475i</v>
      </c>
      <c r="E824" t="str">
        <f t="shared" si="232"/>
        <v>162.463095316337-0.183140107033908i</v>
      </c>
      <c r="F824" t="str">
        <f t="shared" si="233"/>
        <v>2.90990990951692-7752.05190260165i</v>
      </c>
      <c r="G824" t="str">
        <f t="shared" si="234"/>
        <v>0.999999999864942-0.0000116214508884667i</v>
      </c>
      <c r="H824" t="str">
        <f t="shared" si="235"/>
        <v>15.1518154496105+0.456026304302953i</v>
      </c>
      <c r="I824" t="str">
        <f t="shared" si="236"/>
        <v>24.2331767003222-795.238101144947i</v>
      </c>
      <c r="K824" t="str">
        <f t="shared" si="237"/>
        <v>0.329694809612735-0.00998872558829858i</v>
      </c>
      <c r="L824" t="str">
        <f t="shared" si="238"/>
        <v>0.000833333333333333-41.8469426108232i</v>
      </c>
      <c r="M824" t="str">
        <f t="shared" si="239"/>
        <v>0.005-14.7247530684073i</v>
      </c>
      <c r="N824">
        <f t="shared" si="240"/>
        <v>88.441302087681663</v>
      </c>
      <c r="O824">
        <f t="shared" si="241"/>
        <v>74.859822609268804</v>
      </c>
      <c r="P824" s="3">
        <f t="shared" si="242"/>
        <v>74.859822609268804</v>
      </c>
      <c r="Q824" s="3">
        <f t="shared" si="243"/>
        <v>-91.558697912318337</v>
      </c>
      <c r="R824">
        <f t="shared" si="244"/>
        <v>88.441302087681663</v>
      </c>
      <c r="S824">
        <f t="shared" si="245"/>
        <v>1.926678494842685E-2</v>
      </c>
      <c r="T824">
        <f t="shared" si="228"/>
        <v>74.859822609268804</v>
      </c>
    </row>
    <row r="825" spans="1:20" x14ac:dyDescent="0.25">
      <c r="A825">
        <f t="shared" si="229"/>
        <v>121.51679586894164</v>
      </c>
      <c r="B825">
        <f t="shared" si="246"/>
        <v>19.339998731230871</v>
      </c>
      <c r="C825" t="str">
        <f t="shared" si="230"/>
        <v>-150.512833823666-5510.3647692992i</v>
      </c>
      <c r="D825" t="str">
        <f t="shared" si="231"/>
        <v>3.47812499754238-822.931599864312i</v>
      </c>
      <c r="E825" t="str">
        <f t="shared" si="232"/>
        <v>162.463046317144-0.183834463596488i</v>
      </c>
      <c r="F825" t="str">
        <f t="shared" si="233"/>
        <v>2.9099099095139-7722.70562149742i</v>
      </c>
      <c r="G825" t="str">
        <f t="shared" si="234"/>
        <v>0.999999999863914-0.0000116656124018309i</v>
      </c>
      <c r="H825" t="str">
        <f t="shared" si="235"/>
        <v>15.1518177362356+0.457759224396407i</v>
      </c>
      <c r="I825" t="str">
        <f t="shared" si="236"/>
        <v>24.2331777990671-792.22768756101i</v>
      </c>
      <c r="K825" t="str">
        <f t="shared" si="237"/>
        <v>0.329692487942753-0.0100266115393675i</v>
      </c>
      <c r="L825" t="str">
        <f t="shared" si="238"/>
        <v>0.000833333333333333-41.6885262112206i</v>
      </c>
      <c r="M825" t="str">
        <f t="shared" si="239"/>
        <v>0.005-14.6690108272637i</v>
      </c>
      <c r="N825">
        <f t="shared" si="240"/>
        <v>88.43538372009813</v>
      </c>
      <c r="O825">
        <f t="shared" si="241"/>
        <v>74.826845958785256</v>
      </c>
      <c r="P825" s="3">
        <f t="shared" si="242"/>
        <v>74.826845958785256</v>
      </c>
      <c r="Q825" s="3">
        <f t="shared" si="243"/>
        <v>-91.56461627990187</v>
      </c>
      <c r="R825">
        <f t="shared" si="244"/>
        <v>88.43538372009813</v>
      </c>
      <c r="S825">
        <f t="shared" si="245"/>
        <v>1.9339998731230872E-2</v>
      </c>
      <c r="T825">
        <f t="shared" si="228"/>
        <v>74.826845958785256</v>
      </c>
    </row>
    <row r="826" spans="1:20" x14ac:dyDescent="0.25">
      <c r="A826">
        <f t="shared" si="229"/>
        <v>121.97855969324362</v>
      </c>
      <c r="B826">
        <f t="shared" si="246"/>
        <v>19.413490726409549</v>
      </c>
      <c r="C826" t="str">
        <f t="shared" si="230"/>
        <v>-150.511664322628-5489.46817276042i</v>
      </c>
      <c r="D826" t="str">
        <f t="shared" si="231"/>
        <v>3.47812499752366-819.816298633496i</v>
      </c>
      <c r="E826" t="str">
        <f t="shared" si="232"/>
        <v>162.462996945619-0.184531440705654i</v>
      </c>
      <c r="F826" t="str">
        <f t="shared" si="233"/>
        <v>2.90990990951089-7693.47043410629i</v>
      </c>
      <c r="G826" t="str">
        <f t="shared" si="234"/>
        <v>0.999999999862877-0.0000117099417289457i</v>
      </c>
      <c r="H826" t="str">
        <f t="shared" si="235"/>
        <v>15.1518200402724+0.459498729816653i</v>
      </c>
      <c r="I826" t="str">
        <f t="shared" si="236"/>
        <v>24.2331789061784-789.228670438344i</v>
      </c>
      <c r="K826" t="str">
        <f t="shared" si="237"/>
        <v>0.329690148627907-0.0100646406432384i</v>
      </c>
      <c r="L826" t="str">
        <f t="shared" si="238"/>
        <v>0.000833333333333333-41.5307095150633i</v>
      </c>
      <c r="M826" t="str">
        <f t="shared" si="239"/>
        <v>0.005-14.6134796047656i</v>
      </c>
      <c r="N826">
        <f t="shared" si="240"/>
        <v>88.429442916280038</v>
      </c>
      <c r="O826">
        <f t="shared" si="241"/>
        <v>74.793869058629085</v>
      </c>
      <c r="P826" s="3">
        <f t="shared" si="242"/>
        <v>74.793869058629085</v>
      </c>
      <c r="Q826" s="3">
        <f t="shared" si="243"/>
        <v>-91.570557083719962</v>
      </c>
      <c r="R826">
        <f t="shared" si="244"/>
        <v>88.429442916280038</v>
      </c>
      <c r="S826">
        <f t="shared" si="245"/>
        <v>1.9413490726409549E-2</v>
      </c>
      <c r="T826">
        <f t="shared" si="228"/>
        <v>74.793869058629085</v>
      </c>
    </row>
    <row r="827" spans="1:20" x14ac:dyDescent="0.25">
      <c r="A827">
        <f t="shared" si="229"/>
        <v>122.44207822007796</v>
      </c>
      <c r="B827">
        <f t="shared" si="246"/>
        <v>19.487261991169905</v>
      </c>
      <c r="C827" t="str">
        <f t="shared" si="230"/>
        <v>-150.510485934853-5468.65054463466i</v>
      </c>
      <c r="D827" t="str">
        <f t="shared" si="231"/>
        <v>3.47812499750482-816.712790735371i</v>
      </c>
      <c r="E827" t="str">
        <f t="shared" si="232"/>
        <v>162.462947198938-0.185231048113929i</v>
      </c>
      <c r="F827" t="str">
        <f t="shared" si="233"/>
        <v>2.90990990950786-7664.34591987027i</v>
      </c>
      <c r="G827" t="str">
        <f t="shared" si="234"/>
        <v>0.999999999861833-0.0000117544395075034i</v>
      </c>
      <c r="H827" t="str">
        <f t="shared" si="235"/>
        <v>15.1518223618534+0.461244845590575i</v>
      </c>
      <c r="I827" t="str">
        <f t="shared" si="236"/>
        <v>24.2331800217202-786.241006635075i</v>
      </c>
      <c r="K827" t="str">
        <f t="shared" si="237"/>
        <v>0.329687791534352-0.010102813434599i</v>
      </c>
      <c r="L827" t="str">
        <f t="shared" si="238"/>
        <v>0.000833333333333333-41.3734902521053i</v>
      </c>
      <c r="M827" t="str">
        <f t="shared" si="239"/>
        <v>0.005-14.5581586020777i</v>
      </c>
      <c r="N827">
        <f t="shared" si="240"/>
        <v>88.423479591581753</v>
      </c>
      <c r="O827">
        <f t="shared" si="241"/>
        <v>74.76089190690314</v>
      </c>
      <c r="P827" s="3">
        <f t="shared" si="242"/>
        <v>74.76089190690314</v>
      </c>
      <c r="Q827" s="3">
        <f t="shared" si="243"/>
        <v>-91.576520408418247</v>
      </c>
      <c r="R827">
        <f t="shared" si="244"/>
        <v>88.423479591581753</v>
      </c>
      <c r="S827">
        <f t="shared" si="245"/>
        <v>1.9487261991169905E-2</v>
      </c>
      <c r="T827">
        <f t="shared" si="228"/>
        <v>74.76089190690314</v>
      </c>
    </row>
    <row r="828" spans="1:20" x14ac:dyDescent="0.25">
      <c r="A828">
        <f t="shared" si="229"/>
        <v>122.90735811731425</v>
      </c>
      <c r="B828">
        <f t="shared" si="246"/>
        <v>19.56131358673635</v>
      </c>
      <c r="C828" t="str">
        <f t="shared" si="230"/>
        <v>-150.509298592947-5447.91158545983i</v>
      </c>
      <c r="D828" t="str">
        <f t="shared" si="231"/>
        <v>3.47812499748582-813.62103152493i</v>
      </c>
      <c r="E828" t="str">
        <f t="shared" si="232"/>
        <v>162.462897074256-0.185933295608401i</v>
      </c>
      <c r="F828" t="str">
        <f t="shared" si="233"/>
        <v>2.90990990950479-7635.3316598234i</v>
      </c>
      <c r="G828" t="str">
        <f t="shared" si="234"/>
        <v>0.999999999860781-0.0000117991063776195i</v>
      </c>
      <c r="H828" t="str">
        <f t="shared" si="235"/>
        <v>15.1518247011124+0.462997596840177i</v>
      </c>
      <c r="I828" t="str">
        <f t="shared" si="236"/>
        <v>24.233181145756-783.264653172663i</v>
      </c>
      <c r="K828" t="str">
        <f t="shared" si="237"/>
        <v>0.329685416527229-0.0101411304500625i</v>
      </c>
      <c r="L828" t="str">
        <f t="shared" si="238"/>
        <v>0.000833333333333333-41.2168661606948i</v>
      </c>
      <c r="M828" t="str">
        <f t="shared" si="239"/>
        <v>0.005-14.5030470233888i</v>
      </c>
      <c r="N828">
        <f t="shared" si="240"/>
        <v>88.417493661043054</v>
      </c>
      <c r="O828">
        <f t="shared" si="241"/>
        <v>74.727914501695821</v>
      </c>
      <c r="P828" s="3">
        <f t="shared" si="242"/>
        <v>74.727914501695821</v>
      </c>
      <c r="Q828" s="3">
        <f t="shared" si="243"/>
        <v>-91.582506338956946</v>
      </c>
      <c r="R828">
        <f t="shared" si="244"/>
        <v>88.417493661043054</v>
      </c>
      <c r="S828">
        <f t="shared" si="245"/>
        <v>1.9561313586736351E-2</v>
      </c>
      <c r="T828">
        <f t="shared" si="228"/>
        <v>74.727914501695821</v>
      </c>
    </row>
    <row r="829" spans="1:20" x14ac:dyDescent="0.25">
      <c r="A829">
        <f t="shared" si="229"/>
        <v>123.37440607816005</v>
      </c>
      <c r="B829">
        <f t="shared" si="246"/>
        <v>19.63564657836595</v>
      </c>
      <c r="C829" t="str">
        <f t="shared" si="230"/>
        <v>-150.508102229016-5427.25099690559i</v>
      </c>
      <c r="D829" t="str">
        <f t="shared" si="231"/>
        <v>3.47812499746667-810.540976526177i</v>
      </c>
      <c r="E829" t="str">
        <f t="shared" si="232"/>
        <v>162.462846568707-0.186638193011208i</v>
      </c>
      <c r="F829" t="str">
        <f t="shared" si="233"/>
        <v>2.90990990950171-7606.4272365858i</v>
      </c>
      <c r="G829" t="str">
        <f t="shared" si="234"/>
        <v>0.999999999859721-0.0000118439429818419i</v>
      </c>
      <c r="H829" t="str">
        <f t="shared" si="235"/>
        <v>15.151827058184+0.464757008782968i</v>
      </c>
      <c r="I829" t="str">
        <f t="shared" si="236"/>
        <v>24.2331822783509-780.299567235263i</v>
      </c>
      <c r="K829" t="str">
        <f t="shared" si="237"/>
        <v>0.32968302347066-0.0101795922281742i</v>
      </c>
      <c r="L829" t="str">
        <f t="shared" si="238"/>
        <v>0.000833333333333333-41.0608349877413i</v>
      </c>
      <c r="M829" t="str">
        <f t="shared" si="239"/>
        <v>0.005-14.4481440759004i</v>
      </c>
      <c r="N829">
        <f t="shared" si="240"/>
        <v>88.411485039387841</v>
      </c>
      <c r="O829">
        <f t="shared" si="241"/>
        <v>74.694936841081045</v>
      </c>
      <c r="P829" s="3">
        <f t="shared" si="242"/>
        <v>74.694936841081045</v>
      </c>
      <c r="Q829" s="3">
        <f t="shared" si="243"/>
        <v>-91.588514960612159</v>
      </c>
      <c r="R829">
        <f t="shared" si="244"/>
        <v>88.411485039387841</v>
      </c>
      <c r="S829">
        <f t="shared" si="245"/>
        <v>1.9635646578365949E-2</v>
      </c>
      <c r="T829">
        <f t="shared" si="228"/>
        <v>74.694936841081045</v>
      </c>
    </row>
    <row r="830" spans="1:20" x14ac:dyDescent="0.25">
      <c r="A830">
        <f t="shared" si="229"/>
        <v>123.84322882125706</v>
      </c>
      <c r="B830">
        <f t="shared" si="246"/>
        <v>19.710262035363741</v>
      </c>
      <c r="C830" t="str">
        <f t="shared" si="230"/>
        <v>-150.506896774652-5406.66848176916i</v>
      </c>
      <c r="D830" t="str">
        <f t="shared" si="231"/>
        <v>3.47812499744739-807.472581431491i</v>
      </c>
      <c r="E830" t="str">
        <f t="shared" si="232"/>
        <v>162.462795679403-0.187345750179197i</v>
      </c>
      <c r="F830" t="str">
        <f t="shared" si="233"/>
        <v>2.9099099094986-7577.63223435767i</v>
      </c>
      <c r="G830" t="str">
        <f t="shared" si="234"/>
        <v>0.999999999858653-0.0000118889499651602i</v>
      </c>
      <c r="H830" t="str">
        <f t="shared" si="235"/>
        <v>15.1518294332036+0.466523106732306i</v>
      </c>
      <c r="I830" t="str">
        <f t="shared" si="236"/>
        <v>24.2331834195697-777.345706169109i</v>
      </c>
      <c r="K830" t="str">
        <f t="shared" si="237"/>
        <v>0.329680612227743-0.0102181993094176i</v>
      </c>
      <c r="L830" t="str">
        <f t="shared" si="238"/>
        <v>0.000833333333333333-40.9053944886844i</v>
      </c>
      <c r="M830" t="str">
        <f t="shared" si="239"/>
        <v>0.005-14.3934489698151i</v>
      </c>
      <c r="N830">
        <f t="shared" si="240"/>
        <v>88.405453641023215</v>
      </c>
      <c r="O830">
        <f t="shared" si="241"/>
        <v>74.661958923118291</v>
      </c>
      <c r="P830" s="3">
        <f t="shared" si="242"/>
        <v>74.661958923118291</v>
      </c>
      <c r="Q830" s="3">
        <f t="shared" si="243"/>
        <v>-91.594546358976785</v>
      </c>
      <c r="R830">
        <f t="shared" si="244"/>
        <v>88.405453641023215</v>
      </c>
      <c r="S830">
        <f t="shared" si="245"/>
        <v>1.9710262035363739E-2</v>
      </c>
      <c r="T830">
        <f t="shared" si="228"/>
        <v>74.661958923118291</v>
      </c>
    </row>
    <row r="831" spans="1:20" x14ac:dyDescent="0.25">
      <c r="A831">
        <f t="shared" si="229"/>
        <v>124.31383309077785</v>
      </c>
      <c r="B831">
        <f t="shared" si="246"/>
        <v>19.785161031098124</v>
      </c>
      <c r="C831" t="str">
        <f t="shared" si="230"/>
        <v>-150.50568216093-5386.16374397087i</v>
      </c>
      <c r="D831" t="str">
        <f t="shared" si="231"/>
        <v>3.47812499742795-804.415802100976i</v>
      </c>
      <c r="E831" t="str">
        <f t="shared" si="232"/>
        <v>162.462744403434-0.188055977004333i</v>
      </c>
      <c r="F831" t="str">
        <f t="shared" si="233"/>
        <v>2.90990990949547-7548.94623891322i</v>
      </c>
      <c r="G831" t="str">
        <f t="shared" si="234"/>
        <v>0.999999999857577-0.000011934127975015i</v>
      </c>
      <c r="H831" t="str">
        <f t="shared" si="235"/>
        <v>15.1518318263081+0.468295916097784i</v>
      </c>
      <c r="I831" t="str">
        <f t="shared" si="236"/>
        <v>24.2331845694785-774.403027481928i</v>
      </c>
      <c r="K831" t="str">
        <f t="shared" si="237"/>
        <v>0.329678182660541-0.0102569522362204i</v>
      </c>
      <c r="L831" t="str">
        <f t="shared" si="238"/>
        <v>0.000833333333333333-40.75054242746i</v>
      </c>
      <c r="M831" t="str">
        <f t="shared" si="239"/>
        <v>0.005-14.3389609183255i</v>
      </c>
      <c r="N831">
        <f t="shared" si="240"/>
        <v>88.399399380038204</v>
      </c>
      <c r="O831">
        <f t="shared" si="241"/>
        <v>74.628980745852203</v>
      </c>
      <c r="P831" s="3">
        <f t="shared" si="242"/>
        <v>74.628980745852203</v>
      </c>
      <c r="Q831" s="3">
        <f t="shared" si="243"/>
        <v>-91.600600619961796</v>
      </c>
      <c r="R831">
        <f t="shared" si="244"/>
        <v>88.399399380038204</v>
      </c>
      <c r="S831">
        <f t="shared" si="245"/>
        <v>1.9785161031098123E-2</v>
      </c>
      <c r="T831">
        <f t="shared" si="228"/>
        <v>74.628980745852203</v>
      </c>
    </row>
    <row r="832" spans="1:20" x14ac:dyDescent="0.25">
      <c r="A832">
        <f t="shared" si="229"/>
        <v>124.7862256565228</v>
      </c>
      <c r="B832">
        <f t="shared" si="246"/>
        <v>19.860344643016298</v>
      </c>
      <c r="C832" t="str">
        <f t="shared" si="230"/>
        <v>-150.504458318403-5365.73648854996i</v>
      </c>
      <c r="D832" t="str">
        <f t="shared" si="231"/>
        <v>3.47812499740836-801.370594561836i</v>
      </c>
      <c r="E832" t="str">
        <f t="shared" si="232"/>
        <v>162.462692737869-0.188768883413775i</v>
      </c>
      <c r="F832" t="str">
        <f t="shared" si="233"/>
        <v>2.90990990949231-7520.36883759478i</v>
      </c>
      <c r="G832" t="str">
        <f t="shared" si="234"/>
        <v>0.999999999856492-0.000011979477661307i</v>
      </c>
      <c r="H832" t="str">
        <f t="shared" si="235"/>
        <v>15.1518342376352+0.470075462385578i</v>
      </c>
      <c r="I832" t="str">
        <f t="shared" si="236"/>
        <v>24.2331857281437-771.471488842299i</v>
      </c>
      <c r="K832" t="str">
        <f t="shared" si="237"/>
        <v>0.32967573463007-0.0102958515529604i</v>
      </c>
      <c r="L832" t="str">
        <f t="shared" si="238"/>
        <v>0.000833333333333333-40.5962765764694i</v>
      </c>
      <c r="M832" t="str">
        <f t="shared" si="239"/>
        <v>0.005-14.2846791376026i</v>
      </c>
      <c r="N832">
        <f t="shared" si="240"/>
        <v>88.393322170202623</v>
      </c>
      <c r="O832">
        <f t="shared" si="241"/>
        <v>74.596002307312546</v>
      </c>
      <c r="P832" s="3">
        <f t="shared" si="242"/>
        <v>74.596002307312546</v>
      </c>
      <c r="Q832" s="3">
        <f t="shared" si="243"/>
        <v>-91.606677829797377</v>
      </c>
      <c r="R832">
        <f t="shared" si="244"/>
        <v>88.393322170202623</v>
      </c>
      <c r="S832">
        <f t="shared" si="245"/>
        <v>1.9860344643016298E-2</v>
      </c>
      <c r="T832">
        <f t="shared" si="228"/>
        <v>74.596002307312546</v>
      </c>
    </row>
    <row r="833" spans="1:20" x14ac:dyDescent="0.25">
      <c r="A833">
        <f t="shared" si="229"/>
        <v>125.2604133140176</v>
      </c>
      <c r="B833">
        <f t="shared" si="246"/>
        <v>19.93581395265976</v>
      </c>
      <c r="C833" t="str">
        <f t="shared" si="230"/>
        <v>-150.503225177101-5345.38642166049i</v>
      </c>
      <c r="D833" t="str">
        <f t="shared" si="231"/>
        <v>3.47812499738862-798.336915007738i</v>
      </c>
      <c r="E833" t="str">
        <f t="shared" si="232"/>
        <v>162.462640679755-0.189484479369815i</v>
      </c>
      <c r="F833" t="str">
        <f t="shared" si="233"/>
        <v>2.90990990948912-7491.89961930684i</v>
      </c>
      <c r="G833" t="str">
        <f t="shared" si="234"/>
        <v>0.999999999855399-0.0000120249996764069i</v>
      </c>
      <c r="H833" t="str">
        <f t="shared" si="235"/>
        <v>15.1518366673235+0.471861771198796i</v>
      </c>
      <c r="I833" t="str">
        <f t="shared" si="236"/>
        <v>24.233186895631-768.551048079048i</v>
      </c>
      <c r="K833" t="str">
        <f t="shared" si="237"/>
        <v>0.329673267996305-0.0103348978059721i</v>
      </c>
      <c r="L833" t="str">
        <f t="shared" si="238"/>
        <v>0.000833333333333333-40.4425947165464i</v>
      </c>
      <c r="M833" t="str">
        <f t="shared" si="239"/>
        <v>0.005-14.2306028467848i</v>
      </c>
      <c r="N833">
        <f t="shared" si="240"/>
        <v>88.387221924966155</v>
      </c>
      <c r="O833">
        <f t="shared" si="241"/>
        <v>74.563023605514374</v>
      </c>
      <c r="P833" s="3">
        <f t="shared" si="242"/>
        <v>74.563023605514374</v>
      </c>
      <c r="Q833" s="3">
        <f t="shared" si="243"/>
        <v>-91.612778075033845</v>
      </c>
      <c r="R833">
        <f t="shared" si="244"/>
        <v>88.387221924966155</v>
      </c>
      <c r="S833">
        <f t="shared" si="245"/>
        <v>1.993581395265976E-2</v>
      </c>
      <c r="T833">
        <f t="shared" si="228"/>
        <v>74.563023605514374</v>
      </c>
    </row>
    <row r="834" spans="1:20" x14ac:dyDescent="0.25">
      <c r="A834">
        <f t="shared" si="229"/>
        <v>125.73640288461087</v>
      </c>
      <c r="B834">
        <f t="shared" si="246"/>
        <v>20.011570045679868</v>
      </c>
      <c r="C834" t="str">
        <f t="shared" si="230"/>
        <v>-150.501982666528-5325.11325056684i</v>
      </c>
      <c r="D834" t="str">
        <f t="shared" si="231"/>
        <v>3.47812499736874-795.314719798187i</v>
      </c>
      <c r="E834" t="str">
        <f t="shared" si="232"/>
        <v>162.462588226115-0.190202774870207i</v>
      </c>
      <c r="F834" t="str">
        <f t="shared" si="233"/>
        <v>2.90990990948592-7463.53817451016i</v>
      </c>
      <c r="G834" t="str">
        <f t="shared" si="234"/>
        <v>0.999999999854298-0.0000120706946751639i</v>
      </c>
      <c r="H834" t="str">
        <f t="shared" si="235"/>
        <v>15.151839115513+0.473654868237908i</v>
      </c>
      <c r="I834" t="str">
        <f t="shared" si="236"/>
        <v>24.2331880720085-765.641663180665i</v>
      </c>
      <c r="K834" t="str">
        <f t="shared" si="237"/>
        <v>0.329670782618155-0.0103740915435527i</v>
      </c>
      <c r="L834" t="str">
        <f t="shared" si="238"/>
        <v>0.000833333333333333-40.2894946369261i</v>
      </c>
      <c r="M834" t="str">
        <f t="shared" si="239"/>
        <v>0.005-14.1767312679665i</v>
      </c>
      <c r="N834">
        <f t="shared" si="240"/>
        <v>88.381098557456966</v>
      </c>
      <c r="O834">
        <f t="shared" si="241"/>
        <v>74.530044638457468</v>
      </c>
      <c r="P834" s="3">
        <f t="shared" si="242"/>
        <v>74.530044638457468</v>
      </c>
      <c r="Q834" s="3">
        <f t="shared" si="243"/>
        <v>-91.618901442543034</v>
      </c>
      <c r="R834">
        <f t="shared" si="244"/>
        <v>88.381098557456966</v>
      </c>
      <c r="S834">
        <f t="shared" si="245"/>
        <v>2.0011570045679869E-2</v>
      </c>
      <c r="T834">
        <f t="shared" si="228"/>
        <v>74.530044638457468</v>
      </c>
    </row>
    <row r="835" spans="1:20" x14ac:dyDescent="0.25">
      <c r="A835">
        <f t="shared" si="229"/>
        <v>126.21420121557237</v>
      </c>
      <c r="B835">
        <f t="shared" si="246"/>
        <v>20.08761401185345</v>
      </c>
      <c r="C835" t="str">
        <f t="shared" si="230"/>
        <v>-150.500730715651-5304.91668363962i</v>
      </c>
      <c r="D835" t="str">
        <f t="shared" si="231"/>
        <v>3.47812499734871-792.303965457887i</v>
      </c>
      <c r="E835" t="str">
        <f t="shared" si="232"/>
        <v>162.462535373949-0.190923779948009i</v>
      </c>
      <c r="F835" t="str">
        <f t="shared" si="233"/>
        <v>2.90990990948271-7435.28409521582i</v>
      </c>
      <c r="G835" t="str">
        <f t="shared" si="234"/>
        <v>0.999999999853189-0.0000121165633149161i</v>
      </c>
      <c r="H835" t="str">
        <f t="shared" si="235"/>
        <v>15.1518415823444+0.475454779301057i</v>
      </c>
      <c r="I835" t="str">
        <f t="shared" si="236"/>
        <v>24.2331892573436-762.74329229466i</v>
      </c>
      <c r="K835" t="str">
        <f t="shared" si="237"/>
        <v>0.329668278353468-0.0104134333159682i</v>
      </c>
      <c r="L835" t="str">
        <f t="shared" si="238"/>
        <v>0.000833333333333333-40.1369741352123i</v>
      </c>
      <c r="M835" t="str">
        <f t="shared" si="239"/>
        <v>0.005-14.123063626187i</v>
      </c>
      <c r="N835">
        <f t="shared" si="240"/>
        <v>88.37495198048066</v>
      </c>
      <c r="O835">
        <f t="shared" si="241"/>
        <v>74.497065404126403</v>
      </c>
      <c r="P835" s="3">
        <f t="shared" si="242"/>
        <v>74.497065404126403</v>
      </c>
      <c r="Q835" s="3">
        <f t="shared" si="243"/>
        <v>-91.62504801951934</v>
      </c>
      <c r="R835">
        <f t="shared" si="244"/>
        <v>88.37495198048066</v>
      </c>
      <c r="S835">
        <f t="shared" si="245"/>
        <v>2.0087614011853449E-2</v>
      </c>
      <c r="T835">
        <f t="shared" si="228"/>
        <v>74.497065404126403</v>
      </c>
    </row>
    <row r="836" spans="1:20" x14ac:dyDescent="0.25">
      <c r="A836">
        <f t="shared" si="229"/>
        <v>126.69381518019156</v>
      </c>
      <c r="B836">
        <f t="shared" si="246"/>
        <v>20.163946945098495</v>
      </c>
      <c r="C836" t="str">
        <f t="shared" si="230"/>
        <v>-150.499469252907-5284.79643035167i</v>
      </c>
      <c r="D836" t="str">
        <f t="shared" si="231"/>
        <v>3.47812499732851-789.304608676119i</v>
      </c>
      <c r="E836" t="str">
        <f t="shared" si="232"/>
        <v>162.46248212024-0.191647504672039i</v>
      </c>
      <c r="F836" t="str">
        <f t="shared" si="233"/>
        <v>2.90990990947943-7407.13697497932i</v>
      </c>
      <c r="G836" t="str">
        <f t="shared" si="234"/>
        <v>0.999999999852071-0.0000121626062554992i</v>
      </c>
      <c r="H836" t="str">
        <f t="shared" si="235"/>
        <v>15.1518440679598+0.477261530284459i</v>
      </c>
      <c r="I836" t="str">
        <f t="shared" si="236"/>
        <v>24.2331904517045-759.855893726996i</v>
      </c>
      <c r="K836" t="str">
        <f t="shared" si="237"/>
        <v>0.329665755059017-0.0104529236754595i</v>
      </c>
      <c r="L836" t="str">
        <f t="shared" si="238"/>
        <v>0.000833333333333333-39.9850310173465i</v>
      </c>
      <c r="M836" t="str">
        <f t="shared" si="239"/>
        <v>0.005-14.0695991494192i</v>
      </c>
      <c r="N836">
        <f t="shared" si="240"/>
        <v>88.368782106519205</v>
      </c>
      <c r="O836">
        <f t="shared" si="241"/>
        <v>74.464085900490758</v>
      </c>
      <c r="P836" s="3">
        <f t="shared" si="242"/>
        <v>74.464085900490758</v>
      </c>
      <c r="Q836" s="3">
        <f t="shared" si="243"/>
        <v>-91.631217893480795</v>
      </c>
      <c r="R836">
        <f t="shared" si="244"/>
        <v>88.368782106519205</v>
      </c>
      <c r="S836">
        <f t="shared" si="245"/>
        <v>2.0163946945098495E-2</v>
      </c>
      <c r="T836">
        <f t="shared" si="228"/>
        <v>74.464085900490758</v>
      </c>
    </row>
    <row r="837" spans="1:20" x14ac:dyDescent="0.25">
      <c r="A837">
        <f t="shared" si="229"/>
        <v>127.1752516778763</v>
      </c>
      <c r="B837">
        <f t="shared" si="246"/>
        <v>20.24056994348987</v>
      </c>
      <c r="C837" t="str">
        <f t="shared" si="230"/>
        <v>-150.498198206186-5264.75220127357i</v>
      </c>
      <c r="D837" t="str">
        <f t="shared" si="231"/>
        <v>3.47812499730818-786.316606306144i</v>
      </c>
      <c r="E837" t="str">
        <f t="shared" si="232"/>
        <v>162.462428461941-0.192373959146638i</v>
      </c>
      <c r="F837" t="str">
        <f t="shared" si="233"/>
        <v>2.90990990947618-7379.09640889505i</v>
      </c>
      <c r="G837" t="str">
        <f t="shared" si="234"/>
        <v>0.999999999850945-0.0000122088241592563i</v>
      </c>
      <c r="H837" t="str">
        <f t="shared" si="235"/>
        <v>15.1518465725023+0.479075147182753i</v>
      </c>
      <c r="I837" t="str">
        <f t="shared" si="236"/>
        <v>24.2331916551598-756.979425941494i</v>
      </c>
      <c r="K837" t="str">
        <f t="shared" si="237"/>
        <v>0.329663212590492-0.0104925631762486i</v>
      </c>
      <c r="L837" t="str">
        <f t="shared" si="238"/>
        <v>0.000833333333333333-39.8336630975756i</v>
      </c>
      <c r="M837" t="str">
        <f t="shared" si="239"/>
        <v>0.005-14.0163370685587i</v>
      </c>
      <c r="N837">
        <f t="shared" si="240"/>
        <v>88.362588847729739</v>
      </c>
      <c r="O837">
        <f t="shared" si="241"/>
        <v>74.431106125504499</v>
      </c>
      <c r="P837" s="3">
        <f t="shared" si="242"/>
        <v>74.431106125504499</v>
      </c>
      <c r="Q837" s="3">
        <f t="shared" si="243"/>
        <v>-91.637411152270261</v>
      </c>
      <c r="R837">
        <f t="shared" si="244"/>
        <v>88.362588847729739</v>
      </c>
      <c r="S837">
        <f t="shared" si="245"/>
        <v>2.0240569943489869E-2</v>
      </c>
      <c r="T837">
        <f t="shared" si="228"/>
        <v>74.431106125504499</v>
      </c>
    </row>
    <row r="838" spans="1:20" x14ac:dyDescent="0.25">
      <c r="A838">
        <f t="shared" si="229"/>
        <v>127.65851763425223</v>
      </c>
      <c r="B838">
        <f t="shared" si="246"/>
        <v>20.317484109275131</v>
      </c>
      <c r="C838" t="str">
        <f t="shared" si="230"/>
        <v>-150.496917502838-5244.78370806964i</v>
      </c>
      <c r="D838" t="str">
        <f t="shared" si="231"/>
        <v>3.47812499728769-783.339915364531i</v>
      </c>
      <c r="E838" t="str">
        <f t="shared" si="232"/>
        <v>162.462374395986-0.193103153511883i</v>
      </c>
      <c r="F838" t="str">
        <f t="shared" si="233"/>
        <v>2.90990990947288-7351.16199358992i</v>
      </c>
      <c r="G838" t="str">
        <f t="shared" si="234"/>
        <v>0.99999999984981-0.0000122552176910476i</v>
      </c>
      <c r="H838" t="str">
        <f t="shared" si="235"/>
        <v>15.1518490961158+0.48089565608942i</v>
      </c>
      <c r="I838" t="str">
        <f t="shared" si="236"/>
        <v>24.233192867779-754.113847559174i</v>
      </c>
      <c r="K838" t="str">
        <f t="shared" si="237"/>
        <v>0.329660650802497-0.0105323523745453i</v>
      </c>
      <c r="L838" t="str">
        <f t="shared" si="238"/>
        <v>0.000833333333333333-39.6828681984216i</v>
      </c>
      <c r="M838" t="str">
        <f t="shared" si="239"/>
        <v>0.005-13.9632766174125i</v>
      </c>
      <c r="N838">
        <f t="shared" si="240"/>
        <v>88.356372115943444</v>
      </c>
      <c r="O838">
        <f t="shared" si="241"/>
        <v>74.398126077106141</v>
      </c>
      <c r="P838" s="3">
        <f t="shared" si="242"/>
        <v>74.398126077106141</v>
      </c>
      <c r="Q838" s="3">
        <f t="shared" si="243"/>
        <v>-91.643627884056556</v>
      </c>
      <c r="R838">
        <f t="shared" si="244"/>
        <v>88.356372115943444</v>
      </c>
      <c r="S838">
        <f t="shared" si="245"/>
        <v>2.0317484109275131E-2</v>
      </c>
      <c r="T838">
        <f t="shared" si="228"/>
        <v>74.398126077106141</v>
      </c>
    </row>
    <row r="839" spans="1:20" x14ac:dyDescent="0.25">
      <c r="A839">
        <f t="shared" si="229"/>
        <v>128.14362000126238</v>
      </c>
      <c r="B839">
        <f t="shared" si="246"/>
        <v>20.394690548890377</v>
      </c>
      <c r="C839" t="str">
        <f t="shared" si="230"/>
        <v>-150.495627069664-5224.89066349376i</v>
      </c>
      <c r="D839" t="str">
        <f t="shared" si="231"/>
        <v>3.47812499726703-780.374493030589i</v>
      </c>
      <c r="E839" t="str">
        <f t="shared" si="232"/>
        <v>162.462319919284-0.193835097943858i</v>
      </c>
      <c r="F839" t="str">
        <f t="shared" si="233"/>
        <v>2.90990990946955-7323.33332721805i</v>
      </c>
      <c r="G839" t="str">
        <f t="shared" si="234"/>
        <v>0.999999999848666-0.0000123017875182595i</v>
      </c>
      <c r="H839" t="str">
        <f t="shared" si="235"/>
        <v>15.1518516389456+0.482723083197102i</v>
      </c>
      <c r="I839" t="str">
        <f t="shared" si="236"/>
        <v>24.2331940896316-751.259117357741i</v>
      </c>
      <c r="K839" t="str">
        <f t="shared" si="237"/>
        <v>0.329658069548534-0.0105722918285526i</v>
      </c>
      <c r="L839" t="str">
        <f t="shared" si="238"/>
        <v>0.000833333333333333-39.5326441506492i</v>
      </c>
      <c r="M839" t="str">
        <f t="shared" si="239"/>
        <v>0.005-13.9104170326883i</v>
      </c>
      <c r="N839">
        <f t="shared" si="240"/>
        <v>88.350131822664295</v>
      </c>
      <c r="O839">
        <f t="shared" si="241"/>
        <v>74.365145753218528</v>
      </c>
      <c r="P839" s="3">
        <f t="shared" si="242"/>
        <v>74.365145753218528</v>
      </c>
      <c r="Q839" s="3">
        <f t="shared" si="243"/>
        <v>-91.649868177335705</v>
      </c>
      <c r="R839">
        <f t="shared" si="244"/>
        <v>88.350131822664295</v>
      </c>
      <c r="S839">
        <f t="shared" si="245"/>
        <v>2.0394690548890378E-2</v>
      </c>
      <c r="T839">
        <f t="shared" si="228"/>
        <v>74.365145753218528</v>
      </c>
    </row>
    <row r="840" spans="1:20" x14ac:dyDescent="0.25">
      <c r="A840">
        <f t="shared" si="229"/>
        <v>128.63056575726719</v>
      </c>
      <c r="B840">
        <f t="shared" si="246"/>
        <v>20.472190372976161</v>
      </c>
      <c r="C840" t="str">
        <f t="shared" si="230"/>
        <v>-150.494326832915-5205.07278138534i</v>
      </c>
      <c r="D840" t="str">
        <f t="shared" si="231"/>
        <v>3.47812499724622-777.420296645717i</v>
      </c>
      <c r="E840" t="str">
        <f t="shared" si="232"/>
        <v>162.462265028724-0.194569802654613i</v>
      </c>
      <c r="F840" t="str">
        <f t="shared" si="233"/>
        <v>2.9099099094662-7295.61000945468i</v>
      </c>
      <c r="G840" t="str">
        <f t="shared" si="234"/>
        <v>0.999999999847514-0.0000123485343108147i</v>
      </c>
      <c r="H840" t="str">
        <f t="shared" si="235"/>
        <v>15.1518542011381+0.484557454798024i</v>
      </c>
      <c r="I840" t="str">
        <f t="shared" si="236"/>
        <v>24.2331953207878-748.415194270939i</v>
      </c>
      <c r="K840" t="str">
        <f t="shared" si="237"/>
        <v>0.329655468681002-0.0106123820984735i</v>
      </c>
      <c r="L840" t="str">
        <f t="shared" si="238"/>
        <v>0.000833333333333333-39.382988793235i</v>
      </c>
      <c r="M840" t="str">
        <f t="shared" si="239"/>
        <v>0.005-13.8577575539832i</v>
      </c>
      <c r="N840">
        <f t="shared" si="240"/>
        <v>88.343867879068029</v>
      </c>
      <c r="O840">
        <f t="shared" si="241"/>
        <v>74.332165151748896</v>
      </c>
      <c r="P840" s="3">
        <f t="shared" si="242"/>
        <v>74.332165151748896</v>
      </c>
      <c r="Q840" s="3">
        <f t="shared" si="243"/>
        <v>-91.656132120931971</v>
      </c>
      <c r="R840">
        <f t="shared" si="244"/>
        <v>88.343867879068029</v>
      </c>
      <c r="S840">
        <f t="shared" si="245"/>
        <v>2.0472190372976162E-2</v>
      </c>
      <c r="T840">
        <f t="shared" si="228"/>
        <v>74.332165151748896</v>
      </c>
    </row>
    <row r="841" spans="1:20" x14ac:dyDescent="0.25">
      <c r="A841">
        <f t="shared" si="229"/>
        <v>129.11936190714482</v>
      </c>
      <c r="B841">
        <f t="shared" si="246"/>
        <v>20.549984696393473</v>
      </c>
      <c r="C841" t="str">
        <f t="shared" si="230"/>
        <v>-150.493016718278-5185.32977666491i</v>
      </c>
      <c r="D841" t="str">
        <f t="shared" si="231"/>
        <v>3.47812499722524-774.477283712811i</v>
      </c>
      <c r="E841" t="str">
        <f t="shared" si="232"/>
        <v>162.462209721166-0.195307277892174i</v>
      </c>
      <c r="F841" t="str">
        <f t="shared" si="233"/>
        <v>2.90990990946281-7267.99164149061i</v>
      </c>
      <c r="G841" t="str">
        <f t="shared" si="234"/>
        <v>0.999999999846353-0.0000123954587411814i</v>
      </c>
      <c r="H841" t="str">
        <f t="shared" si="235"/>
        <v>15.1518567828407+0.486398797284358i</v>
      </c>
      <c r="I841" t="str">
        <f t="shared" si="236"/>
        <v>24.2331965613189-745.582037387983i</v>
      </c>
      <c r="K841" t="str">
        <f t="shared" si="237"/>
        <v>0.329652848051181-0.0106526237465168i</v>
      </c>
      <c r="L841" t="str">
        <f t="shared" si="238"/>
        <v>0.000833333333333333-39.2338999733362i</v>
      </c>
      <c r="M841" t="str">
        <f t="shared" si="239"/>
        <v>0.005-13.8052974237729i</v>
      </c>
      <c r="N841">
        <f t="shared" si="240"/>
        <v>88.337580196001042</v>
      </c>
      <c r="O841">
        <f t="shared" si="241"/>
        <v>74.299184270588356</v>
      </c>
      <c r="P841" s="3">
        <f t="shared" si="242"/>
        <v>74.299184270588356</v>
      </c>
      <c r="Q841" s="3">
        <f t="shared" si="243"/>
        <v>-91.662419803998958</v>
      </c>
      <c r="R841">
        <f t="shared" si="244"/>
        <v>88.337580196001042</v>
      </c>
      <c r="S841">
        <f t="shared" si="245"/>
        <v>2.0549984696393474E-2</v>
      </c>
      <c r="T841">
        <f t="shared" si="228"/>
        <v>74.299184270588356</v>
      </c>
    </row>
    <row r="842" spans="1:20" x14ac:dyDescent="0.25">
      <c r="A842">
        <f t="shared" si="229"/>
        <v>129.61001548239199</v>
      </c>
      <c r="B842">
        <f t="shared" si="246"/>
        <v>20.62807463823977</v>
      </c>
      <c r="C842" t="str">
        <f t="shared" si="230"/>
        <v>-150.491696650894-5165.66136533053i</v>
      </c>
      <c r="D842" t="str">
        <f t="shared" si="231"/>
        <v>3.47812499720412-771.545411895644i</v>
      </c>
      <c r="E842" t="str">
        <f t="shared" si="232"/>
        <v>162.462153993454-0.196047533940945i</v>
      </c>
      <c r="F842" t="str">
        <f t="shared" si="233"/>
        <v>2.90990990945941-7240.47782602637i</v>
      </c>
      <c r="G842" t="str">
        <f t="shared" si="234"/>
        <v>0.999999999845183-0.0000124425614843833i</v>
      </c>
      <c r="H842" t="str">
        <f t="shared" si="235"/>
        <v>15.151859384202+0.488247137148595i</v>
      </c>
      <c r="I842" t="str">
        <f t="shared" si="236"/>
        <v>24.2331978112963-742.759605952964i</v>
      </c>
      <c r="K842" t="str">
        <f t="shared" si="237"/>
        <v>0.329650207509233-0.0106930173369039i</v>
      </c>
      <c r="L842" t="str">
        <f t="shared" si="238"/>
        <v>0.000833333333333333-39.0853755462604i</v>
      </c>
      <c r="M842" t="str">
        <f t="shared" si="239"/>
        <v>0.005-13.7530358874007i</v>
      </c>
      <c r="N842">
        <f t="shared" si="240"/>
        <v>88.331268683978919</v>
      </c>
      <c r="O842">
        <f t="shared" si="241"/>
        <v>74.266203107612483</v>
      </c>
      <c r="P842" s="3">
        <f t="shared" si="242"/>
        <v>74.266203107612483</v>
      </c>
      <c r="Q842" s="3">
        <f t="shared" si="243"/>
        <v>-91.668731316021081</v>
      </c>
      <c r="R842">
        <f t="shared" si="244"/>
        <v>88.331268683978919</v>
      </c>
      <c r="S842">
        <f t="shared" si="245"/>
        <v>2.062807463823977E-2</v>
      </c>
      <c r="T842">
        <f t="shared" si="228"/>
        <v>74.266203107612483</v>
      </c>
    </row>
    <row r="843" spans="1:20" x14ac:dyDescent="0.25">
      <c r="A843">
        <f t="shared" si="229"/>
        <v>130.10253354122509</v>
      </c>
      <c r="B843">
        <f t="shared" si="246"/>
        <v>20.706461321865081</v>
      </c>
      <c r="C843" t="str">
        <f t="shared" si="230"/>
        <v>-150.490366555322-5146.06726445309i</v>
      </c>
      <c r="D843" t="str">
        <f t="shared" si="231"/>
        <v>3.47812499718284-768.624639018254i</v>
      </c>
      <c r="E843" t="str">
        <f t="shared" si="232"/>
        <v>162.462097842399-0.196790581121411i</v>
      </c>
      <c r="F843" t="str">
        <f t="shared" si="233"/>
        <v>2.90990990945598-7213.06816726645i</v>
      </c>
      <c r="G843" t="str">
        <f t="shared" si="234"/>
        <v>0.999999999844004-0.0000124898432180092i</v>
      </c>
      <c r="H843" t="str">
        <f t="shared" si="235"/>
        <v>15.1518620053717+0.490102500983929i</v>
      </c>
      <c r="I843" t="str">
        <f t="shared" si="236"/>
        <v>24.2331990707915-739.947859364254i</v>
      </c>
      <c r="K843" t="str">
        <f t="shared" si="237"/>
        <v>0.329647546904188-0.0107335634358744i</v>
      </c>
      <c r="L843" t="str">
        <f t="shared" si="238"/>
        <v>0.000833333333333333-38.9374133754338i</v>
      </c>
      <c r="M843" t="str">
        <f t="shared" si="239"/>
        <v>0.005-13.7009721930671i</v>
      </c>
      <c r="N843">
        <f t="shared" si="240"/>
        <v>88.324933253185705</v>
      </c>
      <c r="O843">
        <f t="shared" si="241"/>
        <v>74.233221660680258</v>
      </c>
      <c r="P843" s="3">
        <f t="shared" si="242"/>
        <v>74.233221660680258</v>
      </c>
      <c r="Q843" s="3">
        <f t="shared" si="243"/>
        <v>-91.675066746814295</v>
      </c>
      <c r="R843">
        <f t="shared" si="244"/>
        <v>88.324933253185705</v>
      </c>
      <c r="S843">
        <f t="shared" si="245"/>
        <v>2.0706461321865082E-2</v>
      </c>
      <c r="T843">
        <f t="shared" si="228"/>
        <v>74.233221660680258</v>
      </c>
    </row>
    <row r="844" spans="1:20" x14ac:dyDescent="0.25">
      <c r="A844">
        <f t="shared" si="229"/>
        <v>130.59692316868174</v>
      </c>
      <c r="B844">
        <f t="shared" si="246"/>
        <v>20.785145874888169</v>
      </c>
      <c r="C844" t="str">
        <f t="shared" si="230"/>
        <v>-150.489026355561-5126.54719217269i</v>
      </c>
      <c r="D844" t="str">
        <f t="shared" si="231"/>
        <v>3.47812499716137-765.71492306434i</v>
      </c>
      <c r="E844" t="str">
        <f t="shared" si="232"/>
        <v>162.462041264795-0.197536429790622i</v>
      </c>
      <c r="F844" t="str">
        <f t="shared" si="233"/>
        <v>2.90990990945251-7185.7622709137i</v>
      </c>
      <c r="G844" t="str">
        <f t="shared" si="234"/>
        <v>0.999999999842816-0.0000125373046222227i</v>
      </c>
      <c r="H844" t="str">
        <f t="shared" si="235"/>
        <v>15.1518646465005+0.491964915484652i</v>
      </c>
      <c r="I844" t="str">
        <f t="shared" si="236"/>
        <v>24.233200339877-737.146757173928i</v>
      </c>
      <c r="K844" t="str">
        <f t="shared" si="237"/>
        <v>0.329644866083933-0.0107742626116927i</v>
      </c>
      <c r="L844" t="str">
        <f t="shared" si="238"/>
        <v>0.000833333333333333-38.7900113323707i</v>
      </c>
      <c r="M844" t="str">
        <f t="shared" si="239"/>
        <v>0.005-13.6491055918181i</v>
      </c>
      <c r="N844">
        <f t="shared" si="240"/>
        <v>88.318573813472426</v>
      </c>
      <c r="O844">
        <f t="shared" si="241"/>
        <v>74.200239927634669</v>
      </c>
      <c r="P844" s="3">
        <f t="shared" si="242"/>
        <v>74.200239927634669</v>
      </c>
      <c r="Q844" s="3">
        <f t="shared" si="243"/>
        <v>-91.681426186527574</v>
      </c>
      <c r="R844">
        <f t="shared" si="244"/>
        <v>88.318573813472426</v>
      </c>
      <c r="S844">
        <f t="shared" si="245"/>
        <v>2.078514587488817E-2</v>
      </c>
      <c r="T844">
        <f t="shared" si="228"/>
        <v>74.200239927634669</v>
      </c>
    </row>
    <row r="845" spans="1:20" x14ac:dyDescent="0.25">
      <c r="A845">
        <f t="shared" si="229"/>
        <v>131.09319147672272</v>
      </c>
      <c r="B845">
        <f t="shared" si="246"/>
        <v>20.864129429212745</v>
      </c>
      <c r="C845" t="str">
        <f t="shared" si="230"/>
        <v>-150.487675975037-5107.10086769447i</v>
      </c>
      <c r="D845" t="str">
        <f t="shared" si="231"/>
        <v>3.47812499713976-762.816222176664i</v>
      </c>
      <c r="E845" t="str">
        <f t="shared" si="232"/>
        <v>162.461984257409-0.198285090342153i</v>
      </c>
      <c r="F845" t="str">
        <f t="shared" si="233"/>
        <v>2.90990990944903-7158.55974416367i</v>
      </c>
      <c r="G845" t="str">
        <f t="shared" si="234"/>
        <v>0.999999999841619-0.0000125849463797722i</v>
      </c>
      <c r="H845" t="str">
        <f t="shared" si="235"/>
        <v>15.1518673077406+0.493834407446535i</v>
      </c>
      <c r="I845" t="str">
        <f t="shared" si="236"/>
        <v>24.2332016186264-734.356259087204i</v>
      </c>
      <c r="K845" t="str">
        <f t="shared" si="237"/>
        <v>0.329642164895211-0.0108151154346542i</v>
      </c>
      <c r="L845" t="str">
        <f t="shared" si="238"/>
        <v>0.000833333333333333-38.6431672966435i</v>
      </c>
      <c r="M845" t="str">
        <f t="shared" si="239"/>
        <v>0.005-13.5974353375355i</v>
      </c>
      <c r="N845">
        <f t="shared" si="240"/>
        <v>88.312190274356027</v>
      </c>
      <c r="O845">
        <f t="shared" si="241"/>
        <v>74.167257906302424</v>
      </c>
      <c r="P845" s="3">
        <f t="shared" si="242"/>
        <v>74.167257906302424</v>
      </c>
      <c r="Q845" s="3">
        <f t="shared" si="243"/>
        <v>-91.687809725643973</v>
      </c>
      <c r="R845">
        <f t="shared" si="244"/>
        <v>88.312190274356027</v>
      </c>
      <c r="S845">
        <f t="shared" si="245"/>
        <v>2.0864129429212744E-2</v>
      </c>
      <c r="T845">
        <f t="shared" si="228"/>
        <v>74.167257906302424</v>
      </c>
    </row>
    <row r="846" spans="1:20" x14ac:dyDescent="0.25">
      <c r="A846">
        <f t="shared" si="229"/>
        <v>131.59134560433426</v>
      </c>
      <c r="B846">
        <f t="shared" si="246"/>
        <v>20.943413121043754</v>
      </c>
      <c r="C846" t="str">
        <f t="shared" si="230"/>
        <v>-150.486315336599-5087.72801128456i</v>
      </c>
      <c r="D846" t="str">
        <f t="shared" si="231"/>
        <v>3.47812499711799-759.928494656444i</v>
      </c>
      <c r="E846" t="str">
        <f t="shared" si="232"/>
        <v>162.461926816985-0.199036573206108i</v>
      </c>
      <c r="F846" t="str">
        <f t="shared" si="233"/>
        <v>2.90990990944553-7131.4601956989i</v>
      </c>
      <c r="G846" t="str">
        <f t="shared" si="234"/>
        <v>0.999999999840413-0.0000126327691760001i</v>
      </c>
      <c r="H846" t="str">
        <f t="shared" si="235"/>
        <v>15.151869989245+0.49571100376719i</v>
      </c>
      <c r="I846" t="str">
        <f t="shared" si="236"/>
        <v>24.2332029071125-731.576324961827i</v>
      </c>
      <c r="K846" t="str">
        <f t="shared" si="237"/>
        <v>0.329639443183606-0.0108561224770915i</v>
      </c>
      <c r="L846" t="str">
        <f t="shared" si="238"/>
        <v>0.000833333333333333-38.4968791558513i</v>
      </c>
      <c r="M846" t="str">
        <f t="shared" si="239"/>
        <v>0.005-13.5459606869252i</v>
      </c>
      <c r="N846">
        <f t="shared" si="240"/>
        <v>88.305782545018161</v>
      </c>
      <c r="O846">
        <f t="shared" si="241"/>
        <v>74.134275594493758</v>
      </c>
      <c r="P846" s="3">
        <f t="shared" si="242"/>
        <v>74.134275594493758</v>
      </c>
      <c r="Q846" s="3">
        <f t="shared" si="243"/>
        <v>-91.694217454981839</v>
      </c>
      <c r="R846">
        <f t="shared" si="244"/>
        <v>88.305782545018161</v>
      </c>
      <c r="S846">
        <f t="shared" si="245"/>
        <v>2.0943413121043756E-2</v>
      </c>
      <c r="T846">
        <f t="shared" si="228"/>
        <v>74.134275594493758</v>
      </c>
    </row>
    <row r="847" spans="1:20" x14ac:dyDescent="0.25">
      <c r="A847">
        <f t="shared" si="229"/>
        <v>132.09139271763075</v>
      </c>
      <c r="B847">
        <f t="shared" si="246"/>
        <v>21.02299809090372</v>
      </c>
      <c r="C847" t="str">
        <f t="shared" si="230"/>
        <v>-150.484944362506-5068.42834426587i</v>
      </c>
      <c r="D847" t="str">
        <f t="shared" si="231"/>
        <v>3.47812499709604-757.05169896274i</v>
      </c>
      <c r="E847" t="str">
        <f t="shared" si="232"/>
        <v>162.46186894024-0.199790888849377i</v>
      </c>
      <c r="F847" t="str">
        <f t="shared" si="233"/>
        <v>2.90990990944198-7104.46323568318i</v>
      </c>
      <c r="G847" t="str">
        <f t="shared" si="234"/>
        <v>0.999999999839198-0.0000126807736988535i</v>
      </c>
      <c r="H847" t="str">
        <f t="shared" si="235"/>
        <v>15.151872691168+0.497594731446505i</v>
      </c>
      <c r="I847" t="str">
        <f t="shared" si="236"/>
        <v>24.2332042054099-728.806914807498i</v>
      </c>
      <c r="K847" t="str">
        <f t="shared" si="237"/>
        <v>0.329636700793536-0.0108972843133807i</v>
      </c>
      <c r="L847" t="str">
        <f t="shared" si="238"/>
        <v>0.000833333333333333-38.35114480559i</v>
      </c>
      <c r="M847" t="str">
        <f t="shared" si="239"/>
        <v>0.005-13.4946808995071i</v>
      </c>
      <c r="N847">
        <f t="shared" si="240"/>
        <v>88.299350534304111</v>
      </c>
      <c r="O847">
        <f t="shared" si="241"/>
        <v>74.101292990001994</v>
      </c>
      <c r="P847" s="3">
        <f t="shared" si="242"/>
        <v>74.101292990001994</v>
      </c>
      <c r="Q847" s="3">
        <f t="shared" si="243"/>
        <v>-91.700649465695889</v>
      </c>
      <c r="R847">
        <f t="shared" si="244"/>
        <v>88.299350534304111</v>
      </c>
      <c r="S847">
        <f t="shared" si="245"/>
        <v>2.102299809090372E-2</v>
      </c>
      <c r="T847">
        <f t="shared" si="228"/>
        <v>74.101292990001994</v>
      </c>
    </row>
    <row r="848" spans="1:20" x14ac:dyDescent="0.25">
      <c r="A848">
        <f t="shared" si="229"/>
        <v>132.59334000995773</v>
      </c>
      <c r="B848">
        <f t="shared" si="246"/>
        <v>21.102885483649153</v>
      </c>
      <c r="C848" t="str">
        <f t="shared" si="230"/>
        <v>-150.483562974445-5049.20158901449i</v>
      </c>
      <c r="D848" t="str">
        <f t="shared" si="231"/>
        <v>3.47812499707392-754.185793711889i</v>
      </c>
      <c r="E848" t="str">
        <f t="shared" si="232"/>
        <v>162.461810623869-0.200548047775717i</v>
      </c>
      <c r="F848" t="str">
        <f t="shared" si="233"/>
        <v>2.90990990943842-7077.56847575628i</v>
      </c>
      <c r="G848" t="str">
        <f t="shared" si="234"/>
        <v>0.999999999837974-0.0000127289606388935i</v>
      </c>
      <c r="H848" t="str">
        <f t="shared" si="235"/>
        <v>15.1518754136651+0.499485617586988i</v>
      </c>
      <c r="I848" t="str">
        <f t="shared" si="236"/>
        <v>24.2332055135934-726.047988785336i</v>
      </c>
      <c r="K848" t="str">
        <f t="shared" si="237"/>
        <v>0.329633937568247-0.0109386015199478i</v>
      </c>
      <c r="L848" t="str">
        <f t="shared" si="238"/>
        <v>0.000833333333333333-38.2059621494222i</v>
      </c>
      <c r="M848" t="str">
        <f t="shared" si="239"/>
        <v>0.005-13.4435952376042i</v>
      </c>
      <c r="N848">
        <f t="shared" si="240"/>
        <v>88.292894150721409</v>
      </c>
      <c r="O848">
        <f t="shared" si="241"/>
        <v>74.0683100906042</v>
      </c>
      <c r="P848" s="3">
        <f t="shared" si="242"/>
        <v>74.0683100906042</v>
      </c>
      <c r="Q848" s="3">
        <f t="shared" si="243"/>
        <v>-91.707105849278591</v>
      </c>
      <c r="R848">
        <f t="shared" si="244"/>
        <v>88.292894150721409</v>
      </c>
      <c r="S848">
        <f t="shared" si="245"/>
        <v>2.1102885483649154E-2</v>
      </c>
      <c r="T848">
        <f t="shared" si="228"/>
        <v>74.0683100906042</v>
      </c>
    </row>
    <row r="849" spans="1:20" x14ac:dyDescent="0.25">
      <c r="A849">
        <f t="shared" si="229"/>
        <v>133.09719470199559</v>
      </c>
      <c r="B849">
        <f t="shared" si="246"/>
        <v>21.183076448487022</v>
      </c>
      <c r="C849" t="str">
        <f t="shared" si="230"/>
        <v>-150.4821710935-5030.04746895529i</v>
      </c>
      <c r="D849" t="str">
        <f t="shared" si="231"/>
        <v>3.47812499705164-751.330737676878i</v>
      </c>
      <c r="E849" t="str">
        <f t="shared" si="232"/>
        <v>162.46175186454-0.201308060525747i</v>
      </c>
      <c r="F849" t="str">
        <f t="shared" si="233"/>
        <v>2.90990990943483-7050.775529028i</v>
      </c>
      <c r="G849" t="str">
        <f t="shared" si="234"/>
        <v>0.99999999983674-0.0000127773306893056i</v>
      </c>
      <c r="H849" t="str">
        <f t="shared" si="235"/>
        <v>15.1518781568931+0.501383689394176i</v>
      </c>
      <c r="I849" t="str">
        <f t="shared" si="236"/>
        <v>24.233206831738-723.299507207264i</v>
      </c>
      <c r="K849" t="str">
        <f t="shared" si="237"/>
        <v>0.3296311533498-0.0109800746752747i</v>
      </c>
      <c r="L849" t="str">
        <f t="shared" si="238"/>
        <v>0.000833333333333333-38.0613290988466i</v>
      </c>
      <c r="M849" t="str">
        <f t="shared" si="239"/>
        <v>0.005-13.3927029663321i</v>
      </c>
      <c r="N849">
        <f t="shared" si="240"/>
        <v>88.286413302438902</v>
      </c>
      <c r="O849">
        <f t="shared" si="241"/>
        <v>74.035326894060262</v>
      </c>
      <c r="P849" s="3">
        <f t="shared" si="242"/>
        <v>74.035326894060262</v>
      </c>
      <c r="Q849" s="3">
        <f t="shared" si="243"/>
        <v>-91.713586697561098</v>
      </c>
      <c r="R849">
        <f t="shared" si="244"/>
        <v>88.286413302438902</v>
      </c>
      <c r="S849">
        <f t="shared" si="245"/>
        <v>2.118307644848702E-2</v>
      </c>
      <c r="T849">
        <f t="shared" si="228"/>
        <v>74.035326894060262</v>
      </c>
    </row>
    <row r="850" spans="1:20" x14ac:dyDescent="0.25">
      <c r="A850">
        <f t="shared" si="229"/>
        <v>133.60296404186317</v>
      </c>
      <c r="B850">
        <f t="shared" si="246"/>
        <v>21.263572138991272</v>
      </c>
      <c r="C850" t="str">
        <f t="shared" si="230"/>
        <v>-150.480768640163-5010.96570855823i</v>
      </c>
      <c r="D850" t="str">
        <f t="shared" si="231"/>
        <v>3.4781249970292-748.486489786773i</v>
      </c>
      <c r="E850" t="str">
        <f t="shared" si="232"/>
        <v>162.461692658897-0.202070937677148i</v>
      </c>
      <c r="F850" t="str">
        <f t="shared" si="233"/>
        <v>2.90990990943122-7024.08401007287i</v>
      </c>
      <c r="G850" t="str">
        <f t="shared" si="234"/>
        <v>0.999999999835497-0.000012825884545909i</v>
      </c>
      <c r="H850" t="str">
        <f t="shared" si="235"/>
        <v>15.1518809210097+0.503288974177032i</v>
      </c>
      <c r="I850" t="str">
        <f t="shared" si="236"/>
        <v>24.2332081599199-720.561430535451i</v>
      </c>
      <c r="K850" t="str">
        <f t="shared" si="237"/>
        <v>0.329628347979064-0.0110217043599056i</v>
      </c>
      <c r="L850" t="str">
        <f t="shared" si="238"/>
        <v>0.000833333333333333-37.9172435732682i</v>
      </c>
      <c r="M850" t="str">
        <f t="shared" si="239"/>
        <v>0.005-13.3420033535885i</v>
      </c>
      <c r="N850">
        <f t="shared" si="240"/>
        <v>88.279907897285426</v>
      </c>
      <c r="O850">
        <f t="shared" si="241"/>
        <v>74.002343398113283</v>
      </c>
      <c r="P850" s="3">
        <f t="shared" si="242"/>
        <v>74.002343398113283</v>
      </c>
      <c r="Q850" s="3">
        <f t="shared" si="243"/>
        <v>-91.720092102714574</v>
      </c>
      <c r="R850">
        <f t="shared" si="244"/>
        <v>88.279907897285426</v>
      </c>
      <c r="S850">
        <f t="shared" si="245"/>
        <v>2.1263572138991271E-2</v>
      </c>
      <c r="T850">
        <f t="shared" si="228"/>
        <v>74.002343398113283</v>
      </c>
    </row>
    <row r="851" spans="1:20" x14ac:dyDescent="0.25">
      <c r="A851">
        <f t="shared" si="229"/>
        <v>134.11065530522225</v>
      </c>
      <c r="B851">
        <f t="shared" si="246"/>
        <v>21.344373713119438</v>
      </c>
      <c r="C851" t="str">
        <f t="shared" si="230"/>
        <v>-150.479355534332-4991.95603333423i</v>
      </c>
      <c r="D851" t="str">
        <f t="shared" si="231"/>
        <v>3.47812499700659-745.653009126106i</v>
      </c>
      <c r="E851" t="str">
        <f t="shared" si="232"/>
        <v>162.46163300356-0.202836689844908i</v>
      </c>
      <c r="F851" t="str">
        <f t="shared" si="233"/>
        <v>2.90990990942758-6997.49353492435i</v>
      </c>
      <c r="G851" t="str">
        <f t="shared" si="234"/>
        <v>0.999999999834244-0.0000128746229071673i</v>
      </c>
      <c r="H851" t="str">
        <f t="shared" si="235"/>
        <v>15.151883706174+0.505201499348325i</v>
      </c>
      <c r="I851" t="str">
        <f t="shared" si="236"/>
        <v>24.2332094982152-717.833719381739i</v>
      </c>
      <c r="K851" t="str">
        <f t="shared" si="237"/>
        <v>0.32962552129571-0.0110634911564534i</v>
      </c>
      <c r="L851" t="str">
        <f t="shared" si="238"/>
        <v>0.000833333333333333-37.7737034999683i</v>
      </c>
      <c r="M851" t="str">
        <f t="shared" si="239"/>
        <v>0.005-13.2914956700423i</v>
      </c>
      <c r="N851">
        <f t="shared" si="240"/>
        <v>88.273377842748587</v>
      </c>
      <c r="O851">
        <f t="shared" si="241"/>
        <v>73.969359600489199</v>
      </c>
      <c r="P851" s="3">
        <f t="shared" si="242"/>
        <v>73.969359600489199</v>
      </c>
      <c r="Q851" s="3">
        <f t="shared" si="243"/>
        <v>-91.726622157251413</v>
      </c>
      <c r="R851">
        <f t="shared" si="244"/>
        <v>88.273377842748587</v>
      </c>
      <c r="S851">
        <f t="shared" si="245"/>
        <v>2.1344373713119438E-2</v>
      </c>
      <c r="T851">
        <f t="shared" si="228"/>
        <v>73.969359600489199</v>
      </c>
    </row>
    <row r="852" spans="1:20" x14ac:dyDescent="0.25">
      <c r="A852">
        <f t="shared" si="229"/>
        <v>134.6202757953821</v>
      </c>
      <c r="B852">
        <f t="shared" si="246"/>
        <v>21.425482333229294</v>
      </c>
      <c r="C852" t="str">
        <f t="shared" si="230"/>
        <v>-150.477931695295-4973.01816983124i</v>
      </c>
      <c r="D852" t="str">
        <f t="shared" si="231"/>
        <v>3.47812499698379-742.830254934307i</v>
      </c>
      <c r="E852" t="str">
        <f t="shared" si="232"/>
        <v>162.46157289512-0.203605327681038i</v>
      </c>
      <c r="F852" t="str">
        <f t="shared" si="233"/>
        <v>2.90990990942391-6971.00372106954i</v>
      </c>
      <c r="G852" t="str">
        <f t="shared" si="234"/>
        <v>0.999999999832982-0.0000129235464741982i</v>
      </c>
      <c r="H852" t="str">
        <f t="shared" si="235"/>
        <v>15.1518865125463+0.507121292425037i</v>
      </c>
      <c r="I852" t="str">
        <f t="shared" si="236"/>
        <v>24.2332108467009-715.116334507089i</v>
      </c>
      <c r="K852" t="str">
        <f t="shared" si="237"/>
        <v>0.329622673138197-0.0111054356496061i</v>
      </c>
      <c r="L852" t="str">
        <f t="shared" si="238"/>
        <v>0.000833333333333333-37.6307068140749i</v>
      </c>
      <c r="M852" t="str">
        <f t="shared" si="239"/>
        <v>0.005-13.2411791891237i</v>
      </c>
      <c r="N852">
        <f t="shared" si="240"/>
        <v>88.266823045973652</v>
      </c>
      <c r="O852">
        <f t="shared" si="241"/>
        <v>73.936375498896638</v>
      </c>
      <c r="P852" s="3">
        <f t="shared" si="242"/>
        <v>73.936375498896638</v>
      </c>
      <c r="Q852" s="3">
        <f t="shared" si="243"/>
        <v>-91.733176954026348</v>
      </c>
      <c r="R852">
        <f t="shared" si="244"/>
        <v>88.266823045973652</v>
      </c>
      <c r="S852">
        <f t="shared" si="245"/>
        <v>2.1425482333229294E-2</v>
      </c>
      <c r="T852">
        <f t="shared" si="228"/>
        <v>73.936375498896638</v>
      </c>
    </row>
    <row r="853" spans="1:20" x14ac:dyDescent="0.25">
      <c r="A853">
        <f t="shared" si="229"/>
        <v>135.13183284340454</v>
      </c>
      <c r="B853">
        <f t="shared" si="246"/>
        <v>21.506899166095565</v>
      </c>
      <c r="C853" t="str">
        <f t="shared" si="230"/>
        <v>-150.476497041731-4954.15184563035i</v>
      </c>
      <c r="D853" t="str">
        <f t="shared" si="231"/>
        <v>3.47812499696081-740.01818660511i</v>
      </c>
      <c r="E853" t="str">
        <f t="shared" si="232"/>
        <v>162.461512330144-0.204376861875049i</v>
      </c>
      <c r="F853" t="str">
        <f t="shared" si="233"/>
        <v>2.9099099094202-6944.61418744358i</v>
      </c>
      <c r="G853" t="str">
        <f t="shared" si="234"/>
        <v>0.99999999983171-0.0000129726559507836i</v>
      </c>
      <c r="H853" t="str">
        <f t="shared" si="235"/>
        <v>15.1518893402882+0.509048381028757i</v>
      </c>
      <c r="I853" t="str">
        <f t="shared" si="236"/>
        <v>24.2332122054548-712.409236821014i</v>
      </c>
      <c r="K853" t="str">
        <f t="shared" si="237"/>
        <v>0.329619803343765-0.0111475384261326i</v>
      </c>
      <c r="L853" t="str">
        <f t="shared" si="238"/>
        <v>0.000833333333333333-37.4882514585323i</v>
      </c>
      <c r="M853" t="str">
        <f t="shared" si="239"/>
        <v>0.005-13.191053187013i</v>
      </c>
      <c r="N853">
        <f t="shared" si="240"/>
        <v>88.260243413762296</v>
      </c>
      <c r="O853">
        <f t="shared" si="241"/>
        <v>73.903391091026904</v>
      </c>
      <c r="P853" s="3">
        <f t="shared" si="242"/>
        <v>73.903391091026904</v>
      </c>
      <c r="Q853" s="3">
        <f t="shared" si="243"/>
        <v>-91.739756586237704</v>
      </c>
      <c r="R853">
        <f t="shared" si="244"/>
        <v>88.260243413762296</v>
      </c>
      <c r="S853">
        <f t="shared" si="245"/>
        <v>2.1506899166095564E-2</v>
      </c>
      <c r="T853">
        <f t="shared" si="228"/>
        <v>73.903391091026904</v>
      </c>
    </row>
    <row r="854" spans="1:20" x14ac:dyDescent="0.25">
      <c r="A854">
        <f t="shared" si="229"/>
        <v>135.6453338082095</v>
      </c>
      <c r="B854">
        <f t="shared" si="246"/>
        <v>21.588625382926729</v>
      </c>
      <c r="C854" t="str">
        <f t="shared" si="230"/>
        <v>-150.475051491711-4935.35678934194i</v>
      </c>
      <c r="D854" t="str">
        <f t="shared" si="231"/>
        <v>3.47812499693766-737.216763685971i</v>
      </c>
      <c r="E854" t="str">
        <f t="shared" si="232"/>
        <v>162.461451305173-0.205151303153917i</v>
      </c>
      <c r="F854" t="str">
        <f t="shared" si="233"/>
        <v>2.90990990941646-6918.3245544242i</v>
      </c>
      <c r="G854" t="str">
        <f t="shared" si="234"/>
        <v>0.999999999830429-0.00001302195204338i</v>
      </c>
      <c r="H854" t="str">
        <f t="shared" si="235"/>
        <v>15.1518921895622+0.510982792886069i</v>
      </c>
      <c r="I854" t="str">
        <f t="shared" si="236"/>
        <v>24.233213574555-709.712387380998i</v>
      </c>
      <c r="K854" t="str">
        <f t="shared" si="237"/>
        <v>0.329616911748429-0.0111898000748897i</v>
      </c>
      <c r="L854" t="str">
        <f t="shared" si="238"/>
        <v>0.000833333333333333-37.3463353840729i</v>
      </c>
      <c r="M854" t="str">
        <f t="shared" si="239"/>
        <v>0.005-13.141116942631i</v>
      </c>
      <c r="N854">
        <f t="shared" si="240"/>
        <v>88.253638852571441</v>
      </c>
      <c r="O854">
        <f t="shared" si="241"/>
        <v>73.870406374553909</v>
      </c>
      <c r="P854" s="3">
        <f t="shared" si="242"/>
        <v>73.870406374553909</v>
      </c>
      <c r="Q854" s="3">
        <f t="shared" si="243"/>
        <v>-91.746361147428559</v>
      </c>
      <c r="R854">
        <f t="shared" si="244"/>
        <v>88.253638852571441</v>
      </c>
      <c r="S854">
        <f t="shared" si="245"/>
        <v>2.1588625382926729E-2</v>
      </c>
      <c r="T854">
        <f t="shared" si="228"/>
        <v>73.870406374553909</v>
      </c>
    </row>
    <row r="855" spans="1:20" x14ac:dyDescent="0.25">
      <c r="A855">
        <f t="shared" si="229"/>
        <v>136.16078607668069</v>
      </c>
      <c r="B855">
        <f t="shared" si="246"/>
        <v>21.670662159381852</v>
      </c>
      <c r="C855" t="str">
        <f t="shared" si="230"/>
        <v>-150.473594962689-4916.63273060177i</v>
      </c>
      <c r="D855" t="str">
        <f t="shared" si="231"/>
        <v>3.47812499691435-734.425945877481i</v>
      </c>
      <c r="E855" t="str">
        <f t="shared" si="232"/>
        <v>162.461389816726-0.205928662282243i</v>
      </c>
      <c r="F855" t="str">
        <f t="shared" si="233"/>
        <v>2.90990990941271-6892.13444382621i</v>
      </c>
      <c r="G855" t="str">
        <f t="shared" si="234"/>
        <v>0.999999999829138-0.0000130714354611279i</v>
      </c>
      <c r="H855" t="str">
        <f t="shared" si="235"/>
        <v>15.1518950605324+0.512924555828963i</v>
      </c>
      <c r="I855" t="str">
        <f t="shared" si="236"/>
        <v>24.2332149540804-707.025747391962i</v>
      </c>
      <c r="K855" t="str">
        <f t="shared" si="237"/>
        <v>0.329613998186965-0.0112322211868277i</v>
      </c>
      <c r="L855" t="str">
        <f t="shared" si="238"/>
        <v>0.000833333333333333-37.204956549186i</v>
      </c>
      <c r="M855" t="str">
        <f t="shared" si="239"/>
        <v>0.005-13.091369737628i</v>
      </c>
      <c r="N855">
        <f t="shared" si="240"/>
        <v>88.247009268512045</v>
      </c>
      <c r="O855">
        <f t="shared" si="241"/>
        <v>73.837421347134068</v>
      </c>
      <c r="P855" s="3">
        <f t="shared" si="242"/>
        <v>73.837421347134068</v>
      </c>
      <c r="Q855" s="3">
        <f t="shared" si="243"/>
        <v>-91.752990731487955</v>
      </c>
      <c r="R855">
        <f t="shared" si="244"/>
        <v>88.247009268512045</v>
      </c>
      <c r="S855">
        <f t="shared" si="245"/>
        <v>2.1670662159381852E-2</v>
      </c>
      <c r="T855">
        <f t="shared" si="228"/>
        <v>73.837421347134068</v>
      </c>
    </row>
    <row r="856" spans="1:20" x14ac:dyDescent="0.25">
      <c r="A856">
        <f t="shared" si="229"/>
        <v>136.6781970637721</v>
      </c>
      <c r="B856">
        <f t="shared" si="246"/>
        <v>21.753010675587504</v>
      </c>
      <c r="C856" t="str">
        <f t="shared" si="230"/>
        <v>-150.472127371489-4897.97940006677i</v>
      </c>
      <c r="D856" t="str">
        <f t="shared" si="231"/>
        <v>3.47812499689086-731.645693032789i</v>
      </c>
      <c r="E856" t="str">
        <f t="shared" si="232"/>
        <v>162.461327861288-0.20670895006225i</v>
      </c>
      <c r="F856" t="str">
        <f t="shared" si="233"/>
        <v>2.90990990940894-6866.04347889605i</v>
      </c>
      <c r="G856" t="str">
        <f t="shared" si="234"/>
        <v>0.999999999827837-0.0000131211069158631i</v>
      </c>
      <c r="H856" t="str">
        <f t="shared" si="235"/>
        <v>15.151897953364+0.514873697795228i</v>
      </c>
      <c r="I856" t="str">
        <f t="shared" si="236"/>
        <v>24.23321634411-704.349278205687i</v>
      </c>
      <c r="K856" t="str">
        <f t="shared" si="237"/>
        <v>0.329611062492901-0.0112748023549972i</v>
      </c>
      <c r="L856" t="str">
        <f t="shared" si="238"/>
        <v>0.000833333333333333-37.0641129200897i</v>
      </c>
      <c r="M856" t="str">
        <f t="shared" si="239"/>
        <v>0.005-13.0418108563738i</v>
      </c>
      <c r="N856">
        <f t="shared" si="240"/>
        <v>88.24035456734785</v>
      </c>
      <c r="O856">
        <f t="shared" si="241"/>
        <v>73.804436006405624</v>
      </c>
      <c r="P856" s="3">
        <f t="shared" si="242"/>
        <v>73.804436006405624</v>
      </c>
      <c r="Q856" s="3">
        <f t="shared" si="243"/>
        <v>-91.75964543265215</v>
      </c>
      <c r="R856">
        <f t="shared" si="244"/>
        <v>88.24035456734785</v>
      </c>
      <c r="S856">
        <f t="shared" si="245"/>
        <v>2.1753010675587502E-2</v>
      </c>
      <c r="T856">
        <f t="shared" si="228"/>
        <v>73.804436006405624</v>
      </c>
    </row>
    <row r="857" spans="1:20" x14ac:dyDescent="0.25">
      <c r="A857">
        <f t="shared" si="229"/>
        <v>137.19757421261443</v>
      </c>
      <c r="B857">
        <f t="shared" si="246"/>
        <v>21.835672116154736</v>
      </c>
      <c r="C857" t="str">
        <f t="shared" si="230"/>
        <v>-150.470648634319-4879.39652941164i</v>
      </c>
      <c r="D857" t="str">
        <f t="shared" si="231"/>
        <v>3.4781249968672-728.875965157021i</v>
      </c>
      <c r="E857" t="str">
        <f t="shared" si="232"/>
        <v>162.461265435324-0.207492177333992i</v>
      </c>
      <c r="F857" t="str">
        <f t="shared" si="233"/>
        <v>2.90990990940512-6840.05128430643i</v>
      </c>
      <c r="G857" t="str">
        <f t="shared" si="234"/>
        <v>0.999999999826526-0.0000131709671221262i</v>
      </c>
      <c r="H857" t="str">
        <f t="shared" si="235"/>
        <v>15.1519008682234+0.516830246828875i</v>
      </c>
      <c r="I857" t="str">
        <f t="shared" si="236"/>
        <v>24.2332177447244-701.68294132026i</v>
      </c>
      <c r="K857" t="str">
        <f t="shared" si="237"/>
        <v>0.329608104498514-0.0113175441745558i</v>
      </c>
      <c r="L857" t="str">
        <f t="shared" si="238"/>
        <v>0.000833333333333333-36.923802470701i</v>
      </c>
      <c r="M857" t="str">
        <f t="shared" si="239"/>
        <v>0.005-12.9924395859472i</v>
      </c>
      <c r="N857">
        <f t="shared" si="240"/>
        <v>88.233674654494209</v>
      </c>
      <c r="O857">
        <f t="shared" si="241"/>
        <v>73.771450349989308</v>
      </c>
      <c r="P857" s="3">
        <f t="shared" si="242"/>
        <v>73.771450349989308</v>
      </c>
      <c r="Q857" s="3">
        <f t="shared" si="243"/>
        <v>-91.766325345505791</v>
      </c>
      <c r="R857">
        <f t="shared" si="244"/>
        <v>88.233674654494209</v>
      </c>
      <c r="S857">
        <f t="shared" si="245"/>
        <v>2.1835672116154736E-2</v>
      </c>
      <c r="T857">
        <f t="shared" si="228"/>
        <v>73.771450349989308</v>
      </c>
    </row>
    <row r="858" spans="1:20" x14ac:dyDescent="0.25">
      <c r="A858">
        <f t="shared" si="229"/>
        <v>137.71892499462237</v>
      </c>
      <c r="B858">
        <f t="shared" si="246"/>
        <v>21.918647670196126</v>
      </c>
      <c r="C858" t="str">
        <f t="shared" si="230"/>
        <v>-150.469158666743-4860.88385132466i</v>
      </c>
      <c r="D858" t="str">
        <f t="shared" si="231"/>
        <v>3.47812499684334-726.116722406711i</v>
      </c>
      <c r="E858" t="str">
        <f t="shared" si="232"/>
        <v>162.461202535269-0.208278354975347i</v>
      </c>
      <c r="F858" t="str">
        <f t="shared" si="233"/>
        <v>2.90990990940128-6814.15748615089i</v>
      </c>
      <c r="G858" t="str">
        <f t="shared" si="234"/>
        <v>0.999999999825205-0.0000132210167971727i</v>
      </c>
      <c r="H858" t="str">
        <f t="shared" si="235"/>
        <v>15.1519038052784+0.518794231080502i</v>
      </c>
      <c r="I858" t="str">
        <f t="shared" si="236"/>
        <v>24.2332191560036-699.026698379532i</v>
      </c>
      <c r="K858" t="str">
        <f t="shared" si="237"/>
        <v>0.329605124034812-0.0113604472427731i</v>
      </c>
      <c r="L858" t="str">
        <f t="shared" si="238"/>
        <v>0.000833333333333333-36.784023182607i</v>
      </c>
      <c r="M858" t="str">
        <f t="shared" si="239"/>
        <v>0.005-12.9432552161259i</v>
      </c>
      <c r="N858">
        <f t="shared" si="240"/>
        <v>88.226969435016912</v>
      </c>
      <c r="O858">
        <f t="shared" si="241"/>
        <v>73.738464375487609</v>
      </c>
      <c r="P858" s="3">
        <f t="shared" si="242"/>
        <v>73.738464375487609</v>
      </c>
      <c r="Q858" s="3">
        <f t="shared" si="243"/>
        <v>-91.773030564983088</v>
      </c>
      <c r="R858">
        <f t="shared" si="244"/>
        <v>88.226969435016912</v>
      </c>
      <c r="S858">
        <f t="shared" si="245"/>
        <v>2.1918647670196127E-2</v>
      </c>
      <c r="T858">
        <f t="shared" si="228"/>
        <v>73.738464375487609</v>
      </c>
    </row>
    <row r="859" spans="1:20" x14ac:dyDescent="0.25">
      <c r="A859">
        <f t="shared" si="229"/>
        <v>138.24225690960193</v>
      </c>
      <c r="B859">
        <f t="shared" si="246"/>
        <v>22.001938531342873</v>
      </c>
      <c r="C859" t="str">
        <f t="shared" si="230"/>
        <v>-150.467657383698-4842.44109950397i</v>
      </c>
      <c r="D859" t="str">
        <f t="shared" si="231"/>
        <v>3.4781249968193-723.367925089227i</v>
      </c>
      <c r="E859" t="str">
        <f t="shared" si="232"/>
        <v>162.461139157532-0.209067493902337i</v>
      </c>
      <c r="F859" t="str">
        <f t="shared" si="233"/>
        <v>2.90990990939739-6788.36171193844i</v>
      </c>
      <c r="G859" t="str">
        <f t="shared" si="234"/>
        <v>0.999999999823874-0.0000132712566609844i</v>
      </c>
      <c r="H859" t="str">
        <f t="shared" si="235"/>
        <v>15.1519067646981+0.520765678807738i</v>
      </c>
      <c r="I859" t="str">
        <f t="shared" si="236"/>
        <v>24.2332205780291-696.380511172561i</v>
      </c>
      <c r="K859" t="str">
        <f t="shared" si="237"/>
        <v>0.329602120931529-0.0114035121590384i</v>
      </c>
      <c r="L859" t="str">
        <f t="shared" si="238"/>
        <v>0.000833333333333333-36.644773045036i</v>
      </c>
      <c r="M859" t="str">
        <f t="shared" si="239"/>
        <v>0.005-12.8942570393763i</v>
      </c>
      <c r="N859">
        <f t="shared" si="240"/>
        <v>88.220238813630914</v>
      </c>
      <c r="O859">
        <f t="shared" si="241"/>
        <v>73.705478080484895</v>
      </c>
      <c r="P859" s="3">
        <f t="shared" si="242"/>
        <v>73.705478080484895</v>
      </c>
      <c r="Q859" s="3">
        <f t="shared" si="243"/>
        <v>-91.779761186369086</v>
      </c>
      <c r="R859">
        <f t="shared" si="244"/>
        <v>88.220238813630914</v>
      </c>
      <c r="S859">
        <f t="shared" si="245"/>
        <v>2.2001938531342871E-2</v>
      </c>
      <c r="T859">
        <f t="shared" si="228"/>
        <v>73.705478080484895</v>
      </c>
    </row>
    <row r="860" spans="1:20" x14ac:dyDescent="0.25">
      <c r="A860">
        <f t="shared" si="229"/>
        <v>138.76757748585842</v>
      </c>
      <c r="B860">
        <f t="shared" si="246"/>
        <v>22.085545897761975</v>
      </c>
      <c r="C860" t="str">
        <f t="shared" si="230"/>
        <v>-150.466144699479-4824.06800865382i</v>
      </c>
      <c r="D860" t="str">
        <f t="shared" si="231"/>
        <v>3.47812499679509-720.629533662201i</v>
      </c>
      <c r="E860" t="str">
        <f t="shared" si="232"/>
        <v>162.461075298495-0.209859605069018i</v>
      </c>
      <c r="F860" t="str">
        <f t="shared" si="233"/>
        <v>2.9099099093935-6762.66359058829i</v>
      </c>
      <c r="G860" t="str">
        <f t="shared" si="234"/>
        <v>0.999999999822533-0.0000133216874362782i</v>
      </c>
      <c r="H860" t="str">
        <f t="shared" si="235"/>
        <v>15.1519097466527+0.522744618375622i</v>
      </c>
      <c r="I860" t="str">
        <f t="shared" si="236"/>
        <v>24.2332220108827-693.744341633058i</v>
      </c>
      <c r="K860" t="str">
        <f t="shared" si="237"/>
        <v>0.329599095017118-0.0114467395248665i</v>
      </c>
      <c r="L860" t="str">
        <f t="shared" si="238"/>
        <v>0.000833333333333333-36.5060500548276i</v>
      </c>
      <c r="M860" t="str">
        <f t="shared" si="239"/>
        <v>0.005-12.8454443508431i</v>
      </c>
      <c r="N860">
        <f t="shared" si="240"/>
        <v>88.213482694699067</v>
      </c>
      <c r="O860">
        <f t="shared" si="241"/>
        <v>73.672491462547399</v>
      </c>
      <c r="P860" s="3">
        <f t="shared" si="242"/>
        <v>73.672491462547399</v>
      </c>
      <c r="Q860" s="3">
        <f t="shared" si="243"/>
        <v>-91.786517305300933</v>
      </c>
      <c r="R860">
        <f t="shared" si="244"/>
        <v>88.213482694699067</v>
      </c>
      <c r="S860">
        <f t="shared" si="245"/>
        <v>2.2085545897761974E-2</v>
      </c>
      <c r="T860">
        <f t="shared" si="228"/>
        <v>73.672491462547399</v>
      </c>
    </row>
    <row r="861" spans="1:20" x14ac:dyDescent="0.25">
      <c r="A861">
        <f t="shared" si="229"/>
        <v>139.2948942803047</v>
      </c>
      <c r="B861">
        <f t="shared" si="246"/>
        <v>22.169470972173471</v>
      </c>
      <c r="C861" t="str">
        <f t="shared" si="230"/>
        <v>-150.464620527731-4805.76431448053i</v>
      </c>
      <c r="D861" t="str">
        <f t="shared" si="231"/>
        <v>3.47812499677067-717.901508732944i</v>
      </c>
      <c r="E861" t="str">
        <f t="shared" si="232"/>
        <v>162.461010954513-0.210654699467685i</v>
      </c>
      <c r="F861" t="str">
        <f t="shared" si="233"/>
        <v>2.90990990938956-6737.06275242421i</v>
      </c>
      <c r="G861" t="str">
        <f t="shared" si="234"/>
        <v>0.999999999821181-0.0000133723098485181i</v>
      </c>
      <c r="H861" t="str">
        <f t="shared" si="235"/>
        <v>15.1519127513138+0.524731078257034i</v>
      </c>
      <c r="I861" t="str">
        <f t="shared" si="236"/>
        <v>24.2332234546465-691.118151838826i</v>
      </c>
      <c r="K861" t="str">
        <f t="shared" si="237"/>
        <v>0.329596046118736-0.011490129943904i</v>
      </c>
      <c r="L861" t="str">
        <f t="shared" si="238"/>
        <v>0.000833333333333333-36.3678522164053i</v>
      </c>
      <c r="M861" t="str">
        <f t="shared" si="239"/>
        <v>0.005-12.7968164483394i</v>
      </c>
      <c r="N861">
        <f t="shared" si="240"/>
        <v>88.206700982231084</v>
      </c>
      <c r="O861">
        <f t="shared" si="241"/>
        <v>73.639504519222697</v>
      </c>
      <c r="P861" s="3">
        <f t="shared" si="242"/>
        <v>73.639504519222697</v>
      </c>
      <c r="Q861" s="3">
        <f t="shared" si="243"/>
        <v>-91.793299017768916</v>
      </c>
      <c r="R861">
        <f t="shared" si="244"/>
        <v>88.206700982231084</v>
      </c>
      <c r="S861">
        <f t="shared" si="245"/>
        <v>2.216947097217347E-2</v>
      </c>
      <c r="T861">
        <f t="shared" si="228"/>
        <v>73.639504519222697</v>
      </c>
    </row>
    <row r="862" spans="1:20" x14ac:dyDescent="0.25">
      <c r="A862">
        <f t="shared" si="229"/>
        <v>139.82421487856988</v>
      </c>
      <c r="B862">
        <f t="shared" si="246"/>
        <v>22.253714961867733</v>
      </c>
      <c r="C862" t="str">
        <f t="shared" si="230"/>
        <v>-150.46308478146-4787.529753689i</v>
      </c>
      <c r="D862" t="str">
        <f t="shared" si="231"/>
        <v>3.47812499674609-715.183811057911i</v>
      </c>
      <c r="E862" t="str">
        <f t="shared" si="232"/>
        <v>162.460946121915-0.211452788128956i</v>
      </c>
      <c r="F862" t="str">
        <f t="shared" si="233"/>
        <v>2.90990990938559-6711.55882916967i</v>
      </c>
      <c r="G862" t="str">
        <f t="shared" si="234"/>
        <v>0.99999999981982-0.0000134231246259241i</v>
      </c>
      <c r="H862" t="str">
        <f t="shared" si="235"/>
        <v>15.1519157788544+0.526725087033107i</v>
      </c>
      <c r="I862" t="str">
        <f t="shared" si="236"/>
        <v>24.2332249094046-688.501904011261i</v>
      </c>
      <c r="K862" t="str">
        <f t="shared" si="237"/>
        <v>0.329592974062238-0.011533684021936i</v>
      </c>
      <c r="L862" t="str">
        <f t="shared" si="238"/>
        <v>0.000833333333333333-36.2301775417466i</v>
      </c>
      <c r="M862" t="str">
        <f t="shared" si="239"/>
        <v>0.005-12.7483726323365i</v>
      </c>
      <c r="N862">
        <f t="shared" si="240"/>
        <v>88.199893579881987</v>
      </c>
      <c r="O862">
        <f t="shared" si="241"/>
        <v>73.606517248040106</v>
      </c>
      <c r="P862" s="3">
        <f t="shared" si="242"/>
        <v>73.606517248040106</v>
      </c>
      <c r="Q862" s="3">
        <f t="shared" si="243"/>
        <v>-91.800106420118013</v>
      </c>
      <c r="R862">
        <f t="shared" si="244"/>
        <v>88.199893579881987</v>
      </c>
      <c r="S862">
        <f t="shared" si="245"/>
        <v>2.2253714961867732E-2</v>
      </c>
      <c r="T862">
        <f t="shared" si="228"/>
        <v>73.606517248040106</v>
      </c>
    </row>
    <row r="863" spans="1:20" x14ac:dyDescent="0.25">
      <c r="A863">
        <f t="shared" si="229"/>
        <v>140.35554689510843</v>
      </c>
      <c r="B863">
        <f t="shared" si="246"/>
        <v>22.338279078722831</v>
      </c>
      <c r="C863" t="str">
        <f t="shared" si="230"/>
        <v>-150.461537372999-4769.36406397857i</v>
      </c>
      <c r="D863" t="str">
        <f t="shared" si="231"/>
        <v>3.47812499672132-712.476401542108i</v>
      </c>
      <c r="E863" t="str">
        <f t="shared" si="232"/>
        <v>162.460880796998-0.21225388212189i</v>
      </c>
      <c r="F863" t="str">
        <f t="shared" si="233"/>
        <v>2.90990990938162-6686.15145394214i</v>
      </c>
      <c r="G863" t="str">
        <f t="shared" si="234"/>
        <v>0.999999999818448-0.0000134741324994841i</v>
      </c>
      <c r="H863" t="str">
        <f t="shared" si="235"/>
        <v>15.1519188294485+0.528726673393586i</v>
      </c>
      <c r="I863" t="str">
        <f t="shared" si="236"/>
        <v>24.2332263752395-685.895560514746i</v>
      </c>
      <c r="K863" t="str">
        <f t="shared" si="237"/>
        <v>0.329589878672167-0.0115774023668916i</v>
      </c>
      <c r="L863" t="str">
        <f t="shared" si="238"/>
        <v>0.000833333333333333-36.0930240503553i</v>
      </c>
      <c r="M863" t="str">
        <f t="shared" si="239"/>
        <v>0.005-12.7001122059539i</v>
      </c>
      <c r="N863">
        <f t="shared" si="240"/>
        <v>88.193060390951302</v>
      </c>
      <c r="O863">
        <f t="shared" si="241"/>
        <v>73.573529646509883</v>
      </c>
      <c r="P863" s="3">
        <f t="shared" si="242"/>
        <v>73.573529646509883</v>
      </c>
      <c r="Q863" s="3">
        <f t="shared" si="243"/>
        <v>-91.806939609048698</v>
      </c>
      <c r="R863">
        <f t="shared" si="244"/>
        <v>88.193060390951302</v>
      </c>
      <c r="S863">
        <f t="shared" si="245"/>
        <v>2.2338279078722829E-2</v>
      </c>
      <c r="T863">
        <f t="shared" si="228"/>
        <v>73.573529646509883</v>
      </c>
    </row>
    <row r="864" spans="1:20" x14ac:dyDescent="0.25">
      <c r="A864">
        <f t="shared" si="229"/>
        <v>140.88889797330987</v>
      </c>
      <c r="B864">
        <f t="shared" si="246"/>
        <v>22.423164539221979</v>
      </c>
      <c r="C864" t="str">
        <f t="shared" si="230"/>
        <v>-150.459978214032-4751.26698403939i</v>
      </c>
      <c r="D864" t="str">
        <f t="shared" si="231"/>
        <v>3.47812499669634-709.77924123853i</v>
      </c>
      <c r="E864" t="str">
        <f t="shared" si="232"/>
        <v>162.460814976034-0.213057992554036i</v>
      </c>
      <c r="F864" t="str">
        <f t="shared" si="233"/>
        <v>2.90990990937759-6660.84026124792i</v>
      </c>
      <c r="G864" t="str">
        <f t="shared" si="234"/>
        <v>0.999999999817065-0.0000135253342029634i</v>
      </c>
      <c r="H864" t="str">
        <f t="shared" si="235"/>
        <v>15.1519219032719+0.530735866137332i</v>
      </c>
      <c r="I864" t="str">
        <f t="shared" si="236"/>
        <v>24.2332278522363-683.299083856159i</v>
      </c>
      <c r="K864" t="str">
        <f t="shared" si="237"/>
        <v>0.329586759771739-0.0116212855888515i</v>
      </c>
      <c r="L864" t="str">
        <f t="shared" si="238"/>
        <v>0.000833333333333333-35.9563897692321i</v>
      </c>
      <c r="M864" t="str">
        <f t="shared" si="239"/>
        <v>0.005-12.6520344749491i</v>
      </c>
      <c r="N864">
        <f t="shared" si="240"/>
        <v>88.186201318381478</v>
      </c>
      <c r="O864">
        <f t="shared" si="241"/>
        <v>73.540541712123414</v>
      </c>
      <c r="P864" s="3">
        <f t="shared" si="242"/>
        <v>73.540541712123414</v>
      </c>
      <c r="Q864" s="3">
        <f t="shared" si="243"/>
        <v>-91.813798681618522</v>
      </c>
      <c r="R864">
        <f t="shared" si="244"/>
        <v>88.186201318381478</v>
      </c>
      <c r="S864">
        <f t="shared" si="245"/>
        <v>2.2423164539221978E-2</v>
      </c>
      <c r="T864">
        <f t="shared" si="228"/>
        <v>73.540541712123414</v>
      </c>
    </row>
    <row r="865" spans="1:20" x14ac:dyDescent="0.25">
      <c r="A865">
        <f t="shared" si="229"/>
        <v>141.42427578560844</v>
      </c>
      <c r="B865">
        <f t="shared" si="246"/>
        <v>22.508372564471024</v>
      </c>
      <c r="C865" t="str">
        <f t="shared" si="230"/>
        <v>-150.458407215581-4733.23825354903i</v>
      </c>
      <c r="D865" t="str">
        <f t="shared" si="231"/>
        <v>3.4781249966712-707.092291347633i</v>
      </c>
      <c r="E865" t="str">
        <f t="shared" si="232"/>
        <v>162.46074865527-0.21386513057175i</v>
      </c>
      <c r="F865" t="str">
        <f t="shared" si="233"/>
        <v>2.90990990937354-6635.62488697712i</v>
      </c>
      <c r="G865" t="str">
        <f t="shared" si="234"/>
        <v>0.999999999815672-0.0000135767304729158i</v>
      </c>
      <c r="H865" t="str">
        <f t="shared" si="235"/>
        <v>15.1519250005014+0.532752694172653i</v>
      </c>
      <c r="I865" t="str">
        <f t="shared" si="236"/>
        <v>24.2332293404798-680.712436684319i</v>
      </c>
      <c r="K865" t="str">
        <f t="shared" si="237"/>
        <v>0.329583617182844-0.0116653343000533i</v>
      </c>
      <c r="L865" t="str">
        <f t="shared" si="238"/>
        <v>0.000833333333333333-35.8202727328474i</v>
      </c>
      <c r="M865" t="str">
        <f t="shared" si="239"/>
        <v>0.005-12.6041387477078i</v>
      </c>
      <c r="N865">
        <f t="shared" si="240"/>
        <v>88.179316264756778</v>
      </c>
      <c r="O865">
        <f t="shared" si="241"/>
        <v>73.507553442353682</v>
      </c>
      <c r="P865" s="3">
        <f t="shared" si="242"/>
        <v>73.507553442353682</v>
      </c>
      <c r="Q865" s="3">
        <f t="shared" si="243"/>
        <v>-91.820683735243222</v>
      </c>
      <c r="R865">
        <f t="shared" si="244"/>
        <v>88.179316264756778</v>
      </c>
      <c r="S865">
        <f t="shared" si="245"/>
        <v>2.2508372564471024E-2</v>
      </c>
      <c r="T865">
        <f t="shared" si="228"/>
        <v>73.507553442353682</v>
      </c>
    </row>
    <row r="866" spans="1:20" x14ac:dyDescent="0.25">
      <c r="A866">
        <f t="shared" si="229"/>
        <v>141.96168803359376</v>
      </c>
      <c r="B866">
        <f t="shared" si="246"/>
        <v>22.593904380216014</v>
      </c>
      <c r="C866" t="str">
        <f t="shared" si="230"/>
        <v>-150.456824287984-4715.27761316793i</v>
      </c>
      <c r="D866" t="str">
        <f t="shared" si="231"/>
        <v>3.47812499664583-704.415513216729i</v>
      </c>
      <c r="E866" t="str">
        <f t="shared" si="232"/>
        <v>162.460681830917-0.214675307359915i</v>
      </c>
      <c r="F866" t="str">
        <f t="shared" si="233"/>
        <v>2.90990990936945-6610.504968398i</v>
      </c>
      <c r="G866" t="str">
        <f t="shared" si="234"/>
        <v>0.999999999814269-0.0000136283220486938i</v>
      </c>
      <c r="H866" t="str">
        <f t="shared" si="235"/>
        <v>15.1519281213151+0.53477718651777i</v>
      </c>
      <c r="I866" t="str">
        <f t="shared" si="236"/>
        <v>24.2332308400553-678.135581789421i</v>
      </c>
      <c r="K866" t="str">
        <f t="shared" si="237"/>
        <v>0.329580450726026-0.0117095491148985i</v>
      </c>
      <c r="L866" t="str">
        <f t="shared" si="238"/>
        <v>0.000833333333333333-35.6846709831116i</v>
      </c>
      <c r="M866" t="str">
        <f t="shared" si="239"/>
        <v>0.005-12.5564243352339i</v>
      </c>
      <c r="N866">
        <f t="shared" si="240"/>
        <v>88.17240513230206</v>
      </c>
      <c r="O866">
        <f t="shared" si="241"/>
        <v>73.474564834653677</v>
      </c>
      <c r="P866" s="3">
        <f t="shared" si="242"/>
        <v>73.474564834653677</v>
      </c>
      <c r="Q866" s="3">
        <f t="shared" si="243"/>
        <v>-91.82759486769794</v>
      </c>
      <c r="R866">
        <f t="shared" si="244"/>
        <v>88.17240513230206</v>
      </c>
      <c r="S866">
        <f t="shared" si="245"/>
        <v>2.2593904380216013E-2</v>
      </c>
      <c r="T866">
        <f t="shared" si="228"/>
        <v>73.474564834653677</v>
      </c>
    </row>
    <row r="867" spans="1:20" x14ac:dyDescent="0.25">
      <c r="A867">
        <f t="shared" si="229"/>
        <v>142.50114244812141</v>
      </c>
      <c r="B867">
        <f t="shared" si="246"/>
        <v>22.679761216860836</v>
      </c>
      <c r="C867" t="str">
        <f t="shared" si="230"/>
        <v>-150.45522934092-4697.3848045365i</v>
      </c>
      <c r="D867" t="str">
        <f t="shared" si="231"/>
        <v>3.47812499662031-701.748868339479i</v>
      </c>
      <c r="E867" t="str">
        <f t="shared" si="232"/>
        <v>162.460614499164-0.215488534142495i</v>
      </c>
      <c r="F867" t="str">
        <f t="shared" si="233"/>
        <v>2.90990990936535-6585.48014415222i</v>
      </c>
      <c r="G867" t="str">
        <f t="shared" si="234"/>
        <v>0.999999999812855-0.0000136801096724595i</v>
      </c>
      <c r="H867" t="str">
        <f t="shared" si="235"/>
        <v>15.1519312658928+0.536809372301224i</v>
      </c>
      <c r="I867" t="str">
        <f t="shared" si="236"/>
        <v>24.23323235105-675.568482102563i</v>
      </c>
      <c r="K867" t="str">
        <f t="shared" si="237"/>
        <v>0.329577260220473-0.0117539306499585i</v>
      </c>
      <c r="L867" t="str">
        <f t="shared" si="238"/>
        <v>0.000833333333333333-35.549582569348i</v>
      </c>
      <c r="M867" t="str">
        <f t="shared" si="239"/>
        <v>0.005-12.5088905511396i</v>
      </c>
      <c r="N867">
        <f t="shared" si="240"/>
        <v>88.165467822881467</v>
      </c>
      <c r="O867">
        <f t="shared" si="241"/>
        <v>73.441575886457741</v>
      </c>
      <c r="P867" s="3">
        <f t="shared" si="242"/>
        <v>73.441575886457741</v>
      </c>
      <c r="Q867" s="3">
        <f t="shared" si="243"/>
        <v>-91.834532177118533</v>
      </c>
      <c r="R867">
        <f t="shared" si="244"/>
        <v>88.165467822881467</v>
      </c>
      <c r="S867">
        <f t="shared" si="245"/>
        <v>2.2679761216860835E-2</v>
      </c>
      <c r="T867">
        <f t="shared" si="228"/>
        <v>73.441575886457741</v>
      </c>
    </row>
    <row r="868" spans="1:20" x14ac:dyDescent="0.25">
      <c r="A868">
        <f t="shared" si="229"/>
        <v>143.04264678942428</v>
      </c>
      <c r="B868">
        <f t="shared" si="246"/>
        <v>22.765944309484908</v>
      </c>
      <c r="C868" t="str">
        <f t="shared" si="230"/>
        <v>-150.453622283378-4679.55957027093i</v>
      </c>
      <c r="D868" t="str">
        <f t="shared" si="231"/>
        <v>3.47812499659457-699.09231835529i</v>
      </c>
      <c r="E868" t="str">
        <f t="shared" si="232"/>
        <v>162.46054665617-0.216304822182303i</v>
      </c>
      <c r="F868" t="str">
        <f t="shared" si="233"/>
        <v>2.90990990936119-6560.55005424918i</v>
      </c>
      <c r="G868" t="str">
        <f t="shared" si="234"/>
        <v>0.99999999981143-0.0000137320940891952i</v>
      </c>
      <c r="H868" t="str">
        <f t="shared" si="235"/>
        <v>15.1519344344154+0.538849280762276i</v>
      </c>
      <c r="I868" t="str">
        <f t="shared" si="236"/>
        <v>24.23323387355-673.011100695143i</v>
      </c>
      <c r="K868" t="str">
        <f t="shared" si="237"/>
        <v>0.329574045484019-0.0117984795239813i</v>
      </c>
      <c r="L868" t="str">
        <f t="shared" si="238"/>
        <v>0.000833333333333333-35.4150055482646i</v>
      </c>
      <c r="M868" t="str">
        <f t="shared" si="239"/>
        <v>0.005-12.4615367116354i</v>
      </c>
      <c r="N868">
        <f t="shared" si="240"/>
        <v>88.158504237997263</v>
      </c>
      <c r="O868">
        <f t="shared" si="241"/>
        <v>73.408586595180594</v>
      </c>
      <c r="P868" s="3">
        <f t="shared" si="242"/>
        <v>73.408586595180594</v>
      </c>
      <c r="Q868" s="3">
        <f t="shared" si="243"/>
        <v>-91.841495762002737</v>
      </c>
      <c r="R868">
        <f t="shared" si="244"/>
        <v>88.158504237997263</v>
      </c>
      <c r="S868">
        <f t="shared" si="245"/>
        <v>2.276594430948491E-2</v>
      </c>
      <c r="T868">
        <f t="shared" si="228"/>
        <v>73.408586595180594</v>
      </c>
    </row>
    <row r="869" spans="1:20" x14ac:dyDescent="0.25">
      <c r="A869">
        <f t="shared" si="229"/>
        <v>143.5862088472241</v>
      </c>
      <c r="B869">
        <f t="shared" si="246"/>
        <v>22.852454897860952</v>
      </c>
      <c r="C869" t="str">
        <f t="shared" si="230"/>
        <v>-150.452003023666-4661.80165395958i</v>
      </c>
      <c r="D869" t="str">
        <f t="shared" si="231"/>
        <v>3.47812499656864-696.445825048802i</v>
      </c>
      <c r="E869" t="str">
        <f t="shared" si="232"/>
        <v>162.460478298064-0.217124182781244i</v>
      </c>
      <c r="F869" t="str">
        <f t="shared" si="233"/>
        <v>2.90990990935701-6535.7143400612i</v>
      </c>
      <c r="G869" t="str">
        <f t="shared" si="234"/>
        <v>0.999999999809994-0.0000137842760467144i</v>
      </c>
      <c r="H869" t="str">
        <f t="shared" si="235"/>
        <v>15.1519376270651+0.540896941251355i</v>
      </c>
      <c r="I869" t="str">
        <f t="shared" si="236"/>
        <v>24.2332354076431-670.463400778367i</v>
      </c>
      <c r="K869" t="str">
        <f t="shared" si="237"/>
        <v>0.329570806333118-0.0118431963578977i</v>
      </c>
      <c r="L869" t="str">
        <f t="shared" si="238"/>
        <v>0.000833333333333333-35.2809379839257i</v>
      </c>
      <c r="M869" t="str">
        <f t="shared" si="239"/>
        <v>0.005-12.4143621355204i</v>
      </c>
      <c r="N869">
        <f t="shared" si="240"/>
        <v>88.151514278788511</v>
      </c>
      <c r="O869">
        <f t="shared" si="241"/>
        <v>73.375596958217301</v>
      </c>
      <c r="P869" s="3">
        <f t="shared" si="242"/>
        <v>73.375596958217301</v>
      </c>
      <c r="Q869" s="3">
        <f t="shared" si="243"/>
        <v>-91.848485721211489</v>
      </c>
      <c r="R869">
        <f t="shared" si="244"/>
        <v>88.151514278788511</v>
      </c>
      <c r="S869">
        <f t="shared" si="245"/>
        <v>2.285245489786095E-2</v>
      </c>
      <c r="T869">
        <f t="shared" si="228"/>
        <v>73.375596958217301</v>
      </c>
    </row>
    <row r="870" spans="1:20" x14ac:dyDescent="0.25">
      <c r="A870">
        <f t="shared" si="229"/>
        <v>144.13183644084356</v>
      </c>
      <c r="B870">
        <f t="shared" si="246"/>
        <v>22.939294226472825</v>
      </c>
      <c r="C870" t="str">
        <f t="shared" si="230"/>
        <v>-150.450371469397-4644.11080015936i</v>
      </c>
      <c r="D870" t="str">
        <f t="shared" si="231"/>
        <v>3.47812499654249-693.80935034932i</v>
      </c>
      <c r="E870" t="str">
        <f t="shared" si="232"/>
        <v>162.460409420946-0.217946627280415i</v>
      </c>
      <c r="F870" t="str">
        <f t="shared" si="233"/>
        <v>2.90990990935279-6510.97264431819i</v>
      </c>
      <c r="G870" t="str">
        <f t="shared" si="234"/>
        <v>0.999999999808547-0.0000138366562956719i</v>
      </c>
      <c r="H870" t="str">
        <f t="shared" si="235"/>
        <v>15.1519408440259+0.54295238323047i</v>
      </c>
      <c r="I870" t="str">
        <f t="shared" si="236"/>
        <v>24.2332369534176-667.92534570273i</v>
      </c>
      <c r="K870" t="str">
        <f t="shared" si="237"/>
        <v>0.329567542582844-0.0118880817748275i</v>
      </c>
      <c r="L870" t="str">
        <f t="shared" si="238"/>
        <v>0.000833333333333333-35.1473779477244i</v>
      </c>
      <c r="M870" t="str">
        <f t="shared" si="239"/>
        <v>0.005-12.3673661441725i</v>
      </c>
      <c r="N870">
        <f t="shared" si="240"/>
        <v>88.144497846029878</v>
      </c>
      <c r="O870">
        <f t="shared" si="241"/>
        <v>73.342606972943344</v>
      </c>
      <c r="P870" s="3">
        <f t="shared" si="242"/>
        <v>73.342606972943344</v>
      </c>
      <c r="Q870" s="3">
        <f t="shared" si="243"/>
        <v>-91.855502153970122</v>
      </c>
      <c r="R870">
        <f t="shared" si="244"/>
        <v>88.144497846029878</v>
      </c>
      <c r="S870">
        <f t="shared" si="245"/>
        <v>2.2939294226472826E-2</v>
      </c>
      <c r="T870">
        <f t="shared" si="228"/>
        <v>73.342606972943344</v>
      </c>
    </row>
    <row r="871" spans="1:20" x14ac:dyDescent="0.25">
      <c r="A871">
        <f t="shared" si="229"/>
        <v>144.67953741931876</v>
      </c>
      <c r="B871">
        <f t="shared" si="246"/>
        <v>23.026463544533421</v>
      </c>
      <c r="C871" t="str">
        <f t="shared" si="230"/>
        <v>-150.448727527494-4626.48675439201i</v>
      </c>
      <c r="D871" t="str">
        <f t="shared" si="231"/>
        <v>3.47812499651618-691.182856330275i</v>
      </c>
      <c r="E871" t="str">
        <f t="shared" si="232"/>
        <v>162.460340020886-0.218772167060146i</v>
      </c>
      <c r="F871" t="str">
        <f t="shared" si="233"/>
        <v>2.90990990934855-6486.32461110259i</v>
      </c>
      <c r="G871" t="str">
        <f t="shared" si="234"/>
        <v>0.999999999807089-0.0000138892355895752i</v>
      </c>
      <c r="H871" t="str">
        <f t="shared" si="235"/>
        <v>15.1519440854826+0.545015636273634i</v>
      </c>
      <c r="I871" t="str">
        <f t="shared" si="236"/>
        <v>24.2332385109625-665.396898957446i</v>
      </c>
      <c r="K871" t="str">
        <f t="shared" si="237"/>
        <v>0.329564254046879-0.0119331364000865i</v>
      </c>
      <c r="L871" t="str">
        <f t="shared" si="238"/>
        <v>0.000833333333333333-35.0143235183546i</v>
      </c>
      <c r="M871" t="str">
        <f t="shared" si="239"/>
        <v>0.005-12.3205480615387i</v>
      </c>
      <c r="N871">
        <f t="shared" si="240"/>
        <v>88.137454840130331</v>
      </c>
      <c r="O871">
        <f t="shared" si="241"/>
        <v>73.309616636714281</v>
      </c>
      <c r="P871" s="3">
        <f t="shared" si="242"/>
        <v>73.309616636714281</v>
      </c>
      <c r="Q871" s="3">
        <f t="shared" si="243"/>
        <v>-91.862545159869669</v>
      </c>
      <c r="R871">
        <f t="shared" si="244"/>
        <v>88.137454840130331</v>
      </c>
      <c r="S871">
        <f t="shared" si="245"/>
        <v>2.3026463544533422E-2</v>
      </c>
      <c r="T871">
        <f t="shared" si="228"/>
        <v>73.309616636714281</v>
      </c>
    </row>
    <row r="872" spans="1:20" x14ac:dyDescent="0.25">
      <c r="A872">
        <f t="shared" si="229"/>
        <v>145.22931966151216</v>
      </c>
      <c r="B872">
        <f t="shared" si="246"/>
        <v>23.113964106002648</v>
      </c>
      <c r="C872" t="str">
        <f t="shared" si="230"/>
        <v>-150.447071104179-4608.92926314047i</v>
      </c>
      <c r="D872" t="str">
        <f t="shared" si="231"/>
        <v>3.47812499648966-688.566305208666i</v>
      </c>
      <c r="E872" t="str">
        <f t="shared" si="232"/>
        <v>162.460270093927-0.219600813540281i</v>
      </c>
      <c r="F872" t="str">
        <f t="shared" si="233"/>
        <v>2.90990990934428-6461.76988584415i</v>
      </c>
      <c r="G872" t="str">
        <f t="shared" si="234"/>
        <v>0.99999999980562-0.0000139420146847952i</v>
      </c>
      <c r="H872" t="str">
        <f t="shared" si="235"/>
        <v>15.1519473516219+0.54708673006729i</v>
      </c>
      <c r="I872" t="str">
        <f t="shared" si="236"/>
        <v>24.2332400803675-662.878024169966i</v>
      </c>
      <c r="K872" t="str">
        <f t="shared" si="237"/>
        <v>0.329560940537498-0.0119783608611921i</v>
      </c>
      <c r="L872" t="str">
        <f t="shared" si="238"/>
        <v>0.000833333333333333-34.8817727817838i</v>
      </c>
      <c r="M872" t="str">
        <f t="shared" si="239"/>
        <v>0.005-12.273907214125i</v>
      </c>
      <c r="N872">
        <f t="shared" si="240"/>
        <v>88.130385161131883</v>
      </c>
      <c r="O872">
        <f t="shared" si="241"/>
        <v>73.276625946865678</v>
      </c>
      <c r="P872" s="3">
        <f t="shared" si="242"/>
        <v>73.276625946865678</v>
      </c>
      <c r="Q872" s="3">
        <f t="shared" si="243"/>
        <v>-91.869614838868117</v>
      </c>
      <c r="R872">
        <f t="shared" si="244"/>
        <v>88.130385161131883</v>
      </c>
      <c r="S872">
        <f t="shared" si="245"/>
        <v>2.3113964106002648E-2</v>
      </c>
      <c r="T872">
        <f t="shared" si="228"/>
        <v>73.276625946865678</v>
      </c>
    </row>
    <row r="873" spans="1:20" x14ac:dyDescent="0.25">
      <c r="A873">
        <f t="shared" si="229"/>
        <v>145.78119107622592</v>
      </c>
      <c r="B873">
        <f t="shared" si="246"/>
        <v>23.201797169605459</v>
      </c>
      <c r="C873" t="str">
        <f t="shared" si="230"/>
        <v>-150.445402104957-4591.43807384502i</v>
      </c>
      <c r="D873" t="str">
        <f t="shared" si="231"/>
        <v>3.47812499646292-685.959659344523i</v>
      </c>
      <c r="E873" t="str">
        <f t="shared" si="232"/>
        <v>162.460199636077-0.220432578180015i</v>
      </c>
      <c r="F873" t="str">
        <f t="shared" si="233"/>
        <v>2.90990990933998-6437.30811531486i</v>
      </c>
      <c r="G873" t="str">
        <f t="shared" si="234"/>
        <v>0.99999999980414-0.0000139949943405766i</v>
      </c>
      <c r="H873" t="str">
        <f t="shared" si="235"/>
        <v>15.1519506426318+0.549165694410738i</v>
      </c>
      <c r="I873" t="str">
        <f t="shared" si="236"/>
        <v>24.2332416617226-660.368685105428i</v>
      </c>
      <c r="K873" t="str">
        <f t="shared" si="237"/>
        <v>0.329557601865563-0.01202375578787i</v>
      </c>
      <c r="L873" t="str">
        <f t="shared" si="238"/>
        <v>0.000833333333333333-34.7497238312252i</v>
      </c>
      <c r="M873" t="str">
        <f t="shared" si="239"/>
        <v>0.005-12.2274429309873i</v>
      </c>
      <c r="N873">
        <f t="shared" si="240"/>
        <v>88.123288708708387</v>
      </c>
      <c r="O873">
        <f t="shared" si="241"/>
        <v>73.243634900712621</v>
      </c>
      <c r="P873" s="3">
        <f t="shared" si="242"/>
        <v>73.243634900712621</v>
      </c>
      <c r="Q873" s="3">
        <f t="shared" si="243"/>
        <v>-91.876711291291613</v>
      </c>
      <c r="R873">
        <f t="shared" si="244"/>
        <v>88.123288708708387</v>
      </c>
      <c r="S873">
        <f t="shared" si="245"/>
        <v>2.3201797169605458E-2</v>
      </c>
      <c r="T873">
        <f t="shared" si="228"/>
        <v>73.243634900712621</v>
      </c>
    </row>
    <row r="874" spans="1:20" x14ac:dyDescent="0.25">
      <c r="A874">
        <f t="shared" si="229"/>
        <v>146.3351596023156</v>
      </c>
      <c r="B874">
        <f t="shared" si="246"/>
        <v>23.289963998849959</v>
      </c>
      <c r="C874" t="str">
        <f t="shared" si="230"/>
        <v>-150.443720434647-4574.01293490023i</v>
      </c>
      <c r="D874" t="str">
        <f t="shared" si="231"/>
        <v>3.47812499643599-683.362881240372i</v>
      </c>
      <c r="E874" t="str">
        <f t="shared" si="232"/>
        <v>162.460128643323-0.221267472478296i</v>
      </c>
      <c r="F874" t="str">
        <f t="shared" si="233"/>
        <v>2.90990990933563-6412.93894762397i</v>
      </c>
      <c r="G874" t="str">
        <f t="shared" si="234"/>
        <v>0.999999999802649-0.0000140481753190499i</v>
      </c>
      <c r="H874" t="str">
        <f t="shared" si="235"/>
        <v>15.1519539587016+0.55125255921658i</v>
      </c>
      <c r="I874" t="str">
        <f t="shared" si="236"/>
        <v>24.2332432551193-657.868845666148i</v>
      </c>
      <c r="K874" t="str">
        <f t="shared" si="237"/>
        <v>0.329554237840515-0.0120693218120614i</v>
      </c>
      <c r="L874" t="str">
        <f t="shared" si="238"/>
        <v>0.000833333333333333-34.6181747671101i</v>
      </c>
      <c r="M874" t="str">
        <f t="shared" si="239"/>
        <v>0.005-12.1811545437211i</v>
      </c>
      <c r="N874">
        <f t="shared" si="240"/>
        <v>88.11616538216407</v>
      </c>
      <c r="O874">
        <f t="shared" si="241"/>
        <v>73.21064349555057</v>
      </c>
      <c r="P874" s="3">
        <f t="shared" si="242"/>
        <v>73.21064349555057</v>
      </c>
      <c r="Q874" s="3">
        <f t="shared" si="243"/>
        <v>-91.88383461783593</v>
      </c>
      <c r="R874">
        <f t="shared" si="244"/>
        <v>88.11616538216407</v>
      </c>
      <c r="S874">
        <f t="shared" si="245"/>
        <v>2.3289963998849958E-2</v>
      </c>
      <c r="T874">
        <f t="shared" si="228"/>
        <v>73.21064349555057</v>
      </c>
    </row>
    <row r="875" spans="1:20" x14ac:dyDescent="0.25">
      <c r="A875">
        <f t="shared" si="229"/>
        <v>146.89123320880441</v>
      </c>
      <c r="B875">
        <f t="shared" si="246"/>
        <v>23.378465862045591</v>
      </c>
      <c r="C875" t="str">
        <f t="shared" si="230"/>
        <v>-150.442025997324-4556.65359565055i</v>
      </c>
      <c r="D875" t="str">
        <f t="shared" si="231"/>
        <v>3.47812499640886-680.775933540695i</v>
      </c>
      <c r="E875" t="str">
        <f t="shared" si="232"/>
        <v>162.460057111611-0.222105507973694i</v>
      </c>
      <c r="F875" t="str">
        <f t="shared" si="233"/>
        <v>2.90990990933127-6388.66203221286i</v>
      </c>
      <c r="G875" t="str">
        <f t="shared" si="234"/>
        <v>0.999999999801146-0.000014101558385241i</v>
      </c>
      <c r="H875" t="str">
        <f t="shared" si="235"/>
        <v>15.1519573000223+0.553347354511118i</v>
      </c>
      <c r="I875" t="str">
        <f t="shared" si="236"/>
        <v>24.2332448606493-655.378469891107i</v>
      </c>
      <c r="K875" t="str">
        <f t="shared" si="237"/>
        <v>0.329550848270353-0.0121150595679276i</v>
      </c>
      <c r="L875" t="str">
        <f t="shared" si="238"/>
        <v>0.000833333333333333-34.4871236970613i</v>
      </c>
      <c r="M875" t="str">
        <f t="shared" si="239"/>
        <v>0.005-12.1350413864526i</v>
      </c>
      <c r="N875">
        <f t="shared" si="240"/>
        <v>88.109015080432684</v>
      </c>
      <c r="O875">
        <f t="shared" si="241"/>
        <v>73.1776517286538</v>
      </c>
      <c r="P875" s="3">
        <f t="shared" si="242"/>
        <v>73.1776517286538</v>
      </c>
      <c r="Q875" s="3">
        <f t="shared" si="243"/>
        <v>-91.890984919567316</v>
      </c>
      <c r="R875">
        <f t="shared" si="244"/>
        <v>88.109015080432684</v>
      </c>
      <c r="S875">
        <f t="shared" si="245"/>
        <v>2.3378465862045592E-2</v>
      </c>
      <c r="T875">
        <f t="shared" si="228"/>
        <v>73.1776517286538</v>
      </c>
    </row>
    <row r="876" spans="1:20" x14ac:dyDescent="0.25">
      <c r="A876">
        <f t="shared" si="229"/>
        <v>147.44941989499787</v>
      </c>
      <c r="B876">
        <f t="shared" si="246"/>
        <v>23.467304032321366</v>
      </c>
      <c r="C876" t="str">
        <f t="shared" si="230"/>
        <v>-150.440318696358-4539.35980638735i</v>
      </c>
      <c r="D876" t="str">
        <f t="shared" si="231"/>
        <v>3.47812499638151-678.198779031368i</v>
      </c>
      <c r="E876" t="str">
        <f t="shared" si="232"/>
        <v>162.459985036865-0.222946696244597i</v>
      </c>
      <c r="F876" t="str">
        <f t="shared" si="233"/>
        <v>2.90990990932685-6364.47701984987i</v>
      </c>
      <c r="G876" t="str">
        <f t="shared" si="234"/>
        <v>0.999999999799632-0.0000141551443070836i</v>
      </c>
      <c r="H876" t="str">
        <f t="shared" si="235"/>
        <v>15.1519606667859+0.555450110434813i</v>
      </c>
      <c r="I876" t="str">
        <f t="shared" si="236"/>
        <v>24.2332464784043-652.897521955393i</v>
      </c>
      <c r="K876" t="str">
        <f t="shared" si="237"/>
        <v>0.329547432961638-0.0121609696918583i</v>
      </c>
      <c r="L876" t="str">
        <f t="shared" si="238"/>
        <v>0.000833333333333333-34.356568735865i</v>
      </c>
      <c r="M876" t="str">
        <f t="shared" si="239"/>
        <v>0.005-12.0891027958284i</v>
      </c>
      <c r="N876">
        <f t="shared" si="240"/>
        <v>88.101837702075713</v>
      </c>
      <c r="O876">
        <f t="shared" si="241"/>
        <v>73.144659597276359</v>
      </c>
      <c r="P876" s="3">
        <f t="shared" si="242"/>
        <v>73.144659597276359</v>
      </c>
      <c r="Q876" s="3">
        <f t="shared" si="243"/>
        <v>-91.898162297924287</v>
      </c>
      <c r="R876">
        <f t="shared" si="244"/>
        <v>88.101837702075713</v>
      </c>
      <c r="S876">
        <f t="shared" si="245"/>
        <v>2.3467304032321366E-2</v>
      </c>
      <c r="T876">
        <f t="shared" ref="T876:T939" si="247">P876</f>
        <v>73.144659597276359</v>
      </c>
    </row>
    <row r="877" spans="1:20" x14ac:dyDescent="0.25">
      <c r="A877">
        <f t="shared" ref="A877:A940" si="248">2*PI()*B877</f>
        <v>148.00972769059885</v>
      </c>
      <c r="B877">
        <f t="shared" si="246"/>
        <v>23.556479787644186</v>
      </c>
      <c r="C877" t="str">
        <f t="shared" ref="C877:C940" si="249">IMPRODUCT(D877,E877,$C$40,,K877,$C$41)</f>
        <v>-150.438598434385-4522.13131834496i</v>
      </c>
      <c r="D877" t="str">
        <f t="shared" ref="D877:D940" si="250">IMDIV(IMPRODUCT($C$37,$C$38,COMPLEX(1,A877/$C$38)),IMSUM(-1*A877*A877/$C$39,COMPLEX(0,1*A877)))</f>
        <v>3.47812499635395-675.631380639168i</v>
      </c>
      <c r="E877" t="str">
        <f t="shared" ref="E877:E940" si="251">IMDIV(IMPRODUCT(IMSUM(F877,G877),$C$29,H877),IMSUM(1,I877))</f>
        <v>162.459912414972-0.223791048909307i</v>
      </c>
      <c r="F877" t="str">
        <f t="shared" ref="F877:F940" si="252">IMDIV(IMPRODUCT($C$14,$C$15,COMPLEX(1,A877/$C$15)),IMSUM(-1*A877*A877/$C$16,COMPLEX(0,A877)))</f>
        <v>2.90990990932241-6340.38356262553i</v>
      </c>
      <c r="G877" t="str">
        <f t="shared" ref="G877:G940" si="253">IMDIV(1,COMPLEX(1,A877*$C$9*$C$10))</f>
        <v>0.999999999798106-0.0000142089338554288i</v>
      </c>
      <c r="H877" t="str">
        <f t="shared" ref="H877:H940" si="254">IMDIV($C$3,IMSUM(K877,COMPLEX(0,$C$28*A877)))</f>
        <v>15.1519640591863+0.557560857242715i</v>
      </c>
      <c r="I877" t="str">
        <f t="shared" ref="I877:I940" si="255">IMPRODUCT(F877,$C$29,H877,$C$31)</f>
        <v>24.2332481084779-650.42596616975i</v>
      </c>
      <c r="K877" t="str">
        <f t="shared" ref="K877:K940" si="256">IF($C$26&lt;=0,IMDIV(1,IMSUM(IMDIV(1,L877),1/$C$18)),IMDIV(1,IMSUM(IMDIV(1,L877),1/$C$18,IMDIV(1,M877))))</f>
        <v>0.329543991719469-0.0122070528224767i</v>
      </c>
      <c r="L877" t="str">
        <f t="shared" ref="L877:L940" si="257">IMSUM($C$21/$C$22,IMDIV(1,COMPLEX(0,$C$20*$C$22*A877)))</f>
        <v>0.000833333333333333-34.2265080054443i</v>
      </c>
      <c r="M877" t="str">
        <f t="shared" ref="M877:M940" si="258">IMSUM($C$25/$C$26,IMDIV(1,COMPLEX(0,$C$24*$C$26*A877)))</f>
        <v>0.005-12.0433381110066i</v>
      </c>
      <c r="N877">
        <f t="shared" ref="N877:N940" si="259">ABS(R877)</f>
        <v>88.094633145281477</v>
      </c>
      <c r="O877">
        <f t="shared" ref="O877:O940" si="260">ABS(P877)</f>
        <v>73.111667098651338</v>
      </c>
      <c r="P877" s="3">
        <f t="shared" ref="P877:P940" si="261">20*LOG10(IMABS(C877))</f>
        <v>73.111667098651338</v>
      </c>
      <c r="Q877" s="3">
        <f t="shared" ref="Q877:Q940" si="262">IMARGUMENT(C877)*180/PI()</f>
        <v>-91.905366854718523</v>
      </c>
      <c r="R877">
        <f t="shared" ref="R877:R940" si="263">IF(Q877&lt;0,Q877+180,Q877-180)</f>
        <v>88.094633145281477</v>
      </c>
      <c r="S877">
        <f t="shared" ref="S877:S940" si="264">B877/1000</f>
        <v>2.3556479787644184E-2</v>
      </c>
      <c r="T877">
        <f t="shared" si="247"/>
        <v>73.111667098651338</v>
      </c>
    </row>
    <row r="878" spans="1:20" x14ac:dyDescent="0.25">
      <c r="A878">
        <f t="shared" si="248"/>
        <v>148.57216465582312</v>
      </c>
      <c r="B878">
        <f t="shared" ref="B878:B941" si="265">B877*(1+B$42)</f>
        <v>23.645994410837233</v>
      </c>
      <c r="C878" t="str">
        <f t="shared" si="249"/>
        <v>-150.436865113316-4504.96788369739i</v>
      </c>
      <c r="D878" t="str">
        <f t="shared" si="250"/>
        <v>3.4781249963262-673.073701431206i</v>
      </c>
      <c r="E878" t="str">
        <f t="shared" si="251"/>
        <v>162.459839241796-0.224638577626246i</v>
      </c>
      <c r="F878" t="str">
        <f t="shared" si="252"/>
        <v>2.90990990931794-6316.38131394737i</v>
      </c>
      <c r="G878" t="str">
        <f t="shared" si="253"/>
        <v>0.999999999796569-0.0000142629278040575i</v>
      </c>
      <c r="H878" t="str">
        <f t="shared" si="254"/>
        <v>15.1519674774187+0.559679625304895i</v>
      </c>
      <c r="I878" t="str">
        <f t="shared" si="255"/>
        <v>24.2332497509638-647.963766980017i</v>
      </c>
      <c r="K878" t="str">
        <f t="shared" si="256"/>
        <v>0.329540524347477-0.0122533096006464i</v>
      </c>
      <c r="L878" t="str">
        <f t="shared" si="257"/>
        <v>0.000833333333333333-34.0969396348319i</v>
      </c>
      <c r="M878" t="str">
        <f t="shared" si="258"/>
        <v>0.005-11.9977466736468i</v>
      </c>
      <c r="N878">
        <f t="shared" si="259"/>
        <v>88.087401307863686</v>
      </c>
      <c r="O878">
        <f t="shared" si="260"/>
        <v>73.078674229991151</v>
      </c>
      <c r="P878" s="3">
        <f t="shared" si="261"/>
        <v>73.078674229991151</v>
      </c>
      <c r="Q878" s="3">
        <f t="shared" si="262"/>
        <v>-91.912598692136314</v>
      </c>
      <c r="R878">
        <f t="shared" si="263"/>
        <v>88.087401307863686</v>
      </c>
      <c r="S878">
        <f t="shared" si="264"/>
        <v>2.3645994410837232E-2</v>
      </c>
      <c r="T878">
        <f t="shared" si="247"/>
        <v>73.078674229991151</v>
      </c>
    </row>
    <row r="879" spans="1:20" x14ac:dyDescent="0.25">
      <c r="A879">
        <f t="shared" si="248"/>
        <v>149.13673888151524</v>
      </c>
      <c r="B879">
        <f t="shared" si="265"/>
        <v>23.735849189598415</v>
      </c>
      <c r="C879" t="str">
        <f t="shared" si="249"/>
        <v>-150.435118634313-4487.86925555431i</v>
      </c>
      <c r="D879" t="str">
        <f t="shared" si="250"/>
        <v>3.47812499629822-670.525704614405i</v>
      </c>
      <c r="E879" t="str">
        <f t="shared" si="251"/>
        <v>162.459765513159-0.2254892940938i</v>
      </c>
      <c r="F879" t="str">
        <f t="shared" si="252"/>
        <v>2.90990990931344-6292.46992853497i</v>
      </c>
      <c r="G879" t="str">
        <f t="shared" si="253"/>
        <v>0.99999999979502-0.0000143171269296908i</v>
      </c>
      <c r="H879" t="str">
        <f t="shared" si="254"/>
        <v>15.1519709216799+0.561806445106894i</v>
      </c>
      <c r="I879" t="str">
        <f t="shared" si="255"/>
        <v>24.2332514059569-645.510888966636i</v>
      </c>
      <c r="K879" t="str">
        <f t="shared" si="256"/>
        <v>0.329537030647818-0.012299740669478i</v>
      </c>
      <c r="L879" t="str">
        <f t="shared" si="257"/>
        <v>0.000833333333333333-33.9678617601434i</v>
      </c>
      <c r="M879" t="str">
        <f t="shared" si="258"/>
        <v>0.005-11.9523278279007i</v>
      </c>
      <c r="N879">
        <f t="shared" si="259"/>
        <v>88.080142087260214</v>
      </c>
      <c r="O879">
        <f t="shared" si="260"/>
        <v>73.045680988486623</v>
      </c>
      <c r="P879" s="3">
        <f t="shared" si="261"/>
        <v>73.045680988486623</v>
      </c>
      <c r="Q879" s="3">
        <f t="shared" si="262"/>
        <v>-91.919857912739786</v>
      </c>
      <c r="R879">
        <f t="shared" si="263"/>
        <v>88.080142087260214</v>
      </c>
      <c r="S879">
        <f t="shared" si="264"/>
        <v>2.3735849189598417E-2</v>
      </c>
      <c r="T879">
        <f t="shared" si="247"/>
        <v>73.045680988486623</v>
      </c>
    </row>
    <row r="880" spans="1:20" x14ac:dyDescent="0.25">
      <c r="A880">
        <f t="shared" si="248"/>
        <v>149.70345848926502</v>
      </c>
      <c r="B880">
        <f t="shared" si="265"/>
        <v>23.826045416518891</v>
      </c>
      <c r="C880" t="str">
        <f t="shared" si="249"/>
        <v>-150.433358897806-4470.83518795811i</v>
      </c>
      <c r="D880" t="str">
        <f t="shared" si="250"/>
        <v>3.47812499627004-667.987353534976i</v>
      </c>
      <c r="E880" t="str">
        <f t="shared" si="251"/>
        <v>162.459691224863-0.2263432100508i</v>
      </c>
      <c r="F880" t="str">
        <f t="shared" si="252"/>
        <v>2.90990990930889-6268.64906241502i</v>
      </c>
      <c r="G880" t="str">
        <f t="shared" si="253"/>
        <v>0.999999999793459-0.0000143715320120011i</v>
      </c>
      <c r="H880" t="str">
        <f t="shared" si="254"/>
        <v>15.1519743921679+0.563941347250123i</v>
      </c>
      <c r="I880" t="str">
        <f t="shared" si="255"/>
        <v>24.2332530735515-643.067296844122i</v>
      </c>
      <c r="K880" t="str">
        <f t="shared" si="256"/>
        <v>0.329533510421157-0.0123463466743349i</v>
      </c>
      <c r="L880" t="str">
        <f t="shared" si="257"/>
        <v>0.000833333333333333-33.8392725245501i</v>
      </c>
      <c r="M880" t="str">
        <f t="shared" si="258"/>
        <v>0.005-11.9070809204032i</v>
      </c>
      <c r="N880">
        <f t="shared" si="259"/>
        <v>88.072855380531792</v>
      </c>
      <c r="O880">
        <f t="shared" si="260"/>
        <v>73.012687371307919</v>
      </c>
      <c r="P880" s="3">
        <f t="shared" si="261"/>
        <v>73.012687371307919</v>
      </c>
      <c r="Q880" s="3">
        <f t="shared" si="262"/>
        <v>-91.927144619468208</v>
      </c>
      <c r="R880">
        <f t="shared" si="263"/>
        <v>88.072855380531792</v>
      </c>
      <c r="S880">
        <f t="shared" si="264"/>
        <v>2.3826045416518889E-2</v>
      </c>
      <c r="T880">
        <f t="shared" si="247"/>
        <v>73.012687371307919</v>
      </c>
    </row>
    <row r="881" spans="1:20" x14ac:dyDescent="0.25">
      <c r="A881">
        <f t="shared" si="248"/>
        <v>150.27233163152425</v>
      </c>
      <c r="B881">
        <f t="shared" si="265"/>
        <v>23.916584389101665</v>
      </c>
      <c r="C881" t="str">
        <f t="shared" si="249"/>
        <v>-150.431585803469-4453.86543587982i</v>
      </c>
      <c r="D881" t="str">
        <f t="shared" si="250"/>
        <v>3.47812499624164-665.458611677888i</v>
      </c>
      <c r="E881" t="str">
        <f t="shared" si="251"/>
        <v>162.459616372671-0.227200337276287i</v>
      </c>
      <c r="F881" t="str">
        <f t="shared" si="252"/>
        <v>2.90990990930432-6244.91837291638i</v>
      </c>
      <c r="G881" t="str">
        <f t="shared" si="253"/>
        <v>0.999999999791886-0.000014426143833624i</v>
      </c>
      <c r="H881" t="str">
        <f t="shared" si="254"/>
        <v>15.1519778890826+0.56608436245237i</v>
      </c>
      <c r="I881" t="str">
        <f t="shared" si="255"/>
        <v>24.2332547538444-640.632955460594i</v>
      </c>
      <c r="K881" t="str">
        <f t="shared" si="256"/>
        <v>0.329529963466658-0.0123931282628402i</v>
      </c>
      <c r="L881" t="str">
        <f t="shared" si="257"/>
        <v>0.000833333333333333-33.7111700782527i</v>
      </c>
      <c r="M881" t="str">
        <f t="shared" si="258"/>
        <v>0.005-11.8620053002622i</v>
      </c>
      <c r="N881">
        <f t="shared" si="259"/>
        <v>88.06554108436066</v>
      </c>
      <c r="O881">
        <f t="shared" si="260"/>
        <v>72.979693375603361</v>
      </c>
      <c r="P881" s="3">
        <f t="shared" si="261"/>
        <v>72.979693375603361</v>
      </c>
      <c r="Q881" s="3">
        <f t="shared" si="262"/>
        <v>-91.93445891563934</v>
      </c>
      <c r="R881">
        <f t="shared" si="263"/>
        <v>88.06554108436066</v>
      </c>
      <c r="S881">
        <f t="shared" si="264"/>
        <v>2.3916584389101665E-2</v>
      </c>
      <c r="T881">
        <f t="shared" si="247"/>
        <v>72.979693375603361</v>
      </c>
    </row>
    <row r="882" spans="1:20" x14ac:dyDescent="0.25">
      <c r="A882">
        <f t="shared" si="248"/>
        <v>150.84336649172403</v>
      </c>
      <c r="B882">
        <f t="shared" si="265"/>
        <v>24.007467409780251</v>
      </c>
      <c r="C882" t="str">
        <f t="shared" si="249"/>
        <v>-150.429799250224-4436.95975521587i</v>
      </c>
      <c r="D882" t="str">
        <f t="shared" si="250"/>
        <v>3.47812499621301-662.939442666338i</v>
      </c>
      <c r="E882" t="str">
        <f t="shared" si="251"/>
        <v>162.459540952316-0.228060687589747i</v>
      </c>
      <c r="F882" t="str">
        <f t="shared" si="252"/>
        <v>2.90990990929971-6221.27751866509i</v>
      </c>
      <c r="G882" t="str">
        <f t="shared" si="253"/>
        <v>0.999999999790302-0.0000144809631801689i</v>
      </c>
      <c r="H882" t="str">
        <f t="shared" si="254"/>
        <v>15.1519814126252+0.568235521548183i</v>
      </c>
      <c r="I882" t="str">
        <f t="shared" si="255"/>
        <v>24.2332564469318-638.207829797229i</v>
      </c>
      <c r="K882" t="str">
        <f t="shared" si="256"/>
        <v>0.329526389581974-0.0124400860848831i</v>
      </c>
      <c r="L882" t="str">
        <f t="shared" si="257"/>
        <v>0.000833333333333333-33.5835525784547i</v>
      </c>
      <c r="M882" t="str">
        <f t="shared" si="258"/>
        <v>0.005-11.8171003190498i</v>
      </c>
      <c r="N882">
        <f t="shared" si="259"/>
        <v>88.058199095049446</v>
      </c>
      <c r="O882">
        <f t="shared" si="260"/>
        <v>72.946698998499855</v>
      </c>
      <c r="P882" s="3">
        <f t="shared" si="261"/>
        <v>72.946698998499855</v>
      </c>
      <c r="Q882" s="3">
        <f t="shared" si="262"/>
        <v>-91.941800904950554</v>
      </c>
      <c r="R882">
        <f t="shared" si="263"/>
        <v>88.058199095049446</v>
      </c>
      <c r="S882">
        <f t="shared" si="264"/>
        <v>2.4007467409780249E-2</v>
      </c>
      <c r="T882">
        <f t="shared" si="247"/>
        <v>72.946698998499855</v>
      </c>
    </row>
    <row r="883" spans="1:20" x14ac:dyDescent="0.25">
      <c r="A883">
        <f t="shared" si="248"/>
        <v>151.41657128439257</v>
      </c>
      <c r="B883">
        <f t="shared" si="265"/>
        <v>24.098695785937416</v>
      </c>
      <c r="C883" t="str">
        <f t="shared" si="249"/>
        <v>-150.427999136231-4420.11790278446i</v>
      </c>
      <c r="D883" t="str">
        <f t="shared" si="250"/>
        <v>3.47812499618417-660.429810261235i</v>
      </c>
      <c r="E883" t="str">
        <f t="shared" si="251"/>
        <v>162.459464959498-0.228924272851244i</v>
      </c>
      <c r="F883" t="str">
        <f t="shared" si="252"/>
        <v>2.90990990929505-6197.72615957952i</v>
      </c>
      <c r="G883" t="str">
        <f t="shared" si="253"/>
        <v>0.999999999788705-0.0000145359908402303i</v>
      </c>
      <c r="H883" t="str">
        <f t="shared" si="254"/>
        <v>15.1519849629985+0.570394855489348i</v>
      </c>
      <c r="I883" t="str">
        <f t="shared" si="255"/>
        <v>24.2332581529114-635.791884967782i</v>
      </c>
      <c r="K883" t="str">
        <f t="shared" si="256"/>
        <v>0.329522788563234-0.0124872207926248i</v>
      </c>
      <c r="L883" t="str">
        <f t="shared" si="257"/>
        <v>0.000833333333333333-33.4564181893352i</v>
      </c>
      <c r="M883" t="str">
        <f t="shared" si="258"/>
        <v>0.005-11.7723653307928i</v>
      </c>
      <c r="N883">
        <f t="shared" si="259"/>
        <v>88.050829308519596</v>
      </c>
      <c r="O883">
        <f t="shared" si="260"/>
        <v>72.913704237102422</v>
      </c>
      <c r="P883" s="3">
        <f t="shared" si="261"/>
        <v>72.913704237102422</v>
      </c>
      <c r="Q883" s="3">
        <f t="shared" si="262"/>
        <v>-91.949170691480404</v>
      </c>
      <c r="R883">
        <f t="shared" si="263"/>
        <v>88.050829308519596</v>
      </c>
      <c r="S883">
        <f t="shared" si="264"/>
        <v>2.4098695785937416E-2</v>
      </c>
      <c r="T883">
        <f t="shared" si="247"/>
        <v>72.913704237102422</v>
      </c>
    </row>
    <row r="884" spans="1:20" x14ac:dyDescent="0.25">
      <c r="A884">
        <f t="shared" si="248"/>
        <v>151.99195425527327</v>
      </c>
      <c r="B884">
        <f t="shared" si="265"/>
        <v>24.190270829923978</v>
      </c>
      <c r="C884" t="str">
        <f t="shared" si="249"/>
        <v>-150.42618535889-4403.33963632228i</v>
      </c>
      <c r="D884" t="str">
        <f t="shared" si="250"/>
        <v>3.47812499615513-657.929678360679i</v>
      </c>
      <c r="E884" t="str">
        <f t="shared" si="251"/>
        <v>162.459388389888-0.22979110496154i</v>
      </c>
      <c r="F884" t="str">
        <f t="shared" si="252"/>
        <v>2.90990990929039-6174.26395686554i</v>
      </c>
      <c r="G884" t="str">
        <f t="shared" si="253"/>
        <v>0.999999999787096-0.0000145912276053997i</v>
      </c>
      <c r="H884" t="str">
        <f t="shared" si="254"/>
        <v>15.1519885404067+0.572562395345322i</v>
      </c>
      <c r="I884" t="str">
        <f t="shared" si="255"/>
        <v>24.2332598718816-633.385086218078i</v>
      </c>
      <c r="K884" t="str">
        <f t="shared" si="256"/>
        <v>0.329519160205034-0.0125345330405056i</v>
      </c>
      <c r="L884" t="str">
        <f t="shared" si="257"/>
        <v>0.000833333333333333-33.3297650820235i</v>
      </c>
      <c r="M884" t="str">
        <f t="shared" si="258"/>
        <v>0.005-11.7277996919633i</v>
      </c>
      <c r="N884">
        <f t="shared" si="259"/>
        <v>88.043431620310386</v>
      </c>
      <c r="O884">
        <f t="shared" si="260"/>
        <v>72.880709088494513</v>
      </c>
      <c r="P884" s="3">
        <f t="shared" si="261"/>
        <v>72.880709088494513</v>
      </c>
      <c r="Q884" s="3">
        <f t="shared" si="262"/>
        <v>-91.956568379689614</v>
      </c>
      <c r="R884">
        <f t="shared" si="263"/>
        <v>88.043431620310386</v>
      </c>
      <c r="S884">
        <f t="shared" si="264"/>
        <v>2.419027082992398E-2</v>
      </c>
      <c r="T884">
        <f t="shared" si="247"/>
        <v>72.880709088494513</v>
      </c>
    </row>
    <row r="885" spans="1:20" x14ac:dyDescent="0.25">
      <c r="A885">
        <f t="shared" si="248"/>
        <v>152.56952368144331</v>
      </c>
      <c r="B885">
        <f t="shared" si="265"/>
        <v>24.28219385907769</v>
      </c>
      <c r="C885" t="str">
        <f t="shared" si="249"/>
        <v>-150.424357814823-4386.62471448071i</v>
      </c>
      <c r="D885" t="str">
        <f t="shared" si="250"/>
        <v>3.47812499612586-655.439010999427i</v>
      </c>
      <c r="E885" t="str">
        <f t="shared" si="251"/>
        <v>162.459311239122-0.230661195862143i</v>
      </c>
      <c r="F885" t="str">
        <f t="shared" si="252"/>
        <v>2.90990990928567-6150.8905730114i</v>
      </c>
      <c r="G885" t="str">
        <f t="shared" si="253"/>
        <v>0.999999999785475-0.0000146466742702765i</v>
      </c>
      <c r="H885" t="str">
        <f t="shared" si="254"/>
        <v>15.1519921450557+0.574738172303678i</v>
      </c>
      <c r="I885" t="str">
        <f t="shared" si="255"/>
        <v>24.2332616039407-630.987398925502i</v>
      </c>
      <c r="K885" t="str">
        <f t="shared" si="256"/>
        <v>0.329515504300424-0.0125820234852505i</v>
      </c>
      <c r="L885" t="str">
        <f t="shared" si="257"/>
        <v>0.000833333333333333-33.2035914345721i</v>
      </c>
      <c r="M885" t="str">
        <f t="shared" si="258"/>
        <v>0.005-11.6834027614698i</v>
      </c>
      <c r="N885">
        <f t="shared" si="259"/>
        <v>88.036005925577385</v>
      </c>
      <c r="O885">
        <f t="shared" si="260"/>
        <v>72.847713549737222</v>
      </c>
      <c r="P885" s="3">
        <f t="shared" si="261"/>
        <v>72.847713549737222</v>
      </c>
      <c r="Q885" s="3">
        <f t="shared" si="262"/>
        <v>-91.963994074422615</v>
      </c>
      <c r="R885">
        <f t="shared" si="263"/>
        <v>88.036005925577385</v>
      </c>
      <c r="S885">
        <f t="shared" si="264"/>
        <v>2.4282193859077691E-2</v>
      </c>
      <c r="T885">
        <f t="shared" si="247"/>
        <v>72.847713549737222</v>
      </c>
    </row>
    <row r="886" spans="1:20" x14ac:dyDescent="0.25">
      <c r="A886">
        <f t="shared" si="248"/>
        <v>153.14928787143282</v>
      </c>
      <c r="B886">
        <f t="shared" si="265"/>
        <v>24.374466195742187</v>
      </c>
      <c r="C886" t="str">
        <f t="shared" si="249"/>
        <v>-150.422516399878-4369.97289682249i</v>
      </c>
      <c r="D886" t="str">
        <f t="shared" si="250"/>
        <v>3.47812499609634-652.957772348393i</v>
      </c>
      <c r="E886" t="str">
        <f t="shared" si="251"/>
        <v>162.459233502801-0.231534557535365i</v>
      </c>
      <c r="F886" t="str">
        <f t="shared" si="252"/>
        <v>2.9099099092809-6127.60567178314i</v>
      </c>
      <c r="G886" t="str">
        <f t="shared" si="253"/>
        <v>0.999999999783841-0.0000147023316324796i</v>
      </c>
      <c r="H886" t="str">
        <f t="shared" si="254"/>
        <v>15.151995777153+0.576922217670573i</v>
      </c>
      <c r="I886" t="str">
        <f t="shared" si="255"/>
        <v>24.2332633491889-628.598788598522i</v>
      </c>
      <c r="K886" t="str">
        <f t="shared" si="256"/>
        <v>0.329511820640896-0.0126296927858766i</v>
      </c>
      <c r="L886" t="str">
        <f t="shared" si="257"/>
        <v>0.000833333333333333-33.0778954319308i</v>
      </c>
      <c r="M886" t="str">
        <f t="shared" si="258"/>
        <v>0.005-11.6391739006473i</v>
      </c>
      <c r="N886">
        <f t="shared" si="259"/>
        <v>88.028552119091245</v>
      </c>
      <c r="O886">
        <f t="shared" si="260"/>
        <v>72.814717617869363</v>
      </c>
      <c r="P886" s="3">
        <f t="shared" si="261"/>
        <v>72.814717617869363</v>
      </c>
      <c r="Q886" s="3">
        <f t="shared" si="262"/>
        <v>-91.971447880908755</v>
      </c>
      <c r="R886">
        <f t="shared" si="263"/>
        <v>88.028552119091245</v>
      </c>
      <c r="S886">
        <f t="shared" si="264"/>
        <v>2.4374466195742187E-2</v>
      </c>
      <c r="T886">
        <f t="shared" si="247"/>
        <v>72.814717617869363</v>
      </c>
    </row>
    <row r="887" spans="1:20" x14ac:dyDescent="0.25">
      <c r="A887">
        <f t="shared" si="248"/>
        <v>153.73125516534427</v>
      </c>
      <c r="B887">
        <f t="shared" si="265"/>
        <v>24.467089167286009</v>
      </c>
      <c r="C887" t="str">
        <f t="shared" si="249"/>
        <v>-150.420661009117-4353.38394381841i</v>
      </c>
      <c r="D887" t="str">
        <f t="shared" si="250"/>
        <v>3.47812499606663-650.485926714131i</v>
      </c>
      <c r="E887" t="str">
        <f t="shared" si="251"/>
        <v>162.459155176497-0.232411202004526i</v>
      </c>
      <c r="F887" t="str">
        <f t="shared" si="252"/>
        <v>2.90990990927612-6104.40891821968i</v>
      </c>
      <c r="G887" t="str">
        <f t="shared" si="253"/>
        <v>0.999999999782196-0.0000147582004926586i</v>
      </c>
      <c r="H887" t="str">
        <f t="shared" si="254"/>
        <v>15.1519994369076+0.579114562871172i</v>
      </c>
      <c r="I887" t="str">
        <f t="shared" si="255"/>
        <v>24.2332651077264-626.219220876181i</v>
      </c>
      <c r="K887" t="str">
        <f t="shared" si="256"/>
        <v>0.329508109016375-0.0126775416036983i</v>
      </c>
      <c r="L887" t="str">
        <f t="shared" si="257"/>
        <v>0.000833333333333333-32.9526752659202i</v>
      </c>
      <c r="M887" t="str">
        <f t="shared" si="258"/>
        <v>0.005-11.595112473249i</v>
      </c>
      <c r="N887">
        <f t="shared" si="259"/>
        <v>88.021070095236439</v>
      </c>
      <c r="O887">
        <f t="shared" si="260"/>
        <v>72.781721289907622</v>
      </c>
      <c r="P887" s="3">
        <f t="shared" si="261"/>
        <v>72.781721289907622</v>
      </c>
      <c r="Q887" s="3">
        <f t="shared" si="262"/>
        <v>-91.978929904763561</v>
      </c>
      <c r="R887">
        <f t="shared" si="263"/>
        <v>88.021070095236439</v>
      </c>
      <c r="S887">
        <f t="shared" si="264"/>
        <v>2.4467089167286009E-2</v>
      </c>
      <c r="T887">
        <f t="shared" si="247"/>
        <v>72.781721289907622</v>
      </c>
    </row>
    <row r="888" spans="1:20" x14ac:dyDescent="0.25">
      <c r="A888">
        <f t="shared" si="248"/>
        <v>154.31543393497259</v>
      </c>
      <c r="B888">
        <f t="shared" si="265"/>
        <v>24.560064106121697</v>
      </c>
      <c r="C888" t="str">
        <f t="shared" si="249"/>
        <v>-150.418791536824-4336.85761684369i</v>
      </c>
      <c r="D888" t="str">
        <f t="shared" si="250"/>
        <v>3.47812499603666-648.023438538305i</v>
      </c>
      <c r="E888" t="str">
        <f t="shared" si="251"/>
        <v>162.459076255749-0.233291141334089i</v>
      </c>
      <c r="F888" t="str">
        <f t="shared" si="252"/>
        <v>2.90990990927128-6081.29997862788i</v>
      </c>
      <c r="G888" t="str">
        <f t="shared" si="253"/>
        <v>0.999999999780537-0.0000148142816545062i</v>
      </c>
      <c r="H888" t="str">
        <f t="shared" si="254"/>
        <v>15.15200312453+0.581315239450127i</v>
      </c>
      <c r="I888" t="str">
        <f t="shared" si="255"/>
        <v>24.2332668796544-623.848661527587i</v>
      </c>
      <c r="K888" t="str">
        <f t="shared" si="256"/>
        <v>0.329504369215205-0.012725570602335i</v>
      </c>
      <c r="L888" t="str">
        <f t="shared" si="257"/>
        <v>0.000833333333333333-32.8279291352065i</v>
      </c>
      <c r="M888" t="str">
        <f t="shared" si="258"/>
        <v>0.005-11.5512178454363i</v>
      </c>
      <c r="N888">
        <f t="shared" si="259"/>
        <v>88.01355974800974</v>
      </c>
      <c r="O888">
        <f t="shared" si="260"/>
        <v>72.748724562846022</v>
      </c>
      <c r="P888" s="3">
        <f t="shared" si="261"/>
        <v>72.748724562846022</v>
      </c>
      <c r="Q888" s="3">
        <f t="shared" si="262"/>
        <v>-91.98644025199026</v>
      </c>
      <c r="R888">
        <f t="shared" si="263"/>
        <v>88.01355974800974</v>
      </c>
      <c r="S888">
        <f t="shared" si="264"/>
        <v>2.4560064106121698E-2</v>
      </c>
      <c r="T888">
        <f t="shared" si="247"/>
        <v>72.748724562846022</v>
      </c>
    </row>
    <row r="889" spans="1:20" x14ac:dyDescent="0.25">
      <c r="A889">
        <f t="shared" si="248"/>
        <v>154.90183258392548</v>
      </c>
      <c r="B889">
        <f t="shared" si="265"/>
        <v>24.65339234972496</v>
      </c>
      <c r="C889" t="str">
        <f t="shared" si="249"/>
        <v>-150.416907876477-4320.39367817456i</v>
      </c>
      <c r="D889" t="str">
        <f t="shared" si="250"/>
        <v>3.4781249960065-645.570272397205i</v>
      </c>
      <c r="E889" t="str">
        <f t="shared" si="251"/>
        <v>162.458996736059-0.234174387629637i</v>
      </c>
      <c r="F889" t="str">
        <f t="shared" si="252"/>
        <v>2.90990990926644-6058.27852057796i</v>
      </c>
      <c r="G889" t="str">
        <f t="shared" si="253"/>
        <v>0.999999999778866-0.0000148705759247684i</v>
      </c>
      <c r="H889" t="str">
        <f t="shared" si="254"/>
        <v>15.1520068402326+0.58352427907201i</v>
      </c>
      <c r="I889" t="str">
        <f t="shared" si="255"/>
        <v>24.2332686650749-621.487076451465i</v>
      </c>
      <c r="K889" t="str">
        <f t="shared" si="256"/>
        <v>0.329500601024135-0.0127737804477161i</v>
      </c>
      <c r="L889" t="str">
        <f t="shared" si="257"/>
        <v>0.000833333333333333-32.7036552452744i</v>
      </c>
      <c r="M889" t="str">
        <f t="shared" si="258"/>
        <v>0.005-11.5074893857704i</v>
      </c>
      <c r="N889">
        <f t="shared" si="259"/>
        <v>88.006020971019197</v>
      </c>
      <c r="O889">
        <f t="shared" si="260"/>
        <v>72.7157274336558</v>
      </c>
      <c r="P889" s="3">
        <f t="shared" si="261"/>
        <v>72.7157274336558</v>
      </c>
      <c r="Q889" s="3">
        <f t="shared" si="262"/>
        <v>-91.993979028980803</v>
      </c>
      <c r="R889">
        <f t="shared" si="263"/>
        <v>88.006020971019197</v>
      </c>
      <c r="S889">
        <f t="shared" si="264"/>
        <v>2.465339234972496E-2</v>
      </c>
      <c r="T889">
        <f t="shared" si="247"/>
        <v>72.7157274336558</v>
      </c>
    </row>
    <row r="890" spans="1:20" x14ac:dyDescent="0.25">
      <c r="A890">
        <f t="shared" si="248"/>
        <v>155.49045954774442</v>
      </c>
      <c r="B890">
        <f t="shared" si="265"/>
        <v>24.747075240653917</v>
      </c>
      <c r="C890" t="str">
        <f t="shared" si="249"/>
        <v>-150.415009920754-4303.99189098479i</v>
      </c>
      <c r="D890" t="str">
        <f t="shared" si="250"/>
        <v>3.4781249959761-643.126393001204i</v>
      </c>
      <c r="E890" t="str">
        <f t="shared" si="251"/>
        <v>162.458916612895-0.235060953037967i</v>
      </c>
      <c r="F890" t="str">
        <f t="shared" si="252"/>
        <v>2.90990990926154-6035.34421289843i</v>
      </c>
      <c r="G890" t="str">
        <f t="shared" si="253"/>
        <v>0.999999999777182-0.0000149270841132575i</v>
      </c>
      <c r="H890" t="str">
        <f t="shared" si="254"/>
        <v>15.1520105842291+0.58574171352179i</v>
      </c>
      <c r="I890" t="str">
        <f t="shared" si="255"/>
        <v>24.2332704640907-619.134431675606i</v>
      </c>
      <c r="K890" t="str">
        <f t="shared" si="256"/>
        <v>0.329496804228315-0.0128221718080886i</v>
      </c>
      <c r="L890" t="str">
        <f t="shared" si="257"/>
        <v>0.000833333333333333-32.5798518084024i</v>
      </c>
      <c r="M890" t="str">
        <f t="shared" si="258"/>
        <v>0.005-11.4639264652026i</v>
      </c>
      <c r="N890">
        <f t="shared" si="259"/>
        <v>87.9984536574826</v>
      </c>
      <c r="O890">
        <f t="shared" si="260"/>
        <v>72.682729899285079</v>
      </c>
      <c r="P890" s="3">
        <f t="shared" si="261"/>
        <v>72.682729899285079</v>
      </c>
      <c r="Q890" s="3">
        <f t="shared" si="262"/>
        <v>-92.0015463425174</v>
      </c>
      <c r="R890">
        <f t="shared" si="263"/>
        <v>87.9984536574826</v>
      </c>
      <c r="S890">
        <f t="shared" si="264"/>
        <v>2.4747075240653917E-2</v>
      </c>
      <c r="T890">
        <f t="shared" si="247"/>
        <v>72.682729899285079</v>
      </c>
    </row>
    <row r="891" spans="1:20" x14ac:dyDescent="0.25">
      <c r="A891">
        <f t="shared" si="248"/>
        <v>156.08132329402585</v>
      </c>
      <c r="B891">
        <f t="shared" si="265"/>
        <v>24.841114126568403</v>
      </c>
      <c r="C891" t="str">
        <f t="shared" si="249"/>
        <v>-150.413097561533-4287.65201934253i</v>
      </c>
      <c r="D891" t="str">
        <f t="shared" si="250"/>
        <v>3.47812499594544-640.691765194277i</v>
      </c>
      <c r="E891" t="str">
        <f t="shared" si="251"/>
        <v>162.458835881695-0.235950849747386i</v>
      </c>
      <c r="F891" t="str">
        <f t="shared" si="252"/>
        <v>2.90990990925659-6012.4967256716i</v>
      </c>
      <c r="G891" t="str">
        <f t="shared" si="253"/>
        <v>0.999999999775486-0.0000149838070328624i</v>
      </c>
      <c r="H891" t="str">
        <f t="shared" si="254"/>
        <v>15.152014356735+0.58796757470527i</v>
      </c>
      <c r="I891" t="str">
        <f t="shared" si="255"/>
        <v>24.233272276805-616.79069335643i</v>
      </c>
      <c r="K891" t="str">
        <f t="shared" si="256"/>
        <v>0.329492978611276-0.0128707453540228i</v>
      </c>
      <c r="L891" t="str">
        <f t="shared" si="257"/>
        <v>0.000833333333333333-32.4565170436367i</v>
      </c>
      <c r="M891" t="str">
        <f t="shared" si="258"/>
        <v>0.005-11.4205284570657i</v>
      </c>
      <c r="N891">
        <f t="shared" si="259"/>
        <v>87.990857700226258</v>
      </c>
      <c r="O891">
        <f t="shared" si="260"/>
        <v>72.649731956659295</v>
      </c>
      <c r="P891" s="3">
        <f t="shared" si="261"/>
        <v>72.649731956659295</v>
      </c>
      <c r="Q891" s="3">
        <f t="shared" si="262"/>
        <v>-92.009142299773742</v>
      </c>
      <c r="R891">
        <f t="shared" si="263"/>
        <v>87.990857700226258</v>
      </c>
      <c r="S891">
        <f t="shared" si="264"/>
        <v>2.4841114126568403E-2</v>
      </c>
      <c r="T891">
        <f t="shared" si="247"/>
        <v>72.649731956659295</v>
      </c>
    </row>
    <row r="892" spans="1:20" x14ac:dyDescent="0.25">
      <c r="A892">
        <f t="shared" si="248"/>
        <v>156.67443232254314</v>
      </c>
      <c r="B892">
        <f t="shared" si="265"/>
        <v>24.935510360249364</v>
      </c>
      <c r="C892" t="str">
        <f t="shared" si="249"/>
        <v>-150.411170689881-4271.37382820672i</v>
      </c>
      <c r="D892" t="str">
        <f t="shared" si="250"/>
        <v>3.47812499591458-638.266353953492i</v>
      </c>
      <c r="E892" t="str">
        <f t="shared" si="251"/>
        <v>162.458754537861-0.236844089987657i</v>
      </c>
      <c r="F892" t="str">
        <f t="shared" si="252"/>
        <v>2.90990990925162-5989.73573022875i</v>
      </c>
      <c r="G892" t="str">
        <f t="shared" si="253"/>
        <v>0.999999999773776-0.0000150407454995615i</v>
      </c>
      <c r="H892" t="str">
        <f t="shared" si="254"/>
        <v>15.1520181579674+0.590201894649575i</v>
      </c>
      <c r="I892" t="str">
        <f t="shared" si="255"/>
        <v>24.2332741033229-614.455827778481i</v>
      </c>
      <c r="K892" t="str">
        <f t="shared" si="256"/>
        <v>0.32948912395492-0.0129195017584189i</v>
      </c>
      <c r="L892" t="str">
        <f t="shared" si="257"/>
        <v>0.000833333333333333-32.333649176765i</v>
      </c>
      <c r="M892" t="str">
        <f t="shared" si="258"/>
        <v>0.005-11.3772947370649i</v>
      </c>
      <c r="N892">
        <f t="shared" si="259"/>
        <v>87.983232991683607</v>
      </c>
      <c r="O892">
        <f t="shared" si="260"/>
        <v>72.616733602680483</v>
      </c>
      <c r="P892" s="3">
        <f t="shared" si="261"/>
        <v>72.616733602680483</v>
      </c>
      <c r="Q892" s="3">
        <f t="shared" si="262"/>
        <v>-92.016767008316393</v>
      </c>
      <c r="R892">
        <f t="shared" si="263"/>
        <v>87.983232991683607</v>
      </c>
      <c r="S892">
        <f t="shared" si="264"/>
        <v>2.4935510360249363E-2</v>
      </c>
      <c r="T892">
        <f t="shared" si="247"/>
        <v>72.616733602680483</v>
      </c>
    </row>
    <row r="893" spans="1:20" x14ac:dyDescent="0.25">
      <c r="A893">
        <f t="shared" si="248"/>
        <v>157.26979516536881</v>
      </c>
      <c r="B893">
        <f t="shared" si="265"/>
        <v>25.030265299618311</v>
      </c>
      <c r="C893" t="str">
        <f t="shared" si="249"/>
        <v>-150.409229196034-4255.15708342365i</v>
      </c>
      <c r="D893" t="str">
        <f t="shared" si="250"/>
        <v>3.47812499588346-635.850124388487i</v>
      </c>
      <c r="E893" t="str">
        <f t="shared" si="251"/>
        <v>162.458672576758-0.237740686030028i</v>
      </c>
      <c r="F893" t="str">
        <f t="shared" si="252"/>
        <v>2.9099099092466-5967.06089914524i</v>
      </c>
      <c r="G893" t="str">
        <f t="shared" si="253"/>
        <v>0.999999999772053-0.0000150979003324339i</v>
      </c>
      <c r="H893" t="str">
        <f t="shared" si="254"/>
        <v>15.152021988145+0.592444705503563i</v>
      </c>
      <c r="I893" t="str">
        <f t="shared" si="255"/>
        <v>24.2332759437483-612.129801353924i</v>
      </c>
      <c r="K893" t="str">
        <f t="shared" si="256"/>
        <v>0.329485240039514-0.0129684416965132i</v>
      </c>
      <c r="L893" t="str">
        <f t="shared" si="257"/>
        <v>0.000833333333333333-32.2112464402919i</v>
      </c>
      <c r="M893" t="str">
        <f t="shared" si="258"/>
        <v>0.005-11.3342246832685i</v>
      </c>
      <c r="N893">
        <f t="shared" si="259"/>
        <v>87.975579423893976</v>
      </c>
      <c r="O893">
        <f t="shared" si="260"/>
        <v>72.583734834227101</v>
      </c>
      <c r="P893" s="3">
        <f t="shared" si="261"/>
        <v>72.583734834227101</v>
      </c>
      <c r="Q893" s="3">
        <f t="shared" si="262"/>
        <v>-92.024420576106024</v>
      </c>
      <c r="R893">
        <f t="shared" si="263"/>
        <v>87.975579423893976</v>
      </c>
      <c r="S893">
        <f t="shared" si="264"/>
        <v>2.5030265299618312E-2</v>
      </c>
      <c r="T893">
        <f t="shared" si="247"/>
        <v>72.583734834227101</v>
      </c>
    </row>
    <row r="894" spans="1:20" x14ac:dyDescent="0.25">
      <c r="A894">
        <f t="shared" si="248"/>
        <v>157.86742038699722</v>
      </c>
      <c r="B894">
        <f t="shared" si="265"/>
        <v>25.12538030775686</v>
      </c>
      <c r="C894" t="str">
        <f t="shared" si="249"/>
        <v>-150.407272969421-4239.00155172383i</v>
      </c>
      <c r="D894" t="str">
        <f t="shared" si="250"/>
        <v>3.47812499585212-633.443041740995i</v>
      </c>
      <c r="E894" t="str">
        <f t="shared" si="251"/>
        <v>162.45858999372-0.238640650187596i</v>
      </c>
      <c r="F894" t="str">
        <f t="shared" si="252"/>
        <v>2.90990990924156-5944.47190623609i</v>
      </c>
      <c r="G894" t="str">
        <f t="shared" si="253"/>
        <v>0.999999999770318-0.0000151552723536708i</v>
      </c>
      <c r="H894" t="str">
        <f t="shared" si="254"/>
        <v>15.1520258474883+0.594696039538369i</v>
      </c>
      <c r="I894" t="str">
        <f t="shared" si="255"/>
        <v>24.2332777981885-609.812580622099i</v>
      </c>
      <c r="K894" t="str">
        <f t="shared" si="256"/>
        <v>0.329481326643667-0.013017565845885i</v>
      </c>
      <c r="L894" t="str">
        <f t="shared" si="257"/>
        <v>0.000833333333333333-32.0893070734128i</v>
      </c>
      <c r="M894" t="str">
        <f t="shared" si="258"/>
        <v>0.005-11.2913176760993i</v>
      </c>
      <c r="N894">
        <f t="shared" si="259"/>
        <v>87.967896888501102</v>
      </c>
      <c r="O894">
        <f t="shared" si="260"/>
        <v>72.550735648154244</v>
      </c>
      <c r="P894" s="3">
        <f t="shared" si="261"/>
        <v>72.550735648154244</v>
      </c>
      <c r="Q894" s="3">
        <f t="shared" si="262"/>
        <v>-92.032103111498898</v>
      </c>
      <c r="R894">
        <f t="shared" si="263"/>
        <v>87.967896888501102</v>
      </c>
      <c r="S894">
        <f t="shared" si="264"/>
        <v>2.5125380307756861E-2</v>
      </c>
      <c r="T894">
        <f t="shared" si="247"/>
        <v>72.550735648154244</v>
      </c>
    </row>
    <row r="895" spans="1:20" x14ac:dyDescent="0.25">
      <c r="A895">
        <f t="shared" si="248"/>
        <v>158.46731658446782</v>
      </c>
      <c r="B895">
        <f t="shared" si="265"/>
        <v>25.220856752926338</v>
      </c>
      <c r="C895" t="str">
        <f t="shared" si="249"/>
        <v>-150.405301898626-4222.90700071835i</v>
      </c>
      <c r="D895" t="str">
        <f t="shared" si="250"/>
        <v>3.47812499582053-631.045071384317i</v>
      </c>
      <c r="E895" t="str">
        <f t="shared" si="251"/>
        <v>162.458506784042-0.239543994815177i</v>
      </c>
      <c r="F895" t="str">
        <f t="shared" si="252"/>
        <v>2.90990990923647-5921.96842655098i</v>
      </c>
      <c r="G895" t="str">
        <f t="shared" si="253"/>
        <v>0.999999999768569-0.0000152128623885882i</v>
      </c>
      <c r="H895" t="str">
        <f t="shared" si="254"/>
        <v>15.1520297362192+0.596955929147769i</v>
      </c>
      <c r="I895" t="str">
        <f t="shared" si="255"/>
        <v>24.2332796667488-607.504132248993i</v>
      </c>
      <c r="K895" t="str">
        <f t="shared" si="256"/>
        <v>0.329477383544329-0.0130668748864622i</v>
      </c>
      <c r="L895" t="str">
        <f t="shared" si="257"/>
        <v>0.000833333333333333-31.9678293219894i</v>
      </c>
      <c r="M895" t="str">
        <f t="shared" si="258"/>
        <v>0.005-11.2485730983257i</v>
      </c>
      <c r="N895">
        <f t="shared" si="259"/>
        <v>87.960185276752014</v>
      </c>
      <c r="O895">
        <f t="shared" si="260"/>
        <v>72.517736041292977</v>
      </c>
      <c r="P895" s="3">
        <f t="shared" si="261"/>
        <v>72.517736041292977</v>
      </c>
      <c r="Q895" s="3">
        <f t="shared" si="262"/>
        <v>-92.039814723247986</v>
      </c>
      <c r="R895">
        <f t="shared" si="263"/>
        <v>87.960185276752014</v>
      </c>
      <c r="S895">
        <f t="shared" si="264"/>
        <v>2.5220856752926339E-2</v>
      </c>
      <c r="T895">
        <f t="shared" si="247"/>
        <v>72.517736041292977</v>
      </c>
    </row>
    <row r="896" spans="1:20" x14ac:dyDescent="0.25">
      <c r="A896">
        <f t="shared" si="248"/>
        <v>159.06949238748879</v>
      </c>
      <c r="B896">
        <f t="shared" si="265"/>
        <v>25.31669600858746</v>
      </c>
      <c r="C896" t="str">
        <f t="shared" si="249"/>
        <v>-150.403315871405-4206.87319889582i</v>
      </c>
      <c r="D896" t="str">
        <f t="shared" si="250"/>
        <v>3.47812499578871-628.65617882285i</v>
      </c>
      <c r="E896" t="str">
        <f t="shared" si="251"/>
        <v>162.458422942988-0.240450732309502i</v>
      </c>
      <c r="F896" t="str">
        <f t="shared" si="252"/>
        <v>2.90990990923133-5899.55013636985i</v>
      </c>
      <c r="G896" t="str">
        <f t="shared" si="253"/>
        <v>0.999999999766807-0.0000152706712656379i</v>
      </c>
      <c r="H896" t="str">
        <f t="shared" si="254"/>
        <v>15.1520336545618+0.599224406848747i</v>
      </c>
      <c r="I896" t="str">
        <f t="shared" si="255"/>
        <v>24.2332815495377-605.204423026818i</v>
      </c>
      <c r="K896" t="str">
        <f t="shared" si="256"/>
        <v>0.329473410516768-0.0131163695005281i</v>
      </c>
      <c r="L896" t="str">
        <f t="shared" si="257"/>
        <v>0.000833333333333333-31.8468114385229i</v>
      </c>
      <c r="M896" t="str">
        <f t="shared" si="258"/>
        <v>0.005-11.2059903350525i</v>
      </c>
      <c r="N896">
        <f t="shared" si="259"/>
        <v>87.952444479495483</v>
      </c>
      <c r="O896">
        <f t="shared" si="260"/>
        <v>72.484736010450646</v>
      </c>
      <c r="P896" s="3">
        <f t="shared" si="261"/>
        <v>72.484736010450646</v>
      </c>
      <c r="Q896" s="3">
        <f t="shared" si="262"/>
        <v>-92.047555520504517</v>
      </c>
      <c r="R896">
        <f t="shared" si="263"/>
        <v>87.952444479495483</v>
      </c>
      <c r="S896">
        <f t="shared" si="264"/>
        <v>2.531669600858746E-2</v>
      </c>
      <c r="T896">
        <f t="shared" si="247"/>
        <v>72.484736010450646</v>
      </c>
    </row>
    <row r="897" spans="1:20" x14ac:dyDescent="0.25">
      <c r="A897">
        <f t="shared" si="248"/>
        <v>159.67395645856126</v>
      </c>
      <c r="B897">
        <f t="shared" si="265"/>
        <v>25.412899453420092</v>
      </c>
      <c r="C897" t="str">
        <f t="shared" si="249"/>
        <v>-150.401314774671-4190.89991561884i</v>
      </c>
      <c r="D897" t="str">
        <f t="shared" si="250"/>
        <v>3.47812499575665-626.276329691572i</v>
      </c>
      <c r="E897" t="str">
        <f t="shared" si="251"/>
        <v>162.458338465783-0.241360875109263i</v>
      </c>
      <c r="F897" t="str">
        <f t="shared" si="252"/>
        <v>2.90990990922618-5877.21671319808i</v>
      </c>
      <c r="G897" t="str">
        <f t="shared" si="253"/>
        <v>0.999999999765031-0.0000153286998164201i</v>
      </c>
      <c r="H897" t="str">
        <f t="shared" si="254"/>
        <v>15.1520376027414+0.6015015052819i</v>
      </c>
      <c r="I897" t="str">
        <f t="shared" si="255"/>
        <v>24.2332834466635-602.913419873481i</v>
      </c>
      <c r="K897" t="str">
        <f t="shared" si="256"/>
        <v>0.329469407334567-0.0131660503727282i</v>
      </c>
      <c r="L897" t="str">
        <f t="shared" si="257"/>
        <v>0.000833333333333333-31.7262516821308i</v>
      </c>
      <c r="M897" t="str">
        <f t="shared" si="258"/>
        <v>0.005-11.1635687737123i</v>
      </c>
      <c r="N897">
        <f t="shared" si="259"/>
        <v>87.944674387180754</v>
      </c>
      <c r="O897">
        <f t="shared" si="260"/>
        <v>72.451735552410312</v>
      </c>
      <c r="P897" s="3">
        <f t="shared" si="261"/>
        <v>72.451735552410312</v>
      </c>
      <c r="Q897" s="3">
        <f t="shared" si="262"/>
        <v>-92.055325612819246</v>
      </c>
      <c r="R897">
        <f t="shared" si="263"/>
        <v>87.944674387180754</v>
      </c>
      <c r="S897">
        <f t="shared" si="264"/>
        <v>2.5412899453420092E-2</v>
      </c>
      <c r="T897">
        <f t="shared" si="247"/>
        <v>72.451735552410312</v>
      </c>
    </row>
    <row r="898" spans="1:20" x14ac:dyDescent="0.25">
      <c r="A898">
        <f t="shared" si="248"/>
        <v>160.28071749310382</v>
      </c>
      <c r="B898">
        <f t="shared" si="265"/>
        <v>25.509468471343091</v>
      </c>
      <c r="C898" t="str">
        <f t="shared" si="249"/>
        <v>-150.39929849448-4174.9869211207i</v>
      </c>
      <c r="D898" t="str">
        <f t="shared" si="250"/>
        <v>3.47812499572433-623.905489755549i</v>
      </c>
      <c r="E898" t="str">
        <f t="shared" si="251"/>
        <v>162.458253347617-0.242274435695359i</v>
      </c>
      <c r="F898" t="str">
        <f t="shared" si="252"/>
        <v>2.90990990922096-5854.96783576181i</v>
      </c>
      <c r="G898" t="str">
        <f t="shared" si="253"/>
        <v>0.999999999763242-0.000015386948875695i</v>
      </c>
      <c r="H898" t="str">
        <f t="shared" si="254"/>
        <v>15.1520415809852+0.60378725721192i</v>
      </c>
      <c r="I898" t="str">
        <f t="shared" si="255"/>
        <v>24.233285358235-600.631089832123i</v>
      </c>
      <c r="K898" t="str">
        <f t="shared" si="256"/>
        <v>0.329465373769605-0.0132159181900753i</v>
      </c>
      <c r="L898" t="str">
        <f t="shared" si="257"/>
        <v>0.000833333333333333-31.6061483185205i</v>
      </c>
      <c r="M898" t="str">
        <f t="shared" si="258"/>
        <v>0.005-11.1213078040569i</v>
      </c>
      <c r="N898">
        <f t="shared" si="259"/>
        <v>87.936874889856313</v>
      </c>
      <c r="O898">
        <f t="shared" si="260"/>
        <v>72.41873466393065</v>
      </c>
      <c r="P898" s="3">
        <f t="shared" si="261"/>
        <v>72.41873466393065</v>
      </c>
      <c r="Q898" s="3">
        <f t="shared" si="262"/>
        <v>-92.063125110143687</v>
      </c>
      <c r="R898">
        <f t="shared" si="263"/>
        <v>87.936874889856313</v>
      </c>
      <c r="S898">
        <f t="shared" si="264"/>
        <v>2.550946847134309E-2</v>
      </c>
      <c r="T898">
        <f t="shared" si="247"/>
        <v>72.41873466393065</v>
      </c>
    </row>
    <row r="899" spans="1:20" x14ac:dyDescent="0.25">
      <c r="A899">
        <f t="shared" si="248"/>
        <v>160.88978421957762</v>
      </c>
      <c r="B899">
        <f t="shared" si="265"/>
        <v>25.606404451534196</v>
      </c>
      <c r="C899" t="str">
        <f t="shared" si="249"/>
        <v>-150.397266916044-4159.13398650228i</v>
      </c>
      <c r="D899" t="str">
        <f t="shared" si="250"/>
        <v>3.47812499569177-621.543624909458i</v>
      </c>
      <c r="E899" t="str">
        <f t="shared" si="251"/>
        <v>162.458167583646-0.243191426590742i</v>
      </c>
      <c r="F899" t="str">
        <f t="shared" si="252"/>
        <v>2.90990990921571-5832.80318400352i</v>
      </c>
      <c r="G899" t="str">
        <f t="shared" si="253"/>
        <v>0.999999999761439-0.0000154454192813948i</v>
      </c>
      <c r="H899" t="str">
        <f t="shared" si="254"/>
        <v>15.1520455895222+0.606081695528081i</v>
      </c>
      <c r="I899" t="str">
        <f t="shared" si="255"/>
        <v>24.2332872843624-598.35740007067i</v>
      </c>
      <c r="K899" t="str">
        <f t="shared" si="256"/>
        <v>0.329461309592048-0.0132659736419574i</v>
      </c>
      <c r="L899" t="str">
        <f t="shared" si="257"/>
        <v>0.000833333333333333-31.4864996199646i</v>
      </c>
      <c r="M899" t="str">
        <f t="shared" si="258"/>
        <v>0.005-11.079206818148i</v>
      </c>
      <c r="N899">
        <f t="shared" si="259"/>
        <v>87.929045877168335</v>
      </c>
      <c r="O899">
        <f t="shared" si="260"/>
        <v>72.385733341746104</v>
      </c>
      <c r="P899" s="3">
        <f t="shared" si="261"/>
        <v>72.385733341746104</v>
      </c>
      <c r="Q899" s="3">
        <f t="shared" si="262"/>
        <v>-92.070954122831665</v>
      </c>
      <c r="R899">
        <f t="shared" si="263"/>
        <v>87.929045877168335</v>
      </c>
      <c r="S899">
        <f t="shared" si="264"/>
        <v>2.5606404451534195E-2</v>
      </c>
      <c r="T899">
        <f t="shared" si="247"/>
        <v>72.385733341746104</v>
      </c>
    </row>
    <row r="900" spans="1:20" x14ac:dyDescent="0.25">
      <c r="A900">
        <f t="shared" si="248"/>
        <v>161.50116539961201</v>
      </c>
      <c r="B900">
        <f t="shared" si="265"/>
        <v>25.703708788450026</v>
      </c>
      <c r="C900" t="str">
        <f t="shared" si="249"/>
        <v>-150.395219923704-4143.34088372846i</v>
      </c>
      <c r="D900" t="str">
        <f t="shared" si="250"/>
        <v>3.47812499565897-619.19070117708i</v>
      </c>
      <c r="E900" t="str">
        <f t="shared" si="251"/>
        <v>162.458081168986-0.24411186036083i</v>
      </c>
      <c r="F900" t="str">
        <f t="shared" si="252"/>
        <v>2.90990990921043-5810.72243907727i</v>
      </c>
      <c r="G900" t="str">
        <f t="shared" si="253"/>
        <v>0.999999999759623-0.000015504111874636i</v>
      </c>
      <c r="H900" t="str">
        <f t="shared" si="254"/>
        <v>15.152049628583+0.608384853244687i</v>
      </c>
      <c r="I900" t="str">
        <f t="shared" si="255"/>
        <v>24.2332892251561-596.092317881328i</v>
      </c>
      <c r="K900" t="str">
        <f t="shared" si="256"/>
        <v>0.329457214570335-0.0133162174201426i</v>
      </c>
      <c r="L900" t="str">
        <f t="shared" si="257"/>
        <v>0.000833333333333333-31.3673038652766i</v>
      </c>
      <c r="M900" t="str">
        <f t="shared" si="258"/>
        <v>0.005-11.0372652103487i</v>
      </c>
      <c r="N900">
        <f t="shared" si="259"/>
        <v>87.921187238359522</v>
      </c>
      <c r="O900">
        <f t="shared" si="260"/>
        <v>72.35273158256615</v>
      </c>
      <c r="P900" s="3">
        <f t="shared" si="261"/>
        <v>72.35273158256615</v>
      </c>
      <c r="Q900" s="3">
        <f t="shared" si="262"/>
        <v>-92.078812761640478</v>
      </c>
      <c r="R900">
        <f t="shared" si="263"/>
        <v>87.921187238359522</v>
      </c>
      <c r="S900">
        <f t="shared" si="264"/>
        <v>2.5703708788450026E-2</v>
      </c>
      <c r="T900">
        <f t="shared" si="247"/>
        <v>72.35273158256615</v>
      </c>
    </row>
    <row r="901" spans="1:20" x14ac:dyDescent="0.25">
      <c r="A901">
        <f t="shared" si="248"/>
        <v>162.11486982813054</v>
      </c>
      <c r="B901">
        <f t="shared" si="265"/>
        <v>25.801382881846138</v>
      </c>
      <c r="C901" t="str">
        <f t="shared" si="249"/>
        <v>-150.393157400939-4127.60738562506i</v>
      </c>
      <c r="D901" t="str">
        <f t="shared" si="250"/>
        <v>3.47812499562591-616.846684710813i</v>
      </c>
      <c r="E901" t="str">
        <f t="shared" si="251"/>
        <v>162.45799409872-0.245035749613333i</v>
      </c>
      <c r="F901" t="str">
        <f t="shared" si="252"/>
        <v>2.9099099092051-5788.72528334407i</v>
      </c>
      <c r="G901" t="str">
        <f t="shared" si="253"/>
        <v>0.999999999757792-0.000015563027499731i</v>
      </c>
      <c r="H901" t="str">
        <f t="shared" si="254"/>
        <v>15.1520536984001+0.610696763501604i</v>
      </c>
      <c r="I901" t="str">
        <f t="shared" si="255"/>
        <v>24.2332911807285-593.835810680128i</v>
      </c>
      <c r="K901" t="str">
        <f t="shared" si="256"/>
        <v>0.329453088471164-0.0133666502187868i</v>
      </c>
      <c r="L901" t="str">
        <f t="shared" si="257"/>
        <v>0.000833333333333333-31.2485593397853i</v>
      </c>
      <c r="M901" t="str">
        <f t="shared" si="258"/>
        <v>0.005-10.9954823773149i</v>
      </c>
      <c r="N901">
        <f t="shared" si="259"/>
        <v>87.913298862267567</v>
      </c>
      <c r="O901">
        <f t="shared" si="260"/>
        <v>72.31972938307554</v>
      </c>
      <c r="P901" s="3">
        <f t="shared" si="261"/>
        <v>72.31972938307554</v>
      </c>
      <c r="Q901" s="3">
        <f t="shared" si="262"/>
        <v>-92.086701137732433</v>
      </c>
      <c r="R901">
        <f t="shared" si="263"/>
        <v>87.913298862267567</v>
      </c>
      <c r="S901">
        <f t="shared" si="264"/>
        <v>2.5801382881846139E-2</v>
      </c>
      <c r="T901">
        <f t="shared" si="247"/>
        <v>72.31972938307554</v>
      </c>
    </row>
    <row r="902" spans="1:20" x14ac:dyDescent="0.25">
      <c r="A902">
        <f t="shared" si="248"/>
        <v>162.73090633347746</v>
      </c>
      <c r="B902">
        <f t="shared" si="265"/>
        <v>25.899428136797155</v>
      </c>
      <c r="C902" t="str">
        <f t="shared" si="249"/>
        <v>-150.391079230352-4111.9332658755i</v>
      </c>
      <c r="D902" t="str">
        <f t="shared" si="250"/>
        <v>3.47812499559262-614.511541791202i</v>
      </c>
      <c r="E902" t="str">
        <f t="shared" si="251"/>
        <v>162.457906367891-0.245963106998525i</v>
      </c>
      <c r="F902" t="str">
        <f t="shared" si="252"/>
        <v>2.90990990919975-5766.81140036754i</v>
      </c>
      <c r="G902" t="str">
        <f t="shared" si="253"/>
        <v>0.999999999755948-0.0000156221670042012i</v>
      </c>
      <c r="H902" t="str">
        <f t="shared" si="254"/>
        <v>15.1520577992078+0.613017459564666i</v>
      </c>
      <c r="I902" t="str">
        <f t="shared" si="255"/>
        <v>24.233293151192-591.587846006469i</v>
      </c>
      <c r="K902" t="str">
        <f t="shared" si="256"/>
        <v>0.32944893105948-0.0134172727344388i</v>
      </c>
      <c r="L902" t="str">
        <f t="shared" si="257"/>
        <v>0.000833333333333333-31.1302643353111i</v>
      </c>
      <c r="M902" t="str">
        <f t="shared" si="258"/>
        <v>0.005-10.9538577179865i</v>
      </c>
      <c r="N902">
        <f t="shared" si="259"/>
        <v>87.905380637324015</v>
      </c>
      <c r="O902">
        <f t="shared" si="260"/>
        <v>72.286726739933954</v>
      </c>
      <c r="P902" s="3">
        <f t="shared" si="261"/>
        <v>72.286726739933954</v>
      </c>
      <c r="Q902" s="3">
        <f t="shared" si="262"/>
        <v>-92.094619362675985</v>
      </c>
      <c r="R902">
        <f t="shared" si="263"/>
        <v>87.905380637324015</v>
      </c>
      <c r="S902">
        <f t="shared" si="264"/>
        <v>2.5899428136797156E-2</v>
      </c>
      <c r="T902">
        <f t="shared" si="247"/>
        <v>72.286726739933954</v>
      </c>
    </row>
    <row r="903" spans="1:20" x14ac:dyDescent="0.25">
      <c r="A903">
        <f t="shared" si="248"/>
        <v>163.34928377754466</v>
      </c>
      <c r="B903">
        <f t="shared" si="265"/>
        <v>25.997845963716983</v>
      </c>
      <c r="C903" t="str">
        <f t="shared" si="249"/>
        <v>-150.38898529366-4096.31829901749i</v>
      </c>
      <c r="D903" t="str">
        <f t="shared" si="250"/>
        <v>3.47812499555904-612.185238826418i</v>
      </c>
      <c r="E903" t="str">
        <f t="shared" si="251"/>
        <v>162.457817971508-0.246893945209285i</v>
      </c>
      <c r="F903" t="str">
        <f t="shared" si="252"/>
        <v>2.90990990919433-5744.98047490901i</v>
      </c>
      <c r="G903" t="str">
        <f t="shared" si="253"/>
        <v>0.99999999975409-0.000015681531238788i</v>
      </c>
      <c r="H903" t="str">
        <f t="shared" si="254"/>
        <v>15.152061931242+0.615346974826189i</v>
      </c>
      <c r="I903" t="str">
        <f t="shared" si="255"/>
        <v>24.2332951366593-589.348391522609i</v>
      </c>
      <c r="K903" t="str">
        <f t="shared" si="256"/>
        <v>0.329444742098464-0.0134680856660473i</v>
      </c>
      <c r="L903" t="str">
        <f t="shared" si="257"/>
        <v>0.000833333333333333-31.0124171501407i</v>
      </c>
      <c r="M903" t="str">
        <f t="shared" si="258"/>
        <v>0.005-10.9123906335789i</v>
      </c>
      <c r="N903">
        <f t="shared" si="259"/>
        <v>87.897432451552746</v>
      </c>
      <c r="O903">
        <f t="shared" si="260"/>
        <v>72.253723649775708</v>
      </c>
      <c r="P903" s="3">
        <f t="shared" si="261"/>
        <v>72.253723649775708</v>
      </c>
      <c r="Q903" s="3">
        <f t="shared" si="262"/>
        <v>-92.102567548447254</v>
      </c>
      <c r="R903">
        <f t="shared" si="263"/>
        <v>87.897432451552746</v>
      </c>
      <c r="S903">
        <f t="shared" si="264"/>
        <v>2.5997845963716983E-2</v>
      </c>
      <c r="T903">
        <f t="shared" si="247"/>
        <v>72.253723649775708</v>
      </c>
    </row>
    <row r="904" spans="1:20" x14ac:dyDescent="0.25">
      <c r="A904">
        <f t="shared" si="248"/>
        <v>163.97001105589933</v>
      </c>
      <c r="B904">
        <f t="shared" si="265"/>
        <v>26.096637778379108</v>
      </c>
      <c r="C904" t="str">
        <f t="shared" si="249"/>
        <v>-150.386875471702-4080.76226043994i</v>
      </c>
      <c r="D904" t="str">
        <f t="shared" si="250"/>
        <v>3.47812499552525-609.867742351827i</v>
      </c>
      <c r="E904" t="str">
        <f t="shared" si="251"/>
        <v>162.457728904538-0.247828276981185i</v>
      </c>
      <c r="F904" t="str">
        <f t="shared" si="252"/>
        <v>2.90990990918889-5723.23219292338i</v>
      </c>
      <c r="G904" t="str">
        <f t="shared" si="253"/>
        <v>0.999999999752217-0.0000157411210574659i</v>
      </c>
      <c r="H904" t="str">
        <f t="shared" si="254"/>
        <v>15.1520660947404+0.617685342805473i</v>
      </c>
      <c r="I904" t="str">
        <f t="shared" si="255"/>
        <v>24.2332971372455-587.117415013251i</v>
      </c>
      <c r="K904" t="str">
        <f t="shared" si="256"/>
        <v>0.329440521349518-0.0135190897149674i</v>
      </c>
      <c r="L904" t="str">
        <f t="shared" si="257"/>
        <v>0.000833333333333333-30.8950160890025i</v>
      </c>
      <c r="M904" t="str">
        <f t="shared" si="258"/>
        <v>0.005-10.8710805275741i</v>
      </c>
      <c r="N904">
        <f t="shared" si="259"/>
        <v>87.889454192568579</v>
      </c>
      <c r="O904">
        <f t="shared" si="260"/>
        <v>72.22072010920985</v>
      </c>
      <c r="P904" s="3">
        <f t="shared" si="261"/>
        <v>72.22072010920985</v>
      </c>
      <c r="Q904" s="3">
        <f t="shared" si="262"/>
        <v>-92.110545807431421</v>
      </c>
      <c r="R904">
        <f t="shared" si="263"/>
        <v>87.889454192568579</v>
      </c>
      <c r="S904">
        <f t="shared" si="264"/>
        <v>2.6096637778379107E-2</v>
      </c>
      <c r="T904">
        <f t="shared" si="247"/>
        <v>72.22072010920985</v>
      </c>
    </row>
    <row r="905" spans="1:20" x14ac:dyDescent="0.25">
      <c r="A905">
        <f t="shared" si="248"/>
        <v>164.59309709791177</v>
      </c>
      <c r="B905">
        <f t="shared" si="265"/>
        <v>26.19580500193695</v>
      </c>
      <c r="C905" t="str">
        <f t="shared" si="249"/>
        <v>-150.384749644415-4065.26492637956i</v>
      </c>
      <c r="D905" t="str">
        <f t="shared" si="250"/>
        <v>3.47812499549116-607.559019029452i</v>
      </c>
      <c r="E905" t="str">
        <f t="shared" si="251"/>
        <v>162.457639161915-0.248766115092593i</v>
      </c>
      <c r="F905" t="str">
        <f t="shared" si="252"/>
        <v>2.90990990918339-5701.56624155424i</v>
      </c>
      <c r="G905" t="str">
        <f t="shared" si="253"/>
        <v>0.99999999975033-0.0000158009373174545i</v>
      </c>
      <c r="H905" t="str">
        <f t="shared" si="254"/>
        <v>15.1520702899427+0.62003259714924i</v>
      </c>
      <c r="I905" t="str">
        <f t="shared" si="255"/>
        <v>24.233299153065-584.894884385046i</v>
      </c>
      <c r="K905" t="str">
        <f t="shared" si="256"/>
        <v>0.329436268572252-0.0135702855849664i</v>
      </c>
      <c r="L905" t="str">
        <f t="shared" si="257"/>
        <v>0.000833333333333333-30.7780594630428i</v>
      </c>
      <c r="M905" t="str">
        <f t="shared" si="258"/>
        <v>0.005-10.8299268057124i</v>
      </c>
      <c r="N905">
        <f t="shared" si="259"/>
        <v>87.881445747576066</v>
      </c>
      <c r="O905">
        <f t="shared" si="260"/>
        <v>72.187716114819708</v>
      </c>
      <c r="P905" s="3">
        <f t="shared" si="261"/>
        <v>72.187716114819708</v>
      </c>
      <c r="Q905" s="3">
        <f t="shared" si="262"/>
        <v>-92.118554252423934</v>
      </c>
      <c r="R905">
        <f t="shared" si="263"/>
        <v>87.881445747576066</v>
      </c>
      <c r="S905">
        <f t="shared" si="264"/>
        <v>2.619580500193695E-2</v>
      </c>
      <c r="T905">
        <f t="shared" si="247"/>
        <v>72.187716114819708</v>
      </c>
    </row>
    <row r="906" spans="1:20" x14ac:dyDescent="0.25">
      <c r="A906">
        <f t="shared" si="248"/>
        <v>165.21855086688382</v>
      </c>
      <c r="B906">
        <f t="shared" si="265"/>
        <v>26.295349060944311</v>
      </c>
      <c r="C906" t="str">
        <f t="shared" si="249"/>
        <v>-150.382607690841-4049.82607391778i</v>
      </c>
      <c r="D906" t="str">
        <f t="shared" si="250"/>
        <v>3.47812499545682-605.25903564754i</v>
      </c>
      <c r="E906" t="str">
        <f t="shared" si="251"/>
        <v>162.457548738533-0.2497074723648i</v>
      </c>
      <c r="F906" t="str">
        <f t="shared" si="252"/>
        <v>2.90990990917786-5679.98230912966i</v>
      </c>
      <c r="G906" t="str">
        <f t="shared" si="253"/>
        <v>0.999999999748429-0.0000158609808792306i</v>
      </c>
      <c r="H906" t="str">
        <f t="shared" si="254"/>
        <v>15.1520745170903+0.622388771632164i</v>
      </c>
      <c r="I906" t="str">
        <f t="shared" si="255"/>
        <v>24.2333011842343-582.680767666148i</v>
      </c>
      <c r="K906" t="str">
        <f t="shared" si="256"/>
        <v>0.329431983524469-0.0136216739822303i</v>
      </c>
      <c r="L906" t="str">
        <f t="shared" si="257"/>
        <v>0.000833333333333333-30.6615455898016i</v>
      </c>
      <c r="M906" t="str">
        <f t="shared" si="258"/>
        <v>0.005-10.7889288759837i</v>
      </c>
      <c r="N906">
        <f t="shared" si="259"/>
        <v>87.873407003367987</v>
      </c>
      <c r="O906">
        <f t="shared" si="260"/>
        <v>72.154711663162843</v>
      </c>
      <c r="P906" s="3">
        <f t="shared" si="261"/>
        <v>72.154711663162843</v>
      </c>
      <c r="Q906" s="3">
        <f t="shared" si="262"/>
        <v>-92.126592996632013</v>
      </c>
      <c r="R906">
        <f t="shared" si="263"/>
        <v>87.873407003367987</v>
      </c>
      <c r="S906">
        <f t="shared" si="264"/>
        <v>2.6295349060944311E-2</v>
      </c>
      <c r="T906">
        <f t="shared" si="247"/>
        <v>72.154711663162843</v>
      </c>
    </row>
    <row r="907" spans="1:20" x14ac:dyDescent="0.25">
      <c r="A907">
        <f t="shared" si="248"/>
        <v>165.84638136017799</v>
      </c>
      <c r="B907">
        <f t="shared" si="265"/>
        <v>26.3952713873759</v>
      </c>
      <c r="C907" t="str">
        <f t="shared" si="249"/>
        <v>-150.380449489116-4034.44548097747i</v>
      </c>
      <c r="D907" t="str">
        <f t="shared" si="250"/>
        <v>3.47812499542224-602.967759120056i</v>
      </c>
      <c r="E907" t="str">
        <f t="shared" si="251"/>
        <v>162.457457629248-0.250652361662174i</v>
      </c>
      <c r="F907" t="str">
        <f t="shared" si="252"/>
        <v>2.90990990917229-5658.4800851575i</v>
      </c>
      <c r="G907" t="str">
        <f t="shared" si="253"/>
        <v>0.999999999746514-0.0000159212526065413i</v>
      </c>
      <c r="H907" t="str">
        <f t="shared" si="254"/>
        <v>15.1520787764265+0.624753900157336i</v>
      </c>
      <c r="I907" t="str">
        <f t="shared" si="255"/>
        <v>24.2333032308707-580.475033005745i</v>
      </c>
      <c r="K907" t="str">
        <f t="shared" si="256"/>
        <v>0.329427665962155-0.0136732556153704i</v>
      </c>
      <c r="L907" t="str">
        <f t="shared" si="257"/>
        <v>0.000833333333333333-30.5454727931875i</v>
      </c>
      <c r="M907" t="str">
        <f t="shared" si="258"/>
        <v>0.005-10.7480861486189i</v>
      </c>
      <c r="N907">
        <f t="shared" si="259"/>
        <v>87.865337846323996</v>
      </c>
      <c r="O907">
        <f t="shared" si="260"/>
        <v>72.121706750770798</v>
      </c>
      <c r="P907" s="3">
        <f t="shared" si="261"/>
        <v>72.121706750770798</v>
      </c>
      <c r="Q907" s="3">
        <f t="shared" si="262"/>
        <v>-92.134662153676004</v>
      </c>
      <c r="R907">
        <f t="shared" si="263"/>
        <v>87.865337846323996</v>
      </c>
      <c r="S907">
        <f t="shared" si="264"/>
        <v>2.63952713873759E-2</v>
      </c>
      <c r="T907">
        <f t="shared" si="247"/>
        <v>72.121706750770798</v>
      </c>
    </row>
    <row r="908" spans="1:20" x14ac:dyDescent="0.25">
      <c r="A908">
        <f t="shared" si="248"/>
        <v>166.47659760934667</v>
      </c>
      <c r="B908">
        <f t="shared" si="265"/>
        <v>26.495573418647929</v>
      </c>
      <c r="C908" t="str">
        <f t="shared" si="249"/>
        <v>-150.378274916449-4019.12292631969i</v>
      </c>
      <c r="D908" t="str">
        <f t="shared" si="250"/>
        <v>3.47812499538737-600.685156486217i</v>
      </c>
      <c r="E908" t="str">
        <f t="shared" si="251"/>
        <v>162.457365828876-0.251600795892029i</v>
      </c>
      <c r="F908" t="str">
        <f t="shared" si="252"/>
        <v>2.90990990916666-5637.05926032104i</v>
      </c>
      <c r="G908" t="str">
        <f t="shared" si="253"/>
        <v>0.999999999744584-0.0000159817533664153i</v>
      </c>
      <c r="H908" t="str">
        <f t="shared" si="254"/>
        <v>15.1520830681964+0.627128016756716i</v>
      </c>
      <c r="I908" t="str">
        <f t="shared" si="255"/>
        <v>24.2333052930907-578.277648673602i</v>
      </c>
      <c r="K908" t="str">
        <f t="shared" si="256"/>
        <v>0.329423315639463-0.0137250311954286i</v>
      </c>
      <c r="L908" t="str">
        <f t="shared" si="257"/>
        <v>0.000833333333333333-30.4298394034544i</v>
      </c>
      <c r="M908" t="str">
        <f t="shared" si="258"/>
        <v>0.005-10.7073980360818i</v>
      </c>
      <c r="N908">
        <f t="shared" si="259"/>
        <v>87.857238162409388</v>
      </c>
      <c r="O908">
        <f t="shared" si="260"/>
        <v>72.088701374148741</v>
      </c>
      <c r="P908" s="3">
        <f t="shared" si="261"/>
        <v>72.088701374148741</v>
      </c>
      <c r="Q908" s="3">
        <f t="shared" si="262"/>
        <v>-92.142761837590612</v>
      </c>
      <c r="R908">
        <f t="shared" si="263"/>
        <v>87.857238162409388</v>
      </c>
      <c r="S908">
        <f t="shared" si="264"/>
        <v>2.649557341864793E-2</v>
      </c>
      <c r="T908">
        <f t="shared" si="247"/>
        <v>72.088701374148741</v>
      </c>
    </row>
    <row r="909" spans="1:20" x14ac:dyDescent="0.25">
      <c r="A909">
        <f t="shared" si="248"/>
        <v>167.10920868026218</v>
      </c>
      <c r="B909">
        <f t="shared" si="265"/>
        <v>26.596256597638792</v>
      </c>
      <c r="C909" t="str">
        <f t="shared" si="249"/>
        <v>-150.376083849146-4003.85818954071i</v>
      </c>
      <c r="D909" t="str">
        <f t="shared" si="250"/>
        <v>3.47812499535226-598.411194910021i</v>
      </c>
      <c r="E909" t="str">
        <f t="shared" si="251"/>
        <v>162.457273332195-0.252552788005073i</v>
      </c>
      <c r="F909" t="str">
        <f t="shared" si="252"/>
        <v>2.90990990916101-5615.71952647457i</v>
      </c>
      <c r="G909" t="str">
        <f t="shared" si="253"/>
        <v>0.999999999742639-0.0000160424840291765i</v>
      </c>
      <c r="H909" t="str">
        <f t="shared" si="254"/>
        <v>15.1520873926469+0.629511155591706i</v>
      </c>
      <c r="I909" t="str">
        <f t="shared" si="255"/>
        <v>24.2333073710139-576.088583059609i</v>
      </c>
      <c r="K909" t="str">
        <f t="shared" si="256"/>
        <v>0.329418932308704-0.0137770014358853i</v>
      </c>
      <c r="L909" t="str">
        <f t="shared" si="257"/>
        <v>0.000833333333333333-30.3146437571771i</v>
      </c>
      <c r="M909" t="str">
        <f t="shared" si="258"/>
        <v>0.005-10.6668639530602i</v>
      </c>
      <c r="N909">
        <f t="shared" si="259"/>
        <v>87.849107837173477</v>
      </c>
      <c r="O909">
        <f t="shared" si="260"/>
        <v>72.055695529775733</v>
      </c>
      <c r="P909" s="3">
        <f t="shared" si="261"/>
        <v>72.055695529775733</v>
      </c>
      <c r="Q909" s="3">
        <f t="shared" si="262"/>
        <v>-92.150892162826523</v>
      </c>
      <c r="R909">
        <f t="shared" si="263"/>
        <v>87.849107837173477</v>
      </c>
      <c r="S909">
        <f t="shared" si="264"/>
        <v>2.6596256597638791E-2</v>
      </c>
      <c r="T909">
        <f t="shared" si="247"/>
        <v>72.055695529775733</v>
      </c>
    </row>
    <row r="910" spans="1:20" x14ac:dyDescent="0.25">
      <c r="A910">
        <f t="shared" si="248"/>
        <v>167.74422367324718</v>
      </c>
      <c r="B910">
        <f t="shared" si="265"/>
        <v>26.69732237270982</v>
      </c>
      <c r="C910" t="str">
        <f t="shared" si="249"/>
        <v>-150.373876162577-3988.65105106867i</v>
      </c>
      <c r="D910" t="str">
        <f t="shared" si="250"/>
        <v>3.47812499531687-596.145841679763i</v>
      </c>
      <c r="E910" t="str">
        <f t="shared" si="251"/>
        <v>162.457180133947-0.253508350995161i</v>
      </c>
      <c r="F910" t="str">
        <f t="shared" si="252"/>
        <v>2.90990990915531-5594.4605766388i</v>
      </c>
      <c r="G910" t="str">
        <f t="shared" si="253"/>
        <v>0.999999999740679-0.0000161034454684557i</v>
      </c>
      <c r="H910" t="str">
        <f t="shared" si="254"/>
        <v>15.152091750027+0.631903350953591i</v>
      </c>
      <c r="I910" t="str">
        <f t="shared" si="255"/>
        <v>24.2333094647599-573.907804673323i</v>
      </c>
      <c r="K910" t="str">
        <f t="shared" si="256"/>
        <v>0.329414515720325-0.0138291670526643i</v>
      </c>
      <c r="L910" t="str">
        <f t="shared" si="257"/>
        <v>0.000833333333333333-30.1998841972276i</v>
      </c>
      <c r="M910" t="str">
        <f t="shared" si="258"/>
        <v>0.005-10.6264833164576i</v>
      </c>
      <c r="N910">
        <f t="shared" si="259"/>
        <v>87.840946755748405</v>
      </c>
      <c r="O910">
        <f t="shared" si="260"/>
        <v>72.022689214104105</v>
      </c>
      <c r="P910" s="3">
        <f t="shared" si="261"/>
        <v>72.022689214104105</v>
      </c>
      <c r="Q910" s="3">
        <f t="shared" si="262"/>
        <v>-92.159053244251595</v>
      </c>
      <c r="R910">
        <f t="shared" si="263"/>
        <v>87.840946755748405</v>
      </c>
      <c r="S910">
        <f t="shared" si="264"/>
        <v>2.669732237270982E-2</v>
      </c>
      <c r="T910">
        <f t="shared" si="247"/>
        <v>72.022689214104105</v>
      </c>
    </row>
    <row r="911" spans="1:20" x14ac:dyDescent="0.25">
      <c r="A911">
        <f t="shared" si="248"/>
        <v>168.38165172320555</v>
      </c>
      <c r="B911">
        <f t="shared" si="265"/>
        <v>26.79877219772612</v>
      </c>
      <c r="C911" t="str">
        <f t="shared" si="249"/>
        <v>-150.371651731174-3973.50129216032i</v>
      </c>
      <c r="D911" t="str">
        <f t="shared" si="250"/>
        <v>3.4781249952812-593.889064207576i</v>
      </c>
      <c r="E911" t="str">
        <f t="shared" si="251"/>
        <v>162.457086228828-0.254467497899605i</v>
      </c>
      <c r="F911" t="str">
        <f t="shared" si="252"/>
        <v>2.90990990914956-5573.2821049966i</v>
      </c>
      <c r="G911" t="str">
        <f t="shared" si="253"/>
        <v>0.999999999738705-0.000016164638561204i</v>
      </c>
      <c r="H911" t="str">
        <f t="shared" si="254"/>
        <v>15.1520961405875+0.63430463726402i</v>
      </c>
      <c r="I911" t="str">
        <f t="shared" si="255"/>
        <v>24.2333115744487-571.735282143517i</v>
      </c>
      <c r="K911" t="str">
        <f t="shared" si="256"/>
        <v>0.3294100656229-0.0138815287641394i</v>
      </c>
      <c r="L911" t="str">
        <f t="shared" si="257"/>
        <v>0.000833333333333333-30.0855590727512i</v>
      </c>
      <c r="M911" t="str">
        <f t="shared" si="258"/>
        <v>0.005-10.5862555453852i</v>
      </c>
      <c r="N911">
        <f t="shared" si="259"/>
        <v>87.832754802847688</v>
      </c>
      <c r="O911">
        <f t="shared" si="260"/>
        <v>71.989682423559088</v>
      </c>
      <c r="P911" s="3">
        <f t="shared" si="261"/>
        <v>71.989682423559088</v>
      </c>
      <c r="Q911" s="3">
        <f t="shared" si="262"/>
        <v>-92.167245197152312</v>
      </c>
      <c r="R911">
        <f t="shared" si="263"/>
        <v>87.832754802847688</v>
      </c>
      <c r="S911">
        <f t="shared" si="264"/>
        <v>2.6798772197726119E-2</v>
      </c>
      <c r="T911">
        <f t="shared" si="247"/>
        <v>71.989682423559088</v>
      </c>
    </row>
    <row r="912" spans="1:20" x14ac:dyDescent="0.25">
      <c r="A912">
        <f t="shared" si="248"/>
        <v>169.02150199975372</v>
      </c>
      <c r="B912">
        <f t="shared" si="265"/>
        <v>26.90060753207748</v>
      </c>
      <c r="C912" t="str">
        <f t="shared" si="249"/>
        <v>-150.369410428437-3958.4086948983i</v>
      </c>
      <c r="D912" t="str">
        <f t="shared" si="250"/>
        <v>3.47812499524527-591.640830028964i</v>
      </c>
      <c r="E912" t="str">
        <f t="shared" si="251"/>
        <v>162.4569916115-0.255430241799237i</v>
      </c>
      <c r="F912" t="str">
        <f t="shared" si="252"/>
        <v>2.90990990914377-5552.18380688859i</v>
      </c>
      <c r="G912" t="str">
        <f t="shared" si="253"/>
        <v>0.999999999736715-0.0000162260641877043i</v>
      </c>
      <c r="H912" t="str">
        <f t="shared" si="254"/>
        <v>15.1521005645808+0.636715049075529i</v>
      </c>
      <c r="I912" t="str">
        <f t="shared" si="255"/>
        <v>24.2333137002018-569.570984217719i</v>
      </c>
      <c r="K912" t="str">
        <f t="shared" si="256"/>
        <v>0.329405581763122-0.0139340872911411i</v>
      </c>
      <c r="L912" t="str">
        <f t="shared" si="257"/>
        <v>0.000833333333333333-29.9716667391424i</v>
      </c>
      <c r="M912" t="str">
        <f t="shared" si="258"/>
        <v>0.005-10.5461800611528i</v>
      </c>
      <c r="N912">
        <f t="shared" si="259"/>
        <v>87.824531862764829</v>
      </c>
      <c r="O912">
        <f t="shared" si="260"/>
        <v>71.956675154539496</v>
      </c>
      <c r="P912" s="3">
        <f t="shared" si="261"/>
        <v>71.956675154539496</v>
      </c>
      <c r="Q912" s="3">
        <f t="shared" si="262"/>
        <v>-92.175468137235171</v>
      </c>
      <c r="R912">
        <f t="shared" si="263"/>
        <v>87.824531862764829</v>
      </c>
      <c r="S912">
        <f t="shared" si="264"/>
        <v>2.6900607532077479E-2</v>
      </c>
      <c r="T912">
        <f t="shared" si="247"/>
        <v>71.956675154539496</v>
      </c>
    </row>
    <row r="913" spans="1:20" x14ac:dyDescent="0.25">
      <c r="A913">
        <f t="shared" si="248"/>
        <v>169.66378370735279</v>
      </c>
      <c r="B913">
        <f t="shared" si="265"/>
        <v>27.002829840699373</v>
      </c>
      <c r="C913" t="str">
        <f t="shared" si="249"/>
        <v>-150.367152126912-3943.37304218753i</v>
      </c>
      <c r="D913" t="str">
        <f t="shared" si="250"/>
        <v>3.47812499520907-589.401106802319i</v>
      </c>
      <c r="E913" t="str">
        <f t="shared" si="251"/>
        <v>162.456896276583-0.256396595818475i</v>
      </c>
      <c r="F913" t="str">
        <f t="shared" si="252"/>
        <v>2.90990990913793-5531.16537880865i</v>
      </c>
      <c r="G913" t="str">
        <f t="shared" si="253"/>
        <v>0.99999999973471-0.0000162877232315849i</v>
      </c>
      <c r="H913" t="str">
        <f t="shared" si="254"/>
        <v>15.1521050222617+0.639134621072056i</v>
      </c>
      <c r="I913" t="str">
        <f t="shared" si="255"/>
        <v>24.2333158421421-567.414879761783i</v>
      </c>
      <c r="K913" t="str">
        <f t="shared" si="256"/>
        <v>0.329401063885777-0.0139868433569624i</v>
      </c>
      <c r="L913" t="str">
        <f t="shared" si="257"/>
        <v>0.000833333333333333-29.858205558022i</v>
      </c>
      <c r="M913" t="str">
        <f t="shared" si="258"/>
        <v>0.005-10.5062562872612i</v>
      </c>
      <c r="N913">
        <f t="shared" si="259"/>
        <v>87.816277819371919</v>
      </c>
      <c r="O913">
        <f t="shared" si="260"/>
        <v>71.923667403416516</v>
      </c>
      <c r="P913" s="3">
        <f t="shared" si="261"/>
        <v>71.923667403416516</v>
      </c>
      <c r="Q913" s="3">
        <f t="shared" si="262"/>
        <v>-92.183722180628081</v>
      </c>
      <c r="R913">
        <f t="shared" si="263"/>
        <v>87.816277819371919</v>
      </c>
      <c r="S913">
        <f t="shared" si="264"/>
        <v>2.7002829840699374E-2</v>
      </c>
      <c r="T913">
        <f t="shared" si="247"/>
        <v>71.923667403416516</v>
      </c>
    </row>
    <row r="914" spans="1:20" x14ac:dyDescent="0.25">
      <c r="A914">
        <f t="shared" si="248"/>
        <v>170.30850608544074</v>
      </c>
      <c r="B914">
        <f t="shared" si="265"/>
        <v>27.105440594094031</v>
      </c>
      <c r="C914" t="str">
        <f t="shared" si="249"/>
        <v>-150.36487669819-3928.39411775235i</v>
      </c>
      <c r="D914" t="str">
        <f t="shared" si="250"/>
        <v>3.47812499517259-587.169862308472i</v>
      </c>
      <c r="E914" t="str">
        <f t="shared" si="251"/>
        <v>162.456800218657-0.257366573125423i</v>
      </c>
      <c r="F914" t="str">
        <f t="shared" si="252"/>
        <v>2.90990990913206-5510.22651839962i</v>
      </c>
      <c r="G914" t="str">
        <f t="shared" si="253"/>
        <v>0.99999999973269-0.0000163496165798319i</v>
      </c>
      <c r="H914" t="str">
        <f t="shared" si="254"/>
        <v>15.1521095138867+0.641563388069386i</v>
      </c>
      <c r="I914" t="str">
        <f t="shared" si="255"/>
        <v>24.2333180003922-565.26693775942i</v>
      </c>
      <c r="K914" t="str">
        <f t="shared" si="256"/>
        <v>0.329396511733738-0.0140397976873649i</v>
      </c>
      <c r="L914" t="str">
        <f t="shared" si="257"/>
        <v>0.000833333333333333-29.7451738972125i</v>
      </c>
      <c r="M914" t="str">
        <f t="shared" si="258"/>
        <v>0.005-10.4664836493935i</v>
      </c>
      <c r="N914">
        <f t="shared" si="259"/>
        <v>87.807992556118322</v>
      </c>
      <c r="O914">
        <f t="shared" si="260"/>
        <v>71.890659166534022</v>
      </c>
      <c r="P914" s="3">
        <f t="shared" si="261"/>
        <v>71.890659166534022</v>
      </c>
      <c r="Q914" s="3">
        <f t="shared" si="262"/>
        <v>-92.192007443881678</v>
      </c>
      <c r="R914">
        <f t="shared" si="263"/>
        <v>87.807992556118322</v>
      </c>
      <c r="S914">
        <f t="shared" si="264"/>
        <v>2.7105440594094029E-2</v>
      </c>
      <c r="T914">
        <f t="shared" si="247"/>
        <v>71.890659166534022</v>
      </c>
    </row>
    <row r="915" spans="1:20" x14ac:dyDescent="0.25">
      <c r="A915">
        <f t="shared" si="248"/>
        <v>170.9556784085654</v>
      </c>
      <c r="B915">
        <f t="shared" si="265"/>
        <v>27.208441268351589</v>
      </c>
      <c r="C915" t="str">
        <f t="shared" si="249"/>
        <v>-150.362584012902-3913.47170613335i</v>
      </c>
      <c r="D915" t="str">
        <f t="shared" si="250"/>
        <v>3.47812499513584-584.947064450223i</v>
      </c>
      <c r="E915" t="str">
        <f t="shared" si="251"/>
        <v>162.45670343226-0.258340186931912i</v>
      </c>
      <c r="F915" t="str">
        <f t="shared" si="252"/>
        <v>2.90990990912614-5489.366924449i</v>
      </c>
      <c r="G915" t="str">
        <f t="shared" si="253"/>
        <v>0.999999999730655-0.0000164117451228019i</v>
      </c>
      <c r="H915" t="str">
        <f t="shared" si="254"/>
        <v>15.1521140397143+0.644001385015706i</v>
      </c>
      <c r="I915" t="str">
        <f t="shared" si="255"/>
        <v>24.2333201750767-563.127127311769i</v>
      </c>
      <c r="K915" t="str">
        <f t="shared" si="256"/>
        <v>0.329391925047951-0.0140929510105857i</v>
      </c>
      <c r="L915" t="str">
        <f t="shared" si="257"/>
        <v>0.000833333333333333-29.6325701307158i</v>
      </c>
      <c r="M915" t="str">
        <f t="shared" si="258"/>
        <v>0.005-10.426861575407i</v>
      </c>
      <c r="N915">
        <f t="shared" si="259"/>
        <v>87.79967595602912</v>
      </c>
      <c r="O915">
        <f t="shared" si="260"/>
        <v>71.857650440208346</v>
      </c>
      <c r="P915" s="3">
        <f t="shared" si="261"/>
        <v>71.857650440208346</v>
      </c>
      <c r="Q915" s="3">
        <f t="shared" si="262"/>
        <v>-92.20032404397088</v>
      </c>
      <c r="R915">
        <f t="shared" si="263"/>
        <v>87.79967595602912</v>
      </c>
      <c r="S915">
        <f t="shared" si="264"/>
        <v>2.7208441268351587E-2</v>
      </c>
      <c r="T915">
        <f t="shared" si="247"/>
        <v>71.857650440208346</v>
      </c>
    </row>
    <row r="916" spans="1:20" x14ac:dyDescent="0.25">
      <c r="A916">
        <f t="shared" si="248"/>
        <v>171.60530998651797</v>
      </c>
      <c r="B916">
        <f t="shared" si="265"/>
        <v>27.311833345171326</v>
      </c>
      <c r="C916" t="str">
        <f t="shared" si="249"/>
        <v>-150.360273940708-3898.60559268422i</v>
      </c>
      <c r="D916" t="str">
        <f t="shared" si="250"/>
        <v>3.4781249950988-582.732681251874i</v>
      </c>
      <c r="E916" t="str">
        <f t="shared" si="251"/>
        <v>162.45660591189-0.259317450493785i</v>
      </c>
      <c r="F916" t="str">
        <f t="shared" si="252"/>
        <v>2.90990990912017-5468.58629688447i</v>
      </c>
      <c r="G916" t="str">
        <f t="shared" si="253"/>
        <v>0.999999999728604-0.0000164741097542347i</v>
      </c>
      <c r="H916" t="str">
        <f t="shared" si="254"/>
        <v>15.152118600005+0.646448646992082i</v>
      </c>
      <c r="I916" t="str">
        <f t="shared" si="255"/>
        <v>24.2333223663205-560.995417636934i</v>
      </c>
      <c r="K916" t="str">
        <f t="shared" si="256"/>
        <v>0.329387303567416-0.0141463040573428i</v>
      </c>
      <c r="L916" t="str">
        <f t="shared" si="257"/>
        <v>0.000833333333333333-29.5203926386889i</v>
      </c>
      <c r="M916" t="str">
        <f t="shared" si="258"/>
        <v>0.005-10.3873894953247i</v>
      </c>
      <c r="N916">
        <f t="shared" si="259"/>
        <v>87.79132790170388</v>
      </c>
      <c r="O916">
        <f t="shared" si="260"/>
        <v>71.824641220727798</v>
      </c>
      <c r="P916" s="3">
        <f t="shared" si="261"/>
        <v>71.824641220727798</v>
      </c>
      <c r="Q916" s="3">
        <f t="shared" si="262"/>
        <v>-92.20867209829612</v>
      </c>
      <c r="R916">
        <f t="shared" si="263"/>
        <v>87.79132790170388</v>
      </c>
      <c r="S916">
        <f t="shared" si="264"/>
        <v>2.7311833345171326E-2</v>
      </c>
      <c r="T916">
        <f t="shared" si="247"/>
        <v>71.824641220727798</v>
      </c>
    </row>
    <row r="917" spans="1:20" x14ac:dyDescent="0.25">
      <c r="A917">
        <f t="shared" si="248"/>
        <v>172.25741016446673</v>
      </c>
      <c r="B917">
        <f t="shared" si="265"/>
        <v>27.415618311882977</v>
      </c>
      <c r="C917" t="str">
        <f t="shared" si="249"/>
        <v>-150.357946350293-3883.79556356884i</v>
      </c>
      <c r="D917" t="str">
        <f t="shared" si="250"/>
        <v>3.47812499506147-580.526680858783i</v>
      </c>
      <c r="E917" t="str">
        <f t="shared" si="251"/>
        <v>162.456507652006-0.26029837711074i</v>
      </c>
      <c r="F917" t="str">
        <f t="shared" si="252"/>
        <v>2.90990990911415-5447.88433676976i</v>
      </c>
      <c r="G917" t="str">
        <f t="shared" si="253"/>
        <v>0.999999999726537-0.0000165367113712666i</v>
      </c>
      <c r="H917" t="str">
        <f t="shared" si="254"/>
        <v>15.1521231950211+0.648905209212968i</v>
      </c>
      <c r="I917" t="str">
        <f t="shared" si="255"/>
        <v>24.2333245742497-558.871778069553i</v>
      </c>
      <c r="K917" t="str">
        <f t="shared" si="256"/>
        <v>0.329382647029177-0.0141998575608418i</v>
      </c>
      <c r="L917" t="str">
        <f t="shared" si="257"/>
        <v>0.000833333333333333-29.4086398074206i</v>
      </c>
      <c r="M917" t="str">
        <f t="shared" si="258"/>
        <v>0.005-10.3480668413277i</v>
      </c>
      <c r="N917">
        <f t="shared" si="259"/>
        <v>87.782948275315135</v>
      </c>
      <c r="O917">
        <f t="shared" si="260"/>
        <v>71.791631504352992</v>
      </c>
      <c r="P917" s="3">
        <f t="shared" si="261"/>
        <v>71.791631504352992</v>
      </c>
      <c r="Q917" s="3">
        <f t="shared" si="262"/>
        <v>-92.217051724684865</v>
      </c>
      <c r="R917">
        <f t="shared" si="263"/>
        <v>87.782948275315135</v>
      </c>
      <c r="S917">
        <f t="shared" si="264"/>
        <v>2.7415618311882977E-2</v>
      </c>
      <c r="T917">
        <f t="shared" si="247"/>
        <v>71.791631504352992</v>
      </c>
    </row>
    <row r="918" spans="1:20" x14ac:dyDescent="0.25">
      <c r="A918">
        <f t="shared" si="248"/>
        <v>172.91198832309172</v>
      </c>
      <c r="B918">
        <f t="shared" si="265"/>
        <v>27.519797661468132</v>
      </c>
      <c r="C918" t="str">
        <f t="shared" si="249"/>
        <v>-150.355601109358-3869.04140575798i</v>
      </c>
      <c r="D918" t="str">
        <f t="shared" si="250"/>
        <v>3.47812499502387-578.329031536893i</v>
      </c>
      <c r="E918" t="str">
        <f t="shared" si="251"/>
        <v>162.456408647021-0.261282980126634i</v>
      </c>
      <c r="F918" t="str">
        <f t="shared" si="252"/>
        <v>2.90990990910809-5427.26074630022i</v>
      </c>
      <c r="G918" t="str">
        <f t="shared" si="253"/>
        <v>0.999999999724455-0.0000165995508744429i</v>
      </c>
      <c r="H918" t="str">
        <f t="shared" si="254"/>
        <v>15.1521278250271+0.651371107026718i</v>
      </c>
      <c r="I918" t="str">
        <f t="shared" si="255"/>
        <v>24.2333267989913-556.756178060362i</v>
      </c>
      <c r="K918" t="str">
        <f t="shared" si="256"/>
        <v>0.329377955168307-0.014253612256782i</v>
      </c>
      <c r="L918" t="str">
        <f t="shared" si="257"/>
        <v>0.000833333333333333-29.2973100293092i</v>
      </c>
      <c r="M918" t="str">
        <f t="shared" si="258"/>
        <v>0.005-10.3088930477463i</v>
      </c>
      <c r="N918">
        <f t="shared" si="259"/>
        <v>87.774536958607101</v>
      </c>
      <c r="O918">
        <f t="shared" si="260"/>
        <v>71.758621287316004</v>
      </c>
      <c r="P918" s="3">
        <f t="shared" si="261"/>
        <v>71.758621287316004</v>
      </c>
      <c r="Q918" s="3">
        <f t="shared" si="262"/>
        <v>-92.225463041392899</v>
      </c>
      <c r="R918">
        <f t="shared" si="263"/>
        <v>87.774536958607101</v>
      </c>
      <c r="S918">
        <f t="shared" si="264"/>
        <v>2.7519797661468132E-2</v>
      </c>
      <c r="T918">
        <f t="shared" si="247"/>
        <v>71.758621287316004</v>
      </c>
    </row>
    <row r="919" spans="1:20" x14ac:dyDescent="0.25">
      <c r="A919">
        <f t="shared" si="248"/>
        <v>173.56905387871944</v>
      </c>
      <c r="B919">
        <f t="shared" si="265"/>
        <v>27.624372892581711</v>
      </c>
      <c r="C919" t="str">
        <f t="shared" si="249"/>
        <v>-150.353238084615-3854.3429070264i</v>
      </c>
      <c r="D919" t="str">
        <f t="shared" si="250"/>
        <v>3.47812499498599-576.139701672284i</v>
      </c>
      <c r="E919" t="str">
        <f t="shared" si="251"/>
        <v>162.45630889131-0.262271272929451i</v>
      </c>
      <c r="F919" t="str">
        <f t="shared" si="252"/>
        <v>2.909909909102-5406.71522879862i</v>
      </c>
      <c r="G919" t="str">
        <f t="shared" si="253"/>
        <v>0.999999999722357-0.0000166626291677308i</v>
      </c>
      <c r="H919" t="str">
        <f t="shared" si="254"/>
        <v>15.1521324902894+0.653846375916111i</v>
      </c>
      <c r="I919" t="str">
        <f t="shared" si="255"/>
        <v>24.2333290406741-554.648587175747i</v>
      </c>
      <c r="K919" t="str">
        <f t="shared" si="256"/>
        <v>0.329373227717889-0.0143075688833625i</v>
      </c>
      <c r="L919" t="str">
        <f t="shared" si="257"/>
        <v>0.000833333333333333-29.1864017028385i</v>
      </c>
      <c r="M919" t="str">
        <f t="shared" si="258"/>
        <v>0.005-10.2698675510522i</v>
      </c>
      <c r="N919">
        <f t="shared" si="259"/>
        <v>87.766093832894057</v>
      </c>
      <c r="O919">
        <f t="shared" si="260"/>
        <v>71.725610565820674</v>
      </c>
      <c r="P919" s="3">
        <f t="shared" si="261"/>
        <v>71.725610565820674</v>
      </c>
      <c r="Q919" s="3">
        <f t="shared" si="262"/>
        <v>-92.233906167105943</v>
      </c>
      <c r="R919">
        <f t="shared" si="263"/>
        <v>87.766093832894057</v>
      </c>
      <c r="S919">
        <f t="shared" si="264"/>
        <v>2.7624372892581711E-2</v>
      </c>
      <c r="T919">
        <f t="shared" si="247"/>
        <v>71.725610565820674</v>
      </c>
    </row>
    <row r="920" spans="1:20" x14ac:dyDescent="0.25">
      <c r="A920">
        <f t="shared" si="248"/>
        <v>174.22861628345859</v>
      </c>
      <c r="B920">
        <f t="shared" si="265"/>
        <v>27.729345509573523</v>
      </c>
      <c r="C920" t="str">
        <f t="shared" si="249"/>
        <v>-150.350857141771-3839.69985594966i</v>
      </c>
      <c r="D920" t="str">
        <f t="shared" si="250"/>
        <v>3.4781249949478-573.958659770702i</v>
      </c>
      <c r="E920" t="str">
        <f t="shared" si="251"/>
        <v>162.456208379204-0.263263268951425i</v>
      </c>
      <c r="F920" t="str">
        <f t="shared" si="252"/>
        <v>2.90990990909583-5386.24748871069i</v>
      </c>
      <c r="G920" t="str">
        <f t="shared" si="253"/>
        <v>0.999999999720243-0.0000167259471585328i</v>
      </c>
      <c r="H920" t="str">
        <f t="shared" si="254"/>
        <v>15.1521371910767+0.656331051498813i</v>
      </c>
      <c r="I920" t="str">
        <f t="shared" si="255"/>
        <v>24.2333312994258-552.548975097304i</v>
      </c>
      <c r="K920" t="str">
        <f t="shared" si="256"/>
        <v>0.329368464409007-0.0143617281812881i</v>
      </c>
      <c r="L920" t="str">
        <f t="shared" si="257"/>
        <v>0.000833333333333333-29.0759132325548i</v>
      </c>
      <c r="M920" t="str">
        <f t="shared" si="258"/>
        <v>0.005-10.2309897898508i</v>
      </c>
      <c r="N920">
        <f t="shared" si="259"/>
        <v>87.757618779059214</v>
      </c>
      <c r="O920">
        <f t="shared" si="260"/>
        <v>71.692599336041923</v>
      </c>
      <c r="P920" s="3">
        <f t="shared" si="261"/>
        <v>71.692599336041923</v>
      </c>
      <c r="Q920" s="3">
        <f t="shared" si="262"/>
        <v>-92.242381220940786</v>
      </c>
      <c r="R920">
        <f t="shared" si="263"/>
        <v>87.757618779059214</v>
      </c>
      <c r="S920">
        <f t="shared" si="264"/>
        <v>2.7729345509573525E-2</v>
      </c>
      <c r="T920">
        <f t="shared" si="247"/>
        <v>71.692599336041923</v>
      </c>
    </row>
    <row r="921" spans="1:20" x14ac:dyDescent="0.25">
      <c r="A921">
        <f t="shared" si="248"/>
        <v>174.89068502533573</v>
      </c>
      <c r="B921">
        <f t="shared" si="265"/>
        <v>27.834717022509903</v>
      </c>
      <c r="C921" t="str">
        <f t="shared" si="249"/>
        <v>-150.348458145539-3825.11204190131i</v>
      </c>
      <c r="D921" t="str">
        <f t="shared" si="250"/>
        <v>3.47812499490933-571.785874457136i</v>
      </c>
      <c r="E921" t="str">
        <f t="shared" si="251"/>
        <v>162.456107104993-0.264258981669167i</v>
      </c>
      <c r="F921" t="str">
        <f t="shared" si="252"/>
        <v>2.90990990908964-5365.85723160121i</v>
      </c>
      <c r="G921" t="str">
        <f t="shared" si="253"/>
        <v>0.999999999718113-0.0000167895057576995i</v>
      </c>
      <c r="H921" t="str">
        <f t="shared" si="254"/>
        <v>15.1521419276593+0.658825169527953i</v>
      </c>
      <c r="I921" t="str">
        <f t="shared" si="255"/>
        <v>24.2333335753772-550.457311621409i</v>
      </c>
      <c r="K921" t="str">
        <f t="shared" si="256"/>
        <v>0.329363664970731-0.0144160908937762i</v>
      </c>
      <c r="L921" t="str">
        <f t="shared" si="257"/>
        <v>0.000833333333333333-28.9658430290444i</v>
      </c>
      <c r="M921" t="str">
        <f t="shared" si="258"/>
        <v>0.005-10.1922592048723i</v>
      </c>
      <c r="N921">
        <f t="shared" si="259"/>
        <v>87.749111677553046</v>
      </c>
      <c r="O921">
        <f t="shared" si="260"/>
        <v>71.659587594126165</v>
      </c>
      <c r="P921" s="3">
        <f t="shared" si="261"/>
        <v>71.659587594126165</v>
      </c>
      <c r="Q921" s="3">
        <f t="shared" si="262"/>
        <v>-92.250888322446954</v>
      </c>
      <c r="R921">
        <f t="shared" si="263"/>
        <v>87.749111677553046</v>
      </c>
      <c r="S921">
        <f t="shared" si="264"/>
        <v>2.7834717022509902E-2</v>
      </c>
      <c r="T921">
        <f t="shared" si="247"/>
        <v>71.659587594126165</v>
      </c>
    </row>
    <row r="922" spans="1:20" x14ac:dyDescent="0.25">
      <c r="A922">
        <f t="shared" si="248"/>
        <v>175.55526962843203</v>
      </c>
      <c r="B922">
        <f t="shared" si="265"/>
        <v>27.940488947195441</v>
      </c>
      <c r="C922" t="str">
        <f t="shared" si="249"/>
        <v>-150.346040959613-3810.57925504957i</v>
      </c>
      <c r="D922" t="str">
        <f t="shared" si="250"/>
        <v>3.47812499487057-569.621314475337i</v>
      </c>
      <c r="E922" t="str">
        <f t="shared" si="251"/>
        <v>162.456005062922-0.265258424603771i</v>
      </c>
      <c r="F922" t="str">
        <f t="shared" si="252"/>
        <v>2.9099099090834-5345.54416414946i</v>
      </c>
      <c r="G922" t="str">
        <f t="shared" si="253"/>
        <v>0.999999999715966-0.0000168533058795426i</v>
      </c>
      <c r="H922" t="str">
        <f t="shared" si="254"/>
        <v>15.1521467003098+0.66132876589261i</v>
      </c>
      <c r="I922" t="str">
        <f t="shared" si="255"/>
        <v>24.2333358686596-548.373566658779i</v>
      </c>
      <c r="K922" t="str">
        <f t="shared" si="256"/>
        <v>0.329358829130096-0.0144706577665622i</v>
      </c>
      <c r="L922" t="str">
        <f t="shared" si="257"/>
        <v>0.000833333333333333-28.8561895089105i</v>
      </c>
      <c r="M922" t="str">
        <f t="shared" si="258"/>
        <v>0.005-10.1536752389642i</v>
      </c>
      <c r="N922">
        <f t="shared" si="259"/>
        <v>87.740572408392012</v>
      </c>
      <c r="O922">
        <f t="shared" si="260"/>
        <v>71.626575336190371</v>
      </c>
      <c r="P922" s="3">
        <f t="shared" si="261"/>
        <v>71.626575336190371</v>
      </c>
      <c r="Q922" s="3">
        <f t="shared" si="262"/>
        <v>-92.259427591607988</v>
      </c>
      <c r="R922">
        <f t="shared" si="263"/>
        <v>87.740572408392012</v>
      </c>
      <c r="S922">
        <f t="shared" si="264"/>
        <v>2.794048894719544E-2</v>
      </c>
      <c r="T922">
        <f t="shared" si="247"/>
        <v>71.626575336190371</v>
      </c>
    </row>
    <row r="923" spans="1:20" x14ac:dyDescent="0.25">
      <c r="A923">
        <f t="shared" si="248"/>
        <v>176.22237965302008</v>
      </c>
      <c r="B923">
        <f t="shared" si="265"/>
        <v>28.046662805194785</v>
      </c>
      <c r="C923" t="str">
        <f t="shared" si="249"/>
        <v>-150.343605446661-3796.10128635454i</v>
      </c>
      <c r="D923" t="str">
        <f t="shared" si="250"/>
        <v>3.47812499483151-567.464948687382i</v>
      </c>
      <c r="E923" t="str">
        <f t="shared" si="251"/>
        <v>162.455902247195-0.266261611320781i</v>
      </c>
      <c r="F923" t="str">
        <f t="shared" si="252"/>
        <v>2.9099099090771-5325.30799414513i</v>
      </c>
      <c r="G923" t="str">
        <f t="shared" si="253"/>
        <v>0.999999999713803-0.0000169173484418482i</v>
      </c>
      <c r="H923" t="str">
        <f t="shared" si="254"/>
        <v>15.1521515093029+0.663841876618299i</v>
      </c>
      <c r="I923" t="str">
        <f t="shared" si="255"/>
        <v>24.2333381794039-546.297710234044i</v>
      </c>
      <c r="K923" t="str">
        <f t="shared" si="256"/>
        <v>0.329353956612094-0.0145254295479053i</v>
      </c>
      <c r="L923" t="str">
        <f t="shared" si="257"/>
        <v>0.000833333333333333-28.7469510947504i</v>
      </c>
      <c r="M923" t="str">
        <f t="shared" si="258"/>
        <v>0.005-10.1152373370833i</v>
      </c>
      <c r="N923">
        <f t="shared" si="259"/>
        <v>87.732000851157181</v>
      </c>
      <c r="O923">
        <f t="shared" si="260"/>
        <v>71.593562558322404</v>
      </c>
      <c r="P923" s="3">
        <f t="shared" si="261"/>
        <v>71.593562558322404</v>
      </c>
      <c r="Q923" s="3">
        <f t="shared" si="262"/>
        <v>-92.267999148842819</v>
      </c>
      <c r="R923">
        <f t="shared" si="263"/>
        <v>87.732000851157181</v>
      </c>
      <c r="S923">
        <f t="shared" si="264"/>
        <v>2.8046662805194786E-2</v>
      </c>
      <c r="T923">
        <f t="shared" si="247"/>
        <v>71.593562558322404</v>
      </c>
    </row>
    <row r="924" spans="1:20" x14ac:dyDescent="0.25">
      <c r="A924">
        <f t="shared" si="248"/>
        <v>176.89202469570156</v>
      </c>
      <c r="B924">
        <f t="shared" si="265"/>
        <v>28.153240123854527</v>
      </c>
      <c r="C924" t="str">
        <f t="shared" si="249"/>
        <v>-150.341151468334-3781.67792756505i</v>
      </c>
      <c r="D924" t="str">
        <f t="shared" si="250"/>
        <v>3.47812499479215-565.316746073223i</v>
      </c>
      <c r="E924" t="str">
        <f t="shared" si="251"/>
        <v>162.455798651972-0.267268555430435i</v>
      </c>
      <c r="F924" t="str">
        <f t="shared" si="252"/>
        <v>2.90990990907076-5305.14843048412i</v>
      </c>
      <c r="G924" t="str">
        <f t="shared" si="253"/>
        <v>0.999999999711624-0.0000169816343658903i</v>
      </c>
      <c r="H924" t="str">
        <f t="shared" si="254"/>
        <v>15.1521563549154+0.666364537867562i</v>
      </c>
      <c r="I924" t="str">
        <f t="shared" si="255"/>
        <v>24.2333405077439-544.229712485315i</v>
      </c>
      <c r="K924" t="str">
        <f t="shared" si="256"/>
        <v>0.329349047139654-0.0145804069885962i</v>
      </c>
      <c r="L924" t="str">
        <f t="shared" si="257"/>
        <v>0.000833333333333333-28.6381262151329i</v>
      </c>
      <c r="M924" t="str">
        <f t="shared" si="258"/>
        <v>0.005-10.0769449462874i</v>
      </c>
      <c r="N924">
        <f t="shared" si="259"/>
        <v>87.723396884992596</v>
      </c>
      <c r="O924">
        <f t="shared" si="260"/>
        <v>71.56054925658043</v>
      </c>
      <c r="P924" s="3">
        <f t="shared" si="261"/>
        <v>71.56054925658043</v>
      </c>
      <c r="Q924" s="3">
        <f t="shared" si="262"/>
        <v>-92.276603115007404</v>
      </c>
      <c r="R924">
        <f t="shared" si="263"/>
        <v>87.723396884992596</v>
      </c>
      <c r="S924">
        <f t="shared" si="264"/>
        <v>2.8153240123854527E-2</v>
      </c>
      <c r="T924">
        <f t="shared" si="247"/>
        <v>71.56054925658043</v>
      </c>
    </row>
    <row r="925" spans="1:20" x14ac:dyDescent="0.25">
      <c r="A925">
        <f t="shared" si="248"/>
        <v>177.56421438954524</v>
      </c>
      <c r="B925">
        <f t="shared" si="265"/>
        <v>28.260222436325176</v>
      </c>
      <c r="C925" t="str">
        <f t="shared" si="249"/>
        <v>-150.338678885239-3767.30897121584i</v>
      </c>
      <c r="D925" t="str">
        <f t="shared" si="250"/>
        <v>3.47812499475251-563.176675730251i</v>
      </c>
      <c r="E925" t="str">
        <f t="shared" si="251"/>
        <v>162.455694271369-0.268279270587715i</v>
      </c>
      <c r="F925" t="str">
        <f t="shared" si="252"/>
        <v>2.90990990906437-5285.06518316439i</v>
      </c>
      <c r="G925" t="str">
        <f t="shared" si="253"/>
        <v>0.999999999709428-0.0000170461645764432i</v>
      </c>
      <c r="H925" t="str">
        <f t="shared" si="254"/>
        <v>15.1521612374261+0.668896785940415i</v>
      </c>
      <c r="I925" t="str">
        <f t="shared" si="255"/>
        <v>24.2333428538132-542.169543663753i</v>
      </c>
      <c r="K925" t="str">
        <f t="shared" si="256"/>
        <v>0.329344100433632-0.014635590841961i</v>
      </c>
      <c r="L925" t="str">
        <f t="shared" si="257"/>
        <v>0.000833333333333333-28.5297133045756i</v>
      </c>
      <c r="M925" t="str">
        <f t="shared" si="258"/>
        <v>0.005-10.0387975157277i</v>
      </c>
      <c r="N925">
        <f t="shared" si="259"/>
        <v>87.714760388604191</v>
      </c>
      <c r="O925">
        <f t="shared" si="260"/>
        <v>71.52753542699314</v>
      </c>
      <c r="P925" s="3">
        <f t="shared" si="261"/>
        <v>71.52753542699314</v>
      </c>
      <c r="Q925" s="3">
        <f t="shared" si="262"/>
        <v>-92.285239611395809</v>
      </c>
      <c r="R925">
        <f t="shared" si="263"/>
        <v>87.714760388604191</v>
      </c>
      <c r="S925">
        <f t="shared" si="264"/>
        <v>2.8260222436325175E-2</v>
      </c>
      <c r="T925">
        <f t="shared" si="247"/>
        <v>71.52753542699314</v>
      </c>
    </row>
    <row r="926" spans="1:20" x14ac:dyDescent="0.25">
      <c r="A926">
        <f t="shared" si="248"/>
        <v>178.23895840422551</v>
      </c>
      <c r="B926">
        <f t="shared" si="265"/>
        <v>28.367611281583212</v>
      </c>
      <c r="C926" t="str">
        <f t="shared" si="249"/>
        <v>-150.336187556948-3752.99421062434i</v>
      </c>
      <c r="D926" t="str">
        <f t="shared" si="250"/>
        <v>3.47812499471254-561.044706872827i</v>
      </c>
      <c r="E926" t="str">
        <f t="shared" si="251"/>
        <v>162.455589099458-0.26929377049238i</v>
      </c>
      <c r="F926" t="str">
        <f t="shared" si="252"/>
        <v>2.90990990905792-5265.05796328159i</v>
      </c>
      <c r="G926" t="str">
        <f t="shared" si="253"/>
        <v>0.999999999707216-0.0000171109400017959i</v>
      </c>
      <c r="H926" t="str">
        <f t="shared" si="254"/>
        <v>15.152166157116+0.67143865727494i</v>
      </c>
      <c r="I926" t="str">
        <f t="shared" si="255"/>
        <v>24.233345217747-540.117174133129i</v>
      </c>
      <c r="K926" t="str">
        <f t="shared" si="256"/>
        <v>0.329339116212789-0.0146909818638694i</v>
      </c>
      <c r="L926" t="str">
        <f t="shared" si="257"/>
        <v>0.000833333333333333-28.4217108035222i</v>
      </c>
      <c r="M926" t="str">
        <f t="shared" si="258"/>
        <v>0.005-10.0007944966404i</v>
      </c>
      <c r="N926">
        <f t="shared" si="259"/>
        <v>87.706091240257905</v>
      </c>
      <c r="O926">
        <f t="shared" si="260"/>
        <v>71.494521065558928</v>
      </c>
      <c r="P926" s="3">
        <f t="shared" si="261"/>
        <v>71.494521065558928</v>
      </c>
      <c r="Q926" s="3">
        <f t="shared" si="262"/>
        <v>-92.293908759742095</v>
      </c>
      <c r="R926">
        <f t="shared" si="263"/>
        <v>87.706091240257905</v>
      </c>
      <c r="S926">
        <f t="shared" si="264"/>
        <v>2.8367611281583213E-2</v>
      </c>
      <c r="T926">
        <f t="shared" si="247"/>
        <v>71.494521065558928</v>
      </c>
    </row>
    <row r="927" spans="1:20" x14ac:dyDescent="0.25">
      <c r="A927">
        <f t="shared" si="248"/>
        <v>178.91626644616156</v>
      </c>
      <c r="B927">
        <f t="shared" si="265"/>
        <v>28.475408204453228</v>
      </c>
      <c r="C927" t="str">
        <f t="shared" si="249"/>
        <v>-150.333677341975-3738.73343988792i</v>
      </c>
      <c r="D927" t="str">
        <f t="shared" si="250"/>
        <v>3.47812499467228-558.920808831871i</v>
      </c>
      <c r="E927" t="str">
        <f t="shared" si="251"/>
        <v>162.455483130267-0.270312068889103i</v>
      </c>
      <c r="F927" t="str">
        <f t="shared" si="252"/>
        <v>2.90990990905144-5245.12648302523i</v>
      </c>
      <c r="G927" t="str">
        <f t="shared" si="253"/>
        <v>0.999999999704986-0.0000171759615737644i</v>
      </c>
      <c r="H927" t="str">
        <f t="shared" si="254"/>
        <v>15.1521711142682+0.673990188447748i</v>
      </c>
      <c r="I927" t="str">
        <f t="shared" si="255"/>
        <v>24.2333475996813-538.072574369427i</v>
      </c>
      <c r="K927" t="str">
        <f t="shared" si="256"/>
        <v>0.32933409419378-0.0147465808127388i</v>
      </c>
      <c r="L927" t="str">
        <f t="shared" si="257"/>
        <v>0.000833333333333333-28.3141171583206i</v>
      </c>
      <c r="M927" t="str">
        <f t="shared" si="258"/>
        <v>0.005-9.9629353423395i</v>
      </c>
      <c r="N927">
        <f t="shared" si="259"/>
        <v>87.697389317778715</v>
      </c>
      <c r="O927">
        <f t="shared" si="260"/>
        <v>71.461506168246217</v>
      </c>
      <c r="P927" s="3">
        <f t="shared" si="261"/>
        <v>71.461506168246217</v>
      </c>
      <c r="Q927" s="3">
        <f t="shared" si="262"/>
        <v>-92.302610682221285</v>
      </c>
      <c r="R927">
        <f t="shared" si="263"/>
        <v>87.697389317778715</v>
      </c>
      <c r="S927">
        <f t="shared" si="264"/>
        <v>2.8475408204453226E-2</v>
      </c>
      <c r="T927">
        <f t="shared" si="247"/>
        <v>71.461506168246217</v>
      </c>
    </row>
    <row r="928" spans="1:20" x14ac:dyDescent="0.25">
      <c r="A928">
        <f t="shared" si="248"/>
        <v>179.596148258657</v>
      </c>
      <c r="B928">
        <f t="shared" si="265"/>
        <v>28.583614755630151</v>
      </c>
      <c r="C928" t="str">
        <f t="shared" si="249"/>
        <v>-150.331148097781-3724.5264538808i</v>
      </c>
      <c r="D928" t="str">
        <f t="shared" si="250"/>
        <v>3.47812499463172-556.804951054393i</v>
      </c>
      <c r="E928" t="str">
        <f t="shared" si="251"/>
        <v>162.455376357779-0.271334179567564i</v>
      </c>
      <c r="F928" t="str">
        <f t="shared" si="252"/>
        <v>2.90990990904491-5225.27045567425i</v>
      </c>
      <c r="G928" t="str">
        <f t="shared" si="253"/>
        <v>0.99999999970274-0.000017241230227706i</v>
      </c>
      <c r="H928" t="str">
        <f t="shared" si="254"/>
        <v>15.1521761091681+0.676551416174549i</v>
      </c>
      <c r="I928" t="str">
        <f t="shared" si="255"/>
        <v>24.2333499997532-536.035714960395i</v>
      </c>
      <c r="K928" t="str">
        <f t="shared" si="256"/>
        <v>0.32932903409114-0.0148023884495419i</v>
      </c>
      <c r="L928" t="str">
        <f t="shared" si="257"/>
        <v>0.000833333333333333-28.2069308212i</v>
      </c>
      <c r="M928" t="str">
        <f t="shared" si="258"/>
        <v>0.005-9.9252195082083i</v>
      </c>
      <c r="N928">
        <f t="shared" si="259"/>
        <v>87.6886544985489</v>
      </c>
      <c r="O928">
        <f t="shared" si="260"/>
        <v>71.428490730992891</v>
      </c>
      <c r="P928" s="3">
        <f t="shared" si="261"/>
        <v>71.428490730992891</v>
      </c>
      <c r="Q928" s="3">
        <f t="shared" si="262"/>
        <v>-92.3113455014511</v>
      </c>
      <c r="R928">
        <f t="shared" si="263"/>
        <v>87.6886544985489</v>
      </c>
      <c r="S928">
        <f t="shared" si="264"/>
        <v>2.8583614755630152E-2</v>
      </c>
      <c r="T928">
        <f t="shared" si="247"/>
        <v>71.428490730992891</v>
      </c>
    </row>
    <row r="929" spans="1:20" x14ac:dyDescent="0.25">
      <c r="A929">
        <f t="shared" si="248"/>
        <v>180.27861362203987</v>
      </c>
      <c r="B929">
        <f t="shared" si="265"/>
        <v>28.692232491701546</v>
      </c>
      <c r="C929" t="str">
        <f t="shared" si="249"/>
        <v>-150.328599680756-3710.37304825116i</v>
      </c>
      <c r="D929" t="str">
        <f t="shared" si="250"/>
        <v>3.47812499459084-554.697103103068i</v>
      </c>
      <c r="E929" t="str">
        <f t="shared" si="251"/>
        <v>162.455268775933-0.272360116362494i</v>
      </c>
      <c r="F929" t="str">
        <f t="shared" si="252"/>
        <v>2.90990990903832-5205.48959559302i</v>
      </c>
      <c r="G929" t="str">
        <f t="shared" si="253"/>
        <v>0.999999999700476-0.000017306746902532i</v>
      </c>
      <c r="H929" t="str">
        <f t="shared" si="254"/>
        <v>15.152181142103+0.679122377310657i</v>
      </c>
      <c r="I929" t="str">
        <f t="shared" si="255"/>
        <v>24.2333524181004-534.00656660512i</v>
      </c>
      <c r="K929" t="str">
        <f t="shared" si="256"/>
        <v>0.329323935617263-0.0148584055378115i</v>
      </c>
      <c r="L929" t="str">
        <f t="shared" si="257"/>
        <v>0.000833333333333333-28.100150250249i</v>
      </c>
      <c r="M929" t="str">
        <f t="shared" si="258"/>
        <v>0.005-9.88764645169195i</v>
      </c>
      <c r="N929">
        <f t="shared" si="259"/>
        <v>87.679886659506764</v>
      </c>
      <c r="O929">
        <f t="shared" si="260"/>
        <v>71.395474749706253</v>
      </c>
      <c r="P929" s="3">
        <f t="shared" si="261"/>
        <v>71.395474749706253</v>
      </c>
      <c r="Q929" s="3">
        <f t="shared" si="262"/>
        <v>-92.320113340493236</v>
      </c>
      <c r="R929">
        <f t="shared" si="263"/>
        <v>87.679886659506764</v>
      </c>
      <c r="S929">
        <f t="shared" si="264"/>
        <v>2.8692232491701546E-2</v>
      </c>
      <c r="T929">
        <f t="shared" si="247"/>
        <v>71.395474749706253</v>
      </c>
    </row>
    <row r="930" spans="1:20" x14ac:dyDescent="0.25">
      <c r="A930">
        <f t="shared" si="248"/>
        <v>180.96367235380364</v>
      </c>
      <c r="B930">
        <f t="shared" si="265"/>
        <v>28.801262975170012</v>
      </c>
      <c r="C930" t="str">
        <f t="shared" si="249"/>
        <v>-150.326031946225-3696.27301941814i</v>
      </c>
      <c r="D930" t="str">
        <f t="shared" si="250"/>
        <v>3.47812499454965-552.597234655796i</v>
      </c>
      <c r="E930" t="str">
        <f t="shared" si="251"/>
        <v>162.45516037862-0.273389893153855i</v>
      </c>
      <c r="F930" t="str">
        <f t="shared" si="252"/>
        <v>2.90990990903168-5185.78361822722i</v>
      </c>
      <c r="G930" t="str">
        <f t="shared" si="253"/>
        <v>0.999999999698196-0.0000173725125407221i</v>
      </c>
      <c r="H930" t="str">
        <f t="shared" si="254"/>
        <v>15.1521862133626+0.681703108851569i</v>
      </c>
      <c r="I930" t="str">
        <f t="shared" si="255"/>
        <v>24.2333548548631-531.985100113625i</v>
      </c>
      <c r="K930" t="str">
        <f t="shared" si="256"/>
        <v>0.329318798482392-0.0149146328436481i</v>
      </c>
      <c r="L930" t="str">
        <f t="shared" si="257"/>
        <v>0.000833333333333333-27.9937739093934i</v>
      </c>
      <c r="M930" t="str">
        <f t="shared" si="258"/>
        <v>0.005-9.8502156322892i</v>
      </c>
      <c r="N930">
        <f t="shared" si="259"/>
        <v>87.671085677144944</v>
      </c>
      <c r="O930">
        <f t="shared" si="260"/>
        <v>71.362458220262653</v>
      </c>
      <c r="P930" s="3">
        <f t="shared" si="261"/>
        <v>71.362458220262653</v>
      </c>
      <c r="Q930" s="3">
        <f t="shared" si="262"/>
        <v>-92.328914322855056</v>
      </c>
      <c r="R930">
        <f t="shared" si="263"/>
        <v>87.671085677144944</v>
      </c>
      <c r="S930">
        <f t="shared" si="264"/>
        <v>2.8801262975170012E-2</v>
      </c>
      <c r="T930">
        <f t="shared" si="247"/>
        <v>71.362458220262653</v>
      </c>
    </row>
    <row r="931" spans="1:20" x14ac:dyDescent="0.25">
      <c r="A931">
        <f t="shared" si="248"/>
        <v>181.65133430874809</v>
      </c>
      <c r="B931">
        <f t="shared" si="265"/>
        <v>28.910707774475657</v>
      </c>
      <c r="C931" t="str">
        <f t="shared" si="249"/>
        <v>-150.32344474842-3682.22616456906i</v>
      </c>
      <c r="D931" t="str">
        <f t="shared" si="250"/>
        <v>3.47812499450815-550.505315505267i</v>
      </c>
      <c r="E931" t="str">
        <f t="shared" si="251"/>
        <v>162.45505115969-0.2744235238668i</v>
      </c>
      <c r="F931" t="str">
        <f t="shared" si="252"/>
        <v>2.909909909025-5166.15224009978i</v>
      </c>
      <c r="G931" t="str">
        <f t="shared" si="253"/>
        <v>0.999999999695898-0.0000174385280883367i</v>
      </c>
      <c r="H931" t="str">
        <f t="shared" si="254"/>
        <v>15.1521913232388+0.684293647933401i</v>
      </c>
      <c r="I931" t="str">
        <f t="shared" si="255"/>
        <v>24.2333573101804-529.97128640644i</v>
      </c>
      <c r="K931" t="str">
        <f t="shared" si="256"/>
        <v>0.329313622394598-0.0149710711357232i</v>
      </c>
      <c r="L931" t="str">
        <f t="shared" si="257"/>
        <v>0.000833333333333333-27.8878002683735i</v>
      </c>
      <c r="M931" t="str">
        <f t="shared" si="258"/>
        <v>0.005-9.81292651154531i</v>
      </c>
      <c r="N931">
        <f t="shared" si="259"/>
        <v>87.662251427509489</v>
      </c>
      <c r="O931">
        <f t="shared" si="260"/>
        <v>71.329441138507477</v>
      </c>
      <c r="P931" s="3">
        <f t="shared" si="261"/>
        <v>71.329441138507477</v>
      </c>
      <c r="Q931" s="3">
        <f t="shared" si="262"/>
        <v>-92.337748572490511</v>
      </c>
      <c r="R931">
        <f t="shared" si="263"/>
        <v>87.662251427509489</v>
      </c>
      <c r="S931">
        <f t="shared" si="264"/>
        <v>2.8910707774475658E-2</v>
      </c>
      <c r="T931">
        <f t="shared" si="247"/>
        <v>71.329441138507477</v>
      </c>
    </row>
    <row r="932" spans="1:20" x14ac:dyDescent="0.25">
      <c r="A932">
        <f t="shared" si="248"/>
        <v>182.34160937912134</v>
      </c>
      <c r="B932">
        <f t="shared" si="265"/>
        <v>29.020568464018666</v>
      </c>
      <c r="C932" t="str">
        <f t="shared" si="249"/>
        <v>-150.320837940489-3668.23228165626i</v>
      </c>
      <c r="D932" t="str">
        <f t="shared" si="250"/>
        <v>3.47812499446634-548.421315558518i</v>
      </c>
      <c r="E932" t="str">
        <f t="shared" si="251"/>
        <v>162.454941112941-0.275461022471899i</v>
      </c>
      <c r="F932" t="str">
        <f t="shared" si="252"/>
        <v>2.90990990901827-5146.59517880671i</v>
      </c>
      <c r="G932" t="str">
        <f t="shared" si="253"/>
        <v>0.999999999693582-0.0000175047944950318i</v>
      </c>
      <c r="H932" t="str">
        <f t="shared" si="254"/>
        <v>15.1521964720255+0.686894031833535i</v>
      </c>
      <c r="I932" t="str">
        <f t="shared" si="255"/>
        <v>24.2333597841941-527.96509651417i</v>
      </c>
      <c r="K932" t="str">
        <f t="shared" si="256"/>
        <v>0.329308407059769-0.0150277211852882i</v>
      </c>
      <c r="L932" t="str">
        <f t="shared" si="257"/>
        <v>0.000833333333333333-27.7822278027232i</v>
      </c>
      <c r="M932" t="str">
        <f t="shared" si="258"/>
        <v>0.005-9.77577855304378i</v>
      </c>
      <c r="N932">
        <f t="shared" si="259"/>
        <v>87.653383786197821</v>
      </c>
      <c r="O932">
        <f t="shared" si="260"/>
        <v>71.296423500254519</v>
      </c>
      <c r="P932" s="3">
        <f t="shared" si="261"/>
        <v>71.296423500254519</v>
      </c>
      <c r="Q932" s="3">
        <f t="shared" si="262"/>
        <v>-92.346616213802179</v>
      </c>
      <c r="R932">
        <f t="shared" si="263"/>
        <v>87.653383786197821</v>
      </c>
      <c r="S932">
        <f t="shared" si="264"/>
        <v>2.9020568464018667E-2</v>
      </c>
      <c r="T932">
        <f t="shared" si="247"/>
        <v>71.296423500254519</v>
      </c>
    </row>
    <row r="933" spans="1:20" x14ac:dyDescent="0.25">
      <c r="A933">
        <f t="shared" si="248"/>
        <v>183.03450749476201</v>
      </c>
      <c r="B933">
        <f t="shared" si="265"/>
        <v>29.130846624181938</v>
      </c>
      <c r="C933" t="str">
        <f t="shared" si="249"/>
        <v>-150.318211374486-3654.29116939446i</v>
      </c>
      <c r="D933" t="str">
        <f t="shared" si="250"/>
        <v>3.4781249944242-546.345204836511i</v>
      </c>
      <c r="E933" t="str">
        <f t="shared" si="251"/>
        <v>162.454830232131-0.276502402985135i</v>
      </c>
      <c r="F933" t="str">
        <f t="shared" si="252"/>
        <v>2.90990990901147-5127.11215301311i</v>
      </c>
      <c r="G933" t="str">
        <f t="shared" si="253"/>
        <v>0.999999999691249-0.000017571312714072i</v>
      </c>
      <c r="H933" t="str">
        <f t="shared" si="254"/>
        <v>15.1522016600192+0.689504297971085i</v>
      </c>
      <c r="I933" t="str">
        <f t="shared" si="255"/>
        <v>24.2333622770465-525.966501577108i</v>
      </c>
      <c r="K933" t="str">
        <f t="shared" si="256"/>
        <v>0.329303152181588-0.0150845837661785i</v>
      </c>
      <c r="L933" t="str">
        <f t="shared" si="257"/>
        <v>0.000833333333333333-27.677054993747i</v>
      </c>
      <c r="M933" t="str">
        <f t="shared" si="258"/>
        <v>0.005-9.73877122239871i</v>
      </c>
      <c r="N933">
        <f t="shared" si="259"/>
        <v>87.644482628357594</v>
      </c>
      <c r="O933">
        <f t="shared" si="260"/>
        <v>71.263405301286241</v>
      </c>
      <c r="P933" s="3">
        <f t="shared" si="261"/>
        <v>71.263405301286241</v>
      </c>
      <c r="Q933" s="3">
        <f t="shared" si="262"/>
        <v>-92.355517371642406</v>
      </c>
      <c r="R933">
        <f t="shared" si="263"/>
        <v>87.644482628357594</v>
      </c>
      <c r="S933">
        <f t="shared" si="264"/>
        <v>2.9130846624181937E-2</v>
      </c>
      <c r="T933">
        <f t="shared" si="247"/>
        <v>71.263405301286241</v>
      </c>
    </row>
    <row r="934" spans="1:20" x14ac:dyDescent="0.25">
      <c r="A934">
        <f t="shared" si="248"/>
        <v>183.73003862324211</v>
      </c>
      <c r="B934">
        <f t="shared" si="265"/>
        <v>29.241543841353831</v>
      </c>
      <c r="C934" t="str">
        <f t="shared" si="249"/>
        <v>-150.315564901351-3640.40262725767i</v>
      </c>
      <c r="D934" t="str">
        <f t="shared" si="250"/>
        <v>3.47812499438174-544.276953473697i</v>
      </c>
      <c r="E934" t="str">
        <f t="shared" si="251"/>
        <v>162.454718510966-0.277547679467984i</v>
      </c>
      <c r="F934" t="str">
        <f t="shared" si="252"/>
        <v>2.90990990900463-5107.70288244914i</v>
      </c>
      <c r="G934" t="str">
        <f t="shared" si="253"/>
        <v>0.999999999688898-0.000017638083702344i</v>
      </c>
      <c r="H934" t="str">
        <f t="shared" si="254"/>
        <v>15.1522068875184+0.692124483907473i</v>
      </c>
      <c r="I934" t="str">
        <f t="shared" si="255"/>
        <v>24.2333647888813-523.975472844795i</v>
      </c>
      <c r="K934" t="str">
        <f t="shared" si="256"/>
        <v>0.329297857461523-0.0151416596548199i</v>
      </c>
      <c r="L934" t="str">
        <f t="shared" si="257"/>
        <v>0.000833333333333333-27.5722803284986i</v>
      </c>
      <c r="M934" t="str">
        <f t="shared" si="258"/>
        <v>0.005-9.70190398724711i</v>
      </c>
      <c r="N934">
        <f t="shared" si="259"/>
        <v>87.63554782868529</v>
      </c>
      <c r="O934">
        <f t="shared" si="260"/>
        <v>71.230386537353127</v>
      </c>
      <c r="P934" s="3">
        <f t="shared" si="261"/>
        <v>71.230386537353127</v>
      </c>
      <c r="Q934" s="3">
        <f t="shared" si="262"/>
        <v>-92.36445217131471</v>
      </c>
      <c r="R934">
        <f t="shared" si="263"/>
        <v>87.63554782868529</v>
      </c>
      <c r="S934">
        <f t="shared" si="264"/>
        <v>2.9241543841353832E-2</v>
      </c>
      <c r="T934">
        <f t="shared" si="247"/>
        <v>71.230386537353127</v>
      </c>
    </row>
    <row r="935" spans="1:20" x14ac:dyDescent="0.25">
      <c r="A935">
        <f t="shared" si="248"/>
        <v>184.42821277001042</v>
      </c>
      <c r="B935">
        <f t="shared" si="265"/>
        <v>29.352661707950976</v>
      </c>
      <c r="C935" t="str">
        <f t="shared" si="249"/>
        <v>-150.312898370916-3626.56645547644i</v>
      </c>
      <c r="D935" t="str">
        <f t="shared" si="250"/>
        <v>3.47812499433897-542.216531717588i</v>
      </c>
      <c r="E935" t="str">
        <f t="shared" si="251"/>
        <v>162.454605943108-0.278596866027555i</v>
      </c>
      <c r="F935" t="str">
        <f t="shared" si="252"/>
        <v>2.90990990899774-5088.36708790592i</v>
      </c>
      <c r="G935" t="str">
        <f t="shared" si="253"/>
        <v>0.999999999686529-0.000017705108420371i</v>
      </c>
      <c r="H935" t="str">
        <f t="shared" si="254"/>
        <v>15.152212154824+0.694754627346931i</v>
      </c>
      <c r="I935" t="str">
        <f t="shared" si="255"/>
        <v>24.2333673198426-521.991981675616i</v>
      </c>
      <c r="K935" t="str">
        <f t="shared" si="256"/>
        <v>0.329292522598807-0.0151989496302345i</v>
      </c>
      <c r="L935" t="str">
        <f t="shared" si="257"/>
        <v>0.000833333333333333-27.4679022997595i</v>
      </c>
      <c r="M935" t="str">
        <f t="shared" si="258"/>
        <v>0.005-9.66517631724159i</v>
      </c>
      <c r="N935">
        <f t="shared" si="259"/>
        <v>87.62657926142461</v>
      </c>
      <c r="O935">
        <f t="shared" si="260"/>
        <v>71.19736720417373</v>
      </c>
      <c r="P935" s="3">
        <f t="shared" si="261"/>
        <v>71.19736720417373</v>
      </c>
      <c r="Q935" s="3">
        <f t="shared" si="262"/>
        <v>-92.37342073857539</v>
      </c>
      <c r="R935">
        <f t="shared" si="263"/>
        <v>87.62657926142461</v>
      </c>
      <c r="S935">
        <f t="shared" si="264"/>
        <v>2.9352661707950974E-2</v>
      </c>
      <c r="T935">
        <f t="shared" si="247"/>
        <v>71.19736720417373</v>
      </c>
    </row>
    <row r="936" spans="1:20" x14ac:dyDescent="0.25">
      <c r="A936">
        <f t="shared" si="248"/>
        <v>185.12903997853647</v>
      </c>
      <c r="B936">
        <f t="shared" si="265"/>
        <v>29.46420182244119</v>
      </c>
      <c r="C936" t="str">
        <f t="shared" si="249"/>
        <v>-150.310211631892-3612.7824550349i</v>
      </c>
      <c r="D936" t="str">
        <f t="shared" si="250"/>
        <v>3.47812499429587-540.163909928321i</v>
      </c>
      <c r="E936" t="str">
        <f t="shared" si="251"/>
        <v>162.454492522171-0.279649976816714i</v>
      </c>
      <c r="F936" t="str">
        <f t="shared" si="252"/>
        <v>2.9099099089908-5069.10449123154i</v>
      </c>
      <c r="G936" t="str">
        <f t="shared" si="253"/>
        <v>0.999999999684142-0.000017772387832326i</v>
      </c>
      <c r="H936" t="str">
        <f t="shared" si="254"/>
        <v>15.152217462239+0.697394766137102i</v>
      </c>
      <c r="I936" t="str">
        <f t="shared" si="255"/>
        <v>24.2333698700766-520.01599953638i</v>
      </c>
      <c r="K936" t="str">
        <f t="shared" si="256"/>
        <v>0.329287147290423-0.0152564544740468i</v>
      </c>
      <c r="L936" t="str">
        <f t="shared" si="257"/>
        <v>0.000833333333333333-27.3639194060167i</v>
      </c>
      <c r="M936" t="str">
        <f t="shared" si="258"/>
        <v>0.005-9.62858768404224i</v>
      </c>
      <c r="N936">
        <f t="shared" si="259"/>
        <v>87.617576800365086</v>
      </c>
      <c r="O936">
        <f t="shared" si="260"/>
        <v>71.164347297434233</v>
      </c>
      <c r="P936" s="3">
        <f t="shared" si="261"/>
        <v>71.164347297434233</v>
      </c>
      <c r="Q936" s="3">
        <f t="shared" si="262"/>
        <v>-92.382423199634914</v>
      </c>
      <c r="R936">
        <f t="shared" si="263"/>
        <v>87.617576800365086</v>
      </c>
      <c r="S936">
        <f t="shared" si="264"/>
        <v>2.946420182244119E-2</v>
      </c>
      <c r="T936">
        <f t="shared" si="247"/>
        <v>71.164347297434233</v>
      </c>
    </row>
    <row r="937" spans="1:20" x14ac:dyDescent="0.25">
      <c r="A937">
        <f t="shared" si="248"/>
        <v>185.83253033045492</v>
      </c>
      <c r="B937">
        <f t="shared" si="265"/>
        <v>29.576165789366467</v>
      </c>
      <c r="C937" t="str">
        <f t="shared" si="249"/>
        <v>-150.307504531852-3599.05042766792i</v>
      </c>
      <c r="D937" t="str">
        <f t="shared" si="250"/>
        <v>3.47812499425242-538.119058578243i</v>
      </c>
      <c r="E937" t="str">
        <f t="shared" si="251"/>
        <v>162.45437824172-0.280707026033959i</v>
      </c>
      <c r="F937" t="str">
        <f t="shared" si="252"/>
        <v>2.90990990898379-5049.91481532707i</v>
      </c>
      <c r="G937" t="str">
        <f t="shared" si="253"/>
        <v>0.999999999681737-0.0000178399229060459i</v>
      </c>
      <c r="H937" t="str">
        <f t="shared" si="254"/>
        <v>15.1522228100688+0.700044938269519i</v>
      </c>
      <c r="I937" t="str">
        <f t="shared" si="255"/>
        <v>24.2333724397292-518.047498001917i</v>
      </c>
      <c r="K937" t="str">
        <f t="shared" si="256"/>
        <v>0.329281731231087-0.0153141749704889i</v>
      </c>
      <c r="L937" t="str">
        <f t="shared" si="257"/>
        <v>0.000833333333333333-27.2603301514412i</v>
      </c>
      <c r="M937" t="str">
        <f t="shared" si="258"/>
        <v>0.005-9.59213756130929i</v>
      </c>
      <c r="N937">
        <f t="shared" si="259"/>
        <v>87.608540318840724</v>
      </c>
      <c r="O937">
        <f t="shared" si="260"/>
        <v>71.131326812788259</v>
      </c>
      <c r="P937" s="3">
        <f t="shared" si="261"/>
        <v>71.131326812788259</v>
      </c>
      <c r="Q937" s="3">
        <f t="shared" si="262"/>
        <v>-92.391459681159276</v>
      </c>
      <c r="R937">
        <f t="shared" si="263"/>
        <v>87.608540318840724</v>
      </c>
      <c r="S937">
        <f t="shared" si="264"/>
        <v>2.9576165789366466E-2</v>
      </c>
      <c r="T937">
        <f t="shared" si="247"/>
        <v>71.131326812788259</v>
      </c>
    </row>
    <row r="938" spans="1:20" x14ac:dyDescent="0.25">
      <c r="A938">
        <f t="shared" si="248"/>
        <v>186.53869394571063</v>
      </c>
      <c r="B938">
        <f t="shared" si="265"/>
        <v>29.688555219366059</v>
      </c>
      <c r="C938" t="str">
        <f t="shared" si="249"/>
        <v>-150.30477691724-3585.37017585832i</v>
      </c>
      <c r="D938" t="str">
        <f t="shared" si="250"/>
        <v>3.47812499420865-536.081948251483i</v>
      </c>
      <c r="E938" t="str">
        <f t="shared" si="251"/>
        <v>162.454263095275-0.281768027923803i</v>
      </c>
      <c r="F938" t="str">
        <f t="shared" si="252"/>
        <v>2.90990990897674-5030.79778414261i</v>
      </c>
      <c r="G938" t="str">
        <f t="shared" si="253"/>
        <v>0.999999999679314-0.0000179077146130454i</v>
      </c>
      <c r="H938" t="str">
        <f t="shared" si="254"/>
        <v>15.1522281986214+0.702705181880222i</v>
      </c>
      <c r="I938" t="str">
        <f t="shared" si="255"/>
        <v>24.2333750289491-516.086448754684i</v>
      </c>
      <c r="K938" t="str">
        <f t="shared" si="256"/>
        <v>0.329276274113229-0.015372111906407i</v>
      </c>
      <c r="L938" t="str">
        <f t="shared" si="257"/>
        <v>0.000833333333333333-27.1571330458669i</v>
      </c>
      <c r="M938" t="str">
        <f t="shared" si="258"/>
        <v>0.005-9.55582542469539i</v>
      </c>
      <c r="N938">
        <f t="shared" si="259"/>
        <v>87.599469689728309</v>
      </c>
      <c r="O938">
        <f t="shared" si="260"/>
        <v>71.098305745856777</v>
      </c>
      <c r="P938" s="3">
        <f t="shared" si="261"/>
        <v>71.098305745856777</v>
      </c>
      <c r="Q938" s="3">
        <f t="shared" si="262"/>
        <v>-92.400530310271691</v>
      </c>
      <c r="R938">
        <f t="shared" si="263"/>
        <v>87.599469689728309</v>
      </c>
      <c r="S938">
        <f t="shared" si="264"/>
        <v>2.9688555219366058E-2</v>
      </c>
      <c r="T938">
        <f t="shared" si="247"/>
        <v>71.098305745856777</v>
      </c>
    </row>
    <row r="939" spans="1:20" x14ac:dyDescent="0.25">
      <c r="A939">
        <f t="shared" si="248"/>
        <v>187.24754098270435</v>
      </c>
      <c r="B939">
        <f t="shared" si="265"/>
        <v>29.801371729199651</v>
      </c>
      <c r="C939" t="str">
        <f t="shared" si="249"/>
        <v>-150.302028633347-3571.74150283398i</v>
      </c>
      <c r="D939" t="str">
        <f t="shared" si="250"/>
        <v>3.47812499416457-534.052549643527i</v>
      </c>
      <c r="E939" t="str">
        <f t="shared" si="251"/>
        <v>162.454147076305-0.282832996776558i</v>
      </c>
      <c r="F939" t="str">
        <f t="shared" si="252"/>
        <v>2.90990990896964-5011.75312267325i</v>
      </c>
      <c r="G939" t="str">
        <f t="shared" si="253"/>
        <v>0.999999999676872-0.0000179757639285311i</v>
      </c>
      <c r="H939" t="str">
        <f t="shared" si="254"/>
        <v>15.1522336282068+0.705375535250258i</v>
      </c>
      <c r="I939" t="str">
        <f t="shared" si="255"/>
        <v>24.233377637885-514.132823584327i</v>
      </c>
      <c r="K939" t="str">
        <f t="shared" si="256"/>
        <v>0.329270775626981-0.0154302660712669i</v>
      </c>
      <c r="L939" t="str">
        <f t="shared" si="257"/>
        <v>0.000833333333333333-27.0543266047688i</v>
      </c>
      <c r="M939" t="str">
        <f t="shared" si="258"/>
        <v>0.005-9.51965075183845i</v>
      </c>
      <c r="N939">
        <f t="shared" si="259"/>
        <v>87.590364785446212</v>
      </c>
      <c r="O939">
        <f t="shared" si="260"/>
        <v>71.065284092227699</v>
      </c>
      <c r="P939" s="3">
        <f t="shared" si="261"/>
        <v>71.065284092227699</v>
      </c>
      <c r="Q939" s="3">
        <f t="shared" si="262"/>
        <v>-92.409635214553788</v>
      </c>
      <c r="R939">
        <f t="shared" si="263"/>
        <v>87.590364785446212</v>
      </c>
      <c r="S939">
        <f t="shared" si="264"/>
        <v>2.9801371729199652E-2</v>
      </c>
      <c r="T939">
        <f t="shared" si="247"/>
        <v>71.065284092227699</v>
      </c>
    </row>
    <row r="940" spans="1:20" x14ac:dyDescent="0.25">
      <c r="A940">
        <f t="shared" si="248"/>
        <v>187.95908163843862</v>
      </c>
      <c r="B940">
        <f t="shared" si="265"/>
        <v>29.91461694177061</v>
      </c>
      <c r="C940" t="str">
        <f t="shared" si="249"/>
        <v>-150.299259524311-3558.16421256493i</v>
      </c>
      <c r="D940" t="str">
        <f t="shared" si="250"/>
        <v>3.47812499412012-532.030833560788i</v>
      </c>
      <c r="E940" t="str">
        <f t="shared" si="251"/>
        <v>162.45403017823-0.283901946928698i</v>
      </c>
      <c r="F940" t="str">
        <f t="shared" si="252"/>
        <v>2.90990990896247-4992.7805569551i</v>
      </c>
      <c r="G940" t="str">
        <f t="shared" si="253"/>
        <v>0.999999999674412-0.0000180440718314152i</v>
      </c>
      <c r="H940" t="str">
        <f t="shared" si="254"/>
        <v>15.1522390991374+0.708056036806249i</v>
      </c>
      <c r="I940" t="str">
        <f t="shared" si="255"/>
        <v>24.2333802666869-512.186594387285i</v>
      </c>
      <c r="K940" t="str">
        <f t="shared" si="256"/>
        <v>0.329265235460157-0.0154886382571598i</v>
      </c>
      <c r="L940" t="str">
        <f t="shared" si="257"/>
        <v>0.000833333333333333-26.9519093492417i</v>
      </c>
      <c r="M940" t="str">
        <f t="shared" si="258"/>
        <v>0.005-9.4836130223535i</v>
      </c>
      <c r="N940">
        <f t="shared" si="259"/>
        <v>87.581225477952657</v>
      </c>
      <c r="O940">
        <f t="shared" si="260"/>
        <v>71.032261847455459</v>
      </c>
      <c r="P940" s="3">
        <f t="shared" si="261"/>
        <v>71.032261847455459</v>
      </c>
      <c r="Q940" s="3">
        <f t="shared" si="262"/>
        <v>-92.418774522047343</v>
      </c>
      <c r="R940">
        <f t="shared" si="263"/>
        <v>87.581225477952657</v>
      </c>
      <c r="S940">
        <f t="shared" si="264"/>
        <v>2.9914616941770611E-2</v>
      </c>
      <c r="T940">
        <f t="shared" ref="T940:T1003" si="266">P940</f>
        <v>71.032261847455459</v>
      </c>
    </row>
    <row r="941" spans="1:20" x14ac:dyDescent="0.25">
      <c r="A941">
        <f t="shared" ref="A941:A1004" si="267">2*PI()*B941</f>
        <v>188.6733261486647</v>
      </c>
      <c r="B941">
        <f t="shared" si="265"/>
        <v>30.02829248614934</v>
      </c>
      <c r="C941" t="str">
        <f t="shared" ref="C941:C1004" si="268">IMPRODUCT(D941,E941,$C$40,,K941,$C$41)</f>
        <v>-150.296469433109-3544.63810976078i</v>
      </c>
      <c r="D941" t="str">
        <f t="shared" ref="D941:D1004" si="269">IMDIV(IMPRODUCT($C$37,$C$38,COMPLEX(1,A941/$C$38)),IMSUM(-1*A941*A941/$C$39,COMPLEX(0,1*A941)))</f>
        <v>3.47812499407535-530.016770920208i</v>
      </c>
      <c r="E941" t="str">
        <f t="shared" ref="E941:E1004" si="270">IMDIV(IMPRODUCT(IMSUM(F941,G941),$C$29,H941),IMSUM(1,I941))</f>
        <v>162.453912394423-0.284974892762747i</v>
      </c>
      <c r="F941" t="str">
        <f t="shared" ref="F941:F1004" si="271">IMDIV(IMPRODUCT($C$14,$C$15,COMPLEX(1,A941/$C$15)),IMSUM(-1*A941*A941/$C$16,COMPLEX(0,A941)))</f>
        <v>2.90990990895526-4973.87981406148i</v>
      </c>
      <c r="G941" t="str">
        <f t="shared" ref="G941:G1004" si="272">IMDIV(1,COMPLEX(1,A941*$C$9*$C$10))</f>
        <v>0.999999999671932-0.0000181126393043296i</v>
      </c>
      <c r="H941" t="str">
        <f t="shared" ref="H941:H1004" si="273">IMDIV($C$3,IMSUM(K941,COMPLEX(0,$C$28*A941)))</f>
        <v>15.1522446117281+0.71074672512095i</v>
      </c>
      <c r="I941" t="str">
        <f t="shared" ref="I941:I1004" si="274">IMPRODUCT(F941,$C$29,H941,$C$31)</f>
        <v>24.2333829155063-510.247733166404i</v>
      </c>
      <c r="K941" t="str">
        <f t="shared" ref="K941:K1004" si="275">IF($C$26&lt;=0,IMDIV(1,IMSUM(IMDIV(1,L941),1/$C$18)),IMDIV(1,IMSUM(IMDIV(1,L941),1/$C$18,IMDIV(1,M941))))</f>
        <v>0.329259653298238-0.0155472292588082i</v>
      </c>
      <c r="L941" t="str">
        <f t="shared" ref="L941:L1004" si="276">IMSUM($C$21/$C$22,IMDIV(1,COMPLEX(0,$C$20*$C$22*A941)))</f>
        <v>0.000833333333333333-26.849879805979i</v>
      </c>
      <c r="M941" t="str">
        <f t="shared" ref="M941:M1004" si="277">IMSUM($C$25/$C$26,IMDIV(1,COMPLEX(0,$C$24*$C$26*A941)))</f>
        <v>0.005-9.44771171782575i</v>
      </c>
      <c r="N941">
        <f t="shared" ref="N941:N1004" si="278">ABS(R941)</f>
        <v>87.572051638744512</v>
      </c>
      <c r="O941">
        <f t="shared" ref="O941:O1004" si="279">ABS(P941)</f>
        <v>70.999239007061419</v>
      </c>
      <c r="P941" s="3">
        <f t="shared" ref="P941:P1004" si="280">20*LOG10(IMABS(C941))</f>
        <v>70.999239007061419</v>
      </c>
      <c r="Q941" s="3">
        <f t="shared" ref="Q941:Q1004" si="281">IMARGUMENT(C941)*180/PI()</f>
        <v>-92.427948361255488</v>
      </c>
      <c r="R941">
        <f t="shared" ref="R941:R1004" si="282">IF(Q941&lt;0,Q941+180,Q941-180)</f>
        <v>87.572051638744512</v>
      </c>
      <c r="S941">
        <f t="shared" ref="S941:S1004" si="283">B941/1000</f>
        <v>3.0028292486149341E-2</v>
      </c>
      <c r="T941">
        <f t="shared" si="266"/>
        <v>70.999239007061419</v>
      </c>
    </row>
    <row r="942" spans="1:20" x14ac:dyDescent="0.25">
      <c r="A942">
        <f t="shared" si="267"/>
        <v>189.39028478802965</v>
      </c>
      <c r="B942">
        <f t="shared" ref="B942:B1005" si="284">B941*(1+B$42)</f>
        <v>30.142399997596709</v>
      </c>
      <c r="C942" t="str">
        <f t="shared" si="268"/>
        <v>-150.293658201539-3531.16299986759i</v>
      </c>
      <c r="D942" t="str">
        <f t="shared" si="269"/>
        <v>3.47812499403024-528.010332748816i</v>
      </c>
      <c r="E942" t="str">
        <f t="shared" si="270"/>
        <v>162.453793718206-0.286051848707366i</v>
      </c>
      <c r="F942" t="str">
        <f t="shared" si="271"/>
        <v>2.90990990894799-4955.05062209883i</v>
      </c>
      <c r="G942" t="str">
        <f t="shared" si="272"/>
        <v>0.999999999669434-0.0000181814673336406i</v>
      </c>
      <c r="H942" t="str">
        <f t="shared" si="273"/>
        <v>15.1522501662961+0.713447638913811i</v>
      </c>
      <c r="I942" t="str">
        <f t="shared" si="274"/>
        <v>24.2333855844956-508.316212030512i</v>
      </c>
      <c r="K942" t="str">
        <f t="shared" si="275"/>
        <v>0.32925402882435-0.0156060398735712i</v>
      </c>
      <c r="L942" t="str">
        <f t="shared" si="276"/>
        <v>0.000833333333333333-26.7482365072514i</v>
      </c>
      <c r="M942" t="str">
        <f t="shared" si="277"/>
        <v>0.005-9.41194632180287i</v>
      </c>
      <c r="N942">
        <f t="shared" si="278"/>
        <v>87.562843138855669</v>
      </c>
      <c r="O942">
        <f t="shared" si="279"/>
        <v>70.966215566532682</v>
      </c>
      <c r="P942" s="3">
        <f t="shared" si="280"/>
        <v>70.966215566532682</v>
      </c>
      <c r="Q942" s="3">
        <f t="shared" si="281"/>
        <v>-92.437156861144331</v>
      </c>
      <c r="R942">
        <f t="shared" si="282"/>
        <v>87.562843138855669</v>
      </c>
      <c r="S942">
        <f t="shared" si="283"/>
        <v>3.0142399997596707E-2</v>
      </c>
      <c r="T942">
        <f t="shared" si="266"/>
        <v>70.966215566532682</v>
      </c>
    </row>
    <row r="943" spans="1:20" x14ac:dyDescent="0.25">
      <c r="A943">
        <f t="shared" si="267"/>
        <v>190.10996787022415</v>
      </c>
      <c r="B943">
        <f t="shared" si="284"/>
        <v>30.256941117587576</v>
      </c>
      <c r="C943" t="str">
        <f t="shared" si="268"/>
        <v>-150.290825670224-3517.73868906534i</v>
      </c>
      <c r="D943" t="str">
        <f t="shared" si="269"/>
        <v>3.47812499398479-526.011490183329i</v>
      </c>
      <c r="E943" t="str">
        <f t="shared" si="270"/>
        <v>162.453674142851-0.287132829237591i</v>
      </c>
      <c r="F943" t="str">
        <f t="shared" si="271"/>
        <v>2.90990990894067-4936.29271020292i</v>
      </c>
      <c r="G943" t="str">
        <f t="shared" si="272"/>
        <v>0.999999999666917-0.0000182505569094626i</v>
      </c>
      <c r="H943" t="str">
        <f t="shared" si="273"/>
        <v>15.1522557631612+0.716158817051509i</v>
      </c>
      <c r="I943" t="str">
        <f t="shared" si="274"/>
        <v>24.2333882738083-506.392003194035i</v>
      </c>
      <c r="K943" t="str">
        <f t="shared" si="275"/>
        <v>0.329248361719253-0.0156650709014505i</v>
      </c>
      <c r="L943" t="str">
        <f t="shared" si="276"/>
        <v>0.000833333333333333-26.6469779908861i</v>
      </c>
      <c r="M943" t="str">
        <f t="shared" si="277"/>
        <v>0.005-9.37631631978769i</v>
      </c>
      <c r="N943">
        <f t="shared" si="278"/>
        <v>87.553599848855583</v>
      </c>
      <c r="O943">
        <f t="shared" si="279"/>
        <v>70.933191521322669</v>
      </c>
      <c r="P943" s="3">
        <f t="shared" si="280"/>
        <v>70.933191521322669</v>
      </c>
      <c r="Q943" s="3">
        <f t="shared" si="281"/>
        <v>-92.446400151144417</v>
      </c>
      <c r="R943">
        <f t="shared" si="282"/>
        <v>87.553599848855583</v>
      </c>
      <c r="S943">
        <f t="shared" si="283"/>
        <v>3.0256941117587578E-2</v>
      </c>
      <c r="T943">
        <f t="shared" si="266"/>
        <v>70.933191521322669</v>
      </c>
    </row>
    <row r="944" spans="1:20" x14ac:dyDescent="0.25">
      <c r="A944">
        <f t="shared" si="267"/>
        <v>190.832385748131</v>
      </c>
      <c r="B944">
        <f t="shared" si="284"/>
        <v>30.37191749383441</v>
      </c>
      <c r="C944" t="str">
        <f t="shared" si="268"/>
        <v>-150.287971678595-3504.36498426501i</v>
      </c>
      <c r="D944" t="str">
        <f t="shared" si="269"/>
        <v>3.47812499393899-524.020214469721i</v>
      </c>
      <c r="E944" t="str">
        <f t="shared" si="270"/>
        <v>162.453553661581-0.288217848874779i</v>
      </c>
      <c r="F944" t="str">
        <f t="shared" si="271"/>
        <v>2.90990990893329-4917.60580853487i</v>
      </c>
      <c r="G944" t="str">
        <f t="shared" si="272"/>
        <v>0.999999999664381-0.0000183199090256721i</v>
      </c>
      <c r="H944" t="str">
        <f t="shared" si="273"/>
        <v>15.1522614026455+0.718880298548541i</v>
      </c>
      <c r="I944" t="str">
        <f t="shared" si="274"/>
        <v>24.2333909835991-504.475078976581i</v>
      </c>
      <c r="K944" t="str">
        <f t="shared" si="275"/>
        <v>0.32924265166132-0.0157243231450962i</v>
      </c>
      <c r="L944" t="str">
        <f t="shared" si="276"/>
        <v>0.000833333333333333-26.5461028002451i</v>
      </c>
      <c r="M944" t="str">
        <f t="shared" si="277"/>
        <v>0.005-9.34082119923068i</v>
      </c>
      <c r="N944">
        <f t="shared" si="278"/>
        <v>87.544321638847848</v>
      </c>
      <c r="O944">
        <f t="shared" si="279"/>
        <v>70.900166866850412</v>
      </c>
      <c r="P944" s="3">
        <f t="shared" si="280"/>
        <v>70.900166866850412</v>
      </c>
      <c r="Q944" s="3">
        <f t="shared" si="281"/>
        <v>-92.455678361152152</v>
      </c>
      <c r="R944">
        <f t="shared" si="282"/>
        <v>87.544321638847848</v>
      </c>
      <c r="S944">
        <f t="shared" si="283"/>
        <v>3.0371917493834409E-2</v>
      </c>
      <c r="T944">
        <f t="shared" si="266"/>
        <v>70.900166866850412</v>
      </c>
    </row>
    <row r="945" spans="1:20" x14ac:dyDescent="0.25">
      <c r="A945">
        <f t="shared" si="267"/>
        <v>191.55754881397391</v>
      </c>
      <c r="B945">
        <f t="shared" si="284"/>
        <v>30.48733078031098</v>
      </c>
      <c r="C945" t="str">
        <f t="shared" si="268"/>
        <v>-150.285096064887-3491.04169310584i</v>
      </c>
      <c r="D945" t="str">
        <f t="shared" si="269"/>
        <v>3.47812499389283-522.036476962824i</v>
      </c>
      <c r="E945" t="str">
        <f t="shared" si="270"/>
        <v>162.453432267567-0.289306922186607i</v>
      </c>
      <c r="F945" t="str">
        <f t="shared" si="271"/>
        <v>2.90990990892585-4898.98964827733i</v>
      </c>
      <c r="G945" t="str">
        <f t="shared" si="272"/>
        <v>0.999999999661825-0.0000183895246799226i</v>
      </c>
      <c r="H945" t="str">
        <f t="shared" si="273"/>
        <v>15.1522670850733+0.721612122567774i</v>
      </c>
      <c r="I945" t="str">
        <f t="shared" si="274"/>
        <v>24.233393714024-502.565411802545i</v>
      </c>
      <c r="K945" t="str">
        <f t="shared" si="275"/>
        <v>0.329236898326522-0.0157837974098124i</v>
      </c>
      <c r="L945" t="str">
        <f t="shared" si="276"/>
        <v>0.000833333333333333-26.4456094842052i</v>
      </c>
      <c r="M945" t="str">
        <f t="shared" si="277"/>
        <v>0.005-9.30546044952248i</v>
      </c>
      <c r="N945">
        <f t="shared" si="278"/>
        <v>87.535008378468675</v>
      </c>
      <c r="O945">
        <f t="shared" si="279"/>
        <v>70.867141598500396</v>
      </c>
      <c r="P945" s="3">
        <f t="shared" si="280"/>
        <v>70.867141598500396</v>
      </c>
      <c r="Q945" s="3">
        <f t="shared" si="281"/>
        <v>-92.464991621531325</v>
      </c>
      <c r="R945">
        <f t="shared" si="282"/>
        <v>87.535008378468675</v>
      </c>
      <c r="S945">
        <f t="shared" si="283"/>
        <v>3.0487330780310979E-2</v>
      </c>
      <c r="T945">
        <f t="shared" si="266"/>
        <v>70.867141598500396</v>
      </c>
    </row>
    <row r="946" spans="1:20" x14ac:dyDescent="0.25">
      <c r="A946">
        <f t="shared" si="267"/>
        <v>192.28546749946702</v>
      </c>
      <c r="B946">
        <f t="shared" si="284"/>
        <v>30.603182637276163</v>
      </c>
      <c r="C946" t="str">
        <f t="shared" si="268"/>
        <v>-150.282198666128-3477.7686239526i</v>
      </c>
      <c r="D946" t="str">
        <f t="shared" si="269"/>
        <v>3.47812499384633-520.06024912591i</v>
      </c>
      <c r="E946" t="str">
        <f t="shared" si="270"/>
        <v>162.453309953931-0.290400063787399i</v>
      </c>
      <c r="F946" t="str">
        <f t="shared" si="271"/>
        <v>2.90990990891836-4880.4439616306i</v>
      </c>
      <c r="G946" t="str">
        <f t="shared" si="272"/>
        <v>0.99999999965925-0.0000184594048736588i</v>
      </c>
      <c r="H946" t="str">
        <f t="shared" si="273"/>
        <v>15.1522728107719+0.72435432842101i</v>
      </c>
      <c r="I946" t="str">
        <f t="shared" si="274"/>
        <v>24.2333964652404-500.662974200734i</v>
      </c>
      <c r="K946" t="str">
        <f t="shared" si="275"/>
        <v>0.329231101388406-0.0158434945035626i</v>
      </c>
      <c r="L946" t="str">
        <f t="shared" si="276"/>
        <v>0.000833333333333333-26.345496597136i</v>
      </c>
      <c r="M946" t="str">
        <f t="shared" si="277"/>
        <v>0.005-9.2702335619869i</v>
      </c>
      <c r="N946">
        <f t="shared" si="278"/>
        <v>87.52565993688539</v>
      </c>
      <c r="O946">
        <f t="shared" si="279"/>
        <v>70.834115711622459</v>
      </c>
      <c r="P946" s="3">
        <f t="shared" si="280"/>
        <v>70.834115711622459</v>
      </c>
      <c r="Q946" s="3">
        <f t="shared" si="281"/>
        <v>-92.47434006311461</v>
      </c>
      <c r="R946">
        <f t="shared" si="282"/>
        <v>87.52565993688539</v>
      </c>
      <c r="S946">
        <f t="shared" si="283"/>
        <v>3.0603182637276162E-2</v>
      </c>
      <c r="T946">
        <f t="shared" si="266"/>
        <v>70.834115711622459</v>
      </c>
    </row>
    <row r="947" spans="1:20" x14ac:dyDescent="0.25">
      <c r="A947">
        <f t="shared" si="267"/>
        <v>193.01615227596497</v>
      </c>
      <c r="B947">
        <f t="shared" si="284"/>
        <v>30.719474731297812</v>
      </c>
      <c r="C947" t="str">
        <f t="shared" si="268"/>
        <v>-150.279279318127-3464.54558589274i</v>
      </c>
      <c r="D947" t="str">
        <f t="shared" si="269"/>
        <v>3.47812499379947-518.091502530275i</v>
      </c>
      <c r="E947" t="str">
        <f t="shared" si="270"/>
        <v>162.453186713742-0.291497288338006i</v>
      </c>
      <c r="F947" t="str">
        <f t="shared" si="271"/>
        <v>2.90990990891081-4861.96848180874i</v>
      </c>
      <c r="G947" t="str">
        <f t="shared" si="272"/>
        <v>0.999999999656656-0.0000185295506121306i</v>
      </c>
      <c r="H947" t="str">
        <f t="shared" si="273"/>
        <v>15.1522785800707+0.727106955569543i</v>
      </c>
      <c r="I947" t="str">
        <f t="shared" si="274"/>
        <v>24.2333992374064-498.767738803941i</v>
      </c>
      <c r="K947" t="str">
        <f t="shared" si="275"/>
        <v>0.329225260518082-0.0159034152369752i</v>
      </c>
      <c r="L947" t="str">
        <f t="shared" si="276"/>
        <v>0.000833333333333333-26.2457626988803i</v>
      </c>
      <c r="M947" t="str">
        <f t="shared" si="277"/>
        <v>0.005-9.23514002987341i</v>
      </c>
      <c r="N947">
        <f t="shared" si="278"/>
        <v>87.516276182795082</v>
      </c>
      <c r="O947">
        <f t="shared" si="279"/>
        <v>70.801089201531198</v>
      </c>
      <c r="P947" s="3">
        <f t="shared" si="280"/>
        <v>70.801089201531198</v>
      </c>
      <c r="Q947" s="3">
        <f t="shared" si="281"/>
        <v>-92.483723817204918</v>
      </c>
      <c r="R947">
        <f t="shared" si="282"/>
        <v>87.516276182795082</v>
      </c>
      <c r="S947">
        <f t="shared" si="283"/>
        <v>3.0719474731297811E-2</v>
      </c>
      <c r="T947">
        <f t="shared" si="266"/>
        <v>70.801089201531198</v>
      </c>
    </row>
    <row r="948" spans="1:20" x14ac:dyDescent="0.25">
      <c r="A948">
        <f t="shared" si="267"/>
        <v>193.74961365461365</v>
      </c>
      <c r="B948">
        <f t="shared" si="284"/>
        <v>30.836208735276745</v>
      </c>
      <c r="C948" t="str">
        <f t="shared" si="268"/>
        <v>-150.276337855472-3451.37238873373i</v>
      </c>
      <c r="D948" t="str">
        <f t="shared" si="269"/>
        <v>3.47812499375225-516.13020885484i</v>
      </c>
      <c r="E948" t="str">
        <f t="shared" si="270"/>
        <v>162.453062540017-0.292598610545899i</v>
      </c>
      <c r="F948" t="str">
        <f t="shared" si="271"/>
        <v>2.9099099089032-4843.56294303576i</v>
      </c>
      <c r="G948" t="str">
        <f t="shared" si="272"/>
        <v>0.999999999654041-0.0000185999629044081i</v>
      </c>
      <c r="H948" t="str">
        <f t="shared" si="273"/>
        <v>15.1522843933017+0.729870043624741i</v>
      </c>
      <c r="I948" t="str">
        <f t="shared" si="274"/>
        <v>24.2334020306813-496.879678348566i</v>
      </c>
      <c r="K948" t="str">
        <f t="shared" si="275"/>
        <v>0.329219375384203-0.0159635604233495i</v>
      </c>
      <c r="L948" t="str">
        <f t="shared" si="276"/>
        <v>0.000833333333333333-26.1464063547323i</v>
      </c>
      <c r="M948" t="str">
        <f t="shared" si="277"/>
        <v>0.005-9.20017934834967i</v>
      </c>
      <c r="N948">
        <f t="shared" si="278"/>
        <v>87.506856984422967</v>
      </c>
      <c r="O948">
        <f t="shared" si="279"/>
        <v>70.768062063506008</v>
      </c>
      <c r="P948" s="3">
        <f t="shared" si="280"/>
        <v>70.768062063506008</v>
      </c>
      <c r="Q948" s="3">
        <f t="shared" si="281"/>
        <v>-92.493143015577033</v>
      </c>
      <c r="R948">
        <f t="shared" si="282"/>
        <v>87.506856984422967</v>
      </c>
      <c r="S948">
        <f t="shared" si="283"/>
        <v>3.0836208735276746E-2</v>
      </c>
      <c r="T948">
        <f t="shared" si="266"/>
        <v>70.768062063506008</v>
      </c>
    </row>
    <row r="949" spans="1:20" x14ac:dyDescent="0.25">
      <c r="A949">
        <f t="shared" si="267"/>
        <v>194.48586218650121</v>
      </c>
      <c r="B949">
        <f t="shared" si="284"/>
        <v>30.953386328470799</v>
      </c>
      <c r="C949" t="str">
        <f t="shared" si="268"/>
        <v>-150.273374111515-3438.24884300035i</v>
      </c>
      <c r="D949" t="str">
        <f t="shared" si="269"/>
        <v>3.47812499370469-514.176339885739i</v>
      </c>
      <c r="E949" t="str">
        <f t="shared" si="270"/>
        <v>162.452937425723-0.293704045165317i</v>
      </c>
      <c r="F949" t="str">
        <f t="shared" si="271"/>
        <v>2.90990990889554-4825.22708054184i</v>
      </c>
      <c r="G949" t="str">
        <f t="shared" si="272"/>
        <v>0.999999999651407-0.0000186706427633956i</v>
      </c>
      <c r="H949" t="str">
        <f t="shared" si="273"/>
        <v>15.1522902507996+0.732643632348618i</v>
      </c>
      <c r="I949" t="str">
        <f t="shared" si="274"/>
        <v>24.233404845226-494.998765674235i</v>
      </c>
      <c r="K949" t="str">
        <f t="shared" si="275"/>
        <v>0.329213445652945-0.0160239308786607i</v>
      </c>
      <c r="L949" t="str">
        <f t="shared" si="276"/>
        <v>0.000833333333333333-26.0474261354177i</v>
      </c>
      <c r="M949" t="str">
        <f t="shared" si="277"/>
        <v>0.005-9.16535101449459i</v>
      </c>
      <c r="N949">
        <f t="shared" si="278"/>
        <v>87.497402209521042</v>
      </c>
      <c r="O949">
        <f t="shared" si="279"/>
        <v>70.7350342927908</v>
      </c>
      <c r="P949" s="3">
        <f t="shared" si="280"/>
        <v>70.7350342927908</v>
      </c>
      <c r="Q949" s="3">
        <f t="shared" si="281"/>
        <v>-92.502597790478958</v>
      </c>
      <c r="R949">
        <f t="shared" si="282"/>
        <v>87.497402209521042</v>
      </c>
      <c r="S949">
        <f t="shared" si="283"/>
        <v>3.0953386328470799E-2</v>
      </c>
      <c r="T949">
        <f t="shared" si="266"/>
        <v>70.7350342927908</v>
      </c>
    </row>
    <row r="950" spans="1:20" x14ac:dyDescent="0.25">
      <c r="A950">
        <f t="shared" si="267"/>
        <v>195.22490846280991</v>
      </c>
      <c r="B950">
        <f t="shared" si="284"/>
        <v>31.07100919651899</v>
      </c>
      <c r="C950" t="str">
        <f t="shared" si="268"/>
        <v>-150.27038791837-3425.17475993189i</v>
      </c>
      <c r="D950" t="str">
        <f t="shared" si="269"/>
        <v>3.47812499365675-512.229867515906i</v>
      </c>
      <c r="E950" t="str">
        <f t="shared" si="270"/>
        <v>162.452811363774-0.294813606997364i</v>
      </c>
      <c r="F950" t="str">
        <f t="shared" si="271"/>
        <v>2.90990990888781-4806.9606305594i</v>
      </c>
      <c r="G950" t="str">
        <f t="shared" si="272"/>
        <v>0.999999999648753-0.0000187415912058468i</v>
      </c>
      <c r="H950" t="str">
        <f t="shared" si="273"/>
        <v>15.1522961529013+0.735427761654405i</v>
      </c>
      <c r="I950" t="str">
        <f t="shared" si="274"/>
        <v>24.2334076812024-493.124973723377i</v>
      </c>
      <c r="K950" t="str">
        <f t="shared" si="275"/>
        <v>0.329207470987996-0.0160845274215661i</v>
      </c>
      <c r="L950" t="str">
        <f t="shared" si="276"/>
        <v>0.000833333333333333-25.9488206170728i</v>
      </c>
      <c r="M950" t="str">
        <f t="shared" si="277"/>
        <v>0.005-9.1306545272909i</v>
      </c>
      <c r="N950">
        <f t="shared" si="278"/>
        <v>87.487911725366445</v>
      </c>
      <c r="O950">
        <f t="shared" si="279"/>
        <v>70.702005884593547</v>
      </c>
      <c r="P950" s="3">
        <f t="shared" si="280"/>
        <v>70.702005884593547</v>
      </c>
      <c r="Q950" s="3">
        <f t="shared" si="281"/>
        <v>-92.512088274633555</v>
      </c>
      <c r="R950">
        <f t="shared" si="282"/>
        <v>87.487911725366445</v>
      </c>
      <c r="S950">
        <f t="shared" si="283"/>
        <v>3.1071009196518989E-2</v>
      </c>
      <c r="T950">
        <f t="shared" si="266"/>
        <v>70.702005884593547</v>
      </c>
    </row>
    <row r="951" spans="1:20" x14ac:dyDescent="0.25">
      <c r="A951">
        <f t="shared" si="267"/>
        <v>195.96676311496861</v>
      </c>
      <c r="B951">
        <f t="shared" si="284"/>
        <v>31.189079031465763</v>
      </c>
      <c r="C951" t="str">
        <f t="shared" si="268"/>
        <v>-150.267379106897-3412.14995147942i</v>
      </c>
      <c r="D951" t="str">
        <f t="shared" si="269"/>
        <v>3.47812499360844-510.290763744685i</v>
      </c>
      <c r="E951" t="str">
        <f t="shared" si="270"/>
        <v>162.452684347029-0.295927310889969i</v>
      </c>
      <c r="F951" t="str">
        <f t="shared" si="271"/>
        <v>2.90990990888002-4788.76333031944i</v>
      </c>
      <c r="G951" t="str">
        <f t="shared" si="272"/>
        <v>0.999999999646078-0.0000188128092523787i</v>
      </c>
      <c r="H951" t="str">
        <f t="shared" si="273"/>
        <v>15.1523020999466+0.738222471607145i</v>
      </c>
      <c r="I951" t="str">
        <f t="shared" si="274"/>
        <v>24.2334105387744-491.258275540872i</v>
      </c>
      <c r="K951" t="str">
        <f t="shared" si="275"/>
        <v>0.329201451050527-0.0161453508734101i</v>
      </c>
      <c r="L951" t="str">
        <f t="shared" si="276"/>
        <v>0.000833333333333333-25.8505883812242i</v>
      </c>
      <c r="M951" t="str">
        <f t="shared" si="277"/>
        <v>0.005-9.09608938761795i</v>
      </c>
      <c r="N951">
        <f t="shared" si="278"/>
        <v>87.478385398759983</v>
      </c>
      <c r="O951">
        <f t="shared" si="279"/>
        <v>70.668976834086038</v>
      </c>
      <c r="P951" s="3">
        <f t="shared" si="280"/>
        <v>70.668976834086038</v>
      </c>
      <c r="Q951" s="3">
        <f t="shared" si="281"/>
        <v>-92.521614601240017</v>
      </c>
      <c r="R951">
        <f t="shared" si="282"/>
        <v>87.478385398759983</v>
      </c>
      <c r="S951">
        <f t="shared" si="283"/>
        <v>3.1189079031465762E-2</v>
      </c>
      <c r="T951">
        <f t="shared" si="266"/>
        <v>70.668976834086038</v>
      </c>
    </row>
    <row r="952" spans="1:20" x14ac:dyDescent="0.25">
      <c r="A952">
        <f t="shared" si="267"/>
        <v>196.7114368148055</v>
      </c>
      <c r="B952">
        <f t="shared" si="284"/>
        <v>31.307597531785333</v>
      </c>
      <c r="C952" t="str">
        <f t="shared" si="268"/>
        <v>-150.264347506692-3399.17423030324i</v>
      </c>
      <c r="D952" t="str">
        <f t="shared" si="269"/>
        <v>3.47812499355979-508.359000677421i</v>
      </c>
      <c r="E952" t="str">
        <f t="shared" si="270"/>
        <v>162.452556368295-0.29704517173795i</v>
      </c>
      <c r="F952" t="str">
        <f t="shared" si="271"/>
        <v>2.90990990887219-4770.63491804772i</v>
      </c>
      <c r="G952" t="str">
        <f t="shared" si="272"/>
        <v>0.999999999643383-0.0000188842979274868i</v>
      </c>
      <c r="H952" t="str">
        <f t="shared" si="273"/>
        <v>15.1523080922777+0.741027802424198i</v>
      </c>
      <c r="I952" t="str">
        <f t="shared" si="274"/>
        <v>24.2334134181055-489.398644273644i</v>
      </c>
      <c r="K952" t="str">
        <f t="shared" si="275"/>
        <v>0.329195385499185-0.0162064020582293i</v>
      </c>
      <c r="L952" t="str">
        <f t="shared" si="276"/>
        <v>0.000833333333333333-25.7527280147681i</v>
      </c>
      <c r="M952" t="str">
        <f t="shared" si="277"/>
        <v>0.005-9.06165509824458i</v>
      </c>
      <c r="N952">
        <f t="shared" si="278"/>
        <v>87.46882309602492</v>
      </c>
      <c r="O952">
        <f t="shared" si="279"/>
        <v>70.635947136403956</v>
      </c>
      <c r="P952" s="3">
        <f t="shared" si="280"/>
        <v>70.635947136403956</v>
      </c>
      <c r="Q952" s="3">
        <f t="shared" si="281"/>
        <v>-92.53117690397508</v>
      </c>
      <c r="R952">
        <f t="shared" si="282"/>
        <v>87.46882309602492</v>
      </c>
      <c r="S952">
        <f t="shared" si="283"/>
        <v>3.1307597531785331E-2</v>
      </c>
      <c r="T952">
        <f t="shared" si="266"/>
        <v>70.635947136403956</v>
      </c>
    </row>
    <row r="953" spans="1:20" x14ac:dyDescent="0.25">
      <c r="A953">
        <f t="shared" si="267"/>
        <v>197.45894027470177</v>
      </c>
      <c r="B953">
        <f t="shared" si="284"/>
        <v>31.42656640240612</v>
      </c>
      <c r="C953" t="str">
        <f t="shared" si="268"/>
        <v>-150.261292946084-3386.24740976998i</v>
      </c>
      <c r="D953" t="str">
        <f t="shared" si="269"/>
        <v>3.47812499351074-506.434550525046i</v>
      </c>
      <c r="E953" t="str">
        <f t="shared" si="270"/>
        <v>162.452427420327-0.298167204483312i</v>
      </c>
      <c r="F953" t="str">
        <f t="shared" si="271"/>
        <v>2.90990990886428-4752.57513296088i</v>
      </c>
      <c r="G953" t="str">
        <f t="shared" si="272"/>
        <v>0.999999999640668-0.0000189560582595599i</v>
      </c>
      <c r="H953" t="str">
        <f t="shared" si="273"/>
        <v>15.1523141302395+0.743843794475928i</v>
      </c>
      <c r="I953" t="str">
        <f t="shared" si="274"/>
        <v>24.2334163193617-487.546053170266i</v>
      </c>
      <c r="K953" t="str">
        <f t="shared" si="275"/>
        <v>0.329189273990064-0.0162676818027584i</v>
      </c>
      <c r="L953" t="str">
        <f t="shared" si="276"/>
        <v>0.000833333333333333-25.6552381099503i</v>
      </c>
      <c r="M953" t="str">
        <f t="shared" si="277"/>
        <v>0.005-9.02735116382204i</v>
      </c>
      <c r="N953">
        <f t="shared" si="278"/>
        <v>87.459224683005104</v>
      </c>
      <c r="O953">
        <f t="shared" si="279"/>
        <v>70.602916786646006</v>
      </c>
      <c r="P953" s="3">
        <f t="shared" si="280"/>
        <v>70.602916786646006</v>
      </c>
      <c r="Q953" s="3">
        <f t="shared" si="281"/>
        <v>-92.540775316994896</v>
      </c>
      <c r="R953">
        <f t="shared" si="282"/>
        <v>87.459224683005104</v>
      </c>
      <c r="S953">
        <f t="shared" si="283"/>
        <v>3.1426566402406118E-2</v>
      </c>
      <c r="T953">
        <f t="shared" si="266"/>
        <v>70.602916786646006</v>
      </c>
    </row>
    <row r="954" spans="1:20" x14ac:dyDescent="0.25">
      <c r="A954">
        <f t="shared" si="267"/>
        <v>198.20928424774564</v>
      </c>
      <c r="B954">
        <f t="shared" si="284"/>
        <v>31.545987354735264</v>
      </c>
      <c r="C954" t="str">
        <f t="shared" si="268"/>
        <v>-150.258215252125-3373.36930395013i</v>
      </c>
      <c r="D954" t="str">
        <f t="shared" si="269"/>
        <v>3.47812499346133-504.517385603704i</v>
      </c>
      <c r="E954" t="str">
        <f t="shared" si="270"/>
        <v>162.452297495825-0.299293424115002i</v>
      </c>
      <c r="F954" t="str">
        <f t="shared" si="271"/>
        <v>2.90990990885632-4734.58371526289i</v>
      </c>
      <c r="G954" t="str">
        <f t="shared" si="272"/>
        <v>0.999999999637932-0.0000190280912808941i</v>
      </c>
      <c r="H954" t="str">
        <f t="shared" si="273"/>
        <v>15.1523202141795+0.746670488286206i</v>
      </c>
      <c r="I954" t="str">
        <f t="shared" si="274"/>
        <v>24.2334192427099-485.700475580599i</v>
      </c>
      <c r="K954" t="str">
        <f t="shared" si="275"/>
        <v>0.329183116176694-0.0163291909364357i</v>
      </c>
      <c r="L954" t="str">
        <f t="shared" si="276"/>
        <v>0.000833333333333333-25.5581172643457i</v>
      </c>
      <c r="M954" t="str">
        <f t="shared" si="277"/>
        <v>0.005-8.99317709087676i</v>
      </c>
      <c r="N954">
        <f t="shared" si="278"/>
        <v>87.449590025063628</v>
      </c>
      <c r="O954">
        <f t="shared" si="279"/>
        <v>70.569885779874312</v>
      </c>
      <c r="P954" s="3">
        <f t="shared" si="280"/>
        <v>70.569885779874312</v>
      </c>
      <c r="Q954" s="3">
        <f t="shared" si="281"/>
        <v>-92.550409974936372</v>
      </c>
      <c r="R954">
        <f t="shared" si="282"/>
        <v>87.449590025063628</v>
      </c>
      <c r="S954">
        <f t="shared" si="283"/>
        <v>3.1545987354735266E-2</v>
      </c>
      <c r="T954">
        <f t="shared" si="266"/>
        <v>70.569885779874312</v>
      </c>
    </row>
    <row r="955" spans="1:20" x14ac:dyDescent="0.25">
      <c r="A955">
        <f t="shared" si="267"/>
        <v>198.96247952788707</v>
      </c>
      <c r="B955">
        <f t="shared" si="284"/>
        <v>31.66586210668326</v>
      </c>
      <c r="C955" t="str">
        <f t="shared" si="268"/>
        <v>-150.255114250579-3360.53972761519i</v>
      </c>
      <c r="D955" t="str">
        <f t="shared" si="269"/>
        <v>3.47812499341155-502.607478334334i</v>
      </c>
      <c r="E955" t="str">
        <f t="shared" si="270"/>
        <v>162.452166587433-0.300423845669225i</v>
      </c>
      <c r="F955" t="str">
        <f t="shared" si="271"/>
        <v>2.9099099088483-4716.66040614118i</v>
      </c>
      <c r="G955" t="str">
        <f t="shared" si="272"/>
        <v>0.999999999635175-0.0000191003980277089i</v>
      </c>
      <c r="H955" t="str">
        <f t="shared" si="273"/>
        <v>15.1523263444478+0.749507924533044i</v>
      </c>
      <c r="I955" t="str">
        <f t="shared" si="274"/>
        <v>24.2334221883189-483.861884955391i</v>
      </c>
      <c r="K955" t="str">
        <f t="shared" si="275"/>
        <v>0.32917691171002-0.0163909302914083i</v>
      </c>
      <c r="L955" t="str">
        <f t="shared" si="276"/>
        <v>0.000833333333333333-25.4613640808385i</v>
      </c>
      <c r="M955" t="str">
        <f t="shared" si="277"/>
        <v>0.005-8.95913238780305i</v>
      </c>
      <c r="N955">
        <f t="shared" si="278"/>
        <v>87.43991898708137</v>
      </c>
      <c r="O955">
        <f t="shared" si="279"/>
        <v>70.536854111113612</v>
      </c>
      <c r="P955" s="3">
        <f t="shared" si="280"/>
        <v>70.536854111113612</v>
      </c>
      <c r="Q955" s="3">
        <f t="shared" si="281"/>
        <v>-92.56008101291863</v>
      </c>
      <c r="R955">
        <f t="shared" si="282"/>
        <v>87.43991898708137</v>
      </c>
      <c r="S955">
        <f t="shared" si="283"/>
        <v>3.1665862106683262E-2</v>
      </c>
      <c r="T955">
        <f t="shared" si="266"/>
        <v>70.536854111113612</v>
      </c>
    </row>
    <row r="956" spans="1:20" x14ac:dyDescent="0.25">
      <c r="A956">
        <f t="shared" si="267"/>
        <v>199.71853695009307</v>
      </c>
      <c r="B956">
        <f t="shared" si="284"/>
        <v>31.786192382688657</v>
      </c>
      <c r="C956" t="str">
        <f t="shared" si="268"/>
        <v>-150.251989765905-3347.75849623513i</v>
      </c>
      <c r="D956" t="str">
        <f t="shared" si="269"/>
        <v>3.47812499336138-500.704801242277i</v>
      </c>
      <c r="E956" t="str">
        <f t="shared" si="270"/>
        <v>162.452034687743-0.301558484229382i</v>
      </c>
      <c r="F956" t="str">
        <f t="shared" si="271"/>
        <v>2.90990990884022-4698.80494776289i</v>
      </c>
      <c r="G956" t="str">
        <f t="shared" si="272"/>
        <v>0.999999999632397-0.0000191729795401609i</v>
      </c>
      <c r="H956" t="str">
        <f t="shared" si="273"/>
        <v>15.1523325213971+0.752356144049126i</v>
      </c>
      <c r="I956" t="str">
        <f t="shared" si="274"/>
        <v>24.2334251563573-482.030254845891i</v>
      </c>
      <c r="K956" t="str">
        <f t="shared" si="275"/>
        <v>0.329170660238382-0.0164529007025367i</v>
      </c>
      <c r="L956" t="str">
        <f t="shared" si="276"/>
        <v>0.000833333333333333-25.3649771676016i</v>
      </c>
      <c r="M956" t="str">
        <f t="shared" si="277"/>
        <v>0.005-8.92521656485664i</v>
      </c>
      <c r="N956">
        <f t="shared" si="278"/>
        <v>87.430211433455526</v>
      </c>
      <c r="O956">
        <f t="shared" si="279"/>
        <v>70.503821775351255</v>
      </c>
      <c r="P956" s="3">
        <f t="shared" si="280"/>
        <v>70.503821775351255</v>
      </c>
      <c r="Q956" s="3">
        <f t="shared" si="281"/>
        <v>-92.569788566544474</v>
      </c>
      <c r="R956">
        <f t="shared" si="282"/>
        <v>87.430211433455526</v>
      </c>
      <c r="S956">
        <f t="shared" si="283"/>
        <v>3.1786192382688656E-2</v>
      </c>
      <c r="T956">
        <f t="shared" si="266"/>
        <v>70.503821775351255</v>
      </c>
    </row>
    <row r="957" spans="1:20" x14ac:dyDescent="0.25">
      <c r="A957">
        <f t="shared" si="267"/>
        <v>200.47746739050342</v>
      </c>
      <c r="B957">
        <f t="shared" si="284"/>
        <v>31.906979913742877</v>
      </c>
      <c r="C957" t="str">
        <f t="shared" si="268"/>
        <v>-150.248841621265-3335.02542597566i</v>
      </c>
      <c r="D957" t="str">
        <f t="shared" si="269"/>
        <v>3.47812499331083-498.809326956885i</v>
      </c>
      <c r="E957" t="str">
        <f t="shared" si="270"/>
        <v>162.45190178929-0.302697354926242i</v>
      </c>
      <c r="F957" t="str">
        <f t="shared" si="271"/>
        <v>2.90990990883208-4681.01708327129i</v>
      </c>
      <c r="G957" t="str">
        <f t="shared" si="272"/>
        <v>0.999999999629598-0.0000192458368623596i</v>
      </c>
      <c r="H957" t="str">
        <f t="shared" si="273"/>
        <v>15.1523387453831+0.755215187822468i</v>
      </c>
      <c r="I957" t="str">
        <f t="shared" si="274"/>
        <v>24.2334281469967-480.205558903496i</v>
      </c>
      <c r="K957" t="str">
        <f t="shared" si="275"/>
        <v>0.329164361407496-0.0165151030074012i</v>
      </c>
      <c r="L957" t="str">
        <f t="shared" si="276"/>
        <v>0.000833333333333333-25.2689551380769i</v>
      </c>
      <c r="M957" t="str">
        <f t="shared" si="277"/>
        <v>0.005-8.8914291341469i</v>
      </c>
      <c r="N957">
        <f t="shared" si="278"/>
        <v>87.420467228097877</v>
      </c>
      <c r="O957">
        <f t="shared" si="279"/>
        <v>70.470788767536817</v>
      </c>
      <c r="P957" s="3">
        <f t="shared" si="280"/>
        <v>70.470788767536817</v>
      </c>
      <c r="Q957" s="3">
        <f t="shared" si="281"/>
        <v>-92.579532771902123</v>
      </c>
      <c r="R957">
        <f t="shared" si="282"/>
        <v>87.420467228097877</v>
      </c>
      <c r="S957">
        <f t="shared" si="283"/>
        <v>3.1906979913742875E-2</v>
      </c>
      <c r="T957">
        <f t="shared" si="266"/>
        <v>70.470788767536817</v>
      </c>
    </row>
    <row r="958" spans="1:20" x14ac:dyDescent="0.25">
      <c r="A958">
        <f t="shared" si="267"/>
        <v>201.23928176658734</v>
      </c>
      <c r="B958">
        <f t="shared" si="284"/>
        <v>32.0282264374151</v>
      </c>
      <c r="C958" t="str">
        <f t="shared" si="268"/>
        <v>-150.245669638498-3322.34033369563i</v>
      </c>
      <c r="D958" t="str">
        <f t="shared" si="269"/>
        <v>3.4781249932599-496.921028211122i</v>
      </c>
      <c r="E958" t="str">
        <f t="shared" si="270"/>
        <v>162.451767884554-0.303840472937898i</v>
      </c>
      <c r="F958" t="str">
        <f t="shared" si="271"/>
        <v>2.90990990882387-4663.29655678196i</v>
      </c>
      <c r="G958" t="str">
        <f t="shared" si="272"/>
        <v>0.999999999626777-0.0000193189710423821i</v>
      </c>
      <c r="H958" t="str">
        <f t="shared" si="273"/>
        <v>15.1523450167639+0.758085096996941i</v>
      </c>
      <c r="I958" t="str">
        <f t="shared" si="274"/>
        <v>24.2334311604087-478.387770879338i</v>
      </c>
      <c r="K958" t="str">
        <f t="shared" si="275"/>
        <v>0.329158014860437-0.0165775380463064i</v>
      </c>
      <c r="L958" t="str">
        <f t="shared" si="276"/>
        <v>0.000833333333333333-25.1732966109554i</v>
      </c>
      <c r="M958" t="str">
        <f t="shared" si="277"/>
        <v>0.005-8.85776960963031i</v>
      </c>
      <c r="N958">
        <f t="shared" si="278"/>
        <v>87.410686234433626</v>
      </c>
      <c r="O958">
        <f t="shared" si="279"/>
        <v>70.437755082581845</v>
      </c>
      <c r="P958" s="3">
        <f t="shared" si="280"/>
        <v>70.437755082581845</v>
      </c>
      <c r="Q958" s="3">
        <f t="shared" si="281"/>
        <v>-92.589313765566374</v>
      </c>
      <c r="R958">
        <f t="shared" si="282"/>
        <v>87.410686234433626</v>
      </c>
      <c r="S958">
        <f t="shared" si="283"/>
        <v>3.2028226437415097E-2</v>
      </c>
      <c r="T958">
        <f t="shared" si="266"/>
        <v>70.437755082581845</v>
      </c>
    </row>
    <row r="959" spans="1:20" x14ac:dyDescent="0.25">
      <c r="A959">
        <f t="shared" si="267"/>
        <v>202.00399103730038</v>
      </c>
      <c r="B959">
        <f t="shared" si="284"/>
        <v>32.14993369787728</v>
      </c>
      <c r="C959" t="str">
        <f t="shared" si="268"/>
        <v>-150.242473638118-3309.70303694439i</v>
      </c>
      <c r="D959" t="str">
        <f t="shared" si="269"/>
        <v>3.47812499320857-495.039877841179i</v>
      </c>
      <c r="E959" t="str">
        <f t="shared" si="270"/>
        <v>162.451632965959-0.304987853489821i</v>
      </c>
      <c r="F959" t="str">
        <f t="shared" si="271"/>
        <v>2.9099099088156-4645.64311337917i</v>
      </c>
      <c r="G959" t="str">
        <f t="shared" si="272"/>
        <v>0.999999999623935-0.000019392383132288i</v>
      </c>
      <c r="H959" t="str">
        <f t="shared" si="273"/>
        <v>15.1523513359004+0.760965912872929i</v>
      </c>
      <c r="I959" t="str">
        <f t="shared" si="274"/>
        <v>24.2334341967671-476.576864623925i</v>
      </c>
      <c r="K959" t="str">
        <f t="shared" si="275"/>
        <v>0.329151620237616-0.0166402066622867i</v>
      </c>
      <c r="L959" t="str">
        <f t="shared" si="276"/>
        <v>0.000833333333333333-25.0780002101567i</v>
      </c>
      <c r="M959" t="str">
        <f t="shared" si="277"/>
        <v>0.005-8.82423750710324i</v>
      </c>
      <c r="N959">
        <f t="shared" si="278"/>
        <v>87.400868315399578</v>
      </c>
      <c r="O959">
        <f t="shared" si="279"/>
        <v>70.404720715359574</v>
      </c>
      <c r="P959" s="3">
        <f t="shared" si="280"/>
        <v>70.404720715359574</v>
      </c>
      <c r="Q959" s="3">
        <f t="shared" si="281"/>
        <v>-92.599131684600422</v>
      </c>
      <c r="R959">
        <f t="shared" si="282"/>
        <v>87.400868315399578</v>
      </c>
      <c r="S959">
        <f t="shared" si="283"/>
        <v>3.2149933697877282E-2</v>
      </c>
      <c r="T959">
        <f t="shared" si="266"/>
        <v>70.404720715359574</v>
      </c>
    </row>
    <row r="960" spans="1:20" x14ac:dyDescent="0.25">
      <c r="A960">
        <f t="shared" si="267"/>
        <v>202.77160620324213</v>
      </c>
      <c r="B960">
        <f t="shared" si="284"/>
        <v>32.272103445929211</v>
      </c>
      <c r="C960" t="str">
        <f t="shared" si="268"/>
        <v>-150.2392534393-3297.11335395917i</v>
      </c>
      <c r="D960" t="str">
        <f t="shared" si="269"/>
        <v>3.47812499315686-493.165848786076i</v>
      </c>
      <c r="E960" t="str">
        <f t="shared" si="270"/>
        <v>162.451497025872-0.306139511855071i</v>
      </c>
      <c r="F960" t="str">
        <f t="shared" si="271"/>
        <v>2.90990990880726-4628.05649911222i</v>
      </c>
      <c r="G960" t="str">
        <f t="shared" si="272"/>
        <v>0.999999999621072-0.000019466074188135i</v>
      </c>
      <c r="H960" t="str">
        <f t="shared" si="273"/>
        <v>15.1523577031563+0.763857676907857i</v>
      </c>
      <c r="I960" t="str">
        <f t="shared" si="274"/>
        <v>24.2334372562461-474.772814086766i</v>
      </c>
      <c r="K960" t="str">
        <f t="shared" si="275"/>
        <v>0.329145177176765-0.0167031097011109i</v>
      </c>
      <c r="L960" t="str">
        <f t="shared" si="276"/>
        <v>0.000833333333333333-24.9830645648104i</v>
      </c>
      <c r="M960" t="str">
        <f t="shared" si="277"/>
        <v>0.005-8.79083234419532i</v>
      </c>
      <c r="N960">
        <f t="shared" si="278"/>
        <v>87.391013333442928</v>
      </c>
      <c r="O960">
        <f t="shared" si="279"/>
        <v>70.371685660704657</v>
      </c>
      <c r="P960" s="3">
        <f t="shared" si="280"/>
        <v>70.371685660704657</v>
      </c>
      <c r="Q960" s="3">
        <f t="shared" si="281"/>
        <v>-92.608986666557072</v>
      </c>
      <c r="R960">
        <f t="shared" si="282"/>
        <v>87.391013333442928</v>
      </c>
      <c r="S960">
        <f t="shared" si="283"/>
        <v>3.2272103445929214E-2</v>
      </c>
      <c r="T960">
        <f t="shared" si="266"/>
        <v>70.371685660704657</v>
      </c>
    </row>
    <row r="961" spans="1:20" x14ac:dyDescent="0.25">
      <c r="A961">
        <f t="shared" si="267"/>
        <v>203.54213830681445</v>
      </c>
      <c r="B961">
        <f t="shared" si="284"/>
        <v>32.394737439023743</v>
      </c>
      <c r="C961" t="str">
        <f t="shared" si="268"/>
        <v>-150.236008859881-3284.57110366249i</v>
      </c>
      <c r="D961" t="str">
        <f t="shared" si="269"/>
        <v>3.47812499310476-491.298914087275i</v>
      </c>
      <c r="E961" t="str">
        <f t="shared" si="270"/>
        <v>162.451360056604-0.30729546335429i</v>
      </c>
      <c r="F961" t="str">
        <f t="shared" si="271"/>
        <v>2.90990990879887-4610.53646099178i</v>
      </c>
      <c r="G961" t="str">
        <f t="shared" si="272"/>
        <v>0.999999999618187-0.0000195400452699935i</v>
      </c>
      <c r="H961" t="str">
        <f t="shared" si="273"/>
        <v>15.1523641188981+0.766760430716857i</v>
      </c>
      <c r="I961" t="str">
        <f t="shared" si="274"/>
        <v>24.2334403390224-472.975593315992i</v>
      </c>
      <c r="K961" t="str">
        <f t="shared" si="275"/>
        <v>0.329138685312916-0.0167662480112884i</v>
      </c>
      <c r="L961" t="str">
        <f t="shared" si="276"/>
        <v>0.000833333333333333-24.8884883092353i</v>
      </c>
      <c r="M961" t="str">
        <f t="shared" si="277"/>
        <v>0.005-8.75755364036195i</v>
      </c>
      <c r="N961">
        <f t="shared" si="278"/>
        <v>87.381121150519405</v>
      </c>
      <c r="O961">
        <f t="shared" si="279"/>
        <v>70.338649913412937</v>
      </c>
      <c r="P961" s="3">
        <f t="shared" si="280"/>
        <v>70.338649913412937</v>
      </c>
      <c r="Q961" s="3">
        <f t="shared" si="281"/>
        <v>-92.618878849480595</v>
      </c>
      <c r="R961">
        <f t="shared" si="282"/>
        <v>87.381121150519405</v>
      </c>
      <c r="S961">
        <f t="shared" si="283"/>
        <v>3.2394737439023741E-2</v>
      </c>
      <c r="T961">
        <f t="shared" si="266"/>
        <v>70.338649913412937</v>
      </c>
    </row>
    <row r="962" spans="1:20" x14ac:dyDescent="0.25">
      <c r="A962">
        <f t="shared" si="267"/>
        <v>204.31559843238031</v>
      </c>
      <c r="B962">
        <f t="shared" si="284"/>
        <v>32.517837441292031</v>
      </c>
      <c r="C962" t="str">
        <f t="shared" si="268"/>
        <v>-150.232739716336-3272.07610565953i</v>
      </c>
      <c r="D962" t="str">
        <f t="shared" si="269"/>
        <v>3.47812499305225-489.439046888294i</v>
      </c>
      <c r="E962" t="str">
        <f t="shared" si="270"/>
        <v>162.45122205041-0.308455723355705i</v>
      </c>
      <c r="F962" t="str">
        <f t="shared" si="271"/>
        <v>2.90990990879041-4593.08274698618i</v>
      </c>
      <c r="G962" t="str">
        <f t="shared" si="272"/>
        <v>0.999999999615279-0.0000196142974419625i</v>
      </c>
      <c r="H962" t="str">
        <f t="shared" si="273"/>
        <v>15.1523705834949+0.769674216073305i</v>
      </c>
      <c r="I962" t="str">
        <f t="shared" si="274"/>
        <v>24.2334434452726-471.185176457971i</v>
      </c>
      <c r="K962" t="str">
        <f t="shared" si="275"/>
        <v>0.329132144278378-0.0168296224440729i</v>
      </c>
      <c r="L962" t="str">
        <f t="shared" si="276"/>
        <v>0.000833333333333333-24.7942700829202i</v>
      </c>
      <c r="M962" t="str">
        <f t="shared" si="277"/>
        <v>0.005-8.72440091687785i</v>
      </c>
      <c r="N962">
        <f t="shared" si="278"/>
        <v>87.37119162809212</v>
      </c>
      <c r="O962">
        <f t="shared" si="279"/>
        <v>70.305613468241035</v>
      </c>
      <c r="P962" s="3">
        <f t="shared" si="280"/>
        <v>70.305613468241035</v>
      </c>
      <c r="Q962" s="3">
        <f t="shared" si="281"/>
        <v>-92.62880837190788</v>
      </c>
      <c r="R962">
        <f t="shared" si="282"/>
        <v>87.37119162809212</v>
      </c>
      <c r="S962">
        <f t="shared" si="283"/>
        <v>3.2517837441292032E-2</v>
      </c>
      <c r="T962">
        <f t="shared" si="266"/>
        <v>70.305613468241035</v>
      </c>
    </row>
    <row r="963" spans="1:20" x14ac:dyDescent="0.25">
      <c r="A963">
        <f t="shared" si="267"/>
        <v>205.09199770642334</v>
      </c>
      <c r="B963">
        <f t="shared" si="284"/>
        <v>32.641405223568938</v>
      </c>
      <c r="C963" t="str">
        <f t="shared" si="268"/>
        <v>-150.229445823777-3259.62818023549i</v>
      </c>
      <c r="D963" t="str">
        <f t="shared" si="269"/>
        <v>3.47812499299935-487.58622043432i</v>
      </c>
      <c r="E963" t="str">
        <f t="shared" si="270"/>
        <v>162.451082999483-0.309620307275235i</v>
      </c>
      <c r="F963" t="str">
        <f t="shared" si="271"/>
        <v>2.90990990878189-4575.69510601792i</v>
      </c>
      <c r="G963" t="str">
        <f t="shared" si="272"/>
        <v>0.99999999961235-0.0000196888317721842i</v>
      </c>
      <c r="H963" t="str">
        <f t="shared" si="273"/>
        <v>15.1523770973188+0.772599074909493i</v>
      </c>
      <c r="I963" t="str">
        <f t="shared" si="274"/>
        <v>24.2334465751762-469.401537756962i</v>
      </c>
      <c r="K963" t="str">
        <f t="shared" si="275"/>
        <v>0.329125553702721-0.0168932338534689i</v>
      </c>
      <c r="L963" t="str">
        <f t="shared" si="276"/>
        <v>0.000833333333333333-24.7004085305043i</v>
      </c>
      <c r="M963" t="str">
        <f t="shared" si="277"/>
        <v>0.005-8.69137369682991i</v>
      </c>
      <c r="N963">
        <f t="shared" si="278"/>
        <v>87.361224627129729</v>
      </c>
      <c r="O963">
        <f t="shared" si="279"/>
        <v>70.272576319906022</v>
      </c>
      <c r="P963" s="3">
        <f t="shared" si="280"/>
        <v>70.272576319906022</v>
      </c>
      <c r="Q963" s="3">
        <f t="shared" si="281"/>
        <v>-92.638775372870271</v>
      </c>
      <c r="R963">
        <f t="shared" si="282"/>
        <v>87.361224627129729</v>
      </c>
      <c r="S963">
        <f t="shared" si="283"/>
        <v>3.2641405223568939E-2</v>
      </c>
      <c r="T963">
        <f t="shared" si="266"/>
        <v>70.272576319906022</v>
      </c>
    </row>
    <row r="964" spans="1:20" x14ac:dyDescent="0.25">
      <c r="A964">
        <f t="shared" si="267"/>
        <v>205.87134729770779</v>
      </c>
      <c r="B964">
        <f t="shared" si="284"/>
        <v>32.765442563418503</v>
      </c>
      <c r="C964" t="str">
        <f t="shared" si="268"/>
        <v>-150.226126995943-3247.22714835314i</v>
      </c>
      <c r="D964" t="str">
        <f t="shared" si="269"/>
        <v>3.47812499294603-485.740408071819i</v>
      </c>
      <c r="E964" t="str">
        <f t="shared" si="270"/>
        <v>162.450942895964-0.310789230576568i</v>
      </c>
      <c r="F964" t="str">
        <f t="shared" si="271"/>
        <v>2.90990990877329-4558.37328795991i</v>
      </c>
      <c r="G964" t="str">
        <f t="shared" si="272"/>
        <v>0.999999999609398-0.0000197636493328602i</v>
      </c>
      <c r="H964" t="str">
        <f t="shared" si="273"/>
        <v>15.1523836607448+0.775535049317178i</v>
      </c>
      <c r="I964" t="str">
        <f t="shared" si="274"/>
        <v>24.233449728913-467.624651554723i</v>
      </c>
      <c r="K964" t="str">
        <f t="shared" si="275"/>
        <v>0.329118913212754-0.0169570830962355i</v>
      </c>
      <c r="L964" t="str">
        <f t="shared" si="276"/>
        <v>0.000833333333333333-24.6069023017577i</v>
      </c>
      <c r="M964" t="str">
        <f t="shared" si="277"/>
        <v>0.005-8.65847150511046i</v>
      </c>
      <c r="N964">
        <f t="shared" si="278"/>
        <v>87.351220008105216</v>
      </c>
      <c r="O964">
        <f t="shared" si="279"/>
        <v>70.239538463085339</v>
      </c>
      <c r="P964" s="3">
        <f t="shared" si="280"/>
        <v>70.239538463085339</v>
      </c>
      <c r="Q964" s="3">
        <f t="shared" si="281"/>
        <v>-92.648779991894784</v>
      </c>
      <c r="R964">
        <f t="shared" si="282"/>
        <v>87.351220008105216</v>
      </c>
      <c r="S964">
        <f t="shared" si="283"/>
        <v>3.2765442563418505E-2</v>
      </c>
      <c r="T964">
        <f t="shared" si="266"/>
        <v>70.239538463085339</v>
      </c>
    </row>
    <row r="965" spans="1:20" x14ac:dyDescent="0.25">
      <c r="A965">
        <f t="shared" si="267"/>
        <v>206.65365841743906</v>
      </c>
      <c r="B965">
        <f t="shared" si="284"/>
        <v>32.889951245159494</v>
      </c>
      <c r="C965" t="str">
        <f t="shared" si="268"/>
        <v>-150.222783045185-3234.87283165015i</v>
      </c>
      <c r="D965" t="str">
        <f t="shared" si="269"/>
        <v>3.47812499289233-483.901583248166i</v>
      </c>
      <c r="E965" t="str">
        <f t="shared" si="270"/>
        <v>162.45080173193-0.311962508771199i</v>
      </c>
      <c r="F965" t="str">
        <f t="shared" si="271"/>
        <v>2.90990990876464-4541.11704363202i</v>
      </c>
      <c r="G965" t="str">
        <f t="shared" si="272"/>
        <v>0.999999999606424-0.0000198387512002661i</v>
      </c>
      <c r="H965" t="str">
        <f t="shared" si="273"/>
        <v>15.1523902741505+0.778482181548207i</v>
      </c>
      <c r="I965" t="str">
        <f t="shared" si="274"/>
        <v>24.2334529066647-465.854492290152i</v>
      </c>
      <c r="K965" t="str">
        <f t="shared" si="275"/>
        <v>0.329112222432509-0.017021171031892i</v>
      </c>
      <c r="L965" t="str">
        <f t="shared" si="276"/>
        <v>0.000833333333333333-24.5137500515617i</v>
      </c>
      <c r="M965" t="str">
        <f t="shared" si="277"/>
        <v>0.005-8.62569386841051i</v>
      </c>
      <c r="N965">
        <f t="shared" si="278"/>
        <v>87.341177630994139</v>
      </c>
      <c r="O965">
        <f t="shared" si="279"/>
        <v>70.206499892416389</v>
      </c>
      <c r="P965" s="3">
        <f t="shared" si="280"/>
        <v>70.206499892416389</v>
      </c>
      <c r="Q965" s="3">
        <f t="shared" si="281"/>
        <v>-92.658822369005861</v>
      </c>
      <c r="R965">
        <f t="shared" si="282"/>
        <v>87.341177630994139</v>
      </c>
      <c r="S965">
        <f t="shared" si="283"/>
        <v>3.2889951245159497E-2</v>
      </c>
      <c r="T965">
        <f t="shared" si="266"/>
        <v>70.206499892416389</v>
      </c>
    </row>
    <row r="966" spans="1:20" x14ac:dyDescent="0.25">
      <c r="A966">
        <f t="shared" si="267"/>
        <v>207.43894231942534</v>
      </c>
      <c r="B966">
        <f t="shared" si="284"/>
        <v>33.014933059891099</v>
      </c>
      <c r="C966" t="str">
        <f t="shared" si="268"/>
        <v>-150.21941378246-3222.56505243653i</v>
      </c>
      <c r="D966" t="str">
        <f t="shared" si="269"/>
        <v>3.47812499283821-482.069719511244i</v>
      </c>
      <c r="E966" t="str">
        <f t="shared" si="270"/>
        <v>162.450659499403-0.313140157418533i</v>
      </c>
      <c r="F966" t="str">
        <f t="shared" si="271"/>
        <v>2.90990990875592-4523.92612479737i</v>
      </c>
      <c r="G966" t="str">
        <f t="shared" si="272"/>
        <v>0.999999999603427-0.0000199141384547674i</v>
      </c>
      <c r="H966" t="str">
        <f t="shared" si="273"/>
        <v>15.1523969379165+0.781440514015126i</v>
      </c>
      <c r="I966" t="str">
        <f t="shared" si="274"/>
        <v>24.2334561086139-464.09103449891i</v>
      </c>
      <c r="K966" t="str">
        <f t="shared" si="275"/>
        <v>0.329105480983213-0.0170854985227223i</v>
      </c>
      <c r="L966" t="str">
        <f t="shared" si="276"/>
        <v>0.000833333333333333-24.4209504398901i</v>
      </c>
      <c r="M966" t="str">
        <f t="shared" si="277"/>
        <v>0.005-8.59304031521265i</v>
      </c>
      <c r="N966">
        <f t="shared" si="278"/>
        <v>87.331097355273229</v>
      </c>
      <c r="O966">
        <f t="shared" si="279"/>
        <v>70.173460602496135</v>
      </c>
      <c r="P966" s="3">
        <f t="shared" si="280"/>
        <v>70.173460602496135</v>
      </c>
      <c r="Q966" s="3">
        <f t="shared" si="281"/>
        <v>-92.668902644726771</v>
      </c>
      <c r="R966">
        <f t="shared" si="282"/>
        <v>87.331097355273229</v>
      </c>
      <c r="S966">
        <f t="shared" si="283"/>
        <v>3.3014933059891102E-2</v>
      </c>
      <c r="T966">
        <f t="shared" si="266"/>
        <v>70.173460602496135</v>
      </c>
    </row>
    <row r="967" spans="1:20" x14ac:dyDescent="0.25">
      <c r="A967">
        <f t="shared" si="267"/>
        <v>208.22721030023916</v>
      </c>
      <c r="B967">
        <f t="shared" si="284"/>
        <v>33.140389805518687</v>
      </c>
      <c r="C967" t="str">
        <f t="shared" si="268"/>
        <v>-150.216019017317-3210.30363369215i</v>
      </c>
      <c r="D967" t="str">
        <f t="shared" si="269"/>
        <v>3.47812499278367-480.24479050908i</v>
      </c>
      <c r="E967" t="str">
        <f t="shared" si="270"/>
        <v>162.450516190345-0.314322192125808i</v>
      </c>
      <c r="F967" t="str">
        <f t="shared" si="271"/>
        <v>2.90990990874714-4506.80028415881i</v>
      </c>
      <c r="G967" t="str">
        <f t="shared" si="272"/>
        <v>0.999999999600407-0.0000199898121808352i</v>
      </c>
      <c r="H967" t="str">
        <f t="shared" si="273"/>
        <v>15.1524036524264+0.784410089291804i</v>
      </c>
      <c r="I967" t="str">
        <f t="shared" si="274"/>
        <v>24.2334593349448-462.334252813069i</v>
      </c>
      <c r="K967" t="str">
        <f t="shared" si="275"/>
        <v>0.329098688483275-0.0171500664337803i</v>
      </c>
      <c r="L967" t="str">
        <f t="shared" si="276"/>
        <v>0.000833333333333333-24.3285021317894i</v>
      </c>
      <c r="M967" t="str">
        <f t="shared" si="277"/>
        <v>0.005-8.56051037578471i</v>
      </c>
      <c r="N967">
        <f t="shared" si="278"/>
        <v>87.320979039918967</v>
      </c>
      <c r="O967">
        <f t="shared" si="279"/>
        <v>70.140420587881053</v>
      </c>
      <c r="P967" s="3">
        <f t="shared" si="280"/>
        <v>70.140420587881053</v>
      </c>
      <c r="Q967" s="3">
        <f t="shared" si="281"/>
        <v>-92.679020960081033</v>
      </c>
      <c r="R967">
        <f t="shared" si="282"/>
        <v>87.320979039918967</v>
      </c>
      <c r="S967">
        <f t="shared" si="283"/>
        <v>3.3140389805518686E-2</v>
      </c>
      <c r="T967">
        <f t="shared" si="266"/>
        <v>70.140420587881053</v>
      </c>
    </row>
    <row r="968" spans="1:20" x14ac:dyDescent="0.25">
      <c r="A968">
        <f t="shared" si="267"/>
        <v>209.01847369938008</v>
      </c>
      <c r="B968">
        <f t="shared" si="284"/>
        <v>33.266323286779659</v>
      </c>
      <c r="C968" t="str">
        <f t="shared" si="268"/>
        <v>-150.212598557896-3198.08839906403i</v>
      </c>
      <c r="D968" t="str">
        <f t="shared" si="269"/>
        <v>3.47812499272872-478.426769989457i</v>
      </c>
      <c r="E968" t="str">
        <f t="shared" si="270"/>
        <v>162.450371796655-0.315508628548316i</v>
      </c>
      <c r="F968" t="str">
        <f t="shared" si="271"/>
        <v>2.90990990873828-4489.73927535538i</v>
      </c>
      <c r="G968" t="str">
        <f t="shared" si="272"/>
        <v>0.999999999597365-0.0000200657734670613i</v>
      </c>
      <c r="H968" t="str">
        <f t="shared" si="273"/>
        <v>15.1524104180666+0.787390950114052i</v>
      </c>
      <c r="I968" t="str">
        <f t="shared" si="274"/>
        <v>24.2334625858435-460.584121960735i</v>
      </c>
      <c r="K968" t="str">
        <f t="shared" si="275"/>
        <v>0.32909184454826-0.0172148756328949i</v>
      </c>
      <c r="L968" t="str">
        <f t="shared" si="276"/>
        <v>0.000833333333333333-24.2364037973594i</v>
      </c>
      <c r="M968" t="str">
        <f t="shared" si="277"/>
        <v>0.005-8.52810358217246i</v>
      </c>
      <c r="N968">
        <f t="shared" si="278"/>
        <v>87.310822543405664</v>
      </c>
      <c r="O968">
        <f t="shared" si="279"/>
        <v>70.107379843086321</v>
      </c>
      <c r="P968" s="3">
        <f t="shared" si="280"/>
        <v>70.107379843086321</v>
      </c>
      <c r="Q968" s="3">
        <f t="shared" si="281"/>
        <v>-92.689177456594336</v>
      </c>
      <c r="R968">
        <f t="shared" si="282"/>
        <v>87.310822543405664</v>
      </c>
      <c r="S968">
        <f t="shared" si="283"/>
        <v>3.3266323286779656E-2</v>
      </c>
      <c r="T968">
        <f t="shared" si="266"/>
        <v>70.107379843086321</v>
      </c>
    </row>
    <row r="969" spans="1:20" x14ac:dyDescent="0.25">
      <c r="A969">
        <f t="shared" si="267"/>
        <v>209.81274389943769</v>
      </c>
      <c r="B969">
        <f t="shared" si="284"/>
        <v>33.39273531526942</v>
      </c>
      <c r="C969" t="str">
        <f t="shared" si="268"/>
        <v>-150.209152210906-3185.91917286407i</v>
      </c>
      <c r="D969" t="str">
        <f t="shared" si="269"/>
        <v>3.47812499267335-476.615631799539i</v>
      </c>
      <c r="E969" t="str">
        <f t="shared" si="270"/>
        <v>162.450226310177-0.316699482389434i</v>
      </c>
      <c r="F969" t="str">
        <f t="shared" si="271"/>
        <v>2.90990990872935-4472.74285295873i</v>
      </c>
      <c r="G969" t="str">
        <f t="shared" si="272"/>
        <v>0.999999999594299-0.0000201420234061744i</v>
      </c>
      <c r="H969" t="str">
        <f t="shared" si="273"/>
        <v>15.1524172352265+0.790383139380201i</v>
      </c>
      <c r="I969" t="str">
        <f t="shared" si="274"/>
        <v>24.2334658614968-458.840616765687i</v>
      </c>
      <c r="K969" t="str">
        <f t="shared" si="275"/>
        <v>0.329084948790875-0.0172799269906738i</v>
      </c>
      <c r="L969" t="str">
        <f t="shared" si="276"/>
        <v>0.000833333333333333-24.1446541117348i</v>
      </c>
      <c r="M969" t="str">
        <f t="shared" si="277"/>
        <v>0.005-8.49581946819328i</v>
      </c>
      <c r="N969">
        <f t="shared" si="278"/>
        <v>87.300627723704494</v>
      </c>
      <c r="O969">
        <f t="shared" si="279"/>
        <v>70.074338362586317</v>
      </c>
      <c r="P969" s="3">
        <f t="shared" si="280"/>
        <v>70.074338362586317</v>
      </c>
      <c r="Q969" s="3">
        <f t="shared" si="281"/>
        <v>-92.699372276295506</v>
      </c>
      <c r="R969">
        <f t="shared" si="282"/>
        <v>87.300627723704494</v>
      </c>
      <c r="S969">
        <f t="shared" si="283"/>
        <v>3.3392735315269421E-2</v>
      </c>
      <c r="T969">
        <f t="shared" si="266"/>
        <v>70.074338362586317</v>
      </c>
    </row>
    <row r="970" spans="1:20" x14ac:dyDescent="0.25">
      <c r="A970">
        <f t="shared" si="267"/>
        <v>210.61003232625558</v>
      </c>
      <c r="B970">
        <f t="shared" si="284"/>
        <v>33.519627709467443</v>
      </c>
      <c r="C970" t="str">
        <f t="shared" si="268"/>
        <v>-150.20567978162-3173.79578006632i</v>
      </c>
      <c r="D970" t="str">
        <f t="shared" si="269"/>
        <v>3.47812499261756-474.811349885496i</v>
      </c>
      <c r="E970" t="str">
        <f t="shared" si="270"/>
        <v>162.450079722691-0.317894769400555i</v>
      </c>
      <c r="F970" t="str">
        <f t="shared" si="271"/>
        <v>2.90990990872036-4455.81077246964i</v>
      </c>
      <c r="G970" t="str">
        <f t="shared" si="272"/>
        <v>0.99999999959121-0.0000202185630950553i</v>
      </c>
      <c r="H970" t="str">
        <f t="shared" si="273"/>
        <v>15.1524241042983+0.793386700151745i</v>
      </c>
      <c r="I970" t="str">
        <f t="shared" si="274"/>
        <v>24.2334691620929-457.103712147018i</v>
      </c>
      <c r="K970" t="str">
        <f t="shared" si="275"/>
        <v>0.329078000820941-0.0173452213805088i</v>
      </c>
      <c r="L970" t="str">
        <f t="shared" si="276"/>
        <v>0.000833333333333333-24.0532517550656i</v>
      </c>
      <c r="M970" t="str">
        <f t="shared" si="277"/>
        <v>0.005-8.46365756942951i</v>
      </c>
      <c r="N970">
        <f t="shared" si="278"/>
        <v>87.290394438281638</v>
      </c>
      <c r="O970">
        <f t="shared" si="279"/>
        <v>70.041296140813657</v>
      </c>
      <c r="P970" s="3">
        <f t="shared" si="280"/>
        <v>70.041296140813657</v>
      </c>
      <c r="Q970" s="3">
        <f t="shared" si="281"/>
        <v>-92.709605561718362</v>
      </c>
      <c r="R970">
        <f t="shared" si="282"/>
        <v>87.290394438281638</v>
      </c>
      <c r="S970">
        <f t="shared" si="283"/>
        <v>3.3519627709467439E-2</v>
      </c>
      <c r="T970">
        <f t="shared" si="266"/>
        <v>70.041296140813657</v>
      </c>
    </row>
    <row r="971" spans="1:20" x14ac:dyDescent="0.25">
      <c r="A971">
        <f t="shared" si="267"/>
        <v>211.41035044909532</v>
      </c>
      <c r="B971">
        <f t="shared" si="284"/>
        <v>33.647002294763418</v>
      </c>
      <c r="C971" t="str">
        <f t="shared" si="268"/>
        <v>-150.202181073869-3161.7180463045i</v>
      </c>
      <c r="D971" t="str">
        <f t="shared" si="269"/>
        <v>3.47812499256136-473.01389829213i</v>
      </c>
      <c r="E971" t="str">
        <f t="shared" si="270"/>
        <v>162.449932025916-0.319094505381238i</v>
      </c>
      <c r="F971" t="str">
        <f t="shared" si="271"/>
        <v>2.90990990871131-4438.94279031445i</v>
      </c>
      <c r="G971" t="str">
        <f t="shared" si="272"/>
        <v>0.999999999588097-0.0000202953936347535i</v>
      </c>
      <c r="H971" t="str">
        <f t="shared" si="273"/>
        <v>15.1524310256776+0.796401675654i</v>
      </c>
      <c r="I971" t="str">
        <f t="shared" si="274"/>
        <v>24.2334724878223-455.373383118779i</v>
      </c>
      <c r="K971" t="str">
        <f t="shared" si="275"/>
        <v>0.329071000245375-0.017410759678581i</v>
      </c>
      <c r="L971" t="str">
        <f t="shared" si="276"/>
        <v>0.000833333333333333-23.9621954124981i</v>
      </c>
      <c r="M971" t="str">
        <f t="shared" si="277"/>
        <v>0.005-8.43161742322127i</v>
      </c>
      <c r="N971">
        <f t="shared" si="278"/>
        <v>87.280122544096685</v>
      </c>
      <c r="O971">
        <f t="shared" si="279"/>
        <v>70.008253172159044</v>
      </c>
      <c r="P971" s="3">
        <f t="shared" si="280"/>
        <v>70.008253172159044</v>
      </c>
      <c r="Q971" s="3">
        <f t="shared" si="281"/>
        <v>-92.719877455903315</v>
      </c>
      <c r="R971">
        <f t="shared" si="282"/>
        <v>87.280122544096685</v>
      </c>
      <c r="S971">
        <f t="shared" si="283"/>
        <v>3.3647002294763417E-2</v>
      </c>
      <c r="T971">
        <f t="shared" si="266"/>
        <v>70.008253172159044</v>
      </c>
    </row>
    <row r="972" spans="1:20" x14ac:dyDescent="0.25">
      <c r="A972">
        <f t="shared" si="267"/>
        <v>212.21370978080191</v>
      </c>
      <c r="B972">
        <f t="shared" si="284"/>
        <v>33.774860903483521</v>
      </c>
      <c r="C972" t="str">
        <f t="shared" si="268"/>
        <v>-150.198655890024-3149.68579786951i</v>
      </c>
      <c r="D972" t="str">
        <f t="shared" si="269"/>
        <v>3.47812499250471-471.22325116249i</v>
      </c>
      <c r="E972" t="str">
        <f t="shared" si="270"/>
        <v>162.449783211511-0.320298706179298i</v>
      </c>
      <c r="F972" t="str">
        <f t="shared" si="271"/>
        <v>2.90990990870218-4422.13866384153i</v>
      </c>
      <c r="G972" t="str">
        <f t="shared" si="272"/>
        <v>0.999999999584961-0.0000203725161305016i</v>
      </c>
      <c r="H972" t="str">
        <f t="shared" si="273"/>
        <v>15.1524379997625+0.799428109276676i</v>
      </c>
      <c r="I972" t="str">
        <f t="shared" si="274"/>
        <v>24.2334758388764-453.649604789597i</v>
      </c>
      <c r="K972" t="str">
        <f t="shared" si="275"/>
        <v>0.32906394666817-0.0174765427638649i</v>
      </c>
      <c r="L972" t="str">
        <f t="shared" si="276"/>
        <v>0.000833333333333333-23.8714837741562i</v>
      </c>
      <c r="M972" t="str">
        <f t="shared" si="277"/>
        <v>0.005-8.39969856866032i</v>
      </c>
      <c r="N972">
        <f t="shared" si="278"/>
        <v>87.269811897601301</v>
      </c>
      <c r="O972">
        <f t="shared" si="279"/>
        <v>69.975209450970951</v>
      </c>
      <c r="P972" s="3">
        <f t="shared" si="280"/>
        <v>69.975209450970951</v>
      </c>
      <c r="Q972" s="3">
        <f t="shared" si="281"/>
        <v>-92.730188102398699</v>
      </c>
      <c r="R972">
        <f t="shared" si="282"/>
        <v>87.269811897601301</v>
      </c>
      <c r="S972">
        <f t="shared" si="283"/>
        <v>3.3774860903483521E-2</v>
      </c>
      <c r="T972">
        <f t="shared" si="266"/>
        <v>69.975209450970951</v>
      </c>
    </row>
    <row r="973" spans="1:20" x14ac:dyDescent="0.25">
      <c r="A973">
        <f t="shared" si="267"/>
        <v>213.02012187796896</v>
      </c>
      <c r="B973">
        <f t="shared" si="284"/>
        <v>33.903205374916759</v>
      </c>
      <c r="C973" t="str">
        <f t="shared" si="268"/>
        <v>-150.195104030986-3137.69886170703i</v>
      </c>
      <c r="D973" t="str">
        <f t="shared" si="269"/>
        <v>3.47812499244764-469.43938273752i</v>
      </c>
      <c r="E973" t="str">
        <f t="shared" si="270"/>
        <v>162.449633271072-0.321507387690688i</v>
      </c>
      <c r="F973" t="str">
        <f t="shared" si="271"/>
        <v>2.90990990869299-4405.39815131793i</v>
      </c>
      <c r="G973" t="str">
        <f t="shared" si="272"/>
        <v>0.9999999995818-0.0000204499316917328i</v>
      </c>
      <c r="H973" t="str">
        <f t="shared" si="273"/>
        <v>15.1524450269544+0.802466044574497i</v>
      </c>
      <c r="I973" t="str">
        <f t="shared" si="274"/>
        <v>24.2334792154475-451.932352362348i</v>
      </c>
      <c r="K973" t="str">
        <f t="shared" si="275"/>
        <v>0.329056839690374-0.0175425715181323i</v>
      </c>
      <c r="L973" t="str">
        <f t="shared" si="276"/>
        <v>0.000833333333333333-23.7811155351228i</v>
      </c>
      <c r="M973" t="str">
        <f t="shared" si="277"/>
        <v>0.005-8.36790054658328i</v>
      </c>
      <c r="N973">
        <f t="shared" si="278"/>
        <v>87.259462354737778</v>
      </c>
      <c r="O973">
        <f t="shared" si="279"/>
        <v>69.94216497155557</v>
      </c>
      <c r="P973" s="3">
        <f t="shared" si="280"/>
        <v>69.94216497155557</v>
      </c>
      <c r="Q973" s="3">
        <f t="shared" si="281"/>
        <v>-92.740537645262222</v>
      </c>
      <c r="R973">
        <f t="shared" si="282"/>
        <v>87.259462354737778</v>
      </c>
      <c r="S973">
        <f t="shared" si="283"/>
        <v>3.3903205374916756E-2</v>
      </c>
      <c r="T973">
        <f t="shared" si="266"/>
        <v>69.94216497155557</v>
      </c>
    </row>
    <row r="974" spans="1:20" x14ac:dyDescent="0.25">
      <c r="A974">
        <f t="shared" si="267"/>
        <v>213.82959834110525</v>
      </c>
      <c r="B974">
        <f t="shared" si="284"/>
        <v>34.032037555341446</v>
      </c>
      <c r="C974" t="str">
        <f t="shared" si="268"/>
        <v>-150.191525296182-3125.75706541486i</v>
      </c>
      <c r="D974" t="str">
        <f t="shared" si="269"/>
        <v>3.47812499239014-467.662267355673i</v>
      </c>
      <c r="E974" t="str">
        <f t="shared" si="270"/>
        <v>162.449482196133-0.322720565859761i</v>
      </c>
      <c r="F974" t="str">
        <f t="shared" si="271"/>
        <v>2.90990990868372-4388.72101192573i</v>
      </c>
      <c r="G974" t="str">
        <f t="shared" si="272"/>
        <v>0.999999999578616-0.0000205276414320961i</v>
      </c>
      <c r="H974" t="str">
        <f t="shared" si="273"/>
        <v>15.1524521076579+0.805515525267894i</v>
      </c>
      <c r="I974" t="str">
        <f t="shared" si="274"/>
        <v>24.2334826177305-450.221601133783i</v>
      </c>
      <c r="K974" t="str">
        <f t="shared" si="275"/>
        <v>0.329049678910063-0.0176088468259584i</v>
      </c>
      <c r="L974" t="str">
        <f t="shared" si="276"/>
        <v>0.000833333333333333-23.6910893954202i</v>
      </c>
      <c r="M974" t="str">
        <f t="shared" si="277"/>
        <v>0.005-8.33622289956497i</v>
      </c>
      <c r="N974">
        <f t="shared" si="278"/>
        <v>87.249073770937173</v>
      </c>
      <c r="O974">
        <f t="shared" si="279"/>
        <v>69.909119728176108</v>
      </c>
      <c r="P974" s="3">
        <f t="shared" si="280"/>
        <v>69.909119728176108</v>
      </c>
      <c r="Q974" s="3">
        <f t="shared" si="281"/>
        <v>-92.750926229062827</v>
      </c>
      <c r="R974">
        <f t="shared" si="282"/>
        <v>87.249073770937173</v>
      </c>
      <c r="S974">
        <f t="shared" si="283"/>
        <v>3.4032037555341448E-2</v>
      </c>
      <c r="T974">
        <f t="shared" si="266"/>
        <v>69.909119728176108</v>
      </c>
    </row>
    <row r="975" spans="1:20" x14ac:dyDescent="0.25">
      <c r="A975">
        <f t="shared" si="267"/>
        <v>214.64215081480145</v>
      </c>
      <c r="B975">
        <f t="shared" si="284"/>
        <v>34.161359298051742</v>
      </c>
      <c r="C975" t="str">
        <f t="shared" si="268"/>
        <v>-150.187919483553-3113.86023724061i</v>
      </c>
      <c r="D975" t="str">
        <f t="shared" si="269"/>
        <v>3.4781249923322-465.891879452547i</v>
      </c>
      <c r="E975" t="str">
        <f t="shared" si="270"/>
        <v>162.449329978165-0.323938256679244i</v>
      </c>
      <c r="F975" t="str">
        <f t="shared" si="271"/>
        <v>2.90990990867439-4372.10700575869i</v>
      </c>
      <c r="G975" t="str">
        <f t="shared" si="272"/>
        <v>0.999999999575407-0.0000206056464694719i</v>
      </c>
      <c r="H975" t="str">
        <f t="shared" si="273"/>
        <v>15.1524592422803+0.808576595243566i</v>
      </c>
      <c r="I975" t="str">
        <f t="shared" si="274"/>
        <v>24.2334860459209-448.517326494165i</v>
      </c>
      <c r="K975" t="str">
        <f t="shared" si="275"/>
        <v>0.329042463922332-0.0176753695747252i</v>
      </c>
      <c r="L975" t="str">
        <f t="shared" si="276"/>
        <v>0.000833333333333333-23.6014040599922i</v>
      </c>
      <c r="M975" t="str">
        <f t="shared" si="277"/>
        <v>0.005-8.30466517191167i</v>
      </c>
      <c r="N975">
        <f t="shared" si="278"/>
        <v>87.238646001118013</v>
      </c>
      <c r="O975">
        <f t="shared" si="279"/>
        <v>69.876073715052755</v>
      </c>
      <c r="P975" s="3">
        <f t="shared" si="280"/>
        <v>69.876073715052755</v>
      </c>
      <c r="Q975" s="3">
        <f t="shared" si="281"/>
        <v>-92.761353998881987</v>
      </c>
      <c r="R975">
        <f t="shared" si="282"/>
        <v>87.238646001118013</v>
      </c>
      <c r="S975">
        <f t="shared" si="283"/>
        <v>3.4161359298051745E-2</v>
      </c>
      <c r="T975">
        <f t="shared" si="266"/>
        <v>69.876073715052755</v>
      </c>
    </row>
    <row r="976" spans="1:20" x14ac:dyDescent="0.25">
      <c r="A976">
        <f t="shared" si="267"/>
        <v>215.45779098789771</v>
      </c>
      <c r="B976">
        <f t="shared" si="284"/>
        <v>34.291172463384342</v>
      </c>
      <c r="C976" t="str">
        <f t="shared" si="268"/>
        <v>-150.18428638953-3102.00820607911i</v>
      </c>
      <c r="D976" t="str">
        <f t="shared" si="269"/>
        <v>3.4781249922738-464.128193560517i</v>
      </c>
      <c r="E976" t="str">
        <f t="shared" si="270"/>
        <v>162.449176608577-0.325160476190083i</v>
      </c>
      <c r="F976" t="str">
        <f t="shared" si="271"/>
        <v>2.90990990866497-4355.55589381873i</v>
      </c>
      <c r="G976" t="str">
        <f t="shared" si="272"/>
        <v>0.999999999572174-0.0000206839479259891i</v>
      </c>
      <c r="H976" t="str">
        <f t="shared" si="273"/>
        <v>15.1524664312323+0.811649298555153i</v>
      </c>
      <c r="I976" t="str">
        <f t="shared" si="274"/>
        <v>24.2334895002157-446.819503926934i</v>
      </c>
      <c r="K976" t="str">
        <f t="shared" si="275"/>
        <v>0.329035194319255-0.0177421406546258i</v>
      </c>
      <c r="L976" t="str">
        <f t="shared" si="276"/>
        <v>0.000833333333333333-23.5120582386852i</v>
      </c>
      <c r="M976" t="str">
        <f t="shared" si="277"/>
        <v>0.005-8.27322690965498i</v>
      </c>
      <c r="N976">
        <f t="shared" si="278"/>
        <v>87.228178899684835</v>
      </c>
      <c r="O976">
        <f t="shared" si="279"/>
        <v>69.843026926362199</v>
      </c>
      <c r="P976" s="3">
        <f t="shared" si="280"/>
        <v>69.843026926362199</v>
      </c>
      <c r="Q976" s="3">
        <f t="shared" si="281"/>
        <v>-92.771821100315165</v>
      </c>
      <c r="R976">
        <f t="shared" si="282"/>
        <v>87.228178899684835</v>
      </c>
      <c r="S976">
        <f t="shared" si="283"/>
        <v>3.429117246338434E-2</v>
      </c>
      <c r="T976">
        <f t="shared" si="266"/>
        <v>69.843026926362199</v>
      </c>
    </row>
    <row r="977" spans="1:20" x14ac:dyDescent="0.25">
      <c r="A977">
        <f t="shared" si="267"/>
        <v>216.27653059365173</v>
      </c>
      <c r="B977">
        <f t="shared" si="284"/>
        <v>34.421478918745201</v>
      </c>
      <c r="C977" t="str">
        <f t="shared" si="268"/>
        <v>-150.180625809047-3090.20080147005i</v>
      </c>
      <c r="D977" t="str">
        <f t="shared" si="269"/>
        <v>3.47812499221497-462.371184308372i</v>
      </c>
      <c r="E977" t="str">
        <f t="shared" si="270"/>
        <v>162.449022078712-0.326387240481858i</v>
      </c>
      <c r="F977" t="str">
        <f t="shared" si="271"/>
        <v>2.90990990865549-4339.06743801258i</v>
      </c>
      <c r="G977" t="str">
        <f t="shared" si="272"/>
        <v>0.999999999568917-0.0000207625469280402i</v>
      </c>
      <c r="H977" t="str">
        <f t="shared" si="273"/>
        <v>15.1524736749277+0.81473367942387i</v>
      </c>
      <c r="I977" t="str">
        <f t="shared" si="274"/>
        <v>24.2334929808141-445.128109008346i</v>
      </c>
      <c r="K977" t="str">
        <f t="shared" si="275"/>
        <v>0.329027869689883-0.0178091609586699i</v>
      </c>
      <c r="L977" t="str">
        <f t="shared" si="276"/>
        <v>0.000833333333333333-23.4230506462295i</v>
      </c>
      <c r="M977" t="str">
        <f t="shared" si="277"/>
        <v>0.005-8.24190766054491i</v>
      </c>
      <c r="N977">
        <f t="shared" si="278"/>
        <v>87.21767232052639</v>
      </c>
      <c r="O977">
        <f t="shared" si="279"/>
        <v>69.809979356237449</v>
      </c>
      <c r="P977" s="3">
        <f t="shared" si="280"/>
        <v>69.809979356237449</v>
      </c>
      <c r="Q977" s="3">
        <f t="shared" si="281"/>
        <v>-92.78232767947361</v>
      </c>
      <c r="R977">
        <f t="shared" si="282"/>
        <v>87.21767232052639</v>
      </c>
      <c r="S977">
        <f t="shared" si="283"/>
        <v>3.4421478918745203E-2</v>
      </c>
      <c r="T977">
        <f t="shared" si="266"/>
        <v>69.809979356237449</v>
      </c>
    </row>
    <row r="978" spans="1:20" x14ac:dyDescent="0.25">
      <c r="A978">
        <f t="shared" si="267"/>
        <v>217.09838140990757</v>
      </c>
      <c r="B978">
        <f t="shared" si="284"/>
        <v>34.552280538636431</v>
      </c>
      <c r="C978" t="str">
        <f t="shared" si="268"/>
        <v>-150.176937535505-3078.43785359542i</v>
      </c>
      <c r="D978" t="str">
        <f t="shared" si="269"/>
        <v>3.47812499215569-460.620826420942i</v>
      </c>
      <c r="E978" t="str">
        <f t="shared" si="270"/>
        <v>162.44886637985-0.327618565692513i</v>
      </c>
      <c r="F978" t="str">
        <f t="shared" si="271"/>
        <v>2.90990990864594-4322.64140114826i</v>
      </c>
      <c r="G978" t="str">
        <f t="shared" si="272"/>
        <v>0.999999999565634-0.0000208414446062983i</v>
      </c>
      <c r="H978" t="str">
        <f t="shared" si="273"/>
        <v>15.1524809737833+0.817829782239121i</v>
      </c>
      <c r="I978" t="str">
        <f t="shared" si="274"/>
        <v>24.2334964879159-443.443117407117i</v>
      </c>
      <c r="K978" t="str">
        <f t="shared" si="275"/>
        <v>0.329020489620206-0.0178764313826867i</v>
      </c>
      <c r="L978" t="str">
        <f t="shared" si="276"/>
        <v>0.000833333333333333-23.3343800022211i</v>
      </c>
      <c r="M978" t="str">
        <f t="shared" si="277"/>
        <v>0.005-8.21070697404359i</v>
      </c>
      <c r="N978">
        <f t="shared" si="278"/>
        <v>87.20712611701434</v>
      </c>
      <c r="O978">
        <f t="shared" si="279"/>
        <v>69.776930998767256</v>
      </c>
      <c r="P978" s="3">
        <f t="shared" si="280"/>
        <v>69.776930998767256</v>
      </c>
      <c r="Q978" s="3">
        <f t="shared" si="281"/>
        <v>-92.79287388298566</v>
      </c>
      <c r="R978">
        <f t="shared" si="282"/>
        <v>87.20712611701434</v>
      </c>
      <c r="S978">
        <f t="shared" si="283"/>
        <v>3.4552280538636432E-2</v>
      </c>
      <c r="T978">
        <f t="shared" si="266"/>
        <v>69.776930998767256</v>
      </c>
    </row>
    <row r="979" spans="1:20" x14ac:dyDescent="0.25">
      <c r="A979">
        <f t="shared" si="267"/>
        <v>217.92335525926524</v>
      </c>
      <c r="B979">
        <f t="shared" si="284"/>
        <v>34.683579204683248</v>
      </c>
      <c r="C979" t="str">
        <f t="shared" si="268"/>
        <v>-150.173221360784-3066.71919327721i</v>
      </c>
      <c r="D979" t="str">
        <f t="shared" si="269"/>
        <v>3.47812499209597-458.877094718743i</v>
      </c>
      <c r="E979" t="str">
        <f t="shared" si="270"/>
        <v>162.448709503207-0.328854468008534i</v>
      </c>
      <c r="F979" t="str">
        <f t="shared" si="271"/>
        <v>2.90990990863632-4306.27754693172i</v>
      </c>
      <c r="G979" t="str">
        <f t="shared" si="272"/>
        <v>0.999999999562327-0.0000209206420957331i</v>
      </c>
      <c r="H979" t="str">
        <f t="shared" si="273"/>
        <v>15.1524883282193+0.820937651559206i</v>
      </c>
      <c r="I979" t="str">
        <f t="shared" si="274"/>
        <v>24.233500021724-441.76450488408i</v>
      </c>
      <c r="K979" t="str">
        <f t="shared" si="275"/>
        <v>0.329013053693139-0.0179439528253308i</v>
      </c>
      <c r="L979" t="str">
        <f t="shared" si="276"/>
        <v>0.000833333333333333-23.2460450311029i</v>
      </c>
      <c r="M979" t="str">
        <f t="shared" si="277"/>
        <v>0.005-8.17962440131855i</v>
      </c>
      <c r="N979">
        <f t="shared" si="278"/>
        <v>87.196540142001581</v>
      </c>
      <c r="O979">
        <f t="shared" si="279"/>
        <v>69.743881847996164</v>
      </c>
      <c r="P979" s="3">
        <f t="shared" si="280"/>
        <v>69.743881847996164</v>
      </c>
      <c r="Q979" s="3">
        <f t="shared" si="281"/>
        <v>-92.803459857998419</v>
      </c>
      <c r="R979">
        <f t="shared" si="282"/>
        <v>87.196540142001581</v>
      </c>
      <c r="S979">
        <f t="shared" si="283"/>
        <v>3.4683579204683249E-2</v>
      </c>
      <c r="T979">
        <f t="shared" si="266"/>
        <v>69.743881847996164</v>
      </c>
    </row>
    <row r="980" spans="1:20" x14ac:dyDescent="0.25">
      <c r="A980">
        <f t="shared" si="267"/>
        <v>218.75146400925044</v>
      </c>
      <c r="B980">
        <f t="shared" si="284"/>
        <v>34.815376805661046</v>
      </c>
      <c r="C980" t="str">
        <f t="shared" si="268"/>
        <v>-150.169477075211-3055.04465197484i</v>
      </c>
      <c r="D980" t="str">
        <f t="shared" si="269"/>
        <v>3.47812499203579-457.139964117607i</v>
      </c>
      <c r="E980" t="str">
        <f t="shared" si="270"/>
        <v>162.448551439932-0.330094963665065i</v>
      </c>
      <c r="F980" t="str">
        <f t="shared" si="271"/>
        <v>2.90990990862663-4289.97563996341i</v>
      </c>
      <c r="G980" t="str">
        <f t="shared" si="272"/>
        <v>0.999999999558994-0.0000210001405356268i</v>
      </c>
      <c r="H980" t="str">
        <f t="shared" si="273"/>
        <v>15.1524957386588+0.824057332111841i</v>
      </c>
      <c r="I980" t="str">
        <f t="shared" si="274"/>
        <v>24.2335035824406-440.092247291826i</v>
      </c>
      <c r="K980" t="str">
        <f t="shared" si="275"/>
        <v>0.329005561488499-0.0180117261880843i</v>
      </c>
      <c r="L980" t="str">
        <f t="shared" si="276"/>
        <v>0.000833333333333333-23.1580444621468i</v>
      </c>
      <c r="M980" t="str">
        <f t="shared" si="277"/>
        <v>0.005-8.1486594952367i</v>
      </c>
      <c r="N980">
        <f t="shared" si="278"/>
        <v>87.185914247820776</v>
      </c>
      <c r="O980">
        <f t="shared" si="279"/>
        <v>69.710831897923754</v>
      </c>
      <c r="P980" s="3">
        <f t="shared" si="280"/>
        <v>69.710831897923754</v>
      </c>
      <c r="Q980" s="3">
        <f t="shared" si="281"/>
        <v>-92.814085752179224</v>
      </c>
      <c r="R980">
        <f t="shared" si="282"/>
        <v>87.185914247820776</v>
      </c>
      <c r="S980">
        <f t="shared" si="283"/>
        <v>3.4815376805661047E-2</v>
      </c>
      <c r="T980">
        <f t="shared" si="266"/>
        <v>69.710831897923754</v>
      </c>
    </row>
    <row r="981" spans="1:20" x14ac:dyDescent="0.25">
      <c r="A981">
        <f t="shared" si="267"/>
        <v>219.58271957248562</v>
      </c>
      <c r="B981">
        <f t="shared" si="284"/>
        <v>34.94767523752256</v>
      </c>
      <c r="C981" t="str">
        <f t="shared" si="268"/>
        <v>-150.165704467563-3043.41406178284i</v>
      </c>
      <c r="D981" t="str">
        <f t="shared" si="269"/>
        <v>3.47812499197513-455.409409628326i</v>
      </c>
      <c r="E981" t="str">
        <f t="shared" si="270"/>
        <v>162.448392181111-0.33134006894569i</v>
      </c>
      <c r="F981" t="str">
        <f t="shared" si="271"/>
        <v>2.90990990861685-4273.73544573491i</v>
      </c>
      <c r="G981" t="str">
        <f t="shared" si="272"/>
        <v>0.999999999555636-0.0000210799410695914i</v>
      </c>
      <c r="H981" t="str">
        <f t="shared" si="273"/>
        <v>15.1525032055285+0.827188868794948i</v>
      </c>
      <c r="I981" t="str">
        <f t="shared" si="274"/>
        <v>24.2335071702712-438.426320574373i</v>
      </c>
      <c r="K981" t="str">
        <f t="shared" si="275"/>
        <v>0.32899801258298-0.0180797523752633i</v>
      </c>
      <c r="L981" t="str">
        <f t="shared" si="276"/>
        <v>0.000833333333333333-23.0703770294349i</v>
      </c>
      <c r="M981" t="str">
        <f t="shared" si="277"/>
        <v>0.005-8.11781181035733i</v>
      </c>
      <c r="N981">
        <f t="shared" si="278"/>
        <v>87.175248286282894</v>
      </c>
      <c r="O981">
        <f t="shared" si="279"/>
        <v>69.677781142504671</v>
      </c>
      <c r="P981" s="3">
        <f t="shared" si="280"/>
        <v>69.677781142504671</v>
      </c>
      <c r="Q981" s="3">
        <f t="shared" si="281"/>
        <v>-92.824751713717106</v>
      </c>
      <c r="R981">
        <f t="shared" si="282"/>
        <v>87.175248286282894</v>
      </c>
      <c r="S981">
        <f t="shared" si="283"/>
        <v>3.4947675237522562E-2</v>
      </c>
      <c r="T981">
        <f t="shared" si="266"/>
        <v>69.677781142504671</v>
      </c>
    </row>
    <row r="982" spans="1:20" x14ac:dyDescent="0.25">
      <c r="A982">
        <f t="shared" si="267"/>
        <v>220.41713390686104</v>
      </c>
      <c r="B982">
        <f t="shared" si="284"/>
        <v>35.080476403425145</v>
      </c>
      <c r="C982" t="str">
        <f t="shared" si="268"/>
        <v>-150.161903325056-3031.82725542844i</v>
      </c>
      <c r="D982" t="str">
        <f t="shared" si="269"/>
        <v>3.47812499191403-453.685406356297i</v>
      </c>
      <c r="E982" t="str">
        <f t="shared" si="270"/>
        <v>162.448231717761-0.332589800182767i</v>
      </c>
      <c r="F982" t="str">
        <f t="shared" si="271"/>
        <v>2.909909908607-4257.55673062562i</v>
      </c>
      <c r="G982" t="str">
        <f t="shared" si="272"/>
        <v>0.999999999552253-0.0000211600448455843i</v>
      </c>
      <c r="H982" t="str">
        <f t="shared" si="273"/>
        <v>15.1525107292579+0.830332306677203i</v>
      </c>
      <c r="I982" t="str">
        <f t="shared" si="274"/>
        <v>24.2335107854224-436.766700766805i</v>
      </c>
      <c r="K982" t="str">
        <f t="shared" si="275"/>
        <v>0.328990406550135-0.0181480322940206i</v>
      </c>
      <c r="L982" t="str">
        <f t="shared" si="276"/>
        <v>0.000833333333333333-22.9830414718419i</v>
      </c>
      <c r="M982" t="str">
        <f t="shared" si="277"/>
        <v>0.005-8.08708090292619i</v>
      </c>
      <c r="N982">
        <f t="shared" si="278"/>
        <v>87.16454210867542</v>
      </c>
      <c r="O982">
        <f t="shared" si="279"/>
        <v>69.644729575648199</v>
      </c>
      <c r="P982" s="3">
        <f t="shared" si="280"/>
        <v>69.644729575648199</v>
      </c>
      <c r="Q982" s="3">
        <f t="shared" si="281"/>
        <v>-92.83545789132458</v>
      </c>
      <c r="R982">
        <f t="shared" si="282"/>
        <v>87.16454210867542</v>
      </c>
      <c r="S982">
        <f t="shared" si="283"/>
        <v>3.5080476403425147E-2</v>
      </c>
      <c r="T982">
        <f t="shared" si="266"/>
        <v>69.644729575648199</v>
      </c>
    </row>
    <row r="983" spans="1:20" x14ac:dyDescent="0.25">
      <c r="A983">
        <f t="shared" si="267"/>
        <v>221.25471901570711</v>
      </c>
      <c r="B983">
        <f t="shared" si="284"/>
        <v>35.213782213758158</v>
      </c>
      <c r="C983" t="str">
        <f t="shared" si="268"/>
        <v>-150.158073433319-3020.28406626908i</v>
      </c>
      <c r="D983" t="str">
        <f t="shared" si="269"/>
        <v>3.47812499185246-451.96792950115i</v>
      </c>
      <c r="E983" t="str">
        <f t="shared" si="270"/>
        <v>162.448070040836-0.333844173757263i</v>
      </c>
      <c r="F983" t="str">
        <f t="shared" si="271"/>
        <v>2.90990990859708-4241.43926189925i</v>
      </c>
      <c r="G983" t="str">
        <f t="shared" si="272"/>
        <v>0.999999999548843-0.0000212404530159251i</v>
      </c>
      <c r="H983" t="str">
        <f t="shared" si="273"/>
        <v>15.1525183102802+0.833487690998717i</v>
      </c>
      <c r="I983" t="str">
        <f t="shared" si="274"/>
        <v>24.2335144281019-435.113363994936i</v>
      </c>
      <c r="K983" t="str">
        <f t="shared" si="275"/>
        <v>0.328982742960345-0.0182165668543494i</v>
      </c>
      <c r="L983" t="str">
        <f t="shared" si="276"/>
        <v>0.000833333333333333-22.8960365330164i</v>
      </c>
      <c r="M983" t="str">
        <f t="shared" si="277"/>
        <v>0.005-8.05646633086887i</v>
      </c>
      <c r="N983">
        <f t="shared" si="278"/>
        <v>87.153795565761158</v>
      </c>
      <c r="O983">
        <f t="shared" si="279"/>
        <v>69.611677191217723</v>
      </c>
      <c r="P983" s="3">
        <f t="shared" si="280"/>
        <v>69.611677191217723</v>
      </c>
      <c r="Q983" s="3">
        <f t="shared" si="281"/>
        <v>-92.846204434238842</v>
      </c>
      <c r="R983">
        <f t="shared" si="282"/>
        <v>87.153795565761158</v>
      </c>
      <c r="S983">
        <f t="shared" si="283"/>
        <v>3.5213782213758156E-2</v>
      </c>
      <c r="T983">
        <f t="shared" si="266"/>
        <v>69.611677191217723</v>
      </c>
    </row>
    <row r="984" spans="1:20" x14ac:dyDescent="0.25">
      <c r="A984">
        <f t="shared" si="267"/>
        <v>222.09548694796678</v>
      </c>
      <c r="B984">
        <f t="shared" si="284"/>
        <v>35.347594586170437</v>
      </c>
      <c r="C984" t="str">
        <f t="shared" si="268"/>
        <v>-150.154214576401-3008.7843282901i</v>
      </c>
      <c r="D984" t="str">
        <f t="shared" si="269"/>
        <v>3.47812499179042-450.256954356406i</v>
      </c>
      <c r="E984" t="str">
        <f t="shared" si="270"/>
        <v>162.447907141219-0.335103206098917i</v>
      </c>
      <c r="F984" t="str">
        <f t="shared" si="271"/>
        <v>2.90990990858708-4225.38280770061i</v>
      </c>
      <c r="G984" t="str">
        <f t="shared" si="272"/>
        <v>0.999999999545408-0.0000213211667373124i</v>
      </c>
      <c r="H984" t="str">
        <f t="shared" si="273"/>
        <v>15.1525259490315+0.836655067171688i</v>
      </c>
      <c r="I984" t="str">
        <f t="shared" si="274"/>
        <v>24.233518098519-433.466286474956i</v>
      </c>
      <c r="K984" t="str">
        <f t="shared" si="275"/>
        <v>0.328975021380807-0.0182853569690886i</v>
      </c>
      <c r="L984" t="str">
        <f t="shared" si="276"/>
        <v>0.000833333333333333-22.8093609613633i</v>
      </c>
      <c r="M984" t="str">
        <f t="shared" si="277"/>
        <v>0.005-8.02596765378453i</v>
      </c>
      <c r="N984">
        <f t="shared" si="278"/>
        <v>87.143008507776429</v>
      </c>
      <c r="O984">
        <f t="shared" si="279"/>
        <v>69.578623983030639</v>
      </c>
      <c r="P984" s="3">
        <f t="shared" si="280"/>
        <v>69.578623983030639</v>
      </c>
      <c r="Q984" s="3">
        <f t="shared" si="281"/>
        <v>-92.856991492223571</v>
      </c>
      <c r="R984">
        <f t="shared" si="282"/>
        <v>87.143008507776429</v>
      </c>
      <c r="S984">
        <f t="shared" si="283"/>
        <v>3.5347594586170435E-2</v>
      </c>
      <c r="T984">
        <f t="shared" si="266"/>
        <v>69.578623983030639</v>
      </c>
    </row>
    <row r="985" spans="1:20" x14ac:dyDescent="0.25">
      <c r="A985">
        <f t="shared" si="267"/>
        <v>222.93944979836905</v>
      </c>
      <c r="B985">
        <f t="shared" si="284"/>
        <v>35.481915445597885</v>
      </c>
      <c r="C985" t="str">
        <f t="shared" si="268"/>
        <v>-150.150326536749-2997.3278761023i</v>
      </c>
      <c r="D985" t="str">
        <f t="shared" si="269"/>
        <v>3.47812499172791-448.552456309113i</v>
      </c>
      <c r="E985" t="str">
        <f t="shared" si="270"/>
        <v>162.447743009728-0.336366913686213i</v>
      </c>
      <c r="F985" t="str">
        <f t="shared" si="271"/>
        <v>2.90990990857702-4209.38713705224i</v>
      </c>
      <c r="G985" t="str">
        <f t="shared" si="272"/>
        <v>0.999999999541946-0.0000214021871708401i</v>
      </c>
      <c r="H985" t="str">
        <f t="shared" si="273"/>
        <v>15.1525336459517+0.839834480781093i</v>
      </c>
      <c r="I985" t="str">
        <f t="shared" si="274"/>
        <v>24.2335217968859-431.825444513113i</v>
      </c>
      <c r="K985" t="str">
        <f t="shared" si="275"/>
        <v>0.328967241375501-0.0183544035539261i</v>
      </c>
      <c r="L985" t="str">
        <f t="shared" si="276"/>
        <v>0.000833333333333333-22.7230135100251i</v>
      </c>
      <c r="M985" t="str">
        <f t="shared" si="277"/>
        <v>0.005-7.99558443293934i</v>
      </c>
      <c r="N985">
        <f t="shared" si="278"/>
        <v>87.132180784429508</v>
      </c>
      <c r="O985">
        <f t="shared" si="279"/>
        <v>69.545569944857817</v>
      </c>
      <c r="P985" s="3">
        <f t="shared" si="280"/>
        <v>69.545569944857817</v>
      </c>
      <c r="Q985" s="3">
        <f t="shared" si="281"/>
        <v>-92.867819215570492</v>
      </c>
      <c r="R985">
        <f t="shared" si="282"/>
        <v>87.132180784429508</v>
      </c>
      <c r="S985">
        <f t="shared" si="283"/>
        <v>3.5481915445597888E-2</v>
      </c>
      <c r="T985">
        <f t="shared" si="266"/>
        <v>69.545569944857817</v>
      </c>
    </row>
    <row r="986" spans="1:20" x14ac:dyDescent="0.25">
      <c r="A986">
        <f t="shared" si="267"/>
        <v>223.78661970760282</v>
      </c>
      <c r="B986">
        <f t="shared" si="284"/>
        <v>35.616746724291154</v>
      </c>
      <c r="C986" t="str">
        <f t="shared" si="268"/>
        <v>-150.146409095198-2985.91454493966i</v>
      </c>
      <c r="D986" t="str">
        <f t="shared" si="269"/>
        <v>3.47812499166492-446.854410839493i</v>
      </c>
      <c r="E986" t="str">
        <f t="shared" si="270"/>
        <v>162.447577637113-0.337635313046274i</v>
      </c>
      <c r="F986" t="str">
        <f t="shared" si="271"/>
        <v>2.90990990856687-4193.45201985102i</v>
      </c>
      <c r="G986" t="str">
        <f t="shared" si="272"/>
        <v>0.999999999538459-0.0000214835154820144i</v>
      </c>
      <c r="H986" t="str">
        <f t="shared" si="273"/>
        <v>15.1525414014837+0.843025977585278i</v>
      </c>
      <c r="I986" t="str">
        <f t="shared" si="274"/>
        <v>24.2335255234146-430.190814505342i</v>
      </c>
      <c r="K986" t="str">
        <f t="shared" si="275"/>
        <v>0.328959402505174-0.0184237075274024i</v>
      </c>
      <c r="L986" t="str">
        <f t="shared" si="276"/>
        <v>0.000833333333333333-22.6369929368651i</v>
      </c>
      <c r="M986" t="str">
        <f t="shared" si="277"/>
        <v>0.005-7.96531623126056i</v>
      </c>
      <c r="N986">
        <f t="shared" si="278"/>
        <v>87.121312244899457</v>
      </c>
      <c r="O986">
        <f t="shared" si="279"/>
        <v>69.512515070423532</v>
      </c>
      <c r="P986" s="3">
        <f t="shared" si="280"/>
        <v>69.512515070423532</v>
      </c>
      <c r="Q986" s="3">
        <f t="shared" si="281"/>
        <v>-92.878687755100543</v>
      </c>
      <c r="R986">
        <f t="shared" si="282"/>
        <v>87.121312244899457</v>
      </c>
      <c r="S986">
        <f t="shared" si="283"/>
        <v>3.5616746724291153E-2</v>
      </c>
      <c r="T986">
        <f t="shared" si="266"/>
        <v>69.512515070423532</v>
      </c>
    </row>
    <row r="987" spans="1:20" x14ac:dyDescent="0.25">
      <c r="A987">
        <f t="shared" si="267"/>
        <v>224.63700886249174</v>
      </c>
      <c r="B987">
        <f t="shared" si="284"/>
        <v>35.752090361843464</v>
      </c>
      <c r="C987" t="str">
        <f t="shared" si="268"/>
        <v>-150.142462030964-2974.54417065686i</v>
      </c>
      <c r="D987" t="str">
        <f t="shared" si="269"/>
        <v>3.47812499160145-445.162793520593i</v>
      </c>
      <c r="E987" t="str">
        <f t="shared" si="270"/>
        <v>162.447411014055-0.338908420755249i</v>
      </c>
      <c r="F987" t="str">
        <f t="shared" si="271"/>
        <v>2.90990990855664-4177.57722686495i</v>
      </c>
      <c r="G987" t="str">
        <f t="shared" si="272"/>
        <v>0.999999999534944-0.0000215651528407702i</v>
      </c>
      <c r="H987" t="str">
        <f t="shared" si="273"/>
        <v>15.1525492160737+0.846229603516674i</v>
      </c>
      <c r="I987" t="str">
        <f t="shared" si="274"/>
        <v>24.23352927832-428.562372936937i</v>
      </c>
      <c r="K987" t="str">
        <f t="shared" si="275"/>
        <v>0.328951504327312-0.0184932698109148i</v>
      </c>
      <c r="L987" t="str">
        <f t="shared" si="276"/>
        <v>0.000833333333333333-22.5512980044482i</v>
      </c>
      <c r="M987" t="str">
        <f t="shared" si="277"/>
        <v>0.005-7.93516261332988i</v>
      </c>
      <c r="N987">
        <f t="shared" si="278"/>
        <v>87.110402737834022</v>
      </c>
      <c r="O987">
        <f t="shared" si="279"/>
        <v>69.47945935340482</v>
      </c>
      <c r="P987" s="3">
        <f t="shared" si="280"/>
        <v>69.47945935340482</v>
      </c>
      <c r="Q987" s="3">
        <f t="shared" si="281"/>
        <v>-92.889597262165978</v>
      </c>
      <c r="R987">
        <f t="shared" si="282"/>
        <v>87.110402737834022</v>
      </c>
      <c r="S987">
        <f t="shared" si="283"/>
        <v>3.5752090361843465E-2</v>
      </c>
      <c r="T987">
        <f t="shared" si="266"/>
        <v>69.47945935340482</v>
      </c>
    </row>
    <row r="988" spans="1:20" x14ac:dyDescent="0.25">
      <c r="A988">
        <f t="shared" si="267"/>
        <v>225.49062949616925</v>
      </c>
      <c r="B988">
        <f t="shared" si="284"/>
        <v>35.887948305218472</v>
      </c>
      <c r="C988" t="str">
        <f t="shared" si="268"/>
        <v>-150.138485121622-2963.21658972697i</v>
      </c>
      <c r="D988" t="str">
        <f t="shared" si="269"/>
        <v>3.47812499153751-443.477580017931i</v>
      </c>
      <c r="E988" t="str">
        <f t="shared" si="270"/>
        <v>162.447243131165-0.340186253437956i</v>
      </c>
      <c r="F988" t="str">
        <f t="shared" si="271"/>
        <v>2.90990990854634-4161.76252972981i</v>
      </c>
      <c r="G988" t="str">
        <f t="shared" si="272"/>
        <v>0.999999999531403-0.0000216471004214884i</v>
      </c>
      <c r="H988" t="str">
        <f t="shared" si="273"/>
        <v>15.1525570901717+0.849445404682427i</v>
      </c>
      <c r="I988" t="str">
        <f t="shared" si="274"/>
        <v>24.2335330618179-426.940096382229i</v>
      </c>
      <c r="K988" t="str">
        <f t="shared" si="275"/>
        <v>0.328943546396118-0.0185630913287206i</v>
      </c>
      <c r="L988" t="str">
        <f t="shared" si="276"/>
        <v>0.000833333333333333-22.4659274800241i</v>
      </c>
      <c r="M988" t="str">
        <f t="shared" si="277"/>
        <v>0.005-7.90512314537745i</v>
      </c>
      <c r="N988">
        <f t="shared" si="278"/>
        <v>87.099452111348612</v>
      </c>
      <c r="O988">
        <f t="shared" si="279"/>
        <v>69.446402787431239</v>
      </c>
      <c r="P988" s="3">
        <f t="shared" si="280"/>
        <v>69.446402787431239</v>
      </c>
      <c r="Q988" s="3">
        <f t="shared" si="281"/>
        <v>-92.900547888651388</v>
      </c>
      <c r="R988">
        <f t="shared" si="282"/>
        <v>87.099452111348612</v>
      </c>
      <c r="S988">
        <f t="shared" si="283"/>
        <v>3.5887948305218471E-2</v>
      </c>
      <c r="T988">
        <f t="shared" si="266"/>
        <v>69.446402787431239</v>
      </c>
    </row>
    <row r="989" spans="1:20" x14ac:dyDescent="0.25">
      <c r="A989">
        <f t="shared" si="267"/>
        <v>226.34749388825469</v>
      </c>
      <c r="B989">
        <f t="shared" si="284"/>
        <v>36.024322508778305</v>
      </c>
      <c r="C989" t="str">
        <f t="shared" si="268"/>
        <v>-150.134478143111-2951.93163923912i</v>
      </c>
      <c r="D989" t="str">
        <f t="shared" si="269"/>
        <v>3.47812499147306-441.798746089141i</v>
      </c>
      <c r="E989" t="str">
        <f t="shared" si="270"/>
        <v>162.447073978987-0.341468827768234i</v>
      </c>
      <c r="F989" t="str">
        <f t="shared" si="271"/>
        <v>2.90990990853595-4146.00770094585i</v>
      </c>
      <c r="G989" t="str">
        <f t="shared" si="272"/>
        <v>0.999999999527835-0.0000217293594030127i</v>
      </c>
      <c r="H989" t="str">
        <f t="shared" si="273"/>
        <v>15.1525650242306+0.852673427365104i</v>
      </c>
      <c r="I989" t="str">
        <f t="shared" si="274"/>
        <v>24.2335368741264-425.323961504215i</v>
      </c>
      <c r="K989" t="str">
        <f t="shared" si="275"/>
        <v>0.32893552826249-0.018633173007942i</v>
      </c>
      <c r="L989" t="str">
        <f t="shared" si="276"/>
        <v>0.000833333333333333-22.3808801355091i</v>
      </c>
      <c r="M989" t="str">
        <f t="shared" si="277"/>
        <v>0.005-7.8751973952754i</v>
      </c>
      <c r="N989">
        <f t="shared" si="278"/>
        <v>87.08846021302432</v>
      </c>
      <c r="O989">
        <f t="shared" si="279"/>
        <v>69.413345366084542</v>
      </c>
      <c r="P989" s="3">
        <f t="shared" si="280"/>
        <v>69.413345366084542</v>
      </c>
      <c r="Q989" s="3">
        <f t="shared" si="281"/>
        <v>-92.91153978697568</v>
      </c>
      <c r="R989">
        <f t="shared" si="282"/>
        <v>87.08846021302432</v>
      </c>
      <c r="S989">
        <f t="shared" si="283"/>
        <v>3.6024322508778302E-2</v>
      </c>
      <c r="T989">
        <f t="shared" si="266"/>
        <v>69.413345366084542</v>
      </c>
    </row>
    <row r="990" spans="1:20" x14ac:dyDescent="0.25">
      <c r="A990">
        <f t="shared" si="267"/>
        <v>227.20761436503008</v>
      </c>
      <c r="B990">
        <f t="shared" si="284"/>
        <v>36.161214934311666</v>
      </c>
      <c r="C990" t="str">
        <f t="shared" si="268"/>
        <v>-150.130440869699-2940.68915689617i</v>
      </c>
      <c r="D990" t="str">
        <f t="shared" si="269"/>
        <v>3.47812499140814-440.126267583639i</v>
      </c>
      <c r="E990" t="str">
        <f t="shared" si="270"/>
        <v>162.446903547993-0.342756160468588i</v>
      </c>
      <c r="F990" t="str">
        <f t="shared" si="271"/>
        <v>2.90990990852549-4130.3125138746i</v>
      </c>
      <c r="G990" t="str">
        <f t="shared" si="272"/>
        <v>0.99999999952424-0.0000218119309686656i</v>
      </c>
      <c r="H990" t="str">
        <f t="shared" si="273"/>
        <v>15.1525730187073+0.855913718023295i</v>
      </c>
      <c r="I990" t="str">
        <f t="shared" si="274"/>
        <v>24.2335407154642-423.713945054264i</v>
      </c>
      <c r="K990" t="str">
        <f t="shared" si="275"/>
        <v>0.328927449473994-0.0187035157785678i</v>
      </c>
      <c r="L990" t="str">
        <f t="shared" si="276"/>
        <v>0.000833333333333333-22.2961547474688i</v>
      </c>
      <c r="M990" t="str">
        <f t="shared" si="277"/>
        <v>0.005-7.84538493253178i</v>
      </c>
      <c r="N990">
        <f t="shared" si="278"/>
        <v>87.077426889906874</v>
      </c>
      <c r="O990">
        <f t="shared" si="279"/>
        <v>69.380287082898434</v>
      </c>
      <c r="P990" s="3">
        <f t="shared" si="280"/>
        <v>69.380287082898434</v>
      </c>
      <c r="Q990" s="3">
        <f t="shared" si="281"/>
        <v>-92.922573110093126</v>
      </c>
      <c r="R990">
        <f t="shared" si="282"/>
        <v>87.077426889906874</v>
      </c>
      <c r="S990">
        <f t="shared" si="283"/>
        <v>3.6161214934311667E-2</v>
      </c>
      <c r="T990">
        <f t="shared" si="266"/>
        <v>69.380287082898434</v>
      </c>
    </row>
    <row r="991" spans="1:20" x14ac:dyDescent="0.25">
      <c r="A991">
        <f t="shared" si="267"/>
        <v>228.07100329961719</v>
      </c>
      <c r="B991">
        <f t="shared" si="284"/>
        <v>36.298627551062047</v>
      </c>
      <c r="C991" t="str">
        <f t="shared" si="268"/>
        <v>-150.126373073999-2929.48898101232i</v>
      </c>
      <c r="D991" t="str">
        <f t="shared" si="269"/>
        <v>3.47812499134272-438.460120442256i</v>
      </c>
      <c r="E991" t="str">
        <f t="shared" si="270"/>
        <v>162.446731828585-0.344048268310668i</v>
      </c>
      <c r="F991" t="str">
        <f t="shared" si="271"/>
        <v>2.90990990851495-4114.6767427355i</v>
      </c>
      <c r="G991" t="str">
        <f t="shared" si="272"/>
        <v>0.999999999520617-0.0000218948163062673i</v>
      </c>
      <c r="H991" t="str">
        <f t="shared" si="273"/>
        <v>15.1525810740618+0.859166323292378i</v>
      </c>
      <c r="I991" t="str">
        <f t="shared" si="274"/>
        <v>24.2335445860532-422.110023871744i</v>
      </c>
      <c r="K991" t="str">
        <f t="shared" si="275"/>
        <v>0.328919309574844-0.0187741205734594i</v>
      </c>
      <c r="L991" t="str">
        <f t="shared" si="276"/>
        <v>0.000833333333333333-22.2117500970998i</v>
      </c>
      <c r="M991" t="str">
        <f t="shared" si="277"/>
        <v>0.005-7.81568532828432i</v>
      </c>
      <c r="N991">
        <f t="shared" si="278"/>
        <v>87.066351988504465</v>
      </c>
      <c r="O991">
        <f t="shared" si="279"/>
        <v>69.347227931357892</v>
      </c>
      <c r="P991" s="3">
        <f t="shared" si="280"/>
        <v>69.347227931357892</v>
      </c>
      <c r="Q991" s="3">
        <f t="shared" si="281"/>
        <v>-92.933648011495535</v>
      </c>
      <c r="R991">
        <f t="shared" si="282"/>
        <v>87.066351988504465</v>
      </c>
      <c r="S991">
        <f t="shared" si="283"/>
        <v>3.629862755106205E-2</v>
      </c>
      <c r="T991">
        <f t="shared" si="266"/>
        <v>69.347227931357892</v>
      </c>
    </row>
    <row r="992" spans="1:20" x14ac:dyDescent="0.25">
      <c r="A992">
        <f t="shared" si="267"/>
        <v>228.93767311215575</v>
      </c>
      <c r="B992">
        <f t="shared" si="284"/>
        <v>36.436562335756086</v>
      </c>
      <c r="C992" t="str">
        <f t="shared" si="268"/>
        <v>-150.122274526929-2918.33095051083i</v>
      </c>
      <c r="D992" t="str">
        <f t="shared" si="269"/>
        <v>3.4781249912768-436.800280696907i</v>
      </c>
      <c r="E992" t="str">
        <f t="shared" si="270"/>
        <v>162.446558811094-0.34534516811493i</v>
      </c>
      <c r="F992" t="str">
        <f t="shared" si="271"/>
        <v>2.90990990850433-4099.10016260273i</v>
      </c>
      <c r="G992" t="str">
        <f t="shared" si="272"/>
        <v>0.999999999516967-0.0000219780166081509i</v>
      </c>
      <c r="H992" t="str">
        <f t="shared" si="273"/>
        <v>15.1525891907577+0.862431289985096i</v>
      </c>
      <c r="I992" t="str">
        <f t="shared" si="274"/>
        <v>24.2335484861155-420.512174883711i</v>
      </c>
      <c r="K992" t="str">
        <f t="shared" si="275"/>
        <v>0.328911108105872-0.0188449883283516i</v>
      </c>
      <c r="L992" t="str">
        <f t="shared" si="276"/>
        <v>0.000833333333333333-22.127664970213i</v>
      </c>
      <c r="M992" t="str">
        <f t="shared" si="277"/>
        <v>0.005-7.78609815529421i</v>
      </c>
      <c r="N992">
        <f t="shared" si="278"/>
        <v>87.055235354786845</v>
      </c>
      <c r="O992">
        <f t="shared" si="279"/>
        <v>69.314167904899122</v>
      </c>
      <c r="P992" s="3">
        <f t="shared" si="280"/>
        <v>69.314167904899122</v>
      </c>
      <c r="Q992" s="3">
        <f t="shared" si="281"/>
        <v>-92.944764645213155</v>
      </c>
      <c r="R992">
        <f t="shared" si="282"/>
        <v>87.055235354786845</v>
      </c>
      <c r="S992">
        <f t="shared" si="283"/>
        <v>3.6436562335756088E-2</v>
      </c>
      <c r="T992">
        <f t="shared" si="266"/>
        <v>69.314167904899122</v>
      </c>
    </row>
    <row r="993" spans="1:20" x14ac:dyDescent="0.25">
      <c r="A993">
        <f t="shared" si="267"/>
        <v>229.80763626998191</v>
      </c>
      <c r="B993">
        <f t="shared" si="284"/>
        <v>36.575021272631957</v>
      </c>
      <c r="C993" t="str">
        <f t="shared" si="268"/>
        <v>-150.118144997726-2907.21490492175i</v>
      </c>
      <c r="D993" t="str">
        <f t="shared" si="269"/>
        <v>3.47812499121038-435.146724470241i</v>
      </c>
      <c r="E993" t="str">
        <f t="shared" si="270"/>
        <v>162.446384485781-0.346646876750881i</v>
      </c>
      <c r="F993" t="str">
        <f t="shared" si="271"/>
        <v>2.90990990849362-4083.58254940198i</v>
      </c>
      <c r="G993" t="str">
        <f t="shared" si="272"/>
        <v>0.999999999513289-0.0000220615330711807i</v>
      </c>
      <c r="H993" t="str">
        <f t="shared" si="273"/>
        <v>15.1525973692621+0.865708665092312i</v>
      </c>
      <c r="I993" t="str">
        <f t="shared" si="274"/>
        <v>24.2335524158763-418.920375104572i</v>
      </c>
      <c r="K993" t="str">
        <f t="shared" si="275"/>
        <v>0.328902844604509-0.0189161199818584i</v>
      </c>
      <c r="L993" t="str">
        <f t="shared" si="276"/>
        <v>0.000833333333333333-22.0438981572156i</v>
      </c>
      <c r="M993" t="str">
        <f t="shared" si="277"/>
        <v>0.005-7.75662298794001i</v>
      </c>
      <c r="N993">
        <f t="shared" si="278"/>
        <v>87.044076834183272</v>
      </c>
      <c r="O993">
        <f t="shared" si="279"/>
        <v>69.281106996909131</v>
      </c>
      <c r="P993" s="3">
        <f t="shared" si="280"/>
        <v>69.281106996909131</v>
      </c>
      <c r="Q993" s="3">
        <f t="shared" si="281"/>
        <v>-92.955923165816728</v>
      </c>
      <c r="R993">
        <f t="shared" si="282"/>
        <v>87.044076834183272</v>
      </c>
      <c r="S993">
        <f t="shared" si="283"/>
        <v>3.6575021272631958E-2</v>
      </c>
      <c r="T993">
        <f t="shared" si="266"/>
        <v>69.281106996909131</v>
      </c>
    </row>
    <row r="994" spans="1:20" x14ac:dyDescent="0.25">
      <c r="A994">
        <f t="shared" si="267"/>
        <v>230.68090528780786</v>
      </c>
      <c r="B994">
        <f t="shared" si="284"/>
        <v>36.714006353467958</v>
      </c>
      <c r="C994" t="str">
        <f t="shared" si="268"/>
        <v>-150.113984253905-2896.14068437951i</v>
      </c>
      <c r="D994" t="str">
        <f t="shared" si="269"/>
        <v>3.47812499114345-433.499427975295i</v>
      </c>
      <c r="E994" t="str">
        <f t="shared" si="270"/>
        <v>162.446208842832-0.347953411136839i</v>
      </c>
      <c r="F994" t="str">
        <f t="shared" si="271"/>
        <v>2.90990990848284-4068.12367990715i</v>
      </c>
      <c r="G994" t="str">
        <f t="shared" si="272"/>
        <v>0.999999999509583-0.0000221453668967691i</v>
      </c>
      <c r="H994" t="str">
        <f t="shared" si="273"/>
        <v>15.1526056100459+0.868998495783613i</v>
      </c>
      <c r="I994" t="str">
        <f t="shared" si="274"/>
        <v>24.2335563755608-417.334601635758i</v>
      </c>
      <c r="K994" t="str">
        <f t="shared" si="275"/>
        <v>0.32889451860476-0.0189875164754744i</v>
      </c>
      <c r="L994" t="str">
        <f t="shared" si="276"/>
        <v>0.000833333333333333-21.9604484530938i</v>
      </c>
      <c r="M994" t="str">
        <f t="shared" si="277"/>
        <v>0.005-7.72725940221163i</v>
      </c>
      <c r="N994">
        <f t="shared" si="278"/>
        <v>87.032876271581358</v>
      </c>
      <c r="O994">
        <f t="shared" si="279"/>
        <v>69.248045200725159</v>
      </c>
      <c r="P994" s="3">
        <f t="shared" si="280"/>
        <v>69.248045200725159</v>
      </c>
      <c r="Q994" s="3">
        <f t="shared" si="281"/>
        <v>-92.967123728418642</v>
      </c>
      <c r="R994">
        <f t="shared" si="282"/>
        <v>87.032876271581358</v>
      </c>
      <c r="S994">
        <f t="shared" si="283"/>
        <v>3.6714006353467957E-2</v>
      </c>
      <c r="T994">
        <f t="shared" si="266"/>
        <v>69.248045200725159</v>
      </c>
    </row>
    <row r="995" spans="1:20" x14ac:dyDescent="0.25">
      <c r="A995">
        <f t="shared" si="267"/>
        <v>231.55749272790155</v>
      </c>
      <c r="B995">
        <f t="shared" si="284"/>
        <v>36.853519577611138</v>
      </c>
      <c r="C995" t="str">
        <f t="shared" si="268"/>
        <v>-150.109792061278-2885.1081296207i</v>
      </c>
      <c r="D995" t="str">
        <f t="shared" si="269"/>
        <v>3.47812499107601-431.858367515156i</v>
      </c>
      <c r="E995" t="str">
        <f t="shared" si="270"/>
        <v>162.446031872362-0.349264788240312i</v>
      </c>
      <c r="F995" t="str">
        <f t="shared" si="271"/>
        <v>2.90990990847197-4052.72333173723i</v>
      </c>
      <c r="G995" t="str">
        <f t="shared" si="272"/>
        <v>0.999999999505848-0.0000222295192908937i</v>
      </c>
      <c r="H995" t="str">
        <f t="shared" si="273"/>
        <v>15.1526139135832+0.872300829408074i</v>
      </c>
      <c r="I995" t="str">
        <f t="shared" si="274"/>
        <v>24.2335603653976-415.754831665383i</v>
      </c>
      <c r="K995" t="str">
        <f t="shared" si="275"/>
        <v>0.328886129637175-0.0190591787535796i</v>
      </c>
      <c r="L995" t="str">
        <f t="shared" si="276"/>
        <v>0.000833333333333333-21.8773146573957i</v>
      </c>
      <c r="M995" t="str">
        <f t="shared" si="277"/>
        <v>0.005-7.69800697570392i</v>
      </c>
      <c r="N995">
        <f t="shared" si="278"/>
        <v>87.021633511325177</v>
      </c>
      <c r="O995">
        <f t="shared" si="279"/>
        <v>69.214982509634538</v>
      </c>
      <c r="P995" s="3">
        <f t="shared" si="280"/>
        <v>69.214982509634538</v>
      </c>
      <c r="Q995" s="3">
        <f t="shared" si="281"/>
        <v>-92.978366488674823</v>
      </c>
      <c r="R995">
        <f t="shared" si="282"/>
        <v>87.021633511325177</v>
      </c>
      <c r="S995">
        <f t="shared" si="283"/>
        <v>3.6853519577611141E-2</v>
      </c>
      <c r="T995">
        <f t="shared" si="266"/>
        <v>69.214982509634538</v>
      </c>
    </row>
    <row r="996" spans="1:20" x14ac:dyDescent="0.25">
      <c r="A996">
        <f t="shared" si="267"/>
        <v>232.43741120026755</v>
      </c>
      <c r="B996">
        <f t="shared" si="284"/>
        <v>36.993562952006059</v>
      </c>
      <c r="C996" t="str">
        <f t="shared" si="268"/>
        <v>-150.105568183922-2874.11708198186i</v>
      </c>
      <c r="D996" t="str">
        <f t="shared" si="269"/>
        <v>3.47812499100805-430.22351948262i</v>
      </c>
      <c r="E996" t="str">
        <f t="shared" si="270"/>
        <v>162.445853564416-0.350581025077652i</v>
      </c>
      <c r="F996" t="str">
        <f t="shared" si="271"/>
        <v>2.90990990846102-4037.38128335304i</v>
      </c>
      <c r="G996" t="str">
        <f t="shared" si="272"/>
        <v>0.999999999502086-0.0000223139914641152i</v>
      </c>
      <c r="H996" t="str">
        <f t="shared" si="273"/>
        <v>15.152622280352+0.875615713494875i</v>
      </c>
      <c r="I996" t="str">
        <f t="shared" si="274"/>
        <v>24.233564385616-414.181042467927i</v>
      </c>
      <c r="K996" t="str">
        <f t="shared" si="275"/>
        <v>0.32887767722883-0.0191311077634417i</v>
      </c>
      <c r="L996" t="str">
        <f t="shared" si="276"/>
        <v>0.000833333333333333-21.7944955742137i</v>
      </c>
      <c r="M996" t="str">
        <f t="shared" si="277"/>
        <v>0.005-7.66886528761102i</v>
      </c>
      <c r="N996">
        <f t="shared" si="278"/>
        <v>87.010348397213988</v>
      </c>
      <c r="O996">
        <f t="shared" si="279"/>
        <v>69.181918916874466</v>
      </c>
      <c r="P996" s="3">
        <f t="shared" si="280"/>
        <v>69.181918916874466</v>
      </c>
      <c r="Q996" s="3">
        <f t="shared" si="281"/>
        <v>-92.989651602786012</v>
      </c>
      <c r="R996">
        <f t="shared" si="282"/>
        <v>87.010348397213988</v>
      </c>
      <c r="S996">
        <f t="shared" si="283"/>
        <v>3.6993562952006058E-2</v>
      </c>
      <c r="T996">
        <f t="shared" si="266"/>
        <v>69.181918916874466</v>
      </c>
    </row>
    <row r="997" spans="1:20" x14ac:dyDescent="0.25">
      <c r="A997">
        <f t="shared" si="267"/>
        <v>233.32067336282856</v>
      </c>
      <c r="B997">
        <f t="shared" si="284"/>
        <v>37.13413849122368</v>
      </c>
      <c r="C997" t="str">
        <f t="shared" si="268"/>
        <v>-150.101312384168-2863.16738339698i</v>
      </c>
      <c r="D997" t="str">
        <f t="shared" si="269"/>
        <v>3.47812499093959-428.594860359849i</v>
      </c>
      <c r="E997" t="str">
        <f t="shared" si="270"/>
        <v>162.445673908959-0.351902138714363i</v>
      </c>
      <c r="F997" t="str">
        <f t="shared" si="271"/>
        <v>2.90990990844998-4022.09731405405i</v>
      </c>
      <c r="G997" t="str">
        <f t="shared" si="272"/>
        <v>0.999999999498294-0.0000223987846315939i</v>
      </c>
      <c r="H997" t="str">
        <f t="shared" si="273"/>
        <v>15.1526307108337+0.878943195754024i</v>
      </c>
      <c r="I997" t="str">
        <f t="shared" si="274"/>
        <v>24.2335684364474-412.613211403901i</v>
      </c>
      <c r="K997" t="str">
        <f t="shared" si="275"/>
        <v>0.328869160903298-0.0192033044552198i</v>
      </c>
      <c r="L997" t="str">
        <f t="shared" si="276"/>
        <v>0.000833333333333333-21.7119900121674i</v>
      </c>
      <c r="M997" t="str">
        <f t="shared" si="277"/>
        <v>0.005-7.63983391871987i</v>
      </c>
      <c r="N997">
        <f t="shared" si="278"/>
        <v>86.999020772500515</v>
      </c>
      <c r="O997">
        <f t="shared" si="279"/>
        <v>69.148854415631035</v>
      </c>
      <c r="P997" s="3">
        <f t="shared" si="280"/>
        <v>69.148854415631035</v>
      </c>
      <c r="Q997" s="3">
        <f t="shared" si="281"/>
        <v>-93.000979227499485</v>
      </c>
      <c r="R997">
        <f t="shared" si="282"/>
        <v>86.999020772500515</v>
      </c>
      <c r="S997">
        <f t="shared" si="283"/>
        <v>3.7134138491223684E-2</v>
      </c>
      <c r="T997">
        <f t="shared" si="266"/>
        <v>69.148854415631035</v>
      </c>
    </row>
    <row r="998" spans="1:20" x14ac:dyDescent="0.25">
      <c r="A998">
        <f t="shared" si="267"/>
        <v>234.20729192160729</v>
      </c>
      <c r="B998">
        <f t="shared" si="284"/>
        <v>37.275248217490329</v>
      </c>
      <c r="C998" t="str">
        <f t="shared" si="268"/>
        <v>-150.097024422596-2852.25887639549i</v>
      </c>
      <c r="D998" t="str">
        <f t="shared" si="269"/>
        <v>3.47812499087061-426.972366718034i</v>
      </c>
      <c r="E998" t="str">
        <f t="shared" si="270"/>
        <v>162.445492895889-0.353228146264924i</v>
      </c>
      <c r="F998" t="str">
        <f t="shared" si="271"/>
        <v>2.90990990843888-4006.87120397525i</v>
      </c>
      <c r="G998" t="str">
        <f t="shared" si="272"/>
        <v>0.999999999494474-0.0000224839000131081i</v>
      </c>
      <c r="H998" t="str">
        <f t="shared" si="273"/>
        <v>15.1526392055137+0.882283324077033i</v>
      </c>
      <c r="I998" t="str">
        <f t="shared" si="274"/>
        <v>24.233572518125-411.051315919536i</v>
      </c>
      <c r="K998" t="str">
        <f t="shared" si="275"/>
        <v>0.328860580180624-0.0192757697819666i</v>
      </c>
      <c r="L998" t="str">
        <f t="shared" si="276"/>
        <v>0.000833333333333333-21.6297967843868i</v>
      </c>
      <c r="M998" t="str">
        <f t="shared" si="277"/>
        <v>0.005-7.61091245140453i</v>
      </c>
      <c r="N998">
        <f t="shared" si="278"/>
        <v>86.987650479889552</v>
      </c>
      <c r="O998">
        <f t="shared" si="279"/>
        <v>69.115788999039637</v>
      </c>
      <c r="P998" s="3">
        <f t="shared" si="280"/>
        <v>69.115788999039637</v>
      </c>
      <c r="Q998" s="3">
        <f t="shared" si="281"/>
        <v>-93.012349520110448</v>
      </c>
      <c r="R998">
        <f t="shared" si="282"/>
        <v>86.987650479889552</v>
      </c>
      <c r="S998">
        <f t="shared" si="283"/>
        <v>3.7275248217490328E-2</v>
      </c>
      <c r="T998">
        <f t="shared" si="266"/>
        <v>69.115788999039637</v>
      </c>
    </row>
    <row r="999" spans="1:20" x14ac:dyDescent="0.25">
      <c r="A999">
        <f t="shared" si="267"/>
        <v>235.09727963090941</v>
      </c>
      <c r="B999">
        <f t="shared" si="284"/>
        <v>37.416894160716794</v>
      </c>
      <c r="C999" t="str">
        <f t="shared" si="268"/>
        <v>-150.092704058012-2841.39140409979i</v>
      </c>
      <c r="D999" t="str">
        <f t="shared" si="269"/>
        <v>3.47812499080109-425.356015217059i</v>
      </c>
      <c r="E999" t="str">
        <f t="shared" si="270"/>
        <v>162.445310515025-0.354559064892809i</v>
      </c>
      <c r="F999" t="str">
        <f t="shared" si="271"/>
        <v>2.90990990842768-3991.70273408392i</v>
      </c>
      <c r="G999" t="str">
        <f t="shared" si="272"/>
        <v>0.999999999490625-0.000022569338833071i</v>
      </c>
      <c r="H999" t="str">
        <f t="shared" si="273"/>
        <v>15.1526477648809+0.885636146537611i</v>
      </c>
      <c r="I999" t="str">
        <f t="shared" si="274"/>
        <v>24.2335766308836-409.495333546442i</v>
      </c>
      <c r="K999" t="str">
        <f t="shared" si="275"/>
        <v>0.328851934577301-0.0193485046996321i</v>
      </c>
      <c r="L999" t="str">
        <f t="shared" si="276"/>
        <v>0.000833333333333333-21.5479147084945i</v>
      </c>
      <c r="M999" t="str">
        <f t="shared" si="277"/>
        <v>0.005-7.58210046962i</v>
      </c>
      <c r="N999">
        <f t="shared" si="278"/>
        <v>86.976237361536349</v>
      </c>
      <c r="O999">
        <f t="shared" si="279"/>
        <v>69.08272266018389</v>
      </c>
      <c r="P999" s="3">
        <f t="shared" si="280"/>
        <v>69.08272266018389</v>
      </c>
      <c r="Q999" s="3">
        <f t="shared" si="281"/>
        <v>-93.023762638463651</v>
      </c>
      <c r="R999">
        <f t="shared" si="282"/>
        <v>86.976237361536349</v>
      </c>
      <c r="S999">
        <f t="shared" si="283"/>
        <v>3.7416894160716793E-2</v>
      </c>
      <c r="T999">
        <f t="shared" si="266"/>
        <v>69.08272266018389</v>
      </c>
    </row>
    <row r="1000" spans="1:20" x14ac:dyDescent="0.25">
      <c r="A1000">
        <f t="shared" si="267"/>
        <v>235.99064929350689</v>
      </c>
      <c r="B1000">
        <f t="shared" si="284"/>
        <v>37.559078358527522</v>
      </c>
      <c r="C1000" t="str">
        <f t="shared" si="268"/>
        <v>-150.088351047448-2830.56481022309i</v>
      </c>
      <c r="D1000" t="str">
        <f t="shared" si="269"/>
        <v>3.47812499073104-423.745782605164i</v>
      </c>
      <c r="E1000" t="str">
        <f t="shared" si="270"/>
        <v>162.44512675611-0.355894911810663i</v>
      </c>
      <c r="F1000" t="str">
        <f t="shared" si="271"/>
        <v>2.90990990841639-3976.59168617652i</v>
      </c>
      <c r="G1000" t="str">
        <f t="shared" si="272"/>
        <v>0.999999999486746-0.0000226551023205489i</v>
      </c>
      <c r="H1000" t="str">
        <f t="shared" si="273"/>
        <v>15.1526563894278+0.889001711392353i</v>
      </c>
      <c r="I1000" t="str">
        <f t="shared" si="274"/>
        <v>24.2335807749597-407.945241901286i</v>
      </c>
      <c r="K1000" t="str">
        <f t="shared" si="275"/>
        <v>0.328843223606246-0.0194215101670665i</v>
      </c>
      <c r="L1000" t="str">
        <f t="shared" si="276"/>
        <v>0.000833333333333333-21.4663426065894i</v>
      </c>
      <c r="M1000" t="str">
        <f t="shared" si="277"/>
        <v>0.005-7.5533975588962i</v>
      </c>
      <c r="N1000">
        <f t="shared" si="278"/>
        <v>86.964781259044955</v>
      </c>
      <c r="O1000">
        <f t="shared" si="279"/>
        <v>69.049655392095616</v>
      </c>
      <c r="P1000" s="3">
        <f t="shared" si="280"/>
        <v>69.049655392095616</v>
      </c>
      <c r="Q1000" s="3">
        <f t="shared" si="281"/>
        <v>-93.035218740955045</v>
      </c>
      <c r="R1000">
        <f t="shared" si="282"/>
        <v>86.964781259044955</v>
      </c>
      <c r="S1000">
        <f t="shared" si="283"/>
        <v>3.7559078358527523E-2</v>
      </c>
      <c r="T1000">
        <f t="shared" si="266"/>
        <v>69.049655392095616</v>
      </c>
    </row>
    <row r="1001" spans="1:20" x14ac:dyDescent="0.25">
      <c r="A1001">
        <f t="shared" si="267"/>
        <v>236.88741376082226</v>
      </c>
      <c r="B1001">
        <f t="shared" si="284"/>
        <v>37.70180285628993</v>
      </c>
      <c r="C1001" t="str">
        <f t="shared" si="268"/>
        <v>-150.083965146141-2819.77893906722i</v>
      </c>
      <c r="D1001" t="str">
        <f t="shared" si="269"/>
        <v>3.47812499066047-422.141645718615i</v>
      </c>
      <c r="E1001" t="str">
        <f t="shared" si="270"/>
        <v>162.444941608815-0.357235704280037i</v>
      </c>
      <c r="F1001" t="str">
        <f t="shared" si="271"/>
        <v>2.90990990840502-3961.53784287557i</v>
      </c>
      <c r="G1001" t="str">
        <f t="shared" si="272"/>
        <v>0.999999999482838-0.000022741191709278i</v>
      </c>
      <c r="H1001" t="str">
        <f t="shared" si="273"/>
        <v>15.1526650796509+0.892380067081472i</v>
      </c>
      <c r="I1001" t="str">
        <f t="shared" si="274"/>
        <v>24.2335849505921-406.401018685485i</v>
      </c>
      <c r="K1001" t="str">
        <f t="shared" si="275"/>
        <v>0.328834446776769-0.0194947871460227i</v>
      </c>
      <c r="L1001" t="str">
        <f t="shared" si="276"/>
        <v>0.000833333333333333-21.3850793052296i</v>
      </c>
      <c r="M1001" t="str">
        <f t="shared" si="277"/>
        <v>0.005-7.52480330633214i</v>
      </c>
      <c r="N1001">
        <f t="shared" si="278"/>
        <v>86.953282013466847</v>
      </c>
      <c r="O1001">
        <f t="shared" si="279"/>
        <v>69.016587187754567</v>
      </c>
      <c r="P1001" s="3">
        <f t="shared" si="280"/>
        <v>69.016587187754567</v>
      </c>
      <c r="Q1001" s="3">
        <f t="shared" si="281"/>
        <v>-93.046717986533153</v>
      </c>
      <c r="R1001">
        <f t="shared" si="282"/>
        <v>86.953282013466847</v>
      </c>
      <c r="S1001">
        <f t="shared" si="283"/>
        <v>3.7701802856289927E-2</v>
      </c>
      <c r="T1001">
        <f t="shared" si="266"/>
        <v>69.016587187754567</v>
      </c>
    </row>
    <row r="1002" spans="1:20" x14ac:dyDescent="0.25">
      <c r="A1002">
        <f t="shared" si="267"/>
        <v>237.78758593311341</v>
      </c>
      <c r="B1002">
        <f t="shared" si="284"/>
        <v>37.845069707143836</v>
      </c>
      <c r="C1002" t="str">
        <f t="shared" si="268"/>
        <v>-150.079546107523-2809.03363552031i</v>
      </c>
      <c r="D1002" t="str">
        <f t="shared" si="269"/>
        <v>3.47812499058936-420.543581481362i</v>
      </c>
      <c r="E1002" t="str">
        <f t="shared" si="270"/>
        <v>162.444755062733-0.358581459611653i</v>
      </c>
      <c r="F1002" t="str">
        <f t="shared" si="271"/>
        <v>2.90990990839356-3946.54098762648i</v>
      </c>
      <c r="G1002" t="str">
        <f t="shared" si="272"/>
        <v>0.9999999994789-0.0000228276082376834i</v>
      </c>
      <c r="H1002" t="str">
        <f t="shared" si="273"/>
        <v>15.1526738360502+0.895771262229453i</v>
      </c>
      <c r="I1002" t="str">
        <f t="shared" si="274"/>
        <v>24.2335891580212-404.862641684867i</v>
      </c>
      <c r="K1002" t="str">
        <f t="shared" si="275"/>
        <v>0.328825603594555-0.0195683366011595i</v>
      </c>
      <c r="L1002" t="str">
        <f t="shared" si="276"/>
        <v>0.000833333333333333-21.304123635415i</v>
      </c>
      <c r="M1002" t="str">
        <f t="shared" si="277"/>
        <v>0.005-7.49631730058986i</v>
      </c>
      <c r="N1002">
        <f t="shared" si="278"/>
        <v>86.941739465299307</v>
      </c>
      <c r="O1002">
        <f t="shared" si="279"/>
        <v>68.983518040087773</v>
      </c>
      <c r="P1002" s="3">
        <f t="shared" si="280"/>
        <v>68.983518040087773</v>
      </c>
      <c r="Q1002" s="3">
        <f t="shared" si="281"/>
        <v>-93.058260534700693</v>
      </c>
      <c r="R1002">
        <f t="shared" si="282"/>
        <v>86.941739465299307</v>
      </c>
      <c r="S1002">
        <f t="shared" si="283"/>
        <v>3.7845069707143839E-2</v>
      </c>
      <c r="T1002">
        <f t="shared" si="266"/>
        <v>68.983518040087773</v>
      </c>
    </row>
    <row r="1003" spans="1:20" x14ac:dyDescent="0.25">
      <c r="A1003">
        <f t="shared" si="267"/>
        <v>238.69117875965924</v>
      </c>
      <c r="B1003">
        <f t="shared" si="284"/>
        <v>37.988880972030984</v>
      </c>
      <c r="C1003" t="str">
        <f t="shared" si="268"/>
        <v>-150.075093683203-2798.32874505457i</v>
      </c>
      <c r="D1003" t="str">
        <f t="shared" si="269"/>
        <v>3.47812499051769-418.951566904715i</v>
      </c>
      <c r="E1003" t="str">
        <f t="shared" si="270"/>
        <v>162.444567107379-0.359932195165265i</v>
      </c>
      <c r="F1003" t="str">
        <f t="shared" si="271"/>
        <v>2.90990990838201-3931.60090469443i</v>
      </c>
      <c r="G1003" t="str">
        <f t="shared" si="272"/>
        <v>0.999999999474932-0.0000229143531488957i</v>
      </c>
      <c r="H1003" t="str">
        <f t="shared" si="273"/>
        <v>15.1526826591298+0.899175345645765i</v>
      </c>
      <c r="I1003" t="str">
        <f t="shared" si="274"/>
        <v>24.2335933974887-403.330088769364i</v>
      </c>
      <c r="K1003" t="str">
        <f t="shared" si="275"/>
        <v>0.32881669356163-0.0196421595000433i</v>
      </c>
      <c r="L1003" t="str">
        <f t="shared" si="276"/>
        <v>0.000833333333333333-21.2234744325712i</v>
      </c>
      <c r="M1003" t="str">
        <f t="shared" si="277"/>
        <v>0.005-7.46793913188869i</v>
      </c>
      <c r="N1003">
        <f t="shared" si="278"/>
        <v>86.930153454483943</v>
      </c>
      <c r="O1003">
        <f t="shared" si="279"/>
        <v>68.950447941969188</v>
      </c>
      <c r="P1003" s="3">
        <f t="shared" si="280"/>
        <v>68.950447941969188</v>
      </c>
      <c r="Q1003" s="3">
        <f t="shared" si="281"/>
        <v>-93.069846545516057</v>
      </c>
      <c r="R1003">
        <f t="shared" si="282"/>
        <v>86.930153454483943</v>
      </c>
      <c r="S1003">
        <f t="shared" si="283"/>
        <v>3.7988880972030986E-2</v>
      </c>
      <c r="T1003">
        <f t="shared" si="266"/>
        <v>68.950447941969188</v>
      </c>
    </row>
    <row r="1004" spans="1:20" x14ac:dyDescent="0.25">
      <c r="A1004">
        <f t="shared" si="267"/>
        <v>239.59820523894595</v>
      </c>
      <c r="B1004">
        <f t="shared" si="284"/>
        <v>38.133238719724702</v>
      </c>
      <c r="C1004" t="str">
        <f t="shared" si="268"/>
        <v>-150.070607622967-2787.66411372415i</v>
      </c>
      <c r="D1004" t="str">
        <f t="shared" si="269"/>
        <v>3.47812499044549-417.36557908701i</v>
      </c>
      <c r="E1004" t="str">
        <f t="shared" si="270"/>
        <v>162.444377732194-0.361287928349745i</v>
      </c>
      <c r="F1004" t="str">
        <f t="shared" si="271"/>
        <v>2.90990990837037-3916.71737916134i</v>
      </c>
      <c r="G1004" t="str">
        <f t="shared" si="272"/>
        <v>0.999999999470934-0.0000230014276907695i</v>
      </c>
      <c r="H1004" t="str">
        <f t="shared" si="273"/>
        <v>15.1526915493976+0.902592366325606i</v>
      </c>
      <c r="I1004" t="str">
        <f t="shared" si="274"/>
        <v>24.2335976692392-401.803337892693i</v>
      </c>
      <c r="K1004" t="str">
        <f t="shared" si="275"/>
        <v>0.32880771617634-0.0197162568131519i</v>
      </c>
      <c r="L1004" t="str">
        <f t="shared" si="276"/>
        <v>0.000833333333333333-21.1431305365324i</v>
      </c>
      <c r="M1004" t="str">
        <f t="shared" si="277"/>
        <v>0.005-7.43966839199909i</v>
      </c>
      <c r="N1004">
        <f t="shared" si="278"/>
        <v>86.918523820404886</v>
      </c>
      <c r="O1004">
        <f t="shared" si="279"/>
        <v>68.917376886219571</v>
      </c>
      <c r="P1004" s="3">
        <f t="shared" si="280"/>
        <v>68.917376886219571</v>
      </c>
      <c r="Q1004" s="3">
        <f t="shared" si="281"/>
        <v>-93.081476179595114</v>
      </c>
      <c r="R1004">
        <f t="shared" si="282"/>
        <v>86.918523820404886</v>
      </c>
      <c r="S1004">
        <f t="shared" si="283"/>
        <v>3.8133238719724703E-2</v>
      </c>
      <c r="T1004">
        <f t="shared" ref="T1004:T1067" si="285">P1004</f>
        <v>68.917376886219571</v>
      </c>
    </row>
    <row r="1005" spans="1:20" x14ac:dyDescent="0.25">
      <c r="A1005">
        <f t="shared" ref="A1005:A1068" si="286">2*PI()*B1005</f>
        <v>240.50867841885392</v>
      </c>
      <c r="B1005">
        <f t="shared" si="284"/>
        <v>38.278145026859654</v>
      </c>
      <c r="C1005" t="str">
        <f t="shared" ref="C1005:C1068" si="287">IMPRODUCT(D1005,E1005,$C$40,,K1005,$C$41)</f>
        <v>-150.066087674743-2777.03958816284i</v>
      </c>
      <c r="D1005" t="str">
        <f t="shared" ref="D1005:D1068" si="288">IMDIV(IMPRODUCT($C$37,$C$38,COMPLEX(1,A1005/$C$38)),IMSUM(-1*A1005*A1005/$C$39,COMPLEX(0,1*A1005)))</f>
        <v>3.47812499037274-415.785595213281i</v>
      </c>
      <c r="E1005" t="str">
        <f t="shared" ref="E1005:E1068" si="289">IMDIV(IMPRODUCT(IMSUM(F1005,G1005),$C$29,H1005),IMSUM(1,I1005))</f>
        <v>162.444186926538-0.362648676622841i</v>
      </c>
      <c r="F1005" t="str">
        <f t="shared" ref="F1005:F1068" si="290">IMDIV(IMPRODUCT($C$14,$C$15,COMPLEX(1,A1005/$C$15)),IMSUM(-1*A1005*A1005/$C$16,COMPLEX(0,A1005)))</f>
        <v>2.90990990835865-3901.89019692268i</v>
      </c>
      <c r="G1005" t="str">
        <f t="shared" ref="G1005:G1068" si="291">IMDIV(1,COMPLEX(1,A1005*$C$9*$C$10))</f>
        <v>0.999999999466906-0.0000230888331159015i</v>
      </c>
      <c r="H1005" t="str">
        <f t="shared" ref="H1005:H1068" si="292">IMDIV($C$3,IMSUM(K1005,COMPLEX(0,$C$28*A1005)))</f>
        <v>15.1527005073651+0.906022373450537i</v>
      </c>
      <c r="I1005" t="str">
        <f t="shared" ref="I1005:I1068" si="293">IMPRODUCT(F1005,$C$29,H1005,$C$31)</f>
        <v>24.2336019735176-400.282367092027i</v>
      </c>
      <c r="K1005" t="str">
        <f t="shared" ref="K1005:K1068" si="294">IF($C$26&lt;=0,IMDIV(1,IMSUM(IMDIV(1,L1005),1/$C$18)),IMDIV(1,IMSUM(IMDIV(1,L1005),1/$C$18,IMDIV(1,M1005))))</f>
        <v>0.328798670933322-0.0197906295138756i</v>
      </c>
      <c r="L1005" t="str">
        <f t="shared" ref="L1005:L1068" si="295">IMSUM($C$21/$C$22,IMDIV(1,COMPLEX(0,$C$20*$C$22*A1005)))</f>
        <v>0.000833333333333333-21.0630907915246i</v>
      </c>
      <c r="M1005" t="str">
        <f t="shared" ref="M1005:M1068" si="296">IMSUM($C$25/$C$26,IMDIV(1,COMPLEX(0,$C$24*$C$26*A1005)))</f>
        <v>0.005-7.41150467423701i</v>
      </c>
      <c r="N1005">
        <f t="shared" ref="N1005:N1068" si="297">ABS(R1005)</f>
        <v>86.906850401887809</v>
      </c>
      <c r="O1005">
        <f t="shared" ref="O1005:O1068" si="298">ABS(P1005)</f>
        <v>68.884304865605699</v>
      </c>
      <c r="P1005" s="3">
        <f t="shared" ref="P1005:P1068" si="299">20*LOG10(IMABS(C1005))</f>
        <v>68.884304865605699</v>
      </c>
      <c r="Q1005" s="3">
        <f t="shared" ref="Q1005:Q1068" si="300">IMARGUMENT(C1005)*180/PI()</f>
        <v>-93.093149598112191</v>
      </c>
      <c r="R1005">
        <f t="shared" ref="R1005:R1068" si="301">IF(Q1005&lt;0,Q1005+180,Q1005-180)</f>
        <v>86.906850401887809</v>
      </c>
      <c r="S1005">
        <f t="shared" ref="S1005:S1068" si="302">B1005/1000</f>
        <v>3.8278145026859653E-2</v>
      </c>
      <c r="T1005">
        <f t="shared" si="285"/>
        <v>68.884304865605699</v>
      </c>
    </row>
    <row r="1006" spans="1:20" x14ac:dyDescent="0.25">
      <c r="A1006">
        <f t="shared" si="286"/>
        <v>241.42261139684558</v>
      </c>
      <c r="B1006">
        <f t="shared" ref="B1006:B1069" si="303">B1005*(1+B$42)</f>
        <v>38.423601977961724</v>
      </c>
      <c r="C1006" t="str">
        <f t="shared" si="287"/>
        <v>-150.061533584613-2766.4550155819i</v>
      </c>
      <c r="D1006" t="str">
        <f t="shared" si="288"/>
        <v>3.47812499029943-414.211592554927i</v>
      </c>
      <c r="E1006" t="str">
        <f t="shared" si="289"/>
        <v>162.443994679694-0.364014457491615i</v>
      </c>
      <c r="F1006" t="str">
        <f t="shared" si="290"/>
        <v>2.90990990834684-3887.11914468446i</v>
      </c>
      <c r="G1006" t="str">
        <f t="shared" si="291"/>
        <v>0.999999999462847-0.0000231765706816478i</v>
      </c>
      <c r="H1006" t="str">
        <f t="shared" si="292"/>
        <v>15.152709533548+0.909465416389293i</v>
      </c>
      <c r="I1006" t="str">
        <f t="shared" si="293"/>
        <v>24.2336063105725-398.767154487692i</v>
      </c>
      <c r="K1006" t="str">
        <f t="shared" si="294"/>
        <v>0.328789557323479-0.0198652785785214i</v>
      </c>
      <c r="L1006" t="str">
        <f t="shared" si="295"/>
        <v>0.000833333333333333-20.9833540461493i</v>
      </c>
      <c r="M1006" t="str">
        <f t="shared" si="296"/>
        <v>0.005-7.38344757345788i</v>
      </c>
      <c r="N1006">
        <f t="shared" si="297"/>
        <v>86.895133037197681</v>
      </c>
      <c r="O1006">
        <f t="shared" si="298"/>
        <v>68.851231872840216</v>
      </c>
      <c r="P1006" s="3">
        <f t="shared" si="299"/>
        <v>68.851231872840216</v>
      </c>
      <c r="Q1006" s="3">
        <f t="shared" si="300"/>
        <v>-93.104866962802319</v>
      </c>
      <c r="R1006">
        <f t="shared" si="301"/>
        <v>86.895133037197681</v>
      </c>
      <c r="S1006">
        <f t="shared" si="302"/>
        <v>3.8423601977961727E-2</v>
      </c>
      <c r="T1006">
        <f t="shared" si="285"/>
        <v>68.851231872840216</v>
      </c>
    </row>
    <row r="1007" spans="1:20" x14ac:dyDescent="0.25">
      <c r="A1007">
        <f t="shared" si="286"/>
        <v>242.34001732015361</v>
      </c>
      <c r="B1007">
        <f t="shared" si="303"/>
        <v>38.569611665477979</v>
      </c>
      <c r="C1007" t="str">
        <f t="shared" si="287"/>
        <v>-150.056945096782-2755.91024376789i</v>
      </c>
      <c r="D1007" t="str">
        <f t="shared" si="288"/>
        <v>3.47812499022556-412.643548469394i</v>
      </c>
      <c r="E1007" t="str">
        <f t="shared" si="289"/>
        <v>162.443800980864-0.365385288511901i</v>
      </c>
      <c r="F1007" t="str">
        <f t="shared" si="290"/>
        <v>2.90990990833494-3872.40400996014i</v>
      </c>
      <c r="G1007" t="str">
        <f t="shared" si="291"/>
        <v>0.999999999458757-0.0000232646416501429i</v>
      </c>
      <c r="H1007" t="str">
        <f t="shared" si="292"/>
        <v>15.1527186284657+0.912921544698397i</v>
      </c>
      <c r="I1007" t="str">
        <f t="shared" si="293"/>
        <v>24.2336106806529-397.257678282848i</v>
      </c>
      <c r="K1007" t="str">
        <f t="shared" si="294"/>
        <v>0.328780374833954-0.0199402049863138i</v>
      </c>
      <c r="L1007" t="str">
        <f t="shared" si="295"/>
        <v>0.000833333333333333-20.9039191533665i</v>
      </c>
      <c r="M1007" t="str">
        <f t="shared" si="296"/>
        <v>0.005-7.35549668605088i</v>
      </c>
      <c r="N1007">
        <f t="shared" si="297"/>
        <v>86.883371564037716</v>
      </c>
      <c r="O1007">
        <f t="shared" si="298"/>
        <v>68.818157900581184</v>
      </c>
      <c r="P1007" s="3">
        <f t="shared" si="299"/>
        <v>68.818157900581184</v>
      </c>
      <c r="Q1007" s="3">
        <f t="shared" si="300"/>
        <v>-93.116628435962284</v>
      </c>
      <c r="R1007">
        <f t="shared" si="301"/>
        <v>86.883371564037716</v>
      </c>
      <c r="S1007">
        <f t="shared" si="302"/>
        <v>3.8569611665477982E-2</v>
      </c>
      <c r="T1007">
        <f t="shared" si="285"/>
        <v>68.818157900581184</v>
      </c>
    </row>
    <row r="1008" spans="1:20" x14ac:dyDescent="0.25">
      <c r="A1008">
        <f t="shared" si="286"/>
        <v>243.26090938597019</v>
      </c>
      <c r="B1008">
        <f t="shared" si="303"/>
        <v>38.716176189806795</v>
      </c>
      <c r="C1008" t="str">
        <f t="shared" si="287"/>
        <v>-150.052321953577-2745.40512108052i</v>
      </c>
      <c r="D1008" t="str">
        <f t="shared" si="288"/>
        <v>3.47812499015114-411.08144039984i</v>
      </c>
      <c r="E1008" t="str">
        <f t="shared" si="289"/>
        <v>162.443605819176-0.366761187288798i</v>
      </c>
      <c r="F1008" t="str">
        <f t="shared" si="290"/>
        <v>2.90990990832295-3857.74458106758i</v>
      </c>
      <c r="G1008" t="str">
        <f t="shared" si="291"/>
        <v>0.999999999454635-0.0000233530472883172i</v>
      </c>
      <c r="H1008" t="str">
        <f t="shared" si="292"/>
        <v>15.1527277926417+0.916390808122955i</v>
      </c>
      <c r="I1008" t="str">
        <f t="shared" si="293"/>
        <v>24.233615084011-395.753916763175i</v>
      </c>
      <c r="K1008" t="str">
        <f t="shared" si="294"/>
        <v>0.3287711229481-0.0200154097193978i</v>
      </c>
      <c r="L1008" t="str">
        <f t="shared" si="295"/>
        <v>0.000833333333333333-20.8247849704786i</v>
      </c>
      <c r="M1008" t="str">
        <f t="shared" si="296"/>
        <v>0.005-7.32765160993314i</v>
      </c>
      <c r="N1008">
        <f t="shared" si="297"/>
        <v>86.871565819547655</v>
      </c>
      <c r="O1008">
        <f t="shared" si="298"/>
        <v>68.785082941431853</v>
      </c>
      <c r="P1008" s="3">
        <f t="shared" si="299"/>
        <v>68.785082941431853</v>
      </c>
      <c r="Q1008" s="3">
        <f t="shared" si="300"/>
        <v>-93.128434180452345</v>
      </c>
      <c r="R1008">
        <f t="shared" si="301"/>
        <v>86.871565819547655</v>
      </c>
      <c r="S1008">
        <f t="shared" si="302"/>
        <v>3.8716176189806793E-2</v>
      </c>
      <c r="T1008">
        <f t="shared" si="285"/>
        <v>68.785082941431853</v>
      </c>
    </row>
    <row r="1009" spans="1:20" x14ac:dyDescent="0.25">
      <c r="A1009">
        <f t="shared" si="286"/>
        <v>244.18530084163689</v>
      </c>
      <c r="B1009">
        <f t="shared" si="303"/>
        <v>38.863297659328062</v>
      </c>
      <c r="C1009" t="str">
        <f t="shared" si="287"/>
        <v>-150.047663895414-2734.9394964503i</v>
      </c>
      <c r="D1009" t="str">
        <f t="shared" si="288"/>
        <v>3.47812499007614-409.525245874816i</v>
      </c>
      <c r="E1009" t="str">
        <f t="shared" si="289"/>
        <v>162.44340918367-0.368142171476358i</v>
      </c>
      <c r="F1009" t="str">
        <f t="shared" si="290"/>
        <v>2.90990990831086-3843.14064712594i</v>
      </c>
      <c r="G1009" t="str">
        <f t="shared" si="291"/>
        <v>0.999999999450482-0.0000234417888679154i</v>
      </c>
      <c r="H1009" t="str">
        <f t="shared" si="292"/>
        <v>15.1527370266036+0.919873256597306i</v>
      </c>
      <c r="I1009" t="str">
        <f t="shared" si="293"/>
        <v>24.2336195208995-394.25584829656i</v>
      </c>
      <c r="K1009" t="str">
        <f t="shared" si="294"/>
        <v>0.328761801145454-0.0200908937628402i</v>
      </c>
      <c r="L1009" t="str">
        <f t="shared" si="295"/>
        <v>0.000833333333333333-20.745950359114i</v>
      </c>
      <c r="M1009" t="str">
        <f t="shared" si="296"/>
        <v>0.005-7.29991194454387i</v>
      </c>
      <c r="N1009">
        <f t="shared" si="297"/>
        <v>86.85971564030234</v>
      </c>
      <c r="O1009">
        <f t="shared" si="298"/>
        <v>68.752006987939652</v>
      </c>
      <c r="P1009" s="3">
        <f t="shared" si="299"/>
        <v>68.752006987939652</v>
      </c>
      <c r="Q1009" s="3">
        <f t="shared" si="300"/>
        <v>-93.14028435969766</v>
      </c>
      <c r="R1009">
        <f t="shared" si="301"/>
        <v>86.85971564030234</v>
      </c>
      <c r="S1009">
        <f t="shared" si="302"/>
        <v>3.8863297659328062E-2</v>
      </c>
      <c r="T1009">
        <f t="shared" si="285"/>
        <v>68.752006987939652</v>
      </c>
    </row>
    <row r="1010" spans="1:20" x14ac:dyDescent="0.25">
      <c r="A1010">
        <f t="shared" si="286"/>
        <v>245.11320498483514</v>
      </c>
      <c r="B1010">
        <f t="shared" si="303"/>
        <v>39.010978190433512</v>
      </c>
      <c r="C1010" t="str">
        <f t="shared" si="287"/>
        <v>-150.042970660813-2724.51321937667i</v>
      </c>
      <c r="D1010" t="str">
        <f t="shared" si="288"/>
        <v>3.47812499000058-407.974942507942i</v>
      </c>
      <c r="E1010" t="str">
        <f t="shared" si="289"/>
        <v>162.443211063313-0.369528258777577i</v>
      </c>
      <c r="F1010" t="str">
        <f t="shared" si="290"/>
        <v>2.90990990829869-3828.59199805275i</v>
      </c>
      <c r="G1010" t="str">
        <f t="shared" si="291"/>
        <v>0.999999999446298-0.0000235308676655151i</v>
      </c>
      <c r="H1010" t="str">
        <f t="shared" si="292"/>
        <v>15.1527463308826+0.923368940245811i</v>
      </c>
      <c r="I1010" t="str">
        <f t="shared" si="293"/>
        <v>24.2336239915742-392.763451332782i</v>
      </c>
      <c r="K1010" t="str">
        <f t="shared" si="294"/>
        <v>0.328752408901715-0.0201666581046333i</v>
      </c>
      <c r="L1010" t="str">
        <f t="shared" si="295"/>
        <v>0.000833333333333333-20.6674141852102i</v>
      </c>
      <c r="M1010" t="str">
        <f t="shared" si="296"/>
        <v>0.005-7.27227729083864i</v>
      </c>
      <c r="N1010">
        <f t="shared" si="297"/>
        <v>86.847820862309973</v>
      </c>
      <c r="O1010">
        <f t="shared" si="298"/>
        <v>68.718930032596745</v>
      </c>
      <c r="P1010" s="3">
        <f t="shared" si="299"/>
        <v>68.718930032596745</v>
      </c>
      <c r="Q1010" s="3">
        <f t="shared" si="300"/>
        <v>-93.152179137690027</v>
      </c>
      <c r="R1010">
        <f t="shared" si="301"/>
        <v>86.847820862309973</v>
      </c>
      <c r="S1010">
        <f t="shared" si="302"/>
        <v>3.9010978190433511E-2</v>
      </c>
      <c r="T1010">
        <f t="shared" si="285"/>
        <v>68.718930032596745</v>
      </c>
    </row>
    <row r="1011" spans="1:20" x14ac:dyDescent="0.25">
      <c r="A1011">
        <f t="shared" si="286"/>
        <v>246.04463516377749</v>
      </c>
      <c r="B1011">
        <f t="shared" si="303"/>
        <v>39.159219907557159</v>
      </c>
      <c r="C1011" t="str">
        <f t="shared" si="287"/>
        <v>-150.038241986357-2714.12613992554i</v>
      </c>
      <c r="D1011" t="str">
        <f t="shared" si="288"/>
        <v>3.47812498992445-406.430507997583i</v>
      </c>
      <c r="E1011" t="str">
        <f t="shared" si="289"/>
        <v>162.443011446985-0.370919466944579i</v>
      </c>
      <c r="F1011" t="str">
        <f t="shared" si="290"/>
        <v>2.90990990828642-3814.0984245608i</v>
      </c>
      <c r="G1011" t="str">
        <f t="shared" si="291"/>
        <v>0.999999999442082-0.0000236202849625444i</v>
      </c>
      <c r="H1011" t="str">
        <f t="shared" si="292"/>
        <v>15.1527557060144+0.926877909383511i</v>
      </c>
      <c r="I1011" t="str">
        <f t="shared" si="293"/>
        <v>24.2336284962919-391.276704403215i</v>
      </c>
      <c r="K1011" t="str">
        <f t="shared" si="294"/>
        <v>0.328742945688707-0.0202427037356946i</v>
      </c>
      <c r="L1011" t="str">
        <f t="shared" si="295"/>
        <v>0.000833333333333333-20.589175318998i</v>
      </c>
      <c r="M1011" t="str">
        <f t="shared" si="296"/>
        <v>0.005-7.2447472512838i</v>
      </c>
      <c r="N1011">
        <f t="shared" si="297"/>
        <v>86.835881321010788</v>
      </c>
      <c r="O1011">
        <f t="shared" si="298"/>
        <v>68.685852067838709</v>
      </c>
      <c r="P1011" s="3">
        <f t="shared" si="299"/>
        <v>68.685852067838709</v>
      </c>
      <c r="Q1011" s="3">
        <f t="shared" si="300"/>
        <v>-93.164118678989212</v>
      </c>
      <c r="R1011">
        <f t="shared" si="301"/>
        <v>86.835881321010788</v>
      </c>
      <c r="S1011">
        <f t="shared" si="302"/>
        <v>3.9159219907557156E-2</v>
      </c>
      <c r="T1011">
        <f t="shared" si="285"/>
        <v>68.685852067838709</v>
      </c>
    </row>
    <row r="1012" spans="1:20" x14ac:dyDescent="0.25">
      <c r="A1012">
        <f t="shared" si="286"/>
        <v>246.97960477739986</v>
      </c>
      <c r="B1012">
        <f t="shared" si="303"/>
        <v>39.308024943205879</v>
      </c>
      <c r="C1012" t="str">
        <f t="shared" si="287"/>
        <v>-150.033477606697-2703.77810872731i</v>
      </c>
      <c r="D1012" t="str">
        <f t="shared" si="288"/>
        <v>3.47812498984772-404.891920126528i</v>
      </c>
      <c r="E1012" t="str">
        <f t="shared" si="289"/>
        <v>162.442810323488-0.372315813778346i</v>
      </c>
      <c r="F1012" t="str">
        <f t="shared" si="290"/>
        <v>2.90990990827406-3799.65971815517i</v>
      </c>
      <c r="G1012" t="str">
        <f t="shared" si="291"/>
        <v>0.999999999437834-0.0000237100420453014i</v>
      </c>
      <c r="H1012" t="str">
        <f t="shared" si="292"/>
        <v>15.1527651525386+0.930400214516925i</v>
      </c>
      <c r="I1012" t="str">
        <f t="shared" si="293"/>
        <v>24.2336330353121-389.795586120506i</v>
      </c>
      <c r="K1012" t="str">
        <f t="shared" si="294"/>
        <v>0.328733410974359-0.020319031649871i</v>
      </c>
      <c r="L1012" t="str">
        <f t="shared" si="295"/>
        <v>0.000833333333333333-20.5112326349851i</v>
      </c>
      <c r="M1012" t="str">
        <f t="shared" si="296"/>
        <v>0.005-7.21732142985038i</v>
      </c>
      <c r="N1012">
        <f t="shared" si="297"/>
        <v>86.823896851275364</v>
      </c>
      <c r="O1012">
        <f t="shared" si="298"/>
        <v>68.65277308604459</v>
      </c>
      <c r="P1012" s="3">
        <f t="shared" si="299"/>
        <v>68.65277308604459</v>
      </c>
      <c r="Q1012" s="3">
        <f t="shared" si="300"/>
        <v>-93.176103148724636</v>
      </c>
      <c r="R1012">
        <f t="shared" si="301"/>
        <v>86.823896851275364</v>
      </c>
      <c r="S1012">
        <f t="shared" si="302"/>
        <v>3.9308024943205878E-2</v>
      </c>
      <c r="T1012">
        <f t="shared" si="285"/>
        <v>68.65277308604459</v>
      </c>
    </row>
    <row r="1013" spans="1:20" x14ac:dyDescent="0.25">
      <c r="A1013">
        <f t="shared" si="286"/>
        <v>247.91812727555401</v>
      </c>
      <c r="B1013">
        <f t="shared" si="303"/>
        <v>39.457395437990066</v>
      </c>
      <c r="C1013" t="str">
        <f t="shared" si="287"/>
        <v>-150.028677254533-2693.46897697473i</v>
      </c>
      <c r="D1013" t="str">
        <f t="shared" si="288"/>
        <v>3.47812498977042-403.359156761678i</v>
      </c>
      <c r="E1013" t="str">
        <f t="shared" si="289"/>
        <v>162.442607681539-0.373717317128882i</v>
      </c>
      <c r="F1013" t="str">
        <f t="shared" si="290"/>
        <v>2.9099099082616-3785.27567113022i</v>
      </c>
      <c r="G1013" t="str">
        <f t="shared" si="291"/>
        <v>0.999999999433553-0.0000238001402049717i</v>
      </c>
      <c r="H1013" t="str">
        <f t="shared" si="292"/>
        <v>15.1527746709988+0.933935906344731i</v>
      </c>
      <c r="I1013" t="str">
        <f t="shared" si="293"/>
        <v>24.2336376088962-388.320075178271i</v>
      </c>
      <c r="K1013" t="str">
        <f t="shared" si="294"/>
        <v>0.328723804222675-0.0203956428439392i</v>
      </c>
      <c r="L1013" t="str">
        <f t="shared" si="295"/>
        <v>0.000833333333333333-20.4335850119397i</v>
      </c>
      <c r="M1013" t="str">
        <f t="shared" si="296"/>
        <v>0.005-7.18999943200872i</v>
      </c>
      <c r="N1013">
        <f t="shared" si="297"/>
        <v>86.811867287403132</v>
      </c>
      <c r="O1013">
        <f t="shared" si="298"/>
        <v>68.619693079536518</v>
      </c>
      <c r="P1013" s="3">
        <f t="shared" si="299"/>
        <v>68.619693079536518</v>
      </c>
      <c r="Q1013" s="3">
        <f t="shared" si="300"/>
        <v>-93.188132712596868</v>
      </c>
      <c r="R1013">
        <f t="shared" si="301"/>
        <v>86.811867287403132</v>
      </c>
      <c r="S1013">
        <f t="shared" si="302"/>
        <v>3.9457395437990067E-2</v>
      </c>
      <c r="T1013">
        <f t="shared" si="285"/>
        <v>68.619693079536518</v>
      </c>
    </row>
    <row r="1014" spans="1:20" x14ac:dyDescent="0.25">
      <c r="A1014">
        <f t="shared" si="286"/>
        <v>248.86021615920114</v>
      </c>
      <c r="B1014">
        <f t="shared" si="303"/>
        <v>39.60733354065443</v>
      </c>
      <c r="C1014" t="str">
        <f t="shared" si="287"/>
        <v>-150.023840660594-2683.19859642066i</v>
      </c>
      <c r="D1014" t="str">
        <f t="shared" si="288"/>
        <v>3.47812498969253-401.832195853715i</v>
      </c>
      <c r="E1014" t="str">
        <f t="shared" si="289"/>
        <v>162.442403509774-0.37512399489516i</v>
      </c>
      <c r="F1014" t="str">
        <f t="shared" si="290"/>
        <v>2.90990990824905-3770.94607656662i</v>
      </c>
      <c r="G1014" t="str">
        <f t="shared" si="291"/>
        <v>0.99999999942924-0.0000238905807376475i</v>
      </c>
      <c r="H1014" t="str">
        <f t="shared" si="292"/>
        <v>15.1527842619429+0.937485035758508i</v>
      </c>
      <c r="I1014" t="str">
        <f t="shared" si="293"/>
        <v>24.2336422173074-386.850150350793i</v>
      </c>
      <c r="K1014" t="str">
        <f t="shared" si="294"/>
        <v>0.328714124893703-0.0204725383176072i</v>
      </c>
      <c r="L1014" t="str">
        <f t="shared" si="295"/>
        <v>0.000833333333333333-20.3562313328748i</v>
      </c>
      <c r="M1014" t="str">
        <f t="shared" si="296"/>
        <v>0.005-7.16278086472277i</v>
      </c>
      <c r="N1014">
        <f t="shared" si="297"/>
        <v>86.79979246312088</v>
      </c>
      <c r="O1014">
        <f t="shared" si="298"/>
        <v>68.58661204057897</v>
      </c>
      <c r="P1014" s="3">
        <f t="shared" si="299"/>
        <v>68.58661204057897</v>
      </c>
      <c r="Q1014" s="3">
        <f t="shared" si="300"/>
        <v>-93.20020753687912</v>
      </c>
      <c r="R1014">
        <f t="shared" si="301"/>
        <v>86.79979246312088</v>
      </c>
      <c r="S1014">
        <f t="shared" si="302"/>
        <v>3.9607333540654432E-2</v>
      </c>
      <c r="T1014">
        <f t="shared" si="285"/>
        <v>68.58661204057897</v>
      </c>
    </row>
    <row r="1015" spans="1:20" x14ac:dyDescent="0.25">
      <c r="A1015">
        <f t="shared" si="286"/>
        <v>249.80588498060609</v>
      </c>
      <c r="B1015">
        <f t="shared" si="303"/>
        <v>39.757841408108916</v>
      </c>
      <c r="C1015" t="str">
        <f t="shared" si="287"/>
        <v>-150.018967553631-2672.96681937606i</v>
      </c>
      <c r="D1015" t="str">
        <f t="shared" si="288"/>
        <v>3.47812498961404-400.311015436795i</v>
      </c>
      <c r="E1015" t="str">
        <f t="shared" si="289"/>
        <v>162.442197796744-0.376535865025093i</v>
      </c>
      <c r="F1015" t="str">
        <f t="shared" si="290"/>
        <v>2.90990990823641-3756.67072832832i</v>
      </c>
      <c r="G1015" t="str">
        <f t="shared" si="291"/>
        <v>0.999999999424894-0.0000239813649443464i</v>
      </c>
      <c r="H1015" t="str">
        <f t="shared" si="292"/>
        <v>15.1527939259229+0.941047653843474i</v>
      </c>
      <c r="I1015" t="str">
        <f t="shared" si="293"/>
        <v>24.2336468608107-385.385790492708i</v>
      </c>
      <c r="K1015" t="str">
        <f t="shared" si="294"/>
        <v>0.328704372443513-0.0205497190735167i</v>
      </c>
      <c r="L1015" t="str">
        <f t="shared" si="295"/>
        <v>0.000833333333333333-20.2791704850317i</v>
      </c>
      <c r="M1015" t="str">
        <f t="shared" si="296"/>
        <v>0.005-7.13566533644429i</v>
      </c>
      <c r="N1015">
        <f t="shared" si="297"/>
        <v>86.787672211581182</v>
      </c>
      <c r="O1015">
        <f t="shared" si="298"/>
        <v>68.553529961378729</v>
      </c>
      <c r="P1015" s="3">
        <f t="shared" si="299"/>
        <v>68.553529961378729</v>
      </c>
      <c r="Q1015" s="3">
        <f t="shared" si="300"/>
        <v>-93.212327788418818</v>
      </c>
      <c r="R1015">
        <f t="shared" si="301"/>
        <v>86.787672211581182</v>
      </c>
      <c r="S1015">
        <f t="shared" si="302"/>
        <v>3.9757841408108917E-2</v>
      </c>
      <c r="T1015">
        <f t="shared" si="285"/>
        <v>68.553529961378729</v>
      </c>
    </row>
    <row r="1016" spans="1:20" x14ac:dyDescent="0.25">
      <c r="A1016">
        <f t="shared" si="286"/>
        <v>250.75514734353243</v>
      </c>
      <c r="B1016">
        <f t="shared" si="303"/>
        <v>39.908921205459734</v>
      </c>
      <c r="C1016" t="str">
        <f t="shared" si="287"/>
        <v>-150.014057660401-2662.7734987078i</v>
      </c>
      <c r="D1016" t="str">
        <f t="shared" si="288"/>
        <v>3.47812498953496-398.795593628226i</v>
      </c>
      <c r="E1016" t="str">
        <f t="shared" si="289"/>
        <v>162.441990530917-0.377952945515317i</v>
      </c>
      <c r="F1016" t="str">
        <f t="shared" si="290"/>
        <v>2.90990990822367-3742.44942105967i</v>
      </c>
      <c r="G1016" t="str">
        <f t="shared" si="291"/>
        <v>0.999999999420515-0.0000240724941310295i</v>
      </c>
      <c r="H1016" t="str">
        <f t="shared" si="292"/>
        <v>15.1528036634951+0.944623811879233i</v>
      </c>
      <c r="I1016" t="str">
        <f t="shared" si="293"/>
        <v>24.2336515396734-383.926974538714i</v>
      </c>
      <c r="K1016" t="str">
        <f t="shared" si="294"/>
        <v>0.328694546324162-0.0206271861172442i</v>
      </c>
      <c r="L1016" t="str">
        <f t="shared" si="295"/>
        <v>0.000833333333333333-20.2024013598642i</v>
      </c>
      <c r="M1016" t="str">
        <f t="shared" si="296"/>
        <v>0.005-7.10865245710727i</v>
      </c>
      <c r="N1016">
        <f t="shared" si="297"/>
        <v>86.77550636536094</v>
      </c>
      <c r="O1016">
        <f t="shared" si="298"/>
        <v>68.52044683408414</v>
      </c>
      <c r="P1016" s="3">
        <f t="shared" si="299"/>
        <v>68.52044683408414</v>
      </c>
      <c r="Q1016" s="3">
        <f t="shared" si="300"/>
        <v>-93.22449363463906</v>
      </c>
      <c r="R1016">
        <f t="shared" si="301"/>
        <v>86.77550636536094</v>
      </c>
      <c r="S1016">
        <f t="shared" si="302"/>
        <v>3.9908921205459733E-2</v>
      </c>
      <c r="T1016">
        <f t="shared" si="285"/>
        <v>68.52044683408414</v>
      </c>
    </row>
    <row r="1017" spans="1:20" x14ac:dyDescent="0.25">
      <c r="A1017">
        <f t="shared" si="286"/>
        <v>251.70801690343785</v>
      </c>
      <c r="B1017">
        <f t="shared" si="303"/>
        <v>40.060575106040481</v>
      </c>
      <c r="C1017" t="str">
        <f t="shared" si="287"/>
        <v>-150.009110705652-2652.61848783656i</v>
      </c>
      <c r="D1017" t="str">
        <f t="shared" si="288"/>
        <v>3.47812498945527-397.285908628155i</v>
      </c>
      <c r="E1017" t="str">
        <f t="shared" si="289"/>
        <v>162.441781700676-0.379375254411538i</v>
      </c>
      <c r="F1017" t="str">
        <f t="shared" si="290"/>
        <v>2.90990990821082-3728.28195018235i</v>
      </c>
      <c r="G1017" t="str">
        <f t="shared" si="291"/>
        <v>0.999999999416103-0.0000241639696086207i</v>
      </c>
      <c r="H1017" t="str">
        <f t="shared" si="292"/>
        <v>15.1528134752198+0.948213561340508i</v>
      </c>
      <c r="I1017" t="str">
        <f t="shared" si="293"/>
        <v>24.2336562541646-382.473681503247i</v>
      </c>
      <c r="K1017" t="str">
        <f t="shared" si="294"/>
        <v>0.328684645983671-0.0207049404573023i</v>
      </c>
      <c r="L1017" t="str">
        <f t="shared" si="295"/>
        <v>0.000833333333333333-20.1259228530227i</v>
      </c>
      <c r="M1017" t="str">
        <f t="shared" si="296"/>
        <v>0.005-7.0817418381224i</v>
      </c>
      <c r="N1017">
        <f t="shared" si="297"/>
        <v>86.763294756459672</v>
      </c>
      <c r="O1017">
        <f t="shared" si="298"/>
        <v>68.487362650784846</v>
      </c>
      <c r="P1017" s="3">
        <f t="shared" si="299"/>
        <v>68.487362650784846</v>
      </c>
      <c r="Q1017" s="3">
        <f t="shared" si="300"/>
        <v>-93.236705243540328</v>
      </c>
      <c r="R1017">
        <f t="shared" si="301"/>
        <v>86.763294756459672</v>
      </c>
      <c r="S1017">
        <f t="shared" si="302"/>
        <v>4.0060575106040483E-2</v>
      </c>
      <c r="T1017">
        <f t="shared" si="285"/>
        <v>68.487362650784846</v>
      </c>
    </row>
    <row r="1018" spans="1:20" x14ac:dyDescent="0.25">
      <c r="A1018">
        <f t="shared" si="286"/>
        <v>252.66450736767092</v>
      </c>
      <c r="B1018">
        <f t="shared" si="303"/>
        <v>40.212805291443438</v>
      </c>
      <c r="C1018" t="str">
        <f t="shared" si="287"/>
        <v>-150.004126412111-2642.50164073475i</v>
      </c>
      <c r="D1018" t="str">
        <f t="shared" si="288"/>
        <v>3.47812498937498-395.781938719259i</v>
      </c>
      <c r="E1018" t="str">
        <f t="shared" si="289"/>
        <v>162.441571294317-0.380802809808143i</v>
      </c>
      <c r="F1018" t="str">
        <f t="shared" si="290"/>
        <v>2.90990990819788-3714.16811189256i</v>
      </c>
      <c r="G1018" t="str">
        <f t="shared" si="291"/>
        <v>0.999999999411657-0.0000242557926930257i</v>
      </c>
      <c r="H1018" t="str">
        <f t="shared" si="292"/>
        <v>15.1528233616619+0.951816953897898i</v>
      </c>
      <c r="I1018" t="str">
        <f t="shared" si="293"/>
        <v>24.233661004556-381.025890480208i</v>
      </c>
      <c r="K1018" t="str">
        <f t="shared" si="294"/>
        <v>0.328674670865993-0.0207829831051414i</v>
      </c>
      <c r="L1018" t="str">
        <f t="shared" si="295"/>
        <v>0.000833333333333333-20.0497338643382i</v>
      </c>
      <c r="M1018" t="str">
        <f t="shared" si="296"/>
        <v>0.005-7.05493309237142i</v>
      </c>
      <c r="N1018">
        <f t="shared" si="297"/>
        <v>86.751037216298144</v>
      </c>
      <c r="O1018">
        <f t="shared" si="298"/>
        <v>68.454277403511327</v>
      </c>
      <c r="P1018" s="3">
        <f t="shared" si="299"/>
        <v>68.454277403511327</v>
      </c>
      <c r="Q1018" s="3">
        <f t="shared" si="300"/>
        <v>-93.248962783701856</v>
      </c>
      <c r="R1018">
        <f t="shared" si="301"/>
        <v>86.751037216298144</v>
      </c>
      <c r="S1018">
        <f t="shared" si="302"/>
        <v>4.0212805291443436E-2</v>
      </c>
      <c r="T1018">
        <f t="shared" si="285"/>
        <v>68.454277403511327</v>
      </c>
    </row>
    <row r="1019" spans="1:20" x14ac:dyDescent="0.25">
      <c r="A1019">
        <f t="shared" si="286"/>
        <v>253.6246324956681</v>
      </c>
      <c r="B1019">
        <f t="shared" si="303"/>
        <v>40.365613951550927</v>
      </c>
      <c r="C1019" t="str">
        <f t="shared" si="287"/>
        <v>-149.999104500469-2632.42281192446i</v>
      </c>
      <c r="D1019" t="str">
        <f t="shared" si="288"/>
        <v>3.47812498929408-394.283662266426i</v>
      </c>
      <c r="E1019" t="str">
        <f t="shared" si="289"/>
        <v>162.441359300054-0.38223562984836i</v>
      </c>
      <c r="F1019" t="str">
        <f t="shared" si="290"/>
        <v>2.90990990818485-3700.10770315801i</v>
      </c>
      <c r="G1019" t="str">
        <f t="shared" si="291"/>
        <v>0.999999999407177-0.0000243479647051501i</v>
      </c>
      <c r="H1019" t="str">
        <f t="shared" si="292"/>
        <v>15.1528333233903+0.955434041418602i</v>
      </c>
      <c r="I1019" t="str">
        <f t="shared" si="293"/>
        <v>24.2336657911208-379.583580642634i</v>
      </c>
      <c r="K1019" t="str">
        <f t="shared" si="294"/>
        <v>0.328664620410984-0.0208613150751502i</v>
      </c>
      <c r="L1019" t="str">
        <f t="shared" si="295"/>
        <v>0.000833333333333333-19.9738332978065i</v>
      </c>
      <c r="M1019" t="str">
        <f t="shared" si="296"/>
        <v>0.005-7.02822583420143i</v>
      </c>
      <c r="N1019">
        <f t="shared" si="297"/>
        <v>86.738733575716864</v>
      </c>
      <c r="O1019">
        <f t="shared" si="298"/>
        <v>68.421191084234621</v>
      </c>
      <c r="P1019" s="3">
        <f t="shared" si="299"/>
        <v>68.421191084234621</v>
      </c>
      <c r="Q1019" s="3">
        <f t="shared" si="300"/>
        <v>-93.261266424283136</v>
      </c>
      <c r="R1019">
        <f t="shared" si="301"/>
        <v>86.738733575716864</v>
      </c>
      <c r="S1019">
        <f t="shared" si="302"/>
        <v>4.036561395155093E-2</v>
      </c>
      <c r="T1019">
        <f t="shared" si="285"/>
        <v>68.421191084234621</v>
      </c>
    </row>
    <row r="1020" spans="1:20" x14ac:dyDescent="0.25">
      <c r="A1020">
        <f t="shared" si="286"/>
        <v>254.58840609915165</v>
      </c>
      <c r="B1020">
        <f t="shared" si="303"/>
        <v>40.519003284566821</v>
      </c>
      <c r="C1020" t="str">
        <f t="shared" si="287"/>
        <v>-149.994044689362-2622.3818564752i</v>
      </c>
      <c r="D1020" t="str">
        <f t="shared" si="288"/>
        <v>3.47812498921255-392.791057716444i</v>
      </c>
      <c r="E1020" t="str">
        <f t="shared" si="289"/>
        <v>162.441145706009-0.383673732724233i</v>
      </c>
      <c r="F1020" t="str">
        <f t="shared" si="290"/>
        <v>2.90990990817171-3686.10052171497i</v>
      </c>
      <c r="G1020" t="str">
        <f t="shared" si="291"/>
        <v>0.999999999402662-0.0000244404869709194i</v>
      </c>
      <c r="H1020" t="str">
        <f t="shared" si="292"/>
        <v>15.1528433609785+0.959064875967177i</v>
      </c>
      <c r="I1020" t="str">
        <f t="shared" si="293"/>
        <v>24.2336706141341-378.146731242417i</v>
      </c>
      <c r="K1020" t="str">
        <f t="shared" si="294"/>
        <v>0.328654494054377-0.0209399373846573i</v>
      </c>
      <c r="L1020" t="str">
        <f t="shared" si="295"/>
        <v>0.000833333333333333-19.8982200615726i</v>
      </c>
      <c r="M1020" t="str">
        <f t="shared" si="296"/>
        <v>0.005-7.00161967941965i</v>
      </c>
      <c r="N1020">
        <f t="shared" si="297"/>
        <v>86.726383664974335</v>
      </c>
      <c r="O1020">
        <f t="shared" si="298"/>
        <v>68.388103684865371</v>
      </c>
      <c r="P1020" s="3">
        <f t="shared" si="299"/>
        <v>68.388103684865371</v>
      </c>
      <c r="Q1020" s="3">
        <f t="shared" si="300"/>
        <v>-93.273616335025665</v>
      </c>
      <c r="R1020">
        <f t="shared" si="301"/>
        <v>86.726383664974335</v>
      </c>
      <c r="S1020">
        <f t="shared" si="302"/>
        <v>4.0519003284566819E-2</v>
      </c>
      <c r="T1020">
        <f t="shared" si="285"/>
        <v>68.388103684865371</v>
      </c>
    </row>
    <row r="1021" spans="1:20" x14ac:dyDescent="0.25">
      <c r="A1021">
        <f t="shared" si="286"/>
        <v>255.55584204232844</v>
      </c>
      <c r="B1021">
        <f t="shared" si="303"/>
        <v>40.672975497048178</v>
      </c>
      <c r="C1021" t="str">
        <f t="shared" si="287"/>
        <v>-149.988946695366-2612.37863000207i</v>
      </c>
      <c r="D1021" t="str">
        <f t="shared" si="288"/>
        <v>3.47812498913042-391.304103597699i</v>
      </c>
      <c r="E1021" t="str">
        <f t="shared" si="289"/>
        <v>162.440930500222-0.385117136676395i</v>
      </c>
      <c r="F1021" t="str">
        <f t="shared" si="290"/>
        <v>2.90990990815848-3672.14636606547i</v>
      </c>
      <c r="G1021" t="str">
        <f t="shared" si="291"/>
        <v>0.999999999398114-0.0000245333608212972i</v>
      </c>
      <c r="H1021" t="str">
        <f t="shared" si="292"/>
        <v>15.1528534750041+0.962709509806335i</v>
      </c>
      <c r="I1021" t="str">
        <f t="shared" si="293"/>
        <v>24.2336754738743-376.715321609998i</v>
      </c>
      <c r="K1021" t="str">
        <f t="shared" si="294"/>
        <v>0.328644291227747-0.0210188510539323i</v>
      </c>
      <c r="L1021" t="str">
        <f t="shared" si="295"/>
        <v>0.000833333333333333-19.8228930679145i</v>
      </c>
      <c r="M1021" t="str">
        <f t="shared" si="296"/>
        <v>0.005-6.97511424528756i</v>
      </c>
      <c r="N1021">
        <f t="shared" si="297"/>
        <v>86.713987313745847</v>
      </c>
      <c r="O1021">
        <f t="shared" si="298"/>
        <v>68.355015197254133</v>
      </c>
      <c r="P1021" s="3">
        <f t="shared" si="299"/>
        <v>68.355015197254133</v>
      </c>
      <c r="Q1021" s="3">
        <f t="shared" si="300"/>
        <v>-93.286012686254153</v>
      </c>
      <c r="R1021">
        <f t="shared" si="301"/>
        <v>86.713987313745847</v>
      </c>
      <c r="S1021">
        <f t="shared" si="302"/>
        <v>4.067297549704818E-2</v>
      </c>
      <c r="T1021">
        <f t="shared" si="285"/>
        <v>68.355015197254133</v>
      </c>
    </row>
    <row r="1022" spans="1:20" x14ac:dyDescent="0.25">
      <c r="A1022">
        <f t="shared" si="286"/>
        <v>256.52695424208929</v>
      </c>
      <c r="B1022">
        <f t="shared" si="303"/>
        <v>40.827532803936961</v>
      </c>
      <c r="C1022" t="str">
        <f t="shared" si="287"/>
        <v>-149.983810232973-2602.41298866346i</v>
      </c>
      <c r="D1022" t="str">
        <f t="shared" si="288"/>
        <v>3.47812498904766-389.822778519852i</v>
      </c>
      <c r="E1022" t="str">
        <f t="shared" si="289"/>
        <v>162.440713670642-0.386565859994357i</v>
      </c>
      <c r="F1022" t="str">
        <f t="shared" si="290"/>
        <v>2.90990990814514-3658.24503547426i</v>
      </c>
      <c r="G1022" t="str">
        <f t="shared" si="291"/>
        <v>0.999999999393531-0.0000246265875923053i</v>
      </c>
      <c r="H1022" t="str">
        <f t="shared" si="292"/>
        <v>15.1528636660493+0.966367995397608i</v>
      </c>
      <c r="I1022" t="str">
        <f t="shared" si="293"/>
        <v>24.2336803706204-375.289331154067i</v>
      </c>
      <c r="K1022" t="str">
        <f t="shared" si="294"/>
        <v>0.328634011358489-0.0210980571061858i</v>
      </c>
      <c r="L1022" t="str">
        <f t="shared" si="295"/>
        <v>0.000833333333333333-19.7478512332282i</v>
      </c>
      <c r="M1022" t="str">
        <f t="shared" si="296"/>
        <v>0.005-6.9487091505156i</v>
      </c>
      <c r="N1022">
        <f t="shared" si="297"/>
        <v>86.701544351121569</v>
      </c>
      <c r="O1022">
        <f t="shared" si="298"/>
        <v>68.321925613190203</v>
      </c>
      <c r="P1022" s="3">
        <f t="shared" si="299"/>
        <v>68.321925613190203</v>
      </c>
      <c r="Q1022" s="3">
        <f t="shared" si="300"/>
        <v>-93.298455648878431</v>
      </c>
      <c r="R1022">
        <f t="shared" si="301"/>
        <v>86.701544351121569</v>
      </c>
      <c r="S1022">
        <f t="shared" si="302"/>
        <v>4.0827532803936958E-2</v>
      </c>
      <c r="T1022">
        <f t="shared" si="285"/>
        <v>68.321925613190203</v>
      </c>
    </row>
    <row r="1023" spans="1:20" x14ac:dyDescent="0.25">
      <c r="A1023">
        <f t="shared" si="286"/>
        <v>257.50175666820923</v>
      </c>
      <c r="B1023">
        <f t="shared" si="303"/>
        <v>40.98267742859192</v>
      </c>
      <c r="C1023" t="str">
        <f t="shared" si="287"/>
        <v>-149.978635014578-2592.48478915916i</v>
      </c>
      <c r="D1023" t="str">
        <f t="shared" si="288"/>
        <v>3.47812498896426-388.347061173548i</v>
      </c>
      <c r="E1023" t="str">
        <f t="shared" si="289"/>
        <v>162.44049520513-0.388019921015999i</v>
      </c>
      <c r="F1023" t="str">
        <f t="shared" si="290"/>
        <v>2.9099099081317-3644.39632996605i</v>
      </c>
      <c r="G1023" t="str">
        <f t="shared" si="291"/>
        <v>0.999999999388913-0.0000247201686250419i</v>
      </c>
      <c r="H1023" t="str">
        <f t="shared" si="292"/>
        <v>15.1528739347006+0.970040385402189i</v>
      </c>
      <c r="I1023" t="str">
        <f t="shared" si="293"/>
        <v>24.2336853046543-373.868739361275i</v>
      </c>
      <c r="K1023" t="str">
        <f t="shared" si="294"/>
        <v>0.328623653869782-0.021177556567571i</v>
      </c>
      <c r="L1023" t="str">
        <f t="shared" si="295"/>
        <v>0.000833333333333333-19.6730934780118i</v>
      </c>
      <c r="M1023" t="str">
        <f t="shared" si="296"/>
        <v>0.005-6.92240401525763i</v>
      </c>
      <c r="N1023">
        <f t="shared" si="297"/>
        <v>86.689054605605534</v>
      </c>
      <c r="O1023">
        <f t="shared" si="298"/>
        <v>68.288834924401769</v>
      </c>
      <c r="P1023" s="3">
        <f t="shared" si="299"/>
        <v>68.288834924401769</v>
      </c>
      <c r="Q1023" s="3">
        <f t="shared" si="300"/>
        <v>-93.310945394394466</v>
      </c>
      <c r="R1023">
        <f t="shared" si="301"/>
        <v>86.689054605605534</v>
      </c>
      <c r="S1023">
        <f t="shared" si="302"/>
        <v>4.0982677428591921E-2</v>
      </c>
      <c r="T1023">
        <f t="shared" si="285"/>
        <v>68.288834924401769</v>
      </c>
    </row>
    <row r="1024" spans="1:20" x14ac:dyDescent="0.25">
      <c r="A1024">
        <f t="shared" si="286"/>
        <v>258.48026334354842</v>
      </c>
      <c r="B1024">
        <f t="shared" si="303"/>
        <v>41.138411602820568</v>
      </c>
      <c r="C1024" t="str">
        <f t="shared" si="287"/>
        <v>-149.973420750476-2582.59388872821i</v>
      </c>
      <c r="D1024" t="str">
        <f t="shared" si="288"/>
        <v>3.47812498888023-386.876930330097i</v>
      </c>
      <c r="E1024" t="str">
        <f t="shared" si="289"/>
        <v>162.44027509146-0.389479338128044i</v>
      </c>
      <c r="F1024" t="str">
        <f t="shared" si="290"/>
        <v>2.90990990811817-3630.60005032256i</v>
      </c>
      <c r="G1024" t="str">
        <f t="shared" si="291"/>
        <v>0.99999999938426-0.0000248141052657016i</v>
      </c>
      <c r="H1024" t="str">
        <f t="shared" si="292"/>
        <v>15.1528842815492+0.97372673268168i</v>
      </c>
      <c r="I1024" t="str">
        <f t="shared" si="293"/>
        <v>24.2336902762604-372.453525795936i</v>
      </c>
      <c r="K1024" t="str">
        <f t="shared" si="294"/>
        <v>0.328613218180561-0.0212573504671845i</v>
      </c>
      <c r="L1024" t="str">
        <f t="shared" si="295"/>
        <v>0.000833333333333333-19.5986187268497i</v>
      </c>
      <c r="M1024" t="str">
        <f t="shared" si="296"/>
        <v>0.005-6.8961984611054i</v>
      </c>
      <c r="N1024">
        <f t="shared" si="297"/>
        <v>86.676517905113542</v>
      </c>
      <c r="O1024">
        <f t="shared" si="298"/>
        <v>68.255743122555089</v>
      </c>
      <c r="P1024" s="3">
        <f t="shared" si="299"/>
        <v>68.255743122555089</v>
      </c>
      <c r="Q1024" s="3">
        <f t="shared" si="300"/>
        <v>-93.323482094886458</v>
      </c>
      <c r="R1024">
        <f t="shared" si="301"/>
        <v>86.676517905113542</v>
      </c>
      <c r="S1024">
        <f t="shared" si="302"/>
        <v>4.1138411602820571E-2</v>
      </c>
      <c r="T1024">
        <f t="shared" si="285"/>
        <v>68.255743122555089</v>
      </c>
    </row>
    <row r="1025" spans="1:20" x14ac:dyDescent="0.25">
      <c r="A1025">
        <f t="shared" si="286"/>
        <v>259.46248834425387</v>
      </c>
      <c r="B1025">
        <f t="shared" si="303"/>
        <v>41.294737566911287</v>
      </c>
      <c r="C1025" t="str">
        <f t="shared" si="287"/>
        <v>-149.968167148824-2572.74014514688i</v>
      </c>
      <c r="D1025" t="str">
        <f t="shared" si="288"/>
        <v>3.47812498879555-385.412364841171i</v>
      </c>
      <c r="E1025" t="str">
        <f t="shared" si="289"/>
        <v>162.440053317314-0.390944129765526i</v>
      </c>
      <c r="F1025" t="str">
        <f t="shared" si="290"/>
        <v>2.90990990810452-3616.85599807966i</v>
      </c>
      <c r="G1025" t="str">
        <f t="shared" si="291"/>
        <v>0.999999999379572-0.0000249083988655945i</v>
      </c>
      <c r="H1025" t="str">
        <f t="shared" si="292"/>
        <v>15.1528947071904+0.977427090298784i</v>
      </c>
      <c r="I1025" t="str">
        <f t="shared" si="293"/>
        <v>24.2336952857239-371.043670099724i</v>
      </c>
      <c r="K1025" t="str">
        <f t="shared" si="294"/>
        <v>0.328602703705491-0.0213374398370655i</v>
      </c>
      <c r="L1025" t="str">
        <f t="shared" si="295"/>
        <v>0.000833333333333333-19.5244259083978i</v>
      </c>
      <c r="M1025" t="str">
        <f t="shared" si="296"/>
        <v>0.005-6.87009211108332i</v>
      </c>
      <c r="N1025">
        <f t="shared" si="297"/>
        <v>86.663934076972211</v>
      </c>
      <c r="O1025">
        <f t="shared" si="298"/>
        <v>68.222650199254133</v>
      </c>
      <c r="P1025" s="3">
        <f t="shared" si="299"/>
        <v>68.222650199254133</v>
      </c>
      <c r="Q1025" s="3">
        <f t="shared" si="300"/>
        <v>-93.336065923027789</v>
      </c>
      <c r="R1025">
        <f t="shared" si="301"/>
        <v>86.663934076972211</v>
      </c>
      <c r="S1025">
        <f t="shared" si="302"/>
        <v>4.1294737566911287E-2</v>
      </c>
      <c r="T1025">
        <f t="shared" si="285"/>
        <v>68.222650199254133</v>
      </c>
    </row>
    <row r="1026" spans="1:20" x14ac:dyDescent="0.25">
      <c r="A1026">
        <f t="shared" si="286"/>
        <v>260.44844579996203</v>
      </c>
      <c r="B1026">
        <f t="shared" si="303"/>
        <v>41.451657569665549</v>
      </c>
      <c r="C1026" t="str">
        <f t="shared" si="287"/>
        <v>-149.962873915653-2562.92341672666i</v>
      </c>
      <c r="D1026" t="str">
        <f t="shared" si="288"/>
        <v>3.47812498871024-383.953343638507i</v>
      </c>
      <c r="E1026" t="str">
        <f t="shared" si="289"/>
        <v>162.439829870286-0.3924143144121i</v>
      </c>
      <c r="F1026" t="str">
        <f t="shared" si="290"/>
        <v>2.90990990809077-3603.16397552458i</v>
      </c>
      <c r="G1026" t="str">
        <f t="shared" si="291"/>
        <v>0.999999999374847-0.0000250030507811657i</v>
      </c>
      <c r="H1026" t="str">
        <f t="shared" si="292"/>
        <v>15.1529052122246+0.981141511518205i</v>
      </c>
      <c r="I1026" t="str">
        <f t="shared" si="293"/>
        <v>24.2337003333342-369.639151991402i</v>
      </c>
      <c r="K1026" t="str">
        <f t="shared" si="294"/>
        <v>0.328592109854927-0.0214178257121979i</v>
      </c>
      <c r="L1026" t="str">
        <f t="shared" si="295"/>
        <v>0.000833333333333333-19.4505139553674i</v>
      </c>
      <c r="M1026" t="str">
        <f t="shared" si="296"/>
        <v>0.005-6.84408458964264i</v>
      </c>
      <c r="N1026">
        <f t="shared" si="297"/>
        <v>86.651302947916918</v>
      </c>
      <c r="O1026">
        <f t="shared" si="298"/>
        <v>68.189556146040303</v>
      </c>
      <c r="P1026" s="3">
        <f t="shared" si="299"/>
        <v>68.189556146040303</v>
      </c>
      <c r="Q1026" s="3">
        <f t="shared" si="300"/>
        <v>-93.348697052083082</v>
      </c>
      <c r="R1026">
        <f t="shared" si="301"/>
        <v>86.651302947916918</v>
      </c>
      <c r="S1026">
        <f t="shared" si="302"/>
        <v>4.1451657569665547E-2</v>
      </c>
      <c r="T1026">
        <f t="shared" si="285"/>
        <v>68.189556146040303</v>
      </c>
    </row>
    <row r="1027" spans="1:20" x14ac:dyDescent="0.25">
      <c r="A1027">
        <f t="shared" si="286"/>
        <v>261.43814989400192</v>
      </c>
      <c r="B1027">
        <f t="shared" si="303"/>
        <v>41.609173868430283</v>
      </c>
      <c r="C1027" t="str">
        <f t="shared" si="287"/>
        <v>-149.957540754832-2553.14356231214i</v>
      </c>
      <c r="D1027" t="str">
        <f t="shared" si="288"/>
        <v>3.47812498862427-382.499845733593i</v>
      </c>
      <c r="E1027" t="str">
        <f t="shared" si="289"/>
        <v>162.439604737876-0.393889910599814i</v>
      </c>
      <c r="F1027" t="str">
        <f t="shared" si="290"/>
        <v>2.90990990807692-3589.52378569294i</v>
      </c>
      <c r="G1027" t="str">
        <f t="shared" si="291"/>
        <v>0.999999999370087-0.0000250980623740146i</v>
      </c>
      <c r="H1027" t="str">
        <f t="shared" si="292"/>
        <v>15.1529157972561+0.98487004980729i</v>
      </c>
      <c r="I1027" t="str">
        <f t="shared" si="293"/>
        <v>24.2337054193812-368.239951266496i</v>
      </c>
      <c r="K1027" t="str">
        <f t="shared" si="294"/>
        <v>0.328581436034897-0.0214985091305097i</v>
      </c>
      <c r="L1027" t="str">
        <f t="shared" si="295"/>
        <v>0.000833333333333333-19.3768818045103i</v>
      </c>
      <c r="M1027" t="str">
        <f t="shared" si="296"/>
        <v>0.005-6.81817552265656i</v>
      </c>
      <c r="N1027">
        <f t="shared" si="297"/>
        <v>86.638624344090658</v>
      </c>
      <c r="O1027">
        <f t="shared" si="298"/>
        <v>68.156460954391505</v>
      </c>
      <c r="P1027" s="3">
        <f t="shared" si="299"/>
        <v>68.156460954391505</v>
      </c>
      <c r="Q1027" s="3">
        <f t="shared" si="300"/>
        <v>-93.361375655909342</v>
      </c>
      <c r="R1027">
        <f t="shared" si="301"/>
        <v>86.638624344090658</v>
      </c>
      <c r="S1027">
        <f t="shared" si="302"/>
        <v>4.1609173868430285E-2</v>
      </c>
      <c r="T1027">
        <f t="shared" si="285"/>
        <v>68.156460954391505</v>
      </c>
    </row>
    <row r="1028" spans="1:20" x14ac:dyDescent="0.25">
      <c r="A1028">
        <f t="shared" si="286"/>
        <v>262.43161486359918</v>
      </c>
      <c r="B1028">
        <f t="shared" si="303"/>
        <v>41.767288729130321</v>
      </c>
      <c r="C1028" t="str">
        <f t="shared" si="287"/>
        <v>-149.952167368061-2543.40044127912i</v>
      </c>
      <c r="D1028" t="str">
        <f t="shared" si="288"/>
        <v>3.47812498853765-381.051850217375i</v>
      </c>
      <c r="E1028" t="str">
        <f t="shared" si="289"/>
        <v>162.439377907496-0.395370936909131i</v>
      </c>
      <c r="F1028" t="str">
        <f t="shared" si="290"/>
        <v>2.90990990806297-3575.93523236606i</v>
      </c>
      <c r="G1028" t="str">
        <f t="shared" si="291"/>
        <v>0.999999999365291-0.000025193435010915i</v>
      </c>
      <c r="H1028" t="str">
        <f t="shared" si="292"/>
        <v>15.1529264628942+0.988612758836857i</v>
      </c>
      <c r="I1028" t="str">
        <f t="shared" si="293"/>
        <v>24.2337105441575-366.846047797039i</v>
      </c>
      <c r="K1028" t="str">
        <f t="shared" si="294"/>
        <v>0.328570681647058-0.0215794911328726i</v>
      </c>
      <c r="L1028" t="str">
        <f t="shared" si="295"/>
        <v>0.000833333333333333-19.3035283966032i</v>
      </c>
      <c r="M1028" t="str">
        <f t="shared" si="296"/>
        <v>0.005-6.79236453741439i</v>
      </c>
      <c r="N1028">
        <f t="shared" si="297"/>
        <v>86.625898091042544</v>
      </c>
      <c r="O1028">
        <f t="shared" si="298"/>
        <v>68.123364615722338</v>
      </c>
      <c r="P1028" s="3">
        <f t="shared" si="299"/>
        <v>68.123364615722338</v>
      </c>
      <c r="Q1028" s="3">
        <f t="shared" si="300"/>
        <v>-93.374101908957456</v>
      </c>
      <c r="R1028">
        <f t="shared" si="301"/>
        <v>86.625898091042544</v>
      </c>
      <c r="S1028">
        <f t="shared" si="302"/>
        <v>4.1767288729130318E-2</v>
      </c>
      <c r="T1028">
        <f t="shared" si="285"/>
        <v>68.123364615722338</v>
      </c>
    </row>
    <row r="1029" spans="1:20" x14ac:dyDescent="0.25">
      <c r="A1029">
        <f t="shared" si="286"/>
        <v>263.42885500008089</v>
      </c>
      <c r="B1029">
        <f t="shared" si="303"/>
        <v>41.92600442630102</v>
      </c>
      <c r="C1029" t="str">
        <f t="shared" si="287"/>
        <v>-149.946753454856-2533.69391353246i</v>
      </c>
      <c r="D1029" t="str">
        <f t="shared" si="288"/>
        <v>3.47812498845037-379.60933625995i</v>
      </c>
      <c r="E1029" t="str">
        <f t="shared" si="289"/>
        <v>162.439149366463-0.396857411968693i</v>
      </c>
      <c r="F1029" t="str">
        <f t="shared" si="290"/>
        <v>2.9099099080489-3562.39812006802i</v>
      </c>
      <c r="G1029" t="str">
        <f t="shared" si="291"/>
        <v>0.999999999360458-0.0000252891700638343i</v>
      </c>
      <c r="H1029" t="str">
        <f t="shared" si="292"/>
        <v>15.1529372097531+0.992369692482003i</v>
      </c>
      <c r="I1029" t="str">
        <f t="shared" si="293"/>
        <v>24.2337157079584-365.457421531269i</v>
      </c>
      <c r="K1029" t="str">
        <f t="shared" si="294"/>
        <v>0.328559846088673-0.0216607727631034i</v>
      </c>
      <c r="L1029" t="str">
        <f t="shared" si="295"/>
        <v>0.000833333333333333-19.2304526764327i</v>
      </c>
      <c r="M1029" t="str">
        <f t="shared" si="296"/>
        <v>0.005-6.76665126261646i</v>
      </c>
      <c r="N1029">
        <f t="shared" si="297"/>
        <v>86.613124013726008</v>
      </c>
      <c r="O1029">
        <f t="shared" si="298"/>
        <v>68.090267121383008</v>
      </c>
      <c r="P1029" s="3">
        <f t="shared" si="299"/>
        <v>68.090267121383008</v>
      </c>
      <c r="Q1029" s="3">
        <f t="shared" si="300"/>
        <v>-93.386875986273992</v>
      </c>
      <c r="R1029">
        <f t="shared" si="301"/>
        <v>86.613124013726008</v>
      </c>
      <c r="S1029">
        <f t="shared" si="302"/>
        <v>4.1926004426301018E-2</v>
      </c>
      <c r="T1029">
        <f t="shared" si="285"/>
        <v>68.090267121383008</v>
      </c>
    </row>
    <row r="1030" spans="1:20" x14ac:dyDescent="0.25">
      <c r="A1030">
        <f t="shared" si="286"/>
        <v>264.4298846490812</v>
      </c>
      <c r="B1030">
        <f t="shared" si="303"/>
        <v>42.085323243120968</v>
      </c>
      <c r="C1030" t="str">
        <f t="shared" si="287"/>
        <v>-149.941298712535-2524.02383950418i</v>
      </c>
      <c r="D1030" t="str">
        <f t="shared" si="288"/>
        <v>3.47812498836243-378.172283110272i</v>
      </c>
      <c r="E1030" t="str">
        <f t="shared" si="289"/>
        <v>162.438919102003-0.398349354455489i</v>
      </c>
      <c r="F1030" t="str">
        <f t="shared" si="290"/>
        <v>2.90990990803473-3548.91225406292i</v>
      </c>
      <c r="G1030" t="str">
        <f t="shared" si="291"/>
        <v>0.999999999355588-0.0000253852689099532i</v>
      </c>
      <c r="H1030" t="str">
        <f t="shared" si="292"/>
        <v>15.152948038451+0.996140904822822i</v>
      </c>
      <c r="I1030" t="str">
        <f t="shared" si="293"/>
        <v>24.2337209110808-364.074052493324i</v>
      </c>
      <c r="K1030" t="str">
        <f t="shared" si="294"/>
        <v>0.328548928752579-0.0217423550679631i</v>
      </c>
      <c r="L1030" t="str">
        <f t="shared" si="295"/>
        <v>0.000833333333333333-19.1576535927802i</v>
      </c>
      <c r="M1030" t="str">
        <f t="shared" si="296"/>
        <v>0.005-6.74103532836862i</v>
      </c>
      <c r="N1030">
        <f t="shared" si="297"/>
        <v>86.600301936497488</v>
      </c>
      <c r="O1030">
        <f t="shared" si="298"/>
        <v>68.05716846265932</v>
      </c>
      <c r="P1030" s="3">
        <f t="shared" si="299"/>
        <v>68.05716846265932</v>
      </c>
      <c r="Q1030" s="3">
        <f t="shared" si="300"/>
        <v>-93.399698063502512</v>
      </c>
      <c r="R1030">
        <f t="shared" si="301"/>
        <v>86.600301936497488</v>
      </c>
      <c r="S1030">
        <f t="shared" si="302"/>
        <v>4.2085323243120969E-2</v>
      </c>
      <c r="T1030">
        <f t="shared" si="285"/>
        <v>68.05716846265932</v>
      </c>
    </row>
    <row r="1031" spans="1:20" x14ac:dyDescent="0.25">
      <c r="A1031">
        <f t="shared" si="286"/>
        <v>265.43471821074769</v>
      </c>
      <c r="B1031">
        <f t="shared" si="303"/>
        <v>42.245247471444827</v>
      </c>
      <c r="C1031" t="str">
        <f t="shared" si="287"/>
        <v>-149.935802836197-2514.3900801514i</v>
      </c>
      <c r="D1031" t="str">
        <f t="shared" si="288"/>
        <v>3.47812498827381-376.740670095847i</v>
      </c>
      <c r="E1031" t="str">
        <f t="shared" si="289"/>
        <v>162.438687101247-0.399846783094687i</v>
      </c>
      <c r="F1031" t="str">
        <f t="shared" si="290"/>
        <v>2.90990990802045-3535.47744035205i</v>
      </c>
      <c r="G1031" t="str">
        <f t="shared" si="291"/>
        <v>0.999999999350681-0.000025481732931686i</v>
      </c>
      <c r="H1031" t="str">
        <f t="shared" si="292"/>
        <v>15.1529589496114+0.999926450145222i</v>
      </c>
      <c r="I1031" t="str">
        <f t="shared" si="293"/>
        <v>24.2337261538241-362.695920782982i</v>
      </c>
      <c r="K1031" t="str">
        <f t="shared" si="294"/>
        <v>0.328537929027156-0.0218242390971568i</v>
      </c>
      <c r="L1031" t="str">
        <f t="shared" si="295"/>
        <v>0.000833333333333333-19.0851300984062i</v>
      </c>
      <c r="M1031" t="str">
        <f t="shared" si="296"/>
        <v>0.005-6.71551636617719i</v>
      </c>
      <c r="N1031">
        <f t="shared" si="297"/>
        <v>86.587431683115071</v>
      </c>
      <c r="O1031">
        <f t="shared" si="298"/>
        <v>68.024068630771964</v>
      </c>
      <c r="P1031" s="3">
        <f t="shared" si="299"/>
        <v>68.024068630771964</v>
      </c>
      <c r="Q1031" s="3">
        <f t="shared" si="300"/>
        <v>-93.412568316884929</v>
      </c>
      <c r="R1031">
        <f t="shared" si="301"/>
        <v>86.587431683115071</v>
      </c>
      <c r="S1031">
        <f t="shared" si="302"/>
        <v>4.2245247471444827E-2</v>
      </c>
      <c r="T1031">
        <f t="shared" si="285"/>
        <v>68.024068630771964</v>
      </c>
    </row>
    <row r="1032" spans="1:20" x14ac:dyDescent="0.25">
      <c r="A1032">
        <f t="shared" si="286"/>
        <v>266.44337013994857</v>
      </c>
      <c r="B1032">
        <f t="shared" si="303"/>
        <v>42.40577941183632</v>
      </c>
      <c r="C1032" t="str">
        <f t="shared" si="287"/>
        <v>-149.930265518712-2504.79249695435i</v>
      </c>
      <c r="D1032" t="str">
        <f t="shared" si="288"/>
        <v>3.47812498818452-375.314476622443i</v>
      </c>
      <c r="E1032" t="str">
        <f t="shared" si="289"/>
        <v>162.438453351233-0.401349716659506i</v>
      </c>
      <c r="F1032" t="str">
        <f t="shared" si="290"/>
        <v>2.90990990800606-3522.0934856711i</v>
      </c>
      <c r="G1032" t="str">
        <f t="shared" si="291"/>
        <v>0.999999999345737-0.0000255785635167i</v>
      </c>
      <c r="H1032" t="str">
        <f t="shared" si="292"/>
        <v>15.1529699438622+1.00372638294172i</v>
      </c>
      <c r="I1032" t="str">
        <f t="shared" si="293"/>
        <v>24.2337314364903-361.323006575355i</v>
      </c>
      <c r="K1032" t="str">
        <f t="shared" si="294"/>
        <v>0.328526846296289-0.0219064259033334i</v>
      </c>
      <c r="L1032" t="str">
        <f t="shared" si="295"/>
        <v>0.000833333333333333-19.0128811500361i</v>
      </c>
      <c r="M1032" t="str">
        <f t="shared" si="296"/>
        <v>0.005-6.69009400894319i</v>
      </c>
      <c r="N1032">
        <f t="shared" si="297"/>
        <v>86.574513076736622</v>
      </c>
      <c r="O1032">
        <f t="shared" si="298"/>
        <v>67.990967616876048</v>
      </c>
      <c r="P1032" s="3">
        <f t="shared" si="299"/>
        <v>67.990967616876048</v>
      </c>
      <c r="Q1032" s="3">
        <f t="shared" si="300"/>
        <v>-93.425486923263378</v>
      </c>
      <c r="R1032">
        <f t="shared" si="301"/>
        <v>86.574513076736622</v>
      </c>
      <c r="S1032">
        <f t="shared" si="302"/>
        <v>4.240577941183632E-2</v>
      </c>
      <c r="T1032">
        <f t="shared" si="285"/>
        <v>67.990967616876048</v>
      </c>
    </row>
    <row r="1033" spans="1:20" x14ac:dyDescent="0.25">
      <c r="A1033">
        <f t="shared" si="286"/>
        <v>267.45585494648037</v>
      </c>
      <c r="B1033">
        <f t="shared" si="303"/>
        <v>42.566921373601296</v>
      </c>
      <c r="C1033" t="str">
        <f t="shared" si="287"/>
        <v>-149.924686450703-2495.23095191443i</v>
      </c>
      <c r="D1033" t="str">
        <f t="shared" si="288"/>
        <v>3.47812498809456-373.893682173789i</v>
      </c>
      <c r="E1033" t="str">
        <f t="shared" si="289"/>
        <v>162.438217838903-0.402858173971195i</v>
      </c>
      <c r="F1033" t="str">
        <f t="shared" si="290"/>
        <v>2.90990990799157-3508.76019748741i</v>
      </c>
      <c r="G1033" t="str">
        <f t="shared" si="291"/>
        <v>0.999999999340755-0.0000256757620579355i</v>
      </c>
      <c r="H1033" t="str">
        <f t="shared" si="292"/>
        <v>15.1529810218363+1.00754075791219i</v>
      </c>
      <c r="I1033" t="str">
        <f t="shared" si="293"/>
        <v>24.2337367593831-359.955290120616i</v>
      </c>
      <c r="K1033" t="str">
        <f t="shared" si="294"/>
        <v>0.328515679939349-0.0219889165420857i</v>
      </c>
      <c r="L1033" t="str">
        <f t="shared" si="295"/>
        <v>0.000833333333333333-18.9409057083444i</v>
      </c>
      <c r="M1033" t="str">
        <f t="shared" si="296"/>
        <v>0.005-6.66476789095756i</v>
      </c>
      <c r="N1033">
        <f t="shared" si="297"/>
        <v>86.561545939918616</v>
      </c>
      <c r="O1033">
        <f t="shared" si="298"/>
        <v>67.957865412060755</v>
      </c>
      <c r="P1033" s="3">
        <f t="shared" si="299"/>
        <v>67.957865412060755</v>
      </c>
      <c r="Q1033" s="3">
        <f t="shared" si="300"/>
        <v>-93.438454060081384</v>
      </c>
      <c r="R1033">
        <f t="shared" si="301"/>
        <v>86.561545939918616</v>
      </c>
      <c r="S1033">
        <f t="shared" si="302"/>
        <v>4.2566921373601296E-2</v>
      </c>
      <c r="T1033">
        <f t="shared" si="285"/>
        <v>67.957865412060755</v>
      </c>
    </row>
    <row r="1034" spans="1:20" x14ac:dyDescent="0.25">
      <c r="A1034">
        <f t="shared" si="286"/>
        <v>268.472187195277</v>
      </c>
      <c r="B1034">
        <f t="shared" si="303"/>
        <v>42.728675674820984</v>
      </c>
      <c r="C1034" t="str">
        <f t="shared" si="287"/>
        <v>-149.919065320533-2485.70530755218i</v>
      </c>
      <c r="D1034" t="str">
        <f t="shared" si="288"/>
        <v>3.47812498800391-372.478266311276i</v>
      </c>
      <c r="E1034" t="str">
        <f t="shared" si="289"/>
        <v>162.437980551107-0.404372173899081i</v>
      </c>
      <c r="F1034" t="str">
        <f t="shared" si="290"/>
        <v>2.90990990797696-3495.47738399713i</v>
      </c>
      <c r="G1034" t="str">
        <f t="shared" si="291"/>
        <v>0.999999999335735-0.0000257733299536263i</v>
      </c>
      <c r="H1034" t="str">
        <f t="shared" si="292"/>
        <v>15.1529921841714+1.01136962996472i</v>
      </c>
      <c r="I1034" t="str">
        <f t="shared" si="293"/>
        <v>24.2337421228094-358.592751743705i</v>
      </c>
      <c r="K1034" t="str">
        <f t="shared" si="294"/>
        <v>0.328504429331147-0.0220717120719487i</v>
      </c>
      <c r="L1034" t="str">
        <f t="shared" si="295"/>
        <v>0.000833333333333333-18.8692027379402i</v>
      </c>
      <c r="M1034" t="str">
        <f t="shared" si="296"/>
        <v>0.005-6.63953764789556i</v>
      </c>
      <c r="N1034">
        <f t="shared" si="297"/>
        <v>86.548530094614478</v>
      </c>
      <c r="O1034">
        <f t="shared" si="298"/>
        <v>67.924762007348733</v>
      </c>
      <c r="P1034" s="3">
        <f t="shared" si="299"/>
        <v>67.924762007348733</v>
      </c>
      <c r="Q1034" s="3">
        <f t="shared" si="300"/>
        <v>-93.451469905385522</v>
      </c>
      <c r="R1034">
        <f t="shared" si="301"/>
        <v>86.548530094614478</v>
      </c>
      <c r="S1034">
        <f t="shared" si="302"/>
        <v>4.2728675674820984E-2</v>
      </c>
      <c r="T1034">
        <f t="shared" si="285"/>
        <v>67.924762007348733</v>
      </c>
    </row>
    <row r="1035" spans="1:20" x14ac:dyDescent="0.25">
      <c r="A1035">
        <f t="shared" si="286"/>
        <v>269.49238150661904</v>
      </c>
      <c r="B1035">
        <f t="shared" si="303"/>
        <v>42.891044642385303</v>
      </c>
      <c r="C1035" t="str">
        <f t="shared" si="287"/>
        <v>-149.913401814281-2476.21542690534i</v>
      </c>
      <c r="D1035" t="str">
        <f t="shared" si="288"/>
        <v>3.47812498791256-371.068208673675i</v>
      </c>
      <c r="E1035" t="str">
        <f t="shared" si="289"/>
        <v>162.437741474594-0.405891735360194i</v>
      </c>
      <c r="F1035" t="str">
        <f t="shared" si="290"/>
        <v>2.90990990796224-3482.24485412253i</v>
      </c>
      <c r="G1035" t="str">
        <f t="shared" si="291"/>
        <v>0.999999999330677-0.0000258712686073192i</v>
      </c>
      <c r="H1035" t="str">
        <f t="shared" si="292"/>
        <v>15.1530034315098+1.01521305421632i</v>
      </c>
      <c r="I1035" t="str">
        <f t="shared" si="293"/>
        <v>24.2337475270773-357.235371844048i</v>
      </c>
      <c r="K1035" t="str">
        <f t="shared" si="294"/>
        <v>0.328493093841914-0.0221548135544i</v>
      </c>
      <c r="L1035" t="str">
        <f t="shared" si="295"/>
        <v>0.000833333333333333-18.7977712073523i</v>
      </c>
      <c r="M1035" t="str">
        <f t="shared" si="296"/>
        <v>0.005-6.61440291681167i</v>
      </c>
      <c r="N1035">
        <f t="shared" si="297"/>
        <v>86.535465362173184</v>
      </c>
      <c r="O1035">
        <f t="shared" si="298"/>
        <v>67.891657393695667</v>
      </c>
      <c r="P1035" s="3">
        <f t="shared" si="299"/>
        <v>67.891657393695667</v>
      </c>
      <c r="Q1035" s="3">
        <f t="shared" si="300"/>
        <v>-93.464534637826816</v>
      </c>
      <c r="R1035">
        <f t="shared" si="301"/>
        <v>86.535465362173184</v>
      </c>
      <c r="S1035">
        <f t="shared" si="302"/>
        <v>4.2891044642385301E-2</v>
      </c>
      <c r="T1035">
        <f t="shared" si="285"/>
        <v>67.891657393695667</v>
      </c>
    </row>
    <row r="1036" spans="1:20" x14ac:dyDescent="0.25">
      <c r="A1036">
        <f t="shared" si="286"/>
        <v>270.51645255634418</v>
      </c>
      <c r="B1036">
        <f t="shared" si="303"/>
        <v>43.054030612026366</v>
      </c>
      <c r="C1036" t="str">
        <f t="shared" si="287"/>
        <v>-149.907695615739-2466.76117352686i</v>
      </c>
      <c r="D1036" t="str">
        <f t="shared" si="288"/>
        <v>3.47812498782053-369.663488976832i</v>
      </c>
      <c r="E1036" t="str">
        <f t="shared" si="289"/>
        <v>162.437500596019-0.407416877319448i</v>
      </c>
      <c r="F1036" t="str">
        <f t="shared" si="290"/>
        <v>2.90990990794741-3469.06241750923i</v>
      </c>
      <c r="G1036" t="str">
        <f t="shared" si="291"/>
        <v>0.999999999325581-0.0000259695794278946i</v>
      </c>
      <c r="H1036" t="str">
        <f t="shared" si="292"/>
        <v>15.153014764499+1.0190710859938i</v>
      </c>
      <c r="I1036" t="str">
        <f t="shared" si="293"/>
        <v>24.2337529724981-355.883130895284i</v>
      </c>
      <c r="K1036" t="str">
        <f t="shared" si="294"/>
        <v>0.328481672837261-0.0222382220538586i</v>
      </c>
      <c r="L1036" t="str">
        <f t="shared" si="295"/>
        <v>0.000833333333333333-18.726610089014i</v>
      </c>
      <c r="M1036" t="str">
        <f t="shared" si="296"/>
        <v>0.005-6.58936333613435i</v>
      </c>
      <c r="N1036">
        <f t="shared" si="297"/>
        <v>86.522351563337608</v>
      </c>
      <c r="O1036">
        <f t="shared" si="298"/>
        <v>67.858551561989657</v>
      </c>
      <c r="P1036" s="3">
        <f t="shared" si="299"/>
        <v>67.858551561989657</v>
      </c>
      <c r="Q1036" s="3">
        <f t="shared" si="300"/>
        <v>-93.477648436662392</v>
      </c>
      <c r="R1036">
        <f t="shared" si="301"/>
        <v>86.522351563337608</v>
      </c>
      <c r="S1036">
        <f t="shared" si="302"/>
        <v>4.3054030612026367E-2</v>
      </c>
      <c r="T1036">
        <f t="shared" si="285"/>
        <v>67.858551561989657</v>
      </c>
    </row>
    <row r="1037" spans="1:20" x14ac:dyDescent="0.25">
      <c r="A1037">
        <f t="shared" si="286"/>
        <v>271.54441507605833</v>
      </c>
      <c r="B1037">
        <f t="shared" si="303"/>
        <v>43.217635928352067</v>
      </c>
      <c r="C1037" t="str">
        <f t="shared" si="287"/>
        <v>-149.901946406381-2457.342411483i</v>
      </c>
      <c r="D1037" t="str">
        <f t="shared" si="288"/>
        <v>3.47812498772779-368.264087013383i</v>
      </c>
      <c r="E1037" t="str">
        <f t="shared" si="289"/>
        <v>162.437257901939-0.408947618789488i</v>
      </c>
      <c r="F1037" t="str">
        <f t="shared" si="290"/>
        <v>2.90990990793247-3455.92988452346i</v>
      </c>
      <c r="G1037" t="str">
        <f t="shared" si="291"/>
        <v>0.999999999320446-0.0000260682638295868i</v>
      </c>
      <c r="H1037" t="str">
        <f t="shared" si="292"/>
        <v>15.1530261837912+1.02294378083452i</v>
      </c>
      <c r="I1037" t="str">
        <f t="shared" si="293"/>
        <v>24.2337584593852-354.536009444973i</v>
      </c>
      <c r="K1037" t="str">
        <f t="shared" si="294"/>
        <v>0.328470165678149-0.0223219386376834i</v>
      </c>
      <c r="L1037" t="str">
        <f t="shared" si="295"/>
        <v>0.000833333333333333-18.6557183592489i</v>
      </c>
      <c r="M1037" t="str">
        <f t="shared" si="296"/>
        <v>0.005-6.56441854566082i</v>
      </c>
      <c r="N1037">
        <f t="shared" si="297"/>
        <v>86.50918851824332</v>
      </c>
      <c r="O1037">
        <f t="shared" si="298"/>
        <v>67.825444503051045</v>
      </c>
      <c r="P1037" s="3">
        <f t="shared" si="299"/>
        <v>67.825444503051045</v>
      </c>
      <c r="Q1037" s="3">
        <f t="shared" si="300"/>
        <v>-93.49081148175668</v>
      </c>
      <c r="R1037">
        <f t="shared" si="301"/>
        <v>86.50918851824332</v>
      </c>
      <c r="S1037">
        <f t="shared" si="302"/>
        <v>4.3217635928352066E-2</v>
      </c>
      <c r="T1037">
        <f t="shared" si="285"/>
        <v>67.825444503051045</v>
      </c>
    </row>
    <row r="1038" spans="1:20" x14ac:dyDescent="0.25">
      <c r="A1038">
        <f t="shared" si="286"/>
        <v>272.57628385334732</v>
      </c>
      <c r="B1038">
        <f t="shared" si="303"/>
        <v>43.381862944879806</v>
      </c>
      <c r="C1038" t="str">
        <f t="shared" si="287"/>
        <v>-149.896153865359-2447.95900535134i</v>
      </c>
      <c r="D1038" t="str">
        <f t="shared" si="288"/>
        <v>3.47812498763434-366.869982652461i</v>
      </c>
      <c r="E1038" t="str">
        <f t="shared" si="289"/>
        <v>162.437013378813-0.410483978830479i</v>
      </c>
      <c r="F1038" t="str">
        <f t="shared" si="290"/>
        <v>2.90990990791741-3442.84706624932i</v>
      </c>
      <c r="G1038" t="str">
        <f t="shared" si="291"/>
        <v>0.999999999315271-0.0000261673232320038i</v>
      </c>
      <c r="H1038" t="str">
        <f t="shared" si="292"/>
        <v>15.1530376900438+1.02683119448721i</v>
      </c>
      <c r="I1038" t="str">
        <f t="shared" si="293"/>
        <v>24.2337639880541-353.193988114324i</v>
      </c>
      <c r="K1038" t="str">
        <f t="shared" si="294"/>
        <v>0.328458571720857-0.0224059643761729i</v>
      </c>
      <c r="L1038" t="str">
        <f t="shared" si="295"/>
        <v>0.000833333333333333-18.5850949982555i</v>
      </c>
      <c r="M1038" t="str">
        <f t="shared" si="296"/>
        <v>0.005-6.53956818655193i</v>
      </c>
      <c r="N1038">
        <f t="shared" si="297"/>
        <v>86.495976046416914</v>
      </c>
      <c r="O1038">
        <f t="shared" si="298"/>
        <v>67.792336207631621</v>
      </c>
      <c r="P1038" s="3">
        <f t="shared" si="299"/>
        <v>67.792336207631621</v>
      </c>
      <c r="Q1038" s="3">
        <f t="shared" si="300"/>
        <v>-93.504023953583086</v>
      </c>
      <c r="R1038">
        <f t="shared" si="301"/>
        <v>86.495976046416914</v>
      </c>
      <c r="S1038">
        <f t="shared" si="302"/>
        <v>4.3381862944879807E-2</v>
      </c>
      <c r="T1038">
        <f t="shared" si="285"/>
        <v>67.792336207631621</v>
      </c>
    </row>
    <row r="1039" spans="1:20" x14ac:dyDescent="0.25">
      <c r="A1039">
        <f t="shared" si="286"/>
        <v>273.61207373199005</v>
      </c>
      <c r="B1039">
        <f t="shared" si="303"/>
        <v>43.546714024070347</v>
      </c>
      <c r="C1039" t="str">
        <f t="shared" si="287"/>
        <v>-149.890317669484-2438.61082021881i</v>
      </c>
      <c r="D1039" t="str">
        <f t="shared" si="288"/>
        <v>3.47812498754018-365.481155839405i</v>
      </c>
      <c r="E1039" t="str">
        <f t="shared" si="289"/>
        <v>162.436767013001-0.412025976550296i</v>
      </c>
      <c r="F1039" t="str">
        <f t="shared" si="290"/>
        <v>2.90990990790224-3429.81377448607i</v>
      </c>
      <c r="G1039" t="str">
        <f t="shared" si="291"/>
        <v>0.999999999310057-0.0000262667590601484i</v>
      </c>
      <c r="H1039" t="str">
        <f t="shared" si="292"/>
        <v>15.1530492839192+1.0307333829128i</v>
      </c>
      <c r="I1039" t="str">
        <f t="shared" si="293"/>
        <v>24.2337695588233-351.857047597913i</v>
      </c>
      <c r="K1039" t="str">
        <f t="shared" si="294"/>
        <v>0.328446890316947-0.0224903003425638i</v>
      </c>
      <c r="L1039" t="str">
        <f t="shared" si="295"/>
        <v>0.000833333333333333-18.5147389900932i</v>
      </c>
      <c r="M1039" t="str">
        <f t="shared" si="296"/>
        <v>0.005-6.51481190132691i</v>
      </c>
      <c r="N1039">
        <f t="shared" si="297"/>
        <v>86.482713966774398</v>
      </c>
      <c r="O1039">
        <f t="shared" si="298"/>
        <v>67.759226666414079</v>
      </c>
      <c r="P1039" s="3">
        <f t="shared" si="299"/>
        <v>67.759226666414079</v>
      </c>
      <c r="Q1039" s="3">
        <f t="shared" si="300"/>
        <v>-93.517286033225602</v>
      </c>
      <c r="R1039">
        <f t="shared" si="301"/>
        <v>86.482713966774398</v>
      </c>
      <c r="S1039">
        <f t="shared" si="302"/>
        <v>4.354671402407035E-2</v>
      </c>
      <c r="T1039">
        <f t="shared" si="285"/>
        <v>67.759226666414079</v>
      </c>
    </row>
    <row r="1040" spans="1:20" x14ac:dyDescent="0.25">
      <c r="A1040">
        <f t="shared" si="286"/>
        <v>274.6517996121716</v>
      </c>
      <c r="B1040">
        <f t="shared" si="303"/>
        <v>43.712191537361818</v>
      </c>
      <c r="C1040" t="str">
        <f t="shared" si="287"/>
        <v>-149.884437493207-2429.29772167988i</v>
      </c>
      <c r="D1040" t="str">
        <f t="shared" si="288"/>
        <v>3.4781249874453-364.097586595478i</v>
      </c>
      <c r="E1040" t="str">
        <f t="shared" si="289"/>
        <v>162.436518790763-0.413573631104085i</v>
      </c>
      <c r="F1040" t="str">
        <f t="shared" si="290"/>
        <v>2.90990990788695-3416.82982174543i</v>
      </c>
      <c r="G1040" t="str">
        <f t="shared" si="291"/>
        <v>0.999999999304804-0.0000263665727444386i</v>
      </c>
      <c r="H1040" t="str">
        <f t="shared" si="292"/>
        <v>15.1530609660844+1.03465040228518i</v>
      </c>
      <c r="I1040" t="str">
        <f t="shared" si="293"/>
        <v>24.2337751720132-350.525168663396i</v>
      </c>
      <c r="K1040" t="str">
        <f t="shared" si="294"/>
        <v>0.328435120813236-0.0225749476130292i</v>
      </c>
      <c r="L1040" t="str">
        <f t="shared" si="295"/>
        <v>0.000833333333333333-18.444649322667i</v>
      </c>
      <c r="M1040" t="str">
        <f t="shared" si="296"/>
        <v>0.005-6.49014933385824i</v>
      </c>
      <c r="N1040">
        <f t="shared" si="297"/>
        <v>86.469402097620062</v>
      </c>
      <c r="O1040">
        <f t="shared" si="298"/>
        <v>67.726115870011952</v>
      </c>
      <c r="P1040" s="3">
        <f t="shared" si="299"/>
        <v>67.726115870011952</v>
      </c>
      <c r="Q1040" s="3">
        <f t="shared" si="300"/>
        <v>-93.530597902379938</v>
      </c>
      <c r="R1040">
        <f t="shared" si="301"/>
        <v>86.469402097620062</v>
      </c>
      <c r="S1040">
        <f t="shared" si="302"/>
        <v>4.3712191537361819E-2</v>
      </c>
      <c r="T1040">
        <f t="shared" si="285"/>
        <v>67.726115870011952</v>
      </c>
    </row>
    <row r="1041" spans="1:20" x14ac:dyDescent="0.25">
      <c r="A1041">
        <f t="shared" si="286"/>
        <v>275.69547645069787</v>
      </c>
      <c r="B1041">
        <f t="shared" si="303"/>
        <v>43.878297865203791</v>
      </c>
      <c r="C1041" t="str">
        <f t="shared" si="287"/>
        <v>-149.878513008604-2420.01957583449i</v>
      </c>
      <c r="D1041" t="str">
        <f t="shared" si="288"/>
        <v>3.47812498734971-362.719255017571i</v>
      </c>
      <c r="E1041" t="str">
        <f t="shared" si="289"/>
        <v>162.436268698262-0.415126961694396i</v>
      </c>
      <c r="F1041" t="str">
        <f t="shared" si="290"/>
        <v>2.90990990787154-3403.8950212489i</v>
      </c>
      <c r="G1041" t="str">
        <f t="shared" si="291"/>
        <v>0.99999999929951-0.0000264667657207273i</v>
      </c>
      <c r="H1041" t="str">
        <f t="shared" si="292"/>
        <v>15.1530727372122+1.03858230899206i</v>
      </c>
      <c r="I1041" t="str">
        <f t="shared" si="293"/>
        <v>24.233780827947-349.198332151259i</v>
      </c>
      <c r="K1041" t="str">
        <f t="shared" si="294"/>
        <v>0.328423262551753-0.0226599072666774i</v>
      </c>
      <c r="L1041" t="str">
        <f t="shared" si="295"/>
        <v>0.000833333333333333-18.3748249877137i</v>
      </c>
      <c r="M1041" t="str">
        <f t="shared" si="296"/>
        <v>0.005-6.46558012936662i</v>
      </c>
      <c r="N1041">
        <f t="shared" si="297"/>
        <v>86.456040256644684</v>
      </c>
      <c r="O1041">
        <f t="shared" si="298"/>
        <v>67.693003808968626</v>
      </c>
      <c r="P1041" s="3">
        <f t="shared" si="299"/>
        <v>67.693003808968626</v>
      </c>
      <c r="Q1041" s="3">
        <f t="shared" si="300"/>
        <v>-93.543959743355316</v>
      </c>
      <c r="R1041">
        <f t="shared" si="301"/>
        <v>86.456040256644684</v>
      </c>
      <c r="S1041">
        <f t="shared" si="302"/>
        <v>4.3878297865203794E-2</v>
      </c>
      <c r="T1041">
        <f t="shared" si="285"/>
        <v>67.693003808968626</v>
      </c>
    </row>
    <row r="1042" spans="1:20" x14ac:dyDescent="0.25">
      <c r="A1042">
        <f t="shared" si="286"/>
        <v>276.74311926121055</v>
      </c>
      <c r="B1042">
        <f t="shared" si="303"/>
        <v>44.045035397091567</v>
      </c>
      <c r="C1042" t="str">
        <f t="shared" si="287"/>
        <v>-149.872543885355-2410.7762492862i</v>
      </c>
      <c r="D1042" t="str">
        <f t="shared" si="288"/>
        <v>3.47812498725338-361.34614127792i</v>
      </c>
      <c r="E1042" t="str">
        <f t="shared" si="289"/>
        <v>162.436016721554-0.416685987571004i</v>
      </c>
      <c r="F1042" t="str">
        <f t="shared" si="290"/>
        <v>2.90990990785602-3391.00918692501i</v>
      </c>
      <c r="G1042" t="str">
        <f t="shared" si="291"/>
        <v>0.999999999294176-0.0000265673394303243i</v>
      </c>
      <c r="H1042" t="str">
        <f t="shared" si="292"/>
        <v>15.1530845979798+1.04252915963576i</v>
      </c>
      <c r="I1042" t="str">
        <f t="shared" si="293"/>
        <v>24.23378652695-347.876518974505i</v>
      </c>
      <c r="K1042" t="str">
        <f t="shared" si="294"/>
        <v>0.328411314869718-0.0227451803855503i</v>
      </c>
      <c r="L1042" t="str">
        <f t="shared" si="295"/>
        <v>0.000833333333333333-18.3052649807867i</v>
      </c>
      <c r="M1042" t="str">
        <f t="shared" si="296"/>
        <v>0.005-6.44110393441586i</v>
      </c>
      <c r="N1042">
        <f t="shared" si="297"/>
        <v>86.442628260924366</v>
      </c>
      <c r="O1042">
        <f t="shared" si="298"/>
        <v>67.659890473756946</v>
      </c>
      <c r="P1042" s="3">
        <f t="shared" si="299"/>
        <v>67.659890473756946</v>
      </c>
      <c r="Q1042" s="3">
        <f t="shared" si="300"/>
        <v>-93.557371739075634</v>
      </c>
      <c r="R1042">
        <f t="shared" si="301"/>
        <v>86.442628260924366</v>
      </c>
      <c r="S1042">
        <f t="shared" si="302"/>
        <v>4.4045035397091564E-2</v>
      </c>
      <c r="T1042">
        <f t="shared" si="285"/>
        <v>67.659890473756946</v>
      </c>
    </row>
    <row r="1043" spans="1:20" x14ac:dyDescent="0.25">
      <c r="A1043">
        <f t="shared" si="286"/>
        <v>277.7947431144031</v>
      </c>
      <c r="B1043">
        <f t="shared" si="303"/>
        <v>44.212406531600514</v>
      </c>
      <c r="C1043" t="str">
        <f t="shared" si="287"/>
        <v>-149.866529790736-2401.56760914028i</v>
      </c>
      <c r="D1043" t="str">
        <f t="shared" si="288"/>
        <v>3.47812498715633-359.978225623825i</v>
      </c>
      <c r="E1043" t="str">
        <f t="shared" si="289"/>
        <v>162.435762846598-0.418250728030736i</v>
      </c>
      <c r="F1043" t="str">
        <f t="shared" si="290"/>
        <v>2.90990990784039-3378.17213340674i</v>
      </c>
      <c r="G1043" t="str">
        <f t="shared" si="291"/>
        <v>0.999999999288802-0.0000266682953200163i</v>
      </c>
      <c r="H1043" t="str">
        <f t="shared" si="292"/>
        <v>15.1530965490701+1.04649101103404i</v>
      </c>
      <c r="I1043" t="str">
        <f t="shared" si="293"/>
        <v>24.2337922693504-346.559710118418i</v>
      </c>
      <c r="K1043" t="str">
        <f t="shared" si="294"/>
        <v>0.328399277099496-0.0228307680546212i</v>
      </c>
      <c r="L1043" t="str">
        <f t="shared" si="295"/>
        <v>0.000833333333333333-18.235968301242i</v>
      </c>
      <c r="M1043" t="str">
        <f t="shared" si="296"/>
        <v>0.005-6.41672039690762i</v>
      </c>
      <c r="N1043">
        <f t="shared" si="297"/>
        <v>86.429165926918785</v>
      </c>
      <c r="O1043">
        <f t="shared" si="298"/>
        <v>67.626775854778856</v>
      </c>
      <c r="P1043" s="3">
        <f t="shared" si="299"/>
        <v>67.626775854778856</v>
      </c>
      <c r="Q1043" s="3">
        <f t="shared" si="300"/>
        <v>-93.570834073081215</v>
      </c>
      <c r="R1043">
        <f t="shared" si="301"/>
        <v>86.429165926918785</v>
      </c>
      <c r="S1043">
        <f t="shared" si="302"/>
        <v>4.4212406531600516E-2</v>
      </c>
      <c r="T1043">
        <f t="shared" si="285"/>
        <v>67.626775854778856</v>
      </c>
    </row>
    <row r="1044" spans="1:20" x14ac:dyDescent="0.25">
      <c r="A1044">
        <f t="shared" si="286"/>
        <v>278.85036313823787</v>
      </c>
      <c r="B1044">
        <f t="shared" si="303"/>
        <v>44.380413676420595</v>
      </c>
      <c r="C1044" t="str">
        <f t="shared" si="287"/>
        <v>-149.860470389599-2392.39352300181i</v>
      </c>
      <c r="D1044" t="str">
        <f t="shared" si="288"/>
        <v>3.47812498705853-358.615488377359i</v>
      </c>
      <c r="E1044" t="str">
        <f t="shared" si="289"/>
        <v>162.435507059249-0.41982120241763i</v>
      </c>
      <c r="F1044" t="str">
        <f t="shared" si="290"/>
        <v>2.90990990782463-3365.38367602872i</v>
      </c>
      <c r="G1044" t="str">
        <f t="shared" si="291"/>
        <v>0.999999999283387-0.0000267696348420873i</v>
      </c>
      <c r="H1044" t="str">
        <f t="shared" si="292"/>
        <v>15.153108591171+1.05046792022093i</v>
      </c>
      <c r="I1044" t="str">
        <f t="shared" si="293"/>
        <v>24.2337980554787-345.247886640257i</v>
      </c>
      <c r="K1044" t="str">
        <f t="shared" si="294"/>
        <v>0.328387148568573-0.0229166713617936i</v>
      </c>
      <c r="L1044" t="str">
        <f t="shared" si="295"/>
        <v>0.000833333333333333-18.1669339522235i</v>
      </c>
      <c r="M1044" t="str">
        <f t="shared" si="296"/>
        <v>0.005-6.39242916607654i</v>
      </c>
      <c r="N1044">
        <f t="shared" si="297"/>
        <v>86.415653070469844</v>
      </c>
      <c r="O1044">
        <f t="shared" si="298"/>
        <v>67.593659942364766</v>
      </c>
      <c r="P1044" s="3">
        <f t="shared" si="299"/>
        <v>67.593659942364766</v>
      </c>
      <c r="Q1044" s="3">
        <f t="shared" si="300"/>
        <v>-93.584346929530156</v>
      </c>
      <c r="R1044">
        <f t="shared" si="301"/>
        <v>86.415653070469844</v>
      </c>
      <c r="S1044">
        <f t="shared" si="302"/>
        <v>4.4380413676420594E-2</v>
      </c>
      <c r="T1044">
        <f t="shared" si="285"/>
        <v>67.593659942364766</v>
      </c>
    </row>
    <row r="1045" spans="1:20" x14ac:dyDescent="0.25">
      <c r="A1045">
        <f t="shared" si="286"/>
        <v>279.90999451816316</v>
      </c>
      <c r="B1045">
        <f t="shared" si="303"/>
        <v>44.549059248390996</v>
      </c>
      <c r="C1045" t="str">
        <f t="shared" si="287"/>
        <v>-149.854365344349-2383.25385897379i</v>
      </c>
      <c r="D1045" t="str">
        <f t="shared" si="288"/>
        <v>3.47812498695999-357.257909935089i</v>
      </c>
      <c r="E1045" t="str">
        <f t="shared" si="289"/>
        <v>162.43524934526-0.421397430122408i</v>
      </c>
      <c r="F1045" t="str">
        <f t="shared" si="290"/>
        <v>2.90990990780875-3352.64363082474i</v>
      </c>
      <c r="G1045" t="str">
        <f t="shared" si="291"/>
        <v>0.99999999927793-0.0000268713594543407i</v>
      </c>
      <c r="H1045" t="str">
        <f t="shared" si="292"/>
        <v>15.1531207249755+1.05445994444752i</v>
      </c>
      <c r="I1045" t="str">
        <f t="shared" si="293"/>
        <v>24.2338038856677-343.941029669004i</v>
      </c>
      <c r="K1045" t="str">
        <f t="shared" si="294"/>
        <v>0.328374928599515-0.0230028913978982i</v>
      </c>
      <c r="L1045" t="str">
        <f t="shared" si="295"/>
        <v>0.000833333333333333-18.0981609406491i</v>
      </c>
      <c r="M1045" t="str">
        <f t="shared" si="296"/>
        <v>0.005-6.36822989248506i</v>
      </c>
      <c r="N1045">
        <f t="shared" si="297"/>
        <v>86.402089506800408</v>
      </c>
      <c r="O1045">
        <f t="shared" si="298"/>
        <v>67.560542726773122</v>
      </c>
      <c r="P1045" s="3">
        <f t="shared" si="299"/>
        <v>67.560542726773122</v>
      </c>
      <c r="Q1045" s="3">
        <f t="shared" si="300"/>
        <v>-93.597910493199592</v>
      </c>
      <c r="R1045">
        <f t="shared" si="301"/>
        <v>86.402089506800408</v>
      </c>
      <c r="S1045">
        <f t="shared" si="302"/>
        <v>4.4549059248390997E-2</v>
      </c>
      <c r="T1045">
        <f t="shared" si="285"/>
        <v>67.560542726773122</v>
      </c>
    </row>
    <row r="1046" spans="1:20" x14ac:dyDescent="0.25">
      <c r="A1046">
        <f t="shared" si="286"/>
        <v>280.97365249733218</v>
      </c>
      <c r="B1046">
        <f t="shared" si="303"/>
        <v>44.718345673534884</v>
      </c>
      <c r="C1046" t="str">
        <f t="shared" si="287"/>
        <v>-149.848214314938-2374.14848565524i</v>
      </c>
      <c r="D1046" t="str">
        <f t="shared" si="288"/>
        <v>3.4781249868607-355.905470767793i</v>
      </c>
      <c r="E1046" t="str">
        <f t="shared" si="289"/>
        <v>162.434989690281-0.422979430582781i</v>
      </c>
      <c r="F1046" t="str">
        <f t="shared" si="290"/>
        <v>2.90990990779276-3339.95181452494i</v>
      </c>
      <c r="G1046" t="str">
        <f t="shared" si="291"/>
        <v>0.999999999272432-0.0000269734706201189i</v>
      </c>
      <c r="H1046" t="str">
        <f t="shared" si="292"/>
        <v>15.1531329511822+1.05846714118285i</v>
      </c>
      <c r="I1046" t="str">
        <f t="shared" si="293"/>
        <v>24.2338097602533-342.639120405084i</v>
      </c>
      <c r="K1046" t="str">
        <f t="shared" si="294"/>
        <v>0.328362616509937-0.0230894292566912i</v>
      </c>
      <c r="L1046" t="str">
        <f t="shared" si="295"/>
        <v>0.000833333333333333-18.0296482771957i</v>
      </c>
      <c r="M1046" t="str">
        <f t="shared" si="296"/>
        <v>0.005-6.34412222801862i</v>
      </c>
      <c r="N1046">
        <f t="shared" si="297"/>
        <v>86.388475050512483</v>
      </c>
      <c r="O1046">
        <f t="shared" si="298"/>
        <v>67.527424198189848</v>
      </c>
      <c r="P1046" s="3">
        <f t="shared" si="299"/>
        <v>67.527424198189848</v>
      </c>
      <c r="Q1046" s="3">
        <f t="shared" si="300"/>
        <v>-93.611524949487517</v>
      </c>
      <c r="R1046">
        <f t="shared" si="301"/>
        <v>86.388475050512483</v>
      </c>
      <c r="S1046">
        <f t="shared" si="302"/>
        <v>4.4718345673534887E-2</v>
      </c>
      <c r="T1046">
        <f t="shared" si="285"/>
        <v>67.527424198189848</v>
      </c>
    </row>
    <row r="1047" spans="1:20" x14ac:dyDescent="0.25">
      <c r="A1047">
        <f t="shared" si="286"/>
        <v>282.04135237682209</v>
      </c>
      <c r="B1047">
        <f t="shared" si="303"/>
        <v>44.888275387094318</v>
      </c>
      <c r="C1047" t="str">
        <f t="shared" si="287"/>
        <v>-149.842016958834-2365.07727213926i</v>
      </c>
      <c r="D1047" t="str">
        <f t="shared" si="288"/>
        <v>3.47812498676064-354.55815142018i</v>
      </c>
      <c r="E1047" t="str">
        <f t="shared" si="289"/>
        <v>162.434728079854-0.424567223282909i</v>
      </c>
      <c r="F1047" t="str">
        <f t="shared" si="290"/>
        <v>2.90990990777663-3327.3080445533i</v>
      </c>
      <c r="G1047" t="str">
        <f t="shared" si="291"/>
        <v>0.999999999266892-0.0000270759698083253i</v>
      </c>
      <c r="H1047" t="str">
        <f t="shared" si="292"/>
        <v>15.1531452704948+1.06248956811467i</v>
      </c>
      <c r="I1047" t="str">
        <f t="shared" si="293"/>
        <v>24.2338156795732-341.342140120099i</v>
      </c>
      <c r="K1047" t="str">
        <f t="shared" si="294"/>
        <v>0.328350211612467-0.0231762860348518i</v>
      </c>
      <c r="L1047" t="str">
        <f t="shared" si="295"/>
        <v>0.000833333333333333-17.9613949762858i</v>
      </c>
      <c r="M1047" t="str">
        <f t="shared" si="296"/>
        <v>0.005-6.32010582588027i</v>
      </c>
      <c r="N1047">
        <f t="shared" si="297"/>
        <v>86.374809515586136</v>
      </c>
      <c r="O1047">
        <f t="shared" si="298"/>
        <v>67.494304346727517</v>
      </c>
      <c r="P1047" s="3">
        <f t="shared" si="299"/>
        <v>67.494304346727517</v>
      </c>
      <c r="Q1047" s="3">
        <f t="shared" si="300"/>
        <v>-93.625190484413864</v>
      </c>
      <c r="R1047">
        <f t="shared" si="301"/>
        <v>86.374809515586136</v>
      </c>
      <c r="S1047">
        <f t="shared" si="302"/>
        <v>4.488827538709432E-2</v>
      </c>
      <c r="T1047">
        <f t="shared" si="285"/>
        <v>67.494304346727517</v>
      </c>
    </row>
    <row r="1048" spans="1:20" x14ac:dyDescent="0.25">
      <c r="A1048">
        <f t="shared" si="286"/>
        <v>283.11310951585403</v>
      </c>
      <c r="B1048">
        <f t="shared" si="303"/>
        <v>45.05885083356528</v>
      </c>
      <c r="C1048" t="str">
        <f t="shared" si="287"/>
        <v>-149.835772931022-2356.04008801133i</v>
      </c>
      <c r="D1048" t="str">
        <f t="shared" si="288"/>
        <v>3.47812498665983-353.21593251061i</v>
      </c>
      <c r="E1048" t="str">
        <f t="shared" si="289"/>
        <v>162.43446449942-0.426160827753771i</v>
      </c>
      <c r="F1048" t="str">
        <f t="shared" si="290"/>
        <v>2.90990990776039-3314.71213902493i</v>
      </c>
      <c r="G1048" t="str">
        <f t="shared" si="291"/>
        <v>0.99999999926131-0.0000271788584934452i</v>
      </c>
      <c r="H1048" t="str">
        <f t="shared" si="292"/>
        <v>15.1531576836224+1.06652728315033i</v>
      </c>
      <c r="I1048" t="str">
        <f t="shared" si="293"/>
        <v>24.2338216439681-340.050070156552i</v>
      </c>
      <c r="K1048" t="str">
        <f t="shared" si="294"/>
        <v>0.328337713214714-0.0232634628319794i</v>
      </c>
      <c r="L1048" t="str">
        <f t="shared" si="295"/>
        <v>0.000833333333333333-17.8934000560728i</v>
      </c>
      <c r="M1048" t="str">
        <f t="shared" si="296"/>
        <v>0.005-6.29618034058604i</v>
      </c>
      <c r="N1048">
        <f t="shared" si="297"/>
        <v>86.361092715377751</v>
      </c>
      <c r="O1048">
        <f t="shared" si="298"/>
        <v>67.461183162425556</v>
      </c>
      <c r="P1048" s="3">
        <f t="shared" si="299"/>
        <v>67.461183162425556</v>
      </c>
      <c r="Q1048" s="3">
        <f t="shared" si="300"/>
        <v>-93.638907284622249</v>
      </c>
      <c r="R1048">
        <f t="shared" si="301"/>
        <v>86.361092715377751</v>
      </c>
      <c r="S1048">
        <f t="shared" si="302"/>
        <v>4.5058850833565284E-2</v>
      </c>
      <c r="T1048">
        <f t="shared" si="285"/>
        <v>67.461183162425556</v>
      </c>
    </row>
    <row r="1049" spans="1:20" x14ac:dyDescent="0.25">
      <c r="A1049">
        <f t="shared" si="286"/>
        <v>284.18893933201429</v>
      </c>
      <c r="B1049">
        <f t="shared" si="303"/>
        <v>45.23007446673283</v>
      </c>
      <c r="C1049" t="str">
        <f t="shared" si="287"/>
        <v>-149.829481883969-2347.0368033472i</v>
      </c>
      <c r="D1049" t="str">
        <f t="shared" si="288"/>
        <v>3.47812498655826-351.878794730812i</v>
      </c>
      <c r="E1049" t="str">
        <f t="shared" si="289"/>
        <v>162.43419893431-0.427760263572495i</v>
      </c>
      <c r="F1049" t="str">
        <f t="shared" si="290"/>
        <v>2.90990990774402-3302.16391674352i</v>
      </c>
      <c r="G1049" t="str">
        <f t="shared" si="291"/>
        <v>0.999999999255685-0.0000272821381555669i</v>
      </c>
      <c r="H1049" t="str">
        <f t="shared" si="292"/>
        <v>15.1531701912793+1.07058034441762i</v>
      </c>
      <c r="I1049" t="str">
        <f t="shared" si="293"/>
        <v>24.2338276537817-338.762891927582i</v>
      </c>
      <c r="K1049" t="str">
        <f t="shared" si="294"/>
        <v>0.328325120619229-0.0233509607505918i</v>
      </c>
      <c r="L1049" t="str">
        <f t="shared" si="295"/>
        <v>0.000833333333333333-17.8256625384267i</v>
      </c>
      <c r="M1049" t="str">
        <f t="shared" si="296"/>
        <v>0.005-6.27234542795978i</v>
      </c>
      <c r="N1049">
        <f t="shared" si="297"/>
        <v>86.347324462618857</v>
      </c>
      <c r="O1049">
        <f t="shared" si="298"/>
        <v>67.428060635248755</v>
      </c>
      <c r="P1049" s="3">
        <f t="shared" si="299"/>
        <v>67.428060635248755</v>
      </c>
      <c r="Q1049" s="3">
        <f t="shared" si="300"/>
        <v>-93.652675537381143</v>
      </c>
      <c r="R1049">
        <f t="shared" si="301"/>
        <v>86.347324462618857</v>
      </c>
      <c r="S1049">
        <f t="shared" si="302"/>
        <v>4.5230074466732828E-2</v>
      </c>
      <c r="T1049">
        <f t="shared" si="285"/>
        <v>67.428060635248755</v>
      </c>
    </row>
    <row r="1050" spans="1:20" x14ac:dyDescent="0.25">
      <c r="A1050">
        <f t="shared" si="286"/>
        <v>285.26885730147592</v>
      </c>
      <c r="B1050">
        <f t="shared" si="303"/>
        <v>45.401948749706413</v>
      </c>
      <c r="C1050" t="str">
        <f t="shared" si="287"/>
        <v>-149.823143467612-2338.06728871124i</v>
      </c>
      <c r="D1050" t="str">
        <f t="shared" si="288"/>
        <v>3.4781249864559-350.546718845609i</v>
      </c>
      <c r="E1050" t="str">
        <f t="shared" si="289"/>
        <v>162.433931369752-0.429365550362721i</v>
      </c>
      <c r="F1050" t="str">
        <f t="shared" si="290"/>
        <v>2.90990990772752-3289.66319719866i</v>
      </c>
      <c r="G1050" t="str">
        <f t="shared" si="291"/>
        <v>0.999999999250017-0.0000273858102804028i</v>
      </c>
      <c r="H1050" t="str">
        <f t="shared" si="292"/>
        <v>15.1531827941858+1.07464881026554i</v>
      </c>
      <c r="I1050" t="str">
        <f t="shared" si="293"/>
        <v>24.2338337093591-337.480586916706i</v>
      </c>
      <c r="K1050" t="str">
        <f t="shared" si="294"/>
        <v>0.32831243312347-0.0234387808961201i</v>
      </c>
      <c r="L1050" t="str">
        <f t="shared" si="295"/>
        <v>0.000833333333333333-17.7581814489209i</v>
      </c>
      <c r="M1050" t="str">
        <f t="shared" si="296"/>
        <v>0.005-6.2486007451283i</v>
      </c>
      <c r="N1050">
        <f t="shared" si="297"/>
        <v>86.333504569414586</v>
      </c>
      <c r="O1050">
        <f t="shared" si="298"/>
        <v>67.394936755087514</v>
      </c>
      <c r="P1050" s="3">
        <f t="shared" si="299"/>
        <v>67.394936755087514</v>
      </c>
      <c r="Q1050" s="3">
        <f t="shared" si="300"/>
        <v>-93.666495430585414</v>
      </c>
      <c r="R1050">
        <f t="shared" si="301"/>
        <v>86.333504569414586</v>
      </c>
      <c r="S1050">
        <f t="shared" si="302"/>
        <v>4.5401948749706413E-2</v>
      </c>
      <c r="T1050">
        <f t="shared" si="285"/>
        <v>67.394936755087514</v>
      </c>
    </row>
    <row r="1051" spans="1:20" x14ac:dyDescent="0.25">
      <c r="A1051">
        <f t="shared" si="286"/>
        <v>286.35287895922153</v>
      </c>
      <c r="B1051">
        <f t="shared" si="303"/>
        <v>45.574476154955299</v>
      </c>
      <c r="C1051" t="str">
        <f t="shared" si="287"/>
        <v>-149.816757329356-2329.13141515451i</v>
      </c>
      <c r="D1051" t="str">
        <f t="shared" si="288"/>
        <v>3.47812498635278-349.219685692645i</v>
      </c>
      <c r="E1051" t="str">
        <f t="shared" si="289"/>
        <v>162.433661790866-0.430976707794085i</v>
      </c>
      <c r="F1051" t="str">
        <f t="shared" si="290"/>
        <v>2.9099099077109-3277.20980056331i</v>
      </c>
      <c r="G1051" t="str">
        <f t="shared" si="291"/>
        <v>0.999999999244307-0.0000274898763593114i</v>
      </c>
      <c r="H1051" t="str">
        <f t="shared" si="292"/>
        <v>15.1531954930671+1.07873273926527i</v>
      </c>
      <c r="I1051" t="str">
        <f t="shared" si="293"/>
        <v>24.2338398110496-336.203136677533i</v>
      </c>
      <c r="K1051" t="str">
        <f t="shared" si="294"/>
        <v>0.328299650019771-0.0235269243769089i</v>
      </c>
      <c r="L1051" t="str">
        <f t="shared" si="295"/>
        <v>0.000833333333333333-17.6909558168169i</v>
      </c>
      <c r="M1051" t="str">
        <f t="shared" si="296"/>
        <v>0.005-6.22494595051635i</v>
      </c>
      <c r="N1051">
        <f t="shared" si="297"/>
        <v>86.319632847242019</v>
      </c>
      <c r="O1051">
        <f t="shared" si="298"/>
        <v>67.361811511757011</v>
      </c>
      <c r="P1051" s="3">
        <f t="shared" si="299"/>
        <v>67.361811511757011</v>
      </c>
      <c r="Q1051" s="3">
        <f t="shared" si="300"/>
        <v>-93.680367152757981</v>
      </c>
      <c r="R1051">
        <f t="shared" si="301"/>
        <v>86.319632847242019</v>
      </c>
      <c r="S1051">
        <f t="shared" si="302"/>
        <v>4.5574476154955301E-2</v>
      </c>
      <c r="T1051">
        <f t="shared" si="285"/>
        <v>67.361811511757011</v>
      </c>
    </row>
    <row r="1052" spans="1:20" x14ac:dyDescent="0.25">
      <c r="A1052">
        <f t="shared" si="286"/>
        <v>287.44101989926656</v>
      </c>
      <c r="B1052">
        <f t="shared" si="303"/>
        <v>45.747659164344128</v>
      </c>
      <c r="C1052" t="str">
        <f t="shared" si="287"/>
        <v>-149.810323114029-2320.22905421284i</v>
      </c>
      <c r="D1052" t="str">
        <f t="shared" si="288"/>
        <v>3.47812498624884-347.897676182101i</v>
      </c>
      <c r="E1052" t="str">
        <f t="shared" si="289"/>
        <v>162.43339018266-0.432593755582406i</v>
      </c>
      <c r="F1052" t="str">
        <f t="shared" si="290"/>
        <v>2.90990990769416-3264.80354769119i</v>
      </c>
      <c r="G1052" t="str">
        <f t="shared" si="291"/>
        <v>0.999999999238552-0.000027594337889318i</v>
      </c>
      <c r="H1052" t="str">
        <f t="shared" si="292"/>
        <v>15.1532082886542+1.08283219021088i</v>
      </c>
      <c r="I1052" t="str">
        <f t="shared" si="293"/>
        <v>24.233845959204-334.930522833516i</v>
      </c>
      <c r="K1052" t="str">
        <f t="shared" si="294"/>
        <v>0.328286770595301-0.0236153923042101i</v>
      </c>
      <c r="L1052" t="str">
        <f t="shared" si="295"/>
        <v>0.000833333333333333-17.6239846750517i</v>
      </c>
      <c r="M1052" t="str">
        <f t="shared" si="296"/>
        <v>0.005-6.20138070384172i</v>
      </c>
      <c r="N1052">
        <f t="shared" si="297"/>
        <v>86.305709106949223</v>
      </c>
      <c r="O1052">
        <f t="shared" si="298"/>
        <v>67.328684894996414</v>
      </c>
      <c r="P1052" s="3">
        <f t="shared" si="299"/>
        <v>67.328684894996414</v>
      </c>
      <c r="Q1052" s="3">
        <f t="shared" si="300"/>
        <v>-93.694290893050777</v>
      </c>
      <c r="R1052">
        <f t="shared" si="301"/>
        <v>86.305709106949223</v>
      </c>
      <c r="S1052">
        <f t="shared" si="302"/>
        <v>4.5747659164344132E-2</v>
      </c>
      <c r="T1052">
        <f t="shared" si="285"/>
        <v>67.328684894996414</v>
      </c>
    </row>
    <row r="1053" spans="1:20" x14ac:dyDescent="0.25">
      <c r="A1053">
        <f t="shared" si="286"/>
        <v>288.53329577488381</v>
      </c>
      <c r="B1053">
        <f t="shared" si="303"/>
        <v>45.921500269168639</v>
      </c>
      <c r="C1053" t="str">
        <f t="shared" si="287"/>
        <v>-149.803840463883-2311.36007790516i</v>
      </c>
      <c r="D1053" t="str">
        <f t="shared" si="288"/>
        <v>3.47812498614414-346.580671296426i</v>
      </c>
      <c r="E1053" t="str">
        <f t="shared" si="289"/>
        <v>162.433116530039-0.434216713489167i</v>
      </c>
      <c r="F1053" t="str">
        <f t="shared" si="290"/>
        <v>2.90990990767729-3252.44426011417i</v>
      </c>
      <c r="G1053" t="str">
        <f t="shared" si="291"/>
        <v>0.999999999232755-0.0000276991963731368i</v>
      </c>
      <c r="H1053" t="str">
        <f t="shared" si="292"/>
        <v>15.1532211816836+1.08694722212029i</v>
      </c>
      <c r="I1053" t="str">
        <f t="shared" si="293"/>
        <v>24.2338521541761-333.662727077677i</v>
      </c>
      <c r="K1053" t="str">
        <f t="shared" si="294"/>
        <v>0.328273794132032-0.023704185792181i</v>
      </c>
      <c r="L1053" t="str">
        <f t="shared" si="295"/>
        <v>0.000833333333333333-17.5572670602229i</v>
      </c>
      <c r="M1053" t="str">
        <f t="shared" si="296"/>
        <v>0.005-6.17790466611051i</v>
      </c>
      <c r="N1053">
        <f t="shared" si="297"/>
        <v>86.291733158753559</v>
      </c>
      <c r="O1053">
        <f t="shared" si="298"/>
        <v>67.295556894468874</v>
      </c>
      <c r="P1053" s="3">
        <f t="shared" si="299"/>
        <v>67.295556894468874</v>
      </c>
      <c r="Q1053" s="3">
        <f t="shared" si="300"/>
        <v>-93.708266841246441</v>
      </c>
      <c r="R1053">
        <f t="shared" si="301"/>
        <v>86.291733158753559</v>
      </c>
      <c r="S1053">
        <f t="shared" si="302"/>
        <v>4.5921500269168643E-2</v>
      </c>
      <c r="T1053">
        <f t="shared" si="285"/>
        <v>67.295556894468874</v>
      </c>
    </row>
    <row r="1054" spans="1:20" x14ac:dyDescent="0.25">
      <c r="A1054">
        <f t="shared" si="286"/>
        <v>289.62972229882837</v>
      </c>
      <c r="B1054">
        <f t="shared" si="303"/>
        <v>46.09600197019148</v>
      </c>
      <c r="C1054" t="str">
        <f t="shared" si="287"/>
        <v>-149.797309018575-2302.52435873151i</v>
      </c>
      <c r="D1054" t="str">
        <f t="shared" si="288"/>
        <v>3.47812498603865-345.268652090065i</v>
      </c>
      <c r="E1054" t="str">
        <f t="shared" si="289"/>
        <v>162.432840817794-0.435845601321679i</v>
      </c>
      <c r="F1054" t="str">
        <f t="shared" si="290"/>
        <v>2.9099099076603-3240.13176003977i</v>
      </c>
      <c r="G1054" t="str">
        <f t="shared" si="291"/>
        <v>0.999999999226912-0.0000278044533191922i</v>
      </c>
      <c r="H1054" t="str">
        <f t="shared" si="292"/>
        <v>15.1532341728976+1.09107789423608i</v>
      </c>
      <c r="I1054" t="str">
        <f t="shared" si="293"/>
        <v>24.2338583963229-332.399731172357i</v>
      </c>
      <c r="K1054" t="str">
        <f t="shared" si="294"/>
        <v>0.328260719906699-0.023793305957881i</v>
      </c>
      <c r="L1054" t="str">
        <f t="shared" si="295"/>
        <v>0.000833333333333333-17.4908020125751i</v>
      </c>
      <c r="M1054" t="str">
        <f t="shared" si="296"/>
        <v>0.005-6.15451749961198i</v>
      </c>
      <c r="N1054">
        <f t="shared" si="297"/>
        <v>86.277704812240202</v>
      </c>
      <c r="O1054">
        <f t="shared" si="298"/>
        <v>67.262427499760463</v>
      </c>
      <c r="P1054" s="3">
        <f t="shared" si="299"/>
        <v>67.262427499760463</v>
      </c>
      <c r="Q1054" s="3">
        <f t="shared" si="300"/>
        <v>-93.722295187759798</v>
      </c>
      <c r="R1054">
        <f t="shared" si="301"/>
        <v>86.277704812240202</v>
      </c>
      <c r="S1054">
        <f t="shared" si="302"/>
        <v>4.609600197019148E-2</v>
      </c>
      <c r="T1054">
        <f t="shared" si="285"/>
        <v>67.262427499760463</v>
      </c>
    </row>
    <row r="1055" spans="1:20" x14ac:dyDescent="0.25">
      <c r="A1055">
        <f t="shared" si="286"/>
        <v>290.73031524356395</v>
      </c>
      <c r="B1055">
        <f t="shared" si="303"/>
        <v>46.271166777678211</v>
      </c>
      <c r="C1055" t="str">
        <f t="shared" si="287"/>
        <v>-149.790728415143-2293.72176967131i</v>
      </c>
      <c r="D1055" t="str">
        <f t="shared" si="288"/>
        <v>3.47812498593232-343.961599689177i</v>
      </c>
      <c r="E1055" t="str">
        <f t="shared" si="289"/>
        <v>162.432563030609-0.437480438933007i</v>
      </c>
      <c r="F1055" t="str">
        <f t="shared" si="290"/>
        <v>2.90990990764316-3227.86587034851i</v>
      </c>
      <c r="G1055" t="str">
        <f t="shared" si="291"/>
        <v>0.999999999221026-0.0000279101102416408i</v>
      </c>
      <c r="H1055" t="str">
        <f t="shared" si="292"/>
        <v>15.1532472630438+1.0952242660263i</v>
      </c>
      <c r="I1055" t="str">
        <f t="shared" si="293"/>
        <v>24.2338646860026-331.141516948929i</v>
      </c>
      <c r="K1055" t="str">
        <f t="shared" si="294"/>
        <v>0.32824754719077-0.0238827539212667i</v>
      </c>
      <c r="L1055" t="str">
        <f t="shared" si="295"/>
        <v>0.000833333333333333-17.4245885759864i</v>
      </c>
      <c r="M1055" t="str">
        <f t="shared" si="296"/>
        <v>0.005-6.13121886791393i</v>
      </c>
      <c r="N1055">
        <f t="shared" si="297"/>
        <v>86.263623876360981</v>
      </c>
      <c r="O1055">
        <f t="shared" si="298"/>
        <v>67.229296700379919</v>
      </c>
      <c r="P1055" s="3">
        <f t="shared" si="299"/>
        <v>67.229296700379919</v>
      </c>
      <c r="Q1055" s="3">
        <f t="shared" si="300"/>
        <v>-93.736376123639019</v>
      </c>
      <c r="R1055">
        <f t="shared" si="301"/>
        <v>86.263623876360981</v>
      </c>
      <c r="S1055">
        <f t="shared" si="302"/>
        <v>4.6271166777678209E-2</v>
      </c>
      <c r="T1055">
        <f t="shared" si="285"/>
        <v>67.229296700379919</v>
      </c>
    </row>
    <row r="1056" spans="1:20" x14ac:dyDescent="0.25">
      <c r="A1056">
        <f t="shared" si="286"/>
        <v>291.83509044148951</v>
      </c>
      <c r="B1056">
        <f t="shared" si="303"/>
        <v>46.446997211433391</v>
      </c>
      <c r="C1056" t="str">
        <f t="shared" si="287"/>
        <v>-149.784098287992-2284.95218418148i</v>
      </c>
      <c r="D1056" t="str">
        <f t="shared" si="288"/>
        <v>3.4781249858252-342.659495291378i</v>
      </c>
      <c r="E1056" t="str">
        <f t="shared" si="289"/>
        <v>162.432283153052-0.439121246221259i</v>
      </c>
      <c r="F1056" t="str">
        <f t="shared" si="290"/>
        <v>2.9099099076259-3215.64641459147i</v>
      </c>
      <c r="G1056" t="str">
        <f t="shared" si="291"/>
        <v>0.999999999215094-0.000028016168660393i</v>
      </c>
      <c r="H1056" t="str">
        <f t="shared" si="292"/>
        <v>15.1532604528758+1.09938639718548i</v>
      </c>
      <c r="I1056" t="str">
        <f t="shared" si="293"/>
        <v>24.2338710235785-329.888066307567i</v>
      </c>
      <c r="K1056" t="str">
        <f t="shared" si="294"/>
        <v>0.328234275250401-0.0239725308051897i</v>
      </c>
      <c r="L1056" t="str">
        <f t="shared" si="295"/>
        <v>0.000833333333333333-17.3586257979541i</v>
      </c>
      <c r="M1056" t="str">
        <f t="shared" si="296"/>
        <v>0.005-6.10800843585764i</v>
      </c>
      <c r="N1056">
        <f t="shared" si="297"/>
        <v>86.249490159432639</v>
      </c>
      <c r="O1056">
        <f t="shared" si="298"/>
        <v>67.196164485757862</v>
      </c>
      <c r="P1056" s="3">
        <f t="shared" si="299"/>
        <v>67.196164485757862</v>
      </c>
      <c r="Q1056" s="3">
        <f t="shared" si="300"/>
        <v>-93.750509840567361</v>
      </c>
      <c r="R1056">
        <f t="shared" si="301"/>
        <v>86.249490159432639</v>
      </c>
      <c r="S1056">
        <f t="shared" si="302"/>
        <v>4.6446997211433388E-2</v>
      </c>
      <c r="T1056">
        <f t="shared" si="285"/>
        <v>67.196164485757862</v>
      </c>
    </row>
    <row r="1057" spans="1:20" x14ac:dyDescent="0.25">
      <c r="A1057">
        <f t="shared" si="286"/>
        <v>292.9440637851672</v>
      </c>
      <c r="B1057">
        <f t="shared" si="303"/>
        <v>46.623495800836842</v>
      </c>
      <c r="C1057" t="str">
        <f t="shared" si="287"/>
        <v>-149.777418268871-2276.21547619469i</v>
      </c>
      <c r="D1057" t="str">
        <f t="shared" si="288"/>
        <v>3.47812498571731-341.362320165458i</v>
      </c>
      <c r="E1057" t="str">
        <f t="shared" si="289"/>
        <v>162.432001169585-0.440768043130249i</v>
      </c>
      <c r="F1057" t="str">
        <f t="shared" si="290"/>
        <v>2.90990990760852-3203.47321698769i</v>
      </c>
      <c r="G1057" t="str">
        <f t="shared" si="291"/>
        <v>0.999999999209118-0.0000281226301011344i</v>
      </c>
      <c r="H1057" t="str">
        <f t="shared" si="292"/>
        <v>15.1532737431528+1.10356434763529i</v>
      </c>
      <c r="I1057" t="str">
        <f t="shared" si="293"/>
        <v>24.2338774094144-328.639361216964i</v>
      </c>
      <c r="K1057" t="str">
        <f t="shared" si="294"/>
        <v>0.328220903346404-0.02406263773539i</v>
      </c>
      <c r="L1057" t="str">
        <f t="shared" si="295"/>
        <v>0.000833333333333333-17.2929127295817i</v>
      </c>
      <c r="M1057" t="str">
        <f t="shared" si="296"/>
        <v>0.005-6.08488586955335i</v>
      </c>
      <c r="N1057">
        <f t="shared" si="297"/>
        <v>86.2353034691359</v>
      </c>
      <c r="O1057">
        <f t="shared" si="298"/>
        <v>67.163030845246439</v>
      </c>
      <c r="P1057" s="3">
        <f t="shared" si="299"/>
        <v>67.163030845246439</v>
      </c>
      <c r="Q1057" s="3">
        <f t="shared" si="300"/>
        <v>-93.7646965308641</v>
      </c>
      <c r="R1057">
        <f t="shared" si="301"/>
        <v>86.2353034691359</v>
      </c>
      <c r="S1057">
        <f t="shared" si="302"/>
        <v>4.6623495800836842E-2</v>
      </c>
      <c r="T1057">
        <f t="shared" si="285"/>
        <v>67.163030845246439</v>
      </c>
    </row>
    <row r="1058" spans="1:20" x14ac:dyDescent="0.25">
      <c r="A1058">
        <f t="shared" si="286"/>
        <v>294.05725122755081</v>
      </c>
      <c r="B1058">
        <f t="shared" si="303"/>
        <v>46.800665084880023</v>
      </c>
      <c r="C1058" t="str">
        <f t="shared" si="287"/>
        <v>-149.770687986863-2267.51152011751i</v>
      </c>
      <c r="D1058" t="str">
        <f t="shared" si="288"/>
        <v>3.47812498560854-340.070055651117i</v>
      </c>
      <c r="E1058" t="str">
        <f t="shared" si="289"/>
        <v>162.431717064553-0.442420849648437i</v>
      </c>
      <c r="F1058" t="str">
        <f t="shared" si="290"/>
        <v>2.90990990759099-3191.34610242161i</v>
      </c>
      <c r="G1058" t="str">
        <f t="shared" si="291"/>
        <v>0.999999999203095-0.0000282294960953487i</v>
      </c>
      <c r="H1058" t="str">
        <f t="shared" si="292"/>
        <v>15.1532871346399+1.10775817752561i</v>
      </c>
      <c r="I1058" t="str">
        <f t="shared" si="293"/>
        <v>24.2338838438784-327.39538371408i</v>
      </c>
      <c r="K1058" t="str">
        <f t="shared" si="294"/>
        <v>0.328207430734212-0.0241530758404949i</v>
      </c>
      <c r="L1058" t="str">
        <f t="shared" si="295"/>
        <v>0.000833333333333333-17.2274484255646i</v>
      </c>
      <c r="M1058" t="str">
        <f t="shared" si="296"/>
        <v>0.005-6.06185083637513i</v>
      </c>
      <c r="N1058">
        <f t="shared" si="297"/>
        <v>86.221063612513674</v>
      </c>
      <c r="O1058">
        <f t="shared" si="298"/>
        <v>67.129895768118629</v>
      </c>
      <c r="P1058" s="3">
        <f t="shared" si="299"/>
        <v>67.129895768118629</v>
      </c>
      <c r="Q1058" s="3">
        <f t="shared" si="300"/>
        <v>-93.778936387486326</v>
      </c>
      <c r="R1058">
        <f t="shared" si="301"/>
        <v>86.221063612513674</v>
      </c>
      <c r="S1058">
        <f t="shared" si="302"/>
        <v>4.6800665084880025E-2</v>
      </c>
      <c r="T1058">
        <f t="shared" si="285"/>
        <v>67.129895768118629</v>
      </c>
    </row>
    <row r="1059" spans="1:20" x14ac:dyDescent="0.25">
      <c r="A1059">
        <f t="shared" si="286"/>
        <v>295.17466878221552</v>
      </c>
      <c r="B1059">
        <f t="shared" si="303"/>
        <v>46.97850761220257</v>
      </c>
      <c r="C1059" t="str">
        <f t="shared" si="287"/>
        <v>-149.763907068362-2258.84019082867i</v>
      </c>
      <c r="D1059" t="str">
        <f t="shared" si="288"/>
        <v>3.47812498549893-338.782683158696i</v>
      </c>
      <c r="E1059" t="str">
        <f t="shared" si="289"/>
        <v>162.431430822189-0.444079685809681i</v>
      </c>
      <c r="F1059" t="str">
        <f t="shared" si="290"/>
        <v>2.90990990757333-3179.26489644062i</v>
      </c>
      <c r="G1059" t="str">
        <f t="shared" si="291"/>
        <v>0.999999999197028-0.0000283367681803391i</v>
      </c>
      <c r="H1059" t="str">
        <f t="shared" si="292"/>
        <v>15.1533006281077+1.11196794723523i</v>
      </c>
      <c r="I1059" t="str">
        <f t="shared" si="293"/>
        <v>24.2338903273403-326.156115903878i</v>
      </c>
      <c r="K1059" t="str">
        <f t="shared" si="294"/>
        <v>0.328193856663839-0.0242438462520122i</v>
      </c>
      <c r="L1059" t="str">
        <f t="shared" si="295"/>
        <v>0.000833333333333333-17.1622319441767i</v>
      </c>
      <c r="M1059" t="str">
        <f t="shared" si="296"/>
        <v>0.005-6.03890300495629i</v>
      </c>
      <c r="N1059">
        <f t="shared" si="297"/>
        <v>86.206770395969812</v>
      </c>
      <c r="O1059">
        <f t="shared" si="298"/>
        <v>67.096759243567789</v>
      </c>
      <c r="P1059" s="3">
        <f t="shared" si="299"/>
        <v>67.096759243567789</v>
      </c>
      <c r="Q1059" s="3">
        <f t="shared" si="300"/>
        <v>-93.793229604030188</v>
      </c>
      <c r="R1059">
        <f t="shared" si="301"/>
        <v>86.206770395969812</v>
      </c>
      <c r="S1059">
        <f t="shared" si="302"/>
        <v>4.6978507612202569E-2</v>
      </c>
      <c r="T1059">
        <f t="shared" si="285"/>
        <v>67.096759243567789</v>
      </c>
    </row>
    <row r="1060" spans="1:20" x14ac:dyDescent="0.25">
      <c r="A1060">
        <f t="shared" si="286"/>
        <v>296.29633252358798</v>
      </c>
      <c r="B1060">
        <f t="shared" si="303"/>
        <v>47.157025941128943</v>
      </c>
      <c r="C1060" t="str">
        <f t="shared" si="287"/>
        <v>-149.757075137049-2250.20136367719i</v>
      </c>
      <c r="D1060" t="str">
        <f t="shared" si="288"/>
        <v>3.47812498538854-337.50018416891i</v>
      </c>
      <c r="E1060" t="str">
        <f t="shared" si="289"/>
        <v>162.431142426612-0.445744571692229i</v>
      </c>
      <c r="F1060" t="str">
        <f t="shared" si="290"/>
        <v>2.90990990755554-3167.22942525253i</v>
      </c>
      <c r="G1060" t="str">
        <f t="shared" si="291"/>
        <v>0.999999999190913-0.0000284444478992504i</v>
      </c>
      <c r="H1060" t="str">
        <f t="shared" si="292"/>
        <v>15.1533142243331+1.11619371737286i</v>
      </c>
      <c r="I1060" t="str">
        <f t="shared" si="293"/>
        <v>24.2338968601737-324.921539959082i</v>
      </c>
      <c r="K1060" t="str">
        <f t="shared" si="294"/>
        <v>0.328180180379838-0.0243349501043261i</v>
      </c>
      <c r="L1060" t="str">
        <f t="shared" si="295"/>
        <v>0.000833333333333333-17.0972623472571i</v>
      </c>
      <c r="M1060" t="str">
        <f t="shared" si="296"/>
        <v>0.005-6.01604204518459i</v>
      </c>
      <c r="N1060">
        <f t="shared" si="297"/>
        <v>86.192423625267921</v>
      </c>
      <c r="O1060">
        <f t="shared" si="298"/>
        <v>67.063621260706881</v>
      </c>
      <c r="P1060" s="3">
        <f t="shared" si="299"/>
        <v>67.063621260706881</v>
      </c>
      <c r="Q1060" s="3">
        <f t="shared" si="300"/>
        <v>-93.807576374732079</v>
      </c>
      <c r="R1060">
        <f t="shared" si="301"/>
        <v>86.192423625267921</v>
      </c>
      <c r="S1060">
        <f t="shared" si="302"/>
        <v>4.7157025941128944E-2</v>
      </c>
      <c r="T1060">
        <f t="shared" si="285"/>
        <v>67.063621260706881</v>
      </c>
    </row>
    <row r="1061" spans="1:20" x14ac:dyDescent="0.25">
      <c r="A1061">
        <f t="shared" si="286"/>
        <v>297.42225858717762</v>
      </c>
      <c r="B1061">
        <f t="shared" si="303"/>
        <v>47.336222639705234</v>
      </c>
      <c r="C1061" t="str">
        <f t="shared" si="287"/>
        <v>-149.750191813888-2241.59491448067i</v>
      </c>
      <c r="D1061" t="str">
        <f t="shared" si="288"/>
        <v>3.47812498527726-336.22254023258i</v>
      </c>
      <c r="E1061" t="str">
        <f t="shared" si="289"/>
        <v>162.430851861826-0.447415527419167i</v>
      </c>
      <c r="F1061" t="str">
        <f t="shared" si="290"/>
        <v>2.90990990753761-3155.23951572303i</v>
      </c>
      <c r="G1061" t="str">
        <f t="shared" si="291"/>
        <v>0.999999999184753-0.0000285525368010916i</v>
      </c>
      <c r="H1061" t="str">
        <f t="shared" si="292"/>
        <v>15.1533279240987+1.12043554877792i</v>
      </c>
      <c r="I1061" t="str">
        <f t="shared" si="293"/>
        <v>24.2339034427544-323.691638119902i</v>
      </c>
      <c r="K1061" t="str">
        <f t="shared" si="294"/>
        <v>0.328166401121274-0.0244263885346934i</v>
      </c>
      <c r="L1061" t="str">
        <f t="shared" si="295"/>
        <v>0.000833333333333333-17.0325387001964i</v>
      </c>
      <c r="M1061" t="str">
        <f t="shared" si="296"/>
        <v>0.005-5.99326762819743i</v>
      </c>
      <c r="N1061">
        <f t="shared" si="297"/>
        <v>86.178023105529576</v>
      </c>
      <c r="O1061">
        <f t="shared" si="298"/>
        <v>67.030481808568055</v>
      </c>
      <c r="P1061" s="3">
        <f t="shared" si="299"/>
        <v>67.030481808568055</v>
      </c>
      <c r="Q1061" s="3">
        <f t="shared" si="300"/>
        <v>-93.821976894470424</v>
      </c>
      <c r="R1061">
        <f t="shared" si="301"/>
        <v>86.178023105529576</v>
      </c>
      <c r="S1061">
        <f t="shared" si="302"/>
        <v>4.733622263970523E-2</v>
      </c>
      <c r="T1061">
        <f t="shared" si="285"/>
        <v>67.030481808568055</v>
      </c>
    </row>
    <row r="1062" spans="1:20" x14ac:dyDescent="0.25">
      <c r="A1062">
        <f t="shared" si="286"/>
        <v>298.5524631698089</v>
      </c>
      <c r="B1062">
        <f t="shared" si="303"/>
        <v>47.516100285736115</v>
      </c>
      <c r="C1062" t="str">
        <f t="shared" si="287"/>
        <v>-149.743256717089-2233.02071952349i</v>
      </c>
      <c r="D1062" t="str">
        <f t="shared" si="288"/>
        <v>3.47812498516516-334.94973297037i</v>
      </c>
      <c r="E1062" t="str">
        <f t="shared" si="289"/>
        <v>162.430559111719-0.449092573157763i</v>
      </c>
      <c r="F1062" t="str">
        <f t="shared" si="290"/>
        <v>2.90990990751955-3143.29499537327i</v>
      </c>
      <c r="G1062" t="str">
        <f t="shared" si="291"/>
        <v>0.999999999178545-0.000028661036440758i</v>
      </c>
      <c r="H1062" t="str">
        <f t="shared" si="292"/>
        <v>15.1533417281931+1.12469350252145i</v>
      </c>
      <c r="I1062" t="str">
        <f t="shared" si="293"/>
        <v>24.2339100754611-322.466392693793i</v>
      </c>
      <c r="K1062" t="str">
        <f t="shared" si="294"/>
        <v>0.328152518121675-0.0245181626832371i</v>
      </c>
      <c r="L1062" t="str">
        <f t="shared" si="295"/>
        <v>0.000833333333333333-16.9680600719231i</v>
      </c>
      <c r="M1062" t="str">
        <f t="shared" si="296"/>
        <v>0.005-5.9705794263772i</v>
      </c>
      <c r="N1062">
        <f t="shared" si="297"/>
        <v>86.163568641233468</v>
      </c>
      <c r="O1062">
        <f t="shared" si="298"/>
        <v>66.997340876102044</v>
      </c>
      <c r="P1062" s="3">
        <f t="shared" si="299"/>
        <v>66.997340876102044</v>
      </c>
      <c r="Q1062" s="3">
        <f t="shared" si="300"/>
        <v>-93.836431358766532</v>
      </c>
      <c r="R1062">
        <f t="shared" si="301"/>
        <v>86.163568641233468</v>
      </c>
      <c r="S1062">
        <f t="shared" si="302"/>
        <v>4.7516100285736114E-2</v>
      </c>
      <c r="T1062">
        <f t="shared" si="285"/>
        <v>66.997340876102044</v>
      </c>
    </row>
    <row r="1063" spans="1:20" x14ac:dyDescent="0.25">
      <c r="A1063">
        <f t="shared" si="286"/>
        <v>299.68696252985421</v>
      </c>
      <c r="B1063">
        <f t="shared" si="303"/>
        <v>47.696661466821915</v>
      </c>
      <c r="C1063" t="str">
        <f t="shared" si="287"/>
        <v>-149.736269462108-2224.47865555502i</v>
      </c>
      <c r="D1063" t="str">
        <f t="shared" si="288"/>
        <v>3.47812498505221-333.681744072519i</v>
      </c>
      <c r="E1063" t="str">
        <f t="shared" si="289"/>
        <v>162.430264160063-0.450775729119809i</v>
      </c>
      <c r="F1063" t="str">
        <f t="shared" si="290"/>
        <v>2.90990990750135-3131.39569237729i</v>
      </c>
      <c r="G1063" t="str">
        <f t="shared" si="291"/>
        <v>0.99999999917229-0.0000287699483790528i</v>
      </c>
      <c r="H1063" t="str">
        <f t="shared" si="292"/>
        <v>15.1533556374109+1.12896763990702i</v>
      </c>
      <c r="I1063" t="str">
        <f t="shared" si="293"/>
        <v>24.2339167586758-321.245786055186i</v>
      </c>
      <c r="K1063" t="str">
        <f t="shared" si="294"/>
        <v>0.328138530609003-0.0246102736929425i</v>
      </c>
      <c r="L1063" t="str">
        <f t="shared" si="295"/>
        <v>0.000833333333333333-16.9038255348905i</v>
      </c>
      <c r="M1063" t="str">
        <f t="shared" si="296"/>
        <v>0.005-5.9479771133465i</v>
      </c>
      <c r="N1063">
        <f t="shared" si="297"/>
        <v>86.149060036213527</v>
      </c>
      <c r="O1063">
        <f t="shared" si="298"/>
        <v>66.964198452177513</v>
      </c>
      <c r="P1063" s="3">
        <f t="shared" si="299"/>
        <v>66.964198452177513</v>
      </c>
      <c r="Q1063" s="3">
        <f t="shared" si="300"/>
        <v>-93.850939963786473</v>
      </c>
      <c r="R1063">
        <f t="shared" si="301"/>
        <v>86.149060036213527</v>
      </c>
      <c r="S1063">
        <f t="shared" si="302"/>
        <v>4.7696661466821916E-2</v>
      </c>
      <c r="T1063">
        <f t="shared" si="285"/>
        <v>66.964198452177513</v>
      </c>
    </row>
    <row r="1064" spans="1:20" x14ac:dyDescent="0.25">
      <c r="A1064">
        <f t="shared" si="286"/>
        <v>300.82577298746764</v>
      </c>
      <c r="B1064">
        <f t="shared" si="303"/>
        <v>47.877908780395842</v>
      </c>
      <c r="C1064" t="str">
        <f t="shared" si="287"/>
        <v>-149.72922966161-2215.96859978786i</v>
      </c>
      <c r="D1064" t="str">
        <f t="shared" si="288"/>
        <v>3.4781249849384-332.418555298581i</v>
      </c>
      <c r="E1064" t="str">
        <f t="shared" si="289"/>
        <v>162.429966990511-0.452465015560817i</v>
      </c>
      <c r="F1064" t="str">
        <f t="shared" si="290"/>
        <v>2.90990990748301-3119.54143555962i</v>
      </c>
      <c r="G1064" t="str">
        <f t="shared" si="291"/>
        <v>0.999999999165988-0.0000288792741827112i</v>
      </c>
      <c r="H1064" t="str">
        <f t="shared" si="292"/>
        <v>15.1533696525527+1.13325802247158i</v>
      </c>
      <c r="I1064" t="str">
        <f t="shared" si="293"/>
        <v>24.2339234927828-320.029800645247i</v>
      </c>
      <c r="K1064" t="str">
        <f t="shared" si="294"/>
        <v>0.328124437805607-0.024702722709651i</v>
      </c>
      <c r="L1064" t="str">
        <f t="shared" si="295"/>
        <v>0.000833333333333333-16.8398341650632i</v>
      </c>
      <c r="M1064" t="str">
        <f t="shared" si="296"/>
        <v>0.005-5.92546036396344i</v>
      </c>
      <c r="N1064">
        <f t="shared" si="297"/>
        <v>86.134497093658041</v>
      </c>
      <c r="O1064">
        <f t="shared" si="298"/>
        <v>66.93105452558035</v>
      </c>
      <c r="P1064" s="3">
        <f t="shared" si="299"/>
        <v>66.93105452558035</v>
      </c>
      <c r="Q1064" s="3">
        <f t="shared" si="300"/>
        <v>-93.865502906341959</v>
      </c>
      <c r="R1064">
        <f t="shared" si="301"/>
        <v>86.134497093658041</v>
      </c>
      <c r="S1064">
        <f t="shared" si="302"/>
        <v>4.7877908780395842E-2</v>
      </c>
      <c r="T1064">
        <f t="shared" si="285"/>
        <v>66.93105452558035</v>
      </c>
    </row>
    <row r="1065" spans="1:20" x14ac:dyDescent="0.25">
      <c r="A1065">
        <f t="shared" si="286"/>
        <v>301.96891092482002</v>
      </c>
      <c r="B1065">
        <f t="shared" si="303"/>
        <v>48.059844833761346</v>
      </c>
      <c r="C1065" t="str">
        <f t="shared" si="287"/>
        <v>-149.722136925464-2207.49042989617i</v>
      </c>
      <c r="D1065" t="str">
        <f t="shared" si="288"/>
        <v>3.4781249848237-331.160148477163i</v>
      </c>
      <c r="E1065" t="str">
        <f t="shared" si="289"/>
        <v>162.4296675866-0.454160452780308i</v>
      </c>
      <c r="F1065" t="str">
        <f t="shared" si="290"/>
        <v>2.90990990746453-3107.73205439282i</v>
      </c>
      <c r="G1065" t="str">
        <f t="shared" si="291"/>
        <v>0.999999999159637-0.0000289890154244214i</v>
      </c>
      <c r="H1065" t="str">
        <f t="shared" si="292"/>
        <v>15.1533837744253+1.13756471198638i</v>
      </c>
      <c r="I1065" t="str">
        <f t="shared" si="293"/>
        <v>24.2339302781701-318.818418971623i</v>
      </c>
      <c r="K1065" t="str">
        <f t="shared" si="294"/>
        <v>0.328110238928192-0.0247955108820547i</v>
      </c>
      <c r="L1065" t="str">
        <f t="shared" si="295"/>
        <v>0.000833333333333333-16.776085041904i</v>
      </c>
      <c r="M1065" t="str">
        <f t="shared" si="296"/>
        <v>0.005-5.90302885431703i</v>
      </c>
      <c r="N1065">
        <f t="shared" si="297"/>
        <v>86.119879616108065</v>
      </c>
      <c r="O1065">
        <f t="shared" si="298"/>
        <v>66.897909085013566</v>
      </c>
      <c r="P1065" s="3">
        <f t="shared" si="299"/>
        <v>66.897909085013566</v>
      </c>
      <c r="Q1065" s="3">
        <f t="shared" si="300"/>
        <v>-93.880120383891935</v>
      </c>
      <c r="R1065">
        <f t="shared" si="301"/>
        <v>86.119879616108065</v>
      </c>
      <c r="S1065">
        <f t="shared" si="302"/>
        <v>4.8059844833761349E-2</v>
      </c>
      <c r="T1065">
        <f t="shared" si="285"/>
        <v>66.897909085013566</v>
      </c>
    </row>
    <row r="1066" spans="1:20" x14ac:dyDescent="0.25">
      <c r="A1066">
        <f t="shared" si="286"/>
        <v>303.11639278633436</v>
      </c>
      <c r="B1066">
        <f t="shared" si="303"/>
        <v>48.242472244129644</v>
      </c>
      <c r="C1066" t="str">
        <f t="shared" si="287"/>
        <v>-149.714990860721-2199.0440240138i</v>
      </c>
      <c r="D1066" t="str">
        <f t="shared" si="288"/>
        <v>3.47812498470815-329.906505505659i</v>
      </c>
      <c r="E1066" t="str">
        <f t="shared" si="289"/>
        <v>162.429365931747-0.455862061121591i</v>
      </c>
      <c r="F1066" t="str">
        <f t="shared" si="290"/>
        <v>2.90990990744591-3095.96737899496i</v>
      </c>
      <c r="G1066" t="str">
        <f t="shared" si="291"/>
        <v>0.999999999153238-0.000029099173682848i</v>
      </c>
      <c r="H1066" t="str">
        <f t="shared" si="292"/>
        <v>15.1533980038417+1.14188777045785i</v>
      </c>
      <c r="I1066" t="str">
        <f t="shared" si="293"/>
        <v>24.2339371152283-317.611623608183i</v>
      </c>
      <c r="K1066" t="str">
        <f t="shared" si="294"/>
        <v>0.328095933187776-0.0248886393616913i</v>
      </c>
      <c r="L1066" t="str">
        <f t="shared" si="295"/>
        <v>0.000833333333333333-16.7125772483602i</v>
      </c>
      <c r="M1066" t="str">
        <f t="shared" si="296"/>
        <v>0.005-5.88068226172246i</v>
      </c>
      <c r="N1066">
        <f t="shared" si="297"/>
        <v>86.105207405456056</v>
      </c>
      <c r="O1066">
        <f t="shared" si="298"/>
        <v>66.864762119096071</v>
      </c>
      <c r="P1066" s="3">
        <f t="shared" si="299"/>
        <v>66.864762119096071</v>
      </c>
      <c r="Q1066" s="3">
        <f t="shared" si="300"/>
        <v>-93.894792594543944</v>
      </c>
      <c r="R1066">
        <f t="shared" si="301"/>
        <v>86.105207405456056</v>
      </c>
      <c r="S1066">
        <f t="shared" si="302"/>
        <v>4.8242472244129642E-2</v>
      </c>
      <c r="T1066">
        <f t="shared" si="285"/>
        <v>66.864762119096071</v>
      </c>
    </row>
    <row r="1067" spans="1:20" x14ac:dyDescent="0.25">
      <c r="A1067">
        <f t="shared" si="286"/>
        <v>304.26823507892249</v>
      </c>
      <c r="B1067">
        <f t="shared" si="303"/>
        <v>48.425793638657339</v>
      </c>
      <c r="C1067" t="str">
        <f t="shared" si="287"/>
        <v>-149.707791071585-2190.6292607326i</v>
      </c>
      <c r="D1067" t="str">
        <f t="shared" si="288"/>
        <v>3.47812498459172-328.657608349995i</v>
      </c>
      <c r="E1067" t="str">
        <f t="shared" si="289"/>
        <v>162.429062009248-0.45756986097112i</v>
      </c>
      <c r="F1067" t="str">
        <f t="shared" si="290"/>
        <v>2.90990990742715-3084.24724012724i</v>
      </c>
      <c r="G1067" t="str">
        <f t="shared" si="291"/>
        <v>0.99999999914679-0.0000292097505426546i</v>
      </c>
      <c r="H1067" t="str">
        <f t="shared" si="292"/>
        <v>15.1534123416207+1.14622726012848i</v>
      </c>
      <c r="I1067" t="str">
        <f t="shared" si="293"/>
        <v>24.2339440043505-316.409397194769i</v>
      </c>
      <c r="K1067" t="str">
        <f t="shared" si="294"/>
        <v>0.328081519789651-0.0249821093029368i</v>
      </c>
      <c r="L1067" t="str">
        <f t="shared" si="295"/>
        <v>0.000833333333333333-16.649309870851i</v>
      </c>
      <c r="M1067" t="str">
        <f t="shared" si="296"/>
        <v>0.005-5.85842026471657i</v>
      </c>
      <c r="N1067">
        <f t="shared" si="297"/>
        <v>86.090480262944695</v>
      </c>
      <c r="O1067">
        <f t="shared" si="298"/>
        <v>66.831613616362347</v>
      </c>
      <c r="P1067" s="3">
        <f t="shared" si="299"/>
        <v>66.831613616362347</v>
      </c>
      <c r="Q1067" s="3">
        <f t="shared" si="300"/>
        <v>-93.909519737055305</v>
      </c>
      <c r="R1067">
        <f t="shared" si="301"/>
        <v>86.090480262944695</v>
      </c>
      <c r="S1067">
        <f t="shared" si="302"/>
        <v>4.8425793638657337E-2</v>
      </c>
      <c r="T1067">
        <f t="shared" si="285"/>
        <v>66.831613616362347</v>
      </c>
    </row>
    <row r="1068" spans="1:20" x14ac:dyDescent="0.25">
      <c r="A1068">
        <f t="shared" si="286"/>
        <v>305.42445437222239</v>
      </c>
      <c r="B1068">
        <f t="shared" si="303"/>
        <v>48.60981165448424</v>
      </c>
      <c r="C1068" t="str">
        <f t="shared" si="287"/>
        <v>-149.700537159404-2182.24601910069i</v>
      </c>
      <c r="D1068" t="str">
        <f t="shared" si="288"/>
        <v>3.47812498447439-327.413439044364i</v>
      </c>
      <c r="E1068" t="str">
        <f t="shared" si="289"/>
        <v>162.42875580228-0.459283872758747i</v>
      </c>
      <c r="F1068" t="str">
        <f t="shared" si="290"/>
        <v>2.90990990740825-3072.57146919152i</v>
      </c>
      <c r="G1068" t="str">
        <f t="shared" si="291"/>
        <v>0.999999999140294-0.0000293207475945262i</v>
      </c>
      <c r="H1068" t="str">
        <f t="shared" si="292"/>
        <v>15.1534267885879+1.15058324347776i</v>
      </c>
      <c r="I1068" t="str">
        <f t="shared" si="293"/>
        <v>24.233950945933-315.211722436957i</v>
      </c>
      <c r="K1068" t="str">
        <f t="shared" si="294"/>
        <v>0.328066997933344-0.0250759218630006i</v>
      </c>
      <c r="L1068" t="str">
        <f t="shared" si="295"/>
        <v>0.000833333333333333-16.5862819992538i</v>
      </c>
      <c r="M1068" t="str">
        <f t="shared" si="296"/>
        <v>0.005-5.83624254305295i</v>
      </c>
      <c r="N1068">
        <f t="shared" si="297"/>
        <v>86.075697989165491</v>
      </c>
      <c r="O1068">
        <f t="shared" si="298"/>
        <v>66.798463565261869</v>
      </c>
      <c r="P1068" s="3">
        <f t="shared" si="299"/>
        <v>66.798463565261869</v>
      </c>
      <c r="Q1068" s="3">
        <f t="shared" si="300"/>
        <v>-93.924302010834509</v>
      </c>
      <c r="R1068">
        <f t="shared" si="301"/>
        <v>86.075697989165491</v>
      </c>
      <c r="S1068">
        <f t="shared" si="302"/>
        <v>4.860981165448424E-2</v>
      </c>
      <c r="T1068">
        <f t="shared" ref="T1068:T1131" si="304">P1068</f>
        <v>66.798463565261869</v>
      </c>
    </row>
    <row r="1069" spans="1:20" x14ac:dyDescent="0.25">
      <c r="A1069">
        <f t="shared" ref="A1069:A1132" si="305">2*PI()*B1069</f>
        <v>306.5850672988368</v>
      </c>
      <c r="B1069">
        <f t="shared" si="303"/>
        <v>48.794528938771279</v>
      </c>
      <c r="C1069" t="str">
        <f t="shared" ref="C1069:C1132" si="306">IMPRODUCT(D1069,E1069,$C$40,,K1069,$C$41)</f>
        <v>-149.69322872265-2173.89417862077i</v>
      </c>
      <c r="D1069" t="str">
        <f t="shared" ref="D1069:D1132" si="307">IMDIV(IMPRODUCT($C$37,$C$38,COMPLEX(1,A1069/$C$38)),IMSUM(-1*A1069*A1069/$C$39,COMPLEX(0,1*A1069)))</f>
        <v>3.47812498435616-326.173979690975i</v>
      </c>
      <c r="E1069" t="str">
        <f t="shared" ref="E1069:E1132" si="308">IMDIV(IMPRODUCT(IMSUM(F1069,G1069),$C$29,H1069),IMSUM(1,I1069))</f>
        <v>162.428447293899-0.461004116957362i</v>
      </c>
      <c r="F1069" t="str">
        <f t="shared" ref="F1069:F1132" si="309">IMDIV(IMPRODUCT($C$14,$C$15,COMPLEX(1,A1069/$C$15)),IMSUM(-1*A1069*A1069/$C$16,COMPLEX(0,A1069)))</f>
        <v>2.90990990738919-3060.93989822792i</v>
      </c>
      <c r="G1069" t="str">
        <f t="shared" ref="G1069:G1132" si="310">IMDIV(1,COMPLEX(1,A1069*$C$9*$C$10))</f>
        <v>0.999999999133748-0.0000294321664351926i</v>
      </c>
      <c r="H1069" t="str">
        <f t="shared" ref="H1069:H1132" si="311">IMDIV($C$3,IMSUM(K1069,COMPLEX(0,$C$28*A1069)))</f>
        <v>15.1534413455749+1.15495578322308i</v>
      </c>
      <c r="I1069" t="str">
        <f t="shared" ref="I1069:I1132" si="312">IMPRODUCT(F1069,$C$29,H1069,$C$31)</f>
        <v>24.2339579403756-314.018582105795i</v>
      </c>
      <c r="K1069" t="str">
        <f t="shared" ref="K1069:K1132" si="313">IF($C$26&lt;=0,IMDIV(1,IMSUM(IMDIV(1,L1069),1/$C$18)),IMDIV(1,IMSUM(IMDIV(1,L1069),1/$C$18,IMDIV(1,M1069))))</f>
        <v>0.328052366812578-0.0251700782019186i</v>
      </c>
      <c r="L1069" t="str">
        <f t="shared" ref="L1069:L1132" si="314">IMSUM($C$21/$C$22,IMDIV(1,COMPLEX(0,$C$20*$C$22*A1069)))</f>
        <v>0.000833333333333333-16.5234927268916i</v>
      </c>
      <c r="M1069" t="str">
        <f t="shared" ref="M1069:M1132" si="315">IMSUM($C$25/$C$26,IMDIV(1,COMPLEX(0,$C$24*$C$26*A1069)))</f>
        <v>0.005-5.81414877769772i</v>
      </c>
      <c r="N1069">
        <f t="shared" ref="N1069:N1132" si="316">ABS(R1069)</f>
        <v>86.06086038405752</v>
      </c>
      <c r="O1069">
        <f t="shared" ref="O1069:O1132" si="317">ABS(P1069)</f>
        <v>66.765311954158591</v>
      </c>
      <c r="P1069" s="3">
        <f t="shared" ref="P1069:P1132" si="318">20*LOG10(IMABS(C1069))</f>
        <v>66.765311954158591</v>
      </c>
      <c r="Q1069" s="3">
        <f t="shared" ref="Q1069:Q1132" si="319">IMARGUMENT(C1069)*180/PI()</f>
        <v>-93.93913961594248</v>
      </c>
      <c r="R1069">
        <f t="shared" ref="R1069:R1132" si="320">IF(Q1069&lt;0,Q1069+180,Q1069-180)</f>
        <v>86.06086038405752</v>
      </c>
      <c r="S1069">
        <f t="shared" ref="S1069:S1132" si="321">B1069/1000</f>
        <v>4.879452893877128E-2</v>
      </c>
      <c r="T1069">
        <f t="shared" si="304"/>
        <v>66.765311954158591</v>
      </c>
    </row>
    <row r="1070" spans="1:20" x14ac:dyDescent="0.25">
      <c r="A1070">
        <f t="shared" si="305"/>
        <v>307.75009055457247</v>
      </c>
      <c r="B1070">
        <f t="shared" ref="B1070:B1133" si="322">B1069*(1+B$42)</f>
        <v>48.979948148738615</v>
      </c>
      <c r="C1070" t="str">
        <f t="shared" si="306"/>
        <v>-149.6858653569-2165.57361924831i</v>
      </c>
      <c r="D1070" t="str">
        <f t="shared" si="307"/>
        <v>3.47812498423704-324.939212459789i</v>
      </c>
      <c r="E1070" t="str">
        <f t="shared" si="308"/>
        <v>162.428136467037-0.462730614082693i</v>
      </c>
      <c r="F1070" t="str">
        <f t="shared" si="309"/>
        <v>2.90990990737-3049.3523599124i</v>
      </c>
      <c r="G1070" t="str">
        <f t="shared" si="310"/>
        <v>0.999999999127152-0.0000295440086674516i</v>
      </c>
      <c r="H1070" t="str">
        <f t="shared" si="311"/>
        <v>15.1534560134195+1.15934494232064i</v>
      </c>
      <c r="I1070" t="str">
        <f t="shared" si="312"/>
        <v>24.2339649880813-312.82995903756i</v>
      </c>
      <c r="K1070" t="str">
        <f t="shared" si="313"/>
        <v>0.328037625615234-0.0252645794825472i</v>
      </c>
      <c r="L1070" t="str">
        <f t="shared" si="314"/>
        <v>0.000833333333333333-16.4609411505197i</v>
      </c>
      <c r="M1070" t="str">
        <f t="shared" si="315"/>
        <v>0.005-5.79213865082457i</v>
      </c>
      <c r="N1070">
        <f t="shared" si="316"/>
        <v>86.045967246905846</v>
      </c>
      <c r="O1070">
        <f t="shared" si="317"/>
        <v>66.732158771329992</v>
      </c>
      <c r="P1070" s="3">
        <f t="shared" si="318"/>
        <v>66.732158771329992</v>
      </c>
      <c r="Q1070" s="3">
        <f t="shared" si="319"/>
        <v>-93.954032753094154</v>
      </c>
      <c r="R1070">
        <f t="shared" si="320"/>
        <v>86.045967246905846</v>
      </c>
      <c r="S1070">
        <f t="shared" si="321"/>
        <v>4.8979948148738614E-2</v>
      </c>
      <c r="T1070">
        <f t="shared" si="304"/>
        <v>66.732158771329992</v>
      </c>
    </row>
    <row r="1071" spans="1:20" x14ac:dyDescent="0.25">
      <c r="A1071">
        <f t="shared" si="305"/>
        <v>308.91954089867983</v>
      </c>
      <c r="B1071">
        <f t="shared" si="322"/>
        <v>49.16607195170382</v>
      </c>
      <c r="C1071" t="str">
        <f t="shared" si="306"/>
        <v>-149.678446654803-2157.28422138989i</v>
      </c>
      <c r="D1071" t="str">
        <f t="shared" si="307"/>
        <v>3.47812498411702-323.709119588262i</v>
      </c>
      <c r="E1071" t="str">
        <f t="shared" si="308"/>
        <v>162.427823304505-0.464463384692878i</v>
      </c>
      <c r="F1071" t="str">
        <f t="shared" si="309"/>
        <v>2.90990990735066-3037.8086875543i</v>
      </c>
      <c r="G1071" t="str">
        <f t="shared" si="310"/>
        <v>0.999999999120505-0.0000296562759001908i</v>
      </c>
      <c r="H1071" t="str">
        <f t="shared" si="311"/>
        <v>15.1534707929662+1.16375078396632i</v>
      </c>
      <c r="I1071" t="str">
        <f t="shared" si="312"/>
        <v>24.2339720894551-311.645836133512i</v>
      </c>
      <c r="K1071" t="str">
        <f t="shared" si="313"/>
        <v>0.328022773523304-0.0253594268705552i</v>
      </c>
      <c r="L1071" t="str">
        <f t="shared" si="314"/>
        <v>0.000833333333333333-16.3986263703125i</v>
      </c>
      <c r="M1071" t="str">
        <f t="shared" si="315"/>
        <v>0.005-5.7702118458105i</v>
      </c>
      <c r="N1071">
        <f t="shared" si="316"/>
        <v>86.031018376340782</v>
      </c>
      <c r="O1071">
        <f t="shared" si="317"/>
        <v>66.699004004966696</v>
      </c>
      <c r="P1071" s="3">
        <f t="shared" si="318"/>
        <v>66.699004004966696</v>
      </c>
      <c r="Q1071" s="3">
        <f t="shared" si="319"/>
        <v>-93.968981623659218</v>
      </c>
      <c r="R1071">
        <f t="shared" si="320"/>
        <v>86.031018376340782</v>
      </c>
      <c r="S1071">
        <f t="shared" si="321"/>
        <v>4.9166071951703819E-2</v>
      </c>
      <c r="T1071">
        <f t="shared" si="304"/>
        <v>66.699004004966696</v>
      </c>
    </row>
    <row r="1072" spans="1:20" x14ac:dyDescent="0.25">
      <c r="A1072">
        <f t="shared" si="305"/>
        <v>310.09343515409483</v>
      </c>
      <c r="B1072">
        <f t="shared" si="322"/>
        <v>49.352903025120298</v>
      </c>
      <c r="C1072" t="str">
        <f t="shared" si="306"/>
        <v>-149.670972206081-2149.02586590153i</v>
      </c>
      <c r="D1072" t="str">
        <f t="shared" si="307"/>
        <v>3.47812498399607-322.483683381099i</v>
      </c>
      <c r="E1072" t="str">
        <f t="shared" si="308"/>
        <v>162.427507788988-0.466202449388618i</v>
      </c>
      <c r="F1072" t="str">
        <f t="shared" si="309"/>
        <v>2.90990990733117-3026.30871509405i</v>
      </c>
      <c r="G1072" t="str">
        <f t="shared" si="310"/>
        <v>0.999999999113808-0.0000297689697484121i</v>
      </c>
      <c r="H1072" t="str">
        <f t="shared" si="311"/>
        <v>15.1534856850657+1.16817337159665i</v>
      </c>
      <c r="I1072" t="str">
        <f t="shared" si="312"/>
        <v>24.2339792449061-310.46619635965i</v>
      </c>
      <c r="K1072" t="str">
        <f t="shared" si="313"/>
        <v>0.32800780971286-0.0254546215344182i</v>
      </c>
      <c r="L1072" t="str">
        <f t="shared" si="314"/>
        <v>0.000833333333333333-16.3365474898511i</v>
      </c>
      <c r="M1072" t="str">
        <f t="shared" si="315"/>
        <v>0.005-5.74836804723102i</v>
      </c>
      <c r="N1072">
        <f t="shared" si="316"/>
        <v>86.016013570336057</v>
      </c>
      <c r="O1072">
        <f t="shared" si="317"/>
        <v>66.665847643172</v>
      </c>
      <c r="P1072" s="3">
        <f t="shared" si="318"/>
        <v>66.665847643172</v>
      </c>
      <c r="Q1072" s="3">
        <f t="shared" si="319"/>
        <v>-93.983986429663943</v>
      </c>
      <c r="R1072">
        <f t="shared" si="320"/>
        <v>86.016013570336057</v>
      </c>
      <c r="S1072">
        <f t="shared" si="321"/>
        <v>4.9352903025120298E-2</v>
      </c>
      <c r="T1072">
        <f t="shared" si="304"/>
        <v>66.665847643172</v>
      </c>
    </row>
    <row r="1073" spans="1:20" x14ac:dyDescent="0.25">
      <c r="A1073">
        <f t="shared" si="305"/>
        <v>311.27179020768034</v>
      </c>
      <c r="B1073">
        <f t="shared" si="322"/>
        <v>49.540444056615755</v>
      </c>
      <c r="C1073" t="str">
        <f t="shared" si="306"/>
        <v>-149.663441597492-2140.79843408687i</v>
      </c>
      <c r="D1073" t="str">
        <f t="shared" si="307"/>
        <v>3.47812498387422-321.262886209988i</v>
      </c>
      <c r="E1073" t="str">
        <f t="shared" si="308"/>
        <v>162.427189903046-0.4679478288126i</v>
      </c>
      <c r="F1073" t="str">
        <f t="shared" si="309"/>
        <v>2.90990990731154-3014.85227710067i</v>
      </c>
      <c r="G1073" t="str">
        <f t="shared" si="310"/>
        <v>0.99999999910706-0.0000298820918332544i</v>
      </c>
      <c r="H1073" t="str">
        <f t="shared" si="311"/>
        <v>15.1535006905752+1.1726127688897i</v>
      </c>
      <c r="I1073" t="str">
        <f t="shared" si="312"/>
        <v>24.2339864548459-309.29102274646i</v>
      </c>
      <c r="K1073" t="str">
        <f t="shared" si="313"/>
        <v>0.327992733354006-0.0255501646454108i</v>
      </c>
      <c r="L1073" t="str">
        <f t="shared" si="314"/>
        <v>0.000833333333333333-16.2747036161098i</v>
      </c>
      <c r="M1073" t="str">
        <f t="shared" si="315"/>
        <v>0.005-5.72660694085575i</v>
      </c>
      <c r="N1073">
        <f t="shared" si="316"/>
        <v>86.000952626207848</v>
      </c>
      <c r="O1073">
        <f t="shared" si="317"/>
        <v>66.632689673960726</v>
      </c>
      <c r="P1073" s="3">
        <f t="shared" si="318"/>
        <v>66.632689673960726</v>
      </c>
      <c r="Q1073" s="3">
        <f t="shared" si="319"/>
        <v>-93.999047373792152</v>
      </c>
      <c r="R1073">
        <f t="shared" si="320"/>
        <v>86.000952626207848</v>
      </c>
      <c r="S1073">
        <f t="shared" si="321"/>
        <v>4.9540444056615757E-2</v>
      </c>
      <c r="T1073">
        <f t="shared" si="304"/>
        <v>66.632689673960726</v>
      </c>
    </row>
    <row r="1074" spans="1:20" x14ac:dyDescent="0.25">
      <c r="A1074">
        <f t="shared" si="305"/>
        <v>312.45462301046956</v>
      </c>
      <c r="B1074">
        <f t="shared" si="322"/>
        <v>49.728697744030896</v>
      </c>
      <c r="C1074" t="str">
        <f t="shared" si="306"/>
        <v>-149.65585441282-2132.60180769562i</v>
      </c>
      <c r="D1074" t="str">
        <f t="shared" si="307"/>
        <v>3.47812498375141-320.046710513348i</v>
      </c>
      <c r="E1074" t="str">
        <f t="shared" si="308"/>
        <v>162.426869629117-0.469699543649584i</v>
      </c>
      <c r="F1074" t="str">
        <f t="shared" si="309"/>
        <v>2.90990990729175-3003.43920876945i</v>
      </c>
      <c r="G1074" t="str">
        <f t="shared" si="310"/>
        <v>0.999999999100261-0.0000299956437820169i</v>
      </c>
      <c r="H1074" t="str">
        <f t="shared" si="311"/>
        <v>15.1535158103586+1.17706903976601i</v>
      </c>
      <c r="I1074" t="str">
        <f t="shared" si="312"/>
        <v>24.2339937196894-308.120298388678i</v>
      </c>
      <c r="K1074" t="str">
        <f t="shared" si="313"/>
        <v>0.327977543610843-0.0256460573775988i</v>
      </c>
      <c r="L1074" t="str">
        <f t="shared" si="314"/>
        <v>0.000833333333333333-16.2130938594439i</v>
      </c>
      <c r="M1074" t="str">
        <f t="shared" si="315"/>
        <v>0.005-5.70492821364393i</v>
      </c>
      <c r="N1074">
        <f t="shared" si="316"/>
        <v>85.985835340613363</v>
      </c>
      <c r="O1074">
        <f t="shared" si="317"/>
        <v>66.599530085259204</v>
      </c>
      <c r="P1074" s="3">
        <f t="shared" si="318"/>
        <v>66.599530085259204</v>
      </c>
      <c r="Q1074" s="3">
        <f t="shared" si="319"/>
        <v>-94.014164659386637</v>
      </c>
      <c r="R1074">
        <f t="shared" si="320"/>
        <v>85.985835340613363</v>
      </c>
      <c r="S1074">
        <f t="shared" si="321"/>
        <v>4.9728697744030895E-2</v>
      </c>
      <c r="T1074">
        <f t="shared" si="304"/>
        <v>66.599530085259204</v>
      </c>
    </row>
    <row r="1075" spans="1:20" x14ac:dyDescent="0.25">
      <c r="A1075">
        <f t="shared" si="305"/>
        <v>313.64195057790937</v>
      </c>
      <c r="B1075">
        <f t="shared" si="322"/>
        <v>49.917666795458217</v>
      </c>
      <c r="C1075" t="str">
        <f t="shared" si="306"/>
        <v>-149.648210232851-2124.43586892176i</v>
      </c>
      <c r="D1075" t="str">
        <f t="shared" si="307"/>
        <v>3.4781249836277-318.835138796089i</v>
      </c>
      <c r="E1075" t="str">
        <f t="shared" si="308"/>
        <v>162.426546949509-0.471457614625733i</v>
      </c>
      <c r="F1075" t="str">
        <f t="shared" si="309"/>
        <v>2.90990990727182-2992.06934591958i</v>
      </c>
      <c r="G1075" t="str">
        <f t="shared" si="310"/>
        <v>0.99999999909341-0.0000301096272281822i</v>
      </c>
      <c r="H1075" t="str">
        <f t="shared" si="311"/>
        <v>15.1535310452862+1.18154224838955i</v>
      </c>
      <c r="I1075" t="str">
        <f t="shared" si="312"/>
        <v>24.2340010398551-306.954006445045i</v>
      </c>
      <c r="K1075" t="str">
        <f t="shared" si="313"/>
        <v>0.327962239641421-0.0257423009078325i</v>
      </c>
      <c r="L1075" t="str">
        <f t="shared" si="314"/>
        <v>0.000833333333333333-16.1517173335764i</v>
      </c>
      <c r="M1075" t="str">
        <f t="shared" si="315"/>
        <v>0.005-5.68333155373971i</v>
      </c>
      <c r="N1075">
        <f t="shared" si="316"/>
        <v>85.9706615095497</v>
      </c>
      <c r="O1075">
        <f t="shared" si="317"/>
        <v>66.566368864904177</v>
      </c>
      <c r="P1075" s="3">
        <f t="shared" si="318"/>
        <v>66.566368864904177</v>
      </c>
      <c r="Q1075" s="3">
        <f t="shared" si="319"/>
        <v>-94.0293384904503</v>
      </c>
      <c r="R1075">
        <f t="shared" si="320"/>
        <v>85.9706615095497</v>
      </c>
      <c r="S1075">
        <f t="shared" si="321"/>
        <v>4.991766679545822E-2</v>
      </c>
      <c r="T1075">
        <f t="shared" si="304"/>
        <v>66.566368864904177</v>
      </c>
    </row>
    <row r="1076" spans="1:20" x14ac:dyDescent="0.25">
      <c r="A1076">
        <f t="shared" si="305"/>
        <v>314.83378999010546</v>
      </c>
      <c r="B1076">
        <f t="shared" si="322"/>
        <v>50.107353929280961</v>
      </c>
      <c r="C1076" t="str">
        <f t="shared" si="306"/>
        <v>-149.640508635352-2116.30050040191i</v>
      </c>
      <c r="D1076" t="str">
        <f t="shared" si="307"/>
        <v>3.47812498350305-317.628153629341i</v>
      </c>
      <c r="E1076" t="str">
        <f t="shared" si="308"/>
        <v>162.426221846404-0.473222062508791i</v>
      </c>
      <c r="F1076" t="str">
        <f t="shared" si="309"/>
        <v>2.90990990725173-2980.74252499176i</v>
      </c>
      <c r="G1076" t="str">
        <f t="shared" si="310"/>
        <v>0.999999999086507-0.0000302240438114407i</v>
      </c>
      <c r="H1076" t="str">
        <f t="shared" si="311"/>
        <v>15.1535463962349+1.18603245916858i</v>
      </c>
      <c r="I1076" t="str">
        <f t="shared" si="312"/>
        <v>24.234008415764-305.792130138058i</v>
      </c>
      <c r="K1076" t="str">
        <f t="shared" si="313"/>
        <v>0.327946820597706-0.0258388964157381i</v>
      </c>
      <c r="L1076" t="str">
        <f t="shared" si="314"/>
        <v>0.000833333333333333-16.0905731555851i</v>
      </c>
      <c r="M1076" t="str">
        <f t="shared" si="315"/>
        <v>0.005-5.66181665046793i</v>
      </c>
      <c r="N1076">
        <f t="shared" si="316"/>
        <v>85.955430928352484</v>
      </c>
      <c r="O1076">
        <f t="shared" si="317"/>
        <v>66.533206000642352</v>
      </c>
      <c r="P1076" s="3">
        <f t="shared" si="318"/>
        <v>66.533206000642352</v>
      </c>
      <c r="Q1076" s="3">
        <f t="shared" si="319"/>
        <v>-94.044569071647516</v>
      </c>
      <c r="R1076">
        <f t="shared" si="320"/>
        <v>85.955430928352484</v>
      </c>
      <c r="S1076">
        <f t="shared" si="321"/>
        <v>5.0107353929280958E-2</v>
      </c>
      <c r="T1076">
        <f t="shared" si="304"/>
        <v>66.533206000642352</v>
      </c>
    </row>
    <row r="1077" spans="1:20" x14ac:dyDescent="0.25">
      <c r="A1077">
        <f t="shared" si="305"/>
        <v>316.03015839206785</v>
      </c>
      <c r="B1077">
        <f t="shared" si="322"/>
        <v>50.297761874212227</v>
      </c>
      <c r="C1077" t="str">
        <f t="shared" si="306"/>
        <v>-149.632749195053-2108.19558521363i</v>
      </c>
      <c r="D1077" t="str">
        <f t="shared" si="307"/>
        <v>3.47812498337743-316.425737650218i</v>
      </c>
      <c r="E1077" t="str">
        <f t="shared" si="308"/>
        <v>162.425894301856-0.474992908107621i</v>
      </c>
      <c r="F1077" t="str">
        <f t="shared" si="309"/>
        <v>2.90990990723148-2969.45858304587i</v>
      </c>
      <c r="G1077" t="str">
        <f t="shared" si="310"/>
        <v>0.999999999079551-0.0000303388951777131i</v>
      </c>
      <c r="H1077" t="str">
        <f t="shared" si="311"/>
        <v>15.1535618640886+1.19053973675664i</v>
      </c>
      <c r="I1077" t="str">
        <f t="shared" si="312"/>
        <v>24.2340158478406-304.634652753744i</v>
      </c>
      <c r="K1077" t="str">
        <f t="shared" si="313"/>
        <v>0.32793128562553-0.0259358450837095i</v>
      </c>
      <c r="L1077" t="str">
        <f t="shared" si="314"/>
        <v>0.000833333333333333-16.0296604458907i</v>
      </c>
      <c r="M1077" t="str">
        <f t="shared" si="315"/>
        <v>0.005-5.64038319432947i</v>
      </c>
      <c r="N1077">
        <f t="shared" si="316"/>
        <v>85.940143391694647</v>
      </c>
      <c r="O1077">
        <f t="shared" si="317"/>
        <v>66.500041480129681</v>
      </c>
      <c r="P1077" s="3">
        <f t="shared" si="318"/>
        <v>66.500041480129681</v>
      </c>
      <c r="Q1077" s="3">
        <f t="shared" si="319"/>
        <v>-94.059856608305353</v>
      </c>
      <c r="R1077">
        <f t="shared" si="320"/>
        <v>85.940143391694647</v>
      </c>
      <c r="S1077">
        <f t="shared" si="321"/>
        <v>5.0297761874212227E-2</v>
      </c>
      <c r="T1077">
        <f t="shared" si="304"/>
        <v>66.500041480129681</v>
      </c>
    </row>
    <row r="1078" spans="1:20" x14ac:dyDescent="0.25">
      <c r="A1078">
        <f t="shared" si="305"/>
        <v>317.2310729939577</v>
      </c>
      <c r="B1078">
        <f t="shared" si="322"/>
        <v>50.488893369334235</v>
      </c>
      <c r="C1078" t="str">
        <f t="shared" si="306"/>
        <v>-149.624931483624-2100.12100687378i</v>
      </c>
      <c r="D1078" t="str">
        <f t="shared" si="307"/>
        <v>3.47812498325084-315.227873561564i</v>
      </c>
      <c r="E1078" t="str">
        <f t="shared" si="308"/>
        <v>162.425564297788-0.476770172271991i</v>
      </c>
      <c r="F1078" t="str">
        <f t="shared" si="309"/>
        <v>2.90990990721108-2958.21735775861i</v>
      </c>
      <c r="G1078" t="str">
        <f t="shared" si="310"/>
        <v>0.999999999072543-0.000030454182979175i</v>
      </c>
      <c r="H1078" t="str">
        <f t="shared" si="311"/>
        <v>15.1535774497376+1.19506414605347i</v>
      </c>
      <c r="I1078" t="str">
        <f t="shared" si="312"/>
        <v>24.2340233365126-303.481557641402i</v>
      </c>
      <c r="K1078" t="str">
        <f t="shared" si="313"/>
        <v>0.327915633864557-0.0260331480969004i</v>
      </c>
      <c r="L1078" t="str">
        <f t="shared" si="314"/>
        <v>0.000833333333333333-15.9689783282434i</v>
      </c>
      <c r="M1078" t="str">
        <f t="shared" si="315"/>
        <v>0.005-5.61903087699689i</v>
      </c>
      <c r="N1078">
        <f t="shared" si="316"/>
        <v>85.924798693585302</v>
      </c>
      <c r="O1078">
        <f t="shared" si="317"/>
        <v>66.466875290930801</v>
      </c>
      <c r="P1078" s="3">
        <f t="shared" si="318"/>
        <v>66.466875290930801</v>
      </c>
      <c r="Q1078" s="3">
        <f t="shared" si="319"/>
        <v>-94.075201306414698</v>
      </c>
      <c r="R1078">
        <f t="shared" si="320"/>
        <v>85.924798693585302</v>
      </c>
      <c r="S1078">
        <f t="shared" si="321"/>
        <v>5.0488893369334237E-2</v>
      </c>
      <c r="T1078">
        <f t="shared" si="304"/>
        <v>66.466875290930801</v>
      </c>
    </row>
    <row r="1079" spans="1:20" x14ac:dyDescent="0.25">
      <c r="A1079">
        <f t="shared" si="305"/>
        <v>318.43655107133475</v>
      </c>
      <c r="B1079">
        <f t="shared" si="322"/>
        <v>50.680751164137703</v>
      </c>
      <c r="C1079" t="str">
        <f t="shared" si="306"/>
        <v>-149.617055069662-2092.07664933685i</v>
      </c>
      <c r="D1079" t="str">
        <f t="shared" si="307"/>
        <v>3.47812498312331-314.0345441317i</v>
      </c>
      <c r="E1079" t="str">
        <f t="shared" si="308"/>
        <v>162.425231815998-0.47855387589225i</v>
      </c>
      <c r="F1079" t="str">
        <f t="shared" si="309"/>
        <v>2.90990990719053-2947.0186874212i</v>
      </c>
      <c r="G1079" t="str">
        <f t="shared" si="310"/>
        <v>0.999999999065481-0.0000305699088742799i</v>
      </c>
      <c r="H1079" t="str">
        <f t="shared" si="311"/>
        <v>15.153593154079+1.19960575220599i</v>
      </c>
      <c r="I1079" t="str">
        <f t="shared" si="312"/>
        <v>24.2340308822117-302.332828213374i</v>
      </c>
      <c r="K1079" t="str">
        <f t="shared" si="313"/>
        <v>0.327899864448236-0.0261308066432162i</v>
      </c>
      <c r="L1079" t="str">
        <f t="shared" si="314"/>
        <v>0.000833333333333333-15.9085259297105i</v>
      </c>
      <c r="M1079" t="str">
        <f t="shared" si="315"/>
        <v>0.005-5.5977593913099i</v>
      </c>
      <c r="N1079">
        <f t="shared" si="316"/>
        <v>85.909396627368224</v>
      </c>
      <c r="O1079">
        <f t="shared" si="317"/>
        <v>66.433707420518374</v>
      </c>
      <c r="P1079" s="3">
        <f t="shared" si="318"/>
        <v>66.433707420518374</v>
      </c>
      <c r="Q1079" s="3">
        <f t="shared" si="319"/>
        <v>-94.090603372631776</v>
      </c>
      <c r="R1079">
        <f t="shared" si="320"/>
        <v>85.909396627368224</v>
      </c>
      <c r="S1079">
        <f t="shared" si="321"/>
        <v>5.0680751164137706E-2</v>
      </c>
      <c r="T1079">
        <f t="shared" si="304"/>
        <v>66.433707420518374</v>
      </c>
    </row>
    <row r="1080" spans="1:20" x14ac:dyDescent="0.25">
      <c r="A1080">
        <f t="shared" si="305"/>
        <v>319.64660996540579</v>
      </c>
      <c r="B1080">
        <f t="shared" si="322"/>
        <v>50.873338018561427</v>
      </c>
      <c r="C1080" t="str">
        <f t="shared" si="306"/>
        <v>-149.609119518651-2084.06239699325i</v>
      </c>
      <c r="D1080" t="str">
        <f t="shared" si="307"/>
        <v>3.47812498299481-312.845732194183i</v>
      </c>
      <c r="E1080" t="str">
        <f t="shared" si="308"/>
        <v>162.424896838146-0.480344039899084i</v>
      </c>
      <c r="F1080" t="str">
        <f t="shared" si="309"/>
        <v>2.90990990716984-2935.86241093698i</v>
      </c>
      <c r="G1080" t="str">
        <f t="shared" si="310"/>
        <v>0.999999999058365-0.0000306860745277839i</v>
      </c>
      <c r="H1080" t="str">
        <f t="shared" si="311"/>
        <v>15.1536089780169+1.20416462060913i</v>
      </c>
      <c r="I1080" t="str">
        <f t="shared" si="312"/>
        <v>24.234038485371-301.188447944803i</v>
      </c>
      <c r="K1080" t="str">
        <f t="shared" si="313"/>
        <v>0.327883976503759-0.0262288219133034i</v>
      </c>
      <c r="L1080" t="str">
        <f t="shared" si="314"/>
        <v>0.000833333333333333-15.848302380664i</v>
      </c>
      <c r="M1080" t="str">
        <f t="shared" si="315"/>
        <v>0.005-5.57656843127106i</v>
      </c>
      <c r="N1080">
        <f t="shared" si="316"/>
        <v>85.893936985721126</v>
      </c>
      <c r="O1080">
        <f t="shared" si="317"/>
        <v>66.400537856272166</v>
      </c>
      <c r="P1080" s="3">
        <f t="shared" si="318"/>
        <v>66.400537856272166</v>
      </c>
      <c r="Q1080" s="3">
        <f t="shared" si="319"/>
        <v>-94.106063014278874</v>
      </c>
      <c r="R1080">
        <f t="shared" si="320"/>
        <v>85.893936985721126</v>
      </c>
      <c r="S1080">
        <f t="shared" si="321"/>
        <v>5.0873338018561427E-2</v>
      </c>
      <c r="T1080">
        <f t="shared" si="304"/>
        <v>66.400537856272166</v>
      </c>
    </row>
    <row r="1081" spans="1:20" x14ac:dyDescent="0.25">
      <c r="A1081">
        <f t="shared" si="305"/>
        <v>320.86126708327436</v>
      </c>
      <c r="B1081">
        <f t="shared" si="322"/>
        <v>51.06665670303196</v>
      </c>
      <c r="C1081" t="str">
        <f t="shared" si="306"/>
        <v>-149.601124392968-2076.07813466779i</v>
      </c>
      <c r="D1081" t="str">
        <f t="shared" si="307"/>
        <v>3.47812498286533-311.661420647553i</v>
      </c>
      <c r="E1081" t="str">
        <f t="shared" si="308"/>
        <v>162.424559345768-0.482140685263405i</v>
      </c>
      <c r="F1081" t="str">
        <f t="shared" si="309"/>
        <v>2.90990990714897-2924.7483678192i</v>
      </c>
      <c r="G1081" t="str">
        <f t="shared" si="310"/>
        <v>0.999999999051195-0.0000308026816107686i</v>
      </c>
      <c r="H1081" t="str">
        <f t="shared" si="311"/>
        <v>15.1536249224623+1.20874081690694i</v>
      </c>
      <c r="I1081" t="str">
        <f t="shared" si="312"/>
        <v>24.2340461464292-300.048400373403i</v>
      </c>
      <c r="K1081" t="str">
        <f t="shared" si="313"/>
        <v>0.327867969152023-0.0263271951005429i</v>
      </c>
      <c r="L1081" t="str">
        <f t="shared" si="314"/>
        <v>0.000833333333333333-15.7883068147679i</v>
      </c>
      <c r="M1081" t="str">
        <f t="shared" si="315"/>
        <v>0.005-5.55545769204131i</v>
      </c>
      <c r="N1081">
        <f t="shared" si="316"/>
        <v>85.87841956065401</v>
      </c>
      <c r="O1081">
        <f t="shared" si="317"/>
        <v>66.367366585478933</v>
      </c>
      <c r="P1081" s="3">
        <f t="shared" si="318"/>
        <v>66.367366585478933</v>
      </c>
      <c r="Q1081" s="3">
        <f t="shared" si="319"/>
        <v>-94.12158043934599</v>
      </c>
      <c r="R1081">
        <f t="shared" si="320"/>
        <v>85.87841956065401</v>
      </c>
      <c r="S1081">
        <f t="shared" si="321"/>
        <v>5.1066656703031961E-2</v>
      </c>
      <c r="T1081">
        <f t="shared" si="304"/>
        <v>66.367366585478933</v>
      </c>
    </row>
    <row r="1082" spans="1:20" x14ac:dyDescent="0.25">
      <c r="A1082">
        <f t="shared" si="305"/>
        <v>322.08053989819075</v>
      </c>
      <c r="B1082">
        <f t="shared" si="322"/>
        <v>51.260709998503479</v>
      </c>
      <c r="C1082" t="str">
        <f t="shared" si="306"/>
        <v>-149.593069251842-2068.12374761787i</v>
      </c>
      <c r="D1082" t="str">
        <f t="shared" si="307"/>
        <v>3.47812498273486-310.481592455091i</v>
      </c>
      <c r="E1082" t="str">
        <f t="shared" si="308"/>
        <v>162.424219320262-0.483943832995856i</v>
      </c>
      <c r="F1082" t="str">
        <f t="shared" si="309"/>
        <v>2.90990990712796-2913.67639818858i</v>
      </c>
      <c r="G1082" t="str">
        <f t="shared" si="310"/>
        <v>0.99999999904397-0.0000309197318006661i</v>
      </c>
      <c r="H1082" t="str">
        <f t="shared" si="311"/>
        <v>15.1536409883329+1.21333440699341i</v>
      </c>
      <c r="I1082" t="str">
        <f t="shared" si="312"/>
        <v>24.2340538658265-298.912669099201i</v>
      </c>
      <c r="K1082" t="str">
        <f t="shared" si="313"/>
        <v>0.32785184150758-0.0264259274010389i</v>
      </c>
      <c r="L1082" t="str">
        <f t="shared" si="314"/>
        <v>0.000833333333333333-15.7285383689658i</v>
      </c>
      <c r="M1082" t="str">
        <f t="shared" si="315"/>
        <v>0.005-5.53442686993556i</v>
      </c>
      <c r="N1082">
        <f t="shared" si="316"/>
        <v>85.862844143508013</v>
      </c>
      <c r="O1082">
        <f t="shared" si="317"/>
        <v>66.334193595331101</v>
      </c>
      <c r="P1082" s="3">
        <f t="shared" si="318"/>
        <v>66.334193595331101</v>
      </c>
      <c r="Q1082" s="3">
        <f t="shared" si="319"/>
        <v>-94.137155856491987</v>
      </c>
      <c r="R1082">
        <f t="shared" si="320"/>
        <v>85.862844143508013</v>
      </c>
      <c r="S1082">
        <f t="shared" si="321"/>
        <v>5.1260709998503476E-2</v>
      </c>
      <c r="T1082">
        <f t="shared" si="304"/>
        <v>66.334193595331101</v>
      </c>
    </row>
    <row r="1083" spans="1:20" x14ac:dyDescent="0.25">
      <c r="A1083">
        <f t="shared" si="305"/>
        <v>323.30444594980389</v>
      </c>
      <c r="B1083">
        <f t="shared" si="322"/>
        <v>51.455500696497793</v>
      </c>
      <c r="C1083" t="str">
        <f t="shared" si="306"/>
        <v>-149.58495365134-2060.19912153198i</v>
      </c>
      <c r="D1083" t="str">
        <f t="shared" si="307"/>
        <v>3.47812498260338-309.306230644574i</v>
      </c>
      <c r="E1083" t="str">
        <f t="shared" si="308"/>
        <v>162.423876742897-0.48575350414666i</v>
      </c>
      <c r="F1083" t="str">
        <f t="shared" si="309"/>
        <v>2.90990990710676-2902.64634277115i</v>
      </c>
      <c r="G1083" t="str">
        <f t="shared" si="310"/>
        <v>0.999999999036691-0.0000310372267812827i</v>
      </c>
      <c r="H1083" t="str">
        <f t="shared" si="311"/>
        <v>15.1536571765537+1.2179454570135i</v>
      </c>
      <c r="I1083" t="str">
        <f t="shared" si="312"/>
        <v>24.2340616440077-297.78123778433i</v>
      </c>
      <c r="K1083" t="str">
        <f t="shared" si="313"/>
        <v>0.327835592678599-0.02652502001361i</v>
      </c>
      <c r="L1083" t="str">
        <f t="shared" si="314"/>
        <v>0.000833333333333333-15.6689961834686i</v>
      </c>
      <c r="M1083" t="str">
        <f t="shared" si="315"/>
        <v>0.005-5.51347566241837i</v>
      </c>
      <c r="N1083">
        <f t="shared" si="316"/>
        <v>85.847210524954534</v>
      </c>
      <c r="O1083">
        <f t="shared" si="317"/>
        <v>66.301018872926591</v>
      </c>
      <c r="P1083" s="3">
        <f t="shared" si="318"/>
        <v>66.301018872926591</v>
      </c>
      <c r="Q1083" s="3">
        <f t="shared" si="319"/>
        <v>-94.152789475045466</v>
      </c>
      <c r="R1083">
        <f t="shared" si="320"/>
        <v>85.847210524954534</v>
      </c>
      <c r="S1083">
        <f t="shared" si="321"/>
        <v>5.1455500696497791E-2</v>
      </c>
      <c r="T1083">
        <f t="shared" si="304"/>
        <v>66.301018872926591</v>
      </c>
    </row>
    <row r="1084" spans="1:20" x14ac:dyDescent="0.25">
      <c r="A1084">
        <f t="shared" si="305"/>
        <v>324.5330028444132</v>
      </c>
      <c r="B1084">
        <f t="shared" si="322"/>
        <v>51.651031599144488</v>
      </c>
      <c r="C1084" t="str">
        <f t="shared" si="306"/>
        <v>-149.57677714434-2052.30414252796i</v>
      </c>
      <c r="D1084" t="str">
        <f t="shared" si="307"/>
        <v>3.47812498247094-308.135318308025i</v>
      </c>
      <c r="E1084" t="str">
        <f t="shared" si="308"/>
        <v>162.423531594801-0.487569719805012i</v>
      </c>
      <c r="F1084" t="str">
        <f t="shared" si="309"/>
        <v>2.90990990708542-2891.65804289585i</v>
      </c>
      <c r="G1084" t="str">
        <f t="shared" si="310"/>
        <v>0.999999999029356-0.0000311551682428231i</v>
      </c>
      <c r="H1084" t="str">
        <f t="shared" si="311"/>
        <v>15.1536734880565+1.22257403336407i</v>
      </c>
      <c r="I1084" t="str">
        <f t="shared" si="312"/>
        <v>24.2340694814202-296.654090152772i</v>
      </c>
      <c r="K1084" t="str">
        <f t="shared" si="313"/>
        <v>0.327819221766824-0.02662447413978i</v>
      </c>
      <c r="L1084" t="str">
        <f t="shared" si="314"/>
        <v>0.000833333333333333-15.609679401742i</v>
      </c>
      <c r="M1084" t="str">
        <f t="shared" si="315"/>
        <v>0.005-5.49260376809959i</v>
      </c>
      <c r="N1084">
        <f t="shared" si="316"/>
        <v>85.831518494993773</v>
      </c>
      <c r="O1084">
        <f t="shared" si="317"/>
        <v>66.267842405267729</v>
      </c>
      <c r="P1084" s="3">
        <f t="shared" si="318"/>
        <v>66.267842405267729</v>
      </c>
      <c r="Q1084" s="3">
        <f t="shared" si="319"/>
        <v>-94.168481505006227</v>
      </c>
      <c r="R1084">
        <f t="shared" si="320"/>
        <v>85.831518494993773</v>
      </c>
      <c r="S1084">
        <f t="shared" si="321"/>
        <v>5.1651031599144491E-2</v>
      </c>
      <c r="T1084">
        <f t="shared" si="304"/>
        <v>66.267842405267729</v>
      </c>
    </row>
    <row r="1085" spans="1:20" x14ac:dyDescent="0.25">
      <c r="A1085">
        <f t="shared" si="305"/>
        <v>325.76622825522196</v>
      </c>
      <c r="B1085">
        <f t="shared" si="322"/>
        <v>51.847305519221237</v>
      </c>
      <c r="C1085" t="str">
        <f t="shared" si="306"/>
        <v>-149.568539280522-2044.43869715148i</v>
      </c>
      <c r="D1085" t="str">
        <f t="shared" si="307"/>
        <v>3.47812498233746-306.968838601479i</v>
      </c>
      <c r="E1085" t="str">
        <f t="shared" si="308"/>
        <v>162.423183856973-0.489392501099466i</v>
      </c>
      <c r="F1085" t="str">
        <f t="shared" si="309"/>
        <v>2.9099099070639-2880.71134049229i</v>
      </c>
      <c r="G1085" t="str">
        <f t="shared" si="310"/>
        <v>0.999999999021965-0.0000312735578819147i</v>
      </c>
      <c r="H1085" t="str">
        <f t="shared" si="311"/>
        <v>15.1536899237804+1.22722020269484i</v>
      </c>
      <c r="I1085" t="str">
        <f t="shared" si="312"/>
        <v>24.2340773785151-295.531209990133i</v>
      </c>
      <c r="K1085" t="str">
        <f t="shared" si="313"/>
        <v>0.327802727867524-0.0267242909837667i</v>
      </c>
      <c r="L1085" t="str">
        <f t="shared" si="314"/>
        <v>0.000833333333333333-15.5505871704941i</v>
      </c>
      <c r="M1085" t="str">
        <f t="shared" si="315"/>
        <v>0.005-5.47181088673004i</v>
      </c>
      <c r="N1085">
        <f t="shared" si="316"/>
        <v>85.815767842953662</v>
      </c>
      <c r="O1085">
        <f t="shared" si="317"/>
        <v>66.234664179260989</v>
      </c>
      <c r="P1085" s="3">
        <f t="shared" si="318"/>
        <v>66.234664179260989</v>
      </c>
      <c r="Q1085" s="3">
        <f t="shared" si="319"/>
        <v>-94.184232157046338</v>
      </c>
      <c r="R1085">
        <f t="shared" si="320"/>
        <v>85.815767842953662</v>
      </c>
      <c r="S1085">
        <f t="shared" si="321"/>
        <v>5.1847305519221239E-2</v>
      </c>
      <c r="T1085">
        <f t="shared" si="304"/>
        <v>66.234664179260989</v>
      </c>
    </row>
    <row r="1086" spans="1:20" x14ac:dyDescent="0.25">
      <c r="A1086">
        <f t="shared" si="305"/>
        <v>327.00413992259178</v>
      </c>
      <c r="B1086">
        <f t="shared" si="322"/>
        <v>52.044325280194279</v>
      </c>
      <c r="C1086" t="str">
        <f t="shared" si="306"/>
        <v>-149.56023960634-2036.60267237439i</v>
      </c>
      <c r="D1086" t="str">
        <f t="shared" si="307"/>
        <v>3.47812498220295-305.806774744733i</v>
      </c>
      <c r="E1086" t="str">
        <f t="shared" si="308"/>
        <v>162.422833510275-0.49122186919706i</v>
      </c>
      <c r="F1086" t="str">
        <f t="shared" si="309"/>
        <v>2.90990990704224-2869.80607808849i</v>
      </c>
      <c r="G1086" t="str">
        <f t="shared" si="310"/>
        <v>0.999999999014517-0.0000313923974016321i</v>
      </c>
      <c r="H1086" t="str">
        <f t="shared" si="311"/>
        <v>15.1537064846714+1.23188403190938i</v>
      </c>
      <c r="I1086" t="str">
        <f t="shared" si="312"/>
        <v>24.234085335747-294.412581143405i</v>
      </c>
      <c r="K1086" t="str">
        <f t="shared" si="313"/>
        <v>0.327786110069457-0.026824471752473i</v>
      </c>
      <c r="L1086" t="str">
        <f t="shared" si="314"/>
        <v>0.000833333333333333-15.4917186396634i</v>
      </c>
      <c r="M1086" t="str">
        <f t="shared" si="315"/>
        <v>0.005-5.45109671919707i</v>
      </c>
      <c r="N1086">
        <f t="shared" si="316"/>
        <v>85.799958357488606</v>
      </c>
      <c r="O1086">
        <f t="shared" si="317"/>
        <v>66.201484181716168</v>
      </c>
      <c r="P1086" s="3">
        <f t="shared" si="318"/>
        <v>66.201484181716168</v>
      </c>
      <c r="Q1086" s="3">
        <f t="shared" si="319"/>
        <v>-94.200041642511394</v>
      </c>
      <c r="R1086">
        <f t="shared" si="320"/>
        <v>85.799958357488606</v>
      </c>
      <c r="S1086">
        <f t="shared" si="321"/>
        <v>5.204432528019428E-2</v>
      </c>
      <c r="T1086">
        <f t="shared" si="304"/>
        <v>66.201484181716168</v>
      </c>
    </row>
    <row r="1087" spans="1:20" x14ac:dyDescent="0.25">
      <c r="A1087">
        <f t="shared" si="305"/>
        <v>328.24675565429766</v>
      </c>
      <c r="B1087">
        <f t="shared" si="322"/>
        <v>52.242093716259021</v>
      </c>
      <c r="C1087" t="str">
        <f t="shared" si="306"/>
        <v>-149.551877664991-2028.79595559303i</v>
      </c>
      <c r="D1087" t="str">
        <f t="shared" si="307"/>
        <v>3.47812498206744-304.649110021108i</v>
      </c>
      <c r="E1087" t="str">
        <f t="shared" si="308"/>
        <v>162.42248053543-0.493057845302881i</v>
      </c>
      <c r="F1087" t="str">
        <f t="shared" si="309"/>
        <v>2.90990990702041-2858.94209880859i</v>
      </c>
      <c r="G1087" t="str">
        <f t="shared" si="310"/>
        <v>0.999999999007013-0.0000315116885115219i</v>
      </c>
      <c r="H1087" t="str">
        <f t="shared" si="311"/>
        <v>15.1537231716829+1.23656558816607i</v>
      </c>
      <c r="I1087" t="str">
        <f t="shared" si="312"/>
        <v>24.2340933535739-293.298187520741i</v>
      </c>
      <c r="K1087" t="str">
        <f t="shared" si="313"/>
        <v>0.327769367454821-0.0269250176554749i</v>
      </c>
      <c r="L1087" t="str">
        <f t="shared" si="314"/>
        <v>0.000833333333333333-15.4330729624063i</v>
      </c>
      <c r="M1087" t="str">
        <f t="shared" si="315"/>
        <v>0.005-5.43046096752049i</v>
      </c>
      <c r="N1087">
        <f t="shared" si="316"/>
        <v>85.784089826578565</v>
      </c>
      <c r="O1087">
        <f t="shared" si="317"/>
        <v>66.168302399345365</v>
      </c>
      <c r="P1087" s="3">
        <f t="shared" si="318"/>
        <v>66.168302399345365</v>
      </c>
      <c r="Q1087" s="3">
        <f t="shared" si="319"/>
        <v>-94.215910173421435</v>
      </c>
      <c r="R1087">
        <f t="shared" si="320"/>
        <v>85.784089826578565</v>
      </c>
      <c r="S1087">
        <f t="shared" si="321"/>
        <v>5.2242093716259021E-2</v>
      </c>
      <c r="T1087">
        <f t="shared" si="304"/>
        <v>66.168302399345365</v>
      </c>
    </row>
    <row r="1088" spans="1:20" x14ac:dyDescent="0.25">
      <c r="A1088">
        <f t="shared" si="305"/>
        <v>329.49409332578398</v>
      </c>
      <c r="B1088">
        <f t="shared" si="322"/>
        <v>52.440613672380806</v>
      </c>
      <c r="C1088" t="str">
        <f t="shared" si="306"/>
        <v>-149.54345299641-2021.01843462674i</v>
      </c>
      <c r="D1088" t="str">
        <f t="shared" si="307"/>
        <v>3.47812498193089-303.49582777721i</v>
      </c>
      <c r="E1088" t="str">
        <f t="shared" si="308"/>
        <v>162.422124913023-0.494900450660357i</v>
      </c>
      <c r="F1088" t="str">
        <f t="shared" si="309"/>
        <v>2.90990990699842-2848.1192463706i</v>
      </c>
      <c r="G1088" t="str">
        <f t="shared" si="310"/>
        <v>0.999999998999452-0.0000316314329276265i</v>
      </c>
      <c r="H1088" t="str">
        <f t="shared" si="311"/>
        <v>15.1537399857756+1.24126493887906i</v>
      </c>
      <c r="I1088" t="str">
        <f t="shared" si="312"/>
        <v>24.2341014324571-292.188013091219i</v>
      </c>
      <c r="K1088" t="str">
        <f t="shared" si="313"/>
        <v>0.327752499099211-0.027025929905012i</v>
      </c>
      <c r="L1088" t="str">
        <f t="shared" si="314"/>
        <v>0.000833333333333333-15.3746492950849i</v>
      </c>
      <c r="M1088" t="str">
        <f t="shared" si="315"/>
        <v>0.005-5.40990333484807i</v>
      </c>
      <c r="N1088">
        <f t="shared" si="316"/>
        <v>85.768162037527745</v>
      </c>
      <c r="O1088">
        <f t="shared" si="317"/>
        <v>66.135118818762749</v>
      </c>
      <c r="P1088" s="3">
        <f t="shared" si="318"/>
        <v>66.135118818762749</v>
      </c>
      <c r="Q1088" s="3">
        <f t="shared" si="319"/>
        <v>-94.231837962472255</v>
      </c>
      <c r="R1088">
        <f t="shared" si="320"/>
        <v>85.768162037527745</v>
      </c>
      <c r="S1088">
        <f t="shared" si="321"/>
        <v>5.2440613672380808E-2</v>
      </c>
      <c r="T1088">
        <f t="shared" si="304"/>
        <v>66.135118818762749</v>
      </c>
    </row>
    <row r="1089" spans="1:20" x14ac:dyDescent="0.25">
      <c r="A1089">
        <f t="shared" si="305"/>
        <v>330.74617088042197</v>
      </c>
      <c r="B1089">
        <f t="shared" si="322"/>
        <v>52.639888004335852</v>
      </c>
      <c r="C1089" t="str">
        <f t="shared" si="306"/>
        <v>-149.534965137238-2013.26999771618i</v>
      </c>
      <c r="D1089" t="str">
        <f t="shared" si="307"/>
        <v>3.47812498179332-302.346911422685i</v>
      </c>
      <c r="E1089" t="str">
        <f t="shared" si="308"/>
        <v>162.421766623503-0.496749706550637i</v>
      </c>
      <c r="F1089" t="str">
        <f t="shared" si="309"/>
        <v>2.90990990697623-2837.33736508415i</v>
      </c>
      <c r="G1089" t="str">
        <f t="shared" si="310"/>
        <v>0.999999998991834-0.0000317516323725096i</v>
      </c>
      <c r="H1089" t="str">
        <f t="shared" si="311"/>
        <v>15.1537569279174+1.24598215171928i</v>
      </c>
      <c r="I1089" t="str">
        <f t="shared" si="312"/>
        <v>24.2341095728619-291.082041884608i</v>
      </c>
      <c r="K1089" t="str">
        <f t="shared" si="313"/>
        <v>0.327735504071573-0.0271272097159754i</v>
      </c>
      <c r="L1089" t="str">
        <f t="shared" si="314"/>
        <v>0.000833333333333333-15.3164467972554i</v>
      </c>
      <c r="M1089" t="str">
        <f t="shared" si="315"/>
        <v>0.005-5.38942352545135i</v>
      </c>
      <c r="N1089">
        <f t="shared" si="316"/>
        <v>85.752174776963429</v>
      </c>
      <c r="O1089">
        <f t="shared" si="317"/>
        <v>66.101933426483569</v>
      </c>
      <c r="P1089" s="3">
        <f t="shared" si="318"/>
        <v>66.101933426483569</v>
      </c>
      <c r="Q1089" s="3">
        <f t="shared" si="319"/>
        <v>-94.247825223036571</v>
      </c>
      <c r="R1089">
        <f t="shared" si="320"/>
        <v>85.752174776963429</v>
      </c>
      <c r="S1089">
        <f t="shared" si="321"/>
        <v>5.2639888004335854E-2</v>
      </c>
      <c r="T1089">
        <f t="shared" si="304"/>
        <v>66.101933426483569</v>
      </c>
    </row>
    <row r="1090" spans="1:20" x14ac:dyDescent="0.25">
      <c r="A1090">
        <f t="shared" si="305"/>
        <v>332.00300632976757</v>
      </c>
      <c r="B1090">
        <f t="shared" si="322"/>
        <v>52.83991957875233</v>
      </c>
      <c r="C1090" t="str">
        <f t="shared" si="306"/>
        <v>-149.5264136208-2005.55053352177i</v>
      </c>
      <c r="D1090" t="str">
        <f t="shared" si="307"/>
        <v>3.47812498165468-301.202344429985i</v>
      </c>
      <c r="E1090" t="str">
        <f t="shared" si="308"/>
        <v>162.421405647176-0.498605634292013i</v>
      </c>
      <c r="F1090" t="str">
        <f t="shared" si="309"/>
        <v>2.90990990695389-2826.59629984825i</v>
      </c>
      <c r="G1090" t="str">
        <f t="shared" si="310"/>
        <v>0.999999998984157-0.0000318722885752805i</v>
      </c>
      <c r="H1090" t="str">
        <f t="shared" si="311"/>
        <v>15.1537739990836+1.2507172946154i</v>
      </c>
      <c r="I1090" t="str">
        <f t="shared" si="312"/>
        <v>24.2341177752567-289.980257991142i</v>
      </c>
      <c r="K1090" t="str">
        <f t="shared" si="313"/>
        <v>0.327718381434164-0.0272288583058974i</v>
      </c>
      <c r="L1090" t="str">
        <f t="shared" si="314"/>
        <v>0.000833333333333333-15.2584646316551i</v>
      </c>
      <c r="M1090" t="str">
        <f t="shared" si="315"/>
        <v>0.005-5.3690212447214i</v>
      </c>
      <c r="N1090">
        <f t="shared" si="316"/>
        <v>85.736127830835059</v>
      </c>
      <c r="O1090">
        <f t="shared" si="317"/>
        <v>66.068746208923542</v>
      </c>
      <c r="P1090" s="3">
        <f t="shared" si="318"/>
        <v>66.068746208923542</v>
      </c>
      <c r="Q1090" s="3">
        <f t="shared" si="319"/>
        <v>-94.263872169164941</v>
      </c>
      <c r="R1090">
        <f t="shared" si="320"/>
        <v>85.736127830835059</v>
      </c>
      <c r="S1090">
        <f t="shared" si="321"/>
        <v>5.283991957875233E-2</v>
      </c>
      <c r="T1090">
        <f t="shared" si="304"/>
        <v>66.068746208923542</v>
      </c>
    </row>
    <row r="1091" spans="1:20" x14ac:dyDescent="0.25">
      <c r="A1091">
        <f t="shared" si="305"/>
        <v>333.26461775382069</v>
      </c>
      <c r="B1091">
        <f t="shared" si="322"/>
        <v>53.040711273151587</v>
      </c>
      <c r="C1091" t="str">
        <f t="shared" si="306"/>
        <v>-149.517797977085-1997.85993112212i</v>
      </c>
      <c r="D1091" t="str">
        <f t="shared" si="307"/>
        <v>3.47812498151498-300.062110334131i</v>
      </c>
      <c r="E1091" t="str">
        <f t="shared" si="308"/>
        <v>162.421041964209-0.500468255239812i</v>
      </c>
      <c r="F1091" t="str">
        <f t="shared" si="309"/>
        <v>2.90990990693138-2815.89589614909i</v>
      </c>
      <c r="G1091" t="str">
        <f t="shared" si="310"/>
        <v>0.999999998976422-0.0000319934032716191i</v>
      </c>
      <c r="H1091" t="str">
        <f t="shared" si="311"/>
        <v>15.153791200257+1.25547043575479i</v>
      </c>
      <c r="I1091" t="str">
        <f t="shared" si="312"/>
        <v>24.2341260401133-288.882645561298i</v>
      </c>
      <c r="K1091" t="str">
        <f t="shared" si="313"/>
        <v>0.327701130242501-0.0273308768949387i</v>
      </c>
      <c r="L1091" t="str">
        <f t="shared" si="314"/>
        <v>0.000833333333333333-15.2007019641912i</v>
      </c>
      <c r="M1091" t="str">
        <f t="shared" si="315"/>
        <v>0.005-5.3486961991646i</v>
      </c>
      <c r="N1091">
        <f t="shared" si="316"/>
        <v>85.720020984413111</v>
      </c>
      <c r="O1091">
        <f t="shared" si="317"/>
        <v>66.035557152398226</v>
      </c>
      <c r="P1091" s="3">
        <f t="shared" si="318"/>
        <v>66.035557152398226</v>
      </c>
      <c r="Q1091" s="3">
        <f t="shared" si="319"/>
        <v>-94.279979015586889</v>
      </c>
      <c r="R1091">
        <f t="shared" si="320"/>
        <v>85.720020984413111</v>
      </c>
      <c r="S1091">
        <f t="shared" si="321"/>
        <v>5.3040711273151589E-2</v>
      </c>
      <c r="T1091">
        <f t="shared" si="304"/>
        <v>66.035557152398226</v>
      </c>
    </row>
    <row r="1092" spans="1:20" x14ac:dyDescent="0.25">
      <c r="A1092">
        <f t="shared" si="305"/>
        <v>334.53102330128519</v>
      </c>
      <c r="B1092">
        <f t="shared" si="322"/>
        <v>53.242265975989561</v>
      </c>
      <c r="C1092" t="str">
        <f t="shared" si="306"/>
        <v>-149.509117732732-1990.1980800124i</v>
      </c>
      <c r="D1092" t="str">
        <f t="shared" si="307"/>
        <v>3.47812498137424-298.926192732474i</v>
      </c>
      <c r="E1092" t="str">
        <f t="shared" si="308"/>
        <v>162.420675554627-0.502337590786376i</v>
      </c>
      <c r="F1092" t="str">
        <f t="shared" si="309"/>
        <v>2.90990990690873-2805.23600005777i</v>
      </c>
      <c r="G1092" t="str">
        <f t="shared" si="310"/>
        <v>0.999999998968628-0.0000321149782038009i</v>
      </c>
      <c r="H1092" t="str">
        <f t="shared" si="311"/>
        <v>15.1538085324277+1.26024164358459i</v>
      </c>
      <c r="I1092" t="str">
        <f t="shared" si="312"/>
        <v>24.2341343679079-287.789188805551i</v>
      </c>
      <c r="K1092" t="str">
        <f t="shared" si="313"/>
        <v>0.32768374954532-0.0274332667058779i</v>
      </c>
      <c r="L1092" t="str">
        <f t="shared" si="314"/>
        <v>0.000833333333333333-15.1431579639282i</v>
      </c>
      <c r="M1092" t="str">
        <f t="shared" si="315"/>
        <v>0.005-5.32844809639827i</v>
      </c>
      <c r="N1092">
        <f t="shared" si="316"/>
        <v>85.703854022287601</v>
      </c>
      <c r="O1092">
        <f t="shared" si="317"/>
        <v>66.002366243122054</v>
      </c>
      <c r="P1092" s="3">
        <f t="shared" si="318"/>
        <v>66.002366243122054</v>
      </c>
      <c r="Q1092" s="3">
        <f t="shared" si="319"/>
        <v>-94.296145977712399</v>
      </c>
      <c r="R1092">
        <f t="shared" si="320"/>
        <v>85.703854022287601</v>
      </c>
      <c r="S1092">
        <f t="shared" si="321"/>
        <v>5.3242265975989564E-2</v>
      </c>
      <c r="T1092">
        <f t="shared" si="304"/>
        <v>66.002366243122054</v>
      </c>
    </row>
    <row r="1093" spans="1:20" x14ac:dyDescent="0.25">
      <c r="A1093">
        <f t="shared" si="305"/>
        <v>335.80224118983011</v>
      </c>
      <c r="B1093">
        <f t="shared" si="322"/>
        <v>53.444586586698321</v>
      </c>
      <c r="C1093" t="str">
        <f t="shared" si="306"/>
        <v>-149.500372410988-1982.5648701028i</v>
      </c>
      <c r="D1093" t="str">
        <f t="shared" si="307"/>
        <v>3.47812498123243-297.794575284454i</v>
      </c>
      <c r="E1093" t="str">
        <f t="shared" si="308"/>
        <v>162.420306398313-0.504213662360072i</v>
      </c>
      <c r="F1093" t="str">
        <f t="shared" si="309"/>
        <v>2.90990990688586-2794.61645822808i</v>
      </c>
      <c r="G1093" t="str">
        <f t="shared" si="310"/>
        <v>0.999999998960775-0.0000322370151207222i</v>
      </c>
      <c r="H1093" t="str">
        <f t="shared" si="311"/>
        <v>15.1538259965937+1.26503098681262i</v>
      </c>
      <c r="I1093" t="str">
        <f t="shared" si="312"/>
        <v>24.2341427591193-286.699871994163i</v>
      </c>
      <c r="K1093" t="str">
        <f t="shared" si="313"/>
        <v>0.327666238384527-0.0275360289640981i</v>
      </c>
      <c r="L1093" t="str">
        <f t="shared" si="314"/>
        <v>0.000833333333333333-15.0858318030765i</v>
      </c>
      <c r="M1093" t="str">
        <f t="shared" si="315"/>
        <v>0.005-5.30827664514671i</v>
      </c>
      <c r="N1093">
        <f t="shared" si="316"/>
        <v>85.687626728367732</v>
      </c>
      <c r="O1093">
        <f t="shared" si="317"/>
        <v>65.969173467207881</v>
      </c>
      <c r="P1093" s="3">
        <f t="shared" si="318"/>
        <v>65.969173467207881</v>
      </c>
      <c r="Q1093" s="3">
        <f t="shared" si="319"/>
        <v>-94.312373271632268</v>
      </c>
      <c r="R1093">
        <f t="shared" si="320"/>
        <v>85.687626728367732</v>
      </c>
      <c r="S1093">
        <f t="shared" si="321"/>
        <v>5.3444586586698324E-2</v>
      </c>
      <c r="T1093">
        <f t="shared" si="304"/>
        <v>65.969173467207881</v>
      </c>
    </row>
    <row r="1094" spans="1:20" x14ac:dyDescent="0.25">
      <c r="A1094">
        <f t="shared" si="305"/>
        <v>337.07828970635143</v>
      </c>
      <c r="B1094">
        <f t="shared" si="322"/>
        <v>53.647676015727775</v>
      </c>
      <c r="C1094" t="str">
        <f t="shared" si="306"/>
        <v>-149.491561531706-1974.96019171697i</v>
      </c>
      <c r="D1094" t="str">
        <f t="shared" si="307"/>
        <v>3.47812498108951-296.667241711378i</v>
      </c>
      <c r="E1094" t="str">
        <f t="shared" si="308"/>
        <v>162.419934475005-0.506096491425463i</v>
      </c>
      <c r="F1094" t="str">
        <f t="shared" si="309"/>
        <v>2.90990990686282-2784.03711789437i</v>
      </c>
      <c r="G1094" t="str">
        <f t="shared" si="310"/>
        <v>0.999999998952862-0.0000323595157779248i</v>
      </c>
      <c r="H1094" t="str">
        <f t="shared" si="311"/>
        <v>15.1538435937601+1.26983853440843i</v>
      </c>
      <c r="I1094" t="str">
        <f t="shared" si="312"/>
        <v>24.2341512142309-285.614679456947i</v>
      </c>
      <c r="K1094" t="str">
        <f t="shared" si="313"/>
        <v>0.327648595795157-0.0276391648975752i</v>
      </c>
      <c r="L1094" t="str">
        <f t="shared" si="314"/>
        <v>0.000833333333333333-15.02872265698i</v>
      </c>
      <c r="M1094" t="str">
        <f t="shared" si="315"/>
        <v>0.005-5.28818155523682i</v>
      </c>
      <c r="N1094">
        <f t="shared" si="316"/>
        <v>85.671338885880218</v>
      </c>
      <c r="O1094">
        <f t="shared" si="317"/>
        <v>65.935978810666128</v>
      </c>
      <c r="P1094" s="3">
        <f t="shared" si="318"/>
        <v>65.935978810666128</v>
      </c>
      <c r="Q1094" s="3">
        <f t="shared" si="319"/>
        <v>-94.328661114119782</v>
      </c>
      <c r="R1094">
        <f t="shared" si="320"/>
        <v>85.671338885880218</v>
      </c>
      <c r="S1094">
        <f t="shared" si="321"/>
        <v>5.3647676015727778E-2</v>
      </c>
      <c r="T1094">
        <f t="shared" si="304"/>
        <v>65.935978810666128</v>
      </c>
    </row>
    <row r="1095" spans="1:20" x14ac:dyDescent="0.25">
      <c r="A1095">
        <f t="shared" si="305"/>
        <v>338.35918720723561</v>
      </c>
      <c r="B1095">
        <f t="shared" si="322"/>
        <v>53.851537184587542</v>
      </c>
      <c r="C1095" t="str">
        <f t="shared" si="306"/>
        <v>-149.48268461131-1967.38393559042i</v>
      </c>
      <c r="D1095" t="str">
        <f t="shared" si="307"/>
        <v>3.4781249809455-295.544175796171i</v>
      </c>
      <c r="E1095" t="str">
        <f t="shared" si="308"/>
        <v>162.419559764298-0.50798609948259i</v>
      </c>
      <c r="F1095" t="str">
        <f t="shared" si="309"/>
        <v>2.90990990683964-2773.49782686926i</v>
      </c>
      <c r="G1095" t="str">
        <f t="shared" si="310"/>
        <v>0.999999998944888-0.000032482481937622i</v>
      </c>
      <c r="H1095" t="str">
        <f t="shared" si="311"/>
        <v>15.1538613249402+1.27466435560428i</v>
      </c>
      <c r="I1095" t="str">
        <f t="shared" si="312"/>
        <v>24.2341597337291-284.53359558305i</v>
      </c>
      <c r="K1095" t="str">
        <f t="shared" si="313"/>
        <v>0.327630820805322-0.0277426757368652i</v>
      </c>
      <c r="L1095" t="str">
        <f t="shared" si="314"/>
        <v>0.000833333333333333-14.9718297041044i</v>
      </c>
      <c r="M1095" t="str">
        <f t="shared" si="315"/>
        <v>0.005-5.26816253759397i</v>
      </c>
      <c r="N1095">
        <f t="shared" si="316"/>
        <v>85.654990277368483</v>
      </c>
      <c r="O1095">
        <f t="shared" si="317"/>
        <v>65.902782259404006</v>
      </c>
      <c r="P1095" s="3">
        <f t="shared" si="318"/>
        <v>65.902782259404006</v>
      </c>
      <c r="Q1095" s="3">
        <f t="shared" si="319"/>
        <v>-94.345009722631517</v>
      </c>
      <c r="R1095">
        <f t="shared" si="320"/>
        <v>85.654990277368483</v>
      </c>
      <c r="S1095">
        <f t="shared" si="321"/>
        <v>5.3851537184587545E-2</v>
      </c>
      <c r="T1095">
        <f t="shared" si="304"/>
        <v>65.902782259404006</v>
      </c>
    </row>
    <row r="1096" spans="1:20" x14ac:dyDescent="0.25">
      <c r="A1096">
        <f t="shared" si="305"/>
        <v>339.64495211862305</v>
      </c>
      <c r="B1096">
        <f t="shared" si="322"/>
        <v>54.056173025888974</v>
      </c>
      <c r="C1096" t="str">
        <f t="shared" si="306"/>
        <v>-149.473741162777-1959.83599286902i</v>
      </c>
      <c r="D1096" t="str">
        <f t="shared" si="307"/>
        <v>3.47812498080042-294.425361383155i</v>
      </c>
      <c r="E1096" t="str">
        <f t="shared" si="308"/>
        <v>162.419182245641-0.509882508066843i</v>
      </c>
      <c r="F1096" t="str">
        <f t="shared" si="309"/>
        <v>2.90990990681623-2762.99843354153i</v>
      </c>
      <c r="G1096" t="str">
        <f t="shared" si="310"/>
        <v>0.999999998936854-0.000032605915368723i</v>
      </c>
      <c r="H1096" t="str">
        <f t="shared" si="311"/>
        <v>15.1538791911546+1.27950851989614i</v>
      </c>
      <c r="I1096" t="str">
        <f t="shared" si="312"/>
        <v>24.2341683181044-283.45660482072i</v>
      </c>
      <c r="K1096" t="str">
        <f t="shared" si="313"/>
        <v>0.327612912436171-0.0278465627150908i</v>
      </c>
      <c r="L1096" t="str">
        <f t="shared" si="314"/>
        <v>0.000833333333333333-14.9151521260255i</v>
      </c>
      <c r="M1096" t="str">
        <f t="shared" si="315"/>
        <v>0.005-5.24821930423784i</v>
      </c>
      <c r="N1096">
        <f t="shared" si="316"/>
        <v>85.638580684691718</v>
      </c>
      <c r="O1096">
        <f t="shared" si="317"/>
        <v>65.869583799225012</v>
      </c>
      <c r="P1096" s="3">
        <f t="shared" si="318"/>
        <v>65.869583799225012</v>
      </c>
      <c r="Q1096" s="3">
        <f t="shared" si="319"/>
        <v>-94.361419315308282</v>
      </c>
      <c r="R1096">
        <f t="shared" si="320"/>
        <v>85.638580684691718</v>
      </c>
      <c r="S1096">
        <f t="shared" si="321"/>
        <v>5.4056173025888971E-2</v>
      </c>
      <c r="T1096">
        <f t="shared" si="304"/>
        <v>65.869583799225012</v>
      </c>
    </row>
    <row r="1097" spans="1:20" x14ac:dyDescent="0.25">
      <c r="A1097">
        <f t="shared" si="305"/>
        <v>340.93560293667383</v>
      </c>
      <c r="B1097">
        <f t="shared" si="322"/>
        <v>54.261586483387354</v>
      </c>
      <c r="C1097" t="str">
        <f t="shared" si="306"/>
        <v>-149.464730695614-1952.31625510738i</v>
      </c>
      <c r="D1097" t="str">
        <f t="shared" si="307"/>
        <v>3.47812498065423-293.310782377807i</v>
      </c>
      <c r="E1097" t="str">
        <f t="shared" si="308"/>
        <v>162.418801898337-0.511785738748713i</v>
      </c>
      <c r="F1097" t="str">
        <f t="shared" si="309"/>
        <v>2.90990990679269-2752.53878687387i</v>
      </c>
      <c r="G1097" t="str">
        <f t="shared" si="310"/>
        <v>0.999999998928759-0.0000327298178468592i</v>
      </c>
      <c r="H1097" t="str">
        <f t="shared" si="311"/>
        <v>15.153897193432+1.28437109704472i</v>
      </c>
      <c r="I1097" t="str">
        <f t="shared" si="312"/>
        <v>24.2341769678509-282.383691677087i</v>
      </c>
      <c r="K1097" t="str">
        <f t="shared" si="313"/>
        <v>0.327594869701835-0.027950827067928i</v>
      </c>
      <c r="L1097" t="str">
        <f t="shared" si="314"/>
        <v>0.000833333333333333-14.8586891074173i</v>
      </c>
      <c r="M1097" t="str">
        <f t="shared" si="315"/>
        <v>0.005-5.2283515682784i</v>
      </c>
      <c r="N1097">
        <f t="shared" si="316"/>
        <v>85.622109889023577</v>
      </c>
      <c r="O1097">
        <f t="shared" si="317"/>
        <v>65.836383415827825</v>
      </c>
      <c r="P1097" s="3">
        <f t="shared" si="318"/>
        <v>65.836383415827825</v>
      </c>
      <c r="Q1097" s="3">
        <f t="shared" si="319"/>
        <v>-94.377890110976423</v>
      </c>
      <c r="R1097">
        <f t="shared" si="320"/>
        <v>85.622109889023577</v>
      </c>
      <c r="S1097">
        <f t="shared" si="321"/>
        <v>5.4261586483387352E-2</v>
      </c>
      <c r="T1097">
        <f t="shared" si="304"/>
        <v>65.836383415827825</v>
      </c>
    </row>
    <row r="1098" spans="1:20" x14ac:dyDescent="0.25">
      <c r="A1098">
        <f t="shared" si="305"/>
        <v>342.23115822783325</v>
      </c>
      <c r="B1098">
        <f t="shared" si="322"/>
        <v>54.467780512024227</v>
      </c>
      <c r="C1098" t="str">
        <f t="shared" si="306"/>
        <v>-149.455652715838-1944.82461426739i</v>
      </c>
      <c r="D1098" t="str">
        <f t="shared" si="307"/>
        <v>3.47812498050693-292.200422746537i</v>
      </c>
      <c r="E1098" t="str">
        <f t="shared" si="308"/>
        <v>162.418418701541-0.513695813132952i</v>
      </c>
      <c r="F1098" t="str">
        <f t="shared" si="309"/>
        <v>2.90990990676896-2742.11873640076i</v>
      </c>
      <c r="G1098" t="str">
        <f t="shared" si="310"/>
        <v>0.999999998920602-0.0000328541911544093i</v>
      </c>
      <c r="H1098" t="str">
        <f t="shared" si="311"/>
        <v>15.1539153328086+1.28925215707648i</v>
      </c>
      <c r="I1098" t="str">
        <f t="shared" si="312"/>
        <v>24.2341856834665-281.314840717936i</v>
      </c>
      <c r="K1098" t="str">
        <f t="shared" si="313"/>
        <v>0.327576691609392-0.0280554700335938i</v>
      </c>
      <c r="L1098" t="str">
        <f t="shared" si="314"/>
        <v>0.000833333333333333-14.8024398360404i</v>
      </c>
      <c r="M1098" t="str">
        <f t="shared" si="315"/>
        <v>0.005-5.20855904391155i</v>
      </c>
      <c r="N1098">
        <f t="shared" si="316"/>
        <v>85.605577670851346</v>
      </c>
      <c r="O1098">
        <f t="shared" si="317"/>
        <v>65.803181094805993</v>
      </c>
      <c r="P1098" s="3">
        <f t="shared" si="318"/>
        <v>65.803181094805993</v>
      </c>
      <c r="Q1098" s="3">
        <f t="shared" si="319"/>
        <v>-94.394422329148654</v>
      </c>
      <c r="R1098">
        <f t="shared" si="320"/>
        <v>85.605577670851346</v>
      </c>
      <c r="S1098">
        <f t="shared" si="321"/>
        <v>5.4467780512024229E-2</v>
      </c>
      <c r="T1098">
        <f t="shared" si="304"/>
        <v>65.803181094805993</v>
      </c>
    </row>
    <row r="1099" spans="1:20" x14ac:dyDescent="0.25">
      <c r="A1099">
        <f t="shared" si="305"/>
        <v>343.53163662909901</v>
      </c>
      <c r="B1099">
        <f t="shared" si="322"/>
        <v>54.674758077969919</v>
      </c>
      <c r="C1099" t="str">
        <f t="shared" si="306"/>
        <v>-149.446506725942-1937.36096271661i</v>
      </c>
      <c r="D1099" t="str">
        <f t="shared" si="307"/>
        <v>3.4781249803585-291.094266516446i</v>
      </c>
      <c r="E1099" t="str">
        <f t="shared" si="308"/>
        <v>162.418032634261-0.515612752858549i</v>
      </c>
      <c r="F1099" t="str">
        <f t="shared" si="309"/>
        <v>2.90990990674502-2731.73813222626i</v>
      </c>
      <c r="G1099" t="str">
        <f t="shared" si="310"/>
        <v>0.999999998912383-0.0000329790370805249i</v>
      </c>
      <c r="H1099" t="str">
        <f t="shared" si="311"/>
        <v>15.1539336103286+1.29415177028462i</v>
      </c>
      <c r="I1099" t="str">
        <f t="shared" si="312"/>
        <v>24.2341944654528-280.250036567488i</v>
      </c>
      <c r="K1099" t="str">
        <f t="shared" si="313"/>
        <v>0.32755837715881-0.0281604928528307i</v>
      </c>
      <c r="L1099" t="str">
        <f t="shared" si="314"/>
        <v>0.000833333333333333-14.74640350273i</v>
      </c>
      <c r="M1099" t="str">
        <f t="shared" si="315"/>
        <v>0.005-5.18884144641514i</v>
      </c>
      <c r="N1099">
        <f t="shared" si="316"/>
        <v>85.588983809975147</v>
      </c>
      <c r="O1099">
        <f t="shared" si="317"/>
        <v>65.769976821646807</v>
      </c>
      <c r="P1099" s="3">
        <f t="shared" si="318"/>
        <v>65.769976821646807</v>
      </c>
      <c r="Q1099" s="3">
        <f t="shared" si="319"/>
        <v>-94.411016190024853</v>
      </c>
      <c r="R1099">
        <f t="shared" si="320"/>
        <v>85.588983809975147</v>
      </c>
      <c r="S1099">
        <f t="shared" si="321"/>
        <v>5.4674758077969919E-2</v>
      </c>
      <c r="T1099">
        <f t="shared" si="304"/>
        <v>65.769976821646807</v>
      </c>
    </row>
    <row r="1100" spans="1:20" x14ac:dyDescent="0.25">
      <c r="A1100">
        <f t="shared" si="305"/>
        <v>344.83705684828959</v>
      </c>
      <c r="B1100">
        <f t="shared" si="322"/>
        <v>54.882522158666205</v>
      </c>
      <c r="C1100" t="str">
        <f t="shared" si="306"/>
        <v>-149.437292224883-1929.92519322671i</v>
      </c>
      <c r="D1100" t="str">
        <f t="shared" si="307"/>
        <v>3.47812498020892-289.992297775105i</v>
      </c>
      <c r="E1100" t="str">
        <f t="shared" si="308"/>
        <v>162.417643675353-0.517536579598324i</v>
      </c>
      <c r="F1100" t="str">
        <f t="shared" si="309"/>
        <v>2.90990990672094-2721.3968250219i</v>
      </c>
      <c r="G1100" t="str">
        <f t="shared" si="310"/>
        <v>0.999999998904102-0.0000331043574211568i</v>
      </c>
      <c r="H1100" t="str">
        <f t="shared" si="311"/>
        <v>15.1539520270446+1.29907000723011i</v>
      </c>
      <c r="I1100" t="str">
        <f t="shared" si="312"/>
        <v>24.2342033143149-279.189263908189i</v>
      </c>
      <c r="K1100" t="str">
        <f t="shared" si="313"/>
        <v>0.3275399253429-0.0282658967688928i</v>
      </c>
      <c r="L1100" t="str">
        <f t="shared" si="314"/>
        <v>0.000833333333333333-14.6905793013847i</v>
      </c>
      <c r="M1100" t="str">
        <f t="shared" si="315"/>
        <v>0.005-5.16919849214502i</v>
      </c>
      <c r="N1100">
        <f t="shared" si="316"/>
        <v>85.572328085506399</v>
      </c>
      <c r="O1100">
        <f t="shared" si="317"/>
        <v>65.736770581730497</v>
      </c>
      <c r="P1100" s="3">
        <f t="shared" si="318"/>
        <v>65.736770581730497</v>
      </c>
      <c r="Q1100" s="3">
        <f t="shared" si="319"/>
        <v>-94.427671914493601</v>
      </c>
      <c r="R1100">
        <f t="shared" si="320"/>
        <v>85.572328085506399</v>
      </c>
      <c r="S1100">
        <f t="shared" si="321"/>
        <v>5.4882522158666208E-2</v>
      </c>
      <c r="T1100">
        <f t="shared" si="304"/>
        <v>65.736770581730497</v>
      </c>
    </row>
    <row r="1101" spans="1:20" x14ac:dyDescent="0.25">
      <c r="A1101">
        <f t="shared" si="305"/>
        <v>346.14743766431309</v>
      </c>
      <c r="B1101">
        <f t="shared" si="322"/>
        <v>55.091075742869137</v>
      </c>
      <c r="C1101" t="str">
        <f t="shared" si="306"/>
        <v>-149.428008708057-1922.51719897212i</v>
      </c>
      <c r="D1101" t="str">
        <f t="shared" si="307"/>
        <v>3.47812498005825-288.894500670327i</v>
      </c>
      <c r="E1101" t="str">
        <f t="shared" si="308"/>
        <v>162.417251803525-0.519467315058342i</v>
      </c>
      <c r="F1101" t="str">
        <f t="shared" si="309"/>
        <v>2.90990990669666-2711.09466602451i</v>
      </c>
      <c r="G1101" t="str">
        <f t="shared" si="310"/>
        <v>0.999999998895757-0.0000332301539790799i</v>
      </c>
      <c r="H1101" t="str">
        <f t="shared" si="311"/>
        <v>15.1539705840164+1.30400693874277i</v>
      </c>
      <c r="I1101" t="str">
        <f t="shared" si="312"/>
        <v>24.2342122305625-278.132507480463i</v>
      </c>
      <c r="K1101" t="str">
        <f t="shared" si="313"/>
        <v>0.327521335147277-0.0283716830275328i</v>
      </c>
      <c r="L1101" t="str">
        <f t="shared" si="314"/>
        <v>0.000833333333333333-14.6349664289547i</v>
      </c>
      <c r="M1101" t="str">
        <f t="shared" si="315"/>
        <v>0.005-5.14962989853058i</v>
      </c>
      <c r="N1101">
        <f t="shared" si="316"/>
        <v>85.555610275867494</v>
      </c>
      <c r="O1101">
        <f t="shared" si="317"/>
        <v>65.703562360330196</v>
      </c>
      <c r="P1101" s="3">
        <f t="shared" si="318"/>
        <v>65.703562360330196</v>
      </c>
      <c r="Q1101" s="3">
        <f t="shared" si="319"/>
        <v>-94.444389724132506</v>
      </c>
      <c r="R1101">
        <f t="shared" si="320"/>
        <v>85.555610275867494</v>
      </c>
      <c r="S1101">
        <f t="shared" si="321"/>
        <v>5.5091075742869137E-2</v>
      </c>
      <c r="T1101">
        <f t="shared" si="304"/>
        <v>65.703562360330196</v>
      </c>
    </row>
    <row r="1102" spans="1:20" x14ac:dyDescent="0.25">
      <c r="A1102">
        <f t="shared" si="305"/>
        <v>347.46279792743746</v>
      </c>
      <c r="B1102">
        <f t="shared" si="322"/>
        <v>55.300421830692038</v>
      </c>
      <c r="C1102" t="str">
        <f t="shared" si="306"/>
        <v>-149.418655667273-1915.13687352831i</v>
      </c>
      <c r="D1102" t="str">
        <f t="shared" si="307"/>
        <v>3.47812497990639-287.80085940993i</v>
      </c>
      <c r="E1102" t="str">
        <f t="shared" si="308"/>
        <v>162.416856997335-0.521404980977643i</v>
      </c>
      <c r="F1102" t="str">
        <f t="shared" si="309"/>
        <v>2.90990990667219-2700.83150703408i</v>
      </c>
      <c r="G1102" t="str">
        <f t="shared" si="310"/>
        <v>0.999999998887349-0.0000333564285639199i</v>
      </c>
      <c r="H1102" t="str">
        <f t="shared" si="311"/>
        <v>15.1539892823126+1.30896263592222i</v>
      </c>
      <c r="I1102" t="str">
        <f t="shared" si="312"/>
        <v>24.2342212147088-277.079752082524i</v>
      </c>
      <c r="K1102" t="str">
        <f t="shared" si="313"/>
        <v>0.327502605550302-0.0284778528769852i</v>
      </c>
      <c r="L1102" t="str">
        <f t="shared" si="314"/>
        <v>0.000833333333333333-14.5795640854301i</v>
      </c>
      <c r="M1102" t="str">
        <f t="shared" si="315"/>
        <v>0.005-5.13013538407113i</v>
      </c>
      <c r="N1102">
        <f t="shared" si="316"/>
        <v>85.53883015879039</v>
      </c>
      <c r="O1102">
        <f t="shared" si="317"/>
        <v>65.67035214261027</v>
      </c>
      <c r="P1102" s="3">
        <f t="shared" si="318"/>
        <v>65.67035214261027</v>
      </c>
      <c r="Q1102" s="3">
        <f t="shared" si="319"/>
        <v>-94.46116984120961</v>
      </c>
      <c r="R1102">
        <f t="shared" si="320"/>
        <v>85.53883015879039</v>
      </c>
      <c r="S1102">
        <f t="shared" si="321"/>
        <v>5.5300421830692038E-2</v>
      </c>
      <c r="T1102">
        <f t="shared" si="304"/>
        <v>65.67035214261027</v>
      </c>
    </row>
    <row r="1103" spans="1:20" x14ac:dyDescent="0.25">
      <c r="A1103">
        <f t="shared" si="305"/>
        <v>348.78315655956175</v>
      </c>
      <c r="B1103">
        <f t="shared" si="322"/>
        <v>55.51056343364867</v>
      </c>
      <c r="C1103" t="str">
        <f t="shared" si="306"/>
        <v>-149.409232590729-1907.78411087033i</v>
      </c>
      <c r="D1103" t="str">
        <f t="shared" si="307"/>
        <v>3.4781249797534-286.711358261515i</v>
      </c>
      <c r="E1103" t="str">
        <f t="shared" si="308"/>
        <v>162.416459235186-0.523349599127966i</v>
      </c>
      <c r="F1103" t="str">
        <f t="shared" si="309"/>
        <v>2.90990990664755-2690.6072004116i</v>
      </c>
      <c r="G1103" t="str">
        <f t="shared" si="310"/>
        <v>0.999999998878876-0.0000334831829921791i</v>
      </c>
      <c r="H1103" t="str">
        <f t="shared" si="311"/>
        <v>15.1540081230096+1.31393717013896i</v>
      </c>
      <c r="I1103" t="str">
        <f t="shared" si="312"/>
        <v>24.2342302672707-276.03098257013i</v>
      </c>
      <c r="K1103" t="str">
        <f t="shared" si="313"/>
        <v>0.32748373552304-0.0285844075679527i</v>
      </c>
      <c r="L1103" t="str">
        <f t="shared" si="314"/>
        <v>0.000833333333333333-14.5243714738295i</v>
      </c>
      <c r="M1103" t="str">
        <f t="shared" si="315"/>
        <v>0.005-5.11071466833146i</v>
      </c>
      <c r="N1103">
        <f t="shared" si="316"/>
        <v>85.521987511315757</v>
      </c>
      <c r="O1103">
        <f t="shared" si="317"/>
        <v>65.637139913625873</v>
      </c>
      <c r="P1103" s="3">
        <f t="shared" si="318"/>
        <v>65.637139913625873</v>
      </c>
      <c r="Q1103" s="3">
        <f t="shared" si="319"/>
        <v>-94.478012488684243</v>
      </c>
      <c r="R1103">
        <f t="shared" si="320"/>
        <v>85.521987511315757</v>
      </c>
      <c r="S1103">
        <f t="shared" si="321"/>
        <v>5.5510563433648671E-2</v>
      </c>
      <c r="T1103">
        <f t="shared" si="304"/>
        <v>65.637139913625873</v>
      </c>
    </row>
    <row r="1104" spans="1:20" x14ac:dyDescent="0.25">
      <c r="A1104">
        <f t="shared" si="305"/>
        <v>350.10853255448808</v>
      </c>
      <c r="B1104">
        <f t="shared" si="322"/>
        <v>55.721503574696534</v>
      </c>
      <c r="C1104" t="str">
        <f t="shared" si="306"/>
        <v>-149.399738962991-1900.45880537141i</v>
      </c>
      <c r="D1104" t="str">
        <f t="shared" si="307"/>
        <v>3.47812497959923-285.625981552247i</v>
      </c>
      <c r="E1104" t="str">
        <f t="shared" si="308"/>
        <v>162.416058495328-0.525301191312908i</v>
      </c>
      <c r="F1104" t="str">
        <f t="shared" si="309"/>
        <v>2.90990990662272-2680.42159907701i</v>
      </c>
      <c r="G1104" t="str">
        <f t="shared" si="310"/>
        <v>0.99999999887034-0.0000336104190872625i</v>
      </c>
      <c r="H1104" t="str">
        <f t="shared" si="311"/>
        <v>15.1540271071921+1.31893061303541i</v>
      </c>
      <c r="I1104" t="str">
        <f t="shared" si="312"/>
        <v>24.2342393887696-274.986183856388i</v>
      </c>
      <c r="K1104" t="str">
        <f t="shared" si="313"/>
        <v>0.32746472402921-0.0286913483535901i</v>
      </c>
      <c r="L1104" t="str">
        <f t="shared" si="314"/>
        <v>0.000833333333333333-14.4693878001888i</v>
      </c>
      <c r="M1104" t="str">
        <f t="shared" si="315"/>
        <v>0.005-5.09136747193809i</v>
      </c>
      <c r="N1104">
        <f t="shared" si="316"/>
        <v>85.505082109792255</v>
      </c>
      <c r="O1104">
        <f t="shared" si="317"/>
        <v>65.603925658322524</v>
      </c>
      <c r="P1104" s="3">
        <f t="shared" si="318"/>
        <v>65.603925658322524</v>
      </c>
      <c r="Q1104" s="3">
        <f t="shared" si="319"/>
        <v>-94.494917890207745</v>
      </c>
      <c r="R1104">
        <f t="shared" si="320"/>
        <v>85.505082109792255</v>
      </c>
      <c r="S1104">
        <f t="shared" si="321"/>
        <v>5.5721503574696532E-2</v>
      </c>
      <c r="T1104">
        <f t="shared" si="304"/>
        <v>65.603925658322524</v>
      </c>
    </row>
    <row r="1105" spans="1:20" x14ac:dyDescent="0.25">
      <c r="A1105">
        <f t="shared" si="305"/>
        <v>351.43894497819514</v>
      </c>
      <c r="B1105">
        <f t="shared" si="322"/>
        <v>55.933245288280382</v>
      </c>
      <c r="C1105" t="str">
        <f t="shared" si="306"/>
        <v>-149.390174264967-1893.16085180129i</v>
      </c>
      <c r="D1105" t="str">
        <f t="shared" si="307"/>
        <v>3.47812497944388-284.544713668614i</v>
      </c>
      <c r="E1105" t="str">
        <f t="shared" si="308"/>
        <v>162.415654755859-0.527259779368043i</v>
      </c>
      <c r="F1105" t="str">
        <f t="shared" si="309"/>
        <v>2.90990990659766-2670.274556507i</v>
      </c>
      <c r="G1105" t="str">
        <f t="shared" si="310"/>
        <v>0.999999998861738-0.0000337381386795039i</v>
      </c>
      <c r="H1105" t="str">
        <f t="shared" si="311"/>
        <v>15.154046235953+1.32394303652691i</v>
      </c>
      <c r="I1105" t="str">
        <f t="shared" si="312"/>
        <v>24.2342485797303-273.945340911517i</v>
      </c>
      <c r="K1105" t="str">
        <f t="shared" si="313"/>
        <v>0.327445570025135-0.0287986764894882i</v>
      </c>
      <c r="L1105" t="str">
        <f t="shared" si="314"/>
        <v>0.000833333333333333-14.4146122735493i</v>
      </c>
      <c r="M1105" t="str">
        <f t="shared" si="315"/>
        <v>0.005-5.07209351657512i</v>
      </c>
      <c r="N1105">
        <f t="shared" si="316"/>
        <v>85.488113729875352</v>
      </c>
      <c r="O1105">
        <f t="shared" si="317"/>
        <v>65.570709361534753</v>
      </c>
      <c r="P1105" s="3">
        <f t="shared" si="318"/>
        <v>65.570709361534753</v>
      </c>
      <c r="Q1105" s="3">
        <f t="shared" si="319"/>
        <v>-94.511886270124648</v>
      </c>
      <c r="R1105">
        <f t="shared" si="320"/>
        <v>85.488113729875352</v>
      </c>
      <c r="S1105">
        <f t="shared" si="321"/>
        <v>5.5933245288280385E-2</v>
      </c>
      <c r="T1105">
        <f t="shared" si="304"/>
        <v>65.570709361534753</v>
      </c>
    </row>
    <row r="1106" spans="1:20" x14ac:dyDescent="0.25">
      <c r="A1106">
        <f t="shared" si="305"/>
        <v>352.77441296911223</v>
      </c>
      <c r="B1106">
        <f t="shared" si="322"/>
        <v>56.145791620375846</v>
      </c>
      <c r="C1106" t="str">
        <f t="shared" si="306"/>
        <v>-149.380537973885-1885.89014532487i</v>
      </c>
      <c r="D1106" t="str">
        <f t="shared" si="307"/>
        <v>3.47812497928735-283.467539056216i</v>
      </c>
      <c r="E1106" t="str">
        <f t="shared" si="308"/>
        <v>162.415247994719-0.529225385159896i</v>
      </c>
      <c r="F1106" t="str">
        <f t="shared" si="309"/>
        <v>2.90990990657246-2660.16592673296i</v>
      </c>
      <c r="G1106" t="str">
        <f t="shared" si="310"/>
        <v>0.999999998853071-0.0000338663436061925i</v>
      </c>
      <c r="H1106" t="str">
        <f t="shared" si="311"/>
        <v>15.1540655103934+1.3289745128028i</v>
      </c>
      <c r="I1106" t="str">
        <f t="shared" si="312"/>
        <v>24.2342578406817-272.908438762645i</v>
      </c>
      <c r="K1106" t="str">
        <f t="shared" si="313"/>
        <v>0.327426272459697-0.0289063932336591i</v>
      </c>
      <c r="L1106" t="str">
        <f t="shared" si="314"/>
        <v>0.000833333333333333-14.3600441059467i</v>
      </c>
      <c r="M1106" t="str">
        <f t="shared" si="315"/>
        <v>0.005-5.05289252498018i</v>
      </c>
      <c r="N1106">
        <f t="shared" si="316"/>
        <v>85.471082146526641</v>
      </c>
      <c r="O1106">
        <f t="shared" si="317"/>
        <v>65.537491007985778</v>
      </c>
      <c r="P1106" s="3">
        <f t="shared" si="318"/>
        <v>65.537491007985778</v>
      </c>
      <c r="Q1106" s="3">
        <f t="shared" si="319"/>
        <v>-94.528917853473359</v>
      </c>
      <c r="R1106">
        <f t="shared" si="320"/>
        <v>85.471082146526641</v>
      </c>
      <c r="S1106">
        <f t="shared" si="321"/>
        <v>5.6145791620375848E-2</v>
      </c>
      <c r="T1106">
        <f t="shared" si="304"/>
        <v>65.537491007985778</v>
      </c>
    </row>
    <row r="1107" spans="1:20" x14ac:dyDescent="0.25">
      <c r="A1107">
        <f t="shared" si="305"/>
        <v>354.11495573839488</v>
      </c>
      <c r="B1107">
        <f t="shared" si="322"/>
        <v>56.359145628533277</v>
      </c>
      <c r="C1107" t="str">
        <f t="shared" si="306"/>
        <v>-149.370829563266-1878.64658150064i</v>
      </c>
      <c r="D1107" t="str">
        <f t="shared" si="307"/>
        <v>3.47812497912964-282.394442219534i</v>
      </c>
      <c r="E1107" t="str">
        <f t="shared" si="308"/>
        <v>162.414838189695-0.531198030586028i</v>
      </c>
      <c r="F1107" t="str">
        <f t="shared" si="309"/>
        <v>2.90990990654702-2650.09556433886i</v>
      </c>
      <c r="G1107" t="str">
        <f t="shared" si="310"/>
        <v>0.999999998844338-0.0000339950357115991i</v>
      </c>
      <c r="H1107" t="str">
        <f t="shared" si="311"/>
        <v>15.1540849316232+1.33402511432747i</v>
      </c>
      <c r="I1107" t="str">
        <f t="shared" si="312"/>
        <v>24.2342671721569-271.875462493593i</v>
      </c>
      <c r="K1107" t="str">
        <f t="shared" si="313"/>
        <v>0.327406830274281-0.029014499846518i</v>
      </c>
      <c r="L1107" t="str">
        <f t="shared" si="314"/>
        <v>0.000833333333333333-14.3056825123996i</v>
      </c>
      <c r="M1107" t="str">
        <f t="shared" si="315"/>
        <v>0.005-5.0337642209406i</v>
      </c>
      <c r="N1107">
        <f t="shared" si="316"/>
        <v>85.45398713401292</v>
      </c>
      <c r="O1107">
        <f t="shared" si="317"/>
        <v>65.504270582286537</v>
      </c>
      <c r="P1107" s="3">
        <f t="shared" si="318"/>
        <v>65.504270582286537</v>
      </c>
      <c r="Q1107" s="3">
        <f t="shared" si="319"/>
        <v>-94.54601286598708</v>
      </c>
      <c r="R1107">
        <f t="shared" si="320"/>
        <v>85.45398713401292</v>
      </c>
      <c r="S1107">
        <f t="shared" si="321"/>
        <v>5.6359145628533273E-2</v>
      </c>
      <c r="T1107">
        <f t="shared" si="304"/>
        <v>65.504270582286537</v>
      </c>
    </row>
    <row r="1108" spans="1:20" x14ac:dyDescent="0.25">
      <c r="A1108">
        <f t="shared" si="305"/>
        <v>355.46059257020084</v>
      </c>
      <c r="B1108">
        <f t="shared" si="322"/>
        <v>56.573310381921708</v>
      </c>
      <c r="C1108" t="str">
        <f t="shared" si="306"/>
        <v>-149.361048502904-1871.43005627918i</v>
      </c>
      <c r="D1108" t="str">
        <f t="shared" si="307"/>
        <v>3.47812497897072-281.32540772171i</v>
      </c>
      <c r="E1108" t="str">
        <f t="shared" si="308"/>
        <v>162.414425318413-0.53317773757437i</v>
      </c>
      <c r="F1108" t="str">
        <f t="shared" si="309"/>
        <v>2.90990990652142-2640.06332445915i</v>
      </c>
      <c r="G1108" t="str">
        <f t="shared" si="310"/>
        <v>0.999999998835538-0.0000341242168470029i</v>
      </c>
      <c r="H1108" t="str">
        <f t="shared" si="311"/>
        <v>15.1541045007605+1.33909491384141i</v>
      </c>
      <c r="I1108" t="str">
        <f t="shared" si="312"/>
        <v>24.2342765746933-270.846397244654i</v>
      </c>
      <c r="K1108" t="str">
        <f t="shared" si="313"/>
        <v>0.327387242402732-0.029122997590868i</v>
      </c>
      <c r="L1108" t="str">
        <f t="shared" si="314"/>
        <v>0.000833333333333333-14.2515267108982i</v>
      </c>
      <c r="M1108" t="str">
        <f t="shared" si="315"/>
        <v>0.005-5.0147083292893i</v>
      </c>
      <c r="N1108">
        <f t="shared" si="316"/>
        <v>85.436828465905094</v>
      </c>
      <c r="O1108">
        <f t="shared" si="317"/>
        <v>65.471048068934678</v>
      </c>
      <c r="P1108" s="3">
        <f t="shared" si="318"/>
        <v>65.471048068934678</v>
      </c>
      <c r="Q1108" s="3">
        <f t="shared" si="319"/>
        <v>-94.563171534094906</v>
      </c>
      <c r="R1108">
        <f t="shared" si="320"/>
        <v>85.436828465905094</v>
      </c>
      <c r="S1108">
        <f t="shared" si="321"/>
        <v>5.6573310381921711E-2</v>
      </c>
      <c r="T1108">
        <f t="shared" si="304"/>
        <v>65.471048068934678</v>
      </c>
    </row>
    <row r="1109" spans="1:20" x14ac:dyDescent="0.25">
      <c r="A1109">
        <f t="shared" si="305"/>
        <v>356.81134282196763</v>
      </c>
      <c r="B1109">
        <f t="shared" si="322"/>
        <v>56.788288961373013</v>
      </c>
      <c r="C1109" t="str">
        <f t="shared" si="306"/>
        <v>-149.351194258841-1864.24046600178i</v>
      </c>
      <c r="D1109" t="str">
        <f t="shared" si="307"/>
        <v>3.47812497881061-280.260420184324i</v>
      </c>
      <c r="E1109" t="str">
        <f t="shared" si="308"/>
        <v>162.414009358344-0.535164528082713i</v>
      </c>
      <c r="F1109" t="str">
        <f t="shared" si="309"/>
        <v>2.90990990649565-2630.0690627767i</v>
      </c>
      <c r="G1109" t="str">
        <f t="shared" si="310"/>
        <v>0.999999998826671-0.0000342538888707178i</v>
      </c>
      <c r="H1109" t="str">
        <f t="shared" si="311"/>
        <v>15.1541242189316+1.34418398436223i</v>
      </c>
      <c r="I1109" t="str">
        <f t="shared" si="312"/>
        <v>24.2342860488316-269.821228212377i</v>
      </c>
      <c r="K1109" t="str">
        <f t="shared" si="313"/>
        <v>0.327367507771305-0.0292318877318824i</v>
      </c>
      <c r="L1109" t="str">
        <f t="shared" si="314"/>
        <v>0.000833333333333333-14.1975759223931i</v>
      </c>
      <c r="M1109" t="str">
        <f t="shared" si="315"/>
        <v>0.005-4.99572457590088i</v>
      </c>
      <c r="N1109">
        <f t="shared" si="316"/>
        <v>85.419605915077696</v>
      </c>
      <c r="O1109">
        <f t="shared" si="317"/>
        <v>65.437823452314291</v>
      </c>
      <c r="P1109" s="3">
        <f t="shared" si="318"/>
        <v>65.437823452314291</v>
      </c>
      <c r="Q1109" s="3">
        <f t="shared" si="319"/>
        <v>-94.580394084922304</v>
      </c>
      <c r="R1109">
        <f t="shared" si="320"/>
        <v>85.419605915077696</v>
      </c>
      <c r="S1109">
        <f t="shared" si="321"/>
        <v>5.6788288961373015E-2</v>
      </c>
      <c r="T1109">
        <f t="shared" si="304"/>
        <v>65.437823452314291</v>
      </c>
    </row>
    <row r="1110" spans="1:20" x14ac:dyDescent="0.25">
      <c r="A1110">
        <f t="shared" si="305"/>
        <v>358.16722592469108</v>
      </c>
      <c r="B1110">
        <f t="shared" si="322"/>
        <v>57.004084459426231</v>
      </c>
      <c r="C1110" t="str">
        <f t="shared" si="306"/>
        <v>-149.341266293338-1857.07770739884i</v>
      </c>
      <c r="D1110" t="str">
        <f t="shared" si="307"/>
        <v>3.47812497864926-279.199464287173i</v>
      </c>
      <c r="E1110" t="str">
        <f t="shared" si="308"/>
        <v>162.413590286797-0.537158424098187i</v>
      </c>
      <c r="F1110" t="str">
        <f t="shared" si="309"/>
        <v>2.90990990646962-2620.1126355207i</v>
      </c>
      <c r="G1110" t="str">
        <f t="shared" si="310"/>
        <v>0.999999998817737-0.0000343840536481193i</v>
      </c>
      <c r="H1110" t="str">
        <f t="shared" si="311"/>
        <v>15.1541440872721+1.3492923991858i</v>
      </c>
      <c r="I1110" t="str">
        <f t="shared" si="312"/>
        <v>24.2342955951176-268.799940649373i</v>
      </c>
      <c r="K1110" t="str">
        <f t="shared" si="313"/>
        <v>0.327347625298609-0.0293411715370874i</v>
      </c>
      <c r="L1110" t="str">
        <f t="shared" si="314"/>
        <v>0.000833333333333333-14.1438293707841i</v>
      </c>
      <c r="M1110" t="str">
        <f t="shared" si="315"/>
        <v>0.005-4.97681268768767i</v>
      </c>
      <c r="N1110">
        <f t="shared" si="316"/>
        <v>85.402319253707759</v>
      </c>
      <c r="O1110">
        <f t="shared" si="317"/>
        <v>65.404596716694499</v>
      </c>
      <c r="P1110" s="3">
        <f t="shared" si="318"/>
        <v>65.404596716694499</v>
      </c>
      <c r="Q1110" s="3">
        <f t="shared" si="319"/>
        <v>-94.597680746292241</v>
      </c>
      <c r="R1110">
        <f t="shared" si="320"/>
        <v>85.402319253707759</v>
      </c>
      <c r="S1110">
        <f t="shared" si="321"/>
        <v>5.700408445942623E-2</v>
      </c>
      <c r="T1110">
        <f t="shared" si="304"/>
        <v>65.404596716694499</v>
      </c>
    </row>
    <row r="1111" spans="1:20" x14ac:dyDescent="0.25">
      <c r="A1111">
        <f t="shared" si="305"/>
        <v>359.52826138320495</v>
      </c>
      <c r="B1111">
        <f t="shared" si="322"/>
        <v>57.220699980372054</v>
      </c>
      <c r="C1111" t="str">
        <f t="shared" si="306"/>
        <v>-149.331264064855-1849.94167758852i</v>
      </c>
      <c r="D1111" t="str">
        <f t="shared" si="307"/>
        <v>3.47812497848669-278.142524768049i</v>
      </c>
      <c r="E1111" t="str">
        <f t="shared" si="308"/>
        <v>162.413168080924-0.539159447637121i</v>
      </c>
      <c r="F1111" t="str">
        <f t="shared" si="309"/>
        <v>2.90990990644342-2610.19389946459i</v>
      </c>
      <c r="G1111" t="str">
        <f t="shared" si="310"/>
        <v>0.999999998808734-0.0000345147130516715i</v>
      </c>
      <c r="H1111" t="str">
        <f t="shared" si="311"/>
        <v>15.1541641069256+1.35442023188722i</v>
      </c>
      <c r="I1111" t="str">
        <f t="shared" si="312"/>
        <v>24.2343052141001-267.782519864074i</v>
      </c>
      <c r="K1111" t="str">
        <f t="shared" si="313"/>
        <v>0.327327593895563-0.029450850276344i</v>
      </c>
      <c r="L1111" t="str">
        <f t="shared" si="314"/>
        <v>0.000833333333333333-14.0902862829091i</v>
      </c>
      <c r="M1111" t="str">
        <f t="shared" si="315"/>
        <v>0.005-4.95797239259581i</v>
      </c>
      <c r="N1111">
        <f t="shared" si="316"/>
        <v>85.384968253274224</v>
      </c>
      <c r="O1111">
        <f t="shared" si="317"/>
        <v>65.371367846229177</v>
      </c>
      <c r="P1111" s="3">
        <f t="shared" si="318"/>
        <v>65.371367846229177</v>
      </c>
      <c r="Q1111" s="3">
        <f t="shared" si="319"/>
        <v>-94.615031746725776</v>
      </c>
      <c r="R1111">
        <f t="shared" si="320"/>
        <v>85.384968253274224</v>
      </c>
      <c r="S1111">
        <f t="shared" si="321"/>
        <v>5.7220699980372054E-2</v>
      </c>
      <c r="T1111">
        <f t="shared" si="304"/>
        <v>65.371367846229177</v>
      </c>
    </row>
    <row r="1112" spans="1:20" x14ac:dyDescent="0.25">
      <c r="A1112">
        <f t="shared" si="305"/>
        <v>360.89446877646111</v>
      </c>
      <c r="B1112">
        <f t="shared" si="322"/>
        <v>57.438138640297467</v>
      </c>
      <c r="C1112" t="str">
        <f t="shared" si="306"/>
        <v>-149.321187028027-1842.83227407517i</v>
      </c>
      <c r="D1112" t="str">
        <f t="shared" si="307"/>
        <v>3.47812497832286-277.089586422524i</v>
      </c>
      <c r="E1112" t="str">
        <f t="shared" si="308"/>
        <v>162.412742717711-0.541167620744156i</v>
      </c>
      <c r="F1112" t="str">
        <f t="shared" si="309"/>
        <v>2.90990990641703-2600.31271192404i</v>
      </c>
      <c r="G1112" t="str">
        <f t="shared" si="310"/>
        <v>0.999999998799664-0.0000346458689609536i</v>
      </c>
      <c r="H1112" t="str">
        <f t="shared" si="311"/>
        <v>15.1541842790449+1.35956755632201i</v>
      </c>
      <c r="I1112" t="str">
        <f t="shared" si="312"/>
        <v>24.2343149063338-266.768951220551i</v>
      </c>
      <c r="K1112" t="str">
        <f t="shared" si="313"/>
        <v>0.327307412465341-0.029560925221831i</v>
      </c>
      <c r="L1112" t="str">
        <f t="shared" si="314"/>
        <v>0.000833333333333333-14.0369458885326i</v>
      </c>
      <c r="M1112" t="str">
        <f t="shared" si="315"/>
        <v>0.005-4.93920341960132i</v>
      </c>
      <c r="N1112">
        <f t="shared" si="316"/>
        <v>85.367552684556898</v>
      </c>
      <c r="O1112">
        <f t="shared" si="317"/>
        <v>65.338136824955654</v>
      </c>
      <c r="P1112" s="3">
        <f t="shared" si="318"/>
        <v>65.338136824955654</v>
      </c>
      <c r="Q1112" s="3">
        <f t="shared" si="319"/>
        <v>-94.632447315443102</v>
      </c>
      <c r="R1112">
        <f t="shared" si="320"/>
        <v>85.367552684556898</v>
      </c>
      <c r="S1112">
        <f t="shared" si="321"/>
        <v>5.7438138640297468E-2</v>
      </c>
      <c r="T1112">
        <f t="shared" si="304"/>
        <v>65.338136824955654</v>
      </c>
    </row>
    <row r="1113" spans="1:20" x14ac:dyDescent="0.25">
      <c r="A1113">
        <f t="shared" si="305"/>
        <v>362.26586775781163</v>
      </c>
      <c r="B1113">
        <f t="shared" si="322"/>
        <v>57.656403567130596</v>
      </c>
      <c r="C1113" t="str">
        <f t="shared" si="306"/>
        <v>-149.311034633635-1835.74939474798i</v>
      </c>
      <c r="D1113" t="str">
        <f t="shared" si="307"/>
        <v>3.47812497815781-276.040634103724i</v>
      </c>
      <c r="E1113" t="str">
        <f t="shared" si="308"/>
        <v>162.412314173986-0.543182965492069i</v>
      </c>
      <c r="F1113" t="str">
        <f t="shared" si="309"/>
        <v>2.90990990639043-2590.46893075483i</v>
      </c>
      <c r="G1113" t="str">
        <f t="shared" si="310"/>
        <v>0.999999998790524-0.0000347775232626873i</v>
      </c>
      <c r="H1113" t="str">
        <f t="shared" si="311"/>
        <v>15.154204604791+1.36473444662702i</v>
      </c>
      <c r="I1113" t="str">
        <f t="shared" si="312"/>
        <v>24.2343246723755-265.759220138274i</v>
      </c>
      <c r="K1113" t="str">
        <f t="shared" si="313"/>
        <v>0.327287079903329-0.0296713976480253i</v>
      </c>
      <c r="L1113" t="str">
        <f t="shared" si="314"/>
        <v>0.000833333333333333-13.9838074203354i</v>
      </c>
      <c r="M1113" t="str">
        <f t="shared" si="315"/>
        <v>0.005-4.92050549870625i</v>
      </c>
      <c r="N1113">
        <f t="shared" si="316"/>
        <v>85.350072317635934</v>
      </c>
      <c r="O1113">
        <f t="shared" si="317"/>
        <v>65.304903636794393</v>
      </c>
      <c r="P1113" s="3">
        <f t="shared" si="318"/>
        <v>65.304903636794393</v>
      </c>
      <c r="Q1113" s="3">
        <f t="shared" si="319"/>
        <v>-94.649927682364066</v>
      </c>
      <c r="R1113">
        <f t="shared" si="320"/>
        <v>85.350072317635934</v>
      </c>
      <c r="S1113">
        <f t="shared" si="321"/>
        <v>5.7656403567130594E-2</v>
      </c>
      <c r="T1113">
        <f t="shared" si="304"/>
        <v>65.304903636794393</v>
      </c>
    </row>
    <row r="1114" spans="1:20" x14ac:dyDescent="0.25">
      <c r="A1114">
        <f t="shared" si="305"/>
        <v>363.64247805529135</v>
      </c>
      <c r="B1114">
        <f t="shared" si="322"/>
        <v>57.875497900685694</v>
      </c>
      <c r="C1114" t="str">
        <f t="shared" si="306"/>
        <v>-149.300806328584-1828.69293787943i</v>
      </c>
      <c r="D1114" t="str">
        <f t="shared" si="307"/>
        <v>3.4781249779915-274.995652722121i</v>
      </c>
      <c r="E1114" t="str">
        <f t="shared" si="308"/>
        <v>162.41188242641-0.545205503980956i</v>
      </c>
      <c r="F1114" t="str">
        <f t="shared" si="309"/>
        <v>2.90990990636366-2580.66241435087i</v>
      </c>
      <c r="G1114" t="str">
        <f t="shared" si="310"/>
        <v>0.999999998781314-0.0000349096778507641i</v>
      </c>
      <c r="H1114" t="str">
        <f t="shared" si="311"/>
        <v>15.1542250853345+1.36992097722169i</v>
      </c>
      <c r="I1114" t="str">
        <f t="shared" si="312"/>
        <v>24.2343345127879-264.753312091934i</v>
      </c>
      <c r="K1114" t="str">
        <f t="shared" si="313"/>
        <v>0.32726659509706-0.0297822688316836i</v>
      </c>
      <c r="L1114" t="str">
        <f t="shared" si="314"/>
        <v>0.000833333333333333-13.9308701139025i</v>
      </c>
      <c r="M1114" t="str">
        <f t="shared" si="315"/>
        <v>0.005-4.9018783609347i</v>
      </c>
      <c r="N1114">
        <f t="shared" si="316"/>
        <v>85.332526921890874</v>
      </c>
      <c r="O1114">
        <f t="shared" si="317"/>
        <v>65.271668265547646</v>
      </c>
      <c r="P1114" s="3">
        <f t="shared" si="318"/>
        <v>65.271668265547646</v>
      </c>
      <c r="Q1114" s="3">
        <f t="shared" si="319"/>
        <v>-94.667473078109126</v>
      </c>
      <c r="R1114">
        <f t="shared" si="320"/>
        <v>85.332526921890874</v>
      </c>
      <c r="S1114">
        <f t="shared" si="321"/>
        <v>5.7875497900685698E-2</v>
      </c>
      <c r="T1114">
        <f t="shared" si="304"/>
        <v>65.271668265547646</v>
      </c>
    </row>
    <row r="1115" spans="1:20" x14ac:dyDescent="0.25">
      <c r="A1115">
        <f t="shared" si="305"/>
        <v>365.02431947190144</v>
      </c>
      <c r="B1115">
        <f t="shared" si="322"/>
        <v>58.0954247927083</v>
      </c>
      <c r="C1115" t="str">
        <f t="shared" si="306"/>
        <v>-149.290501555882-1821.66280212394i</v>
      </c>
      <c r="D1115" t="str">
        <f t="shared" si="307"/>
        <v>3.47812497782393-273.954627245304i</v>
      </c>
      <c r="E1115" t="str">
        <f t="shared" si="308"/>
        <v>162.411447451483-0.547235258338284i</v>
      </c>
      <c r="F1115" t="str">
        <f t="shared" si="309"/>
        <v>2.90990990633663-2570.89302164214i</v>
      </c>
      <c r="G1115" t="str">
        <f t="shared" si="310"/>
        <v>0.999999998772035-0.0000350423346262717i</v>
      </c>
      <c r="H1115" t="str">
        <f t="shared" si="311"/>
        <v>15.1542457218542+1.37512722280901i</v>
      </c>
      <c r="I1115" t="str">
        <f t="shared" si="312"/>
        <v>24.2343444281377-263.751212611204i</v>
      </c>
      <c r="K1115" t="str">
        <f t="shared" si="313"/>
        <v>0.327245956926177-0.0298935400518239i</v>
      </c>
      <c r="L1115" t="str">
        <f t="shared" si="314"/>
        <v>0.000833333333333333-13.8781332077132i</v>
      </c>
      <c r="M1115" t="str">
        <f t="shared" si="315"/>
        <v>0.005-4.88332173832903i</v>
      </c>
      <c r="N1115">
        <f t="shared" si="316"/>
        <v>85.314916265999912</v>
      </c>
      <c r="O1115">
        <f t="shared" si="317"/>
        <v>65.238430694899108</v>
      </c>
      <c r="P1115" s="3">
        <f t="shared" si="318"/>
        <v>65.238430694899108</v>
      </c>
      <c r="Q1115" s="3">
        <f t="shared" si="319"/>
        <v>-94.685083734000088</v>
      </c>
      <c r="R1115">
        <f t="shared" si="320"/>
        <v>85.314916265999912</v>
      </c>
      <c r="S1115">
        <f t="shared" si="321"/>
        <v>5.8095424792708301E-2</v>
      </c>
      <c r="T1115">
        <f t="shared" si="304"/>
        <v>65.238430694899108</v>
      </c>
    </row>
    <row r="1116" spans="1:20" x14ac:dyDescent="0.25">
      <c r="A1116">
        <f t="shared" si="305"/>
        <v>366.41141188589467</v>
      </c>
      <c r="B1116">
        <f t="shared" si="322"/>
        <v>58.316187406920591</v>
      </c>
      <c r="C1116" t="str">
        <f t="shared" si="306"/>
        <v>-149.280119754603-1814.65888651635i</v>
      </c>
      <c r="D1116" t="str">
        <f t="shared" si="307"/>
        <v>3.47812497765505-272.917542697772i</v>
      </c>
      <c r="E1116" t="str">
        <f t="shared" si="308"/>
        <v>162.411009225538-0.549272250717647i</v>
      </c>
      <c r="F1116" t="str">
        <f t="shared" si="309"/>
        <v>2.90990990630945-2561.16061209263i</v>
      </c>
      <c r="G1116" t="str">
        <f t="shared" si="310"/>
        <v>0.999999998762684-0.0000351754954975227i</v>
      </c>
      <c r="H1116" t="str">
        <f t="shared" si="311"/>
        <v>15.1542665155385+1.38035325837661i</v>
      </c>
      <c r="I1116" t="str">
        <f t="shared" si="312"/>
        <v>24.234354418995-262.752907280555i</v>
      </c>
      <c r="K1116" t="str">
        <f t="shared" si="313"/>
        <v>0.327225164262373-0.0300052125897048i</v>
      </c>
      <c r="L1116" t="str">
        <f t="shared" si="314"/>
        <v>0.000833333333333333-13.8255959431293i</v>
      </c>
      <c r="M1116" t="str">
        <f t="shared" si="315"/>
        <v>0.005-4.86483536394604i</v>
      </c>
      <c r="N1116">
        <f t="shared" si="316"/>
        <v>85.297240117939324</v>
      </c>
      <c r="O1116">
        <f t="shared" si="317"/>
        <v>65.205190908412675</v>
      </c>
      <c r="P1116" s="3">
        <f t="shared" si="318"/>
        <v>65.205190908412675</v>
      </c>
      <c r="Q1116" s="3">
        <f t="shared" si="319"/>
        <v>-94.702759882060676</v>
      </c>
      <c r="R1116">
        <f t="shared" si="320"/>
        <v>85.297240117939324</v>
      </c>
      <c r="S1116">
        <f t="shared" si="321"/>
        <v>5.8316187406920593E-2</v>
      </c>
      <c r="T1116">
        <f t="shared" si="304"/>
        <v>65.205190908412675</v>
      </c>
    </row>
    <row r="1117" spans="1:20" x14ac:dyDescent="0.25">
      <c r="A1117">
        <f t="shared" si="305"/>
        <v>367.8037752510611</v>
      </c>
      <c r="B1117">
        <f t="shared" si="322"/>
        <v>58.537788919066891</v>
      </c>
      <c r="C1117" t="str">
        <f t="shared" si="306"/>
        <v>-149.269660359876-1807.68109047055i</v>
      </c>
      <c r="D1117" t="str">
        <f t="shared" si="307"/>
        <v>3.4781249774849-271.884384160719i</v>
      </c>
      <c r="E1117" t="str">
        <f t="shared" si="308"/>
        <v>162.410567724738-0.551316503298778i</v>
      </c>
      <c r="F1117" t="str">
        <f t="shared" si="309"/>
        <v>2.90990990628201-2551.46504569837i</v>
      </c>
      <c r="G1117" t="str">
        <f t="shared" si="310"/>
        <v>0.999999998753263-0.0000353091623800807i</v>
      </c>
      <c r="H1117" t="str">
        <f t="shared" si="311"/>
        <v>15.1542874675843+1.38559915919792i</v>
      </c>
      <c r="I1117" t="str">
        <f t="shared" si="312"/>
        <v>24.234364485935-261.75838173903i</v>
      </c>
      <c r="K1117" t="str">
        <f t="shared" si="313"/>
        <v>0.327204215969344-0.0301172877288067i</v>
      </c>
      <c r="L1117" t="str">
        <f t="shared" si="314"/>
        <v>0.000833333333333333-13.7732575643847i</v>
      </c>
      <c r="M1117" t="str">
        <f t="shared" si="315"/>
        <v>0.005-4.84641897185301i</v>
      </c>
      <c r="N1117">
        <f t="shared" si="316"/>
        <v>85.279498244982562</v>
      </c>
      <c r="O1117">
        <f t="shared" si="317"/>
        <v>65.171948889531905</v>
      </c>
      <c r="P1117" s="3">
        <f t="shared" si="318"/>
        <v>65.171948889531905</v>
      </c>
      <c r="Q1117" s="3">
        <f t="shared" si="319"/>
        <v>-94.720501755017438</v>
      </c>
      <c r="R1117">
        <f t="shared" si="320"/>
        <v>85.279498244982562</v>
      </c>
      <c r="S1117">
        <f t="shared" si="321"/>
        <v>5.8537788919066892E-2</v>
      </c>
      <c r="T1117">
        <f t="shared" si="304"/>
        <v>65.171948889531905</v>
      </c>
    </row>
    <row r="1118" spans="1:20" x14ac:dyDescent="0.25">
      <c r="A1118">
        <f t="shared" si="305"/>
        <v>369.20142959701514</v>
      </c>
      <c r="B1118">
        <f t="shared" si="322"/>
        <v>58.760232516959348</v>
      </c>
      <c r="C1118" t="str">
        <f t="shared" si="306"/>
        <v>-149.259122802849-1800.72931377802i</v>
      </c>
      <c r="D1118" t="str">
        <f t="shared" si="307"/>
        <v>3.47812497731346-270.855136771809i</v>
      </c>
      <c r="E1118" t="str">
        <f t="shared" si="308"/>
        <v>162.410122925085-0.553368038286927i</v>
      </c>
      <c r="F1118" t="str">
        <f t="shared" si="309"/>
        <v>2.90990990625441-2541.80618298538i</v>
      </c>
      <c r="G1118" t="str">
        <f t="shared" si="310"/>
        <v>0.99999999874377-0.0000354433371967885i</v>
      </c>
      <c r="H1118" t="str">
        <f t="shared" si="311"/>
        <v>15.1543085791981+1.39086500083323i</v>
      </c>
      <c r="I1118" t="str">
        <f t="shared" si="312"/>
        <v>24.2343746295374-260.767621680051i</v>
      </c>
      <c r="K1118" t="str">
        <f t="shared" si="313"/>
        <v>0.32718311090273-0.0302297667548109i</v>
      </c>
      <c r="L1118" t="str">
        <f t="shared" si="314"/>
        <v>0.000833333333333333-13.7211173185741i</v>
      </c>
      <c r="M1118" t="str">
        <f t="shared" si="315"/>
        <v>0.005-4.82807229712394i</v>
      </c>
      <c r="N1118">
        <f t="shared" si="316"/>
        <v>85.261690413699711</v>
      </c>
      <c r="O1118">
        <f t="shared" si="317"/>
        <v>65.138704621579052</v>
      </c>
      <c r="P1118" s="3">
        <f t="shared" si="318"/>
        <v>65.138704621579052</v>
      </c>
      <c r="Q1118" s="3">
        <f t="shared" si="319"/>
        <v>-94.738309586300289</v>
      </c>
      <c r="R1118">
        <f t="shared" si="320"/>
        <v>85.261690413699711</v>
      </c>
      <c r="S1118">
        <f t="shared" si="321"/>
        <v>5.8760232516959346E-2</v>
      </c>
      <c r="T1118">
        <f t="shared" si="304"/>
        <v>65.138704621579052</v>
      </c>
    </row>
    <row r="1119" spans="1:20" x14ac:dyDescent="0.25">
      <c r="A1119">
        <f t="shared" si="305"/>
        <v>370.60439502948384</v>
      </c>
      <c r="B1119">
        <f t="shared" si="322"/>
        <v>58.983521400523799</v>
      </c>
      <c r="C1119" t="str">
        <f t="shared" si="306"/>
        <v>-149.248506510668-1793.80345660639i</v>
      </c>
      <c r="D1119" t="str">
        <f t="shared" si="307"/>
        <v>3.47812497714071-269.829785724974i</v>
      </c>
      <c r="E1119" t="str">
        <f t="shared" si="308"/>
        <v>162.409674802405-0.555426877911966i</v>
      </c>
      <c r="F1119" t="str">
        <f t="shared" si="309"/>
        <v>2.90990990622655-2532.18388500768i</v>
      </c>
      <c r="G1119" t="str">
        <f t="shared" si="310"/>
        <v>0.999999998734204-0.000035578021877796i</v>
      </c>
      <c r="H1119" t="str">
        <f t="shared" si="311"/>
        <v>15.1543298515953+1.39615085913078i</v>
      </c>
      <c r="I1119" t="str">
        <f t="shared" si="312"/>
        <v>24.2343848503861-259.780612851207i</v>
      </c>
      <c r="K1119" t="str">
        <f t="shared" si="313"/>
        <v>0.327161847910072-0.0303426509555799i</v>
      </c>
      <c r="L1119" t="str">
        <f t="shared" si="314"/>
        <v>0.000833333333333333-13.6691744556426i</v>
      </c>
      <c r="M1119" t="str">
        <f t="shared" si="315"/>
        <v>0.005-4.80979507583576i</v>
      </c>
      <c r="N1119">
        <f t="shared" si="316"/>
        <v>85.24381638995672</v>
      </c>
      <c r="O1119">
        <f t="shared" si="317"/>
        <v>65.105458087754059</v>
      </c>
      <c r="P1119" s="3">
        <f t="shared" si="318"/>
        <v>65.105458087754059</v>
      </c>
      <c r="Q1119" s="3">
        <f t="shared" si="319"/>
        <v>-94.75618361004328</v>
      </c>
      <c r="R1119">
        <f t="shared" si="320"/>
        <v>85.24381638995672</v>
      </c>
      <c r="S1119">
        <f t="shared" si="321"/>
        <v>5.8983521400523799E-2</v>
      </c>
      <c r="T1119">
        <f t="shared" si="304"/>
        <v>65.105458087754059</v>
      </c>
    </row>
    <row r="1120" spans="1:20" x14ac:dyDescent="0.25">
      <c r="A1120">
        <f t="shared" si="305"/>
        <v>372.01269173059592</v>
      </c>
      <c r="B1120">
        <f t="shared" si="322"/>
        <v>59.207658781845794</v>
      </c>
      <c r="C1120" t="str">
        <f t="shared" si="306"/>
        <v>-149.237810906451-1786.9034194981i</v>
      </c>
      <c r="D1120" t="str">
        <f t="shared" si="307"/>
        <v>3.47812497696668-268.808316270195i</v>
      </c>
      <c r="E1120" t="str">
        <f t="shared" si="308"/>
        <v>162.40922333236-0.557493044428513i</v>
      </c>
      <c r="F1120" t="str">
        <f t="shared" si="309"/>
        <v>2.90990990619852-2522.59801334528i</v>
      </c>
      <c r="G1120" t="str">
        <f t="shared" si="310"/>
        <v>0.999999998724566-0.0000357132183605873i</v>
      </c>
      <c r="H1120" t="str">
        <f t="shared" si="311"/>
        <v>15.1543512860005+1.40145681022783i</v>
      </c>
      <c r="I1120" t="str">
        <f t="shared" si="312"/>
        <v>24.2343951490689-258.797341054045i</v>
      </c>
      <c r="K1120" t="str">
        <f t="shared" si="313"/>
        <v>0.327140425830752-0.0304559416211344i</v>
      </c>
      <c r="L1120" t="str">
        <f t="shared" si="314"/>
        <v>0.000833333333333333-13.6174282283748i</v>
      </c>
      <c r="M1120" t="str">
        <f t="shared" si="315"/>
        <v>0.005-4.79158704506452i</v>
      </c>
      <c r="N1120">
        <f t="shared" si="316"/>
        <v>85.225875938914868</v>
      </c>
      <c r="O1120">
        <f t="shared" si="317"/>
        <v>65.072209271134071</v>
      </c>
      <c r="P1120" s="3">
        <f t="shared" si="318"/>
        <v>65.072209271134071</v>
      </c>
      <c r="Q1120" s="3">
        <f t="shared" si="319"/>
        <v>-94.774124061085132</v>
      </c>
      <c r="R1120">
        <f t="shared" si="320"/>
        <v>85.225875938914868</v>
      </c>
      <c r="S1120">
        <f t="shared" si="321"/>
        <v>5.9207658781845793E-2</v>
      </c>
      <c r="T1120">
        <f t="shared" si="304"/>
        <v>65.072209271134071</v>
      </c>
    </row>
    <row r="1121" spans="1:20" x14ac:dyDescent="0.25">
      <c r="A1121">
        <f t="shared" si="305"/>
        <v>373.42633995917214</v>
      </c>
      <c r="B1121">
        <f t="shared" si="322"/>
        <v>59.432647885216809</v>
      </c>
      <c r="C1121" t="str">
        <f t="shared" si="306"/>
        <v>-149.227035409265-1780.0291033689i</v>
      </c>
      <c r="D1121" t="str">
        <f t="shared" si="307"/>
        <v>3.47812497679127-267.790713713292i</v>
      </c>
      <c r="E1121" t="str">
        <f t="shared" si="308"/>
        <v>162.408768490438-0.559566560114817i</v>
      </c>
      <c r="F1121" t="str">
        <f t="shared" si="309"/>
        <v>2.90990990617024-2513.04843010221i</v>
      </c>
      <c r="G1121" t="str">
        <f t="shared" si="310"/>
        <v>0.999999998714854-0.0000358489285900094i</v>
      </c>
      <c r="H1121" t="str">
        <f t="shared" si="311"/>
        <v>15.154372883648+1.40678293055187i</v>
      </c>
      <c r="I1121" t="str">
        <f t="shared" si="312"/>
        <v>24.2344055261791-257.817792143879i</v>
      </c>
      <c r="K1121" t="str">
        <f t="shared" si="313"/>
        <v>0.327118843495941-0.0305696400436344i</v>
      </c>
      <c r="L1121" t="str">
        <f t="shared" si="314"/>
        <v>0.000833333333333333-13.5658778923838i</v>
      </c>
      <c r="M1121" t="str">
        <f t="shared" si="315"/>
        <v>0.005-4.77344794288155i</v>
      </c>
      <c r="N1121">
        <f t="shared" si="316"/>
        <v>85.207868825029863</v>
      </c>
      <c r="O1121">
        <f t="shared" si="317"/>
        <v>65.038958154672216</v>
      </c>
      <c r="P1121" s="3">
        <f t="shared" si="318"/>
        <v>65.038958154672216</v>
      </c>
      <c r="Q1121" s="3">
        <f t="shared" si="319"/>
        <v>-94.792131174970137</v>
      </c>
      <c r="R1121">
        <f t="shared" si="320"/>
        <v>85.207868825029863</v>
      </c>
      <c r="S1121">
        <f t="shared" si="321"/>
        <v>5.9432647885216808E-2</v>
      </c>
      <c r="T1121">
        <f t="shared" si="304"/>
        <v>65.038958154672216</v>
      </c>
    </row>
    <row r="1122" spans="1:20" x14ac:dyDescent="0.25">
      <c r="A1122">
        <f t="shared" si="305"/>
        <v>374.84536005101705</v>
      </c>
      <c r="B1122">
        <f t="shared" si="322"/>
        <v>59.658491947180636</v>
      </c>
      <c r="C1122" t="str">
        <f t="shared" si="306"/>
        <v>-149.216179434096-1773.18040950648i</v>
      </c>
      <c r="D1122" t="str">
        <f t="shared" si="307"/>
        <v>3.47812497661456-266.776963415709i</v>
      </c>
      <c r="E1122" t="str">
        <f t="shared" si="308"/>
        <v>162.408310251955-0.561647447272375i</v>
      </c>
      <c r="F1122" t="str">
        <f t="shared" si="309"/>
        <v>2.90990990614177-2503.53499790449i</v>
      </c>
      <c r="G1122" t="str">
        <f t="shared" si="310"/>
        <v>0.999999998705069-0.0000359851545182993i</v>
      </c>
      <c r="H1122" t="str">
        <f t="shared" si="311"/>
        <v>15.1543946457811+1.41212929682166i</v>
      </c>
      <c r="I1122" t="str">
        <f t="shared" si="312"/>
        <v>24.2344159823141-256.841952029568i</v>
      </c>
      <c r="K1122" t="str">
        <f t="shared" si="313"/>
        <v>0.32709709972855-0.0306837475173562i</v>
      </c>
      <c r="L1122" t="str">
        <f t="shared" si="314"/>
        <v>0.000833333333333333-13.5145227061006i</v>
      </c>
      <c r="M1122" t="str">
        <f t="shared" si="315"/>
        <v>0.005-4.75537750834982i</v>
      </c>
      <c r="N1122">
        <f t="shared" si="316"/>
        <v>85.189794812051403</v>
      </c>
      <c r="O1122">
        <f t="shared" si="317"/>
        <v>65.005704721196821</v>
      </c>
      <c r="P1122" s="3">
        <f t="shared" si="318"/>
        <v>65.005704721196821</v>
      </c>
      <c r="Q1122" s="3">
        <f t="shared" si="319"/>
        <v>-94.810205187948597</v>
      </c>
      <c r="R1122">
        <f t="shared" si="320"/>
        <v>85.189794812051403</v>
      </c>
      <c r="S1122">
        <f t="shared" si="321"/>
        <v>5.9658491947180634E-2</v>
      </c>
      <c r="T1122">
        <f t="shared" si="304"/>
        <v>65.005704721196821</v>
      </c>
    </row>
    <row r="1123" spans="1:20" x14ac:dyDescent="0.25">
      <c r="A1123">
        <f t="shared" si="305"/>
        <v>376.26977241921094</v>
      </c>
      <c r="B1123">
        <f t="shared" si="322"/>
        <v>59.885194216579926</v>
      </c>
      <c r="C1123" t="str">
        <f t="shared" si="306"/>
        <v>-149.205242391819-1766.35723956913i</v>
      </c>
      <c r="D1123" t="str">
        <f t="shared" si="307"/>
        <v>3.47812497643649-265.767050794308i</v>
      </c>
      <c r="E1123" t="str">
        <f t="shared" si="308"/>
        <v>162.407848592057-0.563735728225235i</v>
      </c>
      <c r="F1123" t="str">
        <f t="shared" si="309"/>
        <v>2.90990990611308-2494.05757989821i</v>
      </c>
      <c r="G1123" t="str">
        <f t="shared" si="310"/>
        <v>0.999999998695208-0.0000361218981051127i</v>
      </c>
      <c r="H1123" t="str">
        <f t="shared" si="311"/>
        <v>15.1544165736528+1.41749598604831i</v>
      </c>
      <c r="I1123" t="str">
        <f t="shared" si="312"/>
        <v>24.2344265180752-255.869806673331i</v>
      </c>
      <c r="K1123" t="str">
        <f t="shared" si="313"/>
        <v>0.327075193343173-0.0307982653386697i</v>
      </c>
      <c r="L1123" t="str">
        <f t="shared" si="314"/>
        <v>0.000833333333333333-13.4633619307637i</v>
      </c>
      <c r="M1123" t="str">
        <f t="shared" si="315"/>
        <v>0.005-4.73737548152006i</v>
      </c>
      <c r="N1123">
        <f t="shared" si="316"/>
        <v>85.171653663022923</v>
      </c>
      <c r="O1123">
        <f t="shared" si="317"/>
        <v>64.972448953410847</v>
      </c>
      <c r="P1123" s="3">
        <f t="shared" si="318"/>
        <v>64.972448953410847</v>
      </c>
      <c r="Q1123" s="3">
        <f t="shared" si="319"/>
        <v>-94.828346336977077</v>
      </c>
      <c r="R1123">
        <f t="shared" si="320"/>
        <v>85.171653663022923</v>
      </c>
      <c r="S1123">
        <f t="shared" si="321"/>
        <v>5.9885194216579923E-2</v>
      </c>
      <c r="T1123">
        <f t="shared" si="304"/>
        <v>64.972448953410847</v>
      </c>
    </row>
    <row r="1124" spans="1:20" x14ac:dyDescent="0.25">
      <c r="A1124">
        <f t="shared" si="305"/>
        <v>377.69959755440397</v>
      </c>
      <c r="B1124">
        <f t="shared" si="322"/>
        <v>60.112757954602934</v>
      </c>
      <c r="C1124" t="str">
        <f t="shared" si="306"/>
        <v>-149.194223689184-1759.55949558421i</v>
      </c>
      <c r="D1124" t="str">
        <f t="shared" si="307"/>
        <v>3.47812497625706-264.760961321157i</v>
      </c>
      <c r="E1124" t="str">
        <f t="shared" si="308"/>
        <v>162.40738348571-0.565831425319787i</v>
      </c>
      <c r="F1124" t="str">
        <f t="shared" si="309"/>
        <v>2.90990990608417-2484.61603974753i</v>
      </c>
      <c r="G1124" t="str">
        <f t="shared" si="310"/>
        <v>0.999999998685273-0.0000362591613175519i</v>
      </c>
      <c r="H1124" t="str">
        <f t="shared" si="311"/>
        <v>15.1544386685256+1.42288307553648i</v>
      </c>
      <c r="I1124" t="str">
        <f t="shared" si="312"/>
        <v>24.234437134069-254.901342090534i</v>
      </c>
      <c r="K1124" t="str">
        <f t="shared" si="313"/>
        <v>0.327053123146034-0.0309131948060171i</v>
      </c>
      <c r="L1124" t="str">
        <f t="shared" si="314"/>
        <v>0.000833333333333333-13.4123948304081i</v>
      </c>
      <c r="M1124" t="str">
        <f t="shared" si="315"/>
        <v>0.005-4.71944160342702i</v>
      </c>
      <c r="N1124">
        <f t="shared" si="316"/>
        <v>85.153445140280212</v>
      </c>
      <c r="O1124">
        <f t="shared" si="317"/>
        <v>64.939190833890351</v>
      </c>
      <c r="P1124" s="3">
        <f t="shared" si="318"/>
        <v>64.939190833890351</v>
      </c>
      <c r="Q1124" s="3">
        <f t="shared" si="319"/>
        <v>-94.846554859719788</v>
      </c>
      <c r="R1124">
        <f t="shared" si="320"/>
        <v>85.153445140280212</v>
      </c>
      <c r="S1124">
        <f t="shared" si="321"/>
        <v>6.0112757954602934E-2</v>
      </c>
      <c r="T1124">
        <f t="shared" si="304"/>
        <v>64.939190833890351</v>
      </c>
    </row>
    <row r="1125" spans="1:20" x14ac:dyDescent="0.25">
      <c r="A1125">
        <f t="shared" si="305"/>
        <v>379.13485602511071</v>
      </c>
      <c r="B1125">
        <f t="shared" si="322"/>
        <v>60.341186434830426</v>
      </c>
      <c r="C1125" t="str">
        <f t="shared" si="306"/>
        <v>-149.183122728782-1752.78707994695i</v>
      </c>
      <c r="D1125" t="str">
        <f t="shared" si="307"/>
        <v>3.47812497607628-263.758680523322i</v>
      </c>
      <c r="E1125" t="str">
        <f t="shared" si="308"/>
        <v>162.406914907712-0.567934560923853i</v>
      </c>
      <c r="F1125" t="str">
        <f t="shared" si="309"/>
        <v>2.90990990605503-2475.21024163273i</v>
      </c>
      <c r="G1125" t="str">
        <f t="shared" si="310"/>
        <v>0.999999998675262-0.0000363969461301942i</v>
      </c>
      <c r="H1125" t="str">
        <f t="shared" si="311"/>
        <v>15.1544609316716+1.4282906428855i</v>
      </c>
      <c r="I1125" t="str">
        <f t="shared" si="312"/>
        <v>24.2344478309069-253.936544349493i</v>
      </c>
      <c r="K1125" t="str">
        <f t="shared" si="313"/>
        <v>0.327030887934931-0.0310285372198889i</v>
      </c>
      <c r="L1125" t="str">
        <f t="shared" si="314"/>
        <v>0.000833333333333333-13.3616206718551i</v>
      </c>
      <c r="M1125" t="str">
        <f t="shared" si="315"/>
        <v>0.005-4.70157561608591i</v>
      </c>
      <c r="N1125">
        <f t="shared" si="316"/>
        <v>85.135169005451658</v>
      </c>
      <c r="O1125">
        <f t="shared" si="317"/>
        <v>64.905930345084542</v>
      </c>
      <c r="P1125" s="3">
        <f t="shared" si="318"/>
        <v>64.905930345084542</v>
      </c>
      <c r="Q1125" s="3">
        <f t="shared" si="319"/>
        <v>-94.864830994548342</v>
      </c>
      <c r="R1125">
        <f t="shared" si="320"/>
        <v>85.135169005451658</v>
      </c>
      <c r="S1125">
        <f t="shared" si="321"/>
        <v>6.0341186434830427E-2</v>
      </c>
      <c r="T1125">
        <f t="shared" si="304"/>
        <v>64.905930345084542</v>
      </c>
    </row>
    <row r="1126" spans="1:20" x14ac:dyDescent="0.25">
      <c r="A1126">
        <f t="shared" si="305"/>
        <v>380.57556847800612</v>
      </c>
      <c r="B1126">
        <f t="shared" si="322"/>
        <v>60.570482943282784</v>
      </c>
      <c r="C1126" t="str">
        <f t="shared" si="306"/>
        <v>-149.171938909012-1746.03989541881i</v>
      </c>
      <c r="D1126" t="str">
        <f t="shared" si="307"/>
        <v>3.47812497589411-262.760193982656i</v>
      </c>
      <c r="E1126" t="str">
        <f t="shared" si="308"/>
        <v>162.406442832676-0.570045157425898i</v>
      </c>
      <c r="F1126" t="str">
        <f t="shared" si="309"/>
        <v>2.90990990602569-2465.84005024825i</v>
      </c>
      <c r="G1126" t="str">
        <f t="shared" si="310"/>
        <v>0.999999998665175-0.0000365352545251204i</v>
      </c>
      <c r="H1126" t="str">
        <f t="shared" si="311"/>
        <v>15.1544833643728+1.43371876599044i</v>
      </c>
      <c r="I1126" t="str">
        <f t="shared" si="312"/>
        <v>24.2344586092046-252.975399571278i</v>
      </c>
      <c r="K1126" t="str">
        <f t="shared" si="313"/>
        <v>0.327008486499185-0.0311442938828011i</v>
      </c>
      <c r="L1126" t="str">
        <f t="shared" si="314"/>
        <v>0.000833333333333333-13.3110387247012i</v>
      </c>
      <c r="M1126" t="str">
        <f t="shared" si="315"/>
        <v>0.005-4.68377726248846i</v>
      </c>
      <c r="N1126">
        <f t="shared" si="316"/>
        <v>85.116825019457153</v>
      </c>
      <c r="O1126">
        <f t="shared" si="317"/>
        <v>64.872667469313569</v>
      </c>
      <c r="P1126" s="3">
        <f t="shared" si="318"/>
        <v>64.872667469313569</v>
      </c>
      <c r="Q1126" s="3">
        <f t="shared" si="319"/>
        <v>-94.883174980542847</v>
      </c>
      <c r="R1126">
        <f t="shared" si="320"/>
        <v>85.116825019457153</v>
      </c>
      <c r="S1126">
        <f t="shared" si="321"/>
        <v>6.057048294328278E-2</v>
      </c>
      <c r="T1126">
        <f t="shared" si="304"/>
        <v>64.872667469313569</v>
      </c>
    </row>
    <row r="1127" spans="1:20" x14ac:dyDescent="0.25">
      <c r="A1127">
        <f t="shared" si="305"/>
        <v>382.02175563822254</v>
      </c>
      <c r="B1127">
        <f t="shared" si="322"/>
        <v>60.800650778467258</v>
      </c>
      <c r="C1127" t="str">
        <f t="shared" si="306"/>
        <v>-149.160671624074-1739.31784512642i</v>
      </c>
      <c r="D1127" t="str">
        <f t="shared" si="307"/>
        <v>3.47812497571056-261.765487335595i</v>
      </c>
      <c r="E1127" t="str">
        <f t="shared" si="308"/>
        <v>162.405967235045-0.572163237235076i</v>
      </c>
      <c r="F1127" t="str">
        <f t="shared" si="309"/>
        <v>2.90990990599612-2456.50533080073i</v>
      </c>
      <c r="G1127" t="str">
        <f t="shared" si="310"/>
        <v>0.999999998655011-0.0000366740884919432i</v>
      </c>
      <c r="H1127" t="str">
        <f t="shared" si="311"/>
        <v>15.1545059679205+1.43916752304328i</v>
      </c>
      <c r="I1127" t="str">
        <f t="shared" si="312"/>
        <v>24.2344694695823-252.017893929496i</v>
      </c>
      <c r="K1127" t="str">
        <f t="shared" si="313"/>
        <v>0.326985917619588-0.031260466099272i</v>
      </c>
      <c r="L1127" t="str">
        <f t="shared" si="314"/>
        <v>0.000833333333333333-13.2606482613082i</v>
      </c>
      <c r="M1127" t="str">
        <f t="shared" si="315"/>
        <v>0.005-4.66604628659937i</v>
      </c>
      <c r="N1127">
        <f t="shared" si="316"/>
        <v>85.09841294250792</v>
      </c>
      <c r="O1127">
        <f t="shared" si="317"/>
        <v>64.839402188769256</v>
      </c>
      <c r="P1127" s="3">
        <f t="shared" si="318"/>
        <v>64.839402188769256</v>
      </c>
      <c r="Q1127" s="3">
        <f t="shared" si="319"/>
        <v>-94.90158705749208</v>
      </c>
      <c r="R1127">
        <f t="shared" si="320"/>
        <v>85.09841294250792</v>
      </c>
      <c r="S1127">
        <f t="shared" si="321"/>
        <v>6.0800650778467261E-2</v>
      </c>
      <c r="T1127">
        <f t="shared" si="304"/>
        <v>64.839402188769256</v>
      </c>
    </row>
    <row r="1128" spans="1:20" x14ac:dyDescent="0.25">
      <c r="A1128">
        <f t="shared" si="305"/>
        <v>383.4734383096478</v>
      </c>
      <c r="B1128">
        <f t="shared" si="322"/>
        <v>61.031693251425438</v>
      </c>
      <c r="C1128" t="str">
        <f t="shared" si="306"/>
        <v>-149.149320263923-1732.62083255995i</v>
      </c>
      <c r="D1128" t="str">
        <f t="shared" si="307"/>
        <v>3.47812497552562-260.774546272951i</v>
      </c>
      <c r="E1128" t="str">
        <f t="shared" si="308"/>
        <v>162.40548808908-0.57428882278005i</v>
      </c>
      <c r="F1128" t="str">
        <f t="shared" si="309"/>
        <v>2.9099099059663-2447.2059490071i</v>
      </c>
      <c r="G1128" t="str">
        <f t="shared" si="310"/>
        <v>0.99999999864477-0.0000368134500278355i</v>
      </c>
      <c r="H1128" t="str">
        <f t="shared" si="311"/>
        <v>15.1545287436163+1.44463699253405i</v>
      </c>
      <c r="I1128" t="str">
        <f t="shared" si="312"/>
        <v>24.2344804126651-251.064013650114i</v>
      </c>
      <c r="K1128" t="str">
        <f t="shared" si="313"/>
        <v>0.326963180068339-0.0313770551757961i</v>
      </c>
      <c r="L1128" t="str">
        <f t="shared" si="314"/>
        <v>0.000833333333333333-13.2104485567924i</v>
      </c>
      <c r="M1128" t="str">
        <f t="shared" si="315"/>
        <v>0.005-4.64838243335264i</v>
      </c>
      <c r="N1128">
        <f t="shared" si="316"/>
        <v>85.079932534105865</v>
      </c>
      <c r="O1128">
        <f t="shared" si="317"/>
        <v>64.806134485512828</v>
      </c>
      <c r="P1128" s="3">
        <f t="shared" si="318"/>
        <v>64.806134485512828</v>
      </c>
      <c r="Q1128" s="3">
        <f t="shared" si="319"/>
        <v>-94.920067465894135</v>
      </c>
      <c r="R1128">
        <f t="shared" si="320"/>
        <v>85.079932534105865</v>
      </c>
      <c r="S1128">
        <f t="shared" si="321"/>
        <v>6.1031693251425441E-2</v>
      </c>
      <c r="T1128">
        <f t="shared" si="304"/>
        <v>64.806134485512828</v>
      </c>
    </row>
    <row r="1129" spans="1:20" x14ac:dyDescent="0.25">
      <c r="A1129">
        <f t="shared" si="305"/>
        <v>384.93063737522448</v>
      </c>
      <c r="B1129">
        <f t="shared" si="322"/>
        <v>61.263613685780854</v>
      </c>
      <c r="C1129" t="str">
        <f t="shared" si="306"/>
        <v>-149.137884214249-1725.94876157187i</v>
      </c>
      <c r="D1129" t="str">
        <f t="shared" si="307"/>
        <v>3.47812497533927-259.787356539704i</v>
      </c>
      <c r="E1129" t="str">
        <f t="shared" si="308"/>
        <v>162.405005368862-0.576421936508397i</v>
      </c>
      <c r="F1129" t="str">
        <f t="shared" si="309"/>
        <v>2.9099099059363-2437.94177109264i</v>
      </c>
      <c r="G1129" t="str">
        <f t="shared" si="310"/>
        <v>0.999999998634451-0.00003695334113756i</v>
      </c>
      <c r="H1129" t="str">
        <f t="shared" si="311"/>
        <v>15.1545516927714+1.45012725325196i</v>
      </c>
      <c r="I1129" t="str">
        <f t="shared" si="312"/>
        <v>24.2344914390828-250.113745011248i</v>
      </c>
      <c r="K1129" t="str">
        <f t="shared" si="313"/>
        <v>0.326940272608998-0.0314940624208215i</v>
      </c>
      <c r="L1129" t="str">
        <f t="shared" si="314"/>
        <v>0.000833333333333333-13.1604388890142i</v>
      </c>
      <c r="M1129" t="str">
        <f t="shared" si="315"/>
        <v>0.005-4.63078544864777i</v>
      </c>
      <c r="N1129">
        <f t="shared" si="316"/>
        <v>85.061383553043257</v>
      </c>
      <c r="O1129">
        <f t="shared" si="317"/>
        <v>64.772864341474744</v>
      </c>
      <c r="P1129" s="3">
        <f t="shared" si="318"/>
        <v>64.772864341474744</v>
      </c>
      <c r="Q1129" s="3">
        <f t="shared" si="319"/>
        <v>-94.938616446956743</v>
      </c>
      <c r="R1129">
        <f t="shared" si="320"/>
        <v>85.061383553043257</v>
      </c>
      <c r="S1129">
        <f t="shared" si="321"/>
        <v>6.1263613685780857E-2</v>
      </c>
      <c r="T1129">
        <f t="shared" si="304"/>
        <v>64.772864341474744</v>
      </c>
    </row>
    <row r="1130" spans="1:20" x14ac:dyDescent="0.25">
      <c r="A1130">
        <f t="shared" si="305"/>
        <v>386.39337379725032</v>
      </c>
      <c r="B1130">
        <f t="shared" si="322"/>
        <v>61.496415417786821</v>
      </c>
      <c r="C1130" t="str">
        <f t="shared" si="306"/>
        <v>-149.126362856457-1719.30153637552i</v>
      </c>
      <c r="D1130" t="str">
        <f t="shared" si="307"/>
        <v>3.47812497515149-258.803903934797i</v>
      </c>
      <c r="E1130" t="str">
        <f t="shared" si="308"/>
        <v>162.404519048293-0.578562600886369i</v>
      </c>
      <c r="F1130" t="str">
        <f t="shared" si="309"/>
        <v>2.90990990590603-2428.71266378903i</v>
      </c>
      <c r="G1130" t="str">
        <f t="shared" si="310"/>
        <v>0.999999998624053-0.0000370937638334969i</v>
      </c>
      <c r="H1130" t="str">
        <f t="shared" si="311"/>
        <v>15.1545748167073+1.4556383842866i</v>
      </c>
      <c r="I1130" t="str">
        <f t="shared" si="312"/>
        <v>24.2345025494706-249.16707434297i</v>
      </c>
      <c r="K1130" t="str">
        <f t="shared" si="313"/>
        <v>0.326917193996423-0.0316114891447239i</v>
      </c>
      <c r="L1130" t="str">
        <f t="shared" si="314"/>
        <v>0.000833333333333333-13.1106185385676i</v>
      </c>
      <c r="M1130" t="str">
        <f t="shared" si="315"/>
        <v>0.005-4.61325507934626i</v>
      </c>
      <c r="N1130">
        <f t="shared" si="316"/>
        <v>85.042765757401838</v>
      </c>
      <c r="O1130">
        <f t="shared" si="317"/>
        <v>64.739591738453328</v>
      </c>
      <c r="P1130" s="3">
        <f t="shared" si="318"/>
        <v>64.739591738453328</v>
      </c>
      <c r="Q1130" s="3">
        <f t="shared" si="319"/>
        <v>-94.957234242598162</v>
      </c>
      <c r="R1130">
        <f t="shared" si="320"/>
        <v>85.042765757401838</v>
      </c>
      <c r="S1130">
        <f t="shared" si="321"/>
        <v>6.1496415417786818E-2</v>
      </c>
      <c r="T1130">
        <f t="shared" si="304"/>
        <v>64.739591738453328</v>
      </c>
    </row>
    <row r="1131" spans="1:20" x14ac:dyDescent="0.25">
      <c r="A1131">
        <f t="shared" si="305"/>
        <v>387.86166861767987</v>
      </c>
      <c r="B1131">
        <f t="shared" si="322"/>
        <v>61.730101796374413</v>
      </c>
      <c r="C1131" t="str">
        <f t="shared" si="306"/>
        <v>-149.114755567628-1712.67906154384i</v>
      </c>
      <c r="D1131" t="str">
        <f t="shared" si="307"/>
        <v>3.47812497496227-257.824174310935i</v>
      </c>
      <c r="E1131" t="str">
        <f t="shared" si="308"/>
        <v>162.40402910109-0.580710838397679i</v>
      </c>
      <c r="F1131" t="str">
        <f t="shared" si="309"/>
        <v>2.90990990587554-2419.51849433246i</v>
      </c>
      <c r="G1131" t="str">
        <f t="shared" si="310"/>
        <v>0.999999998613576-0.0000372347201356742i</v>
      </c>
      <c r="H1131" t="str">
        <f t="shared" si="311"/>
        <v>15.1545981167553+1.461170465029i</v>
      </c>
      <c r="I1131" t="str">
        <f t="shared" si="312"/>
        <v>24.2345137444675-248.223988027108i</v>
      </c>
      <c r="K1131" t="str">
        <f t="shared" si="313"/>
        <v>0.326893942976724-0.0317293366597818i</v>
      </c>
      <c r="L1131" t="str">
        <f t="shared" si="314"/>
        <v>0.000833333333333333-13.0609867887703i</v>
      </c>
      <c r="M1131" t="str">
        <f t="shared" si="315"/>
        <v>0.005-4.59579107326784i</v>
      </c>
      <c r="N1131">
        <f t="shared" si="316"/>
        <v>85.024078904553079</v>
      </c>
      <c r="O1131">
        <f t="shared" si="317"/>
        <v>64.706316658114361</v>
      </c>
      <c r="P1131" s="3">
        <f t="shared" si="318"/>
        <v>64.706316658114361</v>
      </c>
      <c r="Q1131" s="3">
        <f t="shared" si="319"/>
        <v>-94.975921095446921</v>
      </c>
      <c r="R1131">
        <f t="shared" si="320"/>
        <v>85.024078904553079</v>
      </c>
      <c r="S1131">
        <f t="shared" si="321"/>
        <v>6.1730101796374413E-2</v>
      </c>
      <c r="T1131">
        <f t="shared" si="304"/>
        <v>64.706316658114361</v>
      </c>
    </row>
    <row r="1132" spans="1:20" x14ac:dyDescent="0.25">
      <c r="A1132">
        <f t="shared" si="305"/>
        <v>389.33554295842708</v>
      </c>
      <c r="B1132">
        <f t="shared" si="322"/>
        <v>61.964676183200638</v>
      </c>
      <c r="C1132" t="str">
        <f t="shared" si="306"/>
        <v>-149.103061720501-1706.08124200792i</v>
      </c>
      <c r="D1132" t="str">
        <f t="shared" si="307"/>
        <v>3.47812497477161-256.848153574378i</v>
      </c>
      <c r="E1132" t="str">
        <f t="shared" si="308"/>
        <v>162.403535500789-0.582866671543576i</v>
      </c>
      <c r="F1132" t="str">
        <f t="shared" si="309"/>
        <v>2.90990990584482-2410.35913046173i</v>
      </c>
      <c r="G1132" t="str">
        <f t="shared" si="310"/>
        <v>0.999999998603019-0.0000373762120717951i</v>
      </c>
      <c r="H1132" t="str">
        <f t="shared" si="311"/>
        <v>15.154621594257+1.46672357517285i</v>
      </c>
      <c r="I1132" t="str">
        <f t="shared" si="312"/>
        <v>24.2345250247182-247.284472497054i</v>
      </c>
      <c r="K1132" t="str">
        <f t="shared" si="313"/>
        <v>0.326870518287195-0.0318476062801489i</v>
      </c>
      <c r="L1132" t="str">
        <f t="shared" si="314"/>
        <v>0.000833333333333333-13.0115429256528i</v>
      </c>
      <c r="M1132" t="str">
        <f t="shared" si="315"/>
        <v>0.005-4.57839317918692i</v>
      </c>
      <c r="N1132">
        <f t="shared" si="316"/>
        <v>85.005322751157195</v>
      </c>
      <c r="O1132">
        <f t="shared" si="317"/>
        <v>64.673039081989586</v>
      </c>
      <c r="P1132" s="3">
        <f t="shared" si="318"/>
        <v>64.673039081989586</v>
      </c>
      <c r="Q1132" s="3">
        <f t="shared" si="319"/>
        <v>-94.994677248842805</v>
      </c>
      <c r="R1132">
        <f t="shared" si="320"/>
        <v>85.005322751157195</v>
      </c>
      <c r="S1132">
        <f t="shared" si="321"/>
        <v>6.1964676183200638E-2</v>
      </c>
      <c r="T1132">
        <f t="shared" ref="T1132:T1195" si="323">P1132</f>
        <v>64.673039081989586</v>
      </c>
    </row>
    <row r="1133" spans="1:20" x14ac:dyDescent="0.25">
      <c r="A1133">
        <f t="shared" ref="A1133:A1196" si="324">2*PI()*B1133</f>
        <v>390.81501802166912</v>
      </c>
      <c r="B1133">
        <f t="shared" si="322"/>
        <v>62.200141952696804</v>
      </c>
      <c r="C1133" t="str">
        <f t="shared" ref="C1133:C1196" si="325">IMPRODUCT(D1133,E1133,$C$40,,K1133,$C$41)</f>
        <v>-149.09128068344-1699.50798305578i</v>
      </c>
      <c r="D1133" t="str">
        <f t="shared" ref="D1133:D1196" si="326">IMDIV(IMPRODUCT($C$37,$C$38,COMPLEX(1,A1133/$C$38)),IMSUM(-1*A1133*A1133/$C$39,COMPLEX(0,1*A1133)))</f>
        <v>3.47812497457951-255.875827684741i</v>
      </c>
      <c r="E1133" t="str">
        <f t="shared" ref="E1133:E1196" si="327">IMDIV(IMPRODUCT(IMSUM(F1133,G1133),$C$29,H1133),IMSUM(1,I1133))</f>
        <v>162.403038220741-0.585030122841227i</v>
      </c>
      <c r="F1133" t="str">
        <f t="shared" ref="F1133:F1196" si="328">IMDIV(IMPRODUCT($C$14,$C$15,COMPLEX(1,A1133/$C$15)),IMSUM(-1*A1133*A1133/$C$16,COMPLEX(0,A1133)))</f>
        <v>2.90990990581387-2401.23444041631i</v>
      </c>
      <c r="G1133" t="str">
        <f t="shared" ref="G1133:G1196" si="329">IMDIV(1,COMPLEX(1,A1133*$C$9*$C$10))</f>
        <v>0.999999998592382-0.0000375182416772688i</v>
      </c>
      <c r="H1133" t="str">
        <f t="shared" ref="H1133:H1196" si="330">IMDIV($C$3,IMSUM(K1133,COMPLEX(0,$C$28*A1133)))</f>
        <v>15.1546452505641+1.47229779471565i</v>
      </c>
      <c r="I1133" t="str">
        <f t="shared" ref="I1133:I1196" si="331">IMPRODUCT(F1133,$C$29,H1133,$C$31)</f>
        <v>24.2345363908718-246.348514237567i</v>
      </c>
      <c r="K1133" t="str">
        <f t="shared" ref="K1133:K1196" si="332">IF($C$26&lt;=0,IMDIV(1,IMSUM(IMDIV(1,L1133),1/$C$18)),IMDIV(1,IMSUM(IMDIV(1,L1133),1/$C$18,IMDIV(1,M1133))))</f>
        <v>0.326846918656271-0.0319662993218303i</v>
      </c>
      <c r="L1133" t="str">
        <f t="shared" ref="L1133:L1196" si="333">IMSUM($C$21/$C$22,IMDIV(1,COMPLEX(0,$C$20*$C$22*A1133)))</f>
        <v>0.000833333333333333-12.9622862379486i</v>
      </c>
      <c r="M1133" t="str">
        <f t="shared" ref="M1133:M1196" si="334">IMSUM($C$25/$C$26,IMDIV(1,COMPLEX(0,$C$24*$C$26*A1133)))</f>
        <v>0.005-4.56106114682898i</v>
      </c>
      <c r="N1133">
        <f t="shared" ref="N1133:N1196" si="335">ABS(R1133)</f>
        <v>84.986497053163205</v>
      </c>
      <c r="O1133">
        <f t="shared" ref="O1133:O1196" si="336">ABS(P1133)</f>
        <v>64.639758991476469</v>
      </c>
      <c r="P1133" s="3">
        <f t="shared" ref="P1133:P1196" si="337">20*LOG10(IMABS(C1133))</f>
        <v>64.639758991476469</v>
      </c>
      <c r="Q1133" s="3">
        <f t="shared" ref="Q1133:Q1196" si="338">IMARGUMENT(C1133)*180/PI()</f>
        <v>-95.013502946836795</v>
      </c>
      <c r="R1133">
        <f t="shared" ref="R1133:R1196" si="339">IF(Q1133&lt;0,Q1133+180,Q1133-180)</f>
        <v>84.986497053163205</v>
      </c>
      <c r="S1133">
        <f t="shared" ref="S1133:S1196" si="340">B1133/1000</f>
        <v>6.2200141952696804E-2</v>
      </c>
      <c r="T1133">
        <f t="shared" si="323"/>
        <v>64.639758991476469</v>
      </c>
    </row>
    <row r="1134" spans="1:20" x14ac:dyDescent="0.25">
      <c r="A1134">
        <f t="shared" si="324"/>
        <v>392.30011509015145</v>
      </c>
      <c r="B1134">
        <f t="shared" ref="B1134:B1197" si="341">B1133*(1+B$42)</f>
        <v>62.43650249211705</v>
      </c>
      <c r="C1134" t="str">
        <f t="shared" si="325"/>
        <v>-149.079411820413-1692.95919033088i</v>
      </c>
      <c r="D1134" t="str">
        <f t="shared" si="326"/>
        <v>3.47812497438596-254.907182654788i</v>
      </c>
      <c r="E1134" t="str">
        <f t="shared" si="327"/>
        <v>162.402537234112-0.587201214823994i</v>
      </c>
      <c r="F1134" t="str">
        <f t="shared" si="328"/>
        <v>2.9099099057827-2392.14429293446i</v>
      </c>
      <c r="G1134" t="str">
        <f t="shared" si="329"/>
        <v>0.999999998581663-0.0000376608109952388i</v>
      </c>
      <c r="H1134" t="str">
        <f t="shared" si="330"/>
        <v>15.1546690870387+1.47789320395989i</v>
      </c>
      <c r="I1134" t="str">
        <f t="shared" si="331"/>
        <v>24.2345478435828-245.416099784575i</v>
      </c>
      <c r="K1134" t="str">
        <f t="shared" si="332"/>
        <v>0.326823142803459-0.0320854171026538i</v>
      </c>
      <c r="L1134" t="str">
        <f t="shared" si="333"/>
        <v>0.000833333333333333-12.9132160170837i</v>
      </c>
      <c r="M1134" t="str">
        <f t="shared" si="334"/>
        <v>0.005-4.54379472686688i</v>
      </c>
      <c r="N1134">
        <f t="shared" si="335"/>
        <v>84.967601565808053</v>
      </c>
      <c r="O1134">
        <f t="shared" si="336"/>
        <v>64.606476367836422</v>
      </c>
      <c r="P1134" s="3">
        <f t="shared" si="337"/>
        <v>64.606476367836422</v>
      </c>
      <c r="Q1134" s="3">
        <f t="shared" si="338"/>
        <v>-95.032398434191947</v>
      </c>
      <c r="R1134">
        <f t="shared" si="339"/>
        <v>84.967601565808053</v>
      </c>
      <c r="S1134">
        <f t="shared" si="340"/>
        <v>6.2436502492117053E-2</v>
      </c>
      <c r="T1134">
        <f t="shared" si="323"/>
        <v>64.606476367836422</v>
      </c>
    </row>
    <row r="1135" spans="1:20" x14ac:dyDescent="0.25">
      <c r="A1135">
        <f t="shared" si="324"/>
        <v>393.79085552749405</v>
      </c>
      <c r="B1135">
        <f t="shared" si="341"/>
        <v>62.673761201587098</v>
      </c>
      <c r="C1135" t="str">
        <f t="shared" si="325"/>
        <v>-149.067454490962-1686.43476983094i</v>
      </c>
      <c r="D1135" t="str">
        <f t="shared" si="326"/>
        <v>3.47812497419092-253.942204550237i</v>
      </c>
      <c r="E1135" t="str">
        <f t="shared" si="327"/>
        <v>162.402032513882-0.589379970040207i</v>
      </c>
      <c r="F1135" t="str">
        <f t="shared" si="328"/>
        <v>2.90990990575125-2383.08855725137i</v>
      </c>
      <c r="G1135" t="str">
        <f t="shared" si="329"/>
        <v>0.999999998570863-0.0000378039220766124i</v>
      </c>
      <c r="H1135" t="str">
        <f t="shared" si="330"/>
        <v>15.1546931050534+1.48350988351417i</v>
      </c>
      <c r="I1135" t="str">
        <f t="shared" si="331"/>
        <v>24.2345593835103-244.487215724992i</v>
      </c>
      <c r="K1135" t="str">
        <f t="shared" si="332"/>
        <v>0.326799189439291-0.0322049609422436i</v>
      </c>
      <c r="L1135" t="str">
        <f t="shared" si="333"/>
        <v>0.000833333333333333-12.8643315571665i</v>
      </c>
      <c r="M1135" t="str">
        <f t="shared" si="334"/>
        <v>0.005-4.5265936709174i</v>
      </c>
      <c r="N1135">
        <f t="shared" si="335"/>
        <v>84.948636043616773</v>
      </c>
      <c r="O1135">
        <f t="shared" si="336"/>
        <v>64.573191192194713</v>
      </c>
      <c r="P1135" s="3">
        <f t="shared" si="337"/>
        <v>64.573191192194713</v>
      </c>
      <c r="Q1135" s="3">
        <f t="shared" si="338"/>
        <v>-95.051363956383227</v>
      </c>
      <c r="R1135">
        <f t="shared" si="339"/>
        <v>84.948636043616773</v>
      </c>
      <c r="S1135">
        <f t="shared" si="340"/>
        <v>6.2673761201587103E-2</v>
      </c>
      <c r="T1135">
        <f t="shared" si="323"/>
        <v>64.573191192194713</v>
      </c>
    </row>
    <row r="1136" spans="1:20" x14ac:dyDescent="0.25">
      <c r="A1136">
        <f t="shared" si="324"/>
        <v>395.28726077849859</v>
      </c>
      <c r="B1136">
        <f t="shared" si="341"/>
        <v>62.911921494153134</v>
      </c>
      <c r="C1136" t="str">
        <f t="shared" si="325"/>
        <v>-149.055408050166-1679.93462790646i</v>
      </c>
      <c r="D1136" t="str">
        <f t="shared" si="326"/>
        <v>3.4781249739944-252.980879489552i</v>
      </c>
      <c r="E1136" t="str">
        <f t="shared" si="327"/>
        <v>162.40152403284-0.591566411052403i</v>
      </c>
      <c r="F1136" t="str">
        <f t="shared" si="328"/>
        <v>2.90990990571957-2374.06710309723i</v>
      </c>
      <c r="G1136" t="str">
        <f t="shared" si="329"/>
        <v>0.999999998559981-0.0000379475769800907i</v>
      </c>
      <c r="H1136" t="str">
        <f t="shared" si="330"/>
        <v>15.1547173059909+1.48914791429443i</v>
      </c>
      <c r="I1136" t="str">
        <f t="shared" si="331"/>
        <v>24.2345710113186-243.56184869651i</v>
      </c>
      <c r="K1136" t="str">
        <f t="shared" si="332"/>
        <v>0.326775057265262-0.0323249321619922i</v>
      </c>
      <c r="L1136" t="str">
        <f t="shared" si="333"/>
        <v>0.000833333333333333-12.8156321549775i</v>
      </c>
      <c r="M1136" t="str">
        <f t="shared" si="334"/>
        <v>0.005-4.50945773153754i</v>
      </c>
      <c r="N1136">
        <f t="shared" si="335"/>
        <v>84.929600240401982</v>
      </c>
      <c r="O1136">
        <f t="shared" si="336"/>
        <v>64.539903445538698</v>
      </c>
      <c r="P1136" s="3">
        <f t="shared" si="337"/>
        <v>64.539903445538698</v>
      </c>
      <c r="Q1136" s="3">
        <f t="shared" si="338"/>
        <v>-95.070399759598018</v>
      </c>
      <c r="R1136">
        <f t="shared" si="339"/>
        <v>84.929600240401982</v>
      </c>
      <c r="S1136">
        <f t="shared" si="340"/>
        <v>6.2911921494153131E-2</v>
      </c>
      <c r="T1136">
        <f t="shared" si="323"/>
        <v>64.539903445538698</v>
      </c>
    </row>
    <row r="1137" spans="1:20" x14ac:dyDescent="0.25">
      <c r="A1137">
        <f t="shared" si="324"/>
        <v>396.78935236945688</v>
      </c>
      <c r="B1137">
        <f t="shared" si="341"/>
        <v>63.150986795830917</v>
      </c>
      <c r="C1137" t="str">
        <f t="shared" si="325"/>
        <v>-149.04327184863-1673.45867125954i</v>
      </c>
      <c r="D1137" t="str">
        <f t="shared" si="326"/>
        <v>3.47812497379638-252.023193643751i</v>
      </c>
      <c r="E1137" t="str">
        <f t="shared" si="327"/>
        <v>162.401011763589-0.593760560437137i</v>
      </c>
      <c r="F1137" t="str">
        <f t="shared" si="328"/>
        <v>2.90990990568768-2365.07980069541i</v>
      </c>
      <c r="G1137" t="str">
        <f t="shared" si="329"/>
        <v>0.999999998549016-0.0000380917777721974i</v>
      </c>
      <c r="H1137" t="str">
        <f t="shared" si="330"/>
        <v>15.1547416912448+1.4948073775251i</v>
      </c>
      <c r="I1137" t="str">
        <f t="shared" si="331"/>
        <v>24.2345827276773-242.639985387422i</v>
      </c>
      <c r="K1137" t="str">
        <f t="shared" si="332"/>
        <v>0.326750744973772-0.032445332085032i</v>
      </c>
      <c r="L1137" t="str">
        <f t="shared" si="333"/>
        <v>0.000833333333333333-12.7671171099597i</v>
      </c>
      <c r="M1137" t="str">
        <f t="shared" si="334"/>
        <v>0.005-4.49238666222112i</v>
      </c>
      <c r="N1137">
        <f t="shared" si="335"/>
        <v>84.91049390926355</v>
      </c>
      <c r="O1137">
        <f t="shared" si="336"/>
        <v>64.506613108717602</v>
      </c>
      <c r="P1137" s="3">
        <f t="shared" si="337"/>
        <v>64.506613108717602</v>
      </c>
      <c r="Q1137" s="3">
        <f t="shared" si="338"/>
        <v>-95.08950609073645</v>
      </c>
      <c r="R1137">
        <f t="shared" si="339"/>
        <v>84.91049390926355</v>
      </c>
      <c r="S1137">
        <f t="shared" si="340"/>
        <v>6.3150986795830921E-2</v>
      </c>
      <c r="T1137">
        <f t="shared" si="323"/>
        <v>64.506613108717602</v>
      </c>
    </row>
    <row r="1138" spans="1:20" x14ac:dyDescent="0.25">
      <c r="A1138">
        <f t="shared" si="324"/>
        <v>398.29715190846082</v>
      </c>
      <c r="B1138">
        <f t="shared" si="341"/>
        <v>63.390960545655076</v>
      </c>
      <c r="C1138" t="str">
        <f t="shared" si="325"/>
        <v>-149.031045232443-1667.00680694245i</v>
      </c>
      <c r="D1138" t="str">
        <f t="shared" si="326"/>
        <v>3.47812497359684-251.0691332362i</v>
      </c>
      <c r="E1138" t="str">
        <f t="shared" si="327"/>
        <v>162.400495678541-0.595962440783552i</v>
      </c>
      <c r="F1138" t="str">
        <f t="shared" si="328"/>
        <v>2.90990990565552-2356.12652076053i</v>
      </c>
      <c r="G1138" t="str">
        <f t="shared" si="329"/>
        <v>0.999999998537968-0.0000382365265273092i</v>
      </c>
      <c r="H1138" t="str">
        <f t="shared" si="330"/>
        <v>15.1547662622191+1.50048835474027i</v>
      </c>
      <c r="I1138" t="str">
        <f t="shared" si="331"/>
        <v>24.2345945332602-241.721612536417i</v>
      </c>
      <c r="K1138" t="str">
        <f t="shared" si="332"/>
        <v>0.326726251248075-0.0325661620362078i</v>
      </c>
      <c r="L1138" t="str">
        <f t="shared" si="333"/>
        <v>0.000833333333333333-12.7187857242077i</v>
      </c>
      <c r="M1138" t="str">
        <f t="shared" si="334"/>
        <v>0.005-4.47538021739502i</v>
      </c>
      <c r="N1138">
        <f t="shared" si="335"/>
        <v>84.891316802588449</v>
      </c>
      <c r="O1138">
        <f t="shared" si="336"/>
        <v>64.473320162441027</v>
      </c>
      <c r="P1138" s="3">
        <f t="shared" si="337"/>
        <v>64.473320162441027</v>
      </c>
      <c r="Q1138" s="3">
        <f t="shared" si="338"/>
        <v>-95.108683197411551</v>
      </c>
      <c r="R1138">
        <f t="shared" si="339"/>
        <v>84.891316802588449</v>
      </c>
      <c r="S1138">
        <f t="shared" si="340"/>
        <v>6.3390960545655073E-2</v>
      </c>
      <c r="T1138">
        <f t="shared" si="323"/>
        <v>64.473320162441027</v>
      </c>
    </row>
    <row r="1139" spans="1:20" x14ac:dyDescent="0.25">
      <c r="A1139">
        <f t="shared" si="324"/>
        <v>399.81068108571299</v>
      </c>
      <c r="B1139">
        <f t="shared" si="341"/>
        <v>63.631846195728571</v>
      </c>
      <c r="C1139" t="str">
        <f t="shared" si="325"/>
        <v>-149.018727543162-1660.57894235641i</v>
      </c>
      <c r="D1139" t="str">
        <f t="shared" si="326"/>
        <v>3.47812497339582-250.118684542422i</v>
      </c>
      <c r="E1139" t="str">
        <f t="shared" si="327"/>
        <v>162.399975749916-0.598172074693342i</v>
      </c>
      <c r="F1139" t="str">
        <f t="shared" si="328"/>
        <v>2.90990990562314-2347.20713449666i</v>
      </c>
      <c r="G1139" t="str">
        <f t="shared" si="329"/>
        <v>0.999999998526836-0.0000383818253276857i</v>
      </c>
      <c r="H1139" t="str">
        <f t="shared" si="330"/>
        <v>15.1547910203286+1.50619092778494i</v>
      </c>
      <c r="I1139" t="str">
        <f t="shared" si="331"/>
        <v>24.2346064287474-240.806716932398i</v>
      </c>
      <c r="K1139" t="str">
        <f t="shared" si="332"/>
        <v>0.326701574762212-0.0326874233420467i</v>
      </c>
      <c r="L1139" t="str">
        <f t="shared" si="333"/>
        <v>0.000833333333333333-12.6706373024584i</v>
      </c>
      <c r="M1139" t="str">
        <f t="shared" si="334"/>
        <v>0.005-4.45843815241583i</v>
      </c>
      <c r="N1139">
        <f t="shared" si="335"/>
        <v>84.872068672050318</v>
      </c>
      <c r="O1139">
        <f t="shared" si="336"/>
        <v>64.440024587278387</v>
      </c>
      <c r="P1139" s="3">
        <f t="shared" si="337"/>
        <v>64.440024587278387</v>
      </c>
      <c r="Q1139" s="3">
        <f t="shared" si="338"/>
        <v>-95.127931327949682</v>
      </c>
      <c r="R1139">
        <f t="shared" si="339"/>
        <v>84.872068672050318</v>
      </c>
      <c r="S1139">
        <f t="shared" si="340"/>
        <v>6.3631846195728564E-2</v>
      </c>
      <c r="T1139">
        <f t="shared" si="323"/>
        <v>64.440024587278387</v>
      </c>
    </row>
    <row r="1140" spans="1:20" x14ac:dyDescent="0.25">
      <c r="A1140">
        <f t="shared" si="324"/>
        <v>401.32996167383874</v>
      </c>
      <c r="B1140">
        <f t="shared" si="341"/>
        <v>63.873647211272342</v>
      </c>
      <c r="C1140" t="str">
        <f t="shared" si="325"/>
        <v>-149.006318117775-1654.17498525022i</v>
      </c>
      <c r="D1140" t="str">
        <f t="shared" si="326"/>
        <v>3.47812497319324-249.171833889891i</v>
      </c>
      <c r="E1140" t="str">
        <f t="shared" si="327"/>
        <v>162.399451949745-0.600389484779482i</v>
      </c>
      <c r="F1140" t="str">
        <f t="shared" si="328"/>
        <v>2.9099099055905-2338.32151359544i</v>
      </c>
      <c r="G1140" t="str">
        <f t="shared" si="329"/>
        <v>0.999999998515618-0.0000385276762634987i</v>
      </c>
      <c r="H1140" t="str">
        <f t="shared" si="330"/>
        <v>15.1548159669989+1.51191517881613i</v>
      </c>
      <c r="I1140" t="str">
        <f t="shared" si="331"/>
        <v>24.2346184148233-239.895285414293i</v>
      </c>
      <c r="K1140" t="str">
        <f t="shared" si="332"/>
        <v>0.326676714180962-0.0328091173307291i</v>
      </c>
      <c r="L1140" t="str">
        <f t="shared" si="333"/>
        <v>0.000833333333333333-12.6226711520804i</v>
      </c>
      <c r="M1140" t="str">
        <f t="shared" si="334"/>
        <v>0.005-4.44156022356627i</v>
      </c>
      <c r="N1140">
        <f t="shared" si="335"/>
        <v>84.852749268609543</v>
      </c>
      <c r="O1140">
        <f t="shared" si="336"/>
        <v>64.406726363657683</v>
      </c>
      <c r="P1140" s="3">
        <f t="shared" si="337"/>
        <v>64.406726363657683</v>
      </c>
      <c r="Q1140" s="3">
        <f t="shared" si="338"/>
        <v>-95.147250731390457</v>
      </c>
      <c r="R1140">
        <f t="shared" si="339"/>
        <v>84.852749268609543</v>
      </c>
      <c r="S1140">
        <f t="shared" si="340"/>
        <v>6.3873647211272339E-2</v>
      </c>
      <c r="T1140">
        <f t="shared" si="323"/>
        <v>64.406726363657683</v>
      </c>
    </row>
    <row r="1141" spans="1:20" x14ac:dyDescent="0.25">
      <c r="A1141">
        <f t="shared" si="324"/>
        <v>402.85501552819937</v>
      </c>
      <c r="B1141">
        <f t="shared" si="341"/>
        <v>64.116367070675182</v>
      </c>
      <c r="C1141" t="str">
        <f t="shared" si="325"/>
        <v>-148.993816288671-1647.79484371893i</v>
      </c>
      <c r="D1141" t="str">
        <f t="shared" si="326"/>
        <v>3.47812497298912-248.228567657844i</v>
      </c>
      <c r="E1141" t="str">
        <f t="shared" si="327"/>
        <v>162.398924249859-0.602614693665839i</v>
      </c>
      <c r="F1141" t="str">
        <f t="shared" si="328"/>
        <v>2.90990990555761-2329.46953023422i</v>
      </c>
      <c r="G1141" t="str">
        <f t="shared" si="329"/>
        <v>0.999999998504315-0.0000386740814328629i</v>
      </c>
      <c r="H1141" t="str">
        <f t="shared" si="330"/>
        <v>15.1548411036663+1.51766119030416i</v>
      </c>
      <c r="I1141" t="str">
        <f t="shared" si="331"/>
        <v>24.2346304921781-238.987304870854i</v>
      </c>
      <c r="K1141" t="str">
        <f t="shared" si="332"/>
        <v>0.326651668159775-0.032931245332058i</v>
      </c>
      <c r="L1141" t="str">
        <f t="shared" si="333"/>
        <v>0.000833333333333333-12.5748865830648i</v>
      </c>
      <c r="M1141" t="str">
        <f t="shared" si="334"/>
        <v>0.005-4.42474618805168i</v>
      </c>
      <c r="N1141">
        <f t="shared" si="335"/>
        <v>84.833358342512796</v>
      </c>
      <c r="O1141">
        <f t="shared" si="336"/>
        <v>64.373425471864309</v>
      </c>
      <c r="P1141" s="3">
        <f t="shared" si="337"/>
        <v>64.373425471864309</v>
      </c>
      <c r="Q1141" s="3">
        <f t="shared" si="338"/>
        <v>-95.166641657487204</v>
      </c>
      <c r="R1141">
        <f t="shared" si="339"/>
        <v>84.833358342512796</v>
      </c>
      <c r="S1141">
        <f t="shared" si="340"/>
        <v>6.4116367070675181E-2</v>
      </c>
      <c r="T1141">
        <f t="shared" si="323"/>
        <v>64.373425471864309</v>
      </c>
    </row>
    <row r="1142" spans="1:20" x14ac:dyDescent="0.25">
      <c r="A1142">
        <f t="shared" si="324"/>
        <v>404.38586458720653</v>
      </c>
      <c r="B1142">
        <f t="shared" si="341"/>
        <v>64.360009265543752</v>
      </c>
      <c r="C1142" t="str">
        <f t="shared" si="325"/>
        <v>-148.981221383622-1641.43842620265i</v>
      </c>
      <c r="D1142" t="str">
        <f t="shared" si="326"/>
        <v>3.47812497278343-247.288872277079i</v>
      </c>
      <c r="E1142" t="str">
        <f t="shared" si="327"/>
        <v>162.398392621899-0.604847723986165i</v>
      </c>
      <c r="F1142" t="str">
        <f t="shared" si="328"/>
        <v>2.90990990552446-2320.65105707425i</v>
      </c>
      <c r="G1142" t="str">
        <f t="shared" si="329"/>
        <v>0.999999998492927-0.0000388210429418656i</v>
      </c>
      <c r="H1142" t="str">
        <f t="shared" si="330"/>
        <v>15.1548664317783+1.52342904503378i</v>
      </c>
      <c r="I1142" t="str">
        <f t="shared" si="331"/>
        <v>24.2346426615069-238.082762240485i</v>
      </c>
      <c r="K1142" t="str">
        <f t="shared" si="332"/>
        <v>0.32662643534472-0.0330538086774296i</v>
      </c>
      <c r="L1142" t="str">
        <f t="shared" si="333"/>
        <v>0.000833333333333333-12.5272829080143i</v>
      </c>
      <c r="M1142" t="str">
        <f t="shared" si="334"/>
        <v>0.005-4.40799580399649i</v>
      </c>
      <c r="N1142">
        <f t="shared" si="335"/>
        <v>84.813895643293122</v>
      </c>
      <c r="O1142">
        <f t="shared" si="336"/>
        <v>64.340121892040699</v>
      </c>
      <c r="P1142" s="3">
        <f t="shared" si="337"/>
        <v>64.340121892040699</v>
      </c>
      <c r="Q1142" s="3">
        <f t="shared" si="338"/>
        <v>-95.186104356706878</v>
      </c>
      <c r="R1142">
        <f t="shared" si="339"/>
        <v>84.813895643293122</v>
      </c>
      <c r="S1142">
        <f t="shared" si="340"/>
        <v>6.4360009265543749E-2</v>
      </c>
      <c r="T1142">
        <f t="shared" si="323"/>
        <v>64.340121892040699</v>
      </c>
    </row>
    <row r="1143" spans="1:20" x14ac:dyDescent="0.25">
      <c r="A1143">
        <f t="shared" si="324"/>
        <v>405.92253087263794</v>
      </c>
      <c r="B1143">
        <f t="shared" si="341"/>
        <v>64.604577300752823</v>
      </c>
      <c r="C1143" t="str">
        <f t="shared" si="325"/>
        <v>-148.96853272575-1635.10564148519i</v>
      </c>
      <c r="D1143" t="str">
        <f t="shared" si="326"/>
        <v>3.47812497257619-246.352734229762i</v>
      </c>
      <c r="E1143" t="str">
        <f t="shared" si="327"/>
        <v>162.39785703731-0.607088598383637i</v>
      </c>
      <c r="F1143" t="str">
        <f t="shared" si="328"/>
        <v>2.90990990549106-2311.86596725884i</v>
      </c>
      <c r="G1143" t="str">
        <f t="shared" si="329"/>
        <v>0.999999998481451-0.0000389685629045975i</v>
      </c>
      <c r="H1143" t="str">
        <f t="shared" si="330"/>
        <v>15.1548919527932+1.52921882610543i</v>
      </c>
      <c r="I1143" t="str">
        <f t="shared" si="331"/>
        <v>24.2346549235104-237.181644511039i</v>
      </c>
      <c r="K1143" t="str">
        <f t="shared" si="332"/>
        <v>0.326601014372426-0.0331768086998014i</v>
      </c>
      <c r="L1143" t="str">
        <f t="shared" si="333"/>
        <v>0.000833333333333333-12.4798594421342i</v>
      </c>
      <c r="M1143" t="str">
        <f t="shared" si="334"/>
        <v>0.005-4.39130883044081i</v>
      </c>
      <c r="N1143">
        <f t="shared" si="335"/>
        <v>84.794360919769517</v>
      </c>
      <c r="O1143">
        <f t="shared" si="336"/>
        <v>64.306815604184905</v>
      </c>
      <c r="P1143" s="3">
        <f t="shared" si="337"/>
        <v>64.306815604184905</v>
      </c>
      <c r="Q1143" s="3">
        <f t="shared" si="338"/>
        <v>-95.205639080230483</v>
      </c>
      <c r="R1143">
        <f t="shared" si="339"/>
        <v>84.794360919769517</v>
      </c>
      <c r="S1143">
        <f t="shared" si="340"/>
        <v>6.4604577300752822E-2</v>
      </c>
      <c r="T1143">
        <f t="shared" si="323"/>
        <v>64.306815604184905</v>
      </c>
    </row>
    <row r="1144" spans="1:20" x14ac:dyDescent="0.25">
      <c r="A1144">
        <f t="shared" si="324"/>
        <v>407.465036489954</v>
      </c>
      <c r="B1144">
        <f t="shared" si="341"/>
        <v>64.850074694495689</v>
      </c>
      <c r="C1144" t="str">
        <f t="shared" si="325"/>
        <v>-148.95574963349-1628.79639869275i</v>
      </c>
      <c r="D1144" t="str">
        <f t="shared" si="326"/>
        <v>3.47812497236739-245.420140049234i</v>
      </c>
      <c r="E1144" t="str">
        <f t="shared" si="327"/>
        <v>162.397317467337-0.609337339509422i</v>
      </c>
      <c r="F1144" t="str">
        <f t="shared" si="328"/>
        <v>2.90990990545742-2303.11413441151i</v>
      </c>
      <c r="G1144" t="str">
        <f t="shared" si="329"/>
        <v>0.999999998469888-0.0000391166434431828i</v>
      </c>
      <c r="H1144" t="str">
        <f t="shared" si="330"/>
        <v>15.1549176681806+1.5350306169364i</v>
      </c>
      <c r="I1144" t="str">
        <f t="shared" si="331"/>
        <v>24.2346672788938-236.283938719642i</v>
      </c>
      <c r="K1144" t="str">
        <f t="shared" si="332"/>
        <v>0.326575403870017-0.0333002467336608i</v>
      </c>
      <c r="L1144" t="str">
        <f t="shared" si="333"/>
        <v>0.000833333333333333-12.432615503222i</v>
      </c>
      <c r="M1144" t="str">
        <f t="shared" si="334"/>
        <v>0.005-4.37468502733694i</v>
      </c>
      <c r="N1144">
        <f t="shared" si="335"/>
        <v>84.77475392004726</v>
      </c>
      <c r="O1144">
        <f t="shared" si="336"/>
        <v>64.273506588149559</v>
      </c>
      <c r="P1144" s="3">
        <f t="shared" si="337"/>
        <v>64.273506588149559</v>
      </c>
      <c r="Q1144" s="3">
        <f t="shared" si="338"/>
        <v>-95.22524607995274</v>
      </c>
      <c r="R1144">
        <f t="shared" si="339"/>
        <v>84.77475392004726</v>
      </c>
      <c r="S1144">
        <f t="shared" si="340"/>
        <v>6.4850074694495691E-2</v>
      </c>
      <c r="T1144">
        <f t="shared" si="323"/>
        <v>64.273506588149559</v>
      </c>
    </row>
    <row r="1145" spans="1:20" x14ac:dyDescent="0.25">
      <c r="A1145">
        <f t="shared" si="324"/>
        <v>409.01340362861589</v>
      </c>
      <c r="B1145">
        <f t="shared" si="341"/>
        <v>65.096504978334778</v>
      </c>
      <c r="C1145" t="str">
        <f t="shared" si="325"/>
        <v>-148.942871420578-1622.5106072927i</v>
      </c>
      <c r="D1145" t="str">
        <f t="shared" si="326"/>
        <v>3.47812497215699-244.491076319814i</v>
      </c>
      <c r="E1145" t="str">
        <f t="shared" si="327"/>
        <v>162.396773883028-0.611593970022922i</v>
      </c>
      <c r="F1145" t="str">
        <f t="shared" si="328"/>
        <v>2.90990990542352-2294.39543263422i</v>
      </c>
      <c r="G1145" t="str">
        <f t="shared" si="329"/>
        <v>0.999999998458237-0.0000392652866878093i</v>
      </c>
      <c r="H1145" t="str">
        <f t="shared" si="330"/>
        <v>15.1549435794212+1.54086450126215i</v>
      </c>
      <c r="I1145" t="str">
        <f t="shared" si="331"/>
        <v>24.2346797283694-235.389631952501i</v>
      </c>
      <c r="K1145" t="str">
        <f t="shared" si="332"/>
        <v>0.326549602455058-0.033424124114994i</v>
      </c>
      <c r="L1145" t="str">
        <f t="shared" si="333"/>
        <v>0.000833333333333333-12.3855504116577i</v>
      </c>
      <c r="M1145" t="str">
        <f t="shared" si="334"/>
        <v>0.005-4.35812415554585i</v>
      </c>
      <c r="N1145">
        <f t="shared" si="335"/>
        <v>84.755074391517226</v>
      </c>
      <c r="O1145">
        <f t="shared" si="336"/>
        <v>64.240194823641062</v>
      </c>
      <c r="P1145" s="3">
        <f t="shared" si="337"/>
        <v>64.240194823641062</v>
      </c>
      <c r="Q1145" s="3">
        <f t="shared" si="338"/>
        <v>-95.244925608482774</v>
      </c>
      <c r="R1145">
        <f t="shared" si="339"/>
        <v>84.755074391517226</v>
      </c>
      <c r="S1145">
        <f t="shared" si="340"/>
        <v>6.5096504978334774E-2</v>
      </c>
      <c r="T1145">
        <f t="shared" si="323"/>
        <v>64.240194823641062</v>
      </c>
    </row>
    <row r="1146" spans="1:20" x14ac:dyDescent="0.25">
      <c r="A1146">
        <f t="shared" si="324"/>
        <v>410.56765456240464</v>
      </c>
      <c r="B1146">
        <f t="shared" si="341"/>
        <v>65.343871697252453</v>
      </c>
      <c r="C1146" t="str">
        <f t="shared" si="325"/>
        <v>-148.929897396003-1616.24817709225i</v>
      </c>
      <c r="D1146" t="str">
        <f t="shared" si="326"/>
        <v>3.47812497194497-243.565529676609i</v>
      </c>
      <c r="E1146" t="str">
        <f t="shared" si="327"/>
        <v>162.396226255231-0.613858512589895i</v>
      </c>
      <c r="F1146" t="str">
        <f t="shared" si="328"/>
        <v>2.90990990538937-2285.70973650551i</v>
      </c>
      <c r="G1146" t="str">
        <f t="shared" si="329"/>
        <v>0.999999998446498-0.0000394144947767603i</v>
      </c>
      <c r="H1146" t="str">
        <f t="shared" si="330"/>
        <v>15.1549696880069+1.54672056313736i</v>
      </c>
      <c r="I1146" t="str">
        <f t="shared" si="331"/>
        <v>24.2346922726528-234.498711344715i</v>
      </c>
      <c r="K1146" t="str">
        <f t="shared" si="332"/>
        <v>0.326523608735495-0.0335484421812517i</v>
      </c>
      <c r="L1146" t="str">
        <f t="shared" si="333"/>
        <v>0.000833333333333333-12.3386634903942i</v>
      </c>
      <c r="M1146" t="str">
        <f t="shared" si="334"/>
        <v>0.005-4.34162597683389i</v>
      </c>
      <c r="N1146">
        <f t="shared" si="335"/>
        <v>84.735322080856506</v>
      </c>
      <c r="O1146">
        <f t="shared" si="336"/>
        <v>64.20688029021845</v>
      </c>
      <c r="P1146" s="3">
        <f t="shared" si="337"/>
        <v>64.20688029021845</v>
      </c>
      <c r="Q1146" s="3">
        <f t="shared" si="338"/>
        <v>-95.264677919143494</v>
      </c>
      <c r="R1146">
        <f t="shared" si="339"/>
        <v>84.735322080856506</v>
      </c>
      <c r="S1146">
        <f t="shared" si="340"/>
        <v>6.5343871697252448E-2</v>
      </c>
      <c r="T1146">
        <f t="shared" si="323"/>
        <v>64.20688029021845</v>
      </c>
    </row>
    <row r="1147" spans="1:20" x14ac:dyDescent="0.25">
      <c r="A1147">
        <f t="shared" si="324"/>
        <v>412.12781164974177</v>
      </c>
      <c r="B1147">
        <f t="shared" si="341"/>
        <v>65.592178409702015</v>
      </c>
      <c r="C1147" t="str">
        <f t="shared" si="325"/>
        <v>-148.916826863995-1610.00901823722i</v>
      </c>
      <c r="D1147" t="str">
        <f t="shared" si="326"/>
        <v>3.47812497173135-242.643486805319i</v>
      </c>
      <c r="E1147" t="str">
        <f t="shared" si="327"/>
        <v>162.395674554592-0.616130989882296i</v>
      </c>
      <c r="F1147" t="str">
        <f t="shared" si="328"/>
        <v>2.90990990535492-2277.05692107874i</v>
      </c>
      <c r="G1147" t="str">
        <f t="shared" si="329"/>
        <v>0.999999998434669-0.000039564269856444i</v>
      </c>
      <c r="H1147" t="str">
        <f t="shared" si="330"/>
        <v>15.1549959954412+1.55259888693734i</v>
      </c>
      <c r="I1147" t="str">
        <f t="shared" si="331"/>
        <v>24.2347049124668-233.611164080102i</v>
      </c>
      <c r="K1147" t="str">
        <f t="shared" si="332"/>
        <v>0.326497421309593-0.0336732022713186i</v>
      </c>
      <c r="L1147" t="str">
        <f t="shared" si="333"/>
        <v>0.000833333333333333-12.2919540649474i</v>
      </c>
      <c r="M1147" t="str">
        <f t="shared" si="334"/>
        <v>0.005-4.32519025386919i</v>
      </c>
      <c r="N1147">
        <f t="shared" si="335"/>
        <v>84.715496734027852</v>
      </c>
      <c r="O1147">
        <f t="shared" si="336"/>
        <v>64.173562967292483</v>
      </c>
      <c r="P1147" s="3">
        <f t="shared" si="337"/>
        <v>64.173562967292483</v>
      </c>
      <c r="Q1147" s="3">
        <f t="shared" si="338"/>
        <v>-95.284503265972148</v>
      </c>
      <c r="R1147">
        <f t="shared" si="339"/>
        <v>84.715496734027852</v>
      </c>
      <c r="S1147">
        <f t="shared" si="340"/>
        <v>6.5592178409702009E-2</v>
      </c>
      <c r="T1147">
        <f t="shared" si="323"/>
        <v>64.173562967292483</v>
      </c>
    </row>
    <row r="1148" spans="1:20" x14ac:dyDescent="0.25">
      <c r="A1148">
        <f t="shared" si="324"/>
        <v>413.69389733401084</v>
      </c>
      <c r="B1148">
        <f t="shared" si="341"/>
        <v>65.84142868765889</v>
      </c>
      <c r="C1148" t="str">
        <f t="shared" si="325"/>
        <v>-148.903659123989-1603.79304121075i</v>
      </c>
      <c r="D1148" t="str">
        <f t="shared" si="326"/>
        <v>3.4781249715161-241.724934442047i</v>
      </c>
      <c r="E1148" t="str">
        <f t="shared" si="327"/>
        <v>162.395118751559-0.618411424577521i</v>
      </c>
      <c r="F1148" t="str">
        <f t="shared" si="328"/>
        <v>2.90990990532027-2268.43686188023i</v>
      </c>
      <c r="G1148" t="str">
        <f t="shared" si="329"/>
        <v>0.999999998422749-0.0000397146140814251i</v>
      </c>
      <c r="H1148" t="str">
        <f t="shared" si="330"/>
        <v>15.1550225032388+1.55849955735915i</v>
      </c>
      <c r="I1148" t="str">
        <f t="shared" si="331"/>
        <v>24.2347176485389-232.726977390997i</v>
      </c>
      <c r="K1148" t="str">
        <f t="shared" si="332"/>
        <v>0.326471038765875-0.0337984057254776i</v>
      </c>
      <c r="L1148" t="str">
        <f t="shared" si="333"/>
        <v>0.000833333333333333-12.2454214633865i</v>
      </c>
      <c r="M1148" t="str">
        <f t="shared" si="334"/>
        <v>0.005-4.30881675021836i</v>
      </c>
      <c r="N1148">
        <f t="shared" si="335"/>
        <v>84.695598096279852</v>
      </c>
      <c r="O1148">
        <f t="shared" si="336"/>
        <v>64.140242834124507</v>
      </c>
      <c r="P1148" s="3">
        <f t="shared" si="337"/>
        <v>64.140242834124507</v>
      </c>
      <c r="Q1148" s="3">
        <f t="shared" si="338"/>
        <v>-95.304401903720148</v>
      </c>
      <c r="R1148">
        <f t="shared" si="339"/>
        <v>84.695598096279852</v>
      </c>
      <c r="S1148">
        <f t="shared" si="340"/>
        <v>6.5841428687658896E-2</v>
      </c>
      <c r="T1148">
        <f t="shared" si="323"/>
        <v>64.140242834124507</v>
      </c>
    </row>
    <row r="1149" spans="1:20" x14ac:dyDescent="0.25">
      <c r="A1149">
        <f t="shared" si="324"/>
        <v>415.26593414388003</v>
      </c>
      <c r="B1149">
        <f t="shared" si="341"/>
        <v>66.091626116671989</v>
      </c>
      <c r="C1149" t="str">
        <f t="shared" si="325"/>
        <v>-148.890393470594-1597.60015683208i</v>
      </c>
      <c r="D1149" t="str">
        <f t="shared" si="326"/>
        <v>3.47812497129921-240.809859373111i</v>
      </c>
      <c r="E1149" t="str">
        <f t="shared" si="327"/>
        <v>162.394558816372-0.620699839356927i</v>
      </c>
      <c r="F1149" t="str">
        <f t="shared" si="328"/>
        <v>2.90990990528531-2259.84943490755i</v>
      </c>
      <c r="G1149" t="str">
        <f t="shared" si="329"/>
        <v>0.999999998410739-0.0000398655296144558i</v>
      </c>
      <c r="H1149" t="str">
        <f t="shared" si="330"/>
        <v>15.1550492129262+1.56442265942284i</v>
      </c>
      <c r="I1149" t="str">
        <f t="shared" si="331"/>
        <v>24.2347304816019-231.846138558086i</v>
      </c>
      <c r="K1149" t="str">
        <f t="shared" si="332"/>
        <v>0.326444459683068-0.033924053885377i</v>
      </c>
      <c r="L1149" t="str">
        <f t="shared" si="333"/>
        <v>0.000833333333333333-12.1990650163245i</v>
      </c>
      <c r="M1149" t="str">
        <f t="shared" si="334"/>
        <v>0.005-4.29250523034305i</v>
      </c>
      <c r="N1149">
        <f t="shared" si="335"/>
        <v>84.675625912147211</v>
      </c>
      <c r="O1149">
        <f t="shared" si="336"/>
        <v>64.106919869825703</v>
      </c>
      <c r="P1149" s="3">
        <f t="shared" si="337"/>
        <v>64.106919869825703</v>
      </c>
      <c r="Q1149" s="3">
        <f t="shared" si="338"/>
        <v>-95.324374087852789</v>
      </c>
      <c r="R1149">
        <f t="shared" si="339"/>
        <v>84.675625912147211</v>
      </c>
      <c r="S1149">
        <f t="shared" si="340"/>
        <v>6.6091626116671992E-2</v>
      </c>
      <c r="T1149">
        <f t="shared" si="323"/>
        <v>64.106919869825703</v>
      </c>
    </row>
    <row r="1150" spans="1:20" x14ac:dyDescent="0.25">
      <c r="A1150">
        <f t="shared" si="324"/>
        <v>416.84394469362684</v>
      </c>
      <c r="B1150">
        <f t="shared" si="341"/>
        <v>66.342774295915348</v>
      </c>
      <c r="C1150" t="str">
        <f t="shared" si="325"/>
        <v>-148.877029193562-1591.43027625522i</v>
      </c>
      <c r="D1150" t="str">
        <f t="shared" si="326"/>
        <v>3.47812497108065-239.898248434848i</v>
      </c>
      <c r="E1150" t="str">
        <f t="shared" si="327"/>
        <v>162.393994719068-0.622996256905553i</v>
      </c>
      <c r="F1150" t="str">
        <f t="shared" si="328"/>
        <v>2.90990990525009-2251.29451662768i</v>
      </c>
      <c r="G1150" t="str">
        <f t="shared" si="329"/>
        <v>0.999999998398638-0.0000400170186265065i</v>
      </c>
      <c r="H1150" t="str">
        <f t="shared" si="330"/>
        <v>15.1550761260413+1.57036827847274i</v>
      </c>
      <c r="I1150" t="str">
        <f t="shared" si="331"/>
        <v>24.2347434123948-230.968634910212i</v>
      </c>
      <c r="K1150" t="str">
        <f t="shared" si="332"/>
        <v>0.326417682630033-0.0340501480939954i</v>
      </c>
      <c r="L1150" t="str">
        <f t="shared" si="333"/>
        <v>0.000833333333333333-12.1528840569082i</v>
      </c>
      <c r="M1150" t="str">
        <f t="shared" si="334"/>
        <v>0.005-4.27625545959658i</v>
      </c>
      <c r="N1150">
        <f t="shared" si="335"/>
        <v>84.655579925450525</v>
      </c>
      <c r="O1150">
        <f t="shared" si="336"/>
        <v>64.073594053355578</v>
      </c>
      <c r="P1150" s="3">
        <f t="shared" si="337"/>
        <v>64.073594053355578</v>
      </c>
      <c r="Q1150" s="3">
        <f t="shared" si="338"/>
        <v>-95.344420074549475</v>
      </c>
      <c r="R1150">
        <f t="shared" si="339"/>
        <v>84.655579925450525</v>
      </c>
      <c r="S1150">
        <f t="shared" si="340"/>
        <v>6.6342774295915341E-2</v>
      </c>
      <c r="T1150">
        <f t="shared" si="323"/>
        <v>64.073594053355578</v>
      </c>
    </row>
    <row r="1151" spans="1:20" x14ac:dyDescent="0.25">
      <c r="A1151">
        <f t="shared" si="324"/>
        <v>418.4279516834626</v>
      </c>
      <c r="B1151">
        <f t="shared" si="341"/>
        <v>66.594876838239827</v>
      </c>
      <c r="C1151" t="str">
        <f t="shared" si="325"/>
        <v>-148.863565577763-1585.28331096774i</v>
      </c>
      <c r="D1151" t="str">
        <f t="shared" si="326"/>
        <v>3.47812497086046-238.990088513427i</v>
      </c>
      <c r="E1151" t="str">
        <f t="shared" si="327"/>
        <v>162.393426429479-0.625300699910992i</v>
      </c>
      <c r="F1151" t="str">
        <f t="shared" si="328"/>
        <v>2.90990990521459-2242.77198397524i</v>
      </c>
      <c r="G1151" t="str">
        <f t="shared" si="329"/>
        <v>0.999999998386445-0.0000401690832967974i</v>
      </c>
      <c r="H1151" t="str">
        <f t="shared" si="330"/>
        <v>15.155103244134+1.57633650017867i</v>
      </c>
      <c r="I1151" t="str">
        <f t="shared" si="331"/>
        <v>24.2347564416617-230.094453824198i</v>
      </c>
      <c r="K1151" t="str">
        <f t="shared" si="332"/>
        <v>0.32639070616571-0.0341766896956067i</v>
      </c>
      <c r="L1151" t="str">
        <f t="shared" si="333"/>
        <v>0.000833333333333333-12.1068779208092i</v>
      </c>
      <c r="M1151" t="str">
        <f t="shared" si="334"/>
        <v>0.005-4.26006720422056i</v>
      </c>
      <c r="N1151">
        <f t="shared" si="335"/>
        <v>84.635459879296491</v>
      </c>
      <c r="O1151">
        <f t="shared" si="336"/>
        <v>64.040265363521172</v>
      </c>
      <c r="P1151" s="3">
        <f t="shared" si="337"/>
        <v>64.040265363521172</v>
      </c>
      <c r="Q1151" s="3">
        <f t="shared" si="338"/>
        <v>-95.364540120703509</v>
      </c>
      <c r="R1151">
        <f t="shared" si="339"/>
        <v>84.635459879296491</v>
      </c>
      <c r="S1151">
        <f t="shared" si="340"/>
        <v>6.6594876838239822E-2</v>
      </c>
      <c r="T1151">
        <f t="shared" si="323"/>
        <v>64.040265363521172</v>
      </c>
    </row>
    <row r="1152" spans="1:20" x14ac:dyDescent="0.25">
      <c r="A1152">
        <f t="shared" si="324"/>
        <v>420.01797789985977</v>
      </c>
      <c r="B1152">
        <f t="shared" si="341"/>
        <v>66.847937370225139</v>
      </c>
      <c r="C1152" t="str">
        <f t="shared" si="325"/>
        <v>-148.850001903166-1579.15917278959i</v>
      </c>
      <c r="D1152" t="str">
        <f t="shared" si="326"/>
        <v>3.47812497063858-238.085366544665i</v>
      </c>
      <c r="E1152" t="str">
        <f t="shared" si="327"/>
        <v>162.392853917229-0.62761319106292i</v>
      </c>
      <c r="F1152" t="str">
        <f t="shared" si="328"/>
        <v>2.90990990517886-2234.28171435075i</v>
      </c>
      <c r="G1152" t="str">
        <f t="shared" si="329"/>
        <v>0.999999998374158-0.0000403217258128298i</v>
      </c>
      <c r="H1152" t="str">
        <f t="shared" si="330"/>
        <v>15.1551305687656+1.58232741053722i</v>
      </c>
      <c r="I1152" t="str">
        <f t="shared" si="331"/>
        <v>24.2347695701531-229.223582724658i</v>
      </c>
      <c r="K1152" t="str">
        <f t="shared" si="332"/>
        <v>0.326363528839059-0.0343036800357458i</v>
      </c>
      <c r="L1152" t="str">
        <f t="shared" si="333"/>
        <v>0.000833333333333333-12.0610459462136i</v>
      </c>
      <c r="M1152" t="str">
        <f t="shared" si="334"/>
        <v>0.005-4.24394023134146i</v>
      </c>
      <c r="N1152">
        <f t="shared" si="335"/>
        <v>84.615265516077798</v>
      </c>
      <c r="O1152">
        <f t="shared" si="336"/>
        <v>64.006933778976403</v>
      </c>
      <c r="P1152" s="3">
        <f t="shared" si="337"/>
        <v>64.006933778976403</v>
      </c>
      <c r="Q1152" s="3">
        <f t="shared" si="338"/>
        <v>-95.384734483922202</v>
      </c>
      <c r="R1152">
        <f t="shared" si="339"/>
        <v>84.615265516077798</v>
      </c>
      <c r="S1152">
        <f t="shared" si="340"/>
        <v>6.6847937370225138E-2</v>
      </c>
      <c r="T1152">
        <f t="shared" si="323"/>
        <v>64.006933778976403</v>
      </c>
    </row>
    <row r="1153" spans="1:20" x14ac:dyDescent="0.25">
      <c r="A1153">
        <f t="shared" si="324"/>
        <v>421.61404621587928</v>
      </c>
      <c r="B1153">
        <f t="shared" si="341"/>
        <v>67.101959532232001</v>
      </c>
      <c r="C1153" t="str">
        <f t="shared" si="325"/>
        <v>-148.836337444786-1573.05777387174i</v>
      </c>
      <c r="D1153" t="str">
        <f t="shared" si="326"/>
        <v>3.47812497041502-237.184069513832i</v>
      </c>
      <c r="E1153" t="str">
        <f t="shared" si="327"/>
        <v>162.392277151734-0.629933753051617i</v>
      </c>
      <c r="F1153" t="str">
        <f t="shared" si="328"/>
        <v>2.90990990514282-2225.82358561882i</v>
      </c>
      <c r="G1153" t="str">
        <f t="shared" si="329"/>
        <v>0.999999998361778-0.0000404749483704175i</v>
      </c>
      <c r="H1153" t="str">
        <f t="shared" si="330"/>
        <v>15.1551581015097+1.58834109587295i</v>
      </c>
      <c r="I1153" t="str">
        <f t="shared" si="331"/>
        <v>24.2347827986243-228.356009083826i</v>
      </c>
      <c r="K1153" t="str">
        <f t="shared" si="332"/>
        <v>0.32633614918899-0.0344311204611697i</v>
      </c>
      <c r="L1153" t="str">
        <f t="shared" si="333"/>
        <v>0.000833333333333333-12.0153874738131i</v>
      </c>
      <c r="M1153" t="str">
        <f t="shared" si="334"/>
        <v>0.005-4.22787430896738i</v>
      </c>
      <c r="N1153">
        <f t="shared" si="335"/>
        <v>84.594996577473694</v>
      </c>
      <c r="O1153">
        <f t="shared" si="336"/>
        <v>63.973599278220291</v>
      </c>
      <c r="P1153" s="3">
        <f t="shared" si="337"/>
        <v>63.973599278220291</v>
      </c>
      <c r="Q1153" s="3">
        <f t="shared" si="338"/>
        <v>-95.405003422526306</v>
      </c>
      <c r="R1153">
        <f t="shared" si="339"/>
        <v>84.594996577473694</v>
      </c>
      <c r="S1153">
        <f t="shared" si="340"/>
        <v>6.7101959532231997E-2</v>
      </c>
      <c r="T1153">
        <f t="shared" si="323"/>
        <v>63.973599278220291</v>
      </c>
    </row>
    <row r="1154" spans="1:20" x14ac:dyDescent="0.25">
      <c r="A1154">
        <f t="shared" si="324"/>
        <v>423.21617959149967</v>
      </c>
      <c r="B1154">
        <f t="shared" si="341"/>
        <v>67.356946978454488</v>
      </c>
      <c r="C1154" t="str">
        <f t="shared" si="325"/>
        <v>-148.822571472671-1566.97902669502i</v>
      </c>
      <c r="D1154" t="str">
        <f t="shared" si="326"/>
        <v>3.47812497018974-236.286184455467i</v>
      </c>
      <c r="E1154" t="str">
        <f t="shared" si="327"/>
        <v>162.391696102201-0.632262408567438i</v>
      </c>
      <c r="F1154" t="str">
        <f t="shared" si="328"/>
        <v>2.90990990510653-2217.39747610643i</v>
      </c>
      <c r="G1154" t="str">
        <f t="shared" si="329"/>
        <v>0.999999998349304-0.0000406287531737183i</v>
      </c>
      <c r="H1154" t="str">
        <f t="shared" si="330"/>
        <v>15.1551858439516+1.59437764283972i</v>
      </c>
      <c r="I1154" t="str">
        <f t="shared" si="331"/>
        <v>24.2347961278371-227.491720421368i</v>
      </c>
      <c r="K1154" t="str">
        <f t="shared" si="332"/>
        <v>0.32630856574431-0.0345590123198231i</v>
      </c>
      <c r="L1154" t="str">
        <f t="shared" si="333"/>
        <v>0.000833333333333333-11.9699018467952i</v>
      </c>
      <c r="M1154" t="str">
        <f t="shared" si="334"/>
        <v>0.005-4.21186920598464i</v>
      </c>
      <c r="N1154">
        <f t="shared" si="335"/>
        <v>84.574652804449912</v>
      </c>
      <c r="O1154">
        <f t="shared" si="336"/>
        <v>63.940261839596374</v>
      </c>
      <c r="P1154" s="3">
        <f t="shared" si="337"/>
        <v>63.940261839596374</v>
      </c>
      <c r="Q1154" s="3">
        <f t="shared" si="338"/>
        <v>-95.425347195550088</v>
      </c>
      <c r="R1154">
        <f t="shared" si="339"/>
        <v>84.574652804449912</v>
      </c>
      <c r="S1154">
        <f t="shared" si="340"/>
        <v>6.7356946978454485E-2</v>
      </c>
      <c r="T1154">
        <f t="shared" si="323"/>
        <v>63.940261839596374</v>
      </c>
    </row>
    <row r="1155" spans="1:20" x14ac:dyDescent="0.25">
      <c r="A1155">
        <f t="shared" si="324"/>
        <v>424.82440107394734</v>
      </c>
      <c r="B1155">
        <f t="shared" si="341"/>
        <v>67.612903376972611</v>
      </c>
      <c r="C1155" t="str">
        <f t="shared" si="325"/>
        <v>-148.808703251863-1560.92284406887i</v>
      </c>
      <c r="D1155" t="str">
        <f t="shared" si="326"/>
        <v>3.47812496996276-235.391698453193i</v>
      </c>
      <c r="E1155" t="str">
        <f t="shared" si="327"/>
        <v>162.391110737624-0.634599180299666i</v>
      </c>
      <c r="F1155" t="str">
        <f t="shared" si="328"/>
        <v>2.90990990506996-2209.00326460118i</v>
      </c>
      <c r="G1155" t="str">
        <f t="shared" si="329"/>
        <v>0.999999998336735-0.0000407831424352657i</v>
      </c>
      <c r="H1155" t="str">
        <f t="shared" si="330"/>
        <v>15.155213797689+1.6004371384219i</v>
      </c>
      <c r="I1155" t="str">
        <f t="shared" si="331"/>
        <v>24.2348095585588-226.630704304213i</v>
      </c>
      <c r="K1155" t="str">
        <f t="shared" si="332"/>
        <v>0.326280777023655-0.0346873569607998i</v>
      </c>
      <c r="L1155" t="str">
        <f t="shared" si="333"/>
        <v>0.000833333333333333-11.9245884108341i</v>
      </c>
      <c r="M1155" t="str">
        <f t="shared" si="334"/>
        <v>0.005-4.19592469215446i</v>
      </c>
      <c r="N1155">
        <f t="shared" si="335"/>
        <v>84.554233937259013</v>
      </c>
      <c r="O1155">
        <f t="shared" si="336"/>
        <v>63.906921441291487</v>
      </c>
      <c r="P1155" s="3">
        <f t="shared" si="337"/>
        <v>63.906921441291487</v>
      </c>
      <c r="Q1155" s="3">
        <f t="shared" si="338"/>
        <v>-95.445766062740987</v>
      </c>
      <c r="R1155">
        <f t="shared" si="339"/>
        <v>84.554233937259013</v>
      </c>
      <c r="S1155">
        <f t="shared" si="340"/>
        <v>6.7612903376972608E-2</v>
      </c>
      <c r="T1155">
        <f t="shared" si="323"/>
        <v>63.906921441291487</v>
      </c>
    </row>
    <row r="1156" spans="1:20" x14ac:dyDescent="0.25">
      <c r="A1156">
        <f t="shared" si="324"/>
        <v>426.43873379802835</v>
      </c>
      <c r="B1156">
        <f t="shared" si="341"/>
        <v>67.869832409805113</v>
      </c>
      <c r="C1156" t="str">
        <f t="shared" si="325"/>
        <v>-148.794732042382-1554.88913913014i</v>
      </c>
      <c r="D1156" t="str">
        <f t="shared" si="326"/>
        <v>3.47812496973403-234.500598639527i</v>
      </c>
      <c r="E1156" t="str">
        <f t="shared" si="327"/>
        <v>162.39052102679-0.636944090936036i</v>
      </c>
      <c r="F1156" t="str">
        <f t="shared" si="328"/>
        <v>2.90990990503312-2200.64083034949i</v>
      </c>
      <c r="G1156" t="str">
        <f t="shared" si="329"/>
        <v>0.99999999832407-0.0000409381183760013i</v>
      </c>
      <c r="H1156" t="str">
        <f t="shared" si="330"/>
        <v>15.1552419643314+1.60651966993567i</v>
      </c>
      <c r="I1156" t="str">
        <f t="shared" si="331"/>
        <v>24.2348230915622-225.772948346353i</v>
      </c>
      <c r="K1156" t="str">
        <f t="shared" si="332"/>
        <v>0.326252781535432-0.034816155734306i</v>
      </c>
      <c r="L1156" t="str">
        <f t="shared" si="333"/>
        <v>0.000833333333333333-11.8794465140806i</v>
      </c>
      <c r="M1156" t="str">
        <f t="shared" si="334"/>
        <v>0.005-4.18004053810963i</v>
      </c>
      <c r="N1156">
        <f t="shared" si="335"/>
        <v>84.533739715440404</v>
      </c>
      <c r="O1156">
        <f t="shared" si="336"/>
        <v>63.873578061334875</v>
      </c>
      <c r="P1156" s="3">
        <f t="shared" si="337"/>
        <v>63.873578061334875</v>
      </c>
      <c r="Q1156" s="3">
        <f t="shared" si="338"/>
        <v>-95.466260284559596</v>
      </c>
      <c r="R1156">
        <f t="shared" si="339"/>
        <v>84.533739715440404</v>
      </c>
      <c r="S1156">
        <f t="shared" si="340"/>
        <v>6.7869832409805111E-2</v>
      </c>
      <c r="T1156">
        <f t="shared" si="323"/>
        <v>63.873578061334875</v>
      </c>
    </row>
    <row r="1157" spans="1:20" x14ac:dyDescent="0.25">
      <c r="A1157">
        <f t="shared" si="324"/>
        <v>428.05920098646089</v>
      </c>
      <c r="B1157">
        <f t="shared" si="341"/>
        <v>68.127737772962377</v>
      </c>
      <c r="C1157" t="str">
        <f t="shared" si="325"/>
        <v>-148.780657099174-1548.87782534179i</v>
      </c>
      <c r="D1157" t="str">
        <f t="shared" si="326"/>
        <v>3.47812496950356-233.6128721957i</v>
      </c>
      <c r="E1157" t="str">
        <f t="shared" si="327"/>
        <v>162.389926938265-0.639297163161157i</v>
      </c>
      <c r="F1157" t="str">
        <f t="shared" si="328"/>
        <v>2.90990990499596-2192.31005305496i</v>
      </c>
      <c r="G1157" t="str">
        <f t="shared" si="329"/>
        <v>0.999999998311309-0.0000410936832253057i</v>
      </c>
      <c r="H1157" t="str">
        <f t="shared" si="330"/>
        <v>15.1552703455011+1.61262532503028i</v>
      </c>
      <c r="I1157" t="str">
        <f t="shared" si="331"/>
        <v>24.2348367276266-224.918440208696i</v>
      </c>
      <c r="K1157" t="str">
        <f t="shared" si="332"/>
        <v>0.326224577777752-0.0349454099916204i</v>
      </c>
      <c r="L1157" t="str">
        <f t="shared" si="333"/>
        <v>0.000833333333333333-11.8344755071534i</v>
      </c>
      <c r="M1157" t="str">
        <f t="shared" si="334"/>
        <v>0.005-4.16421651535129i</v>
      </c>
      <c r="N1157">
        <f t="shared" si="335"/>
        <v>84.513169877820999</v>
      </c>
      <c r="O1157">
        <f t="shared" si="336"/>
        <v>63.840231677596591</v>
      </c>
      <c r="P1157" s="3">
        <f t="shared" si="337"/>
        <v>63.840231677596591</v>
      </c>
      <c r="Q1157" s="3">
        <f t="shared" si="338"/>
        <v>-95.486830122179001</v>
      </c>
      <c r="R1157">
        <f t="shared" si="339"/>
        <v>84.513169877820999</v>
      </c>
      <c r="S1157">
        <f t="shared" si="340"/>
        <v>6.8127737772962382E-2</v>
      </c>
      <c r="T1157">
        <f t="shared" si="323"/>
        <v>63.840231677596591</v>
      </c>
    </row>
    <row r="1158" spans="1:20" x14ac:dyDescent="0.25">
      <c r="A1158">
        <f t="shared" si="324"/>
        <v>429.68582595020951</v>
      </c>
      <c r="B1158">
        <f t="shared" si="341"/>
        <v>68.38662317649964</v>
      </c>
      <c r="C1158" t="str">
        <f t="shared" si="325"/>
        <v>-148.766477672109-1542.88881649182i</v>
      </c>
      <c r="D1158" t="str">
        <f t="shared" si="326"/>
        <v>3.47812496927135-232.72850635147i</v>
      </c>
      <c r="E1158" t="str">
        <f t="shared" si="327"/>
        <v>162.389328440408-0.641658419656258i</v>
      </c>
      <c r="F1158" t="str">
        <f t="shared" si="328"/>
        <v>2.90990990495856-2184.01081287656i</v>
      </c>
      <c r="G1158" t="str">
        <f t="shared" si="329"/>
        <v>0.999999998298451-0.0000412498392210315i</v>
      </c>
      <c r="H1158" t="str">
        <f t="shared" si="330"/>
        <v>15.155298942832+1.61875419168936i</v>
      </c>
      <c r="I1158" t="str">
        <f t="shared" si="331"/>
        <v>24.2348504675371-224.067167598854i</v>
      </c>
      <c r="K1158" t="str">
        <f t="shared" si="332"/>
        <v>0.326196164238374-0.0350751210850572i</v>
      </c>
      <c r="L1158" t="str">
        <f t="shared" si="333"/>
        <v>0.000833333333333333-11.7896747431295i</v>
      </c>
      <c r="M1158" t="str">
        <f t="shared" si="334"/>
        <v>0.005-4.14845239624555i</v>
      </c>
      <c r="N1158">
        <f t="shared" si="335"/>
        <v>84.492524162515011</v>
      </c>
      <c r="O1158">
        <f t="shared" si="336"/>
        <v>63.806882267787344</v>
      </c>
      <c r="P1158" s="3">
        <f t="shared" si="337"/>
        <v>63.806882267787344</v>
      </c>
      <c r="Q1158" s="3">
        <f t="shared" si="338"/>
        <v>-95.507475837484989</v>
      </c>
      <c r="R1158">
        <f t="shared" si="339"/>
        <v>84.492524162515011</v>
      </c>
      <c r="S1158">
        <f t="shared" si="340"/>
        <v>6.8386623176499642E-2</v>
      </c>
      <c r="T1158">
        <f t="shared" si="323"/>
        <v>63.806882267787344</v>
      </c>
    </row>
    <row r="1159" spans="1:20" x14ac:dyDescent="0.25">
      <c r="A1159">
        <f t="shared" si="324"/>
        <v>431.31863208882027</v>
      </c>
      <c r="B1159">
        <f t="shared" si="341"/>
        <v>68.646492344570333</v>
      </c>
      <c r="C1159" t="str">
        <f t="shared" si="325"/>
        <v>-148.752193005921-1536.9220266919i</v>
      </c>
      <c r="D1159" t="str">
        <f t="shared" si="326"/>
        <v>3.47812496903738-231.847488384936i</v>
      </c>
      <c r="E1159" t="str">
        <f t="shared" si="327"/>
        <v>162.388725501357-0.644027883097643i</v>
      </c>
      <c r="F1159" t="str">
        <f t="shared" si="328"/>
        <v>2.90990990492085-2175.74299042692i</v>
      </c>
      <c r="G1159" t="str">
        <f t="shared" si="329"/>
        <v>0.999999998285494-0.0000414065886095349i</v>
      </c>
      <c r="H1159" t="str">
        <f t="shared" si="330"/>
        <v>15.1553277579712+1.62490635823215i</v>
      </c>
      <c r="I1159" t="str">
        <f t="shared" si="331"/>
        <v>24.2348643120844-223.219118270995i</v>
      </c>
      <c r="K1159" t="str">
        <f t="shared" si="332"/>
        <v>0.326167539394634-0.035205290367924i</v>
      </c>
      <c r="L1159" t="str">
        <f t="shared" si="333"/>
        <v>0.000833333333333333-11.7450435775349i</v>
      </c>
      <c r="M1159" t="str">
        <f t="shared" si="334"/>
        <v>0.005-4.13274795402029i</v>
      </c>
      <c r="N1159">
        <f t="shared" si="335"/>
        <v>84.471802306924957</v>
      </c>
      <c r="O1159">
        <f t="shared" si="336"/>
        <v>63.773529809456377</v>
      </c>
      <c r="P1159" s="3">
        <f t="shared" si="337"/>
        <v>63.773529809456377</v>
      </c>
      <c r="Q1159" s="3">
        <f t="shared" si="338"/>
        <v>-95.528197693075043</v>
      </c>
      <c r="R1159">
        <f t="shared" si="339"/>
        <v>84.471802306924957</v>
      </c>
      <c r="S1159">
        <f t="shared" si="340"/>
        <v>6.8646492344570334E-2</v>
      </c>
      <c r="T1159">
        <f t="shared" si="323"/>
        <v>63.773529809456377</v>
      </c>
    </row>
    <row r="1160" spans="1:20" x14ac:dyDescent="0.25">
      <c r="A1160">
        <f t="shared" si="324"/>
        <v>432.95764289075777</v>
      </c>
      <c r="B1160">
        <f t="shared" si="341"/>
        <v>68.907349015479696</v>
      </c>
      <c r="C1160" t="str">
        <f t="shared" si="325"/>
        <v>-148.737802340202-1530.97737037628i</v>
      </c>
      <c r="D1160" t="str">
        <f t="shared" si="326"/>
        <v>3.47812496880161-230.969805622359i</v>
      </c>
      <c r="E1160" t="str">
        <f t="shared" si="327"/>
        <v>162.388118089035-0.646405576155913i</v>
      </c>
      <c r="F1160" t="str">
        <f t="shared" si="328"/>
        <v>2.90990990488286-2167.50646677065i</v>
      </c>
      <c r="G1160" t="str">
        <f t="shared" si="329"/>
        <v>0.999999998272439-0.0000415639336457085i</v>
      </c>
      <c r="H1160" t="str">
        <f t="shared" si="330"/>
        <v>15.1553567925778+1.63108191331483i</v>
      </c>
      <c r="I1160" t="str">
        <f t="shared" si="331"/>
        <v>24.2348782620653-222.374280025648i</v>
      </c>
      <c r="K1160" t="str">
        <f t="shared" si="332"/>
        <v>0.326138701713391-0.0353359191944847i</v>
      </c>
      <c r="L1160" t="str">
        <f t="shared" si="333"/>
        <v>0.000833333333333333-11.7005813683352i</v>
      </c>
      <c r="M1160" t="str">
        <f t="shared" si="334"/>
        <v>0.005-4.11710296276179i</v>
      </c>
      <c r="N1160">
        <f t="shared" si="335"/>
        <v>84.45100404774135</v>
      </c>
      <c r="O1160">
        <f t="shared" si="336"/>
        <v>63.74017427999113</v>
      </c>
      <c r="P1160" s="3">
        <f t="shared" si="337"/>
        <v>63.74017427999113</v>
      </c>
      <c r="Q1160" s="3">
        <f t="shared" si="338"/>
        <v>-95.54899595225865</v>
      </c>
      <c r="R1160">
        <f t="shared" si="339"/>
        <v>84.45100404774135</v>
      </c>
      <c r="S1160">
        <f t="shared" si="340"/>
        <v>6.8907349015479694E-2</v>
      </c>
      <c r="T1160">
        <f t="shared" si="323"/>
        <v>63.74017427999113</v>
      </c>
    </row>
    <row r="1161" spans="1:20" x14ac:dyDescent="0.25">
      <c r="A1161">
        <f t="shared" si="324"/>
        <v>434.60288193374265</v>
      </c>
      <c r="B1161">
        <f t="shared" si="341"/>
        <v>69.16919694173852</v>
      </c>
      <c r="C1161" t="str">
        <f t="shared" si="325"/>
        <v>-148.723304909357-1525.05476230054i</v>
      </c>
      <c r="D1161" t="str">
        <f t="shared" si="326"/>
        <v>3.47812496856405-230.095445437978i</v>
      </c>
      <c r="E1161" t="str">
        <f t="shared" si="327"/>
        <v>162.387506171148-0.648791521495295i</v>
      </c>
      <c r="F1161" t="str">
        <f t="shared" si="328"/>
        <v>2.90990990484459-2159.30112342259i</v>
      </c>
      <c r="G1161" t="str">
        <f t="shared" si="329"/>
        <v>0.999999998259285-0.0000417218765930134i</v>
      </c>
      <c r="H1161" t="str">
        <f t="shared" si="330"/>
        <v>15.155386048324+1.63728094593186i</v>
      </c>
      <c r="I1161" t="str">
        <f t="shared" si="331"/>
        <v>24.2348923182837-221.532640709541i</v>
      </c>
      <c r="K1161" t="str">
        <f t="shared" si="332"/>
        <v>0.326109649650949-0.0354670089199157i</v>
      </c>
      <c r="L1161" t="str">
        <f t="shared" si="333"/>
        <v>0.000833333333333333-11.6562874759267i</v>
      </c>
      <c r="M1161" t="str">
        <f t="shared" si="334"/>
        <v>0.005-4.10151719741162i</v>
      </c>
      <c r="N1161">
        <f t="shared" si="335"/>
        <v>84.430129120943718</v>
      </c>
      <c r="O1161">
        <f t="shared" si="336"/>
        <v>63.706815656615781</v>
      </c>
      <c r="P1161" s="3">
        <f t="shared" si="337"/>
        <v>63.706815656615781</v>
      </c>
      <c r="Q1161" s="3">
        <f t="shared" si="338"/>
        <v>-95.569870879056282</v>
      </c>
      <c r="R1161">
        <f t="shared" si="339"/>
        <v>84.430129120943718</v>
      </c>
      <c r="S1161">
        <f t="shared" si="340"/>
        <v>6.9169196941738523E-2</v>
      </c>
      <c r="T1161">
        <f t="shared" si="323"/>
        <v>63.706815656615781</v>
      </c>
    </row>
    <row r="1162" spans="1:20" x14ac:dyDescent="0.25">
      <c r="A1162">
        <f t="shared" si="324"/>
        <v>436.25437288509085</v>
      </c>
      <c r="B1162">
        <f t="shared" si="341"/>
        <v>69.432039890117125</v>
      </c>
      <c r="C1162" t="str">
        <f t="shared" si="325"/>
        <v>-148.708699942577-1519.15411754039i</v>
      </c>
      <c r="D1162" t="str">
        <f t="shared" si="326"/>
        <v>3.47812496832469-229.224395253828i</v>
      </c>
      <c r="E1162" t="str">
        <f t="shared" si="327"/>
        <v>162.386889715178-0.651185741772017i</v>
      </c>
      <c r="F1162" t="str">
        <f t="shared" si="328"/>
        <v>2.90990990480601-2151.12684234612i</v>
      </c>
      <c r="G1162" t="str">
        <f t="shared" si="329"/>
        <v>0.99999999824603-0.0000418804197235117i</v>
      </c>
      <c r="H1162" t="str">
        <f t="shared" si="330"/>
        <v>15.1554155268944+1.64350354541714i</v>
      </c>
      <c r="I1162" t="str">
        <f t="shared" si="331"/>
        <v>24.2349064815479-220.694188215414i</v>
      </c>
      <c r="K1162" t="str">
        <f t="shared" si="332"/>
        <v>0.326080381653012-0.0355985609002665i</v>
      </c>
      <c r="L1162" t="str">
        <f t="shared" si="333"/>
        <v>0.000833333333333333-11.6121612631268i</v>
      </c>
      <c r="M1162" t="str">
        <f t="shared" si="334"/>
        <v>0.005-4.08599043376333i</v>
      </c>
      <c r="N1162">
        <f t="shared" si="335"/>
        <v>84.409177261800636</v>
      </c>
      <c r="O1162">
        <f t="shared" si="336"/>
        <v>63.673453916390145</v>
      </c>
      <c r="P1162" s="3">
        <f t="shared" si="337"/>
        <v>63.673453916390145</v>
      </c>
      <c r="Q1162" s="3">
        <f t="shared" si="338"/>
        <v>-95.590822738199364</v>
      </c>
      <c r="R1162">
        <f t="shared" si="339"/>
        <v>84.409177261800636</v>
      </c>
      <c r="S1162">
        <f t="shared" si="340"/>
        <v>6.943203989011712E-2</v>
      </c>
      <c r="T1162">
        <f t="shared" si="323"/>
        <v>63.673453916390145</v>
      </c>
    </row>
    <row r="1163" spans="1:20" x14ac:dyDescent="0.25">
      <c r="A1163">
        <f t="shared" si="324"/>
        <v>437.91213950205423</v>
      </c>
      <c r="B1163">
        <f t="shared" si="341"/>
        <v>69.695881641699572</v>
      </c>
      <c r="C1163" t="str">
        <f t="shared" si="325"/>
        <v>-148.693986663813-1513.27535149053i</v>
      </c>
      <c r="D1163" t="str">
        <f t="shared" si="326"/>
        <v>3.4781249680835-228.356642539561i</v>
      </c>
      <c r="E1163" t="str">
        <f t="shared" si="327"/>
        <v>162.386268688391-0.653588259633924i</v>
      </c>
      <c r="F1163" t="str">
        <f t="shared" si="328"/>
        <v>2.90990990476717-2142.98350595147i</v>
      </c>
      <c r="G1163" t="str">
        <f t="shared" si="329"/>
        <v>0.999999998232675-0.0000420395653178996i</v>
      </c>
      <c r="H1163" t="str">
        <f t="shared" si="330"/>
        <v>15.1554452299866+1.64974980144548i</v>
      </c>
      <c r="I1163" t="str">
        <f t="shared" si="331"/>
        <v>24.2349207526737-219.858910481854i</v>
      </c>
      <c r="K1163" t="str">
        <f t="shared" si="332"/>
        <v>0.326050896154605-0.0357305764924174i</v>
      </c>
      <c r="L1163" t="str">
        <f t="shared" si="333"/>
        <v>0.000833333333333333-11.5682020951651i</v>
      </c>
      <c r="M1163" t="str">
        <f t="shared" si="334"/>
        <v>0.005-4.07052244845919i</v>
      </c>
      <c r="N1163">
        <f t="shared" si="335"/>
        <v>84.388148204870419</v>
      </c>
      <c r="O1163">
        <f t="shared" si="336"/>
        <v>63.640089036208842</v>
      </c>
      <c r="P1163" s="3">
        <f t="shared" si="337"/>
        <v>63.640089036208842</v>
      </c>
      <c r="Q1163" s="3">
        <f t="shared" si="338"/>
        <v>-95.611851795129581</v>
      </c>
      <c r="R1163">
        <f t="shared" si="339"/>
        <v>84.388148204870419</v>
      </c>
      <c r="S1163">
        <f t="shared" si="340"/>
        <v>6.969588164169957E-2</v>
      </c>
      <c r="T1163">
        <f t="shared" si="323"/>
        <v>63.640089036208842</v>
      </c>
    </row>
    <row r="1164" spans="1:20" x14ac:dyDescent="0.25">
      <c r="A1164">
        <f t="shared" si="324"/>
        <v>439.57620563216204</v>
      </c>
      <c r="B1164">
        <f t="shared" si="341"/>
        <v>69.960725991938034</v>
      </c>
      <c r="C1164" t="str">
        <f t="shared" si="325"/>
        <v>-148.679164291736-1507.41837986335i</v>
      </c>
      <c r="D1164" t="str">
        <f t="shared" si="326"/>
        <v>3.47812496784048-227.492174812261i</v>
      </c>
      <c r="E1164" t="str">
        <f t="shared" si="327"/>
        <v>162.385643057825-0.655999097718954i</v>
      </c>
      <c r="F1164" t="str">
        <f t="shared" si="328"/>
        <v>2.909909904728-2134.87099709399i</v>
      </c>
      <c r="G1164" t="str">
        <f t="shared" si="329"/>
        <v>0.999999998219218-0.0000421993156655398i</v>
      </c>
      <c r="H1164" t="str">
        <f t="shared" si="330"/>
        <v>15.1554751593111+1.65601980403379i</v>
      </c>
      <c r="I1164" t="str">
        <f t="shared" si="331"/>
        <v>24.2349351324824-219.026795493116i</v>
      </c>
      <c r="K1164" t="str">
        <f t="shared" si="332"/>
        <v>0.326021191580017-0.0358630570540365i</v>
      </c>
      <c r="L1164" t="str">
        <f t="shared" si="333"/>
        <v>0.000833333333333333-11.5244093396744i</v>
      </c>
      <c r="M1164" t="str">
        <f t="shared" si="334"/>
        <v>0.005-4.05511301898703i</v>
      </c>
      <c r="N1164">
        <f t="shared" si="335"/>
        <v>84.367041684001478</v>
      </c>
      <c r="O1164">
        <f t="shared" si="336"/>
        <v>63.606720992799495</v>
      </c>
      <c r="P1164" s="3">
        <f t="shared" si="337"/>
        <v>63.606720992799495</v>
      </c>
      <c r="Q1164" s="3">
        <f t="shared" si="338"/>
        <v>-95.632958315998522</v>
      </c>
      <c r="R1164">
        <f t="shared" si="339"/>
        <v>84.367041684001478</v>
      </c>
      <c r="S1164">
        <f t="shared" si="340"/>
        <v>6.9960725991938033E-2</v>
      </c>
      <c r="T1164">
        <f t="shared" si="323"/>
        <v>63.606720992799495</v>
      </c>
    </row>
    <row r="1165" spans="1:20" x14ac:dyDescent="0.25">
      <c r="A1165">
        <f t="shared" si="324"/>
        <v>441.24659521356421</v>
      </c>
      <c r="B1165">
        <f t="shared" si="341"/>
        <v>70.226576750707395</v>
      </c>
      <c r="C1165" t="str">
        <f t="shared" si="325"/>
        <v>-148.664232039719-1501.58311868793i</v>
      </c>
      <c r="D1165" t="str">
        <f t="shared" si="326"/>
        <v>3.47812496759559-226.63097963627i</v>
      </c>
      <c r="E1165" t="str">
        <f t="shared" si="327"/>
        <v>162.385012790301-0.658418278654477i</v>
      </c>
      <c r="F1165" t="str">
        <f t="shared" si="328"/>
        <v>2.90990990468853-2126.78919907254i</v>
      </c>
      <c r="G1165" t="str">
        <f t="shared" si="329"/>
        <v>0.999999998205658-0.0000423596730644945i</v>
      </c>
      <c r="H1165" t="str">
        <f t="shared" si="330"/>
        <v>15.1555053165915+1.66231364354247i</v>
      </c>
      <c r="I1165" t="str">
        <f t="shared" si="331"/>
        <v>24.234949621802-218.197831278954i</v>
      </c>
      <c r="K1165" t="str">
        <f t="shared" si="332"/>
        <v>0.325991266342735-0.0359960039435373i</v>
      </c>
      <c r="L1165" t="str">
        <f t="shared" si="333"/>
        <v>0.000833333333333333-11.480782366681i</v>
      </c>
      <c r="M1165" t="str">
        <f t="shared" si="334"/>
        <v>0.005-4.03976192367705i</v>
      </c>
      <c r="N1165">
        <f t="shared" si="335"/>
        <v>84.345857432333091</v>
      </c>
      <c r="O1165">
        <f t="shared" si="336"/>
        <v>63.573349762722664</v>
      </c>
      <c r="P1165" s="3">
        <f t="shared" si="337"/>
        <v>63.573349762722664</v>
      </c>
      <c r="Q1165" s="3">
        <f t="shared" si="338"/>
        <v>-95.654142567666909</v>
      </c>
      <c r="R1165">
        <f t="shared" si="339"/>
        <v>84.345857432333091</v>
      </c>
      <c r="S1165">
        <f t="shared" si="340"/>
        <v>7.0226576750707398E-2</v>
      </c>
      <c r="T1165">
        <f t="shared" si="323"/>
        <v>63.573349762722664</v>
      </c>
    </row>
    <row r="1166" spans="1:20" x14ac:dyDescent="0.25">
      <c r="A1166">
        <f t="shared" si="324"/>
        <v>442.9233322753758</v>
      </c>
      <c r="B1166">
        <f t="shared" si="341"/>
        <v>70.493437742360086</v>
      </c>
      <c r="C1166" t="str">
        <f t="shared" si="325"/>
        <v>-148.649189115788-1495.76948430869i</v>
      </c>
      <c r="D1166" t="str">
        <f t="shared" si="326"/>
        <v>3.47812496734886-225.773044623007i</v>
      </c>
      <c r="E1166" t="str">
        <f t="shared" si="327"/>
        <v>162.38437785241-0.660845825055741i</v>
      </c>
      <c r="F1166" t="str">
        <f t="shared" si="328"/>
        <v>2.90990990464878-2118.73799562773i</v>
      </c>
      <c r="G1166" t="str">
        <f t="shared" si="329"/>
        <v>0.999999998191995-0.0000425206398215586i</v>
      </c>
      <c r="H1166" t="str">
        <f t="shared" si="330"/>
        <v>15.1555357035644+1.66863141067671i</v>
      </c>
      <c r="I1166" t="str">
        <f t="shared" si="331"/>
        <v>24.2349642214668-217.372005914446i</v>
      </c>
      <c r="K1166" t="str">
        <f t="shared" si="332"/>
        <v>0.325961118845375-0.0361294185200335i</v>
      </c>
      <c r="L1166" t="str">
        <f t="shared" si="333"/>
        <v>0.000833333333333333-11.4373205485963i</v>
      </c>
      <c r="M1166" t="str">
        <f t="shared" si="334"/>
        <v>0.005-4.0244689416986i</v>
      </c>
      <c r="N1166">
        <f t="shared" si="335"/>
        <v>84.324595182296008</v>
      </c>
      <c r="O1166">
        <f t="shared" si="336"/>
        <v>63.539975322369685</v>
      </c>
      <c r="P1166" s="3">
        <f t="shared" si="337"/>
        <v>63.539975322369685</v>
      </c>
      <c r="Q1166" s="3">
        <f t="shared" si="338"/>
        <v>-95.675404817703992</v>
      </c>
      <c r="R1166">
        <f t="shared" si="339"/>
        <v>84.324595182296008</v>
      </c>
      <c r="S1166">
        <f t="shared" si="340"/>
        <v>7.0493437742360082E-2</v>
      </c>
      <c r="T1166">
        <f t="shared" si="323"/>
        <v>63.539975322369685</v>
      </c>
    </row>
    <row r="1167" spans="1:20" x14ac:dyDescent="0.25">
      <c r="A1167">
        <f t="shared" si="324"/>
        <v>444.60644093802227</v>
      </c>
      <c r="B1167">
        <f t="shared" si="341"/>
        <v>70.76131280578106</v>
      </c>
      <c r="C1167" t="str">
        <f t="shared" si="325"/>
        <v>-148.634034722614-1489.97739338434i</v>
      </c>
      <c r="D1167" t="str">
        <f t="shared" si="326"/>
        <v>3.47812496710024-224.918357430789i</v>
      </c>
      <c r="E1167" t="str">
        <f t="shared" si="327"/>
        <v>162.38373821052-0.663281759525641i</v>
      </c>
      <c r="F1167" t="str">
        <f t="shared" si="328"/>
        <v>2.90990990460873-2110.71727094031i</v>
      </c>
      <c r="G1167" t="str">
        <f t="shared" si="329"/>
        <v>0.999999998178228-0.0000426822182522928i</v>
      </c>
      <c r="H1167" t="str">
        <f t="shared" si="330"/>
        <v>15.1555663219798+1.67497319648773i</v>
      </c>
      <c r="I1167" t="str">
        <f t="shared" si="331"/>
        <v>24.2349789323166-216.549307519825i</v>
      </c>
      <c r="K1167" t="str">
        <f t="shared" si="332"/>
        <v>0.325930747479629-0.0362633021432964i</v>
      </c>
      <c r="L1167" t="str">
        <f t="shared" si="333"/>
        <v>0.000833333333333333-11.3940232602075i</v>
      </c>
      <c r="M1167" t="str">
        <f t="shared" si="334"/>
        <v>0.005-4.00923385305699i</v>
      </c>
      <c r="N1167">
        <f t="shared" si="335"/>
        <v>84.303254665612627</v>
      </c>
      <c r="O1167">
        <f t="shared" si="336"/>
        <v>63.506597647962259</v>
      </c>
      <c r="P1167" s="3">
        <f t="shared" si="337"/>
        <v>63.506597647962259</v>
      </c>
      <c r="Q1167" s="3">
        <f t="shared" si="338"/>
        <v>-95.696745334387373</v>
      </c>
      <c r="R1167">
        <f t="shared" si="339"/>
        <v>84.303254665612627</v>
      </c>
      <c r="S1167">
        <f t="shared" si="340"/>
        <v>7.076131280578106E-2</v>
      </c>
      <c r="T1167">
        <f t="shared" si="323"/>
        <v>63.506597647962259</v>
      </c>
    </row>
    <row r="1168" spans="1:20" x14ac:dyDescent="0.25">
      <c r="A1168">
        <f t="shared" si="324"/>
        <v>446.29594541358676</v>
      </c>
      <c r="B1168">
        <f t="shared" si="341"/>
        <v>71.030205794443035</v>
      </c>
      <c r="C1168" t="str">
        <f t="shared" si="325"/>
        <v>-148.618768057457-1484.2067628866i</v>
      </c>
      <c r="D1168" t="str">
        <f t="shared" si="326"/>
        <v>3.47812496684971-224.066905764652i</v>
      </c>
      <c r="E1168" t="str">
        <f t="shared" si="327"/>
        <v>162.383093830768-0.665726104652673i</v>
      </c>
      <c r="F1168" t="str">
        <f t="shared" si="328"/>
        <v>2.90990990456835-2102.72690962944i</v>
      </c>
      <c r="G1168" t="str">
        <f t="shared" si="329"/>
        <v>0.999999998164356-0.0000428444106810572i</v>
      </c>
      <c r="H1168" t="str">
        <f t="shared" si="330"/>
        <v>15.155597173601+1.6813390923743i</v>
      </c>
      <c r="I1168" t="str">
        <f t="shared" si="331"/>
        <v>24.2349937551988-215.729724260304i</v>
      </c>
      <c r="K1168" t="str">
        <f t="shared" si="332"/>
        <v>0.325900150626183-0.0363976561737085i</v>
      </c>
      <c r="L1168" t="str">
        <f t="shared" si="333"/>
        <v>0.000833333333333333-11.3508898786686i</v>
      </c>
      <c r="M1168" t="str">
        <f t="shared" si="334"/>
        <v>0.005-3.99405643859034i</v>
      </c>
      <c r="N1168">
        <f t="shared" si="335"/>
        <v>84.281835613298185</v>
      </c>
      <c r="O1168">
        <f t="shared" si="336"/>
        <v>63.473216715550585</v>
      </c>
      <c r="P1168" s="3">
        <f t="shared" si="337"/>
        <v>63.473216715550585</v>
      </c>
      <c r="Q1168" s="3">
        <f t="shared" si="338"/>
        <v>-95.718164386701815</v>
      </c>
      <c r="R1168">
        <f t="shared" si="339"/>
        <v>84.281835613298185</v>
      </c>
      <c r="S1168">
        <f t="shared" si="340"/>
        <v>7.1030205794443038E-2</v>
      </c>
      <c r="T1168">
        <f t="shared" si="323"/>
        <v>63.473216715550585</v>
      </c>
    </row>
    <row r="1169" spans="1:20" x14ac:dyDescent="0.25">
      <c r="A1169">
        <f t="shared" si="324"/>
        <v>447.99187000615842</v>
      </c>
      <c r="B1169">
        <f t="shared" si="341"/>
        <v>71.300120576461921</v>
      </c>
      <c r="C1169" t="str">
        <f t="shared" si="325"/>
        <v>-148.603388312158-1478.45751009919i</v>
      </c>
      <c r="D1169" t="str">
        <f t="shared" si="326"/>
        <v>3.47812496659729-223.21867737618i</v>
      </c>
      <c r="E1169" t="str">
        <f t="shared" si="327"/>
        <v>162.382444679066-0.668178883010595i</v>
      </c>
      <c r="F1169" t="str">
        <f t="shared" si="328"/>
        <v>2.90990990452769-2094.7667967511i</v>
      </c>
      <c r="G1169" t="str">
        <f t="shared" si="329"/>
        <v>0.999999998150379-0.0000430072194410441i</v>
      </c>
      <c r="H1169" t="str">
        <f t="shared" si="330"/>
        <v>15.1556282602045+1.68772919008391i</v>
      </c>
      <c r="I1169" t="str">
        <f t="shared" si="331"/>
        <v>24.2350086909666-214.913244345907i</v>
      </c>
      <c r="K1169" t="str">
        <f t="shared" si="332"/>
        <v>0.325869326654668-0.036532481972219i</v>
      </c>
      <c r="L1169" t="str">
        <f t="shared" si="333"/>
        <v>0.000833333333333333-11.3079197834913i</v>
      </c>
      <c r="M1169" t="str">
        <f t="shared" si="334"/>
        <v>0.005-3.97893647996647i</v>
      </c>
      <c r="N1169">
        <f t="shared" si="335"/>
        <v>84.260337755661212</v>
      </c>
      <c r="O1169">
        <f t="shared" si="336"/>
        <v>63.439832501013143</v>
      </c>
      <c r="P1169" s="3">
        <f t="shared" si="337"/>
        <v>63.439832501013143</v>
      </c>
      <c r="Q1169" s="3">
        <f t="shared" si="338"/>
        <v>-95.739662244338788</v>
      </c>
      <c r="R1169">
        <f t="shared" si="339"/>
        <v>84.260337755661212</v>
      </c>
      <c r="S1169">
        <f t="shared" si="340"/>
        <v>7.1300120576461928E-2</v>
      </c>
      <c r="T1169">
        <f t="shared" si="323"/>
        <v>63.439832501013143</v>
      </c>
    </row>
    <row r="1170" spans="1:20" x14ac:dyDescent="0.25">
      <c r="A1170">
        <f t="shared" si="324"/>
        <v>449.69423911218183</v>
      </c>
      <c r="B1170">
        <f t="shared" si="341"/>
        <v>71.571061034652473</v>
      </c>
      <c r="C1170" t="str">
        <f t="shared" si="325"/>
        <v>-148.587894673092-1472.72955261654i</v>
      </c>
      <c r="D1170" t="str">
        <f t="shared" si="326"/>
        <v>3.47812496634296-222.373660063322i</v>
      </c>
      <c r="E1170" t="str">
        <f t="shared" si="327"/>
        <v>162.381790721095-0.670640117156924i</v>
      </c>
      <c r="F1170" t="str">
        <f t="shared" si="328"/>
        <v>2.90990990448668-2086.8368177964i</v>
      </c>
      <c r="G1170" t="str">
        <f t="shared" si="329"/>
        <v>0.999999998136295-0.0000431706468743122i</v>
      </c>
      <c r="H1170" t="str">
        <f t="shared" si="330"/>
        <v>15.1556595835808+1.69414358171418i</v>
      </c>
      <c r="I1170" t="str">
        <f t="shared" si="331"/>
        <v>24.23502374048-214.099856031308i</v>
      </c>
      <c r="K1170" t="str">
        <f t="shared" si="332"/>
        <v>0.32583827392358-0.0366677809002957i</v>
      </c>
      <c r="L1170" t="str">
        <f t="shared" si="333"/>
        <v>0.000833333333333333-11.2651123565365i</v>
      </c>
      <c r="M1170" t="str">
        <f t="shared" si="334"/>
        <v>0.005-3.96387375967969i</v>
      </c>
      <c r="N1170">
        <f t="shared" si="335"/>
        <v>84.2387608223043</v>
      </c>
      <c r="O1170">
        <f t="shared" si="336"/>
        <v>63.406444980054715</v>
      </c>
      <c r="P1170" s="3">
        <f t="shared" si="337"/>
        <v>63.406444980054715</v>
      </c>
      <c r="Q1170" s="3">
        <f t="shared" si="338"/>
        <v>-95.7612391776957</v>
      </c>
      <c r="R1170">
        <f t="shared" si="339"/>
        <v>84.2387608223043</v>
      </c>
      <c r="S1170">
        <f t="shared" si="340"/>
        <v>7.1571061034652467E-2</v>
      </c>
      <c r="T1170">
        <f t="shared" si="323"/>
        <v>63.406444980054715</v>
      </c>
    </row>
    <row r="1171" spans="1:20" x14ac:dyDescent="0.25">
      <c r="A1171">
        <f t="shared" si="324"/>
        <v>451.40307722080814</v>
      </c>
      <c r="B1171">
        <f t="shared" si="341"/>
        <v>71.84303106658416</v>
      </c>
      <c r="C1171" t="str">
        <f t="shared" si="325"/>
        <v>-148.572286321132-1467.02280834265i</v>
      </c>
      <c r="D1171" t="str">
        <f t="shared" si="326"/>
        <v>3.47812496608668-221.53184167022i</v>
      </c>
      <c r="E1171" t="str">
        <f t="shared" si="327"/>
        <v>162.3811319223-0.673109829631553i</v>
      </c>
      <c r="F1171" t="str">
        <f t="shared" si="328"/>
        <v>2.90990990444539-2078.93685868993i</v>
      </c>
      <c r="G1171" t="str">
        <f t="shared" si="329"/>
        <v>0.999999998122104-0.0000433346953318196i</v>
      </c>
      <c r="H1171" t="str">
        <f t="shared" si="330"/>
        <v>15.1556911455336+1.70058235971418i</v>
      </c>
      <c r="I1171" t="str">
        <f t="shared" si="331"/>
        <v>24.2350389046052-213.289547615649i</v>
      </c>
      <c r="K1171" t="str">
        <f t="shared" si="332"/>
        <v>0.325806990780225-0.0368035543198796i</v>
      </c>
      <c r="L1171" t="str">
        <f t="shared" si="333"/>
        <v>0.000833333333333333-11.2224669820049i</v>
      </c>
      <c r="M1171" t="str">
        <f t="shared" si="334"/>
        <v>0.005-3.94886806104771i</v>
      </c>
      <c r="N1171">
        <f t="shared" si="335"/>
        <v>84.217104542125057</v>
      </c>
      <c r="O1171">
        <f t="shared" si="336"/>
        <v>63.373054128205276</v>
      </c>
      <c r="P1171" s="3">
        <f t="shared" si="337"/>
        <v>63.373054128205276</v>
      </c>
      <c r="Q1171" s="3">
        <f t="shared" si="338"/>
        <v>-95.782895457874943</v>
      </c>
      <c r="R1171">
        <f t="shared" si="339"/>
        <v>84.217104542125057</v>
      </c>
      <c r="S1171">
        <f t="shared" si="340"/>
        <v>7.1843031066584156E-2</v>
      </c>
      <c r="T1171">
        <f t="shared" si="323"/>
        <v>63.373054128205276</v>
      </c>
    </row>
    <row r="1172" spans="1:20" x14ac:dyDescent="0.25">
      <c r="A1172">
        <f t="shared" si="324"/>
        <v>453.1184089142472</v>
      </c>
      <c r="B1172">
        <f t="shared" si="341"/>
        <v>72.116034584637177</v>
      </c>
      <c r="C1172" t="str">
        <f t="shared" si="325"/>
        <v>-148.556562431645-1461.33719549009i</v>
      </c>
      <c r="D1172" t="str">
        <f t="shared" si="326"/>
        <v>3.47812496582846-220.693210087034i</v>
      </c>
      <c r="E1172" t="str">
        <f t="shared" si="327"/>
        <v>162.380468247901-0.675588042956588i</v>
      </c>
      <c r="F1172" t="str">
        <f t="shared" si="328"/>
        <v>2.90990990440381-2071.06680578811i</v>
      </c>
      <c r="G1172" t="str">
        <f t="shared" si="329"/>
        <v>0.999999998107805-0.0000434993671734584i</v>
      </c>
      <c r="H1172" t="str">
        <f t="shared" si="330"/>
        <v>15.1557229478807+1.70704561688584i</v>
      </c>
      <c r="I1172" t="str">
        <f t="shared" si="331"/>
        <v>24.2350541842153-212.482307442376i</v>
      </c>
      <c r="K1172" t="str">
        <f t="shared" si="332"/>
        <v>0.325775475560647-0.0369398035933369i</v>
      </c>
      <c r="L1172" t="str">
        <f t="shared" si="333"/>
        <v>0.000833333333333333-11.1799830464284i</v>
      </c>
      <c r="M1172" t="str">
        <f t="shared" si="334"/>
        <v>0.005-3.93391916820851i</v>
      </c>
      <c r="N1172">
        <f t="shared" si="335"/>
        <v>84.195368643316513</v>
      </c>
      <c r="O1172">
        <f t="shared" si="336"/>
        <v>63.33965992081972</v>
      </c>
      <c r="P1172" s="3">
        <f t="shared" si="337"/>
        <v>63.33965992081972</v>
      </c>
      <c r="Q1172" s="3">
        <f t="shared" si="338"/>
        <v>-95.804631356683487</v>
      </c>
      <c r="R1172">
        <f t="shared" si="339"/>
        <v>84.195368643316513</v>
      </c>
      <c r="S1172">
        <f t="shared" si="340"/>
        <v>7.2116034584637181E-2</v>
      </c>
      <c r="T1172">
        <f t="shared" si="323"/>
        <v>63.33965992081972</v>
      </c>
    </row>
    <row r="1173" spans="1:20" x14ac:dyDescent="0.25">
      <c r="A1173">
        <f t="shared" si="324"/>
        <v>454.84025886812134</v>
      </c>
      <c r="B1173">
        <f t="shared" si="341"/>
        <v>72.390075516058801</v>
      </c>
      <c r="C1173" t="str">
        <f t="shared" si="325"/>
        <v>-148.540722174423-1455.67263257863i</v>
      </c>
      <c r="D1173" t="str">
        <f t="shared" si="326"/>
        <v>3.47812496556824-219.857753249767i</v>
      </c>
      <c r="E1173" t="str">
        <f t="shared" si="327"/>
        <v>162.379799662876-0.678074779633896i</v>
      </c>
      <c r="F1173" t="str">
        <f t="shared" si="328"/>
        <v>2.90990990436186-2063.22654587761i</v>
      </c>
      <c r="G1173" t="str">
        <f t="shared" si="329"/>
        <v>0.999999998093397-0.0000436646647680885i</v>
      </c>
      <c r="H1173" t="str">
        <f t="shared" si="330"/>
        <v>15.1557549924534+1.71353344638521i</v>
      </c>
      <c r="I1173" t="str">
        <f t="shared" si="331"/>
        <v>24.2350695801897-211.678123899078i</v>
      </c>
      <c r="K1173" t="str">
        <f t="shared" si="332"/>
        <v>0.325743726589564-0.0370765300834101i</v>
      </c>
      <c r="L1173" t="str">
        <f t="shared" si="333"/>
        <v>0.000833333333333333-11.1376599386615i</v>
      </c>
      <c r="M1173" t="str">
        <f t="shared" si="334"/>
        <v>0.005-3.91902686611727i</v>
      </c>
      <c r="N1173">
        <f t="shared" si="335"/>
        <v>84.173552853368463</v>
      </c>
      <c r="O1173">
        <f t="shared" si="336"/>
        <v>63.306262333075281</v>
      </c>
      <c r="P1173" s="3">
        <f t="shared" si="337"/>
        <v>63.306262333075281</v>
      </c>
      <c r="Q1173" s="3">
        <f t="shared" si="338"/>
        <v>-95.826447146631537</v>
      </c>
      <c r="R1173">
        <f t="shared" si="339"/>
        <v>84.173552853368463</v>
      </c>
      <c r="S1173">
        <f t="shared" si="340"/>
        <v>7.2390075516058805E-2</v>
      </c>
      <c r="T1173">
        <f t="shared" si="323"/>
        <v>63.306262333075281</v>
      </c>
    </row>
    <row r="1174" spans="1:20" x14ac:dyDescent="0.25">
      <c r="A1174">
        <f t="shared" si="324"/>
        <v>456.56865185182022</v>
      </c>
      <c r="B1174">
        <f t="shared" si="341"/>
        <v>72.665157803019824</v>
      </c>
      <c r="C1174" t="str">
        <f t="shared" si="325"/>
        <v>-148.524764713684-1450.02903843433i</v>
      </c>
      <c r="D1174" t="str">
        <f t="shared" si="326"/>
        <v>3.47812496530607-219.025459140092i</v>
      </c>
      <c r="E1174" t="str">
        <f t="shared" si="327"/>
        <v>162.379126131975-0.680570062145229i</v>
      </c>
      <c r="F1174" t="str">
        <f t="shared" si="328"/>
        <v>2.90990990431962-2055.41596617364i</v>
      </c>
      <c r="G1174" t="str">
        <f t="shared" si="329"/>
        <v>0.999999998078879-0.0000438305904935708i</v>
      </c>
      <c r="H1174" t="str">
        <f t="shared" si="330"/>
        <v>15.1557872810974+1.72004594172392i</v>
      </c>
      <c r="I1174" t="str">
        <f t="shared" si="331"/>
        <v>24.2350850934148-210.876985417311i</v>
      </c>
      <c r="K1174" t="str">
        <f t="shared" si="332"/>
        <v>0.3257117421803-0.0372137351531692i</v>
      </c>
      <c r="L1174" t="str">
        <f t="shared" si="333"/>
        <v>0.000833333333333333-11.095497049872i</v>
      </c>
      <c r="M1174" t="str">
        <f t="shared" si="334"/>
        <v>0.005-3.90419094054321i</v>
      </c>
      <c r="N1174">
        <f t="shared" si="335"/>
        <v>84.151656899068072</v>
      </c>
      <c r="O1174">
        <f t="shared" si="336"/>
        <v>63.272861339971755</v>
      </c>
      <c r="P1174" s="3">
        <f t="shared" si="337"/>
        <v>63.272861339971755</v>
      </c>
      <c r="Q1174" s="3">
        <f t="shared" si="338"/>
        <v>-95.848343100931928</v>
      </c>
      <c r="R1174">
        <f t="shared" si="339"/>
        <v>84.151656899068072</v>
      </c>
      <c r="S1174">
        <f t="shared" si="340"/>
        <v>7.2665157803019825E-2</v>
      </c>
      <c r="T1174">
        <f t="shared" si="323"/>
        <v>63.272861339971755</v>
      </c>
    </row>
    <row r="1175" spans="1:20" x14ac:dyDescent="0.25">
      <c r="A1175">
        <f t="shared" si="324"/>
        <v>458.3036127288571</v>
      </c>
      <c r="B1175">
        <f t="shared" si="341"/>
        <v>72.941285402671298</v>
      </c>
      <c r="C1175" t="str">
        <f t="shared" si="325"/>
        <v>-148.508689208018-1444.40633218822i</v>
      </c>
      <c r="D1175" t="str">
        <f t="shared" si="326"/>
        <v>3.4781249650419-218.196315785179i</v>
      </c>
      <c r="E1175" t="str">
        <f t="shared" si="327"/>
        <v>162.378447619705-0.683073912949869i</v>
      </c>
      <c r="F1175" t="str">
        <f t="shared" si="328"/>
        <v>2.90990990427705-2047.6349543184i</v>
      </c>
      <c r="G1175" t="str">
        <f t="shared" si="329"/>
        <v>0.999999998064251-0.0000439971467368029i</v>
      </c>
      <c r="H1175" t="str">
        <f t="shared" si="330"/>
        <v>15.1558198156721+1.72658319677053i</v>
      </c>
      <c r="I1175" t="str">
        <f t="shared" si="331"/>
        <v>24.2351007247841-210.078880472438i</v>
      </c>
      <c r="K1175" t="str">
        <f t="shared" si="332"/>
        <v>0.325679520634717-0.0373514201659628i</v>
      </c>
      <c r="L1175" t="str">
        <f t="shared" si="333"/>
        <v>0.000833333333333333-11.0534937735326i</v>
      </c>
      <c r="M1175" t="str">
        <f t="shared" si="334"/>
        <v>0.005-3.88941117806655i</v>
      </c>
      <c r="N1175">
        <f t="shared" si="335"/>
        <v>84.129680506500819</v>
      </c>
      <c r="O1175">
        <f t="shared" si="336"/>
        <v>63.23945691632909</v>
      </c>
      <c r="P1175" s="3">
        <f t="shared" si="337"/>
        <v>63.23945691632909</v>
      </c>
      <c r="Q1175" s="3">
        <f t="shared" si="338"/>
        <v>-95.870319493499181</v>
      </c>
      <c r="R1175">
        <f t="shared" si="339"/>
        <v>84.129680506500819</v>
      </c>
      <c r="S1175">
        <f t="shared" si="340"/>
        <v>7.2941285402671294E-2</v>
      </c>
      <c r="T1175">
        <f t="shared" si="323"/>
        <v>63.23945691632909</v>
      </c>
    </row>
    <row r="1176" spans="1:20" x14ac:dyDescent="0.25">
      <c r="A1176">
        <f t="shared" si="324"/>
        <v>460.0451664572268</v>
      </c>
      <c r="B1176">
        <f t="shared" si="341"/>
        <v>73.218462287201447</v>
      </c>
      <c r="C1176" t="str">
        <f t="shared" si="325"/>
        <v>-148.492494810366-1438.80443327528i</v>
      </c>
      <c r="D1176" t="str">
        <f t="shared" si="326"/>
        <v>3.4781249647757-217.370311257522i</v>
      </c>
      <c r="E1176" t="str">
        <f t="shared" si="327"/>
        <v>162.377764090338-0.685586354484141i</v>
      </c>
      <c r="F1176" t="str">
        <f t="shared" si="328"/>
        <v>2.90990990423416-2039.88339837942i</v>
      </c>
      <c r="G1176" t="str">
        <f t="shared" si="329"/>
        <v>0.999999998049511-0.0000441643358937518i</v>
      </c>
      <c r="H1176" t="str">
        <f t="shared" si="330"/>
        <v>15.1558525980513+1.73314530575184i</v>
      </c>
      <c r="I1176" t="str">
        <f t="shared" si="331"/>
        <v>24.2351164751971-209.283797583459i</v>
      </c>
      <c r="K1176" t="str">
        <f t="shared" si="332"/>
        <v>0.325647060243153-0.037489586485367i</v>
      </c>
      <c r="L1176" t="str">
        <f t="shared" si="333"/>
        <v>0.000833333333333333-11.011649505412i</v>
      </c>
      <c r="M1176" t="str">
        <f t="shared" si="334"/>
        <v>0.005-3.87468736607547i</v>
      </c>
      <c r="N1176">
        <f t="shared" si="335"/>
        <v>84.107623401051555</v>
      </c>
      <c r="O1176">
        <f t="shared" si="336"/>
        <v>63.206049036786958</v>
      </c>
      <c r="P1176" s="3">
        <f t="shared" si="337"/>
        <v>63.206049036786958</v>
      </c>
      <c r="Q1176" s="3">
        <f t="shared" si="338"/>
        <v>-95.892376598948445</v>
      </c>
      <c r="R1176">
        <f t="shared" si="339"/>
        <v>84.107623401051555</v>
      </c>
      <c r="S1176">
        <f t="shared" si="340"/>
        <v>7.3218462287201441E-2</v>
      </c>
      <c r="T1176">
        <f t="shared" si="323"/>
        <v>63.206049036786958</v>
      </c>
    </row>
    <row r="1177" spans="1:20" x14ac:dyDescent="0.25">
      <c r="A1177">
        <f t="shared" si="324"/>
        <v>461.79333808976423</v>
      </c>
      <c r="B1177">
        <f t="shared" si="341"/>
        <v>73.496692443892812</v>
      </c>
      <c r="C1177" t="str">
        <f t="shared" si="325"/>
        <v>-148.476180667985-1433.2232614333i</v>
      </c>
      <c r="D1177" t="str">
        <f t="shared" si="326"/>
        <v>3.47812496450749-216.54743367477i</v>
      </c>
      <c r="E1177" t="str">
        <f t="shared" si="327"/>
        <v>162.377075507905-0.68810740916016i</v>
      </c>
      <c r="F1177" t="str">
        <f t="shared" si="328"/>
        <v>2.90990990419094-2032.16118684796i</v>
      </c>
      <c r="G1177" t="str">
        <f t="shared" si="329"/>
        <v>0.999999998034659-0.0000443321603694896i</v>
      </c>
      <c r="H1177" t="str">
        <f t="shared" si="330"/>
        <v>15.1558856301228+1.7397323632543i</v>
      </c>
      <c r="I1177" t="str">
        <f t="shared" si="331"/>
        <v>24.2351323455603-208.491725312844i</v>
      </c>
      <c r="K1177" t="str">
        <f t="shared" si="332"/>
        <v>0.325614359284351-0.037628235475134i</v>
      </c>
      <c r="L1177" t="str">
        <f t="shared" si="333"/>
        <v>0.000833333333333333-10.9699636435665i</v>
      </c>
      <c r="M1177" t="str">
        <f t="shared" si="334"/>
        <v>0.005-3.86001929276296i</v>
      </c>
      <c r="N1177">
        <f t="shared" si="335"/>
        <v>84.085485307405563</v>
      </c>
      <c r="O1177">
        <f t="shared" si="336"/>
        <v>63.172637675803315</v>
      </c>
      <c r="P1177" s="3">
        <f t="shared" si="337"/>
        <v>63.172637675803315</v>
      </c>
      <c r="Q1177" s="3">
        <f t="shared" si="338"/>
        <v>-95.914514692594437</v>
      </c>
      <c r="R1177">
        <f t="shared" si="339"/>
        <v>84.085485307405563</v>
      </c>
      <c r="S1177">
        <f t="shared" si="340"/>
        <v>7.3496692443892814E-2</v>
      </c>
      <c r="T1177">
        <f t="shared" si="323"/>
        <v>63.172637675803315</v>
      </c>
    </row>
    <row r="1178" spans="1:20" x14ac:dyDescent="0.25">
      <c r="A1178">
        <f t="shared" si="324"/>
        <v>463.5481527745053</v>
      </c>
      <c r="B1178">
        <f t="shared" si="341"/>
        <v>73.775979875179601</v>
      </c>
      <c r="C1178" t="str">
        <f t="shared" si="325"/>
        <v>-148.459745922417-1427.66273670175i</v>
      </c>
      <c r="D1178" t="str">
        <f t="shared" si="326"/>
        <v>3.47812496423725-215.727671199551i</v>
      </c>
      <c r="E1178" t="str">
        <f t="shared" si="327"/>
        <v>162.376381836199-0.690637099364422i</v>
      </c>
      <c r="F1178" t="str">
        <f t="shared" si="328"/>
        <v>2.90990990414741-2024.46820863742i</v>
      </c>
      <c r="G1178" t="str">
        <f t="shared" si="329"/>
        <v>0.999999998019695-0.0000445006225782277i</v>
      </c>
      <c r="H1178" t="str">
        <f t="shared" si="330"/>
        <v>15.1559189137892+1.7463444642255i</v>
      </c>
      <c r="I1178" t="str">
        <f t="shared" si="331"/>
        <v>24.2351483367881-207.702652266378i</v>
      </c>
      <c r="K1178" t="str">
        <f t="shared" si="332"/>
        <v>0.325581416025387-0.0377673684991414i</v>
      </c>
      <c r="L1178" t="str">
        <f t="shared" si="333"/>
        <v>0.000833333333333333-10.9284355883308i</v>
      </c>
      <c r="M1178" t="str">
        <f t="shared" si="334"/>
        <v>0.005-3.8454067471239i</v>
      </c>
      <c r="N1178">
        <f t="shared" si="335"/>
        <v>84.063265949549503</v>
      </c>
      <c r="O1178">
        <f t="shared" si="336"/>
        <v>63.139222807653177</v>
      </c>
      <c r="P1178" s="3">
        <f t="shared" si="337"/>
        <v>63.139222807653177</v>
      </c>
      <c r="Q1178" s="3">
        <f t="shared" si="338"/>
        <v>-95.936734050450497</v>
      </c>
      <c r="R1178">
        <f t="shared" si="339"/>
        <v>84.063265949549503</v>
      </c>
      <c r="S1178">
        <f t="shared" si="340"/>
        <v>7.3775979875179601E-2</v>
      </c>
      <c r="T1178">
        <f t="shared" si="323"/>
        <v>63.139222807653177</v>
      </c>
    </row>
    <row r="1179" spans="1:20" x14ac:dyDescent="0.25">
      <c r="A1179">
        <f t="shared" si="324"/>
        <v>465.30963575504848</v>
      </c>
      <c r="B1179">
        <f t="shared" si="341"/>
        <v>74.056328598705292</v>
      </c>
      <c r="C1179" t="str">
        <f t="shared" si="325"/>
        <v>-148.443189709452-1422.12277942067i</v>
      </c>
      <c r="D1179" t="str">
        <f t="shared" si="326"/>
        <v>3.47812496396493-214.911012039307i</v>
      </c>
      <c r="E1179" t="str">
        <f t="shared" si="327"/>
        <v>162.375683038767-0.693175447456293i</v>
      </c>
      <c r="F1179" t="str">
        <f t="shared" si="328"/>
        <v>2.90990990410353-2016.80435308173i</v>
      </c>
      <c r="G1179" t="str">
        <f t="shared" si="329"/>
        <v>0.999999998004616-0.0000446697249433514i</v>
      </c>
      <c r="H1179" t="str">
        <f t="shared" si="330"/>
        <v>15.1559524509672+1.75298170397536i</v>
      </c>
      <c r="I1179" t="str">
        <f t="shared" si="331"/>
        <v>24.2351644498006-206.916567092988i</v>
      </c>
      <c r="K1179" t="str">
        <f t="shared" si="332"/>
        <v>0.325548228721614-0.0379069869213392i</v>
      </c>
      <c r="L1179" t="str">
        <f t="shared" si="333"/>
        <v>0.000833333333333333-10.88706474231i</v>
      </c>
      <c r="M1179" t="str">
        <f t="shared" si="334"/>
        <v>0.005-3.83084951895188i</v>
      </c>
      <c r="N1179">
        <f t="shared" si="335"/>
        <v>84.040965050772712</v>
      </c>
      <c r="O1179">
        <f t="shared" si="336"/>
        <v>63.105804406427438</v>
      </c>
      <c r="P1179" s="3">
        <f t="shared" si="337"/>
        <v>63.105804406427438</v>
      </c>
      <c r="Q1179" s="3">
        <f t="shared" si="338"/>
        <v>-95.959034949227288</v>
      </c>
      <c r="R1179">
        <f t="shared" si="339"/>
        <v>84.040965050772712</v>
      </c>
      <c r="S1179">
        <f t="shared" si="340"/>
        <v>7.4056328598705298E-2</v>
      </c>
      <c r="T1179">
        <f t="shared" si="323"/>
        <v>63.105804406427438</v>
      </c>
    </row>
    <row r="1180" spans="1:20" x14ac:dyDescent="0.25">
      <c r="A1180">
        <f t="shared" si="324"/>
        <v>467.07781237091774</v>
      </c>
      <c r="B1180">
        <f t="shared" si="341"/>
        <v>74.337742647380381</v>
      </c>
      <c r="C1180" t="str">
        <f t="shared" si="325"/>
        <v>-148.426511159103-1416.60331022953i</v>
      </c>
      <c r="D1180" t="str">
        <f t="shared" si="326"/>
        <v>3.47812496369053-214.097444446122i</v>
      </c>
      <c r="E1180" t="str">
        <f t="shared" si="327"/>
        <v>162.374979078915-0.69572247576743i</v>
      </c>
      <c r="F1180" t="str">
        <f t="shared" si="328"/>
        <v>2.9099099040593-2009.16950993374i</v>
      </c>
      <c r="G1180" t="str">
        <f t="shared" si="329"/>
        <v>0.999999997989422-0.0000448394698974548i</v>
      </c>
      <c r="H1180" t="str">
        <f t="shared" si="330"/>
        <v>15.1559862435884+1.7596441781777i</v>
      </c>
      <c r="I1180" t="str">
        <f t="shared" si="331"/>
        <v>24.2351806855255-206.133458484582i</v>
      </c>
      <c r="K1180" t="str">
        <f t="shared" si="332"/>
        <v>0.325514795616582-0.0380470921056958i</v>
      </c>
      <c r="L1180" t="str">
        <f t="shared" si="333"/>
        <v>0.000833333333333333-10.8458505103706i</v>
      </c>
      <c r="M1180" t="str">
        <f t="shared" si="334"/>
        <v>0.005-3.8163473988363i</v>
      </c>
      <c r="N1180">
        <f t="shared" si="335"/>
        <v>84.018582333667993</v>
      </c>
      <c r="O1180">
        <f t="shared" si="336"/>
        <v>63.072382446031376</v>
      </c>
      <c r="P1180" s="3">
        <f t="shared" si="337"/>
        <v>63.072382446031376</v>
      </c>
      <c r="Q1180" s="3">
        <f t="shared" si="338"/>
        <v>-95.981417666332007</v>
      </c>
      <c r="R1180">
        <f t="shared" si="339"/>
        <v>84.018582333667993</v>
      </c>
      <c r="S1180">
        <f t="shared" si="340"/>
        <v>7.4337742647380384E-2</v>
      </c>
      <c r="T1180">
        <f t="shared" si="323"/>
        <v>63.072382446031376</v>
      </c>
    </row>
    <row r="1181" spans="1:20" x14ac:dyDescent="0.25">
      <c r="A1181">
        <f t="shared" si="324"/>
        <v>468.85270805792726</v>
      </c>
      <c r="B1181">
        <f t="shared" si="341"/>
        <v>74.620226069440434</v>
      </c>
      <c r="C1181" t="str">
        <f t="shared" si="325"/>
        <v>-148.409709395567-1411.10425006621i</v>
      </c>
      <c r="D1181" t="str">
        <f t="shared" si="326"/>
        <v>3.47812496341408-213.286956716554i</v>
      </c>
      <c r="E1181" t="str">
        <f t="shared" si="327"/>
        <v>162.374269919703-0.698278206599866i</v>
      </c>
      <c r="F1181" t="str">
        <f t="shared" si="328"/>
        <v>2.90990990401476-2001.56356936368i</v>
      </c>
      <c r="G1181" t="str">
        <f t="shared" si="329"/>
        <v>0.999999997974113-0.0000450098598823761i</v>
      </c>
      <c r="H1181" t="str">
        <f t="shared" si="330"/>
        <v>15.1560202935991+1.76633198287157i</v>
      </c>
      <c r="I1181" t="str">
        <f t="shared" si="331"/>
        <v>24.2351970448977-205.353315175889i</v>
      </c>
      <c r="K1181" t="str">
        <f t="shared" si="332"/>
        <v>0.325481114941976-0.0381876854161455i</v>
      </c>
      <c r="L1181" t="str">
        <f t="shared" si="333"/>
        <v>0.000833333333333333-10.804792299632i</v>
      </c>
      <c r="M1181" t="str">
        <f t="shared" si="334"/>
        <v>0.005-3.80190017815929i</v>
      </c>
      <c r="N1181">
        <f t="shared" si="335"/>
        <v>83.996117520133353</v>
      </c>
      <c r="O1181">
        <f t="shared" si="336"/>
        <v>63.038956900184019</v>
      </c>
      <c r="P1181" s="3">
        <f t="shared" si="337"/>
        <v>63.038956900184019</v>
      </c>
      <c r="Q1181" s="3">
        <f t="shared" si="338"/>
        <v>-96.003882479866647</v>
      </c>
      <c r="R1181">
        <f t="shared" si="339"/>
        <v>83.996117520133353</v>
      </c>
      <c r="S1181">
        <f t="shared" si="340"/>
        <v>7.4620226069440437E-2</v>
      </c>
      <c r="T1181">
        <f t="shared" si="323"/>
        <v>63.038956900184019</v>
      </c>
    </row>
    <row r="1182" spans="1:20" x14ac:dyDescent="0.25">
      <c r="A1182">
        <f t="shared" si="324"/>
        <v>470.63434834854741</v>
      </c>
      <c r="B1182">
        <f t="shared" si="341"/>
        <v>74.903782928504313</v>
      </c>
      <c r="C1182" t="str">
        <f t="shared" si="325"/>
        <v>-148.392783537198-1405.62552016581i</v>
      </c>
      <c r="D1182" t="str">
        <f t="shared" si="326"/>
        <v>3.47812496313549-212.479537191463i</v>
      </c>
      <c r="E1182" t="str">
        <f t="shared" si="327"/>
        <v>162.373555523946-0.700842662225045i</v>
      </c>
      <c r="F1182" t="str">
        <f t="shared" si="328"/>
        <v>2.90990990396989-1993.98642195754i</v>
      </c>
      <c r="G1182" t="str">
        <f t="shared" si="329"/>
        <v>0.999999997958686-0.0000451808973492322i</v>
      </c>
      <c r="H1182" t="str">
        <f t="shared" si="330"/>
        <v>15.1560546029602+1.77304521446262i</v>
      </c>
      <c r="I1182" t="str">
        <f t="shared" si="331"/>
        <v>24.2352135288585-204.576125944292i</v>
      </c>
      <c r="K1182" t="str">
        <f t="shared" si="332"/>
        <v>0.32544718491755-0.0383287682165333i</v>
      </c>
      <c r="L1182" t="str">
        <f t="shared" si="333"/>
        <v>0.000833333333333333-10.7638895194581i</v>
      </c>
      <c r="M1182" t="str">
        <f t="shared" si="334"/>
        <v>0.005-3.78750764909274i</v>
      </c>
      <c r="N1182">
        <f t="shared" si="335"/>
        <v>83.973570331372684</v>
      </c>
      <c r="O1182">
        <f t="shared" si="336"/>
        <v>63.005527742416305</v>
      </c>
      <c r="P1182" s="3">
        <f t="shared" si="337"/>
        <v>63.005527742416305</v>
      </c>
      <c r="Q1182" s="3">
        <f t="shared" si="338"/>
        <v>-96.026429668627316</v>
      </c>
      <c r="R1182">
        <f t="shared" si="339"/>
        <v>83.973570331372684</v>
      </c>
      <c r="S1182">
        <f t="shared" si="340"/>
        <v>7.4903782928504317E-2</v>
      </c>
      <c r="T1182">
        <f t="shared" si="323"/>
        <v>63.005527742416305</v>
      </c>
    </row>
    <row r="1183" spans="1:20" x14ac:dyDescent="0.25">
      <c r="A1183">
        <f t="shared" si="324"/>
        <v>472.42275887227191</v>
      </c>
      <c r="B1183">
        <f t="shared" si="341"/>
        <v>75.188417303632633</v>
      </c>
      <c r="C1183" t="str">
        <f t="shared" si="325"/>
        <v>-148.375732696471-1400.16704205957i</v>
      </c>
      <c r="D1183" t="str">
        <f t="shared" si="326"/>
        <v>3.47812496285478-211.675174255849i</v>
      </c>
      <c r="E1183" t="str">
        <f t="shared" si="327"/>
        <v>162.372835854209-0.703415864882586i</v>
      </c>
      <c r="F1183" t="str">
        <f t="shared" si="328"/>
        <v>2.90990990392465-1986.43795871551i</v>
      </c>
      <c r="G1183" t="str">
        <f t="shared" si="329"/>
        <v>0.999999997943143-0.0000453525847584543i</v>
      </c>
      <c r="H1183" t="str">
        <f t="shared" si="330"/>
        <v>15.1560891736478+1.77978396972463i</v>
      </c>
      <c r="I1183" t="str">
        <f t="shared" si="331"/>
        <v>24.2352301383576-203.801879609672i</v>
      </c>
      <c r="K1183" t="str">
        <f t="shared" si="332"/>
        <v>0.325413003751049-0.0384703418705592i</v>
      </c>
      <c r="L1183" t="str">
        <f t="shared" si="333"/>
        <v>0.000833333333333333-10.7231415814486i</v>
      </c>
      <c r="M1183" t="str">
        <f t="shared" si="334"/>
        <v>0.005-3.77316960459527i</v>
      </c>
      <c r="N1183">
        <f t="shared" si="335"/>
        <v>83.950940487897256</v>
      </c>
      <c r="O1183">
        <f t="shared" si="336"/>
        <v>62.972094946069888</v>
      </c>
      <c r="P1183" s="3">
        <f t="shared" si="337"/>
        <v>62.972094946069888</v>
      </c>
      <c r="Q1183" s="3">
        <f t="shared" si="338"/>
        <v>-96.049059512102744</v>
      </c>
      <c r="R1183">
        <f t="shared" si="339"/>
        <v>83.950940487897256</v>
      </c>
      <c r="S1183">
        <f t="shared" si="340"/>
        <v>7.5188417303632626E-2</v>
      </c>
      <c r="T1183">
        <f t="shared" si="323"/>
        <v>62.972094946069888</v>
      </c>
    </row>
    <row r="1184" spans="1:20" x14ac:dyDescent="0.25">
      <c r="A1184">
        <f t="shared" si="324"/>
        <v>474.21796535598662</v>
      </c>
      <c r="B1184">
        <f t="shared" si="341"/>
        <v>75.474133289386444</v>
      </c>
      <c r="C1184" t="str">
        <f t="shared" si="325"/>
        <v>-148.35855597995-1394.72873757387i</v>
      </c>
      <c r="D1184" t="str">
        <f t="shared" si="326"/>
        <v>3.47812496257193-210.873856338681i</v>
      </c>
      <c r="E1184" t="str">
        <f t="shared" si="327"/>
        <v>162.37211087281-0.705997836778486i</v>
      </c>
      <c r="F1184" t="str">
        <f t="shared" si="328"/>
        <v>2.90990990387907-1978.91807105041i</v>
      </c>
      <c r="G1184" t="str">
        <f t="shared" si="329"/>
        <v>0.999999997927481-0.0000455249245798234i</v>
      </c>
      <c r="H1184" t="str">
        <f t="shared" si="330"/>
        <v>15.1561240076529+1.78654834580079i</v>
      </c>
      <c r="I1184" t="str">
        <f t="shared" si="331"/>
        <v>24.2352468743508-203.030565034243i</v>
      </c>
      <c r="K1184" t="str">
        <f t="shared" si="332"/>
        <v>0.325378569638152-0.0386124077417226i</v>
      </c>
      <c r="L1184" t="str">
        <f t="shared" si="333"/>
        <v>0.000833333333333333-10.6825478994307i</v>
      </c>
      <c r="M1184" t="str">
        <f t="shared" si="334"/>
        <v>0.005-3.75888583840933i</v>
      </c>
      <c r="N1184">
        <f t="shared" si="335"/>
        <v>83.92822770952732</v>
      </c>
      <c r="O1184">
        <f t="shared" si="336"/>
        <v>62.938658484296475</v>
      </c>
      <c r="P1184" s="3">
        <f t="shared" si="337"/>
        <v>62.938658484296475</v>
      </c>
      <c r="Q1184" s="3">
        <f t="shared" si="338"/>
        <v>-96.07177229047268</v>
      </c>
      <c r="R1184">
        <f t="shared" si="339"/>
        <v>83.92822770952732</v>
      </c>
      <c r="S1184">
        <f t="shared" si="340"/>
        <v>7.5474133289386444E-2</v>
      </c>
      <c r="T1184">
        <f t="shared" si="323"/>
        <v>62.938658484296475</v>
      </c>
    </row>
    <row r="1185" spans="1:20" x14ac:dyDescent="0.25">
      <c r="A1185">
        <f t="shared" si="324"/>
        <v>476.01999362433941</v>
      </c>
      <c r="B1185">
        <f t="shared" si="341"/>
        <v>75.760934995886117</v>
      </c>
      <c r="C1185" t="str">
        <f t="shared" si="325"/>
        <v>-148.341252488256-1389.31052882904i</v>
      </c>
      <c r="D1185" t="str">
        <f t="shared" si="326"/>
        <v>3.47812496228695-210.075571912733i</v>
      </c>
      <c r="E1185" t="str">
        <f t="shared" si="327"/>
        <v>162.371380541817-0.708588600084245i</v>
      </c>
      <c r="F1185" t="str">
        <f t="shared" si="328"/>
        <v>2.90990990383315-1971.42665078613i</v>
      </c>
      <c r="G1185" t="str">
        <f t="shared" si="329"/>
        <v>0.9999999979117-0.0000456979192925056i</v>
      </c>
      <c r="H1185" t="str">
        <f t="shared" si="330"/>
        <v>15.1561591069819+1.79333844020524i</v>
      </c>
      <c r="I1185" t="str">
        <f t="shared" si="331"/>
        <v>24.2352637378019-202.262171122396i</v>
      </c>
      <c r="K1185" t="str">
        <f t="shared" si="332"/>
        <v>0.325343880762393-0.0387549671932651i</v>
      </c>
      <c r="L1185" t="str">
        <f t="shared" si="333"/>
        <v>0.000833333333333333-10.6421078894508i</v>
      </c>
      <c r="M1185" t="str">
        <f t="shared" si="334"/>
        <v>0.005-3.74465614505811i</v>
      </c>
      <c r="N1185">
        <f t="shared" si="335"/>
        <v>83.905431715393107</v>
      </c>
      <c r="O1185">
        <f t="shared" si="336"/>
        <v>62.905218330055952</v>
      </c>
      <c r="P1185" s="3">
        <f t="shared" si="337"/>
        <v>62.905218330055952</v>
      </c>
      <c r="Q1185" s="3">
        <f t="shared" si="338"/>
        <v>-96.094568284606893</v>
      </c>
      <c r="R1185">
        <f t="shared" si="339"/>
        <v>83.905431715393107</v>
      </c>
      <c r="S1185">
        <f t="shared" si="340"/>
        <v>7.5760934995886112E-2</v>
      </c>
      <c r="T1185">
        <f t="shared" si="323"/>
        <v>62.905218330055952</v>
      </c>
    </row>
    <row r="1186" spans="1:20" x14ac:dyDescent="0.25">
      <c r="A1186">
        <f t="shared" si="324"/>
        <v>477.82886960011183</v>
      </c>
      <c r="B1186">
        <f t="shared" si="341"/>
        <v>76.04882654887048</v>
      </c>
      <c r="C1186" t="str">
        <f t="shared" si="325"/>
        <v>-148.323821316031-1383.91233823828i</v>
      </c>
      <c r="D1186" t="str">
        <f t="shared" si="326"/>
        <v>3.47812496199978-209.280309494414i</v>
      </c>
      <c r="E1186" t="str">
        <f t="shared" si="327"/>
        <v>162.370644823043-0.711188176935357i</v>
      </c>
      <c r="F1186" t="str">
        <f t="shared" si="328"/>
        <v>2.90990990378688-1963.96359015608i</v>
      </c>
      <c r="G1186" t="str">
        <f t="shared" si="329"/>
        <v>0.999999997895799-0.0000458715713850877i</v>
      </c>
      <c r="H1186" t="str">
        <f t="shared" si="330"/>
        <v>15.1561944736563+1.80015435082439i</v>
      </c>
      <c r="I1186" t="str">
        <f t="shared" si="331"/>
        <v>24.2352807296814-201.496686820535i</v>
      </c>
      <c r="K1186" t="str">
        <f t="shared" si="332"/>
        <v>0.325308935295099-0.0388980215881129i</v>
      </c>
      <c r="L1186" t="str">
        <f t="shared" si="333"/>
        <v>0.000833333333333333-10.6018209697657i</v>
      </c>
      <c r="M1186" t="str">
        <f t="shared" si="334"/>
        <v>0.005-3.7304803198427i</v>
      </c>
      <c r="N1186">
        <f t="shared" si="335"/>
        <v>83.882552223936344</v>
      </c>
      <c r="O1186">
        <f t="shared" si="336"/>
        <v>62.871774456115034</v>
      </c>
      <c r="P1186" s="3">
        <f t="shared" si="337"/>
        <v>62.871774456115034</v>
      </c>
      <c r="Q1186" s="3">
        <f t="shared" si="338"/>
        <v>-96.117447776063656</v>
      </c>
      <c r="R1186">
        <f t="shared" si="339"/>
        <v>83.882552223936344</v>
      </c>
      <c r="S1186">
        <f t="shared" si="340"/>
        <v>7.6048826548870477E-2</v>
      </c>
      <c r="T1186">
        <f t="shared" si="323"/>
        <v>62.871774456115034</v>
      </c>
    </row>
    <row r="1187" spans="1:20" x14ac:dyDescent="0.25">
      <c r="A1187">
        <f t="shared" si="324"/>
        <v>479.64461930459225</v>
      </c>
      <c r="B1187">
        <f t="shared" si="341"/>
        <v>76.337812089756184</v>
      </c>
      <c r="C1187" t="str">
        <f t="shared" si="325"/>
        <v>-148.306261551911-1378.53408850669i</v>
      </c>
      <c r="D1187" t="str">
        <f t="shared" si="326"/>
        <v>3.47812496171043-208.488057643607i</v>
      </c>
      <c r="E1187" t="str">
        <f t="shared" si="327"/>
        <v>162.369903678052-0.713796589429897i</v>
      </c>
      <c r="F1187" t="str">
        <f t="shared" si="328"/>
        <v>2.90990990374026-1956.52878180163i</v>
      </c>
      <c r="G1187" t="str">
        <f t="shared" si="329"/>
        <v>0.999999997879777-0.0000460458833556133i</v>
      </c>
      <c r="H1187" t="str">
        <f t="shared" si="330"/>
        <v>15.156230109713+1.80699617591847i</v>
      </c>
      <c r="I1187" t="str">
        <f t="shared" si="331"/>
        <v>24.235297850968-200.73410111692i</v>
      </c>
      <c r="K1187" t="str">
        <f t="shared" si="332"/>
        <v>0.325273731395317-0.0390415722888187i</v>
      </c>
      <c r="L1187" t="str">
        <f t="shared" si="333"/>
        <v>0.000833333333333333-10.5616865608346i</v>
      </c>
      <c r="M1187" t="str">
        <f t="shared" si="334"/>
        <v>0.005-3.71635815883911i</v>
      </c>
      <c r="N1187">
        <f t="shared" si="335"/>
        <v>83.859588952911892</v>
      </c>
      <c r="O1187">
        <f t="shared" si="336"/>
        <v>62.838326835046701</v>
      </c>
      <c r="P1187" s="3">
        <f t="shared" si="337"/>
        <v>62.838326835046701</v>
      </c>
      <c r="Q1187" s="3">
        <f t="shared" si="338"/>
        <v>-96.140411047088108</v>
      </c>
      <c r="R1187">
        <f t="shared" si="339"/>
        <v>83.859588952911892</v>
      </c>
      <c r="S1187">
        <f t="shared" si="340"/>
        <v>7.633781208975618E-2</v>
      </c>
      <c r="T1187">
        <f t="shared" si="323"/>
        <v>62.838326835046701</v>
      </c>
    </row>
    <row r="1188" spans="1:20" x14ac:dyDescent="0.25">
      <c r="A1188">
        <f t="shared" si="324"/>
        <v>481.46726885794965</v>
      </c>
      <c r="B1188">
        <f t="shared" si="341"/>
        <v>76.627895775697255</v>
      </c>
      <c r="C1188" t="str">
        <f t="shared" si="325"/>
        <v>-148.288572278491-1373.17570263008i</v>
      </c>
      <c r="D1188" t="str">
        <f t="shared" si="326"/>
        <v>3.47812496141887-207.698804963504i</v>
      </c>
      <c r="E1188" t="str">
        <f t="shared" si="327"/>
        <v>162.369157068151-0.716413859627298i</v>
      </c>
      <c r="F1188" t="str">
        <f t="shared" si="328"/>
        <v>2.90990990369327-1949.12211877055i</v>
      </c>
      <c r="G1188" t="str">
        <f t="shared" si="329"/>
        <v>0.999999997863632-0.0000462208577116185i</v>
      </c>
      <c r="H1188" t="str">
        <f t="shared" si="330"/>
        <v>15.1562660172045+1.81386401412288i</v>
      </c>
      <c r="I1188" t="str">
        <f t="shared" si="331"/>
        <v>24.235315102647-199.974403041505i</v>
      </c>
      <c r="K1188" t="str">
        <f t="shared" si="332"/>
        <v>0.325238267209743-0.0391856206575022i</v>
      </c>
      <c r="L1188" t="str">
        <f t="shared" si="333"/>
        <v>0.000833333333333333-10.5217040853104i</v>
      </c>
      <c r="M1188" t="str">
        <f t="shared" si="334"/>
        <v>0.005-3.7022894588953i</v>
      </c>
      <c r="N1188">
        <f t="shared" si="335"/>
        <v>83.836541619388939</v>
      </c>
      <c r="O1188">
        <f t="shared" si="336"/>
        <v>62.804875439228198</v>
      </c>
      <c r="P1188" s="3">
        <f t="shared" si="337"/>
        <v>62.804875439228198</v>
      </c>
      <c r="Q1188" s="3">
        <f t="shared" si="338"/>
        <v>-96.163458380611061</v>
      </c>
      <c r="R1188">
        <f t="shared" si="339"/>
        <v>83.836541619388939</v>
      </c>
      <c r="S1188">
        <f t="shared" si="340"/>
        <v>7.6627895775697258E-2</v>
      </c>
      <c r="T1188">
        <f t="shared" si="323"/>
        <v>62.804875439228198</v>
      </c>
    </row>
    <row r="1189" spans="1:20" x14ac:dyDescent="0.25">
      <c r="A1189">
        <f t="shared" si="324"/>
        <v>483.29684447960994</v>
      </c>
      <c r="B1189">
        <f t="shared" si="341"/>
        <v>76.919081779644912</v>
      </c>
      <c r="C1189" t="str">
        <f t="shared" si="325"/>
        <v>-148.270752572287-1367.83710389396i</v>
      </c>
      <c r="D1189" t="str">
        <f t="shared" si="326"/>
        <v>3.47812496112509-206.91254010044i</v>
      </c>
      <c r="E1189" t="str">
        <f t="shared" si="327"/>
        <v>162.368404954392-0.719040009546644i</v>
      </c>
      <c r="F1189" t="str">
        <f t="shared" si="328"/>
        <v>2.90990990364594-1941.74349451553i</v>
      </c>
      <c r="G1189" t="str">
        <f t="shared" si="329"/>
        <v>0.999999997847365-0.0000463964969701679i</v>
      </c>
      <c r="H1189" t="str">
        <f t="shared" si="330"/>
        <v>15.156302198199+1.82075796444968i</v>
      </c>
      <c r="I1189" t="str">
        <f t="shared" si="331"/>
        <v>24.2353324857119-199.217581665791i</v>
      </c>
      <c r="K1189" t="str">
        <f t="shared" si="332"/>
        <v>0.325202540872656-0.0393301680557901i</v>
      </c>
      <c r="L1189" t="str">
        <f t="shared" si="333"/>
        <v>0.000833333333333333-10.4818729680319i</v>
      </c>
      <c r="M1189" t="str">
        <f t="shared" si="334"/>
        <v>0.005-3.68827401762832i</v>
      </c>
      <c r="N1189">
        <f t="shared" si="335"/>
        <v>83.813409939752901</v>
      </c>
      <c r="O1189">
        <f t="shared" si="336"/>
        <v>62.771420240840037</v>
      </c>
      <c r="P1189" s="3">
        <f t="shared" si="337"/>
        <v>62.771420240840037</v>
      </c>
      <c r="Q1189" s="3">
        <f t="shared" si="338"/>
        <v>-96.186590060247099</v>
      </c>
      <c r="R1189">
        <f t="shared" si="339"/>
        <v>83.813409939752901</v>
      </c>
      <c r="S1189">
        <f t="shared" si="340"/>
        <v>7.6919081779644918E-2</v>
      </c>
      <c r="T1189">
        <f t="shared" si="323"/>
        <v>62.771420240840037</v>
      </c>
    </row>
    <row r="1190" spans="1:20" x14ac:dyDescent="0.25">
      <c r="A1190">
        <f t="shared" si="324"/>
        <v>485.13337248863246</v>
      </c>
      <c r="B1190">
        <f t="shared" si="341"/>
        <v>77.211374290407562</v>
      </c>
      <c r="C1190" t="str">
        <f t="shared" si="325"/>
        <v>-148.252801503709-1362.51821587248i</v>
      </c>
      <c r="D1190" t="str">
        <f t="shared" si="326"/>
        <v>3.47812496082909-206.129251743731i</v>
      </c>
      <c r="E1190" t="str">
        <f t="shared" si="327"/>
        <v>162.367647297568-0.721675061165308i</v>
      </c>
      <c r="F1190" t="str">
        <f t="shared" si="328"/>
        <v>2.90990990359825-1934.39280289256i</v>
      </c>
      <c r="G1190" t="str">
        <f t="shared" si="329"/>
        <v>0.999999997830974-0.0000465728036578911i</v>
      </c>
      <c r="H1190" t="str">
        <f t="shared" si="330"/>
        <v>15.1563386547804+1.82767812628905i</v>
      </c>
      <c r="I1190" t="str">
        <f t="shared" si="331"/>
        <v>24.2353500011636-198.463626102656i</v>
      </c>
      <c r="K1190" t="str">
        <f t="shared" si="332"/>
        <v>0.325166550505847-0.0394752158447563i</v>
      </c>
      <c r="L1190" t="str">
        <f t="shared" si="333"/>
        <v>0.000833333333333333-10.442192636015i</v>
      </c>
      <c r="M1190" t="str">
        <f t="shared" si="334"/>
        <v>0.005-3.67431163342132i</v>
      </c>
      <c r="N1190">
        <f t="shared" si="335"/>
        <v>83.790193629706891</v>
      </c>
      <c r="O1190">
        <f t="shared" si="336"/>
        <v>62.73796121186475</v>
      </c>
      <c r="P1190" s="3">
        <f t="shared" si="337"/>
        <v>62.73796121186475</v>
      </c>
      <c r="Q1190" s="3">
        <f t="shared" si="338"/>
        <v>-96.209806370293109</v>
      </c>
      <c r="R1190">
        <f t="shared" si="339"/>
        <v>83.790193629706891</v>
      </c>
      <c r="S1190">
        <f t="shared" si="340"/>
        <v>7.7211374290407558E-2</v>
      </c>
      <c r="T1190">
        <f t="shared" si="323"/>
        <v>62.73796121186475</v>
      </c>
    </row>
    <row r="1191" spans="1:20" x14ac:dyDescent="0.25">
      <c r="A1191">
        <f t="shared" si="324"/>
        <v>486.97687930408927</v>
      </c>
      <c r="B1191">
        <f t="shared" si="341"/>
        <v>77.504777512711115</v>
      </c>
      <c r="C1191" t="str">
        <f t="shared" si="325"/>
        <v>-148.234718137027-1357.21896242736i</v>
      </c>
      <c r="D1191" t="str">
        <f t="shared" si="326"/>
        <v>3.47812496053083-205.348928625511i</v>
      </c>
      <c r="E1191" t="str">
        <f t="shared" si="327"/>
        <v>162.366884058217-0.724319036418001i</v>
      </c>
      <c r="F1191" t="str">
        <f t="shared" si="328"/>
        <v>2.90990990355017-1927.06993815948i</v>
      </c>
      <c r="G1191" t="str">
        <f t="shared" si="329"/>
        <v>0.999999997814458-0.000046749780311019i</v>
      </c>
      <c r="H1191" t="str">
        <f t="shared" si="330"/>
        <v>15.1563753890484+1.83462459941069i</v>
      </c>
      <c r="I1191" t="str">
        <f t="shared" si="331"/>
        <v>24.2353676500101-197.712525506202i</v>
      </c>
      <c r="K1191" t="str">
        <f t="shared" si="332"/>
        <v>0.325130294218546-0.0396207653848587i</v>
      </c>
      <c r="L1191" t="str">
        <f t="shared" si="333"/>
        <v>0.000833333333333333-10.4026625184449i</v>
      </c>
      <c r="M1191" t="str">
        <f t="shared" si="334"/>
        <v>0.005-3.66040210542072i</v>
      </c>
      <c r="N1191">
        <f t="shared" si="335"/>
        <v>83.76689240427325</v>
      </c>
      <c r="O1191">
        <f t="shared" si="336"/>
        <v>62.704498324085534</v>
      </c>
      <c r="P1191" s="3">
        <f t="shared" si="337"/>
        <v>62.704498324085534</v>
      </c>
      <c r="Q1191" s="3">
        <f t="shared" si="338"/>
        <v>-96.23310759572675</v>
      </c>
      <c r="R1191">
        <f t="shared" si="339"/>
        <v>83.76689240427325</v>
      </c>
      <c r="S1191">
        <f t="shared" si="340"/>
        <v>7.750477751271112E-2</v>
      </c>
      <c r="T1191">
        <f t="shared" si="323"/>
        <v>62.704498324085534</v>
      </c>
    </row>
    <row r="1192" spans="1:20" x14ac:dyDescent="0.25">
      <c r="A1192">
        <f t="shared" si="324"/>
        <v>488.82739144544479</v>
      </c>
      <c r="B1192">
        <f t="shared" si="341"/>
        <v>77.799295667259415</v>
      </c>
      <c r="C1192" t="str">
        <f t="shared" si="325"/>
        <v>-148.21650153033-1351.93926770682i</v>
      </c>
      <c r="D1192" t="str">
        <f t="shared" si="326"/>
        <v>3.4781249602303-204.57155952057i</v>
      </c>
      <c r="E1192" t="str">
        <f t="shared" si="327"/>
        <v>162.366115196612-0.726971957194179i</v>
      </c>
      <c r="F1192" t="str">
        <f t="shared" si="328"/>
        <v>2.90990990350176-1919.77479497443i</v>
      </c>
      <c r="G1192" t="str">
        <f t="shared" si="329"/>
        <v>0.999999997797816-0.0000469274294754199i</v>
      </c>
      <c r="H1192" t="str">
        <f t="shared" si="330"/>
        <v>15.156412403119+1.84159748396536i</v>
      </c>
      <c r="I1192" t="str">
        <f t="shared" si="331"/>
        <v>24.2353854332679-196.96426907161i</v>
      </c>
      <c r="K1192" t="str">
        <f t="shared" si="332"/>
        <v>0.325093770107357-0.0397668180358788i</v>
      </c>
      <c r="L1192" t="str">
        <f t="shared" si="333"/>
        <v>0.000833333333333333-10.3632820466676i</v>
      </c>
      <c r="M1192" t="str">
        <f t="shared" si="334"/>
        <v>0.005-3.64654523353329i</v>
      </c>
      <c r="N1192">
        <f t="shared" si="335"/>
        <v>83.74350597779565</v>
      </c>
      <c r="O1192">
        <f t="shared" si="336"/>
        <v>62.671031549084773</v>
      </c>
      <c r="P1192" s="3">
        <f t="shared" si="337"/>
        <v>62.671031549084773</v>
      </c>
      <c r="Q1192" s="3">
        <f t="shared" si="338"/>
        <v>-96.25649402220435</v>
      </c>
      <c r="R1192">
        <f t="shared" si="339"/>
        <v>83.74350597779565</v>
      </c>
      <c r="S1192">
        <f t="shared" si="340"/>
        <v>7.7799295667259419E-2</v>
      </c>
      <c r="T1192">
        <f t="shared" si="323"/>
        <v>62.671031549084773</v>
      </c>
    </row>
    <row r="1193" spans="1:20" x14ac:dyDescent="0.25">
      <c r="A1193">
        <f t="shared" si="324"/>
        <v>490.68493553293752</v>
      </c>
      <c r="B1193">
        <f t="shared" si="341"/>
        <v>78.094932990795002</v>
      </c>
      <c r="C1193" t="str">
        <f t="shared" si="325"/>
        <v>-148.198150735505-1346.67905614455i</v>
      </c>
      <c r="D1193" t="str">
        <f t="shared" si="326"/>
        <v>3.47812495992746-203.797133246191i</v>
      </c>
      <c r="E1193" t="str">
        <f t="shared" si="327"/>
        <v>162.365340672768-0.729633845337955i</v>
      </c>
      <c r="F1193" t="str">
        <f t="shared" si="328"/>
        <v>2.90990990345295-1912.50726839431i</v>
      </c>
      <c r="G1193" t="str">
        <f t="shared" si="329"/>
        <v>0.999999997781048-0.0000471057537066366i</v>
      </c>
      <c r="H1193" t="str">
        <f t="shared" si="330"/>
        <v>15.156449699124+1.84859688048631i</v>
      </c>
      <c r="I1193" t="str">
        <f t="shared" si="331"/>
        <v>24.2354033519605-196.218846034964i</v>
      </c>
      <c r="K1193" t="str">
        <f t="shared" si="332"/>
        <v>0.32505697625618-0.0399133751568566i</v>
      </c>
      <c r="L1193" t="str">
        <f t="shared" si="333"/>
        <v>0.000833333333333333-10.3240506541817i</v>
      </c>
      <c r="M1193" t="str">
        <f t="shared" si="334"/>
        <v>0.005-3.63274081842328i</v>
      </c>
      <c r="N1193">
        <f t="shared" si="335"/>
        <v>83.720034063940318</v>
      </c>
      <c r="O1193">
        <f t="shared" si="336"/>
        <v>62.6375608582429</v>
      </c>
      <c r="P1193" s="3">
        <f t="shared" si="337"/>
        <v>62.6375608582429</v>
      </c>
      <c r="Q1193" s="3">
        <f t="shared" si="338"/>
        <v>-96.279965936059682</v>
      </c>
      <c r="R1193">
        <f t="shared" si="339"/>
        <v>83.720034063940318</v>
      </c>
      <c r="S1193">
        <f t="shared" si="340"/>
        <v>7.8094932990795007E-2</v>
      </c>
      <c r="T1193">
        <f t="shared" si="323"/>
        <v>62.6375608582429</v>
      </c>
    </row>
    <row r="1194" spans="1:20" x14ac:dyDescent="0.25">
      <c r="A1194">
        <f t="shared" si="324"/>
        <v>492.54953828796266</v>
      </c>
      <c r="B1194">
        <f t="shared" si="341"/>
        <v>78.391693736160022</v>
      </c>
      <c r="C1194" t="str">
        <f t="shared" si="325"/>
        <v>-148.179664798201-1341.43825245871i</v>
      </c>
      <c r="D1194" t="str">
        <f t="shared" si="326"/>
        <v>3.47812495962234-203.025638661995i</v>
      </c>
      <c r="E1194" t="str">
        <f t="shared" si="327"/>
        <v>162.364560446437-0.73230472264578i</v>
      </c>
      <c r="F1194" t="str">
        <f t="shared" si="328"/>
        <v>2.9099099034038-1905.26725387333i</v>
      </c>
      <c r="G1194" t="str">
        <f t="shared" si="329"/>
        <v>0.999999997764152-0.0000472847555699229i</v>
      </c>
      <c r="H1194" t="str">
        <f t="shared" si="330"/>
        <v>15.1564872792115+1.85562288989073i</v>
      </c>
      <c r="I1194" t="str">
        <f t="shared" si="331"/>
        <v>24.2354214071197-195.476245673113i</v>
      </c>
      <c r="K1194" t="str">
        <f t="shared" si="332"/>
        <v>0.32501991073615-0.0400604381060289i</v>
      </c>
      <c r="L1194" t="str">
        <f t="shared" si="333"/>
        <v>0.000833333333333333-10.2849677766305i</v>
      </c>
      <c r="M1194" t="str">
        <f t="shared" si="334"/>
        <v>0.005-3.61898866150955i</v>
      </c>
      <c r="N1194">
        <f t="shared" si="335"/>
        <v>83.696476375698211</v>
      </c>
      <c r="O1194">
        <f t="shared" si="336"/>
        <v>62.604086222737287</v>
      </c>
      <c r="P1194" s="3">
        <f t="shared" si="337"/>
        <v>62.604086222737287</v>
      </c>
      <c r="Q1194" s="3">
        <f t="shared" si="338"/>
        <v>-96.303523624301789</v>
      </c>
      <c r="R1194">
        <f t="shared" si="339"/>
        <v>83.696476375698211</v>
      </c>
      <c r="S1194">
        <f t="shared" si="340"/>
        <v>7.839169373616002E-2</v>
      </c>
      <c r="T1194">
        <f t="shared" si="323"/>
        <v>62.604086222737287</v>
      </c>
    </row>
    <row r="1195" spans="1:20" x14ac:dyDescent="0.25">
      <c r="A1195">
        <f t="shared" si="324"/>
        <v>494.42122653345695</v>
      </c>
      <c r="B1195">
        <f t="shared" si="341"/>
        <v>78.689582172357433</v>
      </c>
      <c r="C1195" t="str">
        <f t="shared" si="325"/>
        <v>-148.161042757781-1336.21678165077i</v>
      </c>
      <c r="D1195" t="str">
        <f t="shared" si="326"/>
        <v>3.47812495931489-202.257064669771i</v>
      </c>
      <c r="E1195" t="str">
        <f t="shared" si="327"/>
        <v>162.363774477105-0.734984610864779i</v>
      </c>
      <c r="F1195" t="str">
        <f t="shared" si="328"/>
        <v>2.90990990335427-1898.05464726145i</v>
      </c>
      <c r="G1195" t="str">
        <f t="shared" si="329"/>
        <v>0.999999997747127-0.0000474644376402806i</v>
      </c>
      <c r="H1195" t="str">
        <f t="shared" si="330"/>
        <v>15.1565251455464+1.86267561348133i</v>
      </c>
      <c r="I1195" t="str">
        <f t="shared" si="331"/>
        <v>24.2354395997855-194.736457303516i</v>
      </c>
      <c r="K1195" t="str">
        <f t="shared" si="332"/>
        <v>0.324982571605554-0.040208008240762i</v>
      </c>
      <c r="L1195" t="str">
        <f t="shared" si="333"/>
        <v>0.000833333333333333-10.2460328517937i</v>
      </c>
      <c r="M1195" t="str">
        <f t="shared" si="334"/>
        <v>0.005-3.60528856496269i</v>
      </c>
      <c r="N1195">
        <f t="shared" si="335"/>
        <v>83.672832625386945</v>
      </c>
      <c r="O1195">
        <f t="shared" si="336"/>
        <v>62.570607613540226</v>
      </c>
      <c r="P1195" s="3">
        <f t="shared" si="337"/>
        <v>62.570607613540226</v>
      </c>
      <c r="Q1195" s="3">
        <f t="shared" si="338"/>
        <v>-96.327167374613055</v>
      </c>
      <c r="R1195">
        <f t="shared" si="339"/>
        <v>83.672832625386945</v>
      </c>
      <c r="S1195">
        <f t="shared" si="340"/>
        <v>7.8689582172357428E-2</v>
      </c>
      <c r="T1195">
        <f t="shared" si="323"/>
        <v>62.570607613540226</v>
      </c>
    </row>
    <row r="1196" spans="1:20" x14ac:dyDescent="0.25">
      <c r="A1196">
        <f t="shared" si="324"/>
        <v>496.3000271942841</v>
      </c>
      <c r="B1196">
        <f t="shared" si="341"/>
        <v>78.988602584612394</v>
      </c>
      <c r="C1196" t="str">
        <f t="shared" si="325"/>
        <v>-148.14228364731-1331.01456900461i</v>
      </c>
      <c r="D1196" t="str">
        <f t="shared" si="326"/>
        <v>3.47812495900509-201.491400213325i</v>
      </c>
      <c r="E1196" t="str">
        <f t="shared" si="327"/>
        <v>162.362982723993-0.737673531691699i</v>
      </c>
      <c r="F1196" t="str">
        <f t="shared" si="328"/>
        <v>2.90990990330433-1890.86934480288i</v>
      </c>
      <c r="G1196" t="str">
        <f t="shared" si="329"/>
        <v>0.999999997729973-0.0000476448025024963i</v>
      </c>
      <c r="H1196" t="str">
        <f t="shared" si="330"/>
        <v>15.1565633003094+1.86975515294766i</v>
      </c>
      <c r="I1196" t="str">
        <f t="shared" si="331"/>
        <v>24.2354579310044-193.999470284072i</v>
      </c>
      <c r="K1196" t="str">
        <f t="shared" si="332"/>
        <v>0.324944956909774-0.0403560869174883i</v>
      </c>
      <c r="L1196" t="str">
        <f t="shared" si="333"/>
        <v>0.000833333333333333-10.2072453195793i</v>
      </c>
      <c r="M1196" t="str">
        <f t="shared" si="334"/>
        <v>0.005-3.59164033170223i</v>
      </c>
      <c r="N1196">
        <f t="shared" si="335"/>
        <v>83.649102524652392</v>
      </c>
      <c r="O1196">
        <f t="shared" si="336"/>
        <v>62.537125001418403</v>
      </c>
      <c r="P1196" s="3">
        <f t="shared" si="337"/>
        <v>62.537125001418403</v>
      </c>
      <c r="Q1196" s="3">
        <f t="shared" si="338"/>
        <v>-96.350897475347608</v>
      </c>
      <c r="R1196">
        <f t="shared" si="339"/>
        <v>83.649102524652392</v>
      </c>
      <c r="S1196">
        <f t="shared" si="340"/>
        <v>7.8988602584612391E-2</v>
      </c>
      <c r="T1196">
        <f t="shared" ref="T1196:T1259" si="342">P1196</f>
        <v>62.537125001418403</v>
      </c>
    </row>
    <row r="1197" spans="1:20" x14ac:dyDescent="0.25">
      <c r="A1197">
        <f t="shared" ref="A1197:A1260" si="343">2*PI()*B1197</f>
        <v>498.18596729762243</v>
      </c>
      <c r="B1197">
        <f t="shared" si="341"/>
        <v>79.288759274433929</v>
      </c>
      <c r="C1197" t="str">
        <f t="shared" ref="C1197:C1260" si="344">IMPRODUCT(D1197,E1197,$C$40,,K1197,$C$41)</f>
        <v>-148.12338649351-1325.8315400854i</v>
      </c>
      <c r="D1197" t="str">
        <f t="shared" ref="D1197:D1260" si="345">IMDIV(IMPRODUCT($C$37,$C$38,COMPLEX(1,A1197/$C$38)),IMSUM(-1*A1197*A1197/$C$39,COMPLEX(0,1*A1197)))</f>
        <v>3.47812495869295-200.728634278317i</v>
      </c>
      <c r="E1197" t="str">
        <f t="shared" ref="E1197:E1260" si="346">IMDIV(IMPRODUCT(IMSUM(F1197,G1197),$C$29,H1197),IMSUM(1,I1197))</f>
        <v>162.362185146057-0.740371506771309i</v>
      </c>
      <c r="F1197" t="str">
        <f t="shared" ref="F1197:F1260" si="347">IMDIV(IMPRODUCT($C$14,$C$15,COMPLEX(1,A1197/$C$15)),IMSUM(-1*A1197*A1197/$C$16,COMPLEX(0,A1197)))</f>
        <v>2.90990990325405-1883.71124313465i</v>
      </c>
      <c r="G1197" t="str">
        <f t="shared" ref="G1197:G1260" si="348">IMDIV(1,COMPLEX(1,A1197*$C$9*$C$10))</f>
        <v>0.999999997712688-0.0000478258527511791i</v>
      </c>
      <c r="H1197" t="str">
        <f t="shared" ref="H1197:H1260" si="349">IMDIV($C$3,IMSUM(K1197,COMPLEX(0,$C$28*A1197)))</f>
        <v>15.1566017456985+1.87686161036781i</v>
      </c>
      <c r="I1197" t="str">
        <f t="shared" ref="I1197:I1260" si="350">IMPRODUCT(F1197,$C$29,H1197,$C$31)</f>
        <v>24.2354764018326-193.265274012988i</v>
      </c>
      <c r="K1197" t="str">
        <f t="shared" ref="K1197:K1260" si="351">IF($C$26&lt;=0,IMDIV(1,IMSUM(IMDIV(1,L1197),1/$C$18)),IMDIV(1,IMSUM(IMDIV(1,L1197),1/$C$18,IMDIV(1,M1197))))</f>
        <v>0.324907064681204-0.040504675491639i</v>
      </c>
      <c r="L1197" t="str">
        <f t="shared" ref="L1197:L1260" si="352">IMSUM($C$21/$C$22,IMDIV(1,COMPLEX(0,$C$20*$C$22*A1197)))</f>
        <v>0.000833333333333333-10.1686046220156i</v>
      </c>
      <c r="M1197" t="str">
        <f t="shared" ref="M1197:M1260" si="353">IMSUM($C$25/$C$26,IMDIV(1,COMPLEX(0,$C$24*$C$26*A1197)))</f>
        <v>0.005-3.57804376539373i</v>
      </c>
      <c r="N1197">
        <f t="shared" ref="N1197:N1260" si="354">ABS(R1197)</f>
        <v>83.625285784470805</v>
      </c>
      <c r="O1197">
        <f t="shared" ref="O1197:O1260" si="355">ABS(P1197)</f>
        <v>62.503638356930963</v>
      </c>
      <c r="P1197" s="3">
        <f t="shared" ref="P1197:P1260" si="356">20*LOG10(IMABS(C1197))</f>
        <v>62.503638356930963</v>
      </c>
      <c r="Q1197" s="3">
        <f t="shared" ref="Q1197:Q1260" si="357">IMARGUMENT(C1197)*180/PI()</f>
        <v>-96.374714215529195</v>
      </c>
      <c r="R1197">
        <f t="shared" ref="R1197:R1260" si="358">IF(Q1197&lt;0,Q1197+180,Q1197-180)</f>
        <v>83.625285784470805</v>
      </c>
      <c r="S1197">
        <f t="shared" ref="S1197:S1260" si="359">B1197/1000</f>
        <v>7.9288759274433934E-2</v>
      </c>
      <c r="T1197">
        <f t="shared" si="342"/>
        <v>62.503638356930963</v>
      </c>
    </row>
    <row r="1198" spans="1:20" x14ac:dyDescent="0.25">
      <c r="A1198">
        <f t="shared" si="343"/>
        <v>500.07907397335339</v>
      </c>
      <c r="B1198">
        <f t="shared" ref="B1198:B1261" si="360">B1197*(1+B$42)</f>
        <v>79.590056559676782</v>
      </c>
      <c r="C1198" t="str">
        <f t="shared" si="344"/>
        <v>-148.104350316719-1320.66762073859i</v>
      </c>
      <c r="D1198" t="str">
        <f t="shared" si="345"/>
        <v>3.47812495837842-199.968755892102i</v>
      </c>
      <c r="E1198" t="str">
        <f t="shared" si="346"/>
        <v>162.36138170198-0.743078557694158i</v>
      </c>
      <c r="F1198" t="str">
        <f t="shared" si="347"/>
        <v>2.90990990320336-1876.58023928506i</v>
      </c>
      <c r="G1198" t="str">
        <f t="shared" si="348"/>
        <v>0.999999997695271-0.0000480075909907974i</v>
      </c>
      <c r="H1198" t="str">
        <f t="shared" si="349"/>
        <v>15.156640483928+1.88399508820971i</v>
      </c>
      <c r="I1198" t="str">
        <f t="shared" si="350"/>
        <v>24.2354950133331-192.533857928614i</v>
      </c>
      <c r="K1198" t="str">
        <f t="shared" si="351"/>
        <v>0.324868892939183-0.0406537753175758i</v>
      </c>
      <c r="L1198" t="str">
        <f t="shared" si="352"/>
        <v>0.000833333333333333-10.1301102032433i</v>
      </c>
      <c r="M1198" t="str">
        <f t="shared" si="353"/>
        <v>0.005-3.56449867044603i</v>
      </c>
      <c r="N1198">
        <f t="shared" si="354"/>
        <v>83.601382115151125</v>
      </c>
      <c r="O1198">
        <f t="shared" si="355"/>
        <v>62.470147650428288</v>
      </c>
      <c r="P1198" s="3">
        <f t="shared" si="356"/>
        <v>62.470147650428288</v>
      </c>
      <c r="Q1198" s="3">
        <f t="shared" si="357"/>
        <v>-96.398617884848875</v>
      </c>
      <c r="R1198">
        <f t="shared" si="358"/>
        <v>83.601382115151125</v>
      </c>
      <c r="S1198">
        <f t="shared" si="359"/>
        <v>7.9590056559676783E-2</v>
      </c>
      <c r="T1198">
        <f t="shared" si="342"/>
        <v>62.470147650428288</v>
      </c>
    </row>
    <row r="1199" spans="1:20" x14ac:dyDescent="0.25">
      <c r="A1199">
        <f t="shared" si="343"/>
        <v>501.97937445445211</v>
      </c>
      <c r="B1199">
        <f t="shared" si="360"/>
        <v>79.892498774603553</v>
      </c>
      <c r="C1199" t="str">
        <f t="shared" si="344"/>
        <v>-148.085174130877-1315.52273708893i</v>
      </c>
      <c r="D1199" t="str">
        <f t="shared" si="345"/>
        <v>3.47812495806148-199.211754123575i</v>
      </c>
      <c r="E1199" t="str">
        <f t="shared" si="346"/>
        <v>162.360572350178-0.745794705996222i</v>
      </c>
      <c r="F1199" t="str">
        <f t="shared" si="347"/>
        <v>2.90990990315228-1869.47623067223i</v>
      </c>
      <c r="G1199" t="str">
        <f t="shared" si="348"/>
        <v>0.999999997677722-0.0000481900198357168i</v>
      </c>
      <c r="H1199" t="str">
        <f t="shared" si="349"/>
        <v>15.1566795172293+1.89115568933278i</v>
      </c>
      <c r="I1199" t="str">
        <f t="shared" si="350"/>
        <v>24.2355137665778-191.805211509294i</v>
      </c>
      <c r="K1199" t="str">
        <f t="shared" si="351"/>
        <v>0.324830439689926-0.0408033877485249i</v>
      </c>
      <c r="L1199" t="str">
        <f t="shared" si="352"/>
        <v>0.000833333333333333-10.0917615095071i</v>
      </c>
      <c r="M1199" t="str">
        <f t="shared" si="353"/>
        <v>0.005-3.55100485200839i</v>
      </c>
      <c r="N1199">
        <f t="shared" si="354"/>
        <v>83.577391226336516</v>
      </c>
      <c r="O1199">
        <f t="shared" si="355"/>
        <v>62.436652852050962</v>
      </c>
      <c r="P1199" s="3">
        <f t="shared" si="356"/>
        <v>62.436652852050962</v>
      </c>
      <c r="Q1199" s="3">
        <f t="shared" si="357"/>
        <v>-96.422608773663484</v>
      </c>
      <c r="R1199">
        <f t="shared" si="358"/>
        <v>83.577391226336516</v>
      </c>
      <c r="S1199">
        <f t="shared" si="359"/>
        <v>7.9892498774603554E-2</v>
      </c>
      <c r="T1199">
        <f t="shared" si="342"/>
        <v>62.436652852050962</v>
      </c>
    </row>
    <row r="1200" spans="1:20" x14ac:dyDescent="0.25">
      <c r="A1200">
        <f t="shared" si="343"/>
        <v>503.88689607737911</v>
      </c>
      <c r="B1200">
        <f t="shared" si="360"/>
        <v>80.196090269947049</v>
      </c>
      <c r="C1200" t="str">
        <f t="shared" si="344"/>
        <v>-148.065856943476-1310.39681553941i</v>
      </c>
      <c r="D1200" t="str">
        <f t="shared" si="345"/>
        <v>3.47812495774215-198.457618083012i</v>
      </c>
      <c r="E1200" t="str">
        <f t="shared" si="346"/>
        <v>162.359757048797-0.748519973156189i</v>
      </c>
      <c r="F1200" t="str">
        <f t="shared" si="347"/>
        <v>2.90990990310084-1862.3991151026i</v>
      </c>
      <c r="G1200" t="str">
        <f t="shared" si="348"/>
        <v>0.999999997660039-0.0000483731419102371i</v>
      </c>
      <c r="H1200" t="str">
        <f t="shared" si="349"/>
        <v>15.1567188478508+1.89834351698935i</v>
      </c>
      <c r="I1200" t="str">
        <f t="shared" si="350"/>
        <v>24.235532662646-191.079324273213i</v>
      </c>
      <c r="K1200" t="str">
        <f t="shared" si="351"/>
        <v>0.324791702926449-0.0409535141365054i</v>
      </c>
      <c r="L1200" t="str">
        <f t="shared" si="352"/>
        <v>0.000833333333333333-10.0535579891484i</v>
      </c>
      <c r="M1200" t="str">
        <f t="shared" si="353"/>
        <v>0.005-3.53756211596772i</v>
      </c>
      <c r="N1200">
        <f t="shared" si="354"/>
        <v>83.553312827006948</v>
      </c>
      <c r="O1200">
        <f t="shared" si="355"/>
        <v>62.403153931728006</v>
      </c>
      <c r="P1200" s="3">
        <f t="shared" si="356"/>
        <v>62.403153931728006</v>
      </c>
      <c r="Q1200" s="3">
        <f t="shared" si="357"/>
        <v>-96.446687172993052</v>
      </c>
      <c r="R1200">
        <f t="shared" si="358"/>
        <v>83.553312827006948</v>
      </c>
      <c r="S1200">
        <f t="shared" si="359"/>
        <v>8.0196090269947048E-2</v>
      </c>
      <c r="T1200">
        <f t="shared" si="342"/>
        <v>62.403153931728006</v>
      </c>
    </row>
    <row r="1201" spans="1:20" x14ac:dyDescent="0.25">
      <c r="A1201">
        <f t="shared" si="343"/>
        <v>505.80166628247309</v>
      </c>
      <c r="B1201">
        <f t="shared" si="360"/>
        <v>80.500835412972847</v>
      </c>
      <c r="C1201" t="str">
        <f t="shared" si="344"/>
        <v>-148.046397755534-1305.28978277023i</v>
      </c>
      <c r="D1201" t="str">
        <f t="shared" si="345"/>
        <v>3.47812495742039-197.706336921911i</v>
      </c>
      <c r="E1201" t="str">
        <f t="shared" si="346"/>
        <v>162.358935755707-0.751254380594163i</v>
      </c>
      <c r="F1201" t="str">
        <f t="shared" si="347"/>
        <v>2.90990990304899-1855.34879076949i</v>
      </c>
      <c r="G1201" t="str">
        <f t="shared" si="348"/>
        <v>0.999999997642222-0.0000485569598486308i</v>
      </c>
      <c r="H1201" t="str">
        <f t="shared" si="349"/>
        <v>15.1567584780579+1.90555867482625i</v>
      </c>
      <c r="I1201" t="str">
        <f t="shared" si="350"/>
        <v>24.235551702626-190.35618577825i</v>
      </c>
      <c r="K1201" t="str">
        <f t="shared" si="351"/>
        <v>0.324752680628498-0.0411041558322624i</v>
      </c>
      <c r="L1201" t="str">
        <f t="shared" si="352"/>
        <v>0.000833333333333333-10.0154990925965i</v>
      </c>
      <c r="M1201" t="str">
        <f t="shared" si="353"/>
        <v>0.005-3.52417026894573i</v>
      </c>
      <c r="N1201">
        <f t="shared" si="354"/>
        <v>83.529146625481033</v>
      </c>
      <c r="O1201">
        <f t="shared" si="355"/>
        <v>62.369650859175493</v>
      </c>
      <c r="P1201" s="3">
        <f t="shared" si="356"/>
        <v>62.369650859175493</v>
      </c>
      <c r="Q1201" s="3">
        <f t="shared" si="357"/>
        <v>-96.470853374518967</v>
      </c>
      <c r="R1201">
        <f t="shared" si="358"/>
        <v>83.529146625481033</v>
      </c>
      <c r="S1201">
        <f t="shared" si="359"/>
        <v>8.0500835412972843E-2</v>
      </c>
      <c r="T1201">
        <f t="shared" si="342"/>
        <v>62.369650859175493</v>
      </c>
    </row>
    <row r="1202" spans="1:20" x14ac:dyDescent="0.25">
      <c r="A1202">
        <f t="shared" si="343"/>
        <v>507.72371261434648</v>
      </c>
      <c r="B1202">
        <f t="shared" si="360"/>
        <v>80.806738587542142</v>
      </c>
      <c r="C1202" t="str">
        <f t="shared" si="344"/>
        <v>-148.026795561558-1300.2015657379i</v>
      </c>
      <c r="D1202" t="str">
        <f t="shared" si="345"/>
        <v>3.47812495709615-196.957899832842i</v>
      </c>
      <c r="E1202" t="str">
        <f t="shared" si="346"/>
        <v>162.358108428508-0.753997949670152i</v>
      </c>
      <c r="F1202" t="str">
        <f t="shared" si="347"/>
        <v>2.90990990299675-1848.32515625163i</v>
      </c>
      <c r="G1202" t="str">
        <f t="shared" si="348"/>
        <v>0.999999997624268-0.0000487414762951806i</v>
      </c>
      <c r="H1202" t="str">
        <f t="shared" si="349"/>
        <v>15.1567984101335+1.91280126688629i</v>
      </c>
      <c r="I1202" t="str">
        <f t="shared" si="350"/>
        <v>24.2355708876141-189.635785621826i</v>
      </c>
      <c r="K1202" t="str">
        <f t="shared" si="351"/>
        <v>0.324713370762477-0.0412553141851935i</v>
      </c>
      <c r="L1202" t="str">
        <f t="shared" si="352"/>
        <v>0.000833333333333333-9.97758427236155i</v>
      </c>
      <c r="M1202" t="str">
        <f t="shared" si="353"/>
        <v>0.005-3.51082911829621i</v>
      </c>
      <c r="N1202">
        <f t="shared" si="354"/>
        <v>83.504892329418823</v>
      </c>
      <c r="O1202">
        <f t="shared" si="355"/>
        <v>62.33614360389582</v>
      </c>
      <c r="P1202" s="3">
        <f t="shared" si="356"/>
        <v>62.33614360389582</v>
      </c>
      <c r="Q1202" s="3">
        <f t="shared" si="357"/>
        <v>-96.495107670581177</v>
      </c>
      <c r="R1202">
        <f t="shared" si="358"/>
        <v>83.504892329418823</v>
      </c>
      <c r="S1202">
        <f t="shared" si="359"/>
        <v>8.0806738587542143E-2</v>
      </c>
      <c r="T1202">
        <f t="shared" si="342"/>
        <v>62.33614360389582</v>
      </c>
    </row>
    <row r="1203" spans="1:20" x14ac:dyDescent="0.25">
      <c r="A1203">
        <f t="shared" si="343"/>
        <v>509.65306272228105</v>
      </c>
      <c r="B1203">
        <f t="shared" si="360"/>
        <v>81.113804194174804</v>
      </c>
      <c r="C1203" t="str">
        <f t="shared" si="344"/>
        <v>-148.007049349506-1295.13209167403i</v>
      </c>
      <c r="D1203" t="str">
        <f t="shared" si="345"/>
        <v>3.47812495676946-196.212296049286i</v>
      </c>
      <c r="E1203" t="str">
        <f t="shared" si="346"/>
        <v>162.357275024517-0.756750701682232i</v>
      </c>
      <c r="F1203" t="str">
        <f t="shared" si="347"/>
        <v>2.9099099029441-1841.32811051167i</v>
      </c>
      <c r="G1203" t="str">
        <f t="shared" si="348"/>
        <v>0.999999997606179-0.0000489266939042172i</v>
      </c>
      <c r="H1203" t="str">
        <f t="shared" si="349"/>
        <v>15.1568386463778+1.92007139760977i</v>
      </c>
      <c r="I1203" t="str">
        <f t="shared" si="350"/>
        <v>24.2355902187148-188.918113440755i</v>
      </c>
      <c r="K1203" t="str">
        <f t="shared" si="351"/>
        <v>0.324673771281376-0.0414069905432785i</v>
      </c>
      <c r="L1203" t="str">
        <f t="shared" si="352"/>
        <v>0.000833333333333333-9.93981298302607i</v>
      </c>
      <c r="M1203" t="str">
        <f t="shared" si="353"/>
        <v>0.005-3.49753847210221i</v>
      </c>
      <c r="N1203">
        <f t="shared" si="354"/>
        <v>83.480549645823359</v>
      </c>
      <c r="O1203">
        <f t="shared" si="355"/>
        <v>62.302632135175003</v>
      </c>
      <c r="P1203" s="3">
        <f t="shared" si="356"/>
        <v>62.302632135175003</v>
      </c>
      <c r="Q1203" s="3">
        <f t="shared" si="357"/>
        <v>-96.519450354176641</v>
      </c>
      <c r="R1203">
        <f t="shared" si="358"/>
        <v>83.480549645823359</v>
      </c>
      <c r="S1203">
        <f t="shared" si="359"/>
        <v>8.1113804194174799E-2</v>
      </c>
      <c r="T1203">
        <f t="shared" si="342"/>
        <v>62.302632135175003</v>
      </c>
    </row>
    <row r="1204" spans="1:20" x14ac:dyDescent="0.25">
      <c r="A1204">
        <f t="shared" si="343"/>
        <v>511.58974436062573</v>
      </c>
      <c r="B1204">
        <f t="shared" si="360"/>
        <v>81.422036650112673</v>
      </c>
      <c r="C1204" t="str">
        <f t="shared" si="344"/>
        <v>-147.987158100771-1290.08128808459i</v>
      </c>
      <c r="D1204" t="str">
        <f t="shared" si="345"/>
        <v>3.47812495644029-195.469514845481i</v>
      </c>
      <c r="E1204" t="str">
        <f t="shared" si="346"/>
        <v>162.356435500784-0.759512657865242i</v>
      </c>
      <c r="F1204" t="str">
        <f t="shared" si="347"/>
        <v>2.90990990289107-1834.35755289475i</v>
      </c>
      <c r="G1204" t="str">
        <f t="shared" si="348"/>
        <v>0.999999997587951-0.0000491126153401581i</v>
      </c>
      <c r="H1204" t="str">
        <f t="shared" si="349"/>
        <v>15.1568791891083+1.92736917183604i</v>
      </c>
      <c r="I1204" t="str">
        <f t="shared" si="350"/>
        <v>24.2356096970406-188.203158911086i</v>
      </c>
      <c r="K1204" t="str">
        <f t="shared" si="351"/>
        <v>0.324633880124703-0.0415591862530075i</v>
      </c>
      <c r="L1204" t="str">
        <f t="shared" si="352"/>
        <v>0.000833333333333333-9.9021846812373i</v>
      </c>
      <c r="M1204" t="str">
        <f t="shared" si="353"/>
        <v>0.005-3.48429813917335i</v>
      </c>
      <c r="N1204">
        <f t="shared" si="354"/>
        <v>83.456118281043615</v>
      </c>
      <c r="O1204">
        <f t="shared" si="355"/>
        <v>62.269116422082988</v>
      </c>
      <c r="P1204" s="3">
        <f t="shared" si="356"/>
        <v>62.269116422082988</v>
      </c>
      <c r="Q1204" s="3">
        <f t="shared" si="357"/>
        <v>-96.543881718956385</v>
      </c>
      <c r="R1204">
        <f t="shared" si="358"/>
        <v>83.456118281043615</v>
      </c>
      <c r="S1204">
        <f t="shared" si="359"/>
        <v>8.1422036650112675E-2</v>
      </c>
      <c r="T1204">
        <f t="shared" si="342"/>
        <v>62.269116422082988</v>
      </c>
    </row>
    <row r="1205" spans="1:20" x14ac:dyDescent="0.25">
      <c r="A1205">
        <f t="shared" si="343"/>
        <v>513.53378538919617</v>
      </c>
      <c r="B1205">
        <f t="shared" si="360"/>
        <v>81.73144038938311</v>
      </c>
      <c r="C1205" t="str">
        <f t="shared" si="344"/>
        <v>-147.967120790121-1285.04908274869i</v>
      </c>
      <c r="D1205" t="str">
        <f t="shared" si="345"/>
        <v>3.47812495610862-194.729545536272i</v>
      </c>
      <c r="E1205" t="str">
        <f t="shared" si="346"/>
        <v>162.355589814073-0.762283839388527i</v>
      </c>
      <c r="F1205" t="str">
        <f t="shared" si="347"/>
        <v>2.90990990283762-1827.41338312707i</v>
      </c>
      <c r="G1205" t="str">
        <f t="shared" si="348"/>
        <v>0.999999997569585-0.0000492992432775452i</v>
      </c>
      <c r="H1205" t="str">
        <f t="shared" si="349"/>
        <v>15.1569200406608+1.9346946948051i</v>
      </c>
      <c r="I1205" t="str">
        <f t="shared" si="350"/>
        <v>24.2356293237138-187.490911747975i</v>
      </c>
      <c r="K1205" t="str">
        <f t="shared" si="351"/>
        <v>0.324593695218399-0.0417119026593047i</v>
      </c>
      <c r="L1205" t="str">
        <f t="shared" si="352"/>
        <v>0.000833333333333333-9.86469882569972i</v>
      </c>
      <c r="M1205" t="str">
        <f t="shared" si="353"/>
        <v>0.005-3.47110792904299i</v>
      </c>
      <c r="N1205">
        <f t="shared" si="354"/>
        <v>83.431597940776811</v>
      </c>
      <c r="O1205">
        <f t="shared" si="355"/>
        <v>62.235596433470718</v>
      </c>
      <c r="P1205" s="3">
        <f t="shared" si="356"/>
        <v>62.235596433470718</v>
      </c>
      <c r="Q1205" s="3">
        <f t="shared" si="357"/>
        <v>-96.568402059223189</v>
      </c>
      <c r="R1205">
        <f t="shared" si="358"/>
        <v>83.431597940776811</v>
      </c>
      <c r="S1205">
        <f t="shared" si="359"/>
        <v>8.1731440389383112E-2</v>
      </c>
      <c r="T1205">
        <f t="shared" si="342"/>
        <v>62.235596433470718</v>
      </c>
    </row>
    <row r="1206" spans="1:20" x14ac:dyDescent="0.25">
      <c r="A1206">
        <f t="shared" si="343"/>
        <v>515.48521377367513</v>
      </c>
      <c r="B1206">
        <f t="shared" si="360"/>
        <v>82.042019862862773</v>
      </c>
      <c r="C1206" t="str">
        <f t="shared" si="344"/>
        <v>-147.946936385686-1280.03540371769i</v>
      </c>
      <c r="D1206" t="str">
        <f t="shared" si="345"/>
        <v>3.4781249557744-193.99237747695i</v>
      </c>
      <c r="E1206" t="str">
        <f t="shared" si="346"/>
        <v>162.35473792087-0.765064267354352i</v>
      </c>
      <c r="F1206" t="str">
        <f t="shared" si="347"/>
        <v>2.90990990278376-1820.49550131442i</v>
      </c>
      <c r="G1206" t="str">
        <f t="shared" si="348"/>
        <v>0.999999997551078-0.000049486580401084i</v>
      </c>
      <c r="H1206" t="str">
        <f t="shared" si="349"/>
        <v>15.1569612033882+1.94204807215902i</v>
      </c>
      <c r="I1206" t="str">
        <f t="shared" si="350"/>
        <v>24.2356490998641-186.781361705516i</v>
      </c>
      <c r="K1206" t="str">
        <f t="shared" si="351"/>
        <v>0.324553214474782-0.0418651411054579i</v>
      </c>
      <c r="L1206" t="str">
        <f t="shared" si="352"/>
        <v>0.000833333333333333-9.8273548771665i</v>
      </c>
      <c r="M1206" t="str">
        <f t="shared" si="353"/>
        <v>0.005-3.45796765196552i</v>
      </c>
      <c r="N1206">
        <f t="shared" si="354"/>
        <v>83.406988330070519</v>
      </c>
      <c r="O1206">
        <f t="shared" si="355"/>
        <v>62.202072137969459</v>
      </c>
      <c r="P1206" s="3">
        <f t="shared" si="356"/>
        <v>62.202072137969459</v>
      </c>
      <c r="Q1206" s="3">
        <f t="shared" si="357"/>
        <v>-96.593011669929481</v>
      </c>
      <c r="R1206">
        <f t="shared" si="358"/>
        <v>83.406988330070519</v>
      </c>
      <c r="S1206">
        <f t="shared" si="359"/>
        <v>8.2042019862862775E-2</v>
      </c>
      <c r="T1206">
        <f t="shared" si="342"/>
        <v>62.202072137969459</v>
      </c>
    </row>
    <row r="1207" spans="1:20" x14ac:dyDescent="0.25">
      <c r="A1207">
        <f t="shared" si="343"/>
        <v>517.44405758601511</v>
      </c>
      <c r="B1207">
        <f t="shared" si="360"/>
        <v>82.353779538341655</v>
      </c>
      <c r="C1207" t="str">
        <f t="shared" si="344"/>
        <v>-147.926603848914-1275.04017931425i</v>
      </c>
      <c r="D1207" t="str">
        <f t="shared" si="345"/>
        <v>3.47812495543764-193.258000063107i</v>
      </c>
      <c r="E1207" t="str">
        <f t="shared" si="346"/>
        <v>162.353879777381-0.767853962796267i</v>
      </c>
      <c r="F1207" t="str">
        <f t="shared" si="347"/>
        <v>2.9099099027295-1813.60380794074i</v>
      </c>
      <c r="G1207" t="str">
        <f t="shared" si="348"/>
        <v>0.999999997532431-0.0000496746294056819i</v>
      </c>
      <c r="H1207" t="str">
        <f t="shared" si="349"/>
        <v>15.1570026796617+1.94942940994362i</v>
      </c>
      <c r="I1207" t="str">
        <f t="shared" si="350"/>
        <v>24.2356690266302-186.074498576604i</v>
      </c>
      <c r="K1207" t="str">
        <f t="shared" si="351"/>
        <v>0.324512435792463-0.0420189029330404i</v>
      </c>
      <c r="L1207" t="str">
        <f t="shared" si="352"/>
        <v>0.000833333333333333-9.79015229843245i</v>
      </c>
      <c r="M1207" t="str">
        <f t="shared" si="353"/>
        <v>0.005-3.44487711891365i</v>
      </c>
      <c r="N1207">
        <f t="shared" si="354"/>
        <v>83.382289153325871</v>
      </c>
      <c r="O1207">
        <f t="shared" si="355"/>
        <v>62.168543503989582</v>
      </c>
      <c r="P1207" s="3">
        <f t="shared" si="356"/>
        <v>62.168543503989582</v>
      </c>
      <c r="Q1207" s="3">
        <f t="shared" si="357"/>
        <v>-96.617710846674129</v>
      </c>
      <c r="R1207">
        <f t="shared" si="358"/>
        <v>83.382289153325871</v>
      </c>
      <c r="S1207">
        <f t="shared" si="359"/>
        <v>8.2353779538341651E-2</v>
      </c>
      <c r="T1207">
        <f t="shared" si="342"/>
        <v>62.168543503989582</v>
      </c>
    </row>
    <row r="1208" spans="1:20" x14ac:dyDescent="0.25">
      <c r="A1208">
        <f t="shared" si="343"/>
        <v>519.41034500484204</v>
      </c>
      <c r="B1208">
        <f t="shared" si="360"/>
        <v>82.666723900587357</v>
      </c>
      <c r="C1208" t="str">
        <f t="shared" si="344"/>
        <v>-147.906122134543-1270.06333813126i</v>
      </c>
      <c r="D1208" t="str">
        <f t="shared" si="345"/>
        <v>3.47812495509834-192.526402730475i</v>
      </c>
      <c r="E1208" t="str">
        <f t="shared" si="346"/>
        <v>162.353015339529-0.770652946677953i</v>
      </c>
      <c r="F1208" t="str">
        <f t="shared" si="347"/>
        <v>2.90990990267484-1806.7382038667i</v>
      </c>
      <c r="G1208" t="str">
        <f t="shared" si="348"/>
        <v>0.999999997513642-0.0000498633929964865i</v>
      </c>
      <c r="H1208" t="str">
        <f t="shared" si="349"/>
        <v>15.1570444718705+1.95683881460992i</v>
      </c>
      <c r="I1208" t="str">
        <f t="shared" si="350"/>
        <v>24.2356891051593-185.370312192783i</v>
      </c>
      <c r="K1208" t="str">
        <f t="shared" si="351"/>
        <v>0.324471357056279-0.0421731894818356i</v>
      </c>
      <c r="L1208" t="str">
        <f t="shared" si="352"/>
        <v>0.000833333333333333-9.75309055432595i</v>
      </c>
      <c r="M1208" t="str">
        <f t="shared" si="353"/>
        <v>0.005-3.43183614157567i</v>
      </c>
      <c r="N1208">
        <f t="shared" si="354"/>
        <v>83.357500114299427</v>
      </c>
      <c r="O1208">
        <f t="shared" si="355"/>
        <v>62.135010499718568</v>
      </c>
      <c r="P1208" s="3">
        <f t="shared" si="356"/>
        <v>62.135010499718568</v>
      </c>
      <c r="Q1208" s="3">
        <f t="shared" si="357"/>
        <v>-96.642499885700573</v>
      </c>
      <c r="R1208">
        <f t="shared" si="358"/>
        <v>83.357500114299427</v>
      </c>
      <c r="S1208">
        <f t="shared" si="359"/>
        <v>8.2666723900587352E-2</v>
      </c>
      <c r="T1208">
        <f t="shared" si="342"/>
        <v>62.135010499718568</v>
      </c>
    </row>
    <row r="1209" spans="1:20" x14ac:dyDescent="0.25">
      <c r="A1209">
        <f t="shared" si="343"/>
        <v>521.38410431586044</v>
      </c>
      <c r="B1209">
        <f t="shared" si="360"/>
        <v>82.980857451409591</v>
      </c>
      <c r="C1209" t="str">
        <f t="shared" si="344"/>
        <v>-147.885490190559-1265.10480903091i</v>
      </c>
      <c r="D1209" t="str">
        <f t="shared" si="345"/>
        <v>3.47812495475643-191.797574954783i</v>
      </c>
      <c r="E1209" t="str">
        <f t="shared" si="346"/>
        <v>162.352144562952-0.773461239889959i</v>
      </c>
      <c r="F1209" t="str">
        <f t="shared" si="347"/>
        <v>2.90990990261974-1799.89859032829i</v>
      </c>
      <c r="G1209" t="str">
        <f t="shared" si="348"/>
        <v>0.99999999749471-0.0000500528738889256i</v>
      </c>
      <c r="H1209" t="str">
        <f t="shared" si="349"/>
        <v>15.1570865824223+1.96427639301582i</v>
      </c>
      <c r="I1209" t="str">
        <f t="shared" si="350"/>
        <v>24.2357093366077-184.668792424113i</v>
      </c>
      <c r="K1209" t="str">
        <f t="shared" si="351"/>
        <v>0.324429976137212-0.0423280020897596i</v>
      </c>
      <c r="L1209" t="str">
        <f t="shared" si="352"/>
        <v>0.000833333333333333-9.71616911170149i</v>
      </c>
      <c r="M1209" t="str">
        <f t="shared" si="353"/>
        <v>0.005-3.41884453235272i</v>
      </c>
      <c r="N1209">
        <f t="shared" si="354"/>
        <v>83.332620916106393</v>
      </c>
      <c r="O1209">
        <f t="shared" si="355"/>
        <v>62.101473093119893</v>
      </c>
      <c r="P1209" s="3">
        <f t="shared" si="356"/>
        <v>62.101473093119893</v>
      </c>
      <c r="Q1209" s="3">
        <f t="shared" si="357"/>
        <v>-96.667379083893607</v>
      </c>
      <c r="R1209">
        <f t="shared" si="358"/>
        <v>83.332620916106393</v>
      </c>
      <c r="S1209">
        <f t="shared" si="359"/>
        <v>8.2980857451409595E-2</v>
      </c>
      <c r="T1209">
        <f t="shared" si="342"/>
        <v>62.101473093119893</v>
      </c>
    </row>
    <row r="1210" spans="1:20" x14ac:dyDescent="0.25">
      <c r="A1210">
        <f t="shared" si="343"/>
        <v>523.3653639122607</v>
      </c>
      <c r="B1210">
        <f t="shared" si="360"/>
        <v>83.296184709724955</v>
      </c>
      <c r="C1210" t="str">
        <f t="shared" si="344"/>
        <v>-147.864706958169-1260.1645211437i</v>
      </c>
      <c r="D1210" t="str">
        <f t="shared" si="345"/>
        <v>3.47812495441192-191.071506251597i</v>
      </c>
      <c r="E1210" t="str">
        <f t="shared" si="346"/>
        <v>162.351267403004-0.776278863249371i</v>
      </c>
      <c r="F1210" t="str">
        <f t="shared" si="347"/>
        <v>2.90990990256424-1793.08486893537i</v>
      </c>
      <c r="G1210" t="str">
        <f t="shared" si="348"/>
        <v>0.999999997475634-0.0000502430748087451i</v>
      </c>
      <c r="H1210" t="str">
        <f t="shared" si="349"/>
        <v>15.1571290137427+1.97174225242755i</v>
      </c>
      <c r="I1210" t="str">
        <f t="shared" si="350"/>
        <v>24.2357297221401-183.969929179003i</v>
      </c>
      <c r="K1210" t="str">
        <f t="shared" si="351"/>
        <v>0.324388290892329-0.0424833420927838i</v>
      </c>
      <c r="L1210" t="str">
        <f t="shared" si="352"/>
        <v>0.000833333333333333-9.67938743943169i</v>
      </c>
      <c r="M1210" t="str">
        <f t="shared" si="353"/>
        <v>0.005-3.40590210435617i</v>
      </c>
      <c r="N1210">
        <f t="shared" si="354"/>
        <v>83.307651261223029</v>
      </c>
      <c r="O1210">
        <f t="shared" si="355"/>
        <v>62.067931251931498</v>
      </c>
      <c r="P1210" s="3">
        <f t="shared" si="356"/>
        <v>62.067931251931498</v>
      </c>
      <c r="Q1210" s="3">
        <f t="shared" si="357"/>
        <v>-96.692348738776971</v>
      </c>
      <c r="R1210">
        <f t="shared" si="358"/>
        <v>83.307651261223029</v>
      </c>
      <c r="S1210">
        <f t="shared" si="359"/>
        <v>8.3296184709724955E-2</v>
      </c>
      <c r="T1210">
        <f t="shared" si="342"/>
        <v>62.067931251931498</v>
      </c>
    </row>
    <row r="1211" spans="1:20" x14ac:dyDescent="0.25">
      <c r="A1211">
        <f t="shared" si="343"/>
        <v>525.35415229512739</v>
      </c>
      <c r="B1211">
        <f t="shared" si="360"/>
        <v>83.612710211621916</v>
      </c>
      <c r="C1211" t="str">
        <f t="shared" si="344"/>
        <v>-147.843771371767-1255.24240386752i</v>
      </c>
      <c r="D1211" t="str">
        <f t="shared" si="345"/>
        <v>3.47812495406481-190.348186176177i</v>
      </c>
      <c r="E1211" t="str">
        <f t="shared" si="346"/>
        <v>162.350383814751-0.779105837496926i</v>
      </c>
      <c r="F1211" t="str">
        <f t="shared" si="347"/>
        <v>2.9099099025083-1786.29694167028i</v>
      </c>
      <c r="G1211" t="str">
        <f t="shared" si="348"/>
        <v>0.999999997456412-0.0000504339984920489i</v>
      </c>
      <c r="H1211" t="str">
        <f t="shared" si="349"/>
        <v>15.157171768276+1.97923650052134i</v>
      </c>
      <c r="I1211" t="str">
        <f t="shared" si="350"/>
        <v>24.2357502629303-183.273712404084i</v>
      </c>
      <c r="K1211" t="str">
        <f t="shared" si="351"/>
        <v>0.3243462991647-0.0426392108248556i</v>
      </c>
      <c r="L1211" t="str">
        <f t="shared" si="352"/>
        <v>0.000833333333333333-9.64274500839976i</v>
      </c>
      <c r="M1211" t="str">
        <f t="shared" si="353"/>
        <v>0.005-3.39300867140483i</v>
      </c>
      <c r="N1211">
        <f t="shared" si="354"/>
        <v>83.282590851489616</v>
      </c>
      <c r="O1211">
        <f t="shared" si="355"/>
        <v>62.034384943664605</v>
      </c>
      <c r="P1211" s="3">
        <f t="shared" si="356"/>
        <v>62.034384943664605</v>
      </c>
      <c r="Q1211" s="3">
        <f t="shared" si="357"/>
        <v>-96.717409148510384</v>
      </c>
      <c r="R1211">
        <f t="shared" si="358"/>
        <v>83.282590851489616</v>
      </c>
      <c r="S1211">
        <f t="shared" si="359"/>
        <v>8.3612710211621921E-2</v>
      </c>
      <c r="T1211">
        <f t="shared" si="342"/>
        <v>62.034384943664605</v>
      </c>
    </row>
    <row r="1212" spans="1:20" x14ac:dyDescent="0.25">
      <c r="A1212">
        <f t="shared" si="343"/>
        <v>527.35049807384894</v>
      </c>
      <c r="B1212">
        <f t="shared" si="360"/>
        <v>83.930438510426086</v>
      </c>
      <c r="C1212" t="str">
        <f t="shared" si="344"/>
        <v>-147.82268235889-1250.33838686658i</v>
      </c>
      <c r="D1212" t="str">
        <f t="shared" si="345"/>
        <v>3.47812495371502-189.627604323319i</v>
      </c>
      <c r="E1212" t="str">
        <f t="shared" si="346"/>
        <v>162.349493752969-0.781942183295879i</v>
      </c>
      <c r="F1212" t="str">
        <f t="shared" si="347"/>
        <v>2.90990990245194-1779.53471088639i</v>
      </c>
      <c r="G1212" t="str">
        <f t="shared" si="348"/>
        <v>0.999999997437044-0.0000506256476853382i</v>
      </c>
      <c r="H1212" t="str">
        <f t="shared" si="349"/>
        <v>15.1572148484853+1.98675924538501i</v>
      </c>
      <c r="I1212" t="str">
        <f t="shared" si="350"/>
        <v>24.2357709601612-182.580132084055i</v>
      </c>
      <c r="K1212" t="str">
        <f t="shared" si="351"/>
        <v>0.324303998783322-0.0427956096178174i</v>
      </c>
      <c r="L1212" t="str">
        <f t="shared" si="352"/>
        <v>0.000833333333333333-9.60624129149205i</v>
      </c>
      <c r="M1212" t="str">
        <f t="shared" si="353"/>
        <v>0.005-3.38016404802235i</v>
      </c>
      <c r="N1212">
        <f t="shared" si="354"/>
        <v>83.257439388113198</v>
      </c>
      <c r="O1212">
        <f t="shared" si="355"/>
        <v>62.000834135601679</v>
      </c>
      <c r="P1212" s="3">
        <f t="shared" si="356"/>
        <v>62.000834135601679</v>
      </c>
      <c r="Q1212" s="3">
        <f t="shared" si="357"/>
        <v>-96.742560611886802</v>
      </c>
      <c r="R1212">
        <f t="shared" si="358"/>
        <v>83.257439388113198</v>
      </c>
      <c r="S1212">
        <f t="shared" si="359"/>
        <v>8.3930438510426086E-2</v>
      </c>
      <c r="T1212">
        <f t="shared" si="342"/>
        <v>62.000834135601679</v>
      </c>
    </row>
    <row r="1213" spans="1:20" x14ac:dyDescent="0.25">
      <c r="A1213">
        <f t="shared" si="343"/>
        <v>529.35442996652955</v>
      </c>
      <c r="B1213">
        <f t="shared" si="360"/>
        <v>84.249374176765713</v>
      </c>
      <c r="C1213" t="str">
        <f t="shared" si="344"/>
        <v>-147.8014388402-1245.45240007055i</v>
      </c>
      <c r="D1213" t="str">
        <f t="shared" si="345"/>
        <v>3.47812495336258-188.909750327211i</v>
      </c>
      <c r="E1213" t="str">
        <f t="shared" si="346"/>
        <v>162.348597172147-0.784787921229814i</v>
      </c>
      <c r="F1213" t="str">
        <f t="shared" si="347"/>
        <v>2.90990990239515-1772.79807930676i</v>
      </c>
      <c r="G1213" t="str">
        <f t="shared" si="348"/>
        <v>0.999999997417528-0.0000508180251455507i</v>
      </c>
      <c r="H1213" t="str">
        <f t="shared" si="349"/>
        <v>15.1572582568522+1.99431059551947i</v>
      </c>
      <c r="I1213" t="str">
        <f t="shared" si="350"/>
        <v>24.2357918150245-181.889178241541i</v>
      </c>
      <c r="K1213" t="str">
        <f t="shared" si="351"/>
        <v>0.324261387563057-0.0429525398013277i</v>
      </c>
      <c r="L1213" t="str">
        <f t="shared" si="352"/>
        <v>0.000833333333333333-9.56987576359042i</v>
      </c>
      <c r="M1213" t="str">
        <f t="shared" si="353"/>
        <v>0.005-3.36736804943449i</v>
      </c>
      <c r="N1213">
        <f t="shared" si="354"/>
        <v>83.232196571670386</v>
      </c>
      <c r="O1213">
        <f t="shared" si="355"/>
        <v>61.967278794795526</v>
      </c>
      <c r="P1213" s="3">
        <f t="shared" si="356"/>
        <v>61.967278794795526</v>
      </c>
      <c r="Q1213" s="3">
        <f t="shared" si="357"/>
        <v>-96.767803428329614</v>
      </c>
      <c r="R1213">
        <f t="shared" si="358"/>
        <v>83.232196571670386</v>
      </c>
      <c r="S1213">
        <f t="shared" si="359"/>
        <v>8.4249374176765715E-2</v>
      </c>
      <c r="T1213">
        <f t="shared" si="342"/>
        <v>61.967278794795526</v>
      </c>
    </row>
    <row r="1214" spans="1:20" x14ac:dyDescent="0.25">
      <c r="A1214">
        <f t="shared" si="343"/>
        <v>531.36597680040245</v>
      </c>
      <c r="B1214">
        <f t="shared" si="360"/>
        <v>84.569521798637425</v>
      </c>
      <c r="C1214" t="str">
        <f t="shared" si="344"/>
        <v>-147.780039729434-1240.58437367356i</v>
      </c>
      <c r="D1214" t="str">
        <f t="shared" si="345"/>
        <v>3.47812495300748-188.194613861284i</v>
      </c>
      <c r="E1214" t="str">
        <f t="shared" si="346"/>
        <v>162.34769402648-0.787643071800646i</v>
      </c>
      <c r="F1214" t="str">
        <f t="shared" si="347"/>
        <v>2.90990990233794-1766.08695002267i</v>
      </c>
      <c r="G1214" t="str">
        <f t="shared" si="348"/>
        <v>0.999999997397864-0.0000510111336401007i</v>
      </c>
      <c r="H1214" t="str">
        <f t="shared" si="349"/>
        <v>15.1573019958775+2.00189065984037i</v>
      </c>
      <c r="I1214" t="str">
        <f t="shared" si="350"/>
        <v>24.2358128287206-181.200840936953i</v>
      </c>
      <c r="K1214" t="str">
        <f t="shared" si="351"/>
        <v>0.324218463304548-0.0431100027027761i</v>
      </c>
      <c r="L1214" t="str">
        <f t="shared" si="352"/>
        <v>0.000833333333333333-9.53364790156452i</v>
      </c>
      <c r="M1214" t="str">
        <f t="shared" si="353"/>
        <v>0.005-3.35462049156654i</v>
      </c>
      <c r="N1214">
        <f t="shared" si="354"/>
        <v>83.206862102110662</v>
      </c>
      <c r="O1214">
        <f t="shared" si="355"/>
        <v>61.933718888067581</v>
      </c>
      <c r="P1214" s="3">
        <f t="shared" si="356"/>
        <v>61.933718888067581</v>
      </c>
      <c r="Q1214" s="3">
        <f t="shared" si="357"/>
        <v>-96.793137897889338</v>
      </c>
      <c r="R1214">
        <f t="shared" si="358"/>
        <v>83.206862102110662</v>
      </c>
      <c r="S1214">
        <f t="shared" si="359"/>
        <v>8.4569521798637429E-2</v>
      </c>
      <c r="T1214">
        <f t="shared" si="342"/>
        <v>61.933718888067581</v>
      </c>
    </row>
    <row r="1215" spans="1:20" x14ac:dyDescent="0.25">
      <c r="A1215">
        <f t="shared" si="343"/>
        <v>533.38516751224392</v>
      </c>
      <c r="B1215">
        <f t="shared" si="360"/>
        <v>84.890885981472252</v>
      </c>
      <c r="C1215" t="str">
        <f t="shared" si="344"/>
        <v>-147.758483933388-1235.73423813329i</v>
      </c>
      <c r="D1215" t="str">
        <f t="shared" si="345"/>
        <v>3.47812495264964-187.482184638059i</v>
      </c>
      <c r="E1215" t="str">
        <f t="shared" si="346"/>
        <v>162.346784269876-0.790507655427086i</v>
      </c>
      <c r="F1215" t="str">
        <f t="shared" si="347"/>
        <v>2.90990990228027-1759.40122649226i</v>
      </c>
      <c r="G1215" t="str">
        <f t="shared" si="348"/>
        <v>0.99999999737805-0.0000512049759469185i</v>
      </c>
      <c r="H1215" t="str">
        <f t="shared" si="349"/>
        <v>15.1573460680808+2.00949954767978i</v>
      </c>
      <c r="I1215" t="str">
        <f t="shared" si="350"/>
        <v>24.2358340024598-180.515110268335i</v>
      </c>
      <c r="K1215" t="str">
        <f t="shared" si="351"/>
        <v>0.324175223794151-0.043267999647204i</v>
      </c>
      <c r="L1215" t="str">
        <f t="shared" si="352"/>
        <v>0.000833333333333333-9.49755718426427i</v>
      </c>
      <c r="M1215" t="str">
        <f t="shared" si="353"/>
        <v>0.005-3.34192119104058i</v>
      </c>
      <c r="N1215">
        <f t="shared" si="354"/>
        <v>83.181435678759058</v>
      </c>
      <c r="O1215">
        <f t="shared" si="355"/>
        <v>61.900154382006761</v>
      </c>
      <c r="P1215" s="3">
        <f t="shared" si="356"/>
        <v>61.900154382006761</v>
      </c>
      <c r="Q1215" s="3">
        <f t="shared" si="357"/>
        <v>-96.818564321240942</v>
      </c>
      <c r="R1215">
        <f t="shared" si="358"/>
        <v>83.181435678759058</v>
      </c>
      <c r="S1215">
        <f t="shared" si="359"/>
        <v>8.489088598147225E-2</v>
      </c>
      <c r="T1215">
        <f t="shared" si="342"/>
        <v>61.900154382006761</v>
      </c>
    </row>
    <row r="1216" spans="1:20" x14ac:dyDescent="0.25">
      <c r="A1216">
        <f t="shared" si="343"/>
        <v>535.41203114879056</v>
      </c>
      <c r="B1216">
        <f t="shared" si="360"/>
        <v>85.21347134820185</v>
      </c>
      <c r="C1216" t="str">
        <f t="shared" si="344"/>
        <v>-147.736770351859-1230.90192416992i</v>
      </c>
      <c r="D1216" t="str">
        <f t="shared" si="345"/>
        <v>3.47812495228911-186.772452409002i</v>
      </c>
      <c r="E1216" t="str">
        <f t="shared" si="346"/>
        <v>162.345867855941-0.793381692442233i</v>
      </c>
      <c r="F1216" t="str">
        <f t="shared" si="347"/>
        <v>2.90990990222217-1752.74081253918i</v>
      </c>
      <c r="G1216" t="str">
        <f t="shared" si="348"/>
        <v>0.999999997358086-0.0000513995548544907i</v>
      </c>
      <c r="H1216" t="str">
        <f t="shared" si="349"/>
        <v>15.1573904760011+2.01713736878766i</v>
      </c>
      <c r="I1216" t="str">
        <f t="shared" si="350"/>
        <v>24.2358553374613-179.831976371237i</v>
      </c>
      <c r="K1216" t="str">
        <f t="shared" si="351"/>
        <v>0.324131666803861-0.0434265319572176i</v>
      </c>
      <c r="L1216" t="str">
        <f t="shared" si="352"/>
        <v>0.000833333333333333-9.46160309251275i</v>
      </c>
      <c r="M1216" t="str">
        <f t="shared" si="353"/>
        <v>0.005-3.32926996517293i</v>
      </c>
      <c r="N1216">
        <f t="shared" si="354"/>
        <v>83.155917000319519</v>
      </c>
      <c r="O1216">
        <f t="shared" si="355"/>
        <v>61.866585242967204</v>
      </c>
      <c r="P1216" s="3">
        <f t="shared" si="356"/>
        <v>61.866585242967204</v>
      </c>
      <c r="Q1216" s="3">
        <f t="shared" si="357"/>
        <v>-96.844082999680481</v>
      </c>
      <c r="R1216">
        <f t="shared" si="358"/>
        <v>83.155917000319519</v>
      </c>
      <c r="S1216">
        <f t="shared" si="359"/>
        <v>8.5213471348201855E-2</v>
      </c>
      <c r="T1216">
        <f t="shared" si="342"/>
        <v>61.866585242967204</v>
      </c>
    </row>
    <row r="1217" spans="1:20" x14ac:dyDescent="0.25">
      <c r="A1217">
        <f t="shared" si="343"/>
        <v>537.4465968671559</v>
      </c>
      <c r="B1217">
        <f t="shared" si="360"/>
        <v>85.53728253932502</v>
      </c>
      <c r="C1217" t="str">
        <f t="shared" si="344"/>
        <v>-147.714897877634-1226.0873627653i</v>
      </c>
      <c r="D1217" t="str">
        <f t="shared" si="345"/>
        <v>3.47812495192582-186.065406964377i</v>
      </c>
      <c r="E1217" t="str">
        <f t="shared" si="346"/>
        <v>162.344944737991-0.796265203092036i</v>
      </c>
      <c r="F1217" t="str">
        <f t="shared" si="347"/>
        <v>2.90990990216362-1746.10561235112i</v>
      </c>
      <c r="G1217" t="str">
        <f t="shared" si="348"/>
        <v>0.999999997337969-0.0000515948731618998i</v>
      </c>
      <c r="H1217" t="str">
        <f t="shared" si="349"/>
        <v>15.1574352221967+2.02480423333357i</v>
      </c>
      <c r="I1217" t="str">
        <f t="shared" si="350"/>
        <v>24.2358768349535-179.151429418559i</v>
      </c>
      <c r="K1217" t="str">
        <f t="shared" si="351"/>
        <v>0.324087790091236-0.0435856009529044i</v>
      </c>
      <c r="L1217" t="str">
        <f t="shared" si="352"/>
        <v>0.000833333333333333-9.42578510909812i</v>
      </c>
      <c r="M1217" t="str">
        <f t="shared" si="353"/>
        <v>0.005-3.31666663197144i</v>
      </c>
      <c r="N1217">
        <f t="shared" si="354"/>
        <v>83.130305764877917</v>
      </c>
      <c r="O1217">
        <f t="shared" si="355"/>
        <v>61.833011437067626</v>
      </c>
      <c r="P1217" s="3">
        <f t="shared" si="356"/>
        <v>61.833011437067626</v>
      </c>
      <c r="Q1217" s="3">
        <f t="shared" si="357"/>
        <v>-96.869694235122083</v>
      </c>
      <c r="R1217">
        <f t="shared" si="358"/>
        <v>83.130305764877917</v>
      </c>
      <c r="S1217">
        <f t="shared" si="359"/>
        <v>8.5537282539325021E-2</v>
      </c>
      <c r="T1217">
        <f t="shared" si="342"/>
        <v>61.833011437067626</v>
      </c>
    </row>
    <row r="1218" spans="1:20" x14ac:dyDescent="0.25">
      <c r="A1218">
        <f t="shared" si="343"/>
        <v>539.4888939352511</v>
      </c>
      <c r="B1218">
        <f t="shared" si="360"/>
        <v>85.862324212974457</v>
      </c>
      <c r="C1218" t="str">
        <f t="shared" si="344"/>
        <v>-147.692865396439-1221.29048516193i</v>
      </c>
      <c r="D1218" t="str">
        <f t="shared" si="345"/>
        <v>3.47812495155976-185.361038133098i</v>
      </c>
      <c r="E1218" t="str">
        <f t="shared" si="346"/>
        <v>162.344014869042-0.799158207532784i</v>
      </c>
      <c r="F1218" t="str">
        <f t="shared" si="347"/>
        <v>2.90990990210465-1739.49553047851i</v>
      </c>
      <c r="G1218" t="str">
        <f t="shared" si="348"/>
        <v>0.999999997317699-0.0000517909336788652i</v>
      </c>
      <c r="H1218" t="str">
        <f t="shared" si="349"/>
        <v>15.1574803092455+2.03250025190829i</v>
      </c>
      <c r="I1218" t="str">
        <f t="shared" si="350"/>
        <v>24.2358984961744-178.473459620419i</v>
      </c>
      <c r="K1218" t="str">
        <f t="shared" si="351"/>
        <v>0.324043591399325-0.0437452079517472i</v>
      </c>
      <c r="L1218" t="str">
        <f t="shared" si="352"/>
        <v>0.000833333333333333-9.3901027187668i</v>
      </c>
      <c r="M1218" t="str">
        <f t="shared" si="353"/>
        <v>0.005-3.30411101013293i</v>
      </c>
      <c r="N1218">
        <f t="shared" si="354"/>
        <v>83.104601669905406</v>
      </c>
      <c r="O1218">
        <f t="shared" si="355"/>
        <v>61.799432930189198</v>
      </c>
      <c r="P1218" s="3">
        <f t="shared" si="356"/>
        <v>61.799432930189198</v>
      </c>
      <c r="Q1218" s="3">
        <f t="shared" si="357"/>
        <v>-96.895398330094594</v>
      </c>
      <c r="R1218">
        <f t="shared" si="358"/>
        <v>83.104601669905406</v>
      </c>
      <c r="S1218">
        <f t="shared" si="359"/>
        <v>8.5862324212974461E-2</v>
      </c>
      <c r="T1218">
        <f t="shared" si="342"/>
        <v>61.799432930189198</v>
      </c>
    </row>
    <row r="1219" spans="1:20" x14ac:dyDescent="0.25">
      <c r="A1219">
        <f t="shared" si="343"/>
        <v>541.53895173220508</v>
      </c>
      <c r="B1219">
        <f t="shared" si="360"/>
        <v>86.188601044983756</v>
      </c>
      <c r="C1219" t="str">
        <f t="shared" si="344"/>
        <v>-147.670671786916-1216.51122286209i</v>
      </c>
      <c r="D1219" t="str">
        <f t="shared" si="345"/>
        <v>3.47812495119092-184.659335782582i</v>
      </c>
      <c r="E1219" t="str">
        <f t="shared" si="346"/>
        <v>162.343078201815-0.802060725829947i</v>
      </c>
      <c r="F1219" t="str">
        <f t="shared" si="347"/>
        <v>2.90990990204521-1732.91047183309i</v>
      </c>
      <c r="G1219" t="str">
        <f t="shared" si="348"/>
        <v>0.999999997297275-0.0000519877392257831i</v>
      </c>
      <c r="H1219" t="str">
        <f t="shared" si="349"/>
        <v>15.1575257397449+2.04022553552537i</v>
      </c>
      <c r="I1219" t="str">
        <f t="shared" si="350"/>
        <v>24.2359203223709-177.798057224003i</v>
      </c>
      <c r="K1219" t="str">
        <f t="shared" si="351"/>
        <v>0.323999068456597-0.0439053542685361i</v>
      </c>
      <c r="L1219" t="str">
        <f t="shared" si="352"/>
        <v>0.000833333333333333-9.35455540821565i</v>
      </c>
      <c r="M1219" t="str">
        <f t="shared" si="353"/>
        <v>0.005-3.29160291904058i</v>
      </c>
      <c r="N1219">
        <f t="shared" si="354"/>
        <v>83.078804412261661</v>
      </c>
      <c r="O1219">
        <f t="shared" si="355"/>
        <v>61.765849687974594</v>
      </c>
      <c r="P1219" s="3">
        <f t="shared" si="356"/>
        <v>61.765849687974594</v>
      </c>
      <c r="Q1219" s="3">
        <f t="shared" si="357"/>
        <v>-96.921195587738339</v>
      </c>
      <c r="R1219">
        <f t="shared" si="358"/>
        <v>83.078804412261661</v>
      </c>
      <c r="S1219">
        <f t="shared" si="359"/>
        <v>8.6188601044983756E-2</v>
      </c>
      <c r="T1219">
        <f t="shared" si="342"/>
        <v>61.765849687974594</v>
      </c>
    </row>
    <row r="1220" spans="1:20" x14ac:dyDescent="0.25">
      <c r="A1220">
        <f t="shared" si="343"/>
        <v>543.59679974878748</v>
      </c>
      <c r="B1220">
        <f t="shared" si="360"/>
        <v>86.516117728954697</v>
      </c>
      <c r="C1220" t="str">
        <f t="shared" si="344"/>
        <v>-147.648315920592-1211.74950762689i</v>
      </c>
      <c r="D1220" t="str">
        <f t="shared" si="345"/>
        <v>3.47812495081927-183.960289818607i</v>
      </c>
      <c r="E1220" t="str">
        <f t="shared" si="346"/>
        <v>162.342134688729-0.804972777955464i</v>
      </c>
      <c r="F1220" t="str">
        <f t="shared" si="347"/>
        <v>2.90990990198534-1726.3503416866i</v>
      </c>
      <c r="G1220" t="str">
        <f t="shared" si="348"/>
        <v>0.999999997276695-0.0000521852926337671i</v>
      </c>
      <c r="H1220" t="str">
        <f t="shared" si="349"/>
        <v>15.1575715163122+2.04798019562288i</v>
      </c>
      <c r="I1220" t="str">
        <f t="shared" si="350"/>
        <v>24.2359423148001-177.125212513435i</v>
      </c>
      <c r="K1220" t="str">
        <f t="shared" si="351"/>
        <v>0.323954218976864-0.044066041215283i</v>
      </c>
      <c r="L1220" t="str">
        <f t="shared" si="352"/>
        <v>0.000833333333333333-9.31914266608447i</v>
      </c>
      <c r="M1220" t="str">
        <f t="shared" si="353"/>
        <v>0.005-3.27914217876128i</v>
      </c>
      <c r="N1220">
        <f t="shared" si="354"/>
        <v>83.052913688198075</v>
      </c>
      <c r="O1220">
        <f t="shared" si="355"/>
        <v>61.732261675826258</v>
      </c>
      <c r="P1220" s="3">
        <f t="shared" si="356"/>
        <v>61.732261675826258</v>
      </c>
      <c r="Q1220" s="3">
        <f t="shared" si="357"/>
        <v>-96.947086311801925</v>
      </c>
      <c r="R1220">
        <f t="shared" si="358"/>
        <v>83.052913688198075</v>
      </c>
      <c r="S1220">
        <f t="shared" si="359"/>
        <v>8.6516117728954692E-2</v>
      </c>
      <c r="T1220">
        <f t="shared" si="342"/>
        <v>61.732261675826258</v>
      </c>
    </row>
    <row r="1221" spans="1:20" x14ac:dyDescent="0.25">
      <c r="A1221">
        <f t="shared" si="343"/>
        <v>545.66246758783279</v>
      </c>
      <c r="B1221">
        <f t="shared" si="360"/>
        <v>86.844878976324722</v>
      </c>
      <c r="C1221" t="str">
        <f t="shared" si="344"/>
        <v>-147.62579666182-1207.00527147525i</v>
      </c>
      <c r="D1221" t="str">
        <f t="shared" si="345"/>
        <v>3.47812495044478-183.26389018516i</v>
      </c>
      <c r="E1221" t="str">
        <f t="shared" si="346"/>
        <v>162.3411842819-0.807894383785681i</v>
      </c>
      <c r="F1221" t="str">
        <f t="shared" si="347"/>
        <v>2.90990990192498-1719.81504566934i</v>
      </c>
      <c r="G1221" t="str">
        <f t="shared" si="348"/>
        <v>0.999999997255959-0.0000523835967446891i</v>
      </c>
      <c r="H1221" t="str">
        <f t="shared" si="349"/>
        <v>15.1576176415847+2.05576434406498i</v>
      </c>
      <c r="I1221" t="str">
        <f t="shared" si="350"/>
        <v>24.2359644747281-176.45491580963i</v>
      </c>
      <c r="K1221" t="str">
        <f t="shared" si="351"/>
        <v>0.323909040659203-0.0442272701011285i</v>
      </c>
      <c r="L1221" t="str">
        <f t="shared" si="352"/>
        <v>0.000833333333333333-9.28386398294931i</v>
      </c>
      <c r="M1221" t="str">
        <f t="shared" si="353"/>
        <v>0.005-3.26672861004312i</v>
      </c>
      <c r="N1221">
        <f t="shared" si="354"/>
        <v>83.026929193361724</v>
      </c>
      <c r="O1221">
        <f t="shared" si="355"/>
        <v>61.69866885890427</v>
      </c>
      <c r="P1221" s="3">
        <f t="shared" si="356"/>
        <v>61.69866885890427</v>
      </c>
      <c r="Q1221" s="3">
        <f t="shared" si="357"/>
        <v>-96.973070806638276</v>
      </c>
      <c r="R1221">
        <f t="shared" si="358"/>
        <v>83.026929193361724</v>
      </c>
      <c r="S1221">
        <f t="shared" si="359"/>
        <v>8.6844878976324716E-2</v>
      </c>
      <c r="T1221">
        <f t="shared" si="342"/>
        <v>61.69866885890427</v>
      </c>
    </row>
    <row r="1222" spans="1:20" x14ac:dyDescent="0.25">
      <c r="A1222">
        <f t="shared" si="343"/>
        <v>547.73598496466661</v>
      </c>
      <c r="B1222">
        <f t="shared" si="360"/>
        <v>87.17488951643476</v>
      </c>
      <c r="C1222" t="str">
        <f t="shared" si="344"/>
        <v>-147.603112867777-1202.27844668314i</v>
      </c>
      <c r="D1222" t="str">
        <f t="shared" si="345"/>
        <v>3.47812495006743-182.570126864299i</v>
      </c>
      <c r="E1222" t="str">
        <f t="shared" si="346"/>
        <v>162.340226933144-0.810825563099685i</v>
      </c>
      <c r="F1222" t="str">
        <f t="shared" si="347"/>
        <v>2.9099099018642-1713.3044897689i</v>
      </c>
      <c r="G1222" t="str">
        <f t="shared" si="348"/>
        <v>0.999999997235064-0.0000525826544112203i</v>
      </c>
      <c r="H1222" t="str">
        <f t="shared" si="349"/>
        <v>15.1576641182197+2.0635780931436i</v>
      </c>
      <c r="I1222" t="str">
        <f t="shared" si="350"/>
        <v>24.2359868034313-175.787157470158i</v>
      </c>
      <c r="K1222" t="str">
        <f t="shared" si="351"/>
        <v>0.323863531187894-0.0443890422322561i</v>
      </c>
      <c r="L1222" t="str">
        <f t="shared" si="352"/>
        <v>0.000833333333333333-9.24871885131432i</v>
      </c>
      <c r="M1222" t="str">
        <f t="shared" si="353"/>
        <v>0.005-3.25436203431273i</v>
      </c>
      <c r="N1222">
        <f t="shared" si="354"/>
        <v>83.000850622798396</v>
      </c>
      <c r="O1222">
        <f t="shared" si="355"/>
        <v>61.66507120212593</v>
      </c>
      <c r="P1222" s="3">
        <f t="shared" si="356"/>
        <v>61.66507120212593</v>
      </c>
      <c r="Q1222" s="3">
        <f t="shared" si="357"/>
        <v>-96.999149377201604</v>
      </c>
      <c r="R1222">
        <f t="shared" si="358"/>
        <v>83.000850622798396</v>
      </c>
      <c r="S1222">
        <f t="shared" si="359"/>
        <v>8.7174889516434761E-2</v>
      </c>
      <c r="T1222">
        <f t="shared" si="342"/>
        <v>61.66507120212593</v>
      </c>
    </row>
    <row r="1223" spans="1:20" x14ac:dyDescent="0.25">
      <c r="A1223">
        <f t="shared" si="343"/>
        <v>549.81738170753238</v>
      </c>
      <c r="B1223">
        <f t="shared" si="360"/>
        <v>87.506154096597214</v>
      </c>
      <c r="C1223" t="str">
        <f t="shared" si="344"/>
        <v>-147.580263388415-1197.56896578258i</v>
      </c>
      <c r="D1223" t="str">
        <f t="shared" si="345"/>
        <v>3.47812494968723-181.878989876008i</v>
      </c>
      <c r="E1223" t="str">
        <f t="shared" si="346"/>
        <v>162.339262593974-0.813766335576819i</v>
      </c>
      <c r="F1223" t="str">
        <f t="shared" si="347"/>
        <v>2.90990990180294-1706.81858032874i</v>
      </c>
      <c r="G1223" t="str">
        <f t="shared" si="348"/>
        <v>0.999999997214011-0.0000527824684968717i</v>
      </c>
      <c r="H1223" t="str">
        <f t="shared" si="349"/>
        <v>15.157710948895+2.07142155558004i</v>
      </c>
      <c r="I1223" t="str">
        <f t="shared" si="350"/>
        <v>24.2360093021949-175.121927889105i</v>
      </c>
      <c r="K1223" t="str">
        <f t="shared" si="351"/>
        <v>0.323817688232335-0.0445513589117979i</v>
      </c>
      <c r="L1223" t="str">
        <f t="shared" si="352"/>
        <v>0.000833333333333333-9.21370676560499i</v>
      </c>
      <c r="M1223" t="str">
        <f t="shared" si="353"/>
        <v>0.005-3.24204227367277i</v>
      </c>
      <c r="N1223">
        <f t="shared" si="354"/>
        <v>82.974677670956368</v>
      </c>
      <c r="O1223">
        <f t="shared" si="355"/>
        <v>61.631468670163741</v>
      </c>
      <c r="P1223" s="3">
        <f t="shared" si="356"/>
        <v>61.631468670163741</v>
      </c>
      <c r="Q1223" s="3">
        <f t="shared" si="357"/>
        <v>-97.025322329043632</v>
      </c>
      <c r="R1223">
        <f t="shared" si="358"/>
        <v>82.974677670956368</v>
      </c>
      <c r="S1223">
        <f t="shared" si="359"/>
        <v>8.7506154096597219E-2</v>
      </c>
      <c r="T1223">
        <f t="shared" si="342"/>
        <v>61.631468670163741</v>
      </c>
    </row>
    <row r="1224" spans="1:20" x14ac:dyDescent="0.25">
      <c r="A1224">
        <f t="shared" si="343"/>
        <v>551.90668775802101</v>
      </c>
      <c r="B1224">
        <f t="shared" si="360"/>
        <v>87.838677482164286</v>
      </c>
      <c r="C1224" t="str">
        <f t="shared" si="344"/>
        <v>-147.557247066421-1192.87676156065i</v>
      </c>
      <c r="D1224" t="str">
        <f t="shared" si="345"/>
        <v>3.47812494930412-181.190469278046i</v>
      </c>
      <c r="E1224" t="str">
        <f t="shared" si="346"/>
        <v>162.338291215594-0.816716720795314i</v>
      </c>
      <c r="F1224" t="str">
        <f t="shared" si="347"/>
        <v>2.9099099017412-1700.35722404688i</v>
      </c>
      <c r="G1224" t="str">
        <f t="shared" si="348"/>
        <v>0.999999997192797-0.0000529830418760359i</v>
      </c>
      <c r="H1224" t="str">
        <f t="shared" si="349"/>
        <v>15.1577581363084+2.07929484452673i</v>
      </c>
      <c r="I1224" t="str">
        <f t="shared" si="350"/>
        <v>24.2360319723149-174.459217496931i</v>
      </c>
      <c r="K1224" t="str">
        <f t="shared" si="351"/>
        <v>0.323771509446973-0.0447142214397438i</v>
      </c>
      <c r="L1224" t="str">
        <f t="shared" si="352"/>
        <v>0.000833333333333333-9.17882722216082i</v>
      </c>
      <c r="M1224" t="str">
        <f t="shared" si="353"/>
        <v>0.005-3.22976915089935i</v>
      </c>
      <c r="N1224">
        <f t="shared" si="354"/>
        <v>82.948410031689946</v>
      </c>
      <c r="O1224">
        <f t="shared" si="355"/>
        <v>61.597861227443232</v>
      </c>
      <c r="P1224" s="3">
        <f t="shared" si="356"/>
        <v>61.597861227443232</v>
      </c>
      <c r="Q1224" s="3">
        <f t="shared" si="357"/>
        <v>-97.051589968310054</v>
      </c>
      <c r="R1224">
        <f t="shared" si="358"/>
        <v>82.948410031689946</v>
      </c>
      <c r="S1224">
        <f t="shared" si="359"/>
        <v>8.7838677482164285E-2</v>
      </c>
      <c r="T1224">
        <f t="shared" si="342"/>
        <v>61.597861227443232</v>
      </c>
    </row>
    <row r="1225" spans="1:20" x14ac:dyDescent="0.25">
      <c r="A1225">
        <f t="shared" si="343"/>
        <v>554.00393317150156</v>
      </c>
      <c r="B1225">
        <f t="shared" si="360"/>
        <v>88.172464456596515</v>
      </c>
      <c r="C1225" t="str">
        <f t="shared" si="344"/>
        <v>-147.534062737195-1188.20176705873i</v>
      </c>
      <c r="D1225" t="str">
        <f t="shared" si="345"/>
        <v>3.47812494891811-180.504555165815i</v>
      </c>
      <c r="E1225" t="str">
        <f t="shared" si="346"/>
        <v>162.337312748904-0.819676738228882i</v>
      </c>
      <c r="F1225" t="str">
        <f t="shared" si="347"/>
        <v>2.90990990167901-1693.92032797454i</v>
      </c>
      <c r="G1225" t="str">
        <f t="shared" si="348"/>
        <v>0.999999997171422-0.000053184377434028i</v>
      </c>
      <c r="H1225" t="str">
        <f t="shared" si="349"/>
        <v>15.1578056831788+2.08719807356882i</v>
      </c>
      <c r="I1225" t="str">
        <f t="shared" si="350"/>
        <v>24.2360548150965-173.799016760339i</v>
      </c>
      <c r="K1225" t="str">
        <f t="shared" si="351"/>
        <v>0.323724992471229-0.044877631112848i</v>
      </c>
      <c r="L1225" t="str">
        <f t="shared" si="352"/>
        <v>0.000833333333333333-9.14407971922775i</v>
      </c>
      <c r="M1225" t="str">
        <f t="shared" si="353"/>
        <v>0.005-3.21754248943949i</v>
      </c>
      <c r="N1225">
        <f t="shared" si="354"/>
        <v>82.922047398263445</v>
      </c>
      <c r="O1225">
        <f t="shared" si="355"/>
        <v>61.564248838142497</v>
      </c>
      <c r="P1225" s="3">
        <f t="shared" si="356"/>
        <v>61.564248838142497</v>
      </c>
      <c r="Q1225" s="3">
        <f t="shared" si="357"/>
        <v>-97.077952601736555</v>
      </c>
      <c r="R1225">
        <f t="shared" si="358"/>
        <v>82.922047398263445</v>
      </c>
      <c r="S1225">
        <f t="shared" si="359"/>
        <v>8.8172464456596517E-2</v>
      </c>
      <c r="T1225">
        <f t="shared" si="342"/>
        <v>61.564248838142497</v>
      </c>
    </row>
    <row r="1226" spans="1:20" x14ac:dyDescent="0.25">
      <c r="A1226">
        <f t="shared" si="343"/>
        <v>556.10914811755322</v>
      </c>
      <c r="B1226">
        <f t="shared" si="360"/>
        <v>88.507519821531588</v>
      </c>
      <c r="C1226" t="str">
        <f t="shared" si="344"/>
        <v>-147.510709228809-1183.54391557148i</v>
      </c>
      <c r="D1226" t="str">
        <f t="shared" si="345"/>
        <v>3.47812494852915-179.82123767221i</v>
      </c>
      <c r="E1226" t="str">
        <f t="shared" si="346"/>
        <v>162.336327144493-0.822646407245566i</v>
      </c>
      <c r="F1226" t="str">
        <f t="shared" si="347"/>
        <v>2.90990990161633-1687.50779951481i</v>
      </c>
      <c r="G1226" t="str">
        <f t="shared" si="348"/>
        <v>0.999999997149884-0.0000533864780671274i</v>
      </c>
      <c r="H1226" t="str">
        <f t="shared" si="349"/>
        <v>15.1578535922454+2.09513135672586i</v>
      </c>
      <c r="I1226" t="str">
        <f t="shared" si="350"/>
        <v>24.2360778318549-173.141316182134i</v>
      </c>
      <c r="K1226" t="str">
        <f t="shared" si="351"/>
        <v>0.323678134929428-0.045041589224535i</v>
      </c>
      <c r="L1226" t="str">
        <f t="shared" si="352"/>
        <v>0.000833333333333333-9.10946375695131i</v>
      </c>
      <c r="M1226" t="str">
        <f t="shared" si="353"/>
        <v>0.005-3.20536211340854i</v>
      </c>
      <c r="N1226">
        <f t="shared" si="354"/>
        <v>82.895589463354725</v>
      </c>
      <c r="O1226">
        <f t="shared" si="355"/>
        <v>61.530631466189874</v>
      </c>
      <c r="P1226" s="3">
        <f t="shared" si="356"/>
        <v>61.530631466189874</v>
      </c>
      <c r="Q1226" s="3">
        <f t="shared" si="357"/>
        <v>-97.104410536645275</v>
      </c>
      <c r="R1226">
        <f t="shared" si="358"/>
        <v>82.895589463354725</v>
      </c>
      <c r="S1226">
        <f t="shared" si="359"/>
        <v>8.8507519821531586E-2</v>
      </c>
      <c r="T1226">
        <f t="shared" si="342"/>
        <v>61.530631466189874</v>
      </c>
    </row>
    <row r="1227" spans="1:20" x14ac:dyDescent="0.25">
      <c r="A1227">
        <f t="shared" si="343"/>
        <v>558.22236288040006</v>
      </c>
      <c r="B1227">
        <f t="shared" si="360"/>
        <v>88.843848396853417</v>
      </c>
      <c r="C1227" t="str">
        <f t="shared" si="344"/>
        <v>-147.487185361979-1178.90314064601i</v>
      </c>
      <c r="D1227" t="str">
        <f t="shared" si="345"/>
        <v>3.47812494813722-179.140506967479i</v>
      </c>
      <c r="E1227" t="str">
        <f t="shared" si="346"/>
        <v>162.335334352644-0.825625747105458i</v>
      </c>
      <c r="F1227" t="str">
        <f t="shared" si="347"/>
        <v>2.90990990155318-1681.11954642131i</v>
      </c>
      <c r="G1227" t="str">
        <f t="shared" si="348"/>
        <v>0.999999997128182-0.0000535893466826195i</v>
      </c>
      <c r="H1227" t="str">
        <f t="shared" si="349"/>
        <v>15.1579018662685+2.10309480845356i</v>
      </c>
      <c r="I1227" t="str">
        <f t="shared" si="350"/>
        <v>24.2361010239158-172.486106301084i</v>
      </c>
      <c r="K1227" t="str">
        <f t="shared" si="351"/>
        <v>0.323630934430717-0.0452060970648031i</v>
      </c>
      <c r="L1227" t="str">
        <f t="shared" si="352"/>
        <v>0.000833333333333333-9.0749788373693i</v>
      </c>
      <c r="M1227" t="str">
        <f t="shared" si="353"/>
        <v>0.005-3.1932278475877i</v>
      </c>
      <c r="N1227">
        <f t="shared" si="354"/>
        <v>82.869035919059201</v>
      </c>
      <c r="O1227">
        <f t="shared" si="355"/>
        <v>61.497009075262838</v>
      </c>
      <c r="P1227" s="3">
        <f t="shared" si="356"/>
        <v>61.497009075262838</v>
      </c>
      <c r="Q1227" s="3">
        <f t="shared" si="357"/>
        <v>-97.130964080940799</v>
      </c>
      <c r="R1227">
        <f t="shared" si="358"/>
        <v>82.869035919059201</v>
      </c>
      <c r="S1227">
        <f t="shared" si="359"/>
        <v>8.8843848396853414E-2</v>
      </c>
      <c r="T1227">
        <f t="shared" si="342"/>
        <v>61.497009075262838</v>
      </c>
    </row>
    <row r="1228" spans="1:20" x14ac:dyDescent="0.25">
      <c r="A1228">
        <f t="shared" si="343"/>
        <v>560.34360785934552</v>
      </c>
      <c r="B1228">
        <f t="shared" si="360"/>
        <v>89.181455020761462</v>
      </c>
      <c r="C1228" t="str">
        <f t="shared" si="344"/>
        <v>-147.463489950018-1174.2793760809i</v>
      </c>
      <c r="D1228" t="str">
        <f t="shared" si="345"/>
        <v>3.47812494774232-178.462353259083i</v>
      </c>
      <c r="E1228" t="str">
        <f t="shared" si="346"/>
        <v>162.334334323324-0.828614776958003i</v>
      </c>
      <c r="F1228" t="str">
        <f t="shared" si="347"/>
        <v>2.90990990148955-1674.75547679688i</v>
      </c>
      <c r="G1228" t="str">
        <f t="shared" si="348"/>
        <v>0.999999997106315-0.0000537929861988372i</v>
      </c>
      <c r="H1228" t="str">
        <f t="shared" si="349"/>
        <v>15.1579505080295+2.11108854364539i</v>
      </c>
      <c r="I1228" t="str">
        <f t="shared" si="350"/>
        <v>24.2361243926146-171.83337769179i</v>
      </c>
      <c r="K1228" t="str">
        <f t="shared" si="351"/>
        <v>0.323583388568996-0.0453711559201281i</v>
      </c>
      <c r="L1228" t="str">
        <f t="shared" si="352"/>
        <v>0.000833333333333333-9.04062446440455i</v>
      </c>
      <c r="M1228" t="str">
        <f t="shared" si="353"/>
        <v>0.005-3.1811395174215i</v>
      </c>
      <c r="N1228">
        <f t="shared" si="354"/>
        <v>82.842386456893934</v>
      </c>
      <c r="O1228">
        <f t="shared" si="355"/>
        <v>61.463381628785889</v>
      </c>
      <c r="P1228" s="3">
        <f t="shared" si="356"/>
        <v>61.463381628785889</v>
      </c>
      <c r="Q1228" s="3">
        <f t="shared" si="357"/>
        <v>-97.157613543106066</v>
      </c>
      <c r="R1228">
        <f t="shared" si="358"/>
        <v>82.842386456893934</v>
      </c>
      <c r="S1228">
        <f t="shared" si="359"/>
        <v>8.9181455020761455E-2</v>
      </c>
      <c r="T1228">
        <f t="shared" si="342"/>
        <v>61.463381628785889</v>
      </c>
    </row>
    <row r="1229" spans="1:20" x14ac:dyDescent="0.25">
      <c r="A1229">
        <f t="shared" si="343"/>
        <v>562.47291356921107</v>
      </c>
      <c r="B1229">
        <f t="shared" si="360"/>
        <v>89.52034454984036</v>
      </c>
      <c r="C1229" t="str">
        <f t="shared" si="344"/>
        <v>-147.439621798819-1169.67255592541i</v>
      </c>
      <c r="D1229" t="str">
        <f t="shared" si="345"/>
        <v>3.47812494734441-177.786766791552i</v>
      </c>
      <c r="E1229" t="str">
        <f t="shared" si="346"/>
        <v>162.333327006191-0.831613515840069i</v>
      </c>
      <c r="F1229" t="str">
        <f t="shared" si="347"/>
        <v>2.90990990142542-1668.41549909224i</v>
      </c>
      <c r="G1229" t="str">
        <f t="shared" si="348"/>
        <v>0.999999997084281-0.000053997399545203i</v>
      </c>
      <c r="H1229" t="str">
        <f t="shared" si="349"/>
        <v>15.1579995203309+2.11911267763428i</v>
      </c>
      <c r="I1229" t="str">
        <f t="shared" si="350"/>
        <v>24.2361479392967-171.183120964546i</v>
      </c>
      <c r="K1229" t="str">
        <f t="shared" si="351"/>
        <v>0.323535494922848-0.0455367670733665i</v>
      </c>
      <c r="L1229" t="str">
        <f t="shared" si="352"/>
        <v>0.000833333333333333-9.00640014385793i</v>
      </c>
      <c r="M1229" t="str">
        <f t="shared" si="353"/>
        <v>0.005-3.16909694901525i</v>
      </c>
      <c r="N1229">
        <f t="shared" si="354"/>
        <v>82.815640767801398</v>
      </c>
      <c r="O1229">
        <f t="shared" si="355"/>
        <v>61.429749089929693</v>
      </c>
      <c r="P1229" s="3">
        <f t="shared" si="356"/>
        <v>61.429749089929693</v>
      </c>
      <c r="Q1229" s="3">
        <f t="shared" si="357"/>
        <v>-97.184359232198602</v>
      </c>
      <c r="R1229">
        <f t="shared" si="358"/>
        <v>82.815640767801398</v>
      </c>
      <c r="S1229">
        <f t="shared" si="359"/>
        <v>8.9520344549840355E-2</v>
      </c>
      <c r="T1229">
        <f t="shared" si="342"/>
        <v>61.429749089929693</v>
      </c>
    </row>
    <row r="1230" spans="1:20" x14ac:dyDescent="0.25">
      <c r="A1230">
        <f t="shared" si="343"/>
        <v>564.61031064077417</v>
      </c>
      <c r="B1230">
        <f t="shared" si="360"/>
        <v>89.860521859129761</v>
      </c>
      <c r="C1230" t="str">
        <f t="shared" si="344"/>
        <v>-147.415579706817-1165.08261447852i</v>
      </c>
      <c r="D1230" t="str">
        <f t="shared" si="345"/>
        <v>3.47812494694346-177.113737846349i</v>
      </c>
      <c r="E1230" t="str">
        <f t="shared" si="346"/>
        <v>162.33231235059-0.834621982674036i</v>
      </c>
      <c r="F1230" t="str">
        <f t="shared" si="347"/>
        <v>2.90990990136084-1662.09952210468i</v>
      </c>
      <c r="G1230" t="str">
        <f t="shared" si="348"/>
        <v>0.999999997062079-0.0000542025896622714i</v>
      </c>
      <c r="H1230" t="str">
        <f t="shared" si="349"/>
        <v>15.1580489059965+2.12716732619442i</v>
      </c>
      <c r="I1230" t="str">
        <f t="shared" si="350"/>
        <v>24.2361716653183-170.535326765202i</v>
      </c>
      <c r="K1230" t="str">
        <f t="shared" si="351"/>
        <v>0.323487251055457-0.0457029318036564i</v>
      </c>
      <c r="L1230" t="str">
        <f t="shared" si="352"/>
        <v>0.000833333333333333-8.97230538340096i</v>
      </c>
      <c r="M1230" t="str">
        <f t="shared" si="353"/>
        <v>0.005-3.15709996913254i</v>
      </c>
      <c r="N1230">
        <f t="shared" si="354"/>
        <v>82.788798542153572</v>
      </c>
      <c r="O1230">
        <f t="shared" si="355"/>
        <v>61.396111421608992</v>
      </c>
      <c r="P1230" s="3">
        <f t="shared" si="356"/>
        <v>61.396111421608992</v>
      </c>
      <c r="Q1230" s="3">
        <f t="shared" si="357"/>
        <v>-97.211201457846428</v>
      </c>
      <c r="R1230">
        <f t="shared" si="358"/>
        <v>82.788798542153572</v>
      </c>
      <c r="S1230">
        <f t="shared" si="359"/>
        <v>8.9860521859129766E-2</v>
      </c>
      <c r="T1230">
        <f t="shared" si="342"/>
        <v>61.396111421608992</v>
      </c>
    </row>
    <row r="1231" spans="1:20" x14ac:dyDescent="0.25">
      <c r="A1231">
        <f t="shared" si="343"/>
        <v>566.75582982120909</v>
      </c>
      <c r="B1231">
        <f t="shared" si="360"/>
        <v>90.20199184219446</v>
      </c>
      <c r="C1231" t="str">
        <f t="shared" si="344"/>
        <v>-147.391362464941-1160.50948628805i</v>
      </c>
      <c r="D1231" t="str">
        <f t="shared" si="345"/>
        <v>3.47812494653946-176.443256741727i</v>
      </c>
      <c r="E1231" t="str">
        <f t="shared" si="346"/>
        <v>162.331290305546-0.837640196264582i</v>
      </c>
      <c r="F1231" t="str">
        <f t="shared" si="347"/>
        <v>2.90990990129573-1655.80745497675i</v>
      </c>
      <c r="G1231" t="str">
        <f t="shared" si="348"/>
        <v>0.999999997039709-0.0000544085595017709i</v>
      </c>
      <c r="H1231" t="str">
        <f t="shared" si="349"/>
        <v>15.1580986678719+2.13525260554286i</v>
      </c>
      <c r="I1231" t="str">
        <f t="shared" si="350"/>
        <v>24.2361955720455-169.889985775038i</v>
      </c>
      <c r="K1231" t="str">
        <f t="shared" si="351"/>
        <v>0.32343865451454-0.0458696513863166i</v>
      </c>
      <c r="L1231" t="str">
        <f t="shared" si="352"/>
        <v>0.000833333333333333-8.93833969256919i</v>
      </c>
      <c r="M1231" t="str">
        <f t="shared" si="353"/>
        <v>0.005-3.14514840519281i</v>
      </c>
      <c r="N1231">
        <f t="shared" si="354"/>
        <v>82.761859469756573</v>
      </c>
      <c r="O1231">
        <f t="shared" si="355"/>
        <v>61.362468586481064</v>
      </c>
      <c r="P1231" s="3">
        <f t="shared" si="356"/>
        <v>61.362468586481064</v>
      </c>
      <c r="Q1231" s="3">
        <f t="shared" si="357"/>
        <v>-97.238140530243427</v>
      </c>
      <c r="R1231">
        <f t="shared" si="358"/>
        <v>82.761859469756573</v>
      </c>
      <c r="S1231">
        <f t="shared" si="359"/>
        <v>9.0201991842194462E-2</v>
      </c>
      <c r="T1231">
        <f t="shared" si="342"/>
        <v>61.362468586481064</v>
      </c>
    </row>
    <row r="1232" spans="1:20" x14ac:dyDescent="0.25">
      <c r="A1232">
        <f t="shared" si="343"/>
        <v>568.9095019745298</v>
      </c>
      <c r="B1232">
        <f t="shared" si="360"/>
        <v>90.544759411194804</v>
      </c>
      <c r="C1232" t="str">
        <f t="shared" si="344"/>
        <v>-147.366968856599-1155.9531061498i</v>
      </c>
      <c r="D1232" t="str">
        <f t="shared" si="345"/>
        <v>3.47812494613239-175.775313832588i</v>
      </c>
      <c r="E1232" t="str">
        <f t="shared" si="346"/>
        <v>162.330260819771-0.840668175297567i</v>
      </c>
      <c r="F1232" t="str">
        <f t="shared" si="347"/>
        <v>2.90990990123014-1649.53920719496i</v>
      </c>
      <c r="G1232" t="str">
        <f t="shared" si="348"/>
        <v>0.999999997017168-0.0000546153120266466i</v>
      </c>
      <c r="H1232" t="str">
        <f t="shared" si="349"/>
        <v>15.1581488088242+2.14336863234128i</v>
      </c>
      <c r="I1232" t="str">
        <f t="shared" si="350"/>
        <v>24.2362196608552-169.24708871062i</v>
      </c>
      <c r="K1232" t="str">
        <f t="shared" si="351"/>
        <v>0.323389702832269-0.0460369270927463i</v>
      </c>
      <c r="L1232" t="str">
        <f t="shared" si="352"/>
        <v>0.000833333333333333-8.90450258275476i</v>
      </c>
      <c r="M1232" t="str">
        <f t="shared" si="353"/>
        <v>0.005-3.13324208526878i</v>
      </c>
      <c r="N1232">
        <f t="shared" si="354"/>
        <v>82.734823239854364</v>
      </c>
      <c r="O1232">
        <f t="shared" si="355"/>
        <v>61.328820546944236</v>
      </c>
      <c r="P1232" s="3">
        <f t="shared" si="356"/>
        <v>61.328820546944236</v>
      </c>
      <c r="Q1232" s="3">
        <f t="shared" si="357"/>
        <v>-97.265176760145636</v>
      </c>
      <c r="R1232">
        <f t="shared" si="358"/>
        <v>82.734823239854364</v>
      </c>
      <c r="S1232">
        <f t="shared" si="359"/>
        <v>9.0544759411194803E-2</v>
      </c>
      <c r="T1232">
        <f t="shared" si="342"/>
        <v>61.328820546944236</v>
      </c>
    </row>
    <row r="1233" spans="1:20" x14ac:dyDescent="0.25">
      <c r="A1233">
        <f t="shared" si="343"/>
        <v>571.07135808203293</v>
      </c>
      <c r="B1233">
        <f t="shared" si="360"/>
        <v>90.888829496957342</v>
      </c>
      <c r="C1233" t="str">
        <f t="shared" si="344"/>
        <v>-147.342397657636-1151.41340910668i</v>
      </c>
      <c r="D1233" t="str">
        <f t="shared" si="345"/>
        <v>3.47812494572223-175.109899510352i</v>
      </c>
      <c r="E1233" t="str">
        <f t="shared" si="346"/>
        <v>162.329223841659-0.843705938336572i</v>
      </c>
      <c r="F1233" t="str">
        <f t="shared" si="347"/>
        <v>2.90990990116405-1643.29468858845i</v>
      </c>
      <c r="G1233" t="str">
        <f t="shared" si="348"/>
        <v>0.999999996994455-0.0000548228502111027i</v>
      </c>
      <c r="H1233" t="str">
        <f t="shared" si="349"/>
        <v>15.1581993317425+2.15151552369769i</v>
      </c>
      <c r="I1233" t="str">
        <f t="shared" si="350"/>
        <v>24.236243933134-168.606626323673i</v>
      </c>
      <c r="K1233" t="str">
        <f t="shared" si="351"/>
        <v>0.323340393525202-0.0462047601903228i</v>
      </c>
      <c r="L1233" t="str">
        <f t="shared" si="352"/>
        <v>0.000833333333333333-8.87079356719941i</v>
      </c>
      <c r="M1233" t="str">
        <f t="shared" si="353"/>
        <v>0.005-3.12138083808407i</v>
      </c>
      <c r="N1233">
        <f t="shared" si="354"/>
        <v>82.707689541133462</v>
      </c>
      <c r="O1233">
        <f t="shared" si="355"/>
        <v>61.295167265136421</v>
      </c>
      <c r="P1233" s="3">
        <f t="shared" si="356"/>
        <v>61.295167265136421</v>
      </c>
      <c r="Q1233" s="3">
        <f t="shared" si="357"/>
        <v>-97.292310458866538</v>
      </c>
      <c r="R1233">
        <f t="shared" si="358"/>
        <v>82.707689541133462</v>
      </c>
      <c r="S1233">
        <f t="shared" si="359"/>
        <v>9.0888829496957341E-2</v>
      </c>
      <c r="T1233">
        <f t="shared" si="342"/>
        <v>61.295167265136421</v>
      </c>
    </row>
    <row r="1234" spans="1:20" x14ac:dyDescent="0.25">
      <c r="A1234">
        <f t="shared" si="343"/>
        <v>573.24142924274463</v>
      </c>
      <c r="B1234">
        <f t="shared" si="360"/>
        <v>91.234207049045779</v>
      </c>
      <c r="C1234" t="str">
        <f t="shared" si="344"/>
        <v>-147.317647636296-1146.89033044779i</v>
      </c>
      <c r="D1234" t="str">
        <f t="shared" si="345"/>
        <v>3.47812494530893-174.447004202808i</v>
      </c>
      <c r="E1234" t="str">
        <f t="shared" si="346"/>
        <v>162.32817931928-0.846753503821134i</v>
      </c>
      <c r="F1234" t="str">
        <f t="shared" si="347"/>
        <v>2.90990990109746-1637.07380932773i</v>
      </c>
      <c r="G1234" t="str">
        <f t="shared" si="348"/>
        <v>0.99999999697157-0.0000550311770406454i</v>
      </c>
      <c r="H1234" t="str">
        <f t="shared" si="349"/>
        <v>15.1582502395377+2.15969339716822i</v>
      </c>
      <c r="I1234" t="str">
        <f t="shared" si="350"/>
        <v>24.2362683902802-167.968589400945i</v>
      </c>
      <c r="K1234" t="str">
        <f t="shared" si="351"/>
        <v>0.323290724094205-0.0463731519422987i</v>
      </c>
      <c r="L1234" t="str">
        <f t="shared" si="352"/>
        <v>0.000833333333333333-8.83721216098762i</v>
      </c>
      <c r="M1234" t="str">
        <f t="shared" si="353"/>
        <v>0.005-3.10956449301062i</v>
      </c>
      <c r="N1234">
        <f t="shared" si="354"/>
        <v>82.680458061727293</v>
      </c>
      <c r="O1234">
        <f t="shared" si="355"/>
        <v>61.261508702933043</v>
      </c>
      <c r="P1234" s="3">
        <f t="shared" si="356"/>
        <v>61.261508702933043</v>
      </c>
      <c r="Q1234" s="3">
        <f t="shared" si="357"/>
        <v>-97.319541938272707</v>
      </c>
      <c r="R1234">
        <f t="shared" si="358"/>
        <v>82.680458061727293</v>
      </c>
      <c r="S1234">
        <f t="shared" si="359"/>
        <v>9.1234207049045779E-2</v>
      </c>
      <c r="T1234">
        <f t="shared" si="342"/>
        <v>61.261508702933043</v>
      </c>
    </row>
    <row r="1235" spans="1:20" x14ac:dyDescent="0.25">
      <c r="A1235">
        <f t="shared" si="343"/>
        <v>575.41974667386705</v>
      </c>
      <c r="B1235">
        <f t="shared" si="360"/>
        <v>91.580897035832152</v>
      </c>
      <c r="C1235" t="str">
        <f t="shared" si="344"/>
        <v>-147.2927175532-1142.38380570763i</v>
      </c>
      <c r="D1235" t="str">
        <f t="shared" si="345"/>
        <v>3.47812494489248-173.786618373987i</v>
      </c>
      <c r="E1235" t="str">
        <f t="shared" si="346"/>
        <v>162.327127200388-0.849810890064551i</v>
      </c>
      <c r="F1235" t="str">
        <f t="shared" si="347"/>
        <v>2.90990990103035-1630.87647992337i</v>
      </c>
      <c r="G1235" t="str">
        <f t="shared" si="348"/>
        <v>0.99999999694851-0.000055240295512126i</v>
      </c>
      <c r="H1235" t="str">
        <f t="shared" si="349"/>
        <v>15.1583015351433+2.16790237075877i</v>
      </c>
      <c r="I1235" t="str">
        <f t="shared" si="350"/>
        <v>24.2362930337021-167.332968764077i</v>
      </c>
      <c r="K1235" t="str">
        <f t="shared" si="351"/>
        <v>0.32324069202438-0.0465421036076956i</v>
      </c>
      <c r="L1235" t="str">
        <f t="shared" si="352"/>
        <v>0.000833333333333333-8.80375788103971i</v>
      </c>
      <c r="M1235" t="str">
        <f t="shared" si="353"/>
        <v>0.005-3.09779288006637i</v>
      </c>
      <c r="N1235">
        <f t="shared" si="354"/>
        <v>82.65312848922062</v>
      </c>
      <c r="O1235">
        <f t="shared" si="355"/>
        <v>61.227844821946114</v>
      </c>
      <c r="P1235" s="3">
        <f t="shared" si="356"/>
        <v>61.227844821946114</v>
      </c>
      <c r="Q1235" s="3">
        <f t="shared" si="357"/>
        <v>-97.34687151077938</v>
      </c>
      <c r="R1235">
        <f t="shared" si="358"/>
        <v>82.65312848922062</v>
      </c>
      <c r="S1235">
        <f t="shared" si="359"/>
        <v>9.1580897035832151E-2</v>
      </c>
      <c r="T1235">
        <f t="shared" si="342"/>
        <v>61.227844821946114</v>
      </c>
    </row>
    <row r="1236" spans="1:20" x14ac:dyDescent="0.25">
      <c r="A1236">
        <f t="shared" si="343"/>
        <v>577.60634171122786</v>
      </c>
      <c r="B1236">
        <f t="shared" si="360"/>
        <v>91.928904444568317</v>
      </c>
      <c r="C1236" t="str">
        <f t="shared" si="344"/>
        <v>-147.267606161302-1137.89377066512i</v>
      </c>
      <c r="D1236" t="str">
        <f t="shared" si="345"/>
        <v>3.47812494447288-173.128732524014i</v>
      </c>
      <c r="E1236" t="str">
        <f t="shared" si="346"/>
        <v>162.326067432411-0.852878115251099i</v>
      </c>
      <c r="F1236" t="str">
        <f t="shared" si="347"/>
        <v>2.90990990096273-1624.70261122469i</v>
      </c>
      <c r="G1236" t="str">
        <f t="shared" si="348"/>
        <v>0.999999996925274-0.0000554502086337837i</v>
      </c>
      <c r="H1236" t="str">
        <f t="shared" si="349"/>
        <v>15.1583532215147+2.17614256292681i</v>
      </c>
      <c r="I1236" t="str">
        <f t="shared" si="350"/>
        <v>24.2363178648186-166.699755269464i</v>
      </c>
      <c r="K1236" t="str">
        <f t="shared" si="351"/>
        <v>0.323190294784992-0.0467116164412008i</v>
      </c>
      <c r="L1236" t="str">
        <f t="shared" si="352"/>
        <v>0.000833333333333333-8.77043024610452i</v>
      </c>
      <c r="M1236" t="str">
        <f t="shared" si="353"/>
        <v>0.005-3.0860658299127i</v>
      </c>
      <c r="N1236">
        <f t="shared" si="354"/>
        <v>82.625700510653914</v>
      </c>
      <c r="O1236">
        <f t="shared" si="355"/>
        <v>61.194175583521648</v>
      </c>
      <c r="P1236" s="3">
        <f t="shared" si="356"/>
        <v>61.194175583521648</v>
      </c>
      <c r="Q1236" s="3">
        <f t="shared" si="357"/>
        <v>-97.374299489346086</v>
      </c>
      <c r="R1236">
        <f t="shared" si="358"/>
        <v>82.625700510653914</v>
      </c>
      <c r="S1236">
        <f t="shared" si="359"/>
        <v>9.1928904444568318E-2</v>
      </c>
      <c r="T1236">
        <f t="shared" si="342"/>
        <v>61.194175583521648</v>
      </c>
    </row>
    <row r="1237" spans="1:20" x14ac:dyDescent="0.25">
      <c r="A1237">
        <f t="shared" si="343"/>
        <v>579.80124580973052</v>
      </c>
      <c r="B1237">
        <f t="shared" si="360"/>
        <v>92.278234281457685</v>
      </c>
      <c r="C1237" t="str">
        <f t="shared" si="344"/>
        <v>-147.242312205864-1133.42016134289i</v>
      </c>
      <c r="D1237" t="str">
        <f t="shared" si="345"/>
        <v>3.47812494405007-172.473337188983i</v>
      </c>
      <c r="E1237" t="str">
        <f t="shared" si="346"/>
        <v>162.324999962457-0.855955197433594i</v>
      </c>
      <c r="F1237" t="str">
        <f t="shared" si="347"/>
        <v>2.9099099008946-1618.55211441853i</v>
      </c>
      <c r="G1237" t="str">
        <f t="shared" si="348"/>
        <v>0.999999996901862-0.0000556609194252889i</v>
      </c>
      <c r="H1237" t="str">
        <f t="shared" si="349"/>
        <v>15.1584053016303+2.18441409258314i</v>
      </c>
      <c r="I1237" t="str">
        <f t="shared" si="350"/>
        <v>24.2363428850599-166.068939808136i</v>
      </c>
      <c r="K1237" t="str">
        <f t="shared" si="351"/>
        <v>0.323139529829394-0.0468816916930585i</v>
      </c>
      <c r="L1237" t="str">
        <f t="shared" si="352"/>
        <v>0.000833333333333333-8.73722877675281i</v>
      </c>
      <c r="M1237" t="str">
        <f t="shared" si="353"/>
        <v>0.005-3.07438317385206i</v>
      </c>
      <c r="N1237">
        <f t="shared" si="354"/>
        <v>82.598173812528671</v>
      </c>
      <c r="O1237">
        <f t="shared" si="355"/>
        <v>61.160500948739262</v>
      </c>
      <c r="P1237" s="3">
        <f t="shared" si="356"/>
        <v>61.160500948739262</v>
      </c>
      <c r="Q1237" s="3">
        <f t="shared" si="357"/>
        <v>-97.401826187471329</v>
      </c>
      <c r="R1237">
        <f t="shared" si="358"/>
        <v>82.598173812528671</v>
      </c>
      <c r="S1237">
        <f t="shared" si="359"/>
        <v>9.2278234281457691E-2</v>
      </c>
      <c r="T1237">
        <f t="shared" si="342"/>
        <v>61.160500948739262</v>
      </c>
    </row>
    <row r="1238" spans="1:20" x14ac:dyDescent="0.25">
      <c r="A1238">
        <f t="shared" si="343"/>
        <v>582.00449054380749</v>
      </c>
      <c r="B1238">
        <f t="shared" si="360"/>
        <v>92.628891571727223</v>
      </c>
      <c r="C1238" t="str">
        <f t="shared" si="344"/>
        <v>-147.216834424414-1128.9629140063i</v>
      </c>
      <c r="D1238" t="str">
        <f t="shared" si="345"/>
        <v>3.47812494362405-171.820422940811i</v>
      </c>
      <c r="E1238" t="str">
        <f t="shared" si="346"/>
        <v>162.323924737305-0.859042154530845i</v>
      </c>
      <c r="F1238" t="str">
        <f t="shared" si="347"/>
        <v>2.90990990082596-1612.42490102792i</v>
      </c>
      <c r="G1238" t="str">
        <f t="shared" si="348"/>
        <v>0.999999996878271-0.0000558724309177869i</v>
      </c>
      <c r="H1238" t="str">
        <f t="shared" si="349"/>
        <v>15.1584577784909+2.19271707909359i</v>
      </c>
      <c r="I1238" t="str">
        <f t="shared" si="350"/>
        <v>24.2363680958665-165.440513305615i</v>
      </c>
      <c r="K1238" t="str">
        <f t="shared" si="351"/>
        <v>0.323088394594956-0.0470523306089623i</v>
      </c>
      <c r="L1238" t="str">
        <f t="shared" si="352"/>
        <v>0.000833333333333333-8.70415299537039i</v>
      </c>
      <c r="M1238" t="str">
        <f t="shared" si="353"/>
        <v>0.005-3.06274474382553i</v>
      </c>
      <c r="N1238">
        <f t="shared" si="354"/>
        <v>82.570548080811633</v>
      </c>
      <c r="O1238">
        <f t="shared" si="355"/>
        <v>61.126820878409504</v>
      </c>
      <c r="P1238" s="3">
        <f t="shared" si="356"/>
        <v>61.126820878409504</v>
      </c>
      <c r="Q1238" s="3">
        <f t="shared" si="357"/>
        <v>-97.429451919188367</v>
      </c>
      <c r="R1238">
        <f t="shared" si="358"/>
        <v>82.570548080811633</v>
      </c>
      <c r="S1238">
        <f t="shared" si="359"/>
        <v>9.2628891571727226E-2</v>
      </c>
      <c r="T1238">
        <f t="shared" si="342"/>
        <v>61.126820878409504</v>
      </c>
    </row>
    <row r="1239" spans="1:20" x14ac:dyDescent="0.25">
      <c r="A1239">
        <f t="shared" si="343"/>
        <v>584.21610760787405</v>
      </c>
      <c r="B1239">
        <f t="shared" si="360"/>
        <v>92.980881359699794</v>
      </c>
      <c r="C1239" t="str">
        <f t="shared" si="344"/>
        <v>-147.191171546721-1124.52196516262i</v>
      </c>
      <c r="D1239" t="str">
        <f t="shared" si="345"/>
        <v>3.47812494319477-171.169980387106i</v>
      </c>
      <c r="E1239" t="str">
        <f t="shared" si="346"/>
        <v>162.322841703411-0.862139004326115i</v>
      </c>
      <c r="F1239" t="str">
        <f t="shared" si="347"/>
        <v>2.90990990075679-1606.32088291084i</v>
      </c>
      <c r="G1239" t="str">
        <f t="shared" si="348"/>
        <v>0.999999996854501-0.0000560847461539414i</v>
      </c>
      <c r="H1239" t="str">
        <f t="shared" si="349"/>
        <v>15.1585106551203+2.20105164228085i</v>
      </c>
      <c r="I1239" t="str">
        <f t="shared" si="350"/>
        <v>24.2363934986904-164.814466721789i</v>
      </c>
      <c r="K1239" t="str">
        <f t="shared" si="351"/>
        <v>0.323036886502987-0.047223534429946i</v>
      </c>
      <c r="L1239" t="str">
        <f t="shared" si="352"/>
        <v>0.000833333333333333-8.67120242615107i</v>
      </c>
      <c r="M1239" t="str">
        <f t="shared" si="353"/>
        <v>0.005-3.05115037241037i</v>
      </c>
      <c r="N1239">
        <f t="shared" si="354"/>
        <v>82.542823000939663</v>
      </c>
      <c r="O1239">
        <f t="shared" si="355"/>
        <v>61.093135333072517</v>
      </c>
      <c r="P1239" s="3">
        <f t="shared" si="356"/>
        <v>61.093135333072517</v>
      </c>
      <c r="Q1239" s="3">
        <f t="shared" si="357"/>
        <v>-97.457176999060337</v>
      </c>
      <c r="R1239">
        <f t="shared" si="358"/>
        <v>82.542823000939663</v>
      </c>
      <c r="S1239">
        <f t="shared" si="359"/>
        <v>9.2980881359699799E-2</v>
      </c>
      <c r="T1239">
        <f t="shared" si="342"/>
        <v>61.093135333072517</v>
      </c>
    </row>
    <row r="1240" spans="1:20" x14ac:dyDescent="0.25">
      <c r="A1240">
        <f t="shared" si="343"/>
        <v>586.43612881678393</v>
      </c>
      <c r="B1240">
        <f t="shared" si="360"/>
        <v>93.334208708866655</v>
      </c>
      <c r="C1240" t="str">
        <f t="shared" si="344"/>
        <v>-147.165322294758-1120.09725156022i</v>
      </c>
      <c r="D1240" t="str">
        <f t="shared" si="345"/>
        <v>3.47812494276222-170.522000171036i</v>
      </c>
      <c r="E1240" t="str">
        <f t="shared" si="346"/>
        <v>162.321750806899-0.865245764463243i</v>
      </c>
      <c r="F1240" t="str">
        <f t="shared" si="347"/>
        <v>2.90990990068709-1600.23997225895i</v>
      </c>
      <c r="G1240" t="str">
        <f t="shared" si="348"/>
        <v>0.99999999683055-0.000056297868187978i</v>
      </c>
      <c r="H1240" t="str">
        <f t="shared" si="349"/>
        <v>15.1585639345655+2.20941790242622i</v>
      </c>
      <c r="I1240" t="str">
        <f t="shared" si="350"/>
        <v>24.2364190949947-164.190791050786i</v>
      </c>
      <c r="K1240" t="str">
        <f t="shared" si="351"/>
        <v>0.322985002958668-0.0473953043922734i</v>
      </c>
      <c r="L1240" t="str">
        <f t="shared" si="352"/>
        <v>0.000833333333333333-8.63837659508972i</v>
      </c>
      <c r="M1240" t="str">
        <f t="shared" si="353"/>
        <v>0.005-3.03959989281766i</v>
      </c>
      <c r="N1240">
        <f t="shared" si="354"/>
        <v>82.514998257824828</v>
      </c>
      <c r="O1240">
        <f t="shared" si="355"/>
        <v>61.059444272996686</v>
      </c>
      <c r="P1240" s="3">
        <f t="shared" si="356"/>
        <v>61.059444272996686</v>
      </c>
      <c r="Q1240" s="3">
        <f t="shared" si="357"/>
        <v>-97.485001742175172</v>
      </c>
      <c r="R1240">
        <f t="shared" si="358"/>
        <v>82.514998257824828</v>
      </c>
      <c r="S1240">
        <f t="shared" si="359"/>
        <v>9.3334208708866648E-2</v>
      </c>
      <c r="T1240">
        <f t="shared" si="342"/>
        <v>61.059444272996686</v>
      </c>
    </row>
    <row r="1241" spans="1:20" x14ac:dyDescent="0.25">
      <c r="A1241">
        <f t="shared" si="343"/>
        <v>588.66458610628774</v>
      </c>
      <c r="B1241">
        <f t="shared" si="360"/>
        <v>93.688878701960348</v>
      </c>
      <c r="C1241" t="str">
        <f t="shared" si="344"/>
        <v>-147.139285382667-1115.68871018766i</v>
      </c>
      <c r="D1241" t="str">
        <f t="shared" si="345"/>
        <v>3.4781249423264-169.876472971186i</v>
      </c>
      <c r="E1241" t="str">
        <f t="shared" si="346"/>
        <v>162.320651993566-0.868362452444697i</v>
      </c>
      <c r="F1241" t="str">
        <f t="shared" si="347"/>
        <v>2.90990990061686-1594.18208159629i</v>
      </c>
      <c r="G1241" t="str">
        <f t="shared" si="348"/>
        <v>0.999999996806416-0.0000565118000857284i</v>
      </c>
      <c r="H1241" t="str">
        <f t="shared" si="349"/>
        <v>15.1586176198964+2.21781598027138i</v>
      </c>
      <c r="I1241" t="str">
        <f t="shared" si="350"/>
        <v>24.236444886253-163.569477320835i</v>
      </c>
      <c r="K1241" t="str">
        <f t="shared" si="351"/>
        <v>0.322932741350972-0.047567641727326i</v>
      </c>
      <c r="L1241" t="str">
        <f t="shared" si="352"/>
        <v>0.000833333333333333-8.60567502997581i</v>
      </c>
      <c r="M1241" t="str">
        <f t="shared" si="353"/>
        <v>0.005-3.02809313888988i</v>
      </c>
      <c r="N1241">
        <f t="shared" si="354"/>
        <v>82.487073535859352</v>
      </c>
      <c r="O1241">
        <f t="shared" si="355"/>
        <v>61.025747658176428</v>
      </c>
      <c r="P1241" s="3">
        <f t="shared" si="356"/>
        <v>61.025747658176428</v>
      </c>
      <c r="Q1241" s="3">
        <f t="shared" si="357"/>
        <v>-97.512926464140648</v>
      </c>
      <c r="R1241">
        <f t="shared" si="358"/>
        <v>82.487073535859352</v>
      </c>
      <c r="S1241">
        <f t="shared" si="359"/>
        <v>9.3688878701960354E-2</v>
      </c>
      <c r="T1241">
        <f t="shared" si="342"/>
        <v>61.025747658176428</v>
      </c>
    </row>
    <row r="1242" spans="1:20" x14ac:dyDescent="0.25">
      <c r="A1242">
        <f t="shared" si="343"/>
        <v>590.90151153349166</v>
      </c>
      <c r="B1242">
        <f t="shared" si="360"/>
        <v>94.044896441027802</v>
      </c>
      <c r="C1242" t="str">
        <f t="shared" si="344"/>
        <v>-147.113059516734-1111.29627827294i</v>
      </c>
      <c r="D1242" t="str">
        <f t="shared" si="345"/>
        <v>3.47812494188724-169.233389501432i</v>
      </c>
      <c r="E1242" t="str">
        <f t="shared" si="346"/>
        <v>162.31954520888-0.871489085629522i</v>
      </c>
      <c r="F1242" t="str">
        <f t="shared" si="347"/>
        <v>2.90990990054612-1588.14712377809i</v>
      </c>
      <c r="G1242" t="str">
        <f t="shared" si="348"/>
        <v>0.999999996782099-0.0000567265449246748i</v>
      </c>
      <c r="H1242" t="str">
        <f t="shared" si="349"/>
        <v>15.1586717142068+2.22624599702021i</v>
      </c>
      <c r="I1242" t="str">
        <f t="shared" si="350"/>
        <v>24.2364708739512-162.950516594149i</v>
      </c>
      <c r="K1242" t="str">
        <f t="shared" si="351"/>
        <v>0.322880099052596-0.0477405476614904i</v>
      </c>
      <c r="L1242" t="str">
        <f t="shared" si="352"/>
        <v>0.000833333333333333-8.57309726038635i</v>
      </c>
      <c r="M1242" t="str">
        <f t="shared" si="353"/>
        <v>0.005-3.0166299450985i</v>
      </c>
      <c r="N1242">
        <f t="shared" si="354"/>
        <v>82.459048518920753</v>
      </c>
      <c r="O1242">
        <f t="shared" si="355"/>
        <v>60.99204544833124</v>
      </c>
      <c r="P1242" s="3">
        <f t="shared" si="356"/>
        <v>60.99204544833124</v>
      </c>
      <c r="Q1242" s="3">
        <f t="shared" si="357"/>
        <v>-97.540951481079247</v>
      </c>
      <c r="R1242">
        <f t="shared" si="358"/>
        <v>82.459048518920753</v>
      </c>
      <c r="S1242">
        <f t="shared" si="359"/>
        <v>9.40448964410278E-2</v>
      </c>
      <c r="T1242">
        <f t="shared" si="342"/>
        <v>60.99204544833124</v>
      </c>
    </row>
    <row r="1243" spans="1:20" x14ac:dyDescent="0.25">
      <c r="A1243">
        <f t="shared" si="343"/>
        <v>593.1469372773189</v>
      </c>
      <c r="B1243">
        <f t="shared" si="360"/>
        <v>94.402267047503713</v>
      </c>
      <c r="C1243" t="str">
        <f t="shared" si="344"/>
        <v>-147.086643395348-1106.91989328258i</v>
      </c>
      <c r="D1243" t="str">
        <f t="shared" si="345"/>
        <v>3.47812494144475-168.592740510802i</v>
      </c>
      <c r="E1243" t="str">
        <f t="shared" si="346"/>
        <v>162.318430397975-0.874625681229966i</v>
      </c>
      <c r="F1243" t="str">
        <f t="shared" si="347"/>
        <v>2.9099099004748-1582.13501198944i</v>
      </c>
      <c r="G1243" t="str">
        <f t="shared" si="348"/>
        <v>0.999999996757597-0.0000569421057939933i</v>
      </c>
      <c r="H1243" t="str">
        <f t="shared" si="349"/>
        <v>15.1587262206137+2.23470807434049i</v>
      </c>
      <c r="I1243" t="str">
        <f t="shared" si="350"/>
        <v>24.2364970595851-162.333899966783i</v>
      </c>
      <c r="K1243" t="str">
        <f t="shared" si="351"/>
        <v>0.322827073419887-0.0479140234160435i</v>
      </c>
      <c r="L1243" t="str">
        <f t="shared" si="352"/>
        <v>0.000833333333333333-8.54064281767913i</v>
      </c>
      <c r="M1243" t="str">
        <f t="shared" si="353"/>
        <v>0.005-3.00521014654165i</v>
      </c>
      <c r="N1243">
        <f t="shared" si="354"/>
        <v>82.430922890376948</v>
      </c>
      <c r="O1243">
        <f t="shared" si="355"/>
        <v>60.958337602903413</v>
      </c>
      <c r="P1243" s="3">
        <f t="shared" si="356"/>
        <v>60.958337602903413</v>
      </c>
      <c r="Q1243" s="3">
        <f t="shared" si="357"/>
        <v>-97.569077109623052</v>
      </c>
      <c r="R1243">
        <f t="shared" si="358"/>
        <v>82.430922890376948</v>
      </c>
      <c r="S1243">
        <f t="shared" si="359"/>
        <v>9.4402267047503707E-2</v>
      </c>
      <c r="T1243">
        <f t="shared" si="342"/>
        <v>60.958337602903413</v>
      </c>
    </row>
    <row r="1244" spans="1:20" x14ac:dyDescent="0.25">
      <c r="A1244">
        <f t="shared" si="343"/>
        <v>595.40089563897277</v>
      </c>
      <c r="B1244">
        <f t="shared" si="360"/>
        <v>94.76099566228423</v>
      </c>
      <c r="C1244" t="str">
        <f t="shared" si="344"/>
        <v>-147.060035708966-1102.5594929208i</v>
      </c>
      <c r="D1244" t="str">
        <f t="shared" si="345"/>
        <v>3.47812494099887-167.954516783344i</v>
      </c>
      <c r="E1244" t="str">
        <f t="shared" si="346"/>
        <v>162.317307505649-0.877772256308992i</v>
      </c>
      <c r="F1244" t="str">
        <f t="shared" si="347"/>
        <v>2.90990990040297-1576.14565974409i</v>
      </c>
      <c r="G1244" t="str">
        <f t="shared" si="348"/>
        <v>0.999999996732907-0.0000571584857945993i</v>
      </c>
      <c r="H1244" t="str">
        <f t="shared" si="349"/>
        <v>15.158781142258+2.24320233436585i</v>
      </c>
      <c r="I1244" t="str">
        <f t="shared" si="350"/>
        <v>24.236523444663-161.719618568517i</v>
      </c>
      <c r="K1244" t="str">
        <f t="shared" si="351"/>
        <v>0.322773661792769-0.0480880702070384i</v>
      </c>
      <c r="L1244" t="str">
        <f t="shared" si="352"/>
        <v>0.000833333333333333-8.50831123498621i</v>
      </c>
      <c r="M1244" t="str">
        <f t="shared" si="353"/>
        <v>0.005-2.99383357894166i</v>
      </c>
      <c r="N1244">
        <f t="shared" si="354"/>
        <v>82.402696333091711</v>
      </c>
      <c r="O1244">
        <f t="shared" si="355"/>
        <v>60.924624081056422</v>
      </c>
      <c r="P1244" s="3">
        <f t="shared" si="356"/>
        <v>60.924624081056422</v>
      </c>
      <c r="Q1244" s="3">
        <f t="shared" si="357"/>
        <v>-97.597303666908289</v>
      </c>
      <c r="R1244">
        <f t="shared" si="358"/>
        <v>82.402696333091711</v>
      </c>
      <c r="S1244">
        <f t="shared" si="359"/>
        <v>9.4760995662284228E-2</v>
      </c>
      <c r="T1244">
        <f t="shared" si="342"/>
        <v>60.924624081056422</v>
      </c>
    </row>
    <row r="1245" spans="1:20" x14ac:dyDescent="0.25">
      <c r="A1245">
        <f t="shared" si="343"/>
        <v>597.66341904240085</v>
      </c>
      <c r="B1245">
        <f t="shared" si="360"/>
        <v>95.12108744580091</v>
      </c>
      <c r="C1245" t="str">
        <f t="shared" si="344"/>
        <v>-147.033235140099-1098.21501512875i</v>
      </c>
      <c r="D1245" t="str">
        <f t="shared" si="345"/>
        <v>3.47812494054961-167.318709137997i</v>
      </c>
      <c r="E1245" t="str">
        <f t="shared" si="346"/>
        <v>162.31617647637-0.880928827778508i</v>
      </c>
      <c r="F1245" t="str">
        <f t="shared" si="347"/>
        <v>2.90990990033059-1570.17898088322i</v>
      </c>
      <c r="G1245" t="str">
        <f t="shared" si="348"/>
        <v>0.99999999670803-0.0000573756880391915i</v>
      </c>
      <c r="H1245" t="str">
        <f t="shared" si="349"/>
        <v>15.1588364823046+2.25172889969747i</v>
      </c>
      <c r="I1245" t="str">
        <f t="shared" si="350"/>
        <v>24.2365500307048-161.107663562725i</v>
      </c>
      <c r="K1245" t="str">
        <f t="shared" si="351"/>
        <v>0.322719861494668-0.0482626892451864i</v>
      </c>
      <c r="L1245" t="str">
        <f t="shared" si="352"/>
        <v>0.000833333333333333-8.47610204720681i</v>
      </c>
      <c r="M1245" t="str">
        <f t="shared" si="353"/>
        <v>0.005-2.98250007864282i</v>
      </c>
      <c r="N1245">
        <f t="shared" si="354"/>
        <v>82.374368529429475</v>
      </c>
      <c r="O1245">
        <f t="shared" si="355"/>
        <v>60.89090484167366</v>
      </c>
      <c r="P1245" s="3">
        <f t="shared" si="356"/>
        <v>60.89090484167366</v>
      </c>
      <c r="Q1245" s="3">
        <f t="shared" si="357"/>
        <v>-97.625631470570525</v>
      </c>
      <c r="R1245">
        <f t="shared" si="358"/>
        <v>82.374368529429475</v>
      </c>
      <c r="S1245">
        <f t="shared" si="359"/>
        <v>9.5121087445800917E-2</v>
      </c>
      <c r="T1245">
        <f t="shared" si="342"/>
        <v>60.89090484167366</v>
      </c>
    </row>
    <row r="1246" spans="1:20" x14ac:dyDescent="0.25">
      <c r="A1246">
        <f t="shared" si="343"/>
        <v>599.93454003476199</v>
      </c>
      <c r="B1246">
        <f t="shared" si="360"/>
        <v>95.482547578094952</v>
      </c>
      <c r="C1246" t="str">
        <f t="shared" si="344"/>
        <v>-147.006240363254-1093.88639808361i</v>
      </c>
      <c r="D1246" t="str">
        <f t="shared" si="345"/>
        <v>3.47812494009694-166.685308428454i</v>
      </c>
      <c r="E1246" t="str">
        <f t="shared" si="346"/>
        <v>162.315037254268-0.884095412395322i</v>
      </c>
      <c r="F1246" t="str">
        <f t="shared" si="347"/>
        <v>2.90990990025764-1564.23488957413i</v>
      </c>
      <c r="G1246" t="str">
        <f t="shared" si="348"/>
        <v>0.999999996682964-0.0000575937156522968i</v>
      </c>
      <c r="H1246" t="str">
        <f t="shared" si="349"/>
        <v>15.1588922439426+2.26028789340595i</v>
      </c>
      <c r="I1246" t="str">
        <f t="shared" si="350"/>
        <v>24.2365768192413-160.498026146244i</v>
      </c>
      <c r="K1246" t="str">
        <f t="shared" si="351"/>
        <v>0.322665669832441-0.0484378817357391i</v>
      </c>
      <c r="L1246" t="str">
        <f t="shared" si="352"/>
        <v>0.000833333333333333-8.44401479100101i</v>
      </c>
      <c r="M1246" t="str">
        <f t="shared" si="353"/>
        <v>0.005-2.97120948260892i</v>
      </c>
      <c r="N1246">
        <f t="shared" si="354"/>
        <v>82.345939161261668</v>
      </c>
      <c r="O1246">
        <f t="shared" si="355"/>
        <v>60.857179843356207</v>
      </c>
      <c r="P1246" s="3">
        <f t="shared" si="356"/>
        <v>60.857179843356207</v>
      </c>
      <c r="Q1246" s="3">
        <f t="shared" si="357"/>
        <v>-97.654060838738332</v>
      </c>
      <c r="R1246">
        <f t="shared" si="358"/>
        <v>82.345939161261668</v>
      </c>
      <c r="S1246">
        <f t="shared" si="359"/>
        <v>9.5482547578094948E-2</v>
      </c>
      <c r="T1246">
        <f t="shared" si="342"/>
        <v>60.857179843356207</v>
      </c>
    </row>
    <row r="1247" spans="1:20" x14ac:dyDescent="0.25">
      <c r="A1247">
        <f t="shared" si="343"/>
        <v>602.21429128689408</v>
      </c>
      <c r="B1247">
        <f t="shared" si="360"/>
        <v>95.84538125889172</v>
      </c>
      <c r="C1247" t="str">
        <f t="shared" si="344"/>
        <v>-146.979050044917-1089.57358019782i</v>
      </c>
      <c r="D1247" t="str">
        <f t="shared" si="345"/>
        <v>3.47812493964081-166.054305543032i</v>
      </c>
      <c r="E1247" t="str">
        <f t="shared" si="346"/>
        <v>162.313889783133-0.887272026759183i</v>
      </c>
      <c r="F1247" t="str">
        <f t="shared" si="347"/>
        <v>2.90990990018413-1558.31330030908i</v>
      </c>
      <c r="G1247" t="str">
        <f t="shared" si="348"/>
        <v>0.999999996657706-0.0000578125717703152i</v>
      </c>
      <c r="H1247" t="str">
        <f t="shared" si="349"/>
        <v>15.1589484303852+2.26887943903305i</v>
      </c>
      <c r="I1247" t="str">
        <f t="shared" si="350"/>
        <v>24.236603811815-159.890697549253i</v>
      </c>
      <c r="K1247" t="str">
        <f t="shared" si="351"/>
        <v>0.322611084096309-0.0486136488783707i</v>
      </c>
      <c r="L1247" t="str">
        <f t="shared" si="352"/>
        <v>0.000833333333333333-8.41204900478283i</v>
      </c>
      <c r="M1247" t="str">
        <f t="shared" si="353"/>
        <v>0.005-2.95996162842091i</v>
      </c>
      <c r="N1247">
        <f t="shared" si="354"/>
        <v>82.317407909971664</v>
      </c>
      <c r="O1247">
        <f t="shared" si="355"/>
        <v>60.823449044421515</v>
      </c>
      <c r="P1247" s="3">
        <f t="shared" si="356"/>
        <v>60.823449044421515</v>
      </c>
      <c r="Q1247" s="3">
        <f t="shared" si="357"/>
        <v>-97.682592090028336</v>
      </c>
      <c r="R1247">
        <f t="shared" si="358"/>
        <v>82.317407909971664</v>
      </c>
      <c r="S1247">
        <f t="shared" si="359"/>
        <v>9.5845381258891721E-2</v>
      </c>
      <c r="T1247">
        <f t="shared" si="342"/>
        <v>60.823449044421515</v>
      </c>
    </row>
    <row r="1248" spans="1:20" x14ac:dyDescent="0.25">
      <c r="A1248">
        <f t="shared" si="343"/>
        <v>604.5027055937843</v>
      </c>
      <c r="B1248">
        <f t="shared" si="360"/>
        <v>96.209593707675509</v>
      </c>
      <c r="C1248" t="str">
        <f t="shared" si="344"/>
        <v>-146.95166284353-1085.27650011829i</v>
      </c>
      <c r="D1248" t="str">
        <f t="shared" si="345"/>
        <v>3.47812493918122-165.425691404545i</v>
      </c>
      <c r="E1248" t="str">
        <f t="shared" si="346"/>
        <v>162.312734006423-0.890458687310812i</v>
      </c>
      <c r="F1248" t="str">
        <f t="shared" si="347"/>
        <v>2.90990990011008-1552.41412790402i</v>
      </c>
      <c r="G1248" t="str">
        <f t="shared" si="348"/>
        <v>0.999999996632257-0.0000580322595415655i</v>
      </c>
      <c r="H1248" t="str">
        <f t="shared" si="349"/>
        <v>15.1590050448705+2.27750366059366i</v>
      </c>
      <c r="I1248" t="str">
        <f t="shared" si="350"/>
        <v>24.2366310099809-159.285669035143i</v>
      </c>
      <c r="K1248" t="str">
        <f t="shared" si="351"/>
        <v>0.322556101559773-0.0487899918670549i</v>
      </c>
      <c r="L1248" t="str">
        <f t="shared" si="352"/>
        <v>0.000833333333333333-8.38020422871372i</v>
      </c>
      <c r="M1248" t="str">
        <f t="shared" si="353"/>
        <v>0.005-2.94875635427467i</v>
      </c>
      <c r="N1248">
        <f t="shared" si="354"/>
        <v>82.288774456460317</v>
      </c>
      <c r="O1248">
        <f t="shared" si="355"/>
        <v>60.78971240290187</v>
      </c>
      <c r="P1248" s="3">
        <f t="shared" si="356"/>
        <v>60.78971240290187</v>
      </c>
      <c r="Q1248" s="3">
        <f t="shared" si="357"/>
        <v>-97.711225543539683</v>
      </c>
      <c r="R1248">
        <f t="shared" si="358"/>
        <v>82.288774456460317</v>
      </c>
      <c r="S1248">
        <f t="shared" si="359"/>
        <v>9.6209593707675511E-2</v>
      </c>
      <c r="T1248">
        <f t="shared" si="342"/>
        <v>60.78971240290187</v>
      </c>
    </row>
    <row r="1249" spans="1:20" x14ac:dyDescent="0.25">
      <c r="A1249">
        <f t="shared" si="343"/>
        <v>606.79981587504074</v>
      </c>
      <c r="B1249">
        <f t="shared" si="360"/>
        <v>96.575190163764674</v>
      </c>
      <c r="C1249" t="str">
        <f t="shared" si="344"/>
        <v>-146.924077409427-1080.99509672547i</v>
      </c>
      <c r="D1249" t="str">
        <f t="shared" si="345"/>
        <v>3.4781249387181-164.799456970165i</v>
      </c>
      <c r="E1249" t="str">
        <f t="shared" si="346"/>
        <v>162.311569867248-0.893655410327208i</v>
      </c>
      <c r="F1249" t="str">
        <f t="shared" si="347"/>
        <v>2.90990990003546-1546.53728749736i</v>
      </c>
      <c r="G1249" t="str">
        <f t="shared" si="348"/>
        <v>0.999999996606613-0.0000582527821263297i</v>
      </c>
      <c r="H1249" t="str">
        <f t="shared" si="349"/>
        <v>15.1590620906609+2.28616068257752i</v>
      </c>
      <c r="I1249" t="str">
        <f t="shared" si="350"/>
        <v>24.2366584153048-158.682931900392i</v>
      </c>
      <c r="K1249" t="str">
        <f t="shared" si="351"/>
        <v>0.322500719479553-0.0489669118899451i</v>
      </c>
      <c r="L1249" t="str">
        <f t="shared" si="352"/>
        <v>0.000833333333333333-8.34848000469588i</v>
      </c>
      <c r="M1249" t="str">
        <f t="shared" si="353"/>
        <v>0.005-2.93759349897855i</v>
      </c>
      <c r="N1249">
        <f t="shared" si="354"/>
        <v>82.260038481152364</v>
      </c>
      <c r="O1249">
        <f t="shared" si="355"/>
        <v>60.755969876541805</v>
      </c>
      <c r="P1249" s="3">
        <f t="shared" si="356"/>
        <v>60.755969876541805</v>
      </c>
      <c r="Q1249" s="3">
        <f t="shared" si="357"/>
        <v>-97.739961518847636</v>
      </c>
      <c r="R1249">
        <f t="shared" si="358"/>
        <v>82.260038481152364</v>
      </c>
      <c r="S1249">
        <f t="shared" si="359"/>
        <v>9.6575190163764674E-2</v>
      </c>
      <c r="T1249">
        <f t="shared" si="342"/>
        <v>60.755969876541805</v>
      </c>
    </row>
    <row r="1250" spans="1:20" x14ac:dyDescent="0.25">
      <c r="A1250">
        <f t="shared" si="343"/>
        <v>609.10565517536588</v>
      </c>
      <c r="B1250">
        <f t="shared" si="360"/>
        <v>96.942175886386977</v>
      </c>
      <c r="C1250" t="str">
        <f t="shared" si="344"/>
        <v>-146.896292384838-1076.72930913268i</v>
      </c>
      <c r="D1250" t="str">
        <f t="shared" si="345"/>
        <v>3.47812493825148-164.175593231302i</v>
      </c>
      <c r="E1250" t="str">
        <f t="shared" si="346"/>
        <v>162.31039730838-0.896862211920833i</v>
      </c>
      <c r="F1250" t="str">
        <f t="shared" si="347"/>
        <v>2.90990989996028-1540.68269454881i</v>
      </c>
      <c r="G1250" t="str">
        <f t="shared" si="348"/>
        <v>0.999999996580775-0.0000584741426968988i</v>
      </c>
      <c r="H1250" t="str">
        <f t="shared" si="349"/>
        <v>15.159119571044+2.2948506299511i</v>
      </c>
      <c r="I1250" t="str">
        <f t="shared" si="350"/>
        <v>24.2366860293655-158.082477474445i</v>
      </c>
      <c r="K1250" t="str">
        <f t="shared" si="351"/>
        <v>0.322444935095513-0.0491444101292511i</v>
      </c>
      <c r="L1250" t="str">
        <f t="shared" si="352"/>
        <v>0.000833333333333333-8.3168758763657i</v>
      </c>
      <c r="M1250" t="str">
        <f t="shared" si="353"/>
        <v>0.005-2.92647290195114i</v>
      </c>
      <c r="N1250">
        <f t="shared" si="354"/>
        <v>82.23119966400148</v>
      </c>
      <c r="O1250">
        <f t="shared" si="355"/>
        <v>60.722221422797425</v>
      </c>
      <c r="P1250" s="3">
        <f t="shared" si="356"/>
        <v>60.722221422797425</v>
      </c>
      <c r="Q1250" s="3">
        <f t="shared" si="357"/>
        <v>-97.76880033599852</v>
      </c>
      <c r="R1250">
        <f t="shared" si="358"/>
        <v>82.23119966400148</v>
      </c>
      <c r="S1250">
        <f t="shared" si="359"/>
        <v>9.6942175886386983E-2</v>
      </c>
      <c r="T1250">
        <f t="shared" si="342"/>
        <v>60.722221422797425</v>
      </c>
    </row>
    <row r="1251" spans="1:20" x14ac:dyDescent="0.25">
      <c r="A1251">
        <f t="shared" si="343"/>
        <v>611.42025666503218</v>
      </c>
      <c r="B1251">
        <f t="shared" si="360"/>
        <v>97.310556154755247</v>
      </c>
      <c r="C1251" t="str">
        <f t="shared" si="344"/>
        <v>-146.868306403839-1072.47907668523i</v>
      </c>
      <c r="D1251" t="str">
        <f t="shared" si="345"/>
        <v>3.4781249377813-163.554091213465i</v>
      </c>
      <c r="E1251" t="str">
        <f t="shared" si="346"/>
        <v>162.309216272251-0.900079108035867i</v>
      </c>
      <c r="F1251" t="str">
        <f t="shared" si="347"/>
        <v>2.90990989988452-1534.85026483805i</v>
      </c>
      <c r="G1251" t="str">
        <f t="shared" si="348"/>
        <v>0.999999996554739-0.0000586963444376189i</v>
      </c>
      <c r="H1251" t="str">
        <f t="shared" si="349"/>
        <v>15.1591774893323+2.30357362815952i</v>
      </c>
      <c r="I1251" t="str">
        <f t="shared" si="350"/>
        <v>24.2367138537531-157.484297119577i</v>
      </c>
      <c r="K1251" t="str">
        <f t="shared" si="351"/>
        <v>0.322388745630585-0.0493224877611136i</v>
      </c>
      <c r="L1251" t="str">
        <f t="shared" si="352"/>
        <v>0.000833333333333333-8.28539138908718i</v>
      </c>
      <c r="M1251" t="str">
        <f t="shared" si="353"/>
        <v>0.005-2.9153944032189i</v>
      </c>
      <c r="N1251">
        <f t="shared" si="354"/>
        <v>82.202257684496587</v>
      </c>
      <c r="O1251">
        <f t="shared" si="355"/>
        <v>60.688466998834144</v>
      </c>
      <c r="P1251" s="3">
        <f t="shared" si="356"/>
        <v>60.688466998834144</v>
      </c>
      <c r="Q1251" s="3">
        <f t="shared" si="357"/>
        <v>-97.797742315503413</v>
      </c>
      <c r="R1251">
        <f t="shared" si="358"/>
        <v>82.202257684496587</v>
      </c>
      <c r="S1251">
        <f t="shared" si="359"/>
        <v>9.7310556154755243E-2</v>
      </c>
      <c r="T1251">
        <f t="shared" si="342"/>
        <v>60.688466998834144</v>
      </c>
    </row>
    <row r="1252" spans="1:20" x14ac:dyDescent="0.25">
      <c r="A1252">
        <f t="shared" si="343"/>
        <v>613.74365364035941</v>
      </c>
      <c r="B1252">
        <f t="shared" si="360"/>
        <v>97.680336268143321</v>
      </c>
      <c r="C1252" t="str">
        <f t="shared" si="344"/>
        <v>-146.840118092322-1068.24433895962i</v>
      </c>
      <c r="D1252" t="str">
        <f t="shared" si="345"/>
        <v>3.47812493730754-162.934941976139i</v>
      </c>
      <c r="E1252" t="str">
        <f t="shared" si="346"/>
        <v>162.308026700945-0.90330611444526i</v>
      </c>
      <c r="F1252" t="str">
        <f t="shared" si="347"/>
        <v>2.90990989980818-1529.03991446365i</v>
      </c>
      <c r="G1252" t="str">
        <f t="shared" si="348"/>
        <v>0.999999996528505-0.0000589193905449361i</v>
      </c>
      <c r="H1252" t="str">
        <f t="shared" si="349"/>
        <v>15.1592358488636+2.31232980312828i</v>
      </c>
      <c r="I1252" t="str">
        <f t="shared" si="350"/>
        <v>24.2367418900703-156.888382230784i</v>
      </c>
      <c r="K1252" t="str">
        <f t="shared" si="351"/>
        <v>0.322332148290706-0.0495011459554799i</v>
      </c>
      <c r="L1252" t="str">
        <f t="shared" si="352"/>
        <v>0.000833333333333333-8.25402608994536i</v>
      </c>
      <c r="M1252" t="str">
        <f t="shared" si="353"/>
        <v>0.005-2.90435784341393i</v>
      </c>
      <c r="N1252">
        <f t="shared" si="354"/>
        <v>82.17321222166774</v>
      </c>
      <c r="O1252">
        <f t="shared" si="355"/>
        <v>60.654706561524861</v>
      </c>
      <c r="P1252" s="3">
        <f t="shared" si="356"/>
        <v>60.654706561524861</v>
      </c>
      <c r="Q1252" s="3">
        <f t="shared" si="357"/>
        <v>-97.82678777833226</v>
      </c>
      <c r="R1252">
        <f t="shared" si="358"/>
        <v>82.17321222166774</v>
      </c>
      <c r="S1252">
        <f t="shared" si="359"/>
        <v>9.768033626814332E-2</v>
      </c>
      <c r="T1252">
        <f t="shared" si="342"/>
        <v>60.654706561524861</v>
      </c>
    </row>
    <row r="1253" spans="1:20" x14ac:dyDescent="0.25">
      <c r="A1253">
        <f t="shared" si="343"/>
        <v>616.07587952419283</v>
      </c>
      <c r="B1253">
        <f t="shared" si="360"/>
        <v>98.051521545962274</v>
      </c>
      <c r="C1253" t="str">
        <f t="shared" si="344"/>
        <v>-146.811726067956-1064.02503576276i</v>
      </c>
      <c r="D1253" t="str">
        <f t="shared" si="345"/>
        <v>3.47812493683018-162.318136612654i</v>
      </c>
      <c r="E1253" t="str">
        <f t="shared" si="346"/>
        <v>162.3068285362-0.906543246748104i</v>
      </c>
      <c r="F1253" t="str">
        <f t="shared" si="347"/>
        <v>2.90990989973126-1523.25155984174i</v>
      </c>
      <c r="G1253" t="str">
        <f t="shared" si="348"/>
        <v>0.999999996502072-0.0000591432842274435i</v>
      </c>
      <c r="H1253" t="str">
        <f t="shared" si="349"/>
        <v>15.1592946530012+2.32111928126525i</v>
      </c>
      <c r="I1253" t="str">
        <f t="shared" si="350"/>
        <v>24.2367701399314-156.294724235645i</v>
      </c>
      <c r="K1253" t="str">
        <f t="shared" si="351"/>
        <v>0.322275140264736-0.0496803858759743i</v>
      </c>
      <c r="L1253" t="str">
        <f t="shared" si="352"/>
        <v>0.000833333333333333-8.22277952773993i</v>
      </c>
      <c r="M1253" t="str">
        <f t="shared" si="353"/>
        <v>0.005-2.8933630637716i</v>
      </c>
      <c r="N1253">
        <f t="shared" si="354"/>
        <v>82.144062954092846</v>
      </c>
      <c r="O1253">
        <f t="shared" si="355"/>
        <v>60.620940067448466</v>
      </c>
      <c r="P1253" s="3">
        <f t="shared" si="356"/>
        <v>60.620940067448466</v>
      </c>
      <c r="Q1253" s="3">
        <f t="shared" si="357"/>
        <v>-97.855937045907154</v>
      </c>
      <c r="R1253">
        <f t="shared" si="358"/>
        <v>82.144062954092846</v>
      </c>
      <c r="S1253">
        <f t="shared" si="359"/>
        <v>9.8051521545962278E-2</v>
      </c>
      <c r="T1253">
        <f t="shared" si="342"/>
        <v>60.620940067448466</v>
      </c>
    </row>
    <row r="1254" spans="1:20" x14ac:dyDescent="0.25">
      <c r="A1254">
        <f t="shared" si="343"/>
        <v>618.41696786638477</v>
      </c>
      <c r="B1254">
        <f t="shared" si="360"/>
        <v>98.424117327836939</v>
      </c>
      <c r="C1254" t="str">
        <f t="shared" si="344"/>
        <v>-146.783128940181-1059.82110713119i</v>
      </c>
      <c r="D1254" t="str">
        <f t="shared" si="345"/>
        <v>3.47812493634917-161.703666250059i</v>
      </c>
      <c r="E1254" t="str">
        <f t="shared" si="346"/>
        <v>162.305621719411-0.90979052036679i</v>
      </c>
      <c r="F1254" t="str">
        <f t="shared" si="347"/>
        <v>2.90990989965374-1517.48511770492i</v>
      </c>
      <c r="G1254" t="str">
        <f t="shared" si="348"/>
        <v>0.999999996475437-0.0000593680287059265i</v>
      </c>
      <c r="H1254" t="str">
        <f t="shared" si="349"/>
        <v>15.1593539051342+2.32994218946246i</v>
      </c>
      <c r="I1254" t="str">
        <f t="shared" si="350"/>
        <v>24.2367986049636-155.703314594214i</v>
      </c>
      <c r="K1254" t="str">
        <f t="shared" si="351"/>
        <v>0.3222177187244-0.0498602086797731i</v>
      </c>
      <c r="L1254" t="str">
        <f t="shared" si="352"/>
        <v>0.000833333333333333-8.19165125297866i</v>
      </c>
      <c r="M1254" t="str">
        <f t="shared" si="353"/>
        <v>0.005-2.88240990612831i</v>
      </c>
      <c r="N1254">
        <f t="shared" si="354"/>
        <v>82.114809559902639</v>
      </c>
      <c r="O1254">
        <f t="shared" si="355"/>
        <v>60.587167472888112</v>
      </c>
      <c r="P1254" s="3">
        <f t="shared" si="356"/>
        <v>60.587167472888112</v>
      </c>
      <c r="Q1254" s="3">
        <f t="shared" si="357"/>
        <v>-97.885190440097361</v>
      </c>
      <c r="R1254">
        <f t="shared" si="358"/>
        <v>82.114809559902639</v>
      </c>
      <c r="S1254">
        <f t="shared" si="359"/>
        <v>9.8424117327836944E-2</v>
      </c>
      <c r="T1254">
        <f t="shared" si="342"/>
        <v>60.587167472888112</v>
      </c>
    </row>
    <row r="1255" spans="1:20" x14ac:dyDescent="0.25">
      <c r="A1255">
        <f t="shared" si="343"/>
        <v>620.766952344277</v>
      </c>
      <c r="B1255">
        <f t="shared" si="360"/>
        <v>98.798128973682722</v>
      </c>
      <c r="C1255" t="str">
        <f t="shared" si="344"/>
        <v>-146.754325310152-1055.63249333027i</v>
      </c>
      <c r="D1255" t="str">
        <f t="shared" si="345"/>
        <v>3.4781249358645-161.09152204899i</v>
      </c>
      <c r="E1255" t="str">
        <f t="shared" si="346"/>
        <v>162.304406191624-0.913047950544512i</v>
      </c>
      <c r="F1255" t="str">
        <f t="shared" si="347"/>
        <v>2.90990989957565-1511.74050510098i</v>
      </c>
      <c r="G1255" t="str">
        <f t="shared" si="348"/>
        <v>0.999999996448599-0.0000595936272134098i</v>
      </c>
      <c r="H1255" t="str">
        <f t="shared" si="349"/>
        <v>15.1594136086772+2.33879865509808i</v>
      </c>
      <c r="I1255" t="str">
        <f t="shared" si="350"/>
        <v>24.2368272868064-155.114144798878i</v>
      </c>
      <c r="K1255" t="str">
        <f t="shared" si="351"/>
        <v>0.322159880824205-0.050040615517472i</v>
      </c>
      <c r="L1255" t="str">
        <f t="shared" si="352"/>
        <v>0.000833333333333333-8.16064081787074i</v>
      </c>
      <c r="M1255" t="str">
        <f t="shared" si="353"/>
        <v>0.005-2.87149821291922i</v>
      </c>
      <c r="N1255">
        <f t="shared" si="354"/>
        <v>82.085451716788086</v>
      </c>
      <c r="O1255">
        <f t="shared" si="355"/>
        <v>60.553388733829308</v>
      </c>
      <c r="P1255" s="3">
        <f t="shared" si="356"/>
        <v>60.553388733829308</v>
      </c>
      <c r="Q1255" s="3">
        <f t="shared" si="357"/>
        <v>-97.914548283211914</v>
      </c>
      <c r="R1255">
        <f t="shared" si="358"/>
        <v>82.085451716788086</v>
      </c>
      <c r="S1255">
        <f t="shared" si="359"/>
        <v>9.8798128973682717E-2</v>
      </c>
      <c r="T1255">
        <f t="shared" si="342"/>
        <v>60.553388733829308</v>
      </c>
    </row>
    <row r="1256" spans="1:20" x14ac:dyDescent="0.25">
      <c r="A1256">
        <f t="shared" si="343"/>
        <v>623.1258667631854</v>
      </c>
      <c r="B1256">
        <f t="shared" si="360"/>
        <v>99.173561863782723</v>
      </c>
      <c r="C1256" t="str">
        <f t="shared" si="344"/>
        <v>-146.725313770712-1051.4591348534i</v>
      </c>
      <c r="D1256" t="str">
        <f t="shared" si="345"/>
        <v>3.47812493537615-160.481695203549i</v>
      </c>
      <c r="E1256" t="str">
        <f t="shared" si="346"/>
        <v>162.303181893531-0.916315552340631i</v>
      </c>
      <c r="F1256" t="str">
        <f t="shared" si="347"/>
        <v>2.90990989949696-1506.01763939172i</v>
      </c>
      <c r="G1256" t="str">
        <f t="shared" si="348"/>
        <v>0.999999996421558-0.0000598200829952031i</v>
      </c>
      <c r="H1256" t="str">
        <f t="shared" si="349"/>
        <v>15.1594737670712+2.3476888060382i</v>
      </c>
      <c r="I1256" t="str">
        <f t="shared" si="350"/>
        <v>24.2368561871112-154.527206374253i</v>
      </c>
      <c r="K1256" t="str">
        <f t="shared" si="351"/>
        <v>0.322101623701378-0.0502216075329563i</v>
      </c>
      <c r="L1256" t="str">
        <f t="shared" si="352"/>
        <v>0.000833333333333333-8.12974777632069i</v>
      </c>
      <c r="M1256" t="str">
        <f t="shared" si="353"/>
        <v>0.005-2.86062782717595i</v>
      </c>
      <c r="N1256">
        <f t="shared" si="354"/>
        <v>82.055989102006663</v>
      </c>
      <c r="O1256">
        <f t="shared" si="355"/>
        <v>60.519603805958241</v>
      </c>
      <c r="P1256" s="3">
        <f t="shared" si="356"/>
        <v>60.519603805958241</v>
      </c>
      <c r="Q1256" s="3">
        <f t="shared" si="357"/>
        <v>-97.944010897993337</v>
      </c>
      <c r="R1256">
        <f t="shared" si="358"/>
        <v>82.055989102006663</v>
      </c>
      <c r="S1256">
        <f t="shared" si="359"/>
        <v>9.9173561863782719E-2</v>
      </c>
      <c r="T1256">
        <f t="shared" si="342"/>
        <v>60.519603805958241</v>
      </c>
    </row>
    <row r="1257" spans="1:20" x14ac:dyDescent="0.25">
      <c r="A1257">
        <f t="shared" si="343"/>
        <v>625.49374505688547</v>
      </c>
      <c r="B1257">
        <f t="shared" si="360"/>
        <v>99.550421398865097</v>
      </c>
      <c r="C1257" t="str">
        <f t="shared" si="344"/>
        <v>-146.696092906378-1047.30097242123i</v>
      </c>
      <c r="D1257" t="str">
        <f t="shared" si="345"/>
        <v>3.47812493488407-159.874176941171i</v>
      </c>
      <c r="E1257" t="str">
        <f t="shared" si="346"/>
        <v>162.301948765482-0.919593340630408i</v>
      </c>
      <c r="F1257" t="str">
        <f t="shared" si="347"/>
        <v>2.90990989941767-1500.31643825182i</v>
      </c>
      <c r="G1257" t="str">
        <f t="shared" si="348"/>
        <v>0.99999999639431-0.0000600473993089487i</v>
      </c>
      <c r="H1257" t="str">
        <f t="shared" si="349"/>
        <v>15.1595343837834+2.35661277063881i</v>
      </c>
      <c r="I1257" t="str">
        <f t="shared" si="350"/>
        <v>24.2368853075431-153.942490877053i</v>
      </c>
      <c r="K1257" t="str">
        <f t="shared" si="351"/>
        <v>0.322042944475791-0.0504031858632676i</v>
      </c>
      <c r="L1257" t="str">
        <f t="shared" si="352"/>
        <v>0.000833333333333333-8.09897168392181i</v>
      </c>
      <c r="M1257" t="str">
        <f t="shared" si="353"/>
        <v>0.005-2.84979859252435i</v>
      </c>
      <c r="N1257">
        <f t="shared" si="354"/>
        <v>82.026421392388031</v>
      </c>
      <c r="O1257">
        <f t="shared" si="355"/>
        <v>60.485812644659887</v>
      </c>
      <c r="P1257" s="3">
        <f t="shared" si="356"/>
        <v>60.485812644659887</v>
      </c>
      <c r="Q1257" s="3">
        <f t="shared" si="357"/>
        <v>-97.973578607611969</v>
      </c>
      <c r="R1257">
        <f t="shared" si="358"/>
        <v>82.026421392388031</v>
      </c>
      <c r="S1257">
        <f t="shared" si="359"/>
        <v>9.9550421398865094E-2</v>
      </c>
      <c r="T1257">
        <f t="shared" si="342"/>
        <v>60.485812644659887</v>
      </c>
    </row>
    <row r="1258" spans="1:20" x14ac:dyDescent="0.25">
      <c r="A1258">
        <f t="shared" si="343"/>
        <v>627.87062128810169</v>
      </c>
      <c r="B1258">
        <f t="shared" si="360"/>
        <v>99.928713000180792</v>
      </c>
      <c r="C1258" t="str">
        <f t="shared" si="344"/>
        <v>-146.66666129329-1043.15794698092i</v>
      </c>
      <c r="D1258" t="str">
        <f t="shared" si="345"/>
        <v>3.47812493438825-159.268958522501i</v>
      </c>
      <c r="E1258" t="str">
        <f t="shared" si="346"/>
        <v>162.300706747468-0.922881330099355i</v>
      </c>
      <c r="F1258" t="str">
        <f t="shared" si="347"/>
        <v>2.90990989933777-1494.63681966757i</v>
      </c>
      <c r="G1258" t="str">
        <f t="shared" si="348"/>
        <v>0.999999996366854-0.0000602755794246678i</v>
      </c>
      <c r="H1258" t="str">
        <f t="shared" si="349"/>
        <v>15.1595954623073+2.3655706777477i</v>
      </c>
      <c r="I1258" t="str">
        <f t="shared" si="350"/>
        <v>24.236914649779-153.359989895966i</v>
      </c>
      <c r="K1258" t="str">
        <f t="shared" si="351"/>
        <v>0.321983840249896-0.0505853516384713i</v>
      </c>
      <c r="L1258" t="str">
        <f t="shared" si="352"/>
        <v>0.000833333333333333-8.06831209794961i</v>
      </c>
      <c r="M1258" t="str">
        <f t="shared" si="353"/>
        <v>0.005-2.83901035318226i</v>
      </c>
      <c r="N1258">
        <f t="shared" si="354"/>
        <v>81.996748264341832</v>
      </c>
      <c r="O1258">
        <f t="shared" si="355"/>
        <v>60.452015205016572</v>
      </c>
      <c r="P1258" s="3">
        <f t="shared" si="356"/>
        <v>60.452015205016572</v>
      </c>
      <c r="Q1258" s="3">
        <f t="shared" si="357"/>
        <v>-98.003251735658168</v>
      </c>
      <c r="R1258">
        <f t="shared" si="358"/>
        <v>81.996748264341832</v>
      </c>
      <c r="S1258">
        <f t="shared" si="359"/>
        <v>9.9928713000180788E-2</v>
      </c>
      <c r="T1258">
        <f t="shared" si="342"/>
        <v>60.452015205016572</v>
      </c>
    </row>
    <row r="1259" spans="1:20" x14ac:dyDescent="0.25">
      <c r="A1259">
        <f t="shared" si="343"/>
        <v>630.25652964899643</v>
      </c>
      <c r="B1259">
        <f t="shared" si="360"/>
        <v>100.30844210958148</v>
      </c>
      <c r="C1259" t="str">
        <f t="shared" si="344"/>
        <v>-146.6370174992-1039.02999970534i</v>
      </c>
      <c r="D1259" t="str">
        <f t="shared" si="345"/>
        <v>3.47812493388866-158.666031241271i</v>
      </c>
      <c r="E1259" t="str">
        <f t="shared" si="346"/>
        <v>162.299455779134-0.926179535242317i</v>
      </c>
      <c r="F1259" t="str">
        <f t="shared" si="347"/>
        <v>2.90990989925729-1488.97870193576i</v>
      </c>
      <c r="G1259" t="str">
        <f t="shared" si="348"/>
        <v>0.99999999633919-0.0000605046266248078i</v>
      </c>
      <c r="H1259" t="str">
        <f t="shared" si="349"/>
        <v>15.1596570061632+2.37456265670628i</v>
      </c>
      <c r="I1259" t="str">
        <f t="shared" si="350"/>
        <v>24.2369442155087-152.77969505154i</v>
      </c>
      <c r="K1259" t="str">
        <f t="shared" si="351"/>
        <v>0.321924308108651-0.0507681059815191i</v>
      </c>
      <c r="L1259" t="str">
        <f t="shared" si="352"/>
        <v>0.000833333333333333-8.03776857735563i</v>
      </c>
      <c r="M1259" t="str">
        <f t="shared" si="353"/>
        <v>0.005-2.82826295395723i</v>
      </c>
      <c r="N1259">
        <f t="shared" si="354"/>
        <v>81.966969393863295</v>
      </c>
      <c r="O1259">
        <f t="shared" si="355"/>
        <v>60.41821144180598</v>
      </c>
      <c r="P1259" s="3">
        <f t="shared" si="356"/>
        <v>60.41821144180598</v>
      </c>
      <c r="Q1259" s="3">
        <f t="shared" si="357"/>
        <v>-98.033030606136705</v>
      </c>
      <c r="R1259">
        <f t="shared" si="358"/>
        <v>81.966969393863295</v>
      </c>
      <c r="S1259">
        <f t="shared" si="359"/>
        <v>0.10030844210958148</v>
      </c>
      <c r="T1259">
        <f t="shared" si="342"/>
        <v>60.41821144180598</v>
      </c>
    </row>
    <row r="1260" spans="1:20" x14ac:dyDescent="0.25">
      <c r="A1260">
        <f t="shared" si="343"/>
        <v>632.65150446166263</v>
      </c>
      <c r="B1260">
        <f t="shared" si="360"/>
        <v>100.68961418959789</v>
      </c>
      <c r="C1260" t="str">
        <f t="shared" si="344"/>
        <v>-146.607160083411-1034.91707199225i</v>
      </c>
      <c r="D1260" t="str">
        <f t="shared" si="345"/>
        <v>3.47812493338525-158.065386424168i</v>
      </c>
      <c r="E1260" t="str">
        <f t="shared" si="346"/>
        <v>162.298195799758-0.929487970357857i</v>
      </c>
      <c r="F1260" t="str">
        <f t="shared" si="347"/>
        <v>2.90990989917616-1483.34200366247i</v>
      </c>
      <c r="G1260" t="str">
        <f t="shared" si="348"/>
        <v>0.999999996311315-0.000060734544204289i</v>
      </c>
      <c r="H1260" t="str">
        <f t="shared" si="349"/>
        <v>15.1597190188982+2.3835888373517i</v>
      </c>
      <c r="I1260" t="str">
        <f t="shared" si="350"/>
        <v>24.2369740064356-152.201597996061i</v>
      </c>
      <c r="K1260" t="str">
        <f t="shared" si="351"/>
        <v>0.321864345119452-0.0509514500081148i</v>
      </c>
      <c r="L1260" t="str">
        <f t="shared" si="352"/>
        <v>0.000833333333333333-8.00734068276116i</v>
      </c>
      <c r="M1260" t="str">
        <f t="shared" si="353"/>
        <v>0.005-2.81755624024429i</v>
      </c>
      <c r="N1260">
        <f t="shared" si="354"/>
        <v>81.937084456541371</v>
      </c>
      <c r="O1260">
        <f t="shared" si="355"/>
        <v>60.384401309498884</v>
      </c>
      <c r="P1260" s="3">
        <f t="shared" si="356"/>
        <v>60.384401309498884</v>
      </c>
      <c r="Q1260" s="3">
        <f t="shared" si="357"/>
        <v>-98.062915543458629</v>
      </c>
      <c r="R1260">
        <f t="shared" si="358"/>
        <v>81.937084456541371</v>
      </c>
      <c r="S1260">
        <f t="shared" si="359"/>
        <v>0.10068961418959789</v>
      </c>
      <c r="T1260">
        <f t="shared" ref="T1260:T1323" si="361">P1260</f>
        <v>60.384401309498884</v>
      </c>
    </row>
    <row r="1261" spans="1:20" x14ac:dyDescent="0.25">
      <c r="A1261">
        <f t="shared" ref="A1261:A1324" si="362">2*PI()*B1261</f>
        <v>635.05558017861699</v>
      </c>
      <c r="B1261">
        <f t="shared" si="360"/>
        <v>101.07223472351836</v>
      </c>
      <c r="C1261" t="str">
        <f t="shared" ref="C1261:C1324" si="363">IMPRODUCT(D1261,E1261,$C$40,,K1261,$C$41)</f>
        <v>-146.577087596792-1030.81910546365i</v>
      </c>
      <c r="D1261" t="str">
        <f t="shared" ref="D1261:D1324" si="364">IMDIV(IMPRODUCT($C$37,$C$38,COMPLEX(1,A1261/$C$38)),IMSUM(-1*A1261*A1261/$C$39,COMPLEX(0,1*A1261)))</f>
        <v>3.47812493287802-157.467015430715i</v>
      </c>
      <c r="E1261" t="str">
        <f t="shared" ref="E1261:E1324" si="365">IMDIV(IMPRODUCT(IMSUM(F1261,G1261),$C$29,H1261),IMSUM(1,I1261))</f>
        <v>162.296926748279-0.932806649548429i</v>
      </c>
      <c r="F1261" t="str">
        <f t="shared" ref="F1261:F1324" si="366">IMDIV(IMPRODUCT($C$14,$C$15,COMPLEX(1,A1261/$C$15)),IMSUM(-1*A1261*A1261/$C$16,COMPLEX(0,A1261)))</f>
        <v>2.90990989909444-1477.72664376189i</v>
      </c>
      <c r="G1261" t="str">
        <f t="shared" ref="G1261:G1324" si="367">IMDIV(1,COMPLEX(1,A1261*$C$9*$C$10))</f>
        <v>0.999999996283228-0.0000609653354705529i</v>
      </c>
      <c r="H1261" t="str">
        <f t="shared" ref="H1261:H1324" si="368">IMDIV($C$3,IMSUM(K1261,COMPLEX(0,$C$28*A1261)))</f>
        <v>15.1597815040865+2.39264935001851i</v>
      </c>
      <c r="I1261" t="str">
        <f t="shared" ref="I1261:I1324" si="369">IMPRODUCT(F1261,$C$29,H1261,$C$31)</f>
        <v>24.2370040242746-151.625690413426i</v>
      </c>
      <c r="K1261" t="str">
        <f t="shared" ref="K1261:K1324" si="370">IF($C$26&lt;=0,IMDIV(1,IMSUM(IMDIV(1,L1261),1/$C$18)),IMDIV(1,IMSUM(IMDIV(1,L1261),1/$C$18,IMDIV(1,M1261))))</f>
        <v>0.321803948332066-0.0511353848265734i</v>
      </c>
      <c r="L1261" t="str">
        <f t="shared" ref="L1261:L1324" si="371">IMSUM($C$21/$C$22,IMDIV(1,COMPLEX(0,$C$20*$C$22*A1261)))</f>
        <v>0.000833333333333333-7.97702797645063i</v>
      </c>
      <c r="M1261" t="str">
        <f t="shared" ref="M1261:M1324" si="372">IMSUM($C$25/$C$26,IMDIV(1,COMPLEX(0,$C$24*$C$26*A1261)))</f>
        <v>0.005-2.80689005802381i</v>
      </c>
      <c r="N1261">
        <f t="shared" ref="N1261:N1324" si="373">ABS(R1261)</f>
        <v>81.907093127564011</v>
      </c>
      <c r="O1261">
        <f t="shared" ref="O1261:O1324" si="374">ABS(P1261)</f>
        <v>60.350584762258435</v>
      </c>
      <c r="P1261" s="3">
        <f t="shared" ref="P1261:P1324" si="375">20*LOG10(IMABS(C1261))</f>
        <v>60.350584762258435</v>
      </c>
      <c r="Q1261" s="3">
        <f t="shared" ref="Q1261:Q1324" si="376">IMARGUMENT(C1261)*180/PI()</f>
        <v>-98.092906872435989</v>
      </c>
      <c r="R1261">
        <f t="shared" ref="R1261:R1324" si="377">IF(Q1261&lt;0,Q1261+180,Q1261-180)</f>
        <v>81.907093127564011</v>
      </c>
      <c r="S1261">
        <f t="shared" ref="S1261:S1324" si="378">B1261/1000</f>
        <v>0.10107223472351837</v>
      </c>
      <c r="T1261">
        <f t="shared" si="361"/>
        <v>60.350584762258435</v>
      </c>
    </row>
    <row r="1262" spans="1:20" x14ac:dyDescent="0.25">
      <c r="A1262">
        <f t="shared" si="362"/>
        <v>637.46879138329575</v>
      </c>
      <c r="B1262">
        <f t="shared" ref="B1262:B1325" si="379">B1261*(1+B$42)</f>
        <v>101.45630921546774</v>
      </c>
      <c r="C1262" t="str">
        <f t="shared" si="363"/>
        <v>-146.546798581711-1026.73604196493i</v>
      </c>
      <c r="D1262" t="str">
        <f t="shared" si="364"/>
        <v>3.47812493236693-156.870909653144i</v>
      </c>
      <c r="E1262" t="str">
        <f t="shared" si="365"/>
        <v>162.295648563267-0.936135586714718i</v>
      </c>
      <c r="F1262" t="str">
        <f t="shared" si="366"/>
        <v>2.90990989901209-1472.13254145519i</v>
      </c>
      <c r="G1262" t="str">
        <f t="shared" si="367"/>
        <v>0.999999996254927-0.0000611970037436091i</v>
      </c>
      <c r="H1262" t="str">
        <f t="shared" si="368"/>
        <v>15.1598444653294+2.4017443255409i</v>
      </c>
      <c r="I1262" t="str">
        <f t="shared" si="369"/>
        <v>24.2370342707554-151.05196401903i</v>
      </c>
      <c r="K1262" t="str">
        <f t="shared" si="370"/>
        <v>0.321743114778561-0.0513199115376851i</v>
      </c>
      <c r="L1262" t="str">
        <f t="shared" si="371"/>
        <v>0.000833333333333333-7.94683002236562i</v>
      </c>
      <c r="M1262" t="str">
        <f t="shared" si="372"/>
        <v>0.005-2.79626425385914i</v>
      </c>
      <c r="N1262">
        <f t="shared" si="373"/>
        <v>81.87699508172669</v>
      </c>
      <c r="O1262">
        <f t="shared" si="374"/>
        <v>60.31676175393752</v>
      </c>
      <c r="P1262" s="3">
        <f t="shared" si="375"/>
        <v>60.31676175393752</v>
      </c>
      <c r="Q1262" s="3">
        <f t="shared" si="376"/>
        <v>-98.12300491827331</v>
      </c>
      <c r="R1262">
        <f t="shared" si="377"/>
        <v>81.87699508172669</v>
      </c>
      <c r="S1262">
        <f t="shared" si="378"/>
        <v>0.10145630921546774</v>
      </c>
      <c r="T1262">
        <f t="shared" si="361"/>
        <v>60.31676175393752</v>
      </c>
    </row>
    <row r="1263" spans="1:20" x14ac:dyDescent="0.25">
      <c r="A1263">
        <f t="shared" si="362"/>
        <v>639.89117279055222</v>
      </c>
      <c r="B1263">
        <f t="shared" si="379"/>
        <v>101.84184319048651</v>
      </c>
      <c r="C1263" t="str">
        <f t="shared" si="363"/>
        <v>-146.51629157202-1022.66782356413i</v>
      </c>
      <c r="D1263" t="str">
        <f t="shared" si="364"/>
        <v>3.47812493185193-156.277060516274i</v>
      </c>
      <c r="E1263" t="str">
        <f t="shared" si="365"/>
        <v>162.29436118294-0.939474795553112i</v>
      </c>
      <c r="F1263" t="str">
        <f t="shared" si="366"/>
        <v>2.90990989892911-1466.55961626933i</v>
      </c>
      <c r="G1263" t="str">
        <f t="shared" si="367"/>
        <v>0.99999999622641-0.0000614295523560831i</v>
      </c>
      <c r="H1263" t="str">
        <f t="shared" si="368"/>
        <v>15.1599079062561+2.4108738952544i</v>
      </c>
      <c r="I1263" t="str">
        <f t="shared" si="369"/>
        <v>24.2370647476198-150.48041055965i</v>
      </c>
      <c r="K1263" t="str">
        <f t="shared" si="370"/>
        <v>0.321681841473235-0.0515050312345704i</v>
      </c>
      <c r="L1263" t="str">
        <f t="shared" si="371"/>
        <v>0.000833333333333333-7.91674638609847i</v>
      </c>
      <c r="M1263" t="str">
        <f t="shared" si="372"/>
        <v>0.005-2.78567867489454i</v>
      </c>
      <c r="N1263">
        <f t="shared" si="373"/>
        <v>81.846789993438776</v>
      </c>
      <c r="O1263">
        <f t="shared" si="374"/>
        <v>60.282932238077152</v>
      </c>
      <c r="P1263" s="3">
        <f t="shared" si="375"/>
        <v>60.282932238077152</v>
      </c>
      <c r="Q1263" s="3">
        <f t="shared" si="376"/>
        <v>-98.153210006561224</v>
      </c>
      <c r="R1263">
        <f t="shared" si="377"/>
        <v>81.846789993438776</v>
      </c>
      <c r="S1263">
        <f t="shared" si="378"/>
        <v>0.10184184319048652</v>
      </c>
      <c r="T1263">
        <f t="shared" si="361"/>
        <v>60.282932238077152</v>
      </c>
    </row>
    <row r="1264" spans="1:20" x14ac:dyDescent="0.25">
      <c r="A1264">
        <f t="shared" si="362"/>
        <v>642.32275924715634</v>
      </c>
      <c r="B1264">
        <f t="shared" si="379"/>
        <v>102.22884219461037</v>
      </c>
      <c r="C1264" t="str">
        <f t="shared" si="363"/>
        <v>-146.485565093028-1018.6143925512i</v>
      </c>
      <c r="D1264" t="str">
        <f t="shared" si="364"/>
        <v>3.47812493133303-155.685459477386i</v>
      </c>
      <c r="E1264" t="str">
        <f t="shared" si="365"/>
        <v>162.293064545153-0.942824289553181i</v>
      </c>
      <c r="F1264" t="str">
        <f t="shared" si="366"/>
        <v>2.90990989884549-1461.00778803591i</v>
      </c>
      <c r="G1264" t="str">
        <f t="shared" si="367"/>
        <v>0.999999996197676-0.0000616629846532644i</v>
      </c>
      <c r="H1264" t="str">
        <f t="shared" si="368"/>
        <v>15.1599718305231+2.42003819099794i</v>
      </c>
      <c r="I1264" t="str">
        <f t="shared" si="369"/>
        <v>24.2370954566232-149.911021813317i</v>
      </c>
      <c r="K1264" t="str">
        <f t="shared" si="370"/>
        <v>0.321620125412555-0.0516907450025409i</v>
      </c>
      <c r="L1264" t="str">
        <f t="shared" si="371"/>
        <v>0.000833333333333333-7.88677663488588i</v>
      </c>
      <c r="M1264" t="str">
        <f t="shared" si="372"/>
        <v>0.005-2.7751331688529i</v>
      </c>
      <c r="N1264">
        <f t="shared" si="373"/>
        <v>81.816477536730829</v>
      </c>
      <c r="O1264">
        <f t="shared" si="374"/>
        <v>60.249096167904767</v>
      </c>
      <c r="P1264" s="3">
        <f t="shared" si="375"/>
        <v>60.249096167904767</v>
      </c>
      <c r="Q1264" s="3">
        <f t="shared" si="376"/>
        <v>-98.183522463269171</v>
      </c>
      <c r="R1264">
        <f t="shared" si="377"/>
        <v>81.816477536730829</v>
      </c>
      <c r="S1264">
        <f t="shared" si="378"/>
        <v>0.10222884219461037</v>
      </c>
      <c r="T1264">
        <f t="shared" si="361"/>
        <v>60.249096167904767</v>
      </c>
    </row>
    <row r="1265" spans="1:20" x14ac:dyDescent="0.25">
      <c r="A1265">
        <f t="shared" si="362"/>
        <v>644.76358573229561</v>
      </c>
      <c r="B1265">
        <f t="shared" si="379"/>
        <v>102.61731179494988</v>
      </c>
      <c r="C1265" t="str">
        <f t="shared" si="363"/>
        <v>-146.454617661469-1014.57569143725i</v>
      </c>
      <c r="D1265" t="str">
        <f t="shared" si="364"/>
        <v>3.47812493081015-155.096098026099i</v>
      </c>
      <c r="E1265" t="str">
        <f t="shared" si="365"/>
        <v>162.291758587405-0.946184081993922i</v>
      </c>
      <c r="F1265" t="str">
        <f t="shared" si="366"/>
        <v>2.90990989876123-1455.47697689001i</v>
      </c>
      <c r="G1265" t="str">
        <f t="shared" si="367"/>
        <v>0.999999996168724-0.0000618973039931547i</v>
      </c>
      <c r="H1265" t="str">
        <f t="shared" si="368"/>
        <v>15.1600362418149+2.42923734511581i</v>
      </c>
      <c r="I1265" t="str">
        <f t="shared" si="369"/>
        <v>24.2371263995342-149.343789589202i</v>
      </c>
      <c r="K1265" t="str">
        <f t="shared" si="370"/>
        <v>0.321557963575084-0.0518770539189538i</v>
      </c>
      <c r="L1265" t="str">
        <f t="shared" si="371"/>
        <v>0.000833333333333333-7.85692033760302i</v>
      </c>
      <c r="M1265" t="str">
        <f t="shared" si="372"/>
        <v>0.005-2.76462758403357i</v>
      </c>
      <c r="N1265">
        <f t="shared" si="373"/>
        <v>81.786057385262168</v>
      </c>
      <c r="O1265">
        <f t="shared" si="374"/>
        <v>60.215253496332444</v>
      </c>
      <c r="P1265" s="3">
        <f t="shared" si="375"/>
        <v>60.215253496332444</v>
      </c>
      <c r="Q1265" s="3">
        <f t="shared" si="376"/>
        <v>-98.213942614737832</v>
      </c>
      <c r="R1265">
        <f t="shared" si="377"/>
        <v>81.786057385262168</v>
      </c>
      <c r="S1265">
        <f t="shared" si="378"/>
        <v>0.10261731179494989</v>
      </c>
      <c r="T1265">
        <f t="shared" si="361"/>
        <v>60.215253496332444</v>
      </c>
    </row>
    <row r="1266" spans="1:20" x14ac:dyDescent="0.25">
      <c r="A1266">
        <f t="shared" si="362"/>
        <v>647.21368735807835</v>
      </c>
      <c r="B1266">
        <f t="shared" si="379"/>
        <v>103.00725757977069</v>
      </c>
      <c r="C1266" t="str">
        <f t="shared" si="363"/>
        <v>-146.423447785473-1010.5516629538i</v>
      </c>
      <c r="D1266" t="str">
        <f t="shared" si="364"/>
        <v>3.47812493028332-154.508967684253i</v>
      </c>
      <c r="E1266" t="str">
        <f t="shared" si="365"/>
        <v>162.29044324683-0.949554185940323i</v>
      </c>
      <c r="F1266" t="str">
        <f t="shared" si="366"/>
        <v>2.90990989867634-1449.96710326907i</v>
      </c>
      <c r="G1266" t="str">
        <f t="shared" si="367"/>
        <v>0.999999996139551-0.0000621325137465161i</v>
      </c>
      <c r="H1266" t="str">
        <f t="shared" si="368"/>
        <v>15.1601011438443+2.43847149045963i</v>
      </c>
      <c r="I1266" t="str">
        <f t="shared" si="369"/>
        <v>24.2371575781353-148.778705727502i</v>
      </c>
      <c r="K1266" t="str">
        <f t="shared" si="370"/>
        <v>0.321495352921415-0.0520639590530675i</v>
      </c>
      <c r="L1266" t="str">
        <f t="shared" si="371"/>
        <v>0.000833333333333333-7.82717706475692i</v>
      </c>
      <c r="M1266" t="str">
        <f t="shared" si="372"/>
        <v>0.005-2.75416176931019i</v>
      </c>
      <c r="N1266">
        <f t="shared" si="373"/>
        <v>81.755529212328284</v>
      </c>
      <c r="O1266">
        <f t="shared" si="374"/>
        <v>60.181404175955009</v>
      </c>
      <c r="P1266" s="3">
        <f t="shared" si="375"/>
        <v>60.181404175955009</v>
      </c>
      <c r="Q1266" s="3">
        <f t="shared" si="376"/>
        <v>-98.244470787671716</v>
      </c>
      <c r="R1266">
        <f t="shared" si="377"/>
        <v>81.755529212328284</v>
      </c>
      <c r="S1266">
        <f t="shared" si="378"/>
        <v>0.10300725757977069</v>
      </c>
      <c r="T1266">
        <f t="shared" si="361"/>
        <v>60.181404175955009</v>
      </c>
    </row>
    <row r="1267" spans="1:20" x14ac:dyDescent="0.25">
      <c r="A1267">
        <f t="shared" si="362"/>
        <v>649.67309937003904</v>
      </c>
      <c r="B1267">
        <f t="shared" si="379"/>
        <v>103.39868515857383</v>
      </c>
      <c r="C1267" t="str">
        <f t="shared" si="363"/>
        <v>-146.392053964534-1006.54225005203i</v>
      </c>
      <c r="D1267" t="str">
        <f t="shared" si="364"/>
        <v>3.47812492975247-153.924060005779i</v>
      </c>
      <c r="E1267" t="str">
        <f t="shared" si="365"/>
        <v>162.289118460202-0.95293461424057i</v>
      </c>
      <c r="F1267" t="str">
        <f t="shared" si="366"/>
        <v>2.90990989859082-1444.47808791169i</v>
      </c>
      <c r="G1267" t="str">
        <f t="shared" si="367"/>
        <v>0.999999996110156-0.0000623686172969195i</v>
      </c>
      <c r="H1267" t="str">
        <f t="shared" si="368"/>
        <v>15.1601665403522+2.4477407603903i</v>
      </c>
      <c r="I1267" t="str">
        <f t="shared" si="369"/>
        <v>24.237188994222-148.215762099316i</v>
      </c>
      <c r="K1267" t="str">
        <f t="shared" si="370"/>
        <v>0.321432290394103-0.0522514614658933i</v>
      </c>
      <c r="L1267" t="str">
        <f t="shared" si="371"/>
        <v>0.000833333333333333-7.79754638848069i</v>
      </c>
      <c r="M1267" t="str">
        <f t="shared" si="372"/>
        <v>0.005-2.74373557412851i</v>
      </c>
      <c r="N1267">
        <f t="shared" si="373"/>
        <v>81.7248926908686</v>
      </c>
      <c r="O1267">
        <f t="shared" si="374"/>
        <v>60.147548159048164</v>
      </c>
      <c r="P1267" s="3">
        <f t="shared" si="375"/>
        <v>60.147548159048164</v>
      </c>
      <c r="Q1267" s="3">
        <f t="shared" si="376"/>
        <v>-98.2751073091314</v>
      </c>
      <c r="R1267">
        <f t="shared" si="377"/>
        <v>81.7248926908686</v>
      </c>
      <c r="S1267">
        <f t="shared" si="378"/>
        <v>0.10339868515857382</v>
      </c>
      <c r="T1267">
        <f t="shared" si="361"/>
        <v>60.147548159048164</v>
      </c>
    </row>
    <row r="1268" spans="1:20" x14ac:dyDescent="0.25">
      <c r="A1268">
        <f t="shared" si="362"/>
        <v>652.14185714764517</v>
      </c>
      <c r="B1268">
        <f t="shared" si="379"/>
        <v>103.79160016217641</v>
      </c>
      <c r="C1268" t="str">
        <f t="shared" si="363"/>
        <v>-146.36043468949-1002.54739590202i</v>
      </c>
      <c r="D1268" t="str">
        <f t="shared" si="364"/>
        <v>3.47812492921758-153.341366576584i</v>
      </c>
      <c r="E1268" t="str">
        <f t="shared" si="365"/>
        <v>162.287784163926-0.956325379522101i</v>
      </c>
      <c r="F1268" t="str">
        <f t="shared" si="366"/>
        <v>2.90990989850462-1439.00985185656i</v>
      </c>
      <c r="G1268" t="str">
        <f t="shared" si="367"/>
        <v>0.999999996080537-0.0000626056180407935i</v>
      </c>
      <c r="H1268" t="str">
        <f t="shared" si="368"/>
        <v>15.1602324351081+2.45704528878001i</v>
      </c>
      <c r="I1268" t="str">
        <f t="shared" si="369"/>
        <v>24.2372206496039-147.654950606534i</v>
      </c>
      <c r="K1268" t="str">
        <f t="shared" si="370"/>
        <v>0.321368772917607-0.0524395622100502i</v>
      </c>
      <c r="L1268" t="str">
        <f t="shared" si="371"/>
        <v>0.000833333333333333-7.76802788252712i</v>
      </c>
      <c r="M1268" t="str">
        <f t="shared" si="372"/>
        <v>0.005-2.73334884850419i</v>
      </c>
      <c r="N1268">
        <f t="shared" si="373"/>
        <v>81.694147493473466</v>
      </c>
      <c r="O1268">
        <f t="shared" si="374"/>
        <v>60.113685397566485</v>
      </c>
      <c r="P1268" s="3">
        <f t="shared" si="375"/>
        <v>60.113685397566485</v>
      </c>
      <c r="Q1268" s="3">
        <f t="shared" si="376"/>
        <v>-98.305852506526534</v>
      </c>
      <c r="R1268">
        <f t="shared" si="377"/>
        <v>81.694147493473466</v>
      </c>
      <c r="S1268">
        <f t="shared" si="378"/>
        <v>0.10379160016217641</v>
      </c>
      <c r="T1268">
        <f t="shared" si="361"/>
        <v>60.113685397566485</v>
      </c>
    </row>
    <row r="1269" spans="1:20" x14ac:dyDescent="0.25">
      <c r="A1269">
        <f t="shared" si="362"/>
        <v>654.61999620480628</v>
      </c>
      <c r="B1269">
        <f t="shared" si="379"/>
        <v>104.18600824279268</v>
      </c>
      <c r="C1269" t="str">
        <f t="shared" si="363"/>
        <v>-146.328588442493-998.567043892086i</v>
      </c>
      <c r="D1269" t="str">
        <f t="shared" si="364"/>
        <v>3.4781249286786-152.760879014427i</v>
      </c>
      <c r="E1269" t="str">
        <f t="shared" si="365"/>
        <v>162.286440294049-0.959726494189277i</v>
      </c>
      <c r="F1269" t="str">
        <f t="shared" si="366"/>
        <v>2.90990989841777-1433.56231644126i</v>
      </c>
      <c r="G1269" t="str">
        <f t="shared" si="367"/>
        <v>0.999999996050692-0.000062843519387473i</v>
      </c>
      <c r="H1269" t="str">
        <f t="shared" si="368"/>
        <v>15.1602988319104+2.46638521001429i</v>
      </c>
      <c r="I1269" t="str">
        <f t="shared" si="369"/>
        <v>24.2372525461049-147.096263181715i</v>
      </c>
      <c r="K1269" t="str">
        <f t="shared" si="370"/>
        <v>0.321304797398209-0.052628262329612i</v>
      </c>
      <c r="L1269" t="str">
        <f t="shared" si="371"/>
        <v>0.000833333333333333-7.73862112226249i</v>
      </c>
      <c r="M1269" t="str">
        <f t="shared" si="372"/>
        <v>0.005-2.72300144302071i</v>
      </c>
      <c r="N1269">
        <f t="shared" si="373"/>
        <v>81.663293292392794</v>
      </c>
      <c r="O1269">
        <f t="shared" si="374"/>
        <v>60.07981584314215</v>
      </c>
      <c r="P1269" s="3">
        <f t="shared" si="375"/>
        <v>60.07981584314215</v>
      </c>
      <c r="Q1269" s="3">
        <f t="shared" si="376"/>
        <v>-98.336706707607206</v>
      </c>
      <c r="R1269">
        <f t="shared" si="377"/>
        <v>81.663293292392794</v>
      </c>
      <c r="S1269">
        <f t="shared" si="378"/>
        <v>0.10418600824279269</v>
      </c>
      <c r="T1269">
        <f t="shared" si="361"/>
        <v>60.07981584314215</v>
      </c>
    </row>
    <row r="1270" spans="1:20" x14ac:dyDescent="0.25">
      <c r="A1270">
        <f t="shared" si="362"/>
        <v>657.10755219038458</v>
      </c>
      <c r="B1270">
        <f t="shared" si="379"/>
        <v>104.5819150741153</v>
      </c>
      <c r="C1270" t="str">
        <f t="shared" si="363"/>
        <v>-146.296513696973-994.601137627981i</v>
      </c>
      <c r="D1270" t="str">
        <f t="shared" si="364"/>
        <v>3.47812492813554-152.182588968801i</v>
      </c>
      <c r="E1270" t="str">
        <f t="shared" si="365"/>
        <v>162.285086786245-0.963137970418797i</v>
      </c>
      <c r="F1270" t="str">
        <f t="shared" si="366"/>
        <v>2.90990989833027-1428.13540330116i</v>
      </c>
      <c r="G1270" t="str">
        <f t="shared" si="367"/>
        <v>0.99999999602062-0.0000630823247592484i</v>
      </c>
      <c r="H1270" t="str">
        <f t="shared" si="368"/>
        <v>15.1603657345864+2.47576065899383i</v>
      </c>
      <c r="I1270" t="str">
        <f t="shared" si="369"/>
        <v>24.2372846855613-146.539691787975i</v>
      </c>
      <c r="K1270" t="str">
        <f t="shared" si="370"/>
        <v>0.321240360723964-0.0528175628599571i</v>
      </c>
      <c r="L1270" t="str">
        <f t="shared" si="371"/>
        <v>0.000833333333333333-7.70932568466079i</v>
      </c>
      <c r="M1270" t="str">
        <f t="shared" si="372"/>
        <v>0.005-2.71269320882717i</v>
      </c>
      <c r="N1270">
        <f t="shared" si="373"/>
        <v>81.632329759543779</v>
      </c>
      <c r="O1270">
        <f t="shared" si="374"/>
        <v>60.045939447082553</v>
      </c>
      <c r="P1270" s="3">
        <f t="shared" si="375"/>
        <v>60.045939447082553</v>
      </c>
      <c r="Q1270" s="3">
        <f t="shared" si="376"/>
        <v>-98.367670240456221</v>
      </c>
      <c r="R1270">
        <f t="shared" si="377"/>
        <v>81.632329759543779</v>
      </c>
      <c r="S1270">
        <f t="shared" si="378"/>
        <v>0.10458191507411529</v>
      </c>
      <c r="T1270">
        <f t="shared" si="361"/>
        <v>60.045939447082553</v>
      </c>
    </row>
    <row r="1271" spans="1:20" x14ac:dyDescent="0.25">
      <c r="A1271">
        <f t="shared" si="362"/>
        <v>659.60456088870797</v>
      </c>
      <c r="B1271">
        <f t="shared" si="379"/>
        <v>104.97932635139694</v>
      </c>
      <c r="C1271" t="str">
        <f t="shared" si="363"/>
        <v>-146.264208917631-990.649620932226i</v>
      </c>
      <c r="D1271" t="str">
        <f t="shared" si="364"/>
        <v>3.47812492758833-151.606488120809i</v>
      </c>
      <c r="E1271" t="str">
        <f t="shared" si="365"/>
        <v>162.28372357583-0.966559820157456i</v>
      </c>
      <c r="F1271" t="str">
        <f t="shared" si="366"/>
        <v>2.9099098982421-1422.72903436829i</v>
      </c>
      <c r="G1271" t="str">
        <f t="shared" si="367"/>
        <v>0.999999995990319-0.0000633220375914148i</v>
      </c>
      <c r="H1271" t="str">
        <f t="shared" si="368"/>
        <v>15.1604331469927+2.48517177113674i</v>
      </c>
      <c r="I1271" t="str">
        <f t="shared" si="369"/>
        <v>24.2373170698249-145.98522841887i</v>
      </c>
      <c r="K1271" t="str">
        <f t="shared" si="370"/>
        <v>0.321175459764624-0.0530074648276172i</v>
      </c>
      <c r="L1271" t="str">
        <f t="shared" si="371"/>
        <v>0.000833333333333333-7.68014114829727i</v>
      </c>
      <c r="M1271" t="str">
        <f t="shared" si="372"/>
        <v>0.005-2.70242399763615i</v>
      </c>
      <c r="N1271">
        <f t="shared" si="373"/>
        <v>81.601256566518288</v>
      </c>
      <c r="O1271">
        <f t="shared" si="374"/>
        <v>60.012056160368957</v>
      </c>
      <c r="P1271" s="3">
        <f t="shared" si="375"/>
        <v>60.012056160368957</v>
      </c>
      <c r="Q1271" s="3">
        <f t="shared" si="376"/>
        <v>-98.398743433481712</v>
      </c>
      <c r="R1271">
        <f t="shared" si="377"/>
        <v>81.601256566518288</v>
      </c>
      <c r="S1271">
        <f t="shared" si="378"/>
        <v>0.10497932635139694</v>
      </c>
      <c r="T1271">
        <f t="shared" si="361"/>
        <v>60.012056160368957</v>
      </c>
    </row>
    <row r="1272" spans="1:20" x14ac:dyDescent="0.25">
      <c r="A1272">
        <f t="shared" si="362"/>
        <v>662.11105822008506</v>
      </c>
      <c r="B1272">
        <f t="shared" si="379"/>
        <v>105.37824779153225</v>
      </c>
      <c r="C1272" t="str">
        <f t="shared" si="363"/>
        <v>-146.231672560382-986.712437843294i</v>
      </c>
      <c r="D1272" t="str">
        <f t="shared" si="364"/>
        <v>3.47812492703695-151.032568183046i</v>
      </c>
      <c r="E1272" t="str">
        <f t="shared" si="365"/>
        <v>162.28235059774-0.969992055117616i</v>
      </c>
      <c r="F1272" t="str">
        <f t="shared" si="366"/>
        <v>2.90990989815326-1417.34313187023i</v>
      </c>
      <c r="G1272" t="str">
        <f t="shared" si="367"/>
        <v>0.999999995959788-0.0000635626613323216i</v>
      </c>
      <c r="H1272" t="str">
        <f t="shared" si="368"/>
        <v>15.1605010730151+2.49461868238036i</v>
      </c>
      <c r="I1272" t="str">
        <f t="shared" si="369"/>
        <v>24.2373497007609-145.432865098281i</v>
      </c>
      <c r="K1272" t="str">
        <f t="shared" si="370"/>
        <v>0.321110091371583-0.0531979692501216i</v>
      </c>
      <c r="L1272" t="str">
        <f t="shared" si="371"/>
        <v>0.000833333333333333-7.65106709334255i</v>
      </c>
      <c r="M1272" t="str">
        <f t="shared" si="372"/>
        <v>0.005-2.69219366172161i</v>
      </c>
      <c r="N1272">
        <f t="shared" si="373"/>
        <v>81.570073384592092</v>
      </c>
      <c r="O1272">
        <f t="shared" si="374"/>
        <v>59.978165933653813</v>
      </c>
      <c r="P1272" s="3">
        <f t="shared" si="375"/>
        <v>59.978165933653813</v>
      </c>
      <c r="Q1272" s="3">
        <f t="shared" si="376"/>
        <v>-98.429926615407908</v>
      </c>
      <c r="R1272">
        <f t="shared" si="377"/>
        <v>81.570073384592092</v>
      </c>
      <c r="S1272">
        <f t="shared" si="378"/>
        <v>0.10537824779153225</v>
      </c>
      <c r="T1272">
        <f t="shared" si="361"/>
        <v>59.978165933653813</v>
      </c>
    </row>
    <row r="1273" spans="1:20" x14ac:dyDescent="0.25">
      <c r="A1273">
        <f t="shared" si="362"/>
        <v>664.62708024132144</v>
      </c>
      <c r="B1273">
        <f t="shared" si="379"/>
        <v>105.77868513314007</v>
      </c>
      <c r="C1273" t="str">
        <f t="shared" si="363"/>
        <v>-146.198903072352-982.789532614995i</v>
      </c>
      <c r="D1273" t="str">
        <f t="shared" si="364"/>
        <v>3.47812492648139-150.460820899482i</v>
      </c>
      <c r="E1273" t="str">
        <f t="shared" si="365"/>
        <v>162.280967786549-0.973434686774263i</v>
      </c>
      <c r="F1273" t="str">
        <f t="shared" si="366"/>
        <v>2.90990989806375-1411.97761832896i</v>
      </c>
      <c r="G1273" t="str">
        <f t="shared" si="367"/>
        <v>0.999999995929024-0.0000638041994434215i</v>
      </c>
      <c r="H1273" t="str">
        <f t="shared" si="368"/>
        <v>15.1605695165693+2.50410152918339i</v>
      </c>
      <c r="I1273" t="str">
        <f t="shared" si="369"/>
        <v>24.2373825802488-144.8825938803i</v>
      </c>
      <c r="K1273" t="str">
        <f t="shared" si="370"/>
        <v>0.321044252377803-0.0533890771358414i</v>
      </c>
      <c r="L1273" t="str">
        <f t="shared" si="371"/>
        <v>0.000833333333333333-7.62210310155664i</v>
      </c>
      <c r="M1273" t="str">
        <f t="shared" si="372"/>
        <v>0.005-2.68200205391673i</v>
      </c>
      <c r="N1273">
        <f t="shared" si="373"/>
        <v>81.538779884732463</v>
      </c>
      <c r="O1273">
        <f t="shared" si="374"/>
        <v>59.94426871725981</v>
      </c>
      <c r="P1273" s="3">
        <f t="shared" si="375"/>
        <v>59.94426871725981</v>
      </c>
      <c r="Q1273" s="3">
        <f t="shared" si="376"/>
        <v>-98.461220115267537</v>
      </c>
      <c r="R1273">
        <f t="shared" si="377"/>
        <v>81.538779884732463</v>
      </c>
      <c r="S1273">
        <f t="shared" si="378"/>
        <v>0.10577868513314007</v>
      </c>
      <c r="T1273">
        <f t="shared" si="361"/>
        <v>59.94426871725981</v>
      </c>
    </row>
    <row r="1274" spans="1:20" x14ac:dyDescent="0.25">
      <c r="A1274">
        <f t="shared" si="362"/>
        <v>667.15266314623852</v>
      </c>
      <c r="B1274">
        <f t="shared" si="379"/>
        <v>106.18064413664601</v>
      </c>
      <c r="C1274" t="str">
        <f t="shared" si="363"/>
        <v>-146.165898891849-978.880849715702i</v>
      </c>
      <c r="D1274" t="str">
        <f t="shared" si="364"/>
        <v>3.47812492592156-149.891238045339i</v>
      </c>
      <c r="E1274" t="str">
        <f t="shared" si="365"/>
        <v>162.27957507646-0.976887726362118i</v>
      </c>
      <c r="F1274" t="str">
        <f t="shared" si="366"/>
        <v>2.90990989797354-1406.63241655977i</v>
      </c>
      <c r="G1274" t="str">
        <f t="shared" si="367"/>
        <v>0.999999995898026-0.0000640466553993212i</v>
      </c>
      <c r="H1274" t="str">
        <f t="shared" si="368"/>
        <v>15.1606384816008+2.51362044852794i</v>
      </c>
      <c r="I1274" t="str">
        <f t="shared" si="369"/>
        <v>24.2374157101828-144.334406849113i</v>
      </c>
      <c r="K1274" t="str">
        <f t="shared" si="370"/>
        <v>0.320977939597758-0.0535807894838338i</v>
      </c>
      <c r="L1274" t="str">
        <f t="shared" si="371"/>
        <v>0.000833333333333333-7.5932487562828i</v>
      </c>
      <c r="M1274" t="str">
        <f t="shared" si="372"/>
        <v>0.005-2.6718490276118i</v>
      </c>
      <c r="N1274">
        <f t="shared" si="373"/>
        <v>81.507375737606353</v>
      </c>
      <c r="O1274">
        <f t="shared" si="374"/>
        <v>59.910364461177537</v>
      </c>
      <c r="P1274" s="3">
        <f t="shared" si="375"/>
        <v>59.910364461177537</v>
      </c>
      <c r="Q1274" s="3">
        <f t="shared" si="376"/>
        <v>-98.492624262393647</v>
      </c>
      <c r="R1274">
        <f t="shared" si="377"/>
        <v>81.507375737606353</v>
      </c>
      <c r="S1274">
        <f t="shared" si="378"/>
        <v>0.106180644136646</v>
      </c>
      <c r="T1274">
        <f t="shared" si="361"/>
        <v>59.910364461177537</v>
      </c>
    </row>
    <row r="1275" spans="1:20" x14ac:dyDescent="0.25">
      <c r="A1275">
        <f t="shared" si="362"/>
        <v>669.68784326619425</v>
      </c>
      <c r="B1275">
        <f t="shared" si="379"/>
        <v>106.58413058436527</v>
      </c>
      <c r="C1275" t="str">
        <f t="shared" si="363"/>
        <v>-146.132658448326-974.98633382765i</v>
      </c>
      <c r="D1275" t="str">
        <f t="shared" si="364"/>
        <v>3.47812492535751-149.323811426978i</v>
      </c>
      <c r="E1275" t="str">
        <f t="shared" si="365"/>
        <v>162.2781724013-0.980351184870822i</v>
      </c>
      <c r="F1275" t="str">
        <f t="shared" si="366"/>
        <v>2.90990989788264-1401.30744967012i</v>
      </c>
      <c r="G1275" t="str">
        <f t="shared" si="367"/>
        <v>0.999999995866792-0.0000642900326878305i</v>
      </c>
      <c r="H1275" t="str">
        <f t="shared" si="368"/>
        <v>15.1607079720852+2.52317557792151i</v>
      </c>
      <c r="I1275" t="str">
        <f t="shared" si="369"/>
        <v>24.2374490924708-143.788296118888i</v>
      </c>
      <c r="K1275" t="str">
        <f t="shared" si="370"/>
        <v>0.320911149827369-0.0537731072836813i</v>
      </c>
      <c r="L1275" t="str">
        <f t="shared" si="371"/>
        <v>0.000833333333333333-7.56450364244148i</v>
      </c>
      <c r="M1275" t="str">
        <f t="shared" si="372"/>
        <v>0.005-2.66173443675214i</v>
      </c>
      <c r="N1275">
        <f t="shared" si="373"/>
        <v>81.475860613589589</v>
      </c>
      <c r="O1275">
        <f t="shared" si="374"/>
        <v>59.876453115063661</v>
      </c>
      <c r="P1275" s="3">
        <f t="shared" si="375"/>
        <v>59.876453115063661</v>
      </c>
      <c r="Q1275" s="3">
        <f t="shared" si="376"/>
        <v>-98.524139386410411</v>
      </c>
      <c r="R1275">
        <f t="shared" si="377"/>
        <v>81.475860613589589</v>
      </c>
      <c r="S1275">
        <f t="shared" si="378"/>
        <v>0.10658413058436526</v>
      </c>
      <c r="T1275">
        <f t="shared" si="361"/>
        <v>59.876453115063661</v>
      </c>
    </row>
    <row r="1276" spans="1:20" x14ac:dyDescent="0.25">
      <c r="A1276">
        <f t="shared" si="362"/>
        <v>672.2326570706058</v>
      </c>
      <c r="B1276">
        <f t="shared" si="379"/>
        <v>106.98915028058586</v>
      </c>
      <c r="C1276" t="str">
        <f t="shared" si="363"/>
        <v>-146.099180162368-971.105929846246i</v>
      </c>
      <c r="D1276" t="str">
        <f t="shared" si="364"/>
        <v>3.47812492478915-148.758532881776i</v>
      </c>
      <c r="E1276" t="str">
        <f t="shared" si="365"/>
        <v>162.27675969453-0.983825073042371i</v>
      </c>
      <c r="F1276" t="str">
        <f t="shared" si="366"/>
        <v>2.90990989779105-1396.0026410586i</v>
      </c>
      <c r="G1276" t="str">
        <f t="shared" si="367"/>
        <v>0.99999999583532-0.0000645343348100133i</v>
      </c>
      <c r="H1276" t="str">
        <f t="shared" si="368"/>
        <v>15.1607779920285+2.53276705539907i</v>
      </c>
      <c r="I1276" t="str">
        <f t="shared" si="369"/>
        <v>24.237482729036-143.244253833664i</v>
      </c>
      <c r="K1276" t="str">
        <f t="shared" si="370"/>
        <v>0.320843879843939-0.0539660315153324i</v>
      </c>
      <c r="L1276" t="str">
        <f t="shared" si="371"/>
        <v>0.000833333333333333-7.53586734652468i</v>
      </c>
      <c r="M1276" t="str">
        <f t="shared" si="372"/>
        <v>0.005-2.65165813583596i</v>
      </c>
      <c r="N1276">
        <f t="shared" si="373"/>
        <v>81.444234182775006</v>
      </c>
      <c r="O1276">
        <f t="shared" si="374"/>
        <v>59.842534628239257</v>
      </c>
      <c r="P1276" s="3">
        <f t="shared" si="375"/>
        <v>59.842534628239257</v>
      </c>
      <c r="Q1276" s="3">
        <f t="shared" si="376"/>
        <v>-98.555765817224994</v>
      </c>
      <c r="R1276">
        <f t="shared" si="377"/>
        <v>81.444234182775006</v>
      </c>
      <c r="S1276">
        <f t="shared" si="378"/>
        <v>0.10698915028058587</v>
      </c>
      <c r="T1276">
        <f t="shared" si="361"/>
        <v>59.842534628239257</v>
      </c>
    </row>
    <row r="1277" spans="1:20" x14ac:dyDescent="0.25">
      <c r="A1277">
        <f t="shared" si="362"/>
        <v>674.78714116747415</v>
      </c>
      <c r="B1277">
        <f t="shared" si="379"/>
        <v>107.39570905165209</v>
      </c>
      <c r="C1277" t="str">
        <f t="shared" si="363"/>
        <v>-146.065462445656-967.239582879345i</v>
      </c>
      <c r="D1277" t="str">
        <f t="shared" si="364"/>
        <v>3.47812492421646-148.195394278012i</v>
      </c>
      <c r="E1277" t="str">
        <f t="shared" si="365"/>
        <v>162.275336889233-0.987309401367065i</v>
      </c>
      <c r="F1277" t="str">
        <f t="shared" si="366"/>
        <v>2.90990989769878-1390.71791441373i</v>
      </c>
      <c r="G1277" t="str">
        <f t="shared" si="367"/>
        <v>0.999999995803608-0.000064779565280237i</v>
      </c>
      <c r="H1277" t="str">
        <f t="shared" si="368"/>
        <v>15.1608485454673+2.54239501952512i</v>
      </c>
      <c r="I1277" t="str">
        <f t="shared" si="369"/>
        <v>24.2375166218155-142.702272167233i</v>
      </c>
      <c r="K1277" t="str">
        <f t="shared" si="370"/>
        <v>0.320776126406097-0.0541595631489402i</v>
      </c>
      <c r="L1277" t="str">
        <f t="shared" si="371"/>
        <v>0.000833333333333333-7.50733945658968i</v>
      </c>
      <c r="M1277" t="str">
        <f t="shared" si="372"/>
        <v>0.005-2.6416199799123i</v>
      </c>
      <c r="N1277">
        <f t="shared" si="373"/>
        <v>81.412496114981479</v>
      </c>
      <c r="O1277">
        <f t="shared" si="374"/>
        <v>59.808608949687745</v>
      </c>
      <c r="P1277" s="3">
        <f t="shared" si="375"/>
        <v>59.808608949687745</v>
      </c>
      <c r="Q1277" s="3">
        <f t="shared" si="376"/>
        <v>-98.587503885018521</v>
      </c>
      <c r="R1277">
        <f t="shared" si="377"/>
        <v>81.412496114981479</v>
      </c>
      <c r="S1277">
        <f t="shared" si="378"/>
        <v>0.10739570905165209</v>
      </c>
      <c r="T1277">
        <f t="shared" si="361"/>
        <v>59.808608949687745</v>
      </c>
    </row>
    <row r="1278" spans="1:20" x14ac:dyDescent="0.25">
      <c r="A1278">
        <f t="shared" si="362"/>
        <v>677.35133230391045</v>
      </c>
      <c r="B1278">
        <f t="shared" si="379"/>
        <v>107.80381274604837</v>
      </c>
      <c r="C1278" t="str">
        <f t="shared" si="363"/>
        <v>-146.03150370095-963.387238246525i</v>
      </c>
      <c r="D1278" t="str">
        <f t="shared" si="364"/>
        <v>3.47812492363942-147.634387514747i</v>
      </c>
      <c r="E1278" t="str">
        <f t="shared" si="365"/>
        <v>162.273903918116-0.990804180080058i</v>
      </c>
      <c r="F1278" t="str">
        <f t="shared" si="366"/>
        <v>2.90990989760581-1385.45319371297i</v>
      </c>
      <c r="G1278" t="str">
        <f t="shared" si="367"/>
        <v>0.999999995771655-0.0000650257276262242i</v>
      </c>
      <c r="H1278" t="str">
        <f t="shared" si="368"/>
        <v>15.1609196364687+2.5520596093958i</v>
      </c>
      <c r="I1278" t="str">
        <f t="shared" si="369"/>
        <v>24.2375507727623-142.162343323031i</v>
      </c>
      <c r="K1278" t="str">
        <f t="shared" si="370"/>
        <v>0.320707886253731-0.0543537031446987i</v>
      </c>
      <c r="L1278" t="str">
        <f t="shared" si="371"/>
        <v>0.000833333333333333-7.4789195622531i</v>
      </c>
      <c r="M1278" t="str">
        <f t="shared" si="372"/>
        <v>0.005-2.6316198245789i</v>
      </c>
      <c r="N1278">
        <f t="shared" si="373"/>
        <v>81.380646079762386</v>
      </c>
      <c r="O1278">
        <f t="shared" si="374"/>
        <v>59.774676028052774</v>
      </c>
      <c r="P1278" s="3">
        <f t="shared" si="375"/>
        <v>59.774676028052774</v>
      </c>
      <c r="Q1278" s="3">
        <f t="shared" si="376"/>
        <v>-98.619353920237614</v>
      </c>
      <c r="R1278">
        <f t="shared" si="377"/>
        <v>81.380646079762386</v>
      </c>
      <c r="S1278">
        <f t="shared" si="378"/>
        <v>0.10780381274604836</v>
      </c>
      <c r="T1278">
        <f t="shared" si="361"/>
        <v>59.774676028052774</v>
      </c>
    </row>
    <row r="1279" spans="1:20" x14ac:dyDescent="0.25">
      <c r="A1279">
        <f t="shared" si="362"/>
        <v>679.92526736666537</v>
      </c>
      <c r="B1279">
        <f t="shared" si="379"/>
        <v>108.21346723448335</v>
      </c>
      <c r="C1279" t="str">
        <f t="shared" si="363"/>
        <v>-145.997302322059-959.548841478449i</v>
      </c>
      <c r="D1279" t="str">
        <f t="shared" si="364"/>
        <v>3.47812492305797-147.075504521711i</v>
      </c>
      <c r="E1279" t="str">
        <f t="shared" si="365"/>
        <v>162.272460713514-0.994309419157521i</v>
      </c>
      <c r="F1279" t="str">
        <f t="shared" si="366"/>
        <v>2.90990989751212-1380.20840322152i</v>
      </c>
      <c r="G1279" t="str">
        <f t="shared" si="367"/>
        <v>0.999999995739458-0.0000652728253891023i</v>
      </c>
      <c r="H1279" t="str">
        <f t="shared" si="368"/>
        <v>15.1609912691315+2.56176096464091i</v>
      </c>
      <c r="I1279" t="str">
        <f t="shared" si="369"/>
        <v>24.237585183843-141.624459534025i</v>
      </c>
      <c r="K1279" t="str">
        <f t="shared" si="370"/>
        <v>0.320639156107927-0.054548452452676i</v>
      </c>
      <c r="L1279" t="str">
        <f t="shared" si="371"/>
        <v>0.000833333333333333-7.45060725468528i</v>
      </c>
      <c r="M1279" t="str">
        <f t="shared" si="372"/>
        <v>0.005-2.62165752598018i</v>
      </c>
      <c r="N1279">
        <f t="shared" si="373"/>
        <v>81.348683746415134</v>
      </c>
      <c r="O1279">
        <f t="shared" si="374"/>
        <v>59.740735811636867</v>
      </c>
      <c r="P1279" s="3">
        <f t="shared" si="375"/>
        <v>59.740735811636867</v>
      </c>
      <c r="Q1279" s="3">
        <f t="shared" si="376"/>
        <v>-98.651316253584866</v>
      </c>
      <c r="R1279">
        <f t="shared" si="377"/>
        <v>81.348683746415134</v>
      </c>
      <c r="S1279">
        <f t="shared" si="378"/>
        <v>0.10821346723448334</v>
      </c>
      <c r="T1279">
        <f t="shared" si="361"/>
        <v>59.740735811636867</v>
      </c>
    </row>
    <row r="1280" spans="1:20" x14ac:dyDescent="0.25">
      <c r="A1280">
        <f t="shared" si="362"/>
        <v>682.50898338265858</v>
      </c>
      <c r="B1280">
        <f t="shared" si="379"/>
        <v>108.62467840997438</v>
      </c>
      <c r="C1280" t="str">
        <f t="shared" si="363"/>
        <v>-145.962856693816-955.724338316118i</v>
      </c>
      <c r="D1280" t="str">
        <f t="shared" si="364"/>
        <v>3.4781249224721-146.518737259184i</v>
      </c>
      <c r="E1280" t="str">
        <f t="shared" si="365"/>
        <v>162.27100720738-0.997825128312962i</v>
      </c>
      <c r="F1280" t="str">
        <f t="shared" si="366"/>
        <v>2.9099098974177-1374.98346749133i</v>
      </c>
      <c r="G1280" t="str">
        <f t="shared" si="367"/>
        <v>0.999999995707017-0.0000655208621234552i</v>
      </c>
      <c r="H1280" t="str">
        <f t="shared" si="368"/>
        <v>15.161063447585+2.57149922542601i</v>
      </c>
      <c r="I1280" t="str">
        <f t="shared" si="369"/>
        <v>24.2376198570402-141.088613062601i</v>
      </c>
      <c r="K1280" t="str">
        <f t="shared" si="370"/>
        <v>0.320569932670918-0.054743812012651i</v>
      </c>
      <c r="L1280" t="str">
        <f t="shared" si="371"/>
        <v>0.000833333333333333-7.42240212660419i</v>
      </c>
      <c r="M1280" t="str">
        <f t="shared" si="372"/>
        <v>0.005-2.61173294080512i</v>
      </c>
      <c r="N1280">
        <f t="shared" si="373"/>
        <v>81.316608783990176</v>
      </c>
      <c r="O1280">
        <f t="shared" si="374"/>
        <v>59.706788248399043</v>
      </c>
      <c r="P1280" s="3">
        <f t="shared" si="375"/>
        <v>59.706788248399043</v>
      </c>
      <c r="Q1280" s="3">
        <f t="shared" si="376"/>
        <v>-98.683391216009824</v>
      </c>
      <c r="R1280">
        <f t="shared" si="377"/>
        <v>81.316608783990176</v>
      </c>
      <c r="S1280">
        <f t="shared" si="378"/>
        <v>0.10862467840997438</v>
      </c>
      <c r="T1280">
        <f t="shared" si="361"/>
        <v>59.706788248399043</v>
      </c>
    </row>
    <row r="1281" spans="1:20" x14ac:dyDescent="0.25">
      <c r="A1281">
        <f t="shared" si="362"/>
        <v>685.10251751951273</v>
      </c>
      <c r="B1281">
        <f t="shared" si="379"/>
        <v>109.03745218793229</v>
      </c>
      <c r="C1281" t="str">
        <f t="shared" si="363"/>
        <v>-145.928165192066-951.913674710236i</v>
      </c>
      <c r="D1281" t="str">
        <f t="shared" si="364"/>
        <v>3.47812492188176-145.964077717882i</v>
      </c>
      <c r="E1281" t="str">
        <f t="shared" si="365"/>
        <v>162.269543331297-1.00135131699401i</v>
      </c>
      <c r="F1281" t="str">
        <f t="shared" si="366"/>
        <v>2.9099098973226-1369.77831135993i</v>
      </c>
      <c r="G1281" t="str">
        <f t="shared" si="367"/>
        <v>0.999999995674328-0.0000657698413973744i</v>
      </c>
      <c r="H1281" t="str">
        <f t="shared" si="368"/>
        <v>15.1611361759906+2.58127453245454i</v>
      </c>
      <c r="I1281" t="str">
        <f t="shared" si="369"/>
        <v>24.2376547943511-140.554796200452i</v>
      </c>
      <c r="K1281" t="str">
        <f t="shared" si="370"/>
        <v>0.320500212626011-0.054939782753942i</v>
      </c>
      <c r="L1281" t="str">
        <f t="shared" si="371"/>
        <v>0.000833333333333333-7.39430377226957i</v>
      </c>
      <c r="M1281" t="str">
        <f t="shared" si="372"/>
        <v>0.005-2.60184592628523i</v>
      </c>
      <c r="N1281">
        <f t="shared" si="373"/>
        <v>81.284420861299765</v>
      </c>
      <c r="O1281">
        <f t="shared" si="374"/>
        <v>59.672833285953423</v>
      </c>
      <c r="P1281" s="3">
        <f t="shared" si="375"/>
        <v>59.672833285953423</v>
      </c>
      <c r="Q1281" s="3">
        <f t="shared" si="376"/>
        <v>-98.715579138700235</v>
      </c>
      <c r="R1281">
        <f t="shared" si="377"/>
        <v>81.284420861299765</v>
      </c>
      <c r="S1281">
        <f t="shared" si="378"/>
        <v>0.10903745218793229</v>
      </c>
      <c r="T1281">
        <f t="shared" si="361"/>
        <v>59.672833285953423</v>
      </c>
    </row>
    <row r="1282" spans="1:20" x14ac:dyDescent="0.25">
      <c r="A1282">
        <f t="shared" si="362"/>
        <v>687.70590708608688</v>
      </c>
      <c r="B1282">
        <f t="shared" si="379"/>
        <v>109.45179450624643</v>
      </c>
      <c r="C1282" t="str">
        <f t="shared" si="363"/>
        <v>-145.893226183624-948.116796820462i</v>
      </c>
      <c r="D1282" t="str">
        <f t="shared" si="364"/>
        <v>3.47812492128693-145.411517918842i</v>
      </c>
      <c r="E1282" t="str">
        <f t="shared" si="365"/>
        <v>162.268069016462-1.00488799437773i</v>
      </c>
      <c r="F1282" t="str">
        <f t="shared" si="366"/>
        <v>2.90990989722675-1364.5928599494i</v>
      </c>
      <c r="G1282" t="str">
        <f t="shared" si="367"/>
        <v>0.99999999564139-0.0000660197667925099i</v>
      </c>
      <c r="H1282" t="str">
        <f t="shared" si="368"/>
        <v>15.1612094585414+2.5910870269699i</v>
      </c>
      <c r="I1282" t="str">
        <f t="shared" si="369"/>
        <v>24.2376899977882-140.023001268469i</v>
      </c>
      <c r="K1282" t="str">
        <f t="shared" si="370"/>
        <v>0.320429992637538-0.0551363655952386i</v>
      </c>
      <c r="L1282" t="str">
        <f t="shared" si="371"/>
        <v>0.000833333333333333-7.36631178747714i</v>
      </c>
      <c r="M1282" t="str">
        <f t="shared" si="372"/>
        <v>0.005-2.5919963401925i</v>
      </c>
      <c r="N1282">
        <f t="shared" si="373"/>
        <v>81.252119646928065</v>
      </c>
      <c r="O1282">
        <f t="shared" si="374"/>
        <v>59.638870871566766</v>
      </c>
      <c r="P1282" s="3">
        <f t="shared" si="375"/>
        <v>59.638870871566766</v>
      </c>
      <c r="Q1282" s="3">
        <f t="shared" si="376"/>
        <v>-98.747880353071935</v>
      </c>
      <c r="R1282">
        <f t="shared" si="377"/>
        <v>81.252119646928065</v>
      </c>
      <c r="S1282">
        <f t="shared" si="378"/>
        <v>0.10945179450624642</v>
      </c>
      <c r="T1282">
        <f t="shared" si="361"/>
        <v>59.638870871566766</v>
      </c>
    </row>
    <row r="1283" spans="1:20" x14ac:dyDescent="0.25">
      <c r="A1283">
        <f t="shared" si="362"/>
        <v>690.31918953301408</v>
      </c>
      <c r="B1283">
        <f t="shared" si="379"/>
        <v>109.86771132537017</v>
      </c>
      <c r="C1283" t="str">
        <f t="shared" si="363"/>
        <v>-145.858038026269-944.333651014784i</v>
      </c>
      <c r="D1283" t="str">
        <f t="shared" si="364"/>
        <v>3.47812492068758-144.861049913306i</v>
      </c>
      <c r="E1283" t="str">
        <f t="shared" si="365"/>
        <v>162.266584193696-1.00843516936752i</v>
      </c>
      <c r="F1283" t="str">
        <f t="shared" si="366"/>
        <v>2.90990989713017-1359.4270386653i</v>
      </c>
      <c r="G1283" t="str">
        <f t="shared" si="367"/>
        <v>0.999999995608202-0.0000662706419041221i</v>
      </c>
      <c r="H1283" t="str">
        <f t="shared" si="368"/>
        <v>15.1612832994623+2.60093685075755i</v>
      </c>
      <c r="I1283" t="str">
        <f t="shared" si="369"/>
        <v>24.2377254693795-139.49322061663i</v>
      </c>
      <c r="K1283" t="str">
        <f t="shared" si="370"/>
        <v>0.320359269350797-0.0553335614444307i</v>
      </c>
      <c r="L1283" t="str">
        <f t="shared" si="371"/>
        <v>0.000833333333333333-7.33842576955286i</v>
      </c>
      <c r="M1283" t="str">
        <f t="shared" si="372"/>
        <v>0.005-2.58218404083732i</v>
      </c>
      <c r="N1283">
        <f t="shared" si="373"/>
        <v>81.219704809240085</v>
      </c>
      <c r="O1283">
        <f t="shared" si="374"/>
        <v>59.604900952157024</v>
      </c>
      <c r="P1283" s="3">
        <f t="shared" si="375"/>
        <v>59.604900952157024</v>
      </c>
      <c r="Q1283" s="3">
        <f t="shared" si="376"/>
        <v>-98.780295190759915</v>
      </c>
      <c r="R1283">
        <f t="shared" si="377"/>
        <v>81.219704809240085</v>
      </c>
      <c r="S1283">
        <f t="shared" si="378"/>
        <v>0.10986771132537017</v>
      </c>
      <c r="T1283">
        <f t="shared" si="361"/>
        <v>59.604900952157024</v>
      </c>
    </row>
    <row r="1284" spans="1:20" x14ac:dyDescent="0.25">
      <c r="A1284">
        <f t="shared" si="362"/>
        <v>692.94240245323954</v>
      </c>
      <c r="B1284">
        <f t="shared" si="379"/>
        <v>110.28520862840658</v>
      </c>
      <c r="C1284" t="str">
        <f t="shared" si="363"/>
        <v>-145.82259906871-940.564183868791i</v>
      </c>
      <c r="D1284" t="str">
        <f t="shared" si="364"/>
        <v>3.47812492008366-144.312665782606i</v>
      </c>
      <c r="E1284" t="str">
        <f t="shared" si="365"/>
        <v>162.265088793438-1.01199285058938i</v>
      </c>
      <c r="F1284" t="str">
        <f t="shared" si="366"/>
        <v>2.90990989703286-1354.28077319553i</v>
      </c>
      <c r="G1284" t="str">
        <f t="shared" si="367"/>
        <v>0.999999995574761-0.0000665224703411332i</v>
      </c>
      <c r="H1284" t="str">
        <f t="shared" si="368"/>
        <v>15.1613577030104+2.61082414614719i</v>
      </c>
      <c r="I1284" t="str">
        <f t="shared" si="369"/>
        <v>24.2377612111682-138.965446623885i</v>
      </c>
      <c r="K1284" t="str">
        <f t="shared" si="370"/>
        <v>0.32028803939199-0.0555313711984342i</v>
      </c>
      <c r="L1284" t="str">
        <f t="shared" si="371"/>
        <v>0.000833333333333333-7.31064531734697i</v>
      </c>
      <c r="M1284" t="str">
        <f t="shared" si="372"/>
        <v>0.005-2.57240888706647i</v>
      </c>
      <c r="N1284">
        <f t="shared" si="373"/>
        <v>81.187176016391561</v>
      </c>
      <c r="O1284">
        <f t="shared" si="374"/>
        <v>59.570923474291043</v>
      </c>
      <c r="P1284" s="3">
        <f t="shared" si="375"/>
        <v>59.570923474291043</v>
      </c>
      <c r="Q1284" s="3">
        <f t="shared" si="376"/>
        <v>-98.812823983608439</v>
      </c>
      <c r="R1284">
        <f t="shared" si="377"/>
        <v>81.187176016391561</v>
      </c>
      <c r="S1284">
        <f t="shared" si="378"/>
        <v>0.11028520862840657</v>
      </c>
      <c r="T1284">
        <f t="shared" si="361"/>
        <v>59.570923474291043</v>
      </c>
    </row>
    <row r="1285" spans="1:20" x14ac:dyDescent="0.25">
      <c r="A1285">
        <f t="shared" si="362"/>
        <v>695.57558358256188</v>
      </c>
      <c r="B1285">
        <f t="shared" si="379"/>
        <v>110.70429242119452</v>
      </c>
      <c r="C1285" t="str">
        <f t="shared" si="363"/>
        <v>-145.786907650567-936.808342165039i</v>
      </c>
      <c r="D1285" t="str">
        <f t="shared" si="364"/>
        <v>3.47812491947515-143.766357638052i</v>
      </c>
      <c r="E1285" t="str">
        <f t="shared" si="365"/>
        <v>162.263582745748-1.01556104638697i</v>
      </c>
      <c r="F1285" t="str">
        <f t="shared" si="366"/>
        <v>2.9099098969348-1349.15398950936i</v>
      </c>
      <c r="G1285" t="str">
        <f t="shared" si="367"/>
        <v>0.999999995541065-0.0000667752557261794i</v>
      </c>
      <c r="H1285" t="str">
        <f t="shared" si="368"/>
        <v>15.1614326734757+2.62074905601485i</v>
      </c>
      <c r="I1285" t="str">
        <f t="shared" si="369"/>
        <v>24.2377972252137-138.439671698059i</v>
      </c>
      <c r="K1285" t="str">
        <f t="shared" si="370"/>
        <v>0.320216299368167-0.0557297957430169i</v>
      </c>
      <c r="L1285" t="str">
        <f t="shared" si="371"/>
        <v>0.000833333333333333-7.28297003122826i</v>
      </c>
      <c r="M1285" t="str">
        <f t="shared" si="372"/>
        <v>0.005-2.56267073826107i</v>
      </c>
      <c r="N1285">
        <f t="shared" si="373"/>
        <v>81.154532936338882</v>
      </c>
      <c r="O1285">
        <f t="shared" si="374"/>
        <v>59.536938384182974</v>
      </c>
      <c r="P1285" s="3">
        <f t="shared" si="375"/>
        <v>59.536938384182974</v>
      </c>
      <c r="Q1285" s="3">
        <f t="shared" si="376"/>
        <v>-98.845467063661118</v>
      </c>
      <c r="R1285">
        <f t="shared" si="377"/>
        <v>81.154532936338882</v>
      </c>
      <c r="S1285">
        <f t="shared" si="378"/>
        <v>0.11070429242119452</v>
      </c>
      <c r="T1285">
        <f t="shared" si="361"/>
        <v>59.536938384182974</v>
      </c>
    </row>
    <row r="1286" spans="1:20" x14ac:dyDescent="0.25">
      <c r="A1286">
        <f t="shared" si="362"/>
        <v>698.21877080017555</v>
      </c>
      <c r="B1286">
        <f t="shared" si="379"/>
        <v>111.12496873239506</v>
      </c>
      <c r="C1286" t="str">
        <f t="shared" si="363"/>
        <v>-145.750962102348-933.066072892352i</v>
      </c>
      <c r="D1286" t="str">
        <f t="shared" si="364"/>
        <v>3.47812491886198-143.222117620819i</v>
      </c>
      <c r="E1286" t="str">
        <f t="shared" si="365"/>
        <v>162.262065980298-1.01913976481907i</v>
      </c>
      <c r="F1286" t="str">
        <f t="shared" si="366"/>
        <v>2.909909896836-1344.04661385627i</v>
      </c>
      <c r="G1286" t="str">
        <f t="shared" si="367"/>
        <v>0.999999995507113-0.0000670290016956632i</v>
      </c>
      <c r="H1286" t="str">
        <f t="shared" si="368"/>
        <v>15.1615082151805+2.63071172378497i</v>
      </c>
      <c r="I1286" t="str">
        <f t="shared" si="369"/>
        <v>24.23783351359-137.915888275726i</v>
      </c>
      <c r="K1286" t="str">
        <f t="shared" si="370"/>
        <v>0.320144045867176-0.0559288359526225i</v>
      </c>
      <c r="L1286" t="str">
        <f t="shared" si="371"/>
        <v>0.000833333333333333-7.25539951307856i</v>
      </c>
      <c r="M1286" t="str">
        <f t="shared" si="372"/>
        <v>0.005-2.5529694543346i</v>
      </c>
      <c r="N1286">
        <f t="shared" si="373"/>
        <v>81.121775236848805</v>
      </c>
      <c r="O1286">
        <f t="shared" si="374"/>
        <v>59.502945627692142</v>
      </c>
      <c r="P1286" s="3">
        <f t="shared" si="375"/>
        <v>59.502945627692142</v>
      </c>
      <c r="Q1286" s="3">
        <f t="shared" si="376"/>
        <v>-98.878224763151195</v>
      </c>
      <c r="R1286">
        <f t="shared" si="377"/>
        <v>81.121775236848805</v>
      </c>
      <c r="S1286">
        <f t="shared" si="378"/>
        <v>0.11112496873239507</v>
      </c>
      <c r="T1286">
        <f t="shared" si="361"/>
        <v>59.502945627692142</v>
      </c>
    </row>
    <row r="1287" spans="1:20" x14ac:dyDescent="0.25">
      <c r="A1287">
        <f t="shared" si="362"/>
        <v>700.87200212921618</v>
      </c>
      <c r="B1287">
        <f t="shared" si="379"/>
        <v>111.54724361357816</v>
      </c>
      <c r="C1287" t="str">
        <f t="shared" si="363"/>
        <v>-145.714760745438-929.337323245187i</v>
      </c>
      <c r="D1287" t="str">
        <f t="shared" si="364"/>
        <v>3.47812491824418-142.679937901831i</v>
      </c>
      <c r="E1287" t="str">
        <f t="shared" si="365"/>
        <v>162.260538426384-1.02272901365514i</v>
      </c>
      <c r="F1287" t="str">
        <f t="shared" si="366"/>
        <v>2.90990989673647-1338.95857276495i</v>
      </c>
      <c r="G1287" t="str">
        <f t="shared" si="367"/>
        <v>0.999999995472902-0.0000672837118998048i</v>
      </c>
      <c r="H1287" t="str">
        <f t="shared" si="368"/>
        <v>15.1615843324804+2.64071229343268i</v>
      </c>
      <c r="I1287" t="str">
        <f t="shared" si="369"/>
        <v>24.237870078388-137.394088822114i</v>
      </c>
      <c r="K1287" t="str">
        <f t="shared" si="370"/>
        <v>0.3200712754576-0.0561284926901928i</v>
      </c>
      <c r="L1287" t="str">
        <f t="shared" si="371"/>
        <v>0.000833333333333333-7.2279333662867i</v>
      </c>
      <c r="M1287" t="str">
        <f t="shared" si="372"/>
        <v>0.005-2.54330489573083i</v>
      </c>
      <c r="N1287">
        <f t="shared" si="373"/>
        <v>81.08890258550818</v>
      </c>
      <c r="O1287">
        <f t="shared" si="374"/>
        <v>59.468945150321318</v>
      </c>
      <c r="P1287" s="3">
        <f t="shared" si="375"/>
        <v>59.468945150321318</v>
      </c>
      <c r="Q1287" s="3">
        <f t="shared" si="376"/>
        <v>-98.91109741449182</v>
      </c>
      <c r="R1287">
        <f t="shared" si="377"/>
        <v>81.08890258550818</v>
      </c>
      <c r="S1287">
        <f t="shared" si="378"/>
        <v>0.11154724361357816</v>
      </c>
      <c r="T1287">
        <f t="shared" si="361"/>
        <v>59.468945150321318</v>
      </c>
    </row>
    <row r="1288" spans="1:20" x14ac:dyDescent="0.25">
      <c r="A1288">
        <f t="shared" si="362"/>
        <v>703.5353157373072</v>
      </c>
      <c r="B1288">
        <f t="shared" si="379"/>
        <v>111.97112313930975</v>
      </c>
      <c r="C1288" t="str">
        <f t="shared" si="363"/>
        <v>-145.678301892064-925.62204062294i</v>
      </c>
      <c r="D1288" t="str">
        <f t="shared" si="364"/>
        <v>3.47812491762166-142.139810681651i</v>
      </c>
      <c r="E1288" t="str">
        <f t="shared" si="365"/>
        <v>162.259000012914-1.02632880037116i</v>
      </c>
      <c r="F1288" t="str">
        <f t="shared" si="366"/>
        <v>2.90990989663615-1333.88979304221i</v>
      </c>
      <c r="G1288" t="str">
        <f t="shared" si="367"/>
        <v>0.999999995438431-0.0000675393900026959i</v>
      </c>
      <c r="H1288" t="str">
        <f t="shared" si="368"/>
        <v>15.1616610297641+2.65075090948584i</v>
      </c>
      <c r="I1288" t="str">
        <f t="shared" si="369"/>
        <v>24.2379069217138-136.874265830987i</v>
      </c>
      <c r="K1288" t="str">
        <f t="shared" si="370"/>
        <v>0.319997984688707-0.0563287668069873i</v>
      </c>
      <c r="L1288" t="str">
        <f t="shared" si="371"/>
        <v>0.000833333333333333-7.20057119574289i</v>
      </c>
      <c r="M1288" t="str">
        <f t="shared" si="372"/>
        <v>0.005-2.53367692342182i</v>
      </c>
      <c r="N1288">
        <f t="shared" si="373"/>
        <v>81.055914649734746</v>
      </c>
      <c r="O1288">
        <f t="shared" si="374"/>
        <v>59.434936897214648</v>
      </c>
      <c r="P1288" s="3">
        <f t="shared" si="375"/>
        <v>59.434936897214648</v>
      </c>
      <c r="Q1288" s="3">
        <f t="shared" si="376"/>
        <v>-98.944085350265254</v>
      </c>
      <c r="R1288">
        <f t="shared" si="377"/>
        <v>81.055914649734746</v>
      </c>
      <c r="S1288">
        <f t="shared" si="378"/>
        <v>0.11197112313930975</v>
      </c>
      <c r="T1288">
        <f t="shared" si="361"/>
        <v>59.434936897214648</v>
      </c>
    </row>
    <row r="1289" spans="1:20" x14ac:dyDescent="0.25">
      <c r="A1289">
        <f t="shared" si="362"/>
        <v>706.20874993710902</v>
      </c>
      <c r="B1289">
        <f t="shared" si="379"/>
        <v>112.39661340723913</v>
      </c>
      <c r="C1289" t="str">
        <f t="shared" si="363"/>
        <v>-145.641583845275-921.920172629284i</v>
      </c>
      <c r="D1289" t="str">
        <f t="shared" si="364"/>
        <v>3.47812491699438-141.601728190368i</v>
      </c>
      <c r="E1289" t="str">
        <f t="shared" si="365"/>
        <v>162.257450668411-1.02993913214535i</v>
      </c>
      <c r="F1289" t="str">
        <f t="shared" si="366"/>
        <v>2.90990989653509-1328.84020177197i</v>
      </c>
      <c r="G1289" t="str">
        <f t="shared" si="367"/>
        <v>0.999999995403697-0.0000677960396823514i</v>
      </c>
      <c r="H1289" t="str">
        <f t="shared" si="368"/>
        <v>15.161738311454+2.66082771702729i</v>
      </c>
      <c r="I1289" t="str">
        <f t="shared" si="369"/>
        <v>24.2379440456902-136.356411824548i</v>
      </c>
      <c r="K1289" t="str">
        <f t="shared" si="370"/>
        <v>0.319924170090391-0.0565296591424026i</v>
      </c>
      <c r="L1289" t="str">
        <f t="shared" si="371"/>
        <v>0.000833333333333333-7.17331260783312i</v>
      </c>
      <c r="M1289" t="str">
        <f t="shared" si="372"/>
        <v>0.005-2.52408539890598i</v>
      </c>
      <c r="N1289">
        <f t="shared" si="373"/>
        <v>81.022811096787265</v>
      </c>
      <c r="O1289">
        <f t="shared" si="374"/>
        <v>59.400920813155608</v>
      </c>
      <c r="P1289" s="3">
        <f t="shared" si="375"/>
        <v>59.400920813155608</v>
      </c>
      <c r="Q1289" s="3">
        <f t="shared" si="376"/>
        <v>-98.977188903212735</v>
      </c>
      <c r="R1289">
        <f t="shared" si="377"/>
        <v>81.022811096787265</v>
      </c>
      <c r="S1289">
        <f t="shared" si="378"/>
        <v>0.11239661340723912</v>
      </c>
      <c r="T1289">
        <f t="shared" si="361"/>
        <v>59.400920813155608</v>
      </c>
    </row>
    <row r="1290" spans="1:20" x14ac:dyDescent="0.25">
      <c r="A1290">
        <f t="shared" si="362"/>
        <v>708.89234318686999</v>
      </c>
      <c r="B1290">
        <f t="shared" si="379"/>
        <v>112.82372053818663</v>
      </c>
      <c r="C1290" t="str">
        <f t="shared" si="363"/>
        <v>-145.60460489893-918.231667071513i</v>
      </c>
      <c r="D1290" t="str">
        <f t="shared" si="364"/>
        <v>3.47812491636235-141.065682687483i</v>
      </c>
      <c r="E1290" t="str">
        <f t="shared" si="365"/>
        <v>162.25589032101-1.0335600158549i</v>
      </c>
      <c r="F1290" t="str">
        <f t="shared" si="366"/>
        <v>2.90990989643324-1323.80972631416i</v>
      </c>
      <c r="G1290" t="str">
        <f t="shared" si="367"/>
        <v>0.999999995368699-0.0000680536646307625i</v>
      </c>
      <c r="H1290" t="str">
        <f t="shared" si="368"/>
        <v>15.161816182006+2.67094286169694i</v>
      </c>
      <c r="I1290" t="str">
        <f t="shared" si="369"/>
        <v>24.2379814524559-135.84051935332i</v>
      </c>
      <c r="K1290" t="str">
        <f t="shared" si="370"/>
        <v>0.319849828173128-0.0567311705237897i</v>
      </c>
      <c r="L1290" t="str">
        <f t="shared" si="371"/>
        <v>0.000833333333333333-7.14615721043346i</v>
      </c>
      <c r="M1290" t="str">
        <f t="shared" si="372"/>
        <v>0.005-2.514530184206i</v>
      </c>
      <c r="N1290">
        <f t="shared" si="373"/>
        <v>80.989591593775572</v>
      </c>
      <c r="O1290">
        <f t="shared" si="374"/>
        <v>59.366896842565055</v>
      </c>
      <c r="P1290" s="3">
        <f t="shared" si="375"/>
        <v>59.366896842565055</v>
      </c>
      <c r="Q1290" s="3">
        <f t="shared" si="376"/>
        <v>-99.010408406224428</v>
      </c>
      <c r="R1290">
        <f t="shared" si="377"/>
        <v>80.989591593775572</v>
      </c>
      <c r="S1290">
        <f t="shared" si="378"/>
        <v>0.11282372053818664</v>
      </c>
      <c r="T1290">
        <f t="shared" si="361"/>
        <v>59.366896842565055</v>
      </c>
    </row>
    <row r="1291" spans="1:20" x14ac:dyDescent="0.25">
      <c r="A1291">
        <f t="shared" si="362"/>
        <v>711.58613409098007</v>
      </c>
      <c r="B1291">
        <f t="shared" si="379"/>
        <v>113.25245067623175</v>
      </c>
      <c r="C1291" t="str">
        <f t="shared" si="363"/>
        <v>-145.567363337683-914.556471959959i</v>
      </c>
      <c r="D1291" t="str">
        <f t="shared" si="364"/>
        <v>3.47812491572549-140.531666461803i</v>
      </c>
      <c r="E1291" t="str">
        <f t="shared" si="365"/>
        <v>162.254318898467-1.03719145807156i</v>
      </c>
      <c r="F1291" t="str">
        <f t="shared" si="366"/>
        <v>2.90990989633062-1318.79829430369i</v>
      </c>
      <c r="G1291" t="str">
        <f t="shared" si="367"/>
        <v>0.999999995333434-0.0000683122685539504i</v>
      </c>
      <c r="H1291" t="str">
        <f t="shared" si="368"/>
        <v>15.1618946459102+2.68109648969405i</v>
      </c>
      <c r="I1291" t="str">
        <f t="shared" si="369"/>
        <v>24.2380191441657-135.326580996043i</v>
      </c>
      <c r="K1291" t="str">
        <f t="shared" si="370"/>
        <v>0.319774955427915-0.0569333017662696i</v>
      </c>
      <c r="L1291" t="str">
        <f t="shared" si="371"/>
        <v>0.000833333333333333-7.11910461290444i</v>
      </c>
      <c r="M1291" t="str">
        <f t="shared" si="372"/>
        <v>0.005-2.5050111418669i</v>
      </c>
      <c r="N1291">
        <f t="shared" si="373"/>
        <v>80.956255807671511</v>
      </c>
      <c r="O1291">
        <f t="shared" si="374"/>
        <v>59.33286492950004</v>
      </c>
      <c r="P1291" s="3">
        <f t="shared" si="375"/>
        <v>59.33286492950004</v>
      </c>
      <c r="Q1291" s="3">
        <f t="shared" si="376"/>
        <v>-99.043744192328489</v>
      </c>
      <c r="R1291">
        <f t="shared" si="377"/>
        <v>80.956255807671511</v>
      </c>
      <c r="S1291">
        <f t="shared" si="378"/>
        <v>0.11325245067623174</v>
      </c>
      <c r="T1291">
        <f t="shared" si="361"/>
        <v>59.33286492950004</v>
      </c>
    </row>
    <row r="1292" spans="1:20" x14ac:dyDescent="0.25">
      <c r="A1292">
        <f t="shared" si="362"/>
        <v>714.29016140052579</v>
      </c>
      <c r="B1292">
        <f t="shared" si="379"/>
        <v>113.68280998880142</v>
      </c>
      <c r="C1292" t="str">
        <f t="shared" si="363"/>
        <v>-145.529857436944-910.894535507221i</v>
      </c>
      <c r="D1292" t="str">
        <f t="shared" si="364"/>
        <v>3.47812491508378-139.999671831325i</v>
      </c>
      <c r="E1292" t="str">
        <f t="shared" si="365"/>
        <v>162.252736328143-1.0408334650574i</v>
      </c>
      <c r="F1292" t="str">
        <f t="shared" si="366"/>
        <v>2.90990989622723-1313.80583364944i</v>
      </c>
      <c r="G1292" t="str">
        <f t="shared" si="367"/>
        <v>0.999999995297901-0.0000685718551720188i</v>
      </c>
      <c r="H1292" t="str">
        <f t="shared" si="368"/>
        <v>15.1619737076909+2.69128874777931i</v>
      </c>
      <c r="I1292" t="str">
        <f t="shared" si="369"/>
        <v>24.2380571229911-134.81458935957i</v>
      </c>
      <c r="K1292" t="str">
        <f t="shared" si="370"/>
        <v>0.319699548326221-0.0571360536725455i</v>
      </c>
      <c r="L1292" t="str">
        <f t="shared" si="371"/>
        <v>0.000833333333333333-7.09215442608528i</v>
      </c>
      <c r="M1292" t="str">
        <f t="shared" si="372"/>
        <v>0.005-2.49552813495408i</v>
      </c>
      <c r="N1292">
        <f t="shared" si="373"/>
        <v>80.922803405319684</v>
      </c>
      <c r="O1292">
        <f t="shared" si="374"/>
        <v>59.298825017650614</v>
      </c>
      <c r="P1292" s="3">
        <f t="shared" si="375"/>
        <v>59.298825017650614</v>
      </c>
      <c r="Q1292" s="3">
        <f t="shared" si="376"/>
        <v>-99.077196594680316</v>
      </c>
      <c r="R1292">
        <f t="shared" si="377"/>
        <v>80.922803405319684</v>
      </c>
      <c r="S1292">
        <f t="shared" si="378"/>
        <v>0.11368280998880143</v>
      </c>
      <c r="T1292">
        <f t="shared" si="361"/>
        <v>59.298825017650614</v>
      </c>
    </row>
    <row r="1293" spans="1:20" x14ac:dyDescent="0.25">
      <c r="A1293">
        <f t="shared" si="362"/>
        <v>717.00446401384784</v>
      </c>
      <c r="B1293">
        <f t="shared" si="379"/>
        <v>114.11480466675887</v>
      </c>
      <c r="C1293" t="str">
        <f t="shared" si="363"/>
        <v>-145.492085462878-907.245806127611i</v>
      </c>
      <c r="D1293" t="str">
        <f t="shared" si="364"/>
        <v>3.4781249144372-139.469691143128i</v>
      </c>
      <c r="E1293" t="str">
        <f t="shared" si="365"/>
        <v>162.251142537012-1.04448604276044i</v>
      </c>
      <c r="F1293" t="str">
        <f t="shared" si="366"/>
        <v>2.90990989612303-1308.83227253318i</v>
      </c>
      <c r="G1293" t="str">
        <f t="shared" si="367"/>
        <v>0.999999995262097-0.000068832428219208i</v>
      </c>
      <c r="H1293" t="str">
        <f t="shared" si="368"/>
        <v>15.1620533719071+2.70151978327713i</v>
      </c>
      <c r="I1293" t="str">
        <f t="shared" si="369"/>
        <v>24.2380953911198-134.30453707876i</v>
      </c>
      <c r="K1293" t="str">
        <f t="shared" si="370"/>
        <v>0.319623603319941-0.0573394270327175i</v>
      </c>
      <c r="L1293" t="str">
        <f t="shared" si="371"/>
        <v>0.000833333333333333-7.06530626228857i</v>
      </c>
      <c r="M1293" t="str">
        <f t="shared" si="372"/>
        <v>0.005-2.48608102705128i</v>
      </c>
      <c r="N1293">
        <f t="shared" si="373"/>
        <v>80.88923405344822</v>
      </c>
      <c r="O1293">
        <f t="shared" si="374"/>
        <v>59.264777050338786</v>
      </c>
      <c r="P1293" s="3">
        <f t="shared" si="375"/>
        <v>59.264777050338786</v>
      </c>
      <c r="Q1293" s="3">
        <f t="shared" si="376"/>
        <v>-99.11076594655178</v>
      </c>
      <c r="R1293">
        <f t="shared" si="377"/>
        <v>80.88923405344822</v>
      </c>
      <c r="S1293">
        <f t="shared" si="378"/>
        <v>0.11411480466675887</v>
      </c>
      <c r="T1293">
        <f t="shared" si="361"/>
        <v>59.264777050338786</v>
      </c>
    </row>
    <row r="1294" spans="1:20" x14ac:dyDescent="0.25">
      <c r="A1294">
        <f t="shared" si="362"/>
        <v>719.72908097710047</v>
      </c>
      <c r="B1294">
        <f t="shared" si="379"/>
        <v>114.54844092449255</v>
      </c>
      <c r="C1294" t="str">
        <f t="shared" si="363"/>
        <v>-145.454045672384-903.610232436488i</v>
      </c>
      <c r="D1294" t="str">
        <f t="shared" si="364"/>
        <v>3.47812491378568-138.941716773261i</v>
      </c>
      <c r="E1294" t="str">
        <f t="shared" si="365"/>
        <v>162.249537451664-1.0481491968116i</v>
      </c>
      <c r="F1294" t="str">
        <f t="shared" si="366"/>
        <v>2.90990989601806-1303.87753940858i</v>
      </c>
      <c r="G1294" t="str">
        <f t="shared" si="367"/>
        <v>0.99999999522602-0.0000690939914439483i</v>
      </c>
      <c r="H1294" t="str">
        <f t="shared" si="368"/>
        <v>15.1621336431523+2.71178974407783i</v>
      </c>
      <c r="I1294" t="str">
        <f t="shared" si="369"/>
        <v>24.2381339507569-133.796416816367i</v>
      </c>
      <c r="K1294" t="str">
        <f t="shared" si="370"/>
        <v>0.319547116841338-0.0575434226240905i</v>
      </c>
      <c r="L1294" t="str">
        <f t="shared" si="371"/>
        <v>0.000833333333333333-7.03855973529446i</v>
      </c>
      <c r="M1294" t="str">
        <f t="shared" si="372"/>
        <v>0.005-2.4766696822587i</v>
      </c>
      <c r="N1294">
        <f t="shared" si="373"/>
        <v>80.855547418679549</v>
      </c>
      <c r="O1294">
        <f t="shared" si="374"/>
        <v>59.230720970516366</v>
      </c>
      <c r="P1294" s="3">
        <f t="shared" si="375"/>
        <v>59.230720970516366</v>
      </c>
      <c r="Q1294" s="3">
        <f t="shared" si="376"/>
        <v>-99.144452581320451</v>
      </c>
      <c r="R1294">
        <f t="shared" si="377"/>
        <v>80.855547418679549</v>
      </c>
      <c r="S1294">
        <f t="shared" si="378"/>
        <v>0.11454844092449255</v>
      </c>
      <c r="T1294">
        <f t="shared" si="361"/>
        <v>59.230720970516366</v>
      </c>
    </row>
    <row r="1295" spans="1:20" x14ac:dyDescent="0.25">
      <c r="A1295">
        <f t="shared" si="362"/>
        <v>722.46405148481347</v>
      </c>
      <c r="B1295">
        <f t="shared" si="379"/>
        <v>114.98372500000563</v>
      </c>
      <c r="C1295" t="str">
        <f t="shared" si="363"/>
        <v>-145.41573631307-899.987763249606i</v>
      </c>
      <c r="D1295" t="str">
        <f t="shared" si="364"/>
        <v>3.47812491312921-138.415741126636i</v>
      </c>
      <c r="E1295" t="str">
        <f t="shared" si="365"/>
        <v>162.247920998295-1.05182293251891i</v>
      </c>
      <c r="F1295" t="str">
        <f t="shared" si="366"/>
        <v>2.90990989591228-1298.94156300011i</v>
      </c>
      <c r="G1295" t="str">
        <f t="shared" si="367"/>
        <v>0.999999995189669-0.0000693565486089142i</v>
      </c>
      <c r="H1295" t="str">
        <f t="shared" si="368"/>
        <v>15.1622145260555+2.72209877863985i</v>
      </c>
      <c r="I1295" t="str">
        <f t="shared" si="369"/>
        <v>24.2381728041234-133.29022126294i</v>
      </c>
      <c r="K1295" t="str">
        <f t="shared" si="370"/>
        <v>0.319470085303001-0.0577480412109844i</v>
      </c>
      <c r="L1295" t="str">
        <f t="shared" si="371"/>
        <v>0.000833333333333333-7.01191446034517i</v>
      </c>
      <c r="M1295" t="str">
        <f t="shared" si="372"/>
        <v>0.005-2.46729396519097i</v>
      </c>
      <c r="N1295">
        <f t="shared" si="373"/>
        <v>80.821743167542067</v>
      </c>
      <c r="O1295">
        <f t="shared" si="374"/>
        <v>59.19665672076281</v>
      </c>
      <c r="P1295" s="3">
        <f t="shared" si="375"/>
        <v>59.19665672076281</v>
      </c>
      <c r="Q1295" s="3">
        <f t="shared" si="376"/>
        <v>-99.178256832457933</v>
      </c>
      <c r="R1295">
        <f t="shared" si="377"/>
        <v>80.821743167542067</v>
      </c>
      <c r="S1295">
        <f t="shared" si="378"/>
        <v>0.11498372500000563</v>
      </c>
      <c r="T1295">
        <f t="shared" si="361"/>
        <v>59.19665672076281</v>
      </c>
    </row>
    <row r="1296" spans="1:20" x14ac:dyDescent="0.25">
      <c r="A1296">
        <f t="shared" si="362"/>
        <v>725.20941488045571</v>
      </c>
      <c r="B1296">
        <f t="shared" si="379"/>
        <v>115.42066315500566</v>
      </c>
      <c r="C1296" t="str">
        <f t="shared" si="363"/>
        <v>-145.377155623243-896.378347582488i</v>
      </c>
      <c r="D1296" t="str">
        <f t="shared" si="364"/>
        <v>3.47812491246774-137.891756636916i</v>
      </c>
      <c r="E1296" t="str">
        <f t="shared" si="365"/>
        <v>162.246293102712-1.05550725486455i</v>
      </c>
      <c r="F1296" t="str">
        <f t="shared" si="366"/>
        <v>2.9099098958057-1294.02427230212i</v>
      </c>
      <c r="G1296" t="str">
        <f t="shared" si="367"/>
        <v>0.999999995153041-0.0000696201034910779i</v>
      </c>
      <c r="H1296" t="str">
        <f t="shared" si="368"/>
        <v>15.1622960252806+2.73244703599198i</v>
      </c>
      <c r="I1296" t="str">
        <f t="shared" si="369"/>
        <v>24.2382119534581-132.785943136715i</v>
      </c>
      <c r="K1296" t="str">
        <f t="shared" si="370"/>
        <v>0.319392505097794-0.0579532835445409i</v>
      </c>
      <c r="L1296" t="str">
        <f t="shared" si="371"/>
        <v>0.000833333333333333-6.98537005413943i</v>
      </c>
      <c r="M1296" t="str">
        <f t="shared" si="372"/>
        <v>0.005-2.45795374097526i</v>
      </c>
      <c r="N1296">
        <f t="shared" si="373"/>
        <v>80.787820966480908</v>
      </c>
      <c r="O1296">
        <f t="shared" si="374"/>
        <v>59.162584243283412</v>
      </c>
      <c r="P1296" s="3">
        <f t="shared" si="375"/>
        <v>59.162584243283412</v>
      </c>
      <c r="Q1296" s="3">
        <f t="shared" si="376"/>
        <v>-99.212179033519092</v>
      </c>
      <c r="R1296">
        <f t="shared" si="377"/>
        <v>80.787820966480908</v>
      </c>
      <c r="S1296">
        <f t="shared" si="378"/>
        <v>0.11542066315500565</v>
      </c>
      <c r="T1296">
        <f t="shared" si="361"/>
        <v>59.162584243283412</v>
      </c>
    </row>
    <row r="1297" spans="1:20" x14ac:dyDescent="0.25">
      <c r="A1297">
        <f t="shared" si="362"/>
        <v>727.96521065700153</v>
      </c>
      <c r="B1297">
        <f t="shared" si="379"/>
        <v>115.85926167499468</v>
      </c>
      <c r="C1297" t="str">
        <f t="shared" si="363"/>
        <v>-145.338301831892-892.781934649824i</v>
      </c>
      <c r="D1297" t="str">
        <f t="shared" si="364"/>
        <v>3.47812491180123-137.36975576641i</v>
      </c>
      <c r="E1297" t="str">
        <f t="shared" si="365"/>
        <v>162.244653690333-1.05920216849965i</v>
      </c>
      <c r="F1297" t="str">
        <f t="shared" si="366"/>
        <v>2.90990989569829-1289.12559657772i</v>
      </c>
      <c r="G1297" t="str">
        <f t="shared" si="367"/>
        <v>0.999999995116134-0.0000698846598817648i</v>
      </c>
      <c r="H1297" t="str">
        <f t="shared" si="368"/>
        <v>15.1623781455275+2.7428346657356i</v>
      </c>
      <c r="I1297" t="str">
        <f t="shared" si="369"/>
        <v>24.2382514010163-132.283575183513i</v>
      </c>
      <c r="K1297" t="str">
        <f t="shared" si="370"/>
        <v>0.319314372598809-0.0581591503625281i</v>
      </c>
      <c r="L1297" t="str">
        <f t="shared" si="371"/>
        <v>0.000833333333333333-6.9589261348271i</v>
      </c>
      <c r="M1297" t="str">
        <f t="shared" si="372"/>
        <v>0.005-2.44864887524932i</v>
      </c>
      <c r="N1297">
        <f t="shared" si="373"/>
        <v>80.753780481869782</v>
      </c>
      <c r="O1297">
        <f t="shared" si="374"/>
        <v>59.128503479907614</v>
      </c>
      <c r="P1297" s="3">
        <f t="shared" si="375"/>
        <v>59.128503479907614</v>
      </c>
      <c r="Q1297" s="3">
        <f t="shared" si="376"/>
        <v>-99.246219518130218</v>
      </c>
      <c r="R1297">
        <f t="shared" si="377"/>
        <v>80.753780481869782</v>
      </c>
      <c r="S1297">
        <f t="shared" si="378"/>
        <v>0.11585926167499469</v>
      </c>
      <c r="T1297">
        <f t="shared" si="361"/>
        <v>59.128503479907614</v>
      </c>
    </row>
    <row r="1298" spans="1:20" x14ac:dyDescent="0.25">
      <c r="A1298">
        <f t="shared" si="362"/>
        <v>730.73147845749816</v>
      </c>
      <c r="B1298">
        <f t="shared" si="379"/>
        <v>116.29952686935967</v>
      </c>
      <c r="C1298" t="str">
        <f t="shared" si="363"/>
        <v>-145.299173158663-889.198473864757i</v>
      </c>
      <c r="D1298" t="str">
        <f t="shared" si="364"/>
        <v>3.47812491112964-136.849731005958i</v>
      </c>
      <c r="E1298" t="str">
        <f t="shared" si="365"/>
        <v>162.24300268618-1.0629076777405i</v>
      </c>
      <c r="F1298" t="str">
        <f t="shared" si="366"/>
        <v>2.90990989559008-1284.24546535782i</v>
      </c>
      <c r="G1298" t="str">
        <f t="shared" si="367"/>
        <v>0.999999995078946-0.0000701502215867068i</v>
      </c>
      <c r="H1298" t="str">
        <f t="shared" si="368"/>
        <v>15.1624608915319+2.75326181804694i</v>
      </c>
      <c r="I1298" t="str">
        <f t="shared" si="369"/>
        <v>24.2382911490709-131.783110176634i</v>
      </c>
      <c r="K1298" t="str">
        <f t="shared" si="370"/>
        <v>0.319235684159319-0.0583656423891444i</v>
      </c>
      <c r="L1298" t="str">
        <f t="shared" si="371"/>
        <v>0.000833333333333333-6.93258232200348i</v>
      </c>
      <c r="M1298" t="str">
        <f t="shared" si="372"/>
        <v>0.005-2.43937923415952i</v>
      </c>
      <c r="N1298">
        <f t="shared" si="373"/>
        <v>80.719621380022275</v>
      </c>
      <c r="O1298">
        <f t="shared" si="374"/>
        <v>59.094414372086135</v>
      </c>
      <c r="P1298" s="3">
        <f t="shared" si="375"/>
        <v>59.094414372086135</v>
      </c>
      <c r="Q1298" s="3">
        <f t="shared" si="376"/>
        <v>-99.280378619977725</v>
      </c>
      <c r="R1298">
        <f t="shared" si="377"/>
        <v>80.719621380022275</v>
      </c>
      <c r="S1298">
        <f t="shared" si="378"/>
        <v>0.11629952686935967</v>
      </c>
      <c r="T1298">
        <f t="shared" si="361"/>
        <v>59.094414372086135</v>
      </c>
    </row>
    <row r="1299" spans="1:20" x14ac:dyDescent="0.25">
      <c r="A1299">
        <f t="shared" si="362"/>
        <v>733.50825807563672</v>
      </c>
      <c r="B1299">
        <f t="shared" si="379"/>
        <v>116.74146507146324</v>
      </c>
      <c r="C1299" t="str">
        <f t="shared" si="363"/>
        <v>-145.259767813864-885.627914838396i</v>
      </c>
      <c r="D1299" t="str">
        <f t="shared" si="364"/>
        <v>3.47812491045294-136.331674874831i</v>
      </c>
      <c r="E1299" t="str">
        <f t="shared" si="365"/>
        <v>162.241340014889-1.06662378656449i</v>
      </c>
      <c r="F1299" t="str">
        <f t="shared" si="366"/>
        <v>2.90990989548105-1279.38380844009i</v>
      </c>
      <c r="G1299" t="str">
        <f t="shared" si="367"/>
        <v>0.999999995041475-0.0000704167924260977i</v>
      </c>
      <c r="H1299" t="str">
        <f t="shared" si="368"/>
        <v>15.1625442680653+2.7637286436793i</v>
      </c>
      <c r="I1299" t="str">
        <f t="shared" si="369"/>
        <v>24.2383311999116-131.284540916748i</v>
      </c>
      <c r="K1299" t="str">
        <f t="shared" si="370"/>
        <v>0.319156436112739-0.0585727603348215i</v>
      </c>
      <c r="L1299" t="str">
        <f t="shared" si="371"/>
        <v>0.000833333333333333-6.90633823670399i</v>
      </c>
      <c r="M1299" t="str">
        <f t="shared" si="372"/>
        <v>0.005-2.43014468435895i</v>
      </c>
      <c r="N1299">
        <f t="shared" si="373"/>
        <v>80.685343327203583</v>
      </c>
      <c r="O1299">
        <f t="shared" si="374"/>
        <v>59.060316860890438</v>
      </c>
      <c r="P1299" s="3">
        <f t="shared" si="375"/>
        <v>59.060316860890438</v>
      </c>
      <c r="Q1299" s="3">
        <f t="shared" si="376"/>
        <v>-99.314656672796417</v>
      </c>
      <c r="R1299">
        <f t="shared" si="377"/>
        <v>80.685343327203583</v>
      </c>
      <c r="S1299">
        <f t="shared" si="378"/>
        <v>0.11674146507146324</v>
      </c>
      <c r="T1299">
        <f t="shared" si="361"/>
        <v>59.060316860890438</v>
      </c>
    </row>
    <row r="1300" spans="1:20" x14ac:dyDescent="0.25">
      <c r="A1300">
        <f t="shared" si="362"/>
        <v>736.29558945632414</v>
      </c>
      <c r="B1300">
        <f t="shared" si="379"/>
        <v>117.1850826387348</v>
      </c>
      <c r="C1300" t="str">
        <f t="shared" si="363"/>
        <v>-145.220083998423-882.070207379055i</v>
      </c>
      <c r="D1300" t="str">
        <f t="shared" si="364"/>
        <v>3.47812490977109-135.815579920617i</v>
      </c>
      <c r="E1300" t="str">
        <f t="shared" si="365"/>
        <v>162.239665600698-1.07035049860478i</v>
      </c>
      <c r="F1300" t="str">
        <f t="shared" si="366"/>
        <v>2.90990989537118-1274.54055588796i</v>
      </c>
      <c r="G1300" t="str">
        <f t="shared" si="367"/>
        <v>0.999999995003719-0.0000706843762346481i</v>
      </c>
      <c r="H1300" t="str">
        <f t="shared" si="368"/>
        <v>15.1626282799361+2.77423529396535i</v>
      </c>
      <c r="I1300" t="str">
        <f t="shared" si="369"/>
        <v>24.238371555846-130.787860231802i</v>
      </c>
      <c r="K1300" t="str">
        <f t="shared" si="370"/>
        <v>0.319076624772572-0.0587805048960216i</v>
      </c>
      <c r="L1300" t="str">
        <f t="shared" si="371"/>
        <v>0.000833333333333333-6.88019350139871i</v>
      </c>
      <c r="M1300" t="str">
        <f t="shared" si="372"/>
        <v>0.005-2.42094509300553i</v>
      </c>
      <c r="N1300">
        <f t="shared" si="373"/>
        <v>80.650945989642778</v>
      </c>
      <c r="O1300">
        <f t="shared" si="374"/>
        <v>59.026210887009299</v>
      </c>
      <c r="P1300" s="3">
        <f t="shared" si="375"/>
        <v>59.026210887009299</v>
      </c>
      <c r="Q1300" s="3">
        <f t="shared" si="376"/>
        <v>-99.349054010357222</v>
      </c>
      <c r="R1300">
        <f t="shared" si="377"/>
        <v>80.650945989642778</v>
      </c>
      <c r="S1300">
        <f t="shared" si="378"/>
        <v>0.1171850826387348</v>
      </c>
      <c r="T1300">
        <f t="shared" si="361"/>
        <v>59.026210887009299</v>
      </c>
    </row>
    <row r="1301" spans="1:20" x14ac:dyDescent="0.25">
      <c r="A1301">
        <f t="shared" si="362"/>
        <v>739.09351269625813</v>
      </c>
      <c r="B1301">
        <f t="shared" si="379"/>
        <v>117.630385952762</v>
      </c>
      <c r="C1301" t="str">
        <f t="shared" si="363"/>
        <v>-145.180119903891-878.525301491706i</v>
      </c>
      <c r="D1301" t="str">
        <f t="shared" si="364"/>
        <v>3.47812490908405-135.301438719116i</v>
      </c>
      <c r="E1301" t="str">
        <f t="shared" si="365"/>
        <v>162.237979367452-1.07408781714658i</v>
      </c>
      <c r="F1301" t="str">
        <f t="shared" si="366"/>
        <v>2.90990989526049-1269.71563802963i</v>
      </c>
      <c r="G1301" t="str">
        <f t="shared" si="367"/>
        <v>0.999999994965675-0.0000709529768616405i</v>
      </c>
      <c r="H1301" t="str">
        <f t="shared" si="368"/>
        <v>15.1627129319893+2.78478192081943i</v>
      </c>
      <c r="I1301" t="str">
        <f t="shared" si="369"/>
        <v>24.2384122191995-130.29306097691i</v>
      </c>
      <c r="K1301" t="str">
        <f t="shared" si="370"/>
        <v>0.318996246432372-0.0589888767550388i</v>
      </c>
      <c r="L1301" t="str">
        <f t="shared" si="371"/>
        <v>0.000833333333333333-6.85414773998675i</v>
      </c>
      <c r="M1301" t="str">
        <f t="shared" si="372"/>
        <v>0.005-2.41178032776004i</v>
      </c>
      <c r="N1301">
        <f t="shared" si="373"/>
        <v>80.616429033544392</v>
      </c>
      <c r="O1301">
        <f t="shared" si="374"/>
        <v>58.992096390747562</v>
      </c>
      <c r="P1301" s="3">
        <f t="shared" si="375"/>
        <v>58.992096390747562</v>
      </c>
      <c r="Q1301" s="3">
        <f t="shared" si="376"/>
        <v>-99.383570966455608</v>
      </c>
      <c r="R1301">
        <f t="shared" si="377"/>
        <v>80.616429033544392</v>
      </c>
      <c r="S1301">
        <f t="shared" si="378"/>
        <v>0.117630385952762</v>
      </c>
      <c r="T1301">
        <f t="shared" si="361"/>
        <v>58.992096390747562</v>
      </c>
    </row>
    <row r="1302" spans="1:20" x14ac:dyDescent="0.25">
      <c r="A1302">
        <f t="shared" si="362"/>
        <v>741.90206804450395</v>
      </c>
      <c r="B1302">
        <f t="shared" si="379"/>
        <v>118.07738141938249</v>
      </c>
      <c r="C1302" t="str">
        <f t="shared" si="363"/>
        <v>-145.139873712434-874.993147377402i</v>
      </c>
      <c r="D1302" t="str">
        <f t="shared" si="364"/>
        <v>3.47812490839177-134.789243874236i</v>
      </c>
      <c r="E1302" t="str">
        <f t="shared" si="365"/>
        <v>162.236281238607-1.07783574512279i</v>
      </c>
      <c r="F1302" t="str">
        <f t="shared" si="366"/>
        <v>2.90990989514893-1264.90898545702i</v>
      </c>
      <c r="G1302" t="str">
        <f t="shared" si="367"/>
        <v>0.999999994927341-0.0000712225981709845i</v>
      </c>
      <c r="H1302" t="str">
        <f t="shared" si="368"/>
        <v>15.1627982291069+2.79536867673976i</v>
      </c>
      <c r="I1302" t="str">
        <f t="shared" si="369"/>
        <v>24.2384531923145-129.800136034249i</v>
      </c>
      <c r="K1302" t="str">
        <f t="shared" si="370"/>
        <v>0.318915297365701-0.0591978765797935i</v>
      </c>
      <c r="L1302" t="str">
        <f t="shared" si="371"/>
        <v>0.000833333333333333-6.82820057779114i</v>
      </c>
      <c r="M1302" t="str">
        <f t="shared" si="372"/>
        <v>0.005-2.40265025678426i</v>
      </c>
      <c r="N1302">
        <f t="shared" si="373"/>
        <v>80.581792125100662</v>
      </c>
      <c r="O1302">
        <f t="shared" si="374"/>
        <v>58.957973312024521</v>
      </c>
      <c r="P1302" s="3">
        <f t="shared" si="375"/>
        <v>58.957973312024521</v>
      </c>
      <c r="Q1302" s="3">
        <f t="shared" si="376"/>
        <v>-99.418207874899338</v>
      </c>
      <c r="R1302">
        <f t="shared" si="377"/>
        <v>80.581792125100662</v>
      </c>
      <c r="S1302">
        <f t="shared" si="378"/>
        <v>0.1180773814193825</v>
      </c>
      <c r="T1302">
        <f t="shared" si="361"/>
        <v>58.957973312024521</v>
      </c>
    </row>
    <row r="1303" spans="1:20" x14ac:dyDescent="0.25">
      <c r="A1303">
        <f t="shared" si="362"/>
        <v>744.72129590307304</v>
      </c>
      <c r="B1303">
        <f t="shared" si="379"/>
        <v>118.52607546877614</v>
      </c>
      <c r="C1303" t="str">
        <f t="shared" si="363"/>
        <v>-145.099343596798-871.473695432579i</v>
      </c>
      <c r="D1303" t="str">
        <f t="shared" si="364"/>
        <v>3.47812490769424-134.27898801788i</v>
      </c>
      <c r="E1303" t="str">
        <f t="shared" si="365"/>
        <v>162.23457113722-1.08159428510864i</v>
      </c>
      <c r="F1303" t="str">
        <f t="shared" si="366"/>
        <v>2.90990989503654-1260.12052902483i</v>
      </c>
      <c r="G1303" t="str">
        <f t="shared" si="367"/>
        <v>0.999999994888716-0.0000714932440412727i</v>
      </c>
      <c r="H1303" t="str">
        <f t="shared" si="368"/>
        <v>15.1628841762079+2.80599571481081i</v>
      </c>
      <c r="I1303" t="str">
        <f t="shared" si="369"/>
        <v>24.2384944775519-129.30907831296i</v>
      </c>
      <c r="K1303" t="str">
        <f t="shared" si="370"/>
        <v>0.31883377382609-0.0594075050236293i</v>
      </c>
      <c r="L1303" t="str">
        <f t="shared" si="371"/>
        <v>0.000833333333333333-6.80235164155321i</v>
      </c>
      <c r="M1303" t="str">
        <f t="shared" si="372"/>
        <v>0.005-2.39355474873905i</v>
      </c>
      <c r="N1303">
        <f t="shared" si="373"/>
        <v>80.547034930504239</v>
      </c>
      <c r="O1303">
        <f t="shared" si="374"/>
        <v>58.92384159037104</v>
      </c>
      <c r="P1303" s="3">
        <f t="shared" si="375"/>
        <v>58.92384159037104</v>
      </c>
      <c r="Q1303" s="3">
        <f t="shared" si="376"/>
        <v>-99.452965069495761</v>
      </c>
      <c r="R1303">
        <f t="shared" si="377"/>
        <v>80.547034930504239</v>
      </c>
      <c r="S1303">
        <f t="shared" si="378"/>
        <v>0.11852607546877614</v>
      </c>
      <c r="T1303">
        <f t="shared" si="361"/>
        <v>58.92384159037104</v>
      </c>
    </row>
    <row r="1304" spans="1:20" x14ac:dyDescent="0.25">
      <c r="A1304">
        <f t="shared" si="362"/>
        <v>747.55123682750468</v>
      </c>
      <c r="B1304">
        <f t="shared" si="379"/>
        <v>118.97647455555749</v>
      </c>
      <c r="C1304" t="str">
        <f t="shared" si="363"/>
        <v>-145.058527720319-867.96689624852i</v>
      </c>
      <c r="D1304" t="str">
        <f t="shared" si="364"/>
        <v>3.47812490699138-133.770663809848i</v>
      </c>
      <c r="E1304" t="str">
        <f t="shared" si="365"/>
        <v>162.232848985955-1.08536343931829i</v>
      </c>
      <c r="F1304" t="str">
        <f t="shared" si="366"/>
        <v>2.90990989492329-1255.3501998495i</v>
      </c>
      <c r="G1304" t="str">
        <f t="shared" si="367"/>
        <v>0.999999994849796-0.0000717649183658366i</v>
      </c>
      <c r="H1304" t="str">
        <f t="shared" si="368"/>
        <v>15.1629707782494+2.81666318870554i</v>
      </c>
      <c r="I1304" t="str">
        <f t="shared" si="369"/>
        <v>24.2385360772903-128.819880749047i</v>
      </c>
      <c r="K1304" t="str">
        <f t="shared" si="370"/>
        <v>0.318751672046992-0.059617762725103i</v>
      </c>
      <c r="L1304" t="str">
        <f t="shared" si="371"/>
        <v>0.000833333333333333-6.77660055942742i</v>
      </c>
      <c r="M1304" t="str">
        <f t="shared" si="372"/>
        <v>0.005-2.38449367278248i</v>
      </c>
      <c r="N1304">
        <f t="shared" si="373"/>
        <v>80.51215711596015</v>
      </c>
      <c r="O1304">
        <f t="shared" si="374"/>
        <v>58.889701164928283</v>
      </c>
      <c r="P1304" s="3">
        <f t="shared" si="375"/>
        <v>58.889701164928283</v>
      </c>
      <c r="Q1304" s="3">
        <f t="shared" si="376"/>
        <v>-99.48784288403985</v>
      </c>
      <c r="R1304">
        <f t="shared" si="377"/>
        <v>80.51215711596015</v>
      </c>
      <c r="S1304">
        <f t="shared" si="378"/>
        <v>0.11897647455555749</v>
      </c>
      <c r="T1304">
        <f t="shared" si="361"/>
        <v>58.889701164928283</v>
      </c>
    </row>
    <row r="1305" spans="1:20" x14ac:dyDescent="0.25">
      <c r="A1305">
        <f t="shared" si="362"/>
        <v>750.39193152744929</v>
      </c>
      <c r="B1305">
        <f t="shared" si="379"/>
        <v>119.42858515886861</v>
      </c>
      <c r="C1305" t="str">
        <f t="shared" si="363"/>
        <v>-145.017424236902-864.472700610734i</v>
      </c>
      <c r="D1305" t="str">
        <f t="shared" si="364"/>
        <v>3.47812490628316-133.264263937725i</v>
      </c>
      <c r="E1305" t="str">
        <f t="shared" si="365"/>
        <v>162.231114707083-1.0891432095999i</v>
      </c>
      <c r="F1305" t="str">
        <f t="shared" si="366"/>
        <v>2.90990989480917-1250.59792930825i</v>
      </c>
      <c r="G1305" t="str">
        <f t="shared" si="367"/>
        <v>0.99999999481058-0.0000720376250528016i</v>
      </c>
      <c r="H1305" t="str">
        <f t="shared" si="368"/>
        <v>15.1630580402258+2.82737125268779i</v>
      </c>
      <c r="I1305" t="str">
        <f t="shared" si="369"/>
        <v>24.2385779939267-128.332536305269i</v>
      </c>
      <c r="K1305" t="str">
        <f t="shared" si="370"/>
        <v>0.318668988241752-0.0598286503077797i</v>
      </c>
      <c r="L1305" t="str">
        <f t="shared" si="371"/>
        <v>0.000833333333333333-6.75094696097572i</v>
      </c>
      <c r="M1305" t="str">
        <f t="shared" si="372"/>
        <v>0.005-2.37546689856792i</v>
      </c>
      <c r="N1305">
        <f t="shared" si="373"/>
        <v>80.477158347698634</v>
      </c>
      <c r="O1305">
        <f t="shared" si="374"/>
        <v>58.855551974445575</v>
      </c>
      <c r="P1305" s="3">
        <f t="shared" si="375"/>
        <v>58.855551974445575</v>
      </c>
      <c r="Q1305" s="3">
        <f t="shared" si="376"/>
        <v>-99.522841652301366</v>
      </c>
      <c r="R1305">
        <f t="shared" si="377"/>
        <v>80.477158347698634</v>
      </c>
      <c r="S1305">
        <f t="shared" si="378"/>
        <v>0.11942858515886862</v>
      </c>
      <c r="T1305">
        <f t="shared" si="361"/>
        <v>58.855551974445575</v>
      </c>
    </row>
    <row r="1306" spans="1:20" x14ac:dyDescent="0.25">
      <c r="A1306">
        <f t="shared" si="362"/>
        <v>753.24342086725358</v>
      </c>
      <c r="B1306">
        <f t="shared" si="379"/>
        <v>119.88241378247231</v>
      </c>
      <c r="C1306" t="str">
        <f t="shared" si="363"/>
        <v>-144.976031290999-860.991059498303i</v>
      </c>
      <c r="D1306" t="str">
        <f t="shared" si="364"/>
        <v>3.47812490556957-132.759781116778i</v>
      </c>
      <c r="E1306" t="str">
        <f t="shared" si="365"/>
        <v>162.229368222472-1.09293359743018i</v>
      </c>
      <c r="F1306" t="str">
        <f t="shared" si="366"/>
        <v>2.90990989469418-1245.86364903806i</v>
      </c>
      <c r="G1306" t="str">
        <f t="shared" si="367"/>
        <v>0.999999994771066-0.000072311368025145i</v>
      </c>
      <c r="H1306" t="str">
        <f t="shared" si="368"/>
        <v>15.1631459671701+2.83812006161455i</v>
      </c>
      <c r="I1306" t="str">
        <f t="shared" si="369"/>
        <v>24.2386202298761-127.847037971047i</v>
      </c>
      <c r="K1306" t="str">
        <f t="shared" si="370"/>
        <v>0.318585718603562-0.0600401683800191i</v>
      </c>
      <c r="L1306" t="str">
        <f t="shared" si="371"/>
        <v>0.000833333333333333-6.72539047716247i</v>
      </c>
      <c r="M1306" t="str">
        <f t="shared" si="372"/>
        <v>0.005-2.3664742962422i</v>
      </c>
      <c r="N1306">
        <f t="shared" si="373"/>
        <v>80.442038291988183</v>
      </c>
      <c r="O1306">
        <f t="shared" si="374"/>
        <v>58.821393957277841</v>
      </c>
      <c r="P1306" s="3">
        <f t="shared" si="375"/>
        <v>58.821393957277841</v>
      </c>
      <c r="Q1306" s="3">
        <f t="shared" si="376"/>
        <v>-99.557961708011817</v>
      </c>
      <c r="R1306">
        <f t="shared" si="377"/>
        <v>80.442038291988183</v>
      </c>
      <c r="S1306">
        <f t="shared" si="378"/>
        <v>0.11988241378247232</v>
      </c>
      <c r="T1306">
        <f t="shared" si="361"/>
        <v>58.821393957277841</v>
      </c>
    </row>
    <row r="1307" spans="1:20" x14ac:dyDescent="0.25">
      <c r="A1307">
        <f t="shared" si="362"/>
        <v>756.10574586654911</v>
      </c>
      <c r="B1307">
        <f t="shared" si="379"/>
        <v>120.33796695484571</v>
      </c>
      <c r="C1307" t="str">
        <f t="shared" si="363"/>
        <v>-144.934347017619-857.521924083397i</v>
      </c>
      <c r="D1307" t="str">
        <f t="shared" si="364"/>
        <v>3.47812490485053-132.257208089854i</v>
      </c>
      <c r="E1307" t="str">
        <f t="shared" si="365"/>
        <v>162.227609453602-1.09673460391055i</v>
      </c>
      <c r="F1307" t="str">
        <f t="shared" si="366"/>
        <v>2.90990989457831-1241.14729093474i</v>
      </c>
      <c r="G1307" t="str">
        <f t="shared" si="367"/>
        <v>0.999999994731251-0.0000725861512207505i</v>
      </c>
      <c r="H1307" t="str">
        <f t="shared" si="368"/>
        <v>15.1632345641536+2.84890977093828i</v>
      </c>
      <c r="I1307" t="str">
        <f t="shared" si="369"/>
        <v>24.2386627875723-127.363378762361i</v>
      </c>
      <c r="K1307" t="str">
        <f t="shared" si="370"/>
        <v>0.318501859305428-0.0602523175347644i</v>
      </c>
      <c r="L1307" t="str">
        <f t="shared" si="371"/>
        <v>0.000833333333333333-6.69993074034914i</v>
      </c>
      <c r="M1307" t="str">
        <f t="shared" si="372"/>
        <v>0.005-2.35751573644371i</v>
      </c>
      <c r="N1307">
        <f t="shared" si="373"/>
        <v>80.406796615148352</v>
      </c>
      <c r="O1307">
        <f t="shared" si="374"/>
        <v>58.787227051384747</v>
      </c>
      <c r="P1307" s="3">
        <f t="shared" si="375"/>
        <v>58.787227051384747</v>
      </c>
      <c r="Q1307" s="3">
        <f t="shared" si="376"/>
        <v>-99.593203384851648</v>
      </c>
      <c r="R1307">
        <f t="shared" si="377"/>
        <v>80.406796615148352</v>
      </c>
      <c r="S1307">
        <f t="shared" si="378"/>
        <v>0.12033796695484571</v>
      </c>
      <c r="T1307">
        <f t="shared" si="361"/>
        <v>58.787227051384747</v>
      </c>
    </row>
    <row r="1308" spans="1:20" x14ac:dyDescent="0.25">
      <c r="A1308">
        <f t="shared" si="362"/>
        <v>758.97894770084201</v>
      </c>
      <c r="B1308">
        <f t="shared" si="379"/>
        <v>120.79525122927413</v>
      </c>
      <c r="C1308" t="str">
        <f t="shared" si="363"/>
        <v>-144.892369542305-854.065245730588i</v>
      </c>
      <c r="D1308" t="str">
        <f t="shared" si="364"/>
        <v>3.47812490412602-131.75653762727i</v>
      </c>
      <c r="E1308" t="str">
        <f t="shared" si="365"/>
        <v>162.225838321553-1.10054622976295i</v>
      </c>
      <c r="F1308" t="str">
        <f t="shared" si="366"/>
        <v>2.90990989446157-1236.44878715188i</v>
      </c>
      <c r="G1308" t="str">
        <f t="shared" si="367"/>
        <v>0.999999994691132-0.0000728619785924662i</v>
      </c>
      <c r="H1308" t="str">
        <f t="shared" si="368"/>
        <v>15.1633238362861+2.85974053670927i</v>
      </c>
      <c r="I1308" t="str">
        <f t="shared" si="369"/>
        <v>24.2387056694669-126.881551721641i</v>
      </c>
      <c r="K1308" t="str">
        <f t="shared" si="370"/>
        <v>0.318417406500137-0.0604650983493291i</v>
      </c>
      <c r="L1308" t="str">
        <f t="shared" si="371"/>
        <v>0.000833333333333333-6.67456738428887i</v>
      </c>
      <c r="M1308" t="str">
        <f t="shared" si="372"/>
        <v>0.005-2.34859109030057i</v>
      </c>
      <c r="N1308">
        <f t="shared" si="373"/>
        <v>80.371432983562642</v>
      </c>
      <c r="O1308">
        <f t="shared" si="374"/>
        <v>58.753051194327732</v>
      </c>
      <c r="P1308" s="3">
        <f t="shared" si="375"/>
        <v>58.753051194327732</v>
      </c>
      <c r="Q1308" s="3">
        <f t="shared" si="376"/>
        <v>-99.628567016437358</v>
      </c>
      <c r="R1308">
        <f t="shared" si="377"/>
        <v>80.371432983562642</v>
      </c>
      <c r="S1308">
        <f t="shared" si="378"/>
        <v>0.12079525122927413</v>
      </c>
      <c r="T1308">
        <f t="shared" si="361"/>
        <v>58.753051194327732</v>
      </c>
    </row>
    <row r="1309" spans="1:20" x14ac:dyDescent="0.25">
      <c r="A1309">
        <f t="shared" si="362"/>
        <v>761.86306770210524</v>
      </c>
      <c r="B1309">
        <f t="shared" si="379"/>
        <v>121.25427318394537</v>
      </c>
      <c r="C1309" t="str">
        <f t="shared" si="363"/>
        <v>-144.850096981125-850.620975996283i</v>
      </c>
      <c r="D1309" t="str">
        <f t="shared" si="364"/>
        <v>3.478124903396-131.257762526714i</v>
      </c>
      <c r="E1309" t="str">
        <f t="shared" si="365"/>
        <v>162.224054747007-1.1043684753237i</v>
      </c>
      <c r="F1309" t="str">
        <f t="shared" si="366"/>
        <v>2.90990989434396-1231.76807009993i</v>
      </c>
      <c r="G1309" t="str">
        <f t="shared" si="367"/>
        <v>0.999999994650708-0.000073138854108161i</v>
      </c>
      <c r="H1309" t="str">
        <f t="shared" si="368"/>
        <v>15.1634137887168+2.8706125155781i</v>
      </c>
      <c r="I1309" t="str">
        <f t="shared" si="369"/>
        <v>24.2387488780313-126.401549917679i</v>
      </c>
      <c r="K1309" t="str">
        <f t="shared" si="370"/>
        <v>0.318332356320213-0.0606785113851798i</v>
      </c>
      <c r="L1309" t="str">
        <f t="shared" si="371"/>
        <v>0.000833333333333333-6.64930004412118i</v>
      </c>
      <c r="M1309" t="str">
        <f t="shared" si="372"/>
        <v>0.005-2.33970022942874i</v>
      </c>
      <c r="N1309">
        <f t="shared" si="373"/>
        <v>80.335947063692089</v>
      </c>
      <c r="O1309">
        <f t="shared" si="374"/>
        <v>58.718866323268315</v>
      </c>
      <c r="P1309" s="3">
        <f t="shared" si="375"/>
        <v>58.718866323268315</v>
      </c>
      <c r="Q1309" s="3">
        <f t="shared" si="376"/>
        <v>-99.664052936307911</v>
      </c>
      <c r="R1309">
        <f t="shared" si="377"/>
        <v>80.335947063692089</v>
      </c>
      <c r="S1309">
        <f t="shared" si="378"/>
        <v>0.12125427318394537</v>
      </c>
      <c r="T1309">
        <f t="shared" si="361"/>
        <v>58.718866323268315</v>
      </c>
    </row>
    <row r="1310" spans="1:20" x14ac:dyDescent="0.25">
      <c r="A1310">
        <f t="shared" si="362"/>
        <v>764.75814735937331</v>
      </c>
      <c r="B1310">
        <f t="shared" si="379"/>
        <v>121.71503942204437</v>
      </c>
      <c r="C1310" t="str">
        <f t="shared" si="363"/>
        <v>-144.807527440671-847.189066628175i</v>
      </c>
      <c r="D1310" t="str">
        <f t="shared" si="364"/>
        <v>3.47812490266041-130.760875613138i</v>
      </c>
      <c r="E1310" t="str">
        <f t="shared" si="365"/>
        <v>162.222258650252-1.1082013405401i</v>
      </c>
      <c r="F1310" t="str">
        <f t="shared" si="366"/>
        <v>2.90990989422543-1227.1050724452i</v>
      </c>
      <c r="G1310" t="str">
        <f t="shared" si="367"/>
        <v>0.999999994609976-0.0000734167817507816i</v>
      </c>
      <c r="H1310" t="str">
        <f t="shared" si="368"/>
        <v>15.163504426634+2.88152586479776i</v>
      </c>
      <c r="I1310" t="str">
        <f t="shared" si="369"/>
        <v>24.2387924157546-125.923366445523i</v>
      </c>
      <c r="K1310" t="str">
        <f t="shared" si="370"/>
        <v>0.318246704877898-0.0608925571877191i</v>
      </c>
      <c r="L1310" t="str">
        <f t="shared" si="371"/>
        <v>0.000833333333333333-6.62412835636701i</v>
      </c>
      <c r="M1310" t="str">
        <f t="shared" si="372"/>
        <v>0.005-2.33084302593021i</v>
      </c>
      <c r="N1310">
        <f t="shared" si="373"/>
        <v>80.300338522088452</v>
      </c>
      <c r="O1310">
        <f t="shared" si="374"/>
        <v>58.684672374966397</v>
      </c>
      <c r="P1310" s="3">
        <f t="shared" si="375"/>
        <v>58.684672374966397</v>
      </c>
      <c r="Q1310" s="3">
        <f t="shared" si="376"/>
        <v>-99.699661477911548</v>
      </c>
      <c r="R1310">
        <f t="shared" si="377"/>
        <v>80.300338522088452</v>
      </c>
      <c r="S1310">
        <f t="shared" si="378"/>
        <v>0.12171503942204437</v>
      </c>
      <c r="T1310">
        <f t="shared" si="361"/>
        <v>58.684672374966397</v>
      </c>
    </row>
    <row r="1311" spans="1:20" x14ac:dyDescent="0.25">
      <c r="A1311">
        <f t="shared" si="362"/>
        <v>767.66422831933892</v>
      </c>
      <c r="B1311">
        <f t="shared" si="379"/>
        <v>122.17755657184814</v>
      </c>
      <c r="C1311" t="str">
        <f t="shared" si="363"/>
        <v>-144.764659018042-843.769469564609i</v>
      </c>
      <c r="D1311" t="str">
        <f t="shared" si="364"/>
        <v>3.47812490191923-130.265869738657i</v>
      </c>
      <c r="E1311" t="str">
        <f t="shared" si="365"/>
        <v>162.220449951175-1.11204482496498i</v>
      </c>
      <c r="F1311" t="str">
        <f t="shared" si="366"/>
        <v>2.90990989410599-1222.4597271089i</v>
      </c>
      <c r="G1311" t="str">
        <f t="shared" si="367"/>
        <v>0.999999994568934-0.00007369576551841i</v>
      </c>
      <c r="H1311" t="str">
        <f t="shared" si="368"/>
        <v>15.1635957552656+2.89248074222629i</v>
      </c>
      <c r="I1311" t="str">
        <f t="shared" si="369"/>
        <v>24.2388362851458-125.446994426377i</v>
      </c>
      <c r="K1311" t="str">
        <f t="shared" si="370"/>
        <v>0.318160448265108-0.0611072362860665i</v>
      </c>
      <c r="L1311" t="str">
        <f t="shared" si="371"/>
        <v>0.000833333333333333-6.59905195892311i</v>
      </c>
      <c r="M1311" t="str">
        <f t="shared" si="372"/>
        <v>0.005-2.32201935239112i</v>
      </c>
      <c r="N1311">
        <f t="shared" si="373"/>
        <v>80.26460702540804</v>
      </c>
      <c r="O1311">
        <f t="shared" si="374"/>
        <v>58.65046928577776</v>
      </c>
      <c r="P1311" s="3">
        <f t="shared" si="375"/>
        <v>58.65046928577776</v>
      </c>
      <c r="Q1311" s="3">
        <f t="shared" si="376"/>
        <v>-99.73539297459196</v>
      </c>
      <c r="R1311">
        <f t="shared" si="377"/>
        <v>80.26460702540804</v>
      </c>
      <c r="S1311">
        <f t="shared" si="378"/>
        <v>0.12217755657184814</v>
      </c>
      <c r="T1311">
        <f t="shared" si="361"/>
        <v>58.65046928577776</v>
      </c>
    </row>
    <row r="1312" spans="1:20" x14ac:dyDescent="0.25">
      <c r="A1312">
        <f t="shared" si="362"/>
        <v>770.58135238695252</v>
      </c>
      <c r="B1312">
        <f t="shared" si="379"/>
        <v>122.64183128682117</v>
      </c>
      <c r="C1312" t="str">
        <f t="shared" si="363"/>
        <v>-144.721489800843-840.362136934042i</v>
      </c>
      <c r="D1312" t="str">
        <f t="shared" si="364"/>
        <v>3.47812490117238-129.772737782446i</v>
      </c>
      <c r="E1312" t="str">
        <f t="shared" si="365"/>
        <v>162.218628569267-1.11589892775144i</v>
      </c>
      <c r="F1312" t="str">
        <f t="shared" si="366"/>
        <v>2.90990989398566-1217.83196726619i</v>
      </c>
      <c r="G1312" t="str">
        <f t="shared" si="367"/>
        <v>0.999999994527579-0.0000739758094243207i</v>
      </c>
      <c r="H1312" t="str">
        <f t="shared" si="368"/>
        <v>15.1636877798798+2.903477306329i</v>
      </c>
      <c r="I1312" t="str">
        <f t="shared" si="369"/>
        <v>24.2388804887328-124.972427007509i</v>
      </c>
      <c r="K1312" t="str">
        <f t="shared" si="370"/>
        <v>0.318073582553407-0.0613225491928363i</v>
      </c>
      <c r="L1312" t="str">
        <f t="shared" si="371"/>
        <v>0.000833333333333333-6.57407049105709i</v>
      </c>
      <c r="M1312" t="str">
        <f t="shared" si="372"/>
        <v>0.005-2.31322908187998i</v>
      </c>
      <c r="N1312">
        <f t="shared" si="373"/>
        <v>80.228752240425337</v>
      </c>
      <c r="O1312">
        <f t="shared" si="374"/>
        <v>58.616256991652456</v>
      </c>
      <c r="P1312" s="3">
        <f t="shared" si="375"/>
        <v>58.616256991652456</v>
      </c>
      <c r="Q1312" s="3">
        <f t="shared" si="376"/>
        <v>-99.771247759574663</v>
      </c>
      <c r="R1312">
        <f t="shared" si="377"/>
        <v>80.228752240425337</v>
      </c>
      <c r="S1312">
        <f t="shared" si="378"/>
        <v>0.12264183128682117</v>
      </c>
      <c r="T1312">
        <f t="shared" si="361"/>
        <v>58.616256991652456</v>
      </c>
    </row>
    <row r="1313" spans="1:20" x14ac:dyDescent="0.25">
      <c r="A1313">
        <f t="shared" si="362"/>
        <v>773.50956152602294</v>
      </c>
      <c r="B1313">
        <f t="shared" si="379"/>
        <v>123.1078702457111</v>
      </c>
      <c r="C1313" t="str">
        <f t="shared" si="363"/>
        <v>-144.678017867184-836.96702105447i</v>
      </c>
      <c r="D1313" t="str">
        <f t="shared" si="364"/>
        <v>3.47812490041987-129.281472650635i</v>
      </c>
      <c r="E1313" t="str">
        <f t="shared" si="365"/>
        <v>162.216794423624-1.11976364765001i</v>
      </c>
      <c r="F1313" t="str">
        <f t="shared" si="366"/>
        <v>2.90990989386441-1213.22172634519i</v>
      </c>
      <c r="G1313" t="str">
        <f t="shared" si="367"/>
        <v>0.99999999448591-0.0000742569174970389i</v>
      </c>
      <c r="H1313" t="str">
        <f t="shared" si="368"/>
        <v>15.1637805057845+2.9145157161809i</v>
      </c>
      <c r="I1313" t="str">
        <f t="shared" si="369"/>
        <v>24.2389250290627-124.499657362139i</v>
      </c>
      <c r="K1313" t="str">
        <f t="shared" si="370"/>
        <v>0.317986103793981-0.0615384964039158i</v>
      </c>
      <c r="L1313" t="str">
        <f t="shared" si="371"/>
        <v>0.000833333333333333-6.54918359340214i</v>
      </c>
      <c r="M1313" t="str">
        <f t="shared" si="372"/>
        <v>0.005-2.30447208794578i</v>
      </c>
      <c r="N1313">
        <f t="shared" si="373"/>
        <v>80.192773834046633</v>
      </c>
      <c r="O1313">
        <f t="shared" si="374"/>
        <v>58.582035428132869</v>
      </c>
      <c r="P1313" s="3">
        <f t="shared" si="375"/>
        <v>58.582035428132869</v>
      </c>
      <c r="Q1313" s="3">
        <f t="shared" si="376"/>
        <v>-99.807226165953367</v>
      </c>
      <c r="R1313">
        <f t="shared" si="377"/>
        <v>80.192773834046633</v>
      </c>
      <c r="S1313">
        <f t="shared" si="378"/>
        <v>0.1231078702457111</v>
      </c>
      <c r="T1313">
        <f t="shared" si="361"/>
        <v>58.582035428132869</v>
      </c>
    </row>
    <row r="1314" spans="1:20" x14ac:dyDescent="0.25">
      <c r="A1314">
        <f t="shared" si="362"/>
        <v>776.44889785982184</v>
      </c>
      <c r="B1314">
        <f t="shared" si="379"/>
        <v>123.57568015264481</v>
      </c>
      <c r="C1314" t="str">
        <f t="shared" si="363"/>
        <v>-144.634241285654-833.584074432817i</v>
      </c>
      <c r="D1314" t="str">
        <f t="shared" si="364"/>
        <v>3.47812489966163-128.792067276212i</v>
      </c>
      <c r="E1314" t="str">
        <f t="shared" si="365"/>
        <v>162.214947432937-1.12363898300047i</v>
      </c>
      <c r="F1314" t="str">
        <f t="shared" si="366"/>
        <v>2.90990989374223-1208.62893802602i</v>
      </c>
      <c r="G1314" t="str">
        <f t="shared" si="367"/>
        <v>0.999999994443924-0.000074539093780398i</v>
      </c>
      <c r="H1314" t="str">
        <f t="shared" si="368"/>
        <v>15.1638739383285+2.92559613146909i</v>
      </c>
      <c r="I1314" t="str">
        <f t="shared" si="369"/>
        <v>24.2389699087016-124.028678689355i</v>
      </c>
      <c r="K1314" t="str">
        <f t="shared" si="370"/>
        <v>0.317898008017605-0.0617550783982381i</v>
      </c>
      <c r="L1314" t="str">
        <f t="shared" si="371"/>
        <v>0.000833333333333333-6.52439090795192i</v>
      </c>
      <c r="M1314" t="str">
        <f t="shared" si="372"/>
        <v>0.005-2.29574824461624i</v>
      </c>
      <c r="N1314">
        <f t="shared" si="373"/>
        <v>80.156671473325048</v>
      </c>
      <c r="O1314">
        <f t="shared" si="374"/>
        <v>58.54780453035125</v>
      </c>
      <c r="P1314" s="3">
        <f t="shared" si="375"/>
        <v>58.54780453035125</v>
      </c>
      <c r="Q1314" s="3">
        <f t="shared" si="376"/>
        <v>-99.843328526674952</v>
      </c>
      <c r="R1314">
        <f t="shared" si="377"/>
        <v>80.156671473325048</v>
      </c>
      <c r="S1314">
        <f t="shared" si="378"/>
        <v>0.12357568015264481</v>
      </c>
      <c r="T1314">
        <f t="shared" si="361"/>
        <v>58.54780453035125</v>
      </c>
    </row>
    <row r="1315" spans="1:20" x14ac:dyDescent="0.25">
      <c r="A1315">
        <f t="shared" si="362"/>
        <v>779.39940367168924</v>
      </c>
      <c r="B1315">
        <f t="shared" si="379"/>
        <v>124.04526773722486</v>
      </c>
      <c r="C1315" t="str">
        <f t="shared" si="363"/>
        <v>-144.590158115342-830.213249764423i</v>
      </c>
      <c r="D1315" t="str">
        <f t="shared" si="364"/>
        <v>3.47812489889761-128.304514618915i</v>
      </c>
      <c r="E1315" t="str">
        <f t="shared" si="365"/>
        <v>162.213087515507-1.12752493173005i</v>
      </c>
      <c r="F1315" t="str">
        <f t="shared" si="366"/>
        <v>2.90990989361912-1204.0535362399i</v>
      </c>
      <c r="G1315" t="str">
        <f t="shared" si="367"/>
        <v>0.999999994401617-0.0000748223423335981i</v>
      </c>
      <c r="H1315" t="str">
        <f t="shared" si="368"/>
        <v>15.1639680829015+2.93671871249521i</v>
      </c>
      <c r="I1315" t="str">
        <f t="shared" si="369"/>
        <v>24.2390151302359-123.559484214009i</v>
      </c>
      <c r="K1315" t="str">
        <f t="shared" si="370"/>
        <v>0.31780929123462-0.0619722956375585i</v>
      </c>
      <c r="L1315" t="str">
        <f t="shared" si="371"/>
        <v>0.000833333333333333-6.49969207805534i</v>
      </c>
      <c r="M1315" t="str">
        <f t="shared" si="372"/>
        <v>0.005-2.28705742639593i</v>
      </c>
      <c r="N1315">
        <f t="shared" si="373"/>
        <v>80.120444825473655</v>
      </c>
      <c r="O1315">
        <f t="shared" si="374"/>
        <v>58.513564233028326</v>
      </c>
      <c r="P1315" s="3">
        <f t="shared" si="375"/>
        <v>58.513564233028326</v>
      </c>
      <c r="Q1315" s="3">
        <f t="shared" si="376"/>
        <v>-99.879555174526345</v>
      </c>
      <c r="R1315">
        <f t="shared" si="377"/>
        <v>80.120444825473655</v>
      </c>
      <c r="S1315">
        <f t="shared" si="378"/>
        <v>0.12404526773722487</v>
      </c>
      <c r="T1315">
        <f t="shared" si="361"/>
        <v>58.513564233028326</v>
      </c>
    </row>
    <row r="1316" spans="1:20" x14ac:dyDescent="0.25">
      <c r="A1316">
        <f t="shared" si="362"/>
        <v>782.36112140564171</v>
      </c>
      <c r="B1316">
        <f t="shared" si="379"/>
        <v>124.51663975462633</v>
      </c>
      <c r="C1316" t="str">
        <f t="shared" si="363"/>
        <v>-144.545766405814-826.854499932429i</v>
      </c>
      <c r="D1316" t="str">
        <f t="shared" si="364"/>
        <v>3.47812489812777-127.818807665136i</v>
      </c>
      <c r="E1316" t="str">
        <f t="shared" si="365"/>
        <v>162.211214589231-1.13142149134661i</v>
      </c>
      <c r="F1316" t="str">
        <f t="shared" si="366"/>
        <v>2.90990989349508-1199.49545516812i</v>
      </c>
      <c r="G1316" t="str">
        <f t="shared" si="367"/>
        <v>0.999999994358989-0.000075106667231264i</v>
      </c>
      <c r="H1316" t="str">
        <f t="shared" si="368"/>
        <v>15.1640629449341+2.94788362017787i</v>
      </c>
      <c r="I1316" t="str">
        <f t="shared" si="369"/>
        <v>24.2390606962713-123.092067186615i</v>
      </c>
      <c r="K1316" t="str">
        <f t="shared" si="370"/>
        <v>0.317719949434904-0.0621901485662235i</v>
      </c>
      <c r="L1316" t="str">
        <f t="shared" si="371"/>
        <v>0.000833333333333333-6.47508674841134i</v>
      </c>
      <c r="M1316" t="str">
        <f t="shared" si="372"/>
        <v>0.005-2.27839950826453i</v>
      </c>
      <c r="N1316">
        <f t="shared" si="373"/>
        <v>80.084093557880621</v>
      </c>
      <c r="O1316">
        <f t="shared" si="374"/>
        <v>58.479314470470811</v>
      </c>
      <c r="P1316" s="3">
        <f t="shared" si="375"/>
        <v>58.479314470470811</v>
      </c>
      <c r="Q1316" s="3">
        <f t="shared" si="376"/>
        <v>-99.915906442119379</v>
      </c>
      <c r="R1316">
        <f t="shared" si="377"/>
        <v>80.084093557880621</v>
      </c>
      <c r="S1316">
        <f t="shared" si="378"/>
        <v>0.12451663975462633</v>
      </c>
      <c r="T1316">
        <f t="shared" si="361"/>
        <v>58.479314470470811</v>
      </c>
    </row>
    <row r="1317" spans="1:20" x14ac:dyDescent="0.25">
      <c r="A1317">
        <f t="shared" si="362"/>
        <v>785.33409366698322</v>
      </c>
      <c r="B1317">
        <f t="shared" si="379"/>
        <v>124.98980298569391</v>
      </c>
      <c r="C1317" t="str">
        <f t="shared" si="363"/>
        <v>-144.501064197112-823.50777800722i</v>
      </c>
      <c r="D1317" t="str">
        <f t="shared" si="364"/>
        <v>3.47812489735207-127.334939427817i</v>
      </c>
      <c r="E1317" t="str">
        <f t="shared" si="365"/>
        <v>162.209328571605-1.13532865893393i</v>
      </c>
      <c r="F1317" t="str">
        <f t="shared" si="366"/>
        <v>2.90990989337009-1194.95462924117i</v>
      </c>
      <c r="G1317" t="str">
        <f t="shared" si="367"/>
        <v>0.999999994316035-0.0000753920725635045i</v>
      </c>
      <c r="H1317" t="str">
        <f t="shared" si="368"/>
        <v>15.1641585298987+2.95909101605503i</v>
      </c>
      <c r="I1317" t="str">
        <f t="shared" si="369"/>
        <v>24.2391066094337-122.626420883264i</v>
      </c>
      <c r="K1317" t="str">
        <f t="shared" si="370"/>
        <v>0.317629978587852-0.0624086376109411i</v>
      </c>
      <c r="L1317" t="str">
        <f t="shared" si="371"/>
        <v>0.000833333333333333-6.45057456506409i</v>
      </c>
      <c r="M1317" t="str">
        <f t="shared" si="372"/>
        <v>0.005-2.26977436567496i</v>
      </c>
      <c r="N1317">
        <f t="shared" si="373"/>
        <v>80.0476173381237</v>
      </c>
      <c r="O1317">
        <f t="shared" si="374"/>
        <v>58.445055176569383</v>
      </c>
      <c r="P1317" s="3">
        <f t="shared" si="375"/>
        <v>58.445055176569383</v>
      </c>
      <c r="Q1317" s="3">
        <f t="shared" si="376"/>
        <v>-99.9523826618763</v>
      </c>
      <c r="R1317">
        <f t="shared" si="377"/>
        <v>80.0476173381237</v>
      </c>
      <c r="S1317">
        <f t="shared" si="378"/>
        <v>0.12498980298569391</v>
      </c>
      <c r="T1317">
        <f t="shared" si="361"/>
        <v>58.445055176569383</v>
      </c>
    </row>
    <row r="1318" spans="1:20" x14ac:dyDescent="0.25">
      <c r="A1318">
        <f t="shared" si="362"/>
        <v>788.31836322291781</v>
      </c>
      <c r="B1318">
        <f t="shared" si="379"/>
        <v>125.46476423703956</v>
      </c>
      <c r="C1318" t="str">
        <f t="shared" si="363"/>
        <v>-144.456049519772-820.173037245947i</v>
      </c>
      <c r="D1318" t="str">
        <f t="shared" si="364"/>
        <v>3.47812489657046-126.852902946351i</v>
      </c>
      <c r="E1318" t="str">
        <f t="shared" si="365"/>
        <v>162.207429379738-1.13924643114786i</v>
      </c>
      <c r="F1318" t="str">
        <f t="shared" si="366"/>
        <v>2.90990989324414-1190.43099313774i</v>
      </c>
      <c r="G1318" t="str">
        <f t="shared" si="367"/>
        <v>0.999999994272755-0.0000756785624359704i</v>
      </c>
      <c r="H1318" t="str">
        <f t="shared" si="368"/>
        <v>15.1642548433092+2.97034106228647i</v>
      </c>
      <c r="I1318" t="str">
        <f t="shared" si="369"/>
        <v>24.2391528723686-122.162538605512i</v>
      </c>
      <c r="K1318" t="str">
        <f t="shared" si="370"/>
        <v>0.317539374642352-0.062627763180549i</v>
      </c>
      <c r="L1318" t="str">
        <f t="shared" si="371"/>
        <v>0.000833333333333333-6.4261551753976i</v>
      </c>
      <c r="M1318" t="str">
        <f t="shared" si="372"/>
        <v>0.005-2.26118187455167i</v>
      </c>
      <c r="N1318">
        <f t="shared" si="373"/>
        <v>80.01101583398453</v>
      </c>
      <c r="O1318">
        <f t="shared" si="374"/>
        <v>58.410786284797602</v>
      </c>
      <c r="P1318" s="3">
        <f t="shared" si="375"/>
        <v>58.410786284797602</v>
      </c>
      <c r="Q1318" s="3">
        <f t="shared" si="376"/>
        <v>-99.98898416601547</v>
      </c>
      <c r="R1318">
        <f t="shared" si="377"/>
        <v>80.01101583398453</v>
      </c>
      <c r="S1318">
        <f t="shared" si="378"/>
        <v>0.12546476423703956</v>
      </c>
      <c r="T1318">
        <f t="shared" si="361"/>
        <v>58.410786284797602</v>
      </c>
    </row>
    <row r="1319" spans="1:20" x14ac:dyDescent="0.25">
      <c r="A1319">
        <f t="shared" si="362"/>
        <v>791.31397300316485</v>
      </c>
      <c r="B1319">
        <f t="shared" si="379"/>
        <v>125.94153034114031</v>
      </c>
      <c r="C1319" t="str">
        <f t="shared" si="363"/>
        <v>-144.410720394788-816.850231091845i</v>
      </c>
      <c r="D1319" t="str">
        <f t="shared" si="364"/>
        <v>3.47812489578291-126.372691286482i</v>
      </c>
      <c r="E1319" t="str">
        <f t="shared" si="365"/>
        <v>162.205516930326-1.14317480420892i</v>
      </c>
      <c r="F1319" t="str">
        <f t="shared" si="366"/>
        <v>2.90990989311725-1185.92448178379i</v>
      </c>
      <c r="G1319" t="str">
        <f t="shared" si="367"/>
        <v>0.999999994229145-0.0000759661409699142i</v>
      </c>
      <c r="H1319" t="str">
        <f t="shared" si="368"/>
        <v>15.164351890722+2.98163392165629i</v>
      </c>
      <c r="I1319" t="str">
        <f t="shared" si="369"/>
        <v>24.2391994877419-121.700413680297i</v>
      </c>
      <c r="K1319" t="str">
        <f t="shared" si="370"/>
        <v>0.317448133526765-0.0628475256657812i</v>
      </c>
      <c r="L1319" t="str">
        <f t="shared" si="371"/>
        <v>0.000833333333333333-6.40182822813069i</v>
      </c>
      <c r="M1319" t="str">
        <f t="shared" si="372"/>
        <v>0.005-2.25262191128877i</v>
      </c>
      <c r="N1319">
        <f t="shared" si="373"/>
        <v>79.974288713464347</v>
      </c>
      <c r="O1319">
        <f t="shared" si="374"/>
        <v>58.37650772820848</v>
      </c>
      <c r="P1319" s="3">
        <f t="shared" si="375"/>
        <v>58.37650772820848</v>
      </c>
      <c r="Q1319" s="3">
        <f t="shared" si="376"/>
        <v>-100.02571128653565</v>
      </c>
      <c r="R1319">
        <f t="shared" si="377"/>
        <v>79.974288713464347</v>
      </c>
      <c r="S1319">
        <f t="shared" si="378"/>
        <v>0.12594153034114031</v>
      </c>
      <c r="T1319">
        <f t="shared" si="361"/>
        <v>58.37650772820848</v>
      </c>
    </row>
    <row r="1320" spans="1:20" x14ac:dyDescent="0.25">
      <c r="A1320">
        <f t="shared" si="362"/>
        <v>794.32096610057681</v>
      </c>
      <c r="B1320">
        <f t="shared" si="379"/>
        <v>126.42010815643664</v>
      </c>
      <c r="C1320" t="str">
        <f t="shared" si="363"/>
        <v>-144.365074833637-813.539313173776i</v>
      </c>
      <c r="D1320" t="str">
        <f t="shared" si="364"/>
        <v>3.47812489498935-125.894297540203i</v>
      </c>
      <c r="E1320" t="str">
        <f t="shared" si="365"/>
        <v>162.203591139676-1.14711377389963i</v>
      </c>
      <c r="F1320" t="str">
        <f t="shared" si="366"/>
        <v>2.90990989298937-1181.43503035166i</v>
      </c>
      <c r="G1320" t="str">
        <f t="shared" si="367"/>
        <v>0.999999994185204-0.0000762548123022492i</v>
      </c>
      <c r="H1320" t="str">
        <f t="shared" si="368"/>
        <v>15.1644496777356+2.99296975757527i</v>
      </c>
      <c r="I1320" t="str">
        <f t="shared" si="369"/>
        <v>24.23924645824-121.240039459836i</v>
      </c>
      <c r="K1320" t="str">
        <f t="shared" si="370"/>
        <v>0.317356251148902-0.0630679254390291i</v>
      </c>
      <c r="L1320" t="str">
        <f t="shared" si="371"/>
        <v>0.000833333333333333-6.37759337331211i</v>
      </c>
      <c r="M1320" t="str">
        <f t="shared" si="372"/>
        <v>0.005-2.24409435274833i</v>
      </c>
      <c r="N1320">
        <f t="shared" si="373"/>
        <v>79.937435644798569</v>
      </c>
      <c r="O1320">
        <f t="shared" si="374"/>
        <v>58.342219439433556</v>
      </c>
      <c r="P1320" s="3">
        <f t="shared" si="375"/>
        <v>58.342219439433556</v>
      </c>
      <c r="Q1320" s="3">
        <f t="shared" si="376"/>
        <v>-100.06256435520143</v>
      </c>
      <c r="R1320">
        <f t="shared" si="377"/>
        <v>79.937435644798569</v>
      </c>
      <c r="S1320">
        <f t="shared" si="378"/>
        <v>0.12642010815643664</v>
      </c>
      <c r="T1320">
        <f t="shared" si="361"/>
        <v>58.342219439433556</v>
      </c>
    </row>
    <row r="1321" spans="1:20" x14ac:dyDescent="0.25">
      <c r="A1321">
        <f t="shared" si="362"/>
        <v>797.33938577175911</v>
      </c>
      <c r="B1321">
        <f t="shared" si="379"/>
        <v>126.9005045674311</v>
      </c>
      <c r="C1321" t="str">
        <f t="shared" si="363"/>
        <v>-144.319110838275-810.240237305671i</v>
      </c>
      <c r="D1321" t="str">
        <f t="shared" si="364"/>
        <v>3.47812489418976-125.41771482566i</v>
      </c>
      <c r="E1321" t="str">
        <f t="shared" si="365"/>
        <v>162.201651923695-1.15106333555789i</v>
      </c>
      <c r="F1321" t="str">
        <f t="shared" si="366"/>
        <v>2.90990989286054-1176.96257425908i</v>
      </c>
      <c r="G1321" t="str">
        <f t="shared" si="367"/>
        <v>0.999999994140927-0.0000765445805856086i</v>
      </c>
      <c r="H1321" t="str">
        <f t="shared" si="368"/>
        <v>15.1645482099914+3.00434873408346i</v>
      </c>
      <c r="I1321" t="str">
        <f t="shared" si="369"/>
        <v>24.2392937865696-120.78140932153i</v>
      </c>
      <c r="K1321" t="str">
        <f t="shared" si="370"/>
        <v>0.317263723396013-0.0632889628541082i</v>
      </c>
      <c r="L1321" t="str">
        <f t="shared" si="371"/>
        <v>0.000833333333333333-6.35345026231533i</v>
      </c>
      <c r="M1321" t="str">
        <f t="shared" si="372"/>
        <v>0.005-2.23559907625854i</v>
      </c>
      <c r="N1321">
        <f t="shared" si="373"/>
        <v>79.9004562964721</v>
      </c>
      <c r="O1321">
        <f t="shared" si="374"/>
        <v>58.307921350680729</v>
      </c>
      <c r="P1321" s="3">
        <f t="shared" si="375"/>
        <v>58.307921350680729</v>
      </c>
      <c r="Q1321" s="3">
        <f t="shared" si="376"/>
        <v>-100.0995437035279</v>
      </c>
      <c r="R1321">
        <f t="shared" si="377"/>
        <v>79.9004562964721</v>
      </c>
      <c r="S1321">
        <f t="shared" si="378"/>
        <v>0.1269005045674311</v>
      </c>
      <c r="T1321">
        <f t="shared" si="361"/>
        <v>58.307921350680729</v>
      </c>
    </row>
    <row r="1322" spans="1:20" x14ac:dyDescent="0.25">
      <c r="A1322">
        <f t="shared" si="362"/>
        <v>800.36927543769173</v>
      </c>
      <c r="B1322">
        <f t="shared" si="379"/>
        <v>127.38272648478734</v>
      </c>
      <c r="C1322" t="str">
        <f t="shared" si="363"/>
        <v>-144.272826401126-806.952957485934i</v>
      </c>
      <c r="D1322" t="str">
        <f t="shared" si="364"/>
        <v>3.47812489338406-124.94293628705i</v>
      </c>
      <c r="E1322" t="str">
        <f t="shared" si="365"/>
        <v>162.199699197888-1.15502348407225i</v>
      </c>
      <c r="F1322" t="str">
        <f t="shared" si="366"/>
        <v>2.90990989273071-1172.50704916827i</v>
      </c>
      <c r="G1322" t="str">
        <f t="shared" si="367"/>
        <v>0.999999994096314-0.000076835449988406i</v>
      </c>
      <c r="H1322" t="str">
        <f t="shared" si="368"/>
        <v>15.164647493174+3.01577101585258i</v>
      </c>
      <c r="I1322" t="str">
        <f t="shared" si="369"/>
        <v>24.2393414754583-120.324516667871i</v>
      </c>
      <c r="K1322" t="str">
        <f t="shared" si="370"/>
        <v>0.317170546134763-0.0635106382460144i</v>
      </c>
      <c r="L1322" t="str">
        <f t="shared" si="371"/>
        <v>0.000833333333333333-6.32939854783356i</v>
      </c>
      <c r="M1322" t="str">
        <f t="shared" si="372"/>
        <v>0.005-2.22713595961202i</v>
      </c>
      <c r="N1322">
        <f t="shared" si="373"/>
        <v>79.863350337235019</v>
      </c>
      <c r="O1322">
        <f t="shared" si="374"/>
        <v>58.27361339373175</v>
      </c>
      <c r="P1322" s="3">
        <f t="shared" si="375"/>
        <v>58.27361339373175</v>
      </c>
      <c r="Q1322" s="3">
        <f t="shared" si="376"/>
        <v>-100.13664966276498</v>
      </c>
      <c r="R1322">
        <f t="shared" si="377"/>
        <v>79.863350337235019</v>
      </c>
      <c r="S1322">
        <f t="shared" si="378"/>
        <v>0.12738272648478735</v>
      </c>
      <c r="T1322">
        <f t="shared" si="361"/>
        <v>58.27361339373175</v>
      </c>
    </row>
    <row r="1323" spans="1:20" x14ac:dyDescent="0.25">
      <c r="A1323">
        <f t="shared" si="362"/>
        <v>803.41067868435493</v>
      </c>
      <c r="B1323">
        <f t="shared" si="379"/>
        <v>127.86678084542953</v>
      </c>
      <c r="C1323" t="str">
        <f t="shared" si="363"/>
        <v>-144.226219505101-803.677427896969i</v>
      </c>
      <c r="D1323" t="str">
        <f t="shared" si="364"/>
        <v>3.47812489257224-124.469955094525i</v>
      </c>
      <c r="E1323" t="str">
        <f t="shared" si="365"/>
        <v>162.197732877366-1.15899421387653i</v>
      </c>
      <c r="F1323" t="str">
        <f t="shared" si="366"/>
        <v>2.90990989259991-1168.06839098499i</v>
      </c>
      <c r="G1323" t="str">
        <f t="shared" si="367"/>
        <v>0.99999999405136-0.0000771274246948948i</v>
      </c>
      <c r="H1323" t="str">
        <f t="shared" si="368"/>
        <v>15.1647475330113+3.02723676818858i</v>
      </c>
      <c r="I1323" t="str">
        <f t="shared" si="369"/>
        <v>24.2393895276538-119.869354926343i</v>
      </c>
      <c r="K1323" t="str">
        <f t="shared" si="370"/>
        <v>0.317076715211222-0.0637329519306854i</v>
      </c>
      <c r="L1323" t="str">
        <f t="shared" si="371"/>
        <v>0.000833333333333333-6.30543788387481i</v>
      </c>
      <c r="M1323" t="str">
        <f t="shared" si="372"/>
        <v>0.005-2.21870488106398i</v>
      </c>
      <c r="N1323">
        <f t="shared" si="373"/>
        <v>79.826117436117883</v>
      </c>
      <c r="O1323">
        <f t="shared" si="374"/>
        <v>58.239295499940923</v>
      </c>
      <c r="P1323" s="3">
        <f t="shared" si="375"/>
        <v>58.239295499940923</v>
      </c>
      <c r="Q1323" s="3">
        <f t="shared" si="376"/>
        <v>-100.17388256388212</v>
      </c>
      <c r="R1323">
        <f t="shared" si="377"/>
        <v>79.826117436117883</v>
      </c>
      <c r="S1323">
        <f t="shared" si="378"/>
        <v>0.12786678084542952</v>
      </c>
      <c r="T1323">
        <f t="shared" si="361"/>
        <v>58.239295499940923</v>
      </c>
    </row>
    <row r="1324" spans="1:20" x14ac:dyDescent="0.25">
      <c r="A1324">
        <f t="shared" si="362"/>
        <v>806.46363926335562</v>
      </c>
      <c r="B1324">
        <f t="shared" si="379"/>
        <v>128.35267461264218</v>
      </c>
      <c r="C1324" t="str">
        <f t="shared" si="363"/>
        <v>-144.179288123581-800.413602904594i</v>
      </c>
      <c r="D1324" t="str">
        <f t="shared" si="364"/>
        <v>3.47812489175424-123.998764444092i</v>
      </c>
      <c r="E1324" t="str">
        <f t="shared" si="365"/>
        <v>162.195752876839-1.16297551894428i</v>
      </c>
      <c r="F1324" t="str">
        <f t="shared" si="366"/>
        <v>2.9099098924681-1163.64653585767i</v>
      </c>
      <c r="G1324" t="str">
        <f t="shared" si="367"/>
        <v>0.999999994006065-0.0000774205089052286i</v>
      </c>
      <c r="H1324" t="str">
        <f t="shared" si="368"/>
        <v>15.1648483352751+3.03874615703407i</v>
      </c>
      <c r="I1324" t="str">
        <f t="shared" si="369"/>
        <v>24.2394379459257-119.415917549336i</v>
      </c>
      <c r="K1324" t="str">
        <f t="shared" si="370"/>
        <v>0.31698222645085-0.0639559042047553i</v>
      </c>
      <c r="L1324" t="str">
        <f t="shared" si="371"/>
        <v>0.000833333333333333-6.28156792575696i</v>
      </c>
      <c r="M1324" t="str">
        <f t="shared" si="372"/>
        <v>0.005-2.21030571933052i</v>
      </c>
      <c r="N1324">
        <f t="shared" si="373"/>
        <v>79.7887572624483</v>
      </c>
      <c r="O1324">
        <f t="shared" si="374"/>
        <v>58.204967600232607</v>
      </c>
      <c r="P1324" s="3">
        <f t="shared" si="375"/>
        <v>58.204967600232607</v>
      </c>
      <c r="Q1324" s="3">
        <f t="shared" si="376"/>
        <v>-100.2112427375517</v>
      </c>
      <c r="R1324">
        <f t="shared" si="377"/>
        <v>79.7887572624483</v>
      </c>
      <c r="S1324">
        <f t="shared" si="378"/>
        <v>0.12835267461264219</v>
      </c>
      <c r="T1324">
        <f t="shared" ref="T1324:T1387" si="380">P1324</f>
        <v>58.204967600232607</v>
      </c>
    </row>
    <row r="1325" spans="1:20" x14ac:dyDescent="0.25">
      <c r="A1325">
        <f t="shared" ref="A1325:A1388" si="381">2*PI()*B1325</f>
        <v>809.52820109255629</v>
      </c>
      <c r="B1325">
        <f t="shared" si="379"/>
        <v>128.84041477617021</v>
      </c>
      <c r="C1325" t="str">
        <f t="shared" ref="C1325:C1388" si="382">IMPRODUCT(D1325,E1325,$C$40,,K1325,$C$41)</f>
        <v>-144.132030220437-797.161437057524i</v>
      </c>
      <c r="D1325" t="str">
        <f t="shared" ref="D1325:D1388" si="383">IMDIV(IMPRODUCT($C$37,$C$38,COMPLEX(1,A1325/$C$38)),IMSUM(-1*A1325*A1325/$C$39,COMPLEX(0,1*A1325)))</f>
        <v>3.47812489093002-123.529357557515i</v>
      </c>
      <c r="E1325" t="str">
        <f t="shared" ref="E1325:E1388" si="384">IMDIV(IMPRODUCT(IMSUM(F1325,G1325),$C$29,H1325),IMSUM(1,I1325))</f>
        <v>162.193759110619-1.16696739278425i</v>
      </c>
      <c r="F1325" t="str">
        <f t="shared" ref="F1325:F1388" si="385">IMDIV(IMPRODUCT($C$14,$C$15,COMPLEX(1,A1325/$C$15)),IMSUM(-1*A1325*A1325/$C$16,COMPLEX(0,A1325)))</f>
        <v>2.90990989233528-1159.24142017643i</v>
      </c>
      <c r="G1325" t="str">
        <f t="shared" ref="G1325:G1388" si="386">IMDIV(1,COMPLEX(1,A1325*$C$9*$C$10))</f>
        <v>0.999999993960424-0.0000777147068355215i</v>
      </c>
      <c r="H1325" t="str">
        <f t="shared" ref="H1325:H1388" si="387">IMDIV($C$3,IMSUM(K1325,COMPLEX(0,$C$28*A1325)))</f>
        <v>15.1649499057812+3.05029934897095i</v>
      </c>
      <c r="I1325" t="str">
        <f t="shared" ref="I1325:I1388" si="388">IMPRODUCT(F1325,$C$29,H1325,$C$31)</f>
        <v>24.2394867330642-118.96419801404i</v>
      </c>
      <c r="K1325" t="str">
        <f t="shared" ref="K1325:K1388" si="389">IF($C$26&lt;=0,IMDIV(1,IMSUM(IMDIV(1,L1325),1/$C$18)),IMDIV(1,IMSUM(IMDIV(1,L1325),1/$C$18,IMDIV(1,M1325))))</f>
        <v>0.316887075658487-0.064179495345312i</v>
      </c>
      <c r="L1325" t="str">
        <f t="shared" ref="L1325:L1388" si="390">IMSUM($C$21/$C$22,IMDIV(1,COMPLEX(0,$C$20*$C$22*A1325)))</f>
        <v>0.000833333333333333-6.25778833010254i</v>
      </c>
      <c r="M1325" t="str">
        <f t="shared" ref="M1325:M1388" si="391">IMSUM($C$25/$C$26,IMDIV(1,COMPLEX(0,$C$24*$C$26*A1325)))</f>
        <v>0.005-2.20193835358689i</v>
      </c>
      <c r="N1325">
        <f t="shared" ref="N1325:N1388" si="392">ABS(R1325)</f>
        <v>79.751269485865862</v>
      </c>
      <c r="O1325">
        <f t="shared" ref="O1325:O1388" si="393">ABS(P1325)</f>
        <v>58.170629625099394</v>
      </c>
      <c r="P1325" s="3">
        <f t="shared" ref="P1325:P1388" si="394">20*LOG10(IMABS(C1325))</f>
        <v>58.170629625099394</v>
      </c>
      <c r="Q1325" s="3">
        <f t="shared" ref="Q1325:Q1388" si="395">IMARGUMENT(C1325)*180/PI()</f>
        <v>-100.24873051413414</v>
      </c>
      <c r="R1325">
        <f t="shared" ref="R1325:R1388" si="396">IF(Q1325&lt;0,Q1325+180,Q1325-180)</f>
        <v>79.751269485865862</v>
      </c>
      <c r="S1325">
        <f t="shared" ref="S1325:S1388" si="397">B1325/1000</f>
        <v>0.1288404147761702</v>
      </c>
      <c r="T1325">
        <f t="shared" si="380"/>
        <v>58.170629625099394</v>
      </c>
    </row>
    <row r="1326" spans="1:20" x14ac:dyDescent="0.25">
      <c r="A1326">
        <f t="shared" si="381"/>
        <v>812.60440825670798</v>
      </c>
      <c r="B1326">
        <f t="shared" ref="B1326:B1389" si="398">B1325*(1+B$42)</f>
        <v>129.33000835231965</v>
      </c>
      <c r="C1326" t="str">
        <f t="shared" si="382"/>
        <v>-144.084443750031-793.920885086845i</v>
      </c>
      <c r="D1326" t="str">
        <f t="shared" si="383"/>
        <v>3.47812489009951-123.061727682218i</v>
      </c>
      <c r="E1326" t="str">
        <f t="shared" si="384"/>
        <v>162.191751492623-1.17096982843508i</v>
      </c>
      <c r="F1326" t="str">
        <f t="shared" si="385"/>
        <v>2.90990989220146-1154.85298057221i</v>
      </c>
      <c r="G1326" t="str">
        <f t="shared" si="386"/>
        <v>0.999999993914436-0.000078010022717909i</v>
      </c>
      <c r="H1326" t="str">
        <f t="shared" si="387"/>
        <v>15.16505225039+3.06189651122281i</v>
      </c>
      <c r="I1326" t="str">
        <f t="shared" si="388"/>
        <v>24.2395358918811-118.514189822361i</v>
      </c>
      <c r="K1326" t="str">
        <f t="shared" si="389"/>
        <v>0.316791258618339-0.064403725609647i</v>
      </c>
      <c r="L1326" t="str">
        <f t="shared" si="390"/>
        <v>0.000833333333333333-6.2340987548342i</v>
      </c>
      <c r="M1326" t="str">
        <f t="shared" si="391"/>
        <v>0.005-2.19360266346572i</v>
      </c>
      <c r="N1326">
        <f t="shared" si="392"/>
        <v>79.713653776338859</v>
      </c>
      <c r="O1326">
        <f t="shared" si="393"/>
        <v>58.136281504600177</v>
      </c>
      <c r="P1326" s="3">
        <f t="shared" si="394"/>
        <v>58.136281504600177</v>
      </c>
      <c r="Q1326" s="3">
        <f t="shared" si="395"/>
        <v>-100.28634622366114</v>
      </c>
      <c r="R1326">
        <f t="shared" si="396"/>
        <v>79.713653776338859</v>
      </c>
      <c r="S1326">
        <f t="shared" si="397"/>
        <v>0.12933000835231964</v>
      </c>
      <c r="T1326">
        <f t="shared" si="380"/>
        <v>58.136281504600177</v>
      </c>
    </row>
    <row r="1327" spans="1:20" x14ac:dyDescent="0.25">
      <c r="A1327">
        <f t="shared" si="381"/>
        <v>815.69230500808351</v>
      </c>
      <c r="B1327">
        <f t="shared" si="398"/>
        <v>129.82146238405846</v>
      </c>
      <c r="C1327" t="str">
        <f t="shared" si="382"/>
        <v>-144.036526657211-790.691901905483i</v>
      </c>
      <c r="D1327" t="str">
        <f t="shared" si="383"/>
        <v>3.47812488926267-122.595868091189i</v>
      </c>
      <c r="E1327" t="str">
        <f t="shared" si="384"/>
        <v>162.189729936368-1.17498281845804i</v>
      </c>
      <c r="F1327" t="str">
        <f t="shared" si="385"/>
        <v>2.90990989206663-1150.48115391582i</v>
      </c>
      <c r="G1327" t="str">
        <f t="shared" si="386"/>
        <v>0.999999993868098-0.0000783064608006085i</v>
      </c>
      <c r="H1327" t="str">
        <f t="shared" si="387"/>
        <v>15.1651553750064+3.07353781165758i</v>
      </c>
      <c r="I1327" t="str">
        <f t="shared" si="388"/>
        <v>24.2395854252091-118.065886500821i</v>
      </c>
      <c r="K1327" t="str">
        <f t="shared" si="389"/>
        <v>0.316694771093974-0.0646285952350093i</v>
      </c>
      <c r="L1327" t="str">
        <f t="shared" si="390"/>
        <v>0.000833333333333333-6.21049885916933i</v>
      </c>
      <c r="M1327" t="str">
        <f t="shared" si="391"/>
        <v>0.005-2.18529852905531i</v>
      </c>
      <c r="N1327">
        <f t="shared" si="392"/>
        <v>79.675909804181046</v>
      </c>
      <c r="O1327">
        <f t="shared" si="393"/>
        <v>58.101923168358113</v>
      </c>
      <c r="P1327" s="3">
        <f t="shared" si="394"/>
        <v>58.101923168358113</v>
      </c>
      <c r="Q1327" s="3">
        <f t="shared" si="395"/>
        <v>-100.32409019581895</v>
      </c>
      <c r="R1327">
        <f t="shared" si="396"/>
        <v>79.675909804181046</v>
      </c>
      <c r="S1327">
        <f t="shared" si="397"/>
        <v>0.12982146238405845</v>
      </c>
      <c r="T1327">
        <f t="shared" si="380"/>
        <v>58.101923168358113</v>
      </c>
    </row>
    <row r="1328" spans="1:20" x14ac:dyDescent="0.25">
      <c r="A1328">
        <f t="shared" si="381"/>
        <v>818.7919357671143</v>
      </c>
      <c r="B1328">
        <f t="shared" si="398"/>
        <v>130.31478394111789</v>
      </c>
      <c r="C1328" t="str">
        <f t="shared" si="382"/>
        <v>-143.98827687733-787.474442607684i</v>
      </c>
      <c r="D1328" t="str">
        <f t="shared" si="383"/>
        <v>3.47812488841947-122.131772082881i</v>
      </c>
      <c r="E1328" t="str">
        <f t="shared" si="384"/>
        <v>162.187694354975-1.1790063549346i</v>
      </c>
      <c r="F1328" t="str">
        <f t="shared" si="385"/>
        <v>2.90990989193076-1146.12587731708i</v>
      </c>
      <c r="G1328" t="str">
        <f t="shared" si="386"/>
        <v>0.999999993821407-0.0000786040253479807i</v>
      </c>
      <c r="H1328" t="str">
        <f t="shared" si="387"/>
        <v>15.1652592855806+3.08522341878995i</v>
      </c>
      <c r="I1328" t="str">
        <f t="shared" si="388"/>
        <v>24.2396353359029-117.619281600469i</v>
      </c>
      <c r="K1328" t="str">
        <f t="shared" si="389"/>
        <v>0.316597608828317-0.0648541044383532i</v>
      </c>
      <c r="L1328" t="str">
        <f t="shared" si="390"/>
        <v>0.000833333333333333-6.18698830361562i</v>
      </c>
      <c r="M1328" t="str">
        <f t="shared" si="391"/>
        <v>0.005-2.1770258308979i</v>
      </c>
      <c r="N1328">
        <f t="shared" si="392"/>
        <v>79.638037240067561</v>
      </c>
      <c r="O1328">
        <f t="shared" si="393"/>
        <v>58.0675545455587</v>
      </c>
      <c r="P1328" s="3">
        <f t="shared" si="394"/>
        <v>58.0675545455587</v>
      </c>
      <c r="Q1328" s="3">
        <f t="shared" si="395"/>
        <v>-100.36196275993244</v>
      </c>
      <c r="R1328">
        <f t="shared" si="396"/>
        <v>79.638037240067561</v>
      </c>
      <c r="S1328">
        <f t="shared" si="397"/>
        <v>0.1303147839411179</v>
      </c>
      <c r="T1328">
        <f t="shared" si="380"/>
        <v>58.0675545455587</v>
      </c>
    </row>
    <row r="1329" spans="1:20" x14ac:dyDescent="0.25">
      <c r="A1329">
        <f t="shared" si="381"/>
        <v>821.90334512302923</v>
      </c>
      <c r="B1329">
        <f t="shared" si="398"/>
        <v>130.80998012009414</v>
      </c>
      <c r="C1329" t="str">
        <f t="shared" si="382"/>
        <v>-143.939692336246-784.268462468469i</v>
      </c>
      <c r="D1329" t="str">
        <f t="shared" si="383"/>
        <v>3.47812488756985-121.669432981116i</v>
      </c>
      <c r="E1329" t="str">
        <f t="shared" si="384"/>
        <v>162.185644661167-1.18304042945825i</v>
      </c>
      <c r="F1329" t="str">
        <f t="shared" si="385"/>
        <v>2.90990989179386-1141.78708812387i</v>
      </c>
      <c r="G1329" t="str">
        <f t="shared" si="386"/>
        <v>0.999999993774361-0.0000789027206405909i</v>
      </c>
      <c r="H1329" t="str">
        <f t="shared" si="387"/>
        <v>15.1653639881083+3.09695350178412i</v>
      </c>
      <c r="I1329" t="str">
        <f t="shared" si="388"/>
        <v>24.2396856268392-117.174368696788i</v>
      </c>
      <c r="K1329" t="str">
        <f t="shared" si="389"/>
        <v>0.316499767543638-0.0650802534160869i</v>
      </c>
      <c r="L1329" t="str">
        <f t="shared" si="390"/>
        <v>0.000833333333333333-6.16356674996574i</v>
      </c>
      <c r="M1329" t="str">
        <f t="shared" si="391"/>
        <v>0.005-2.16878444998795i</v>
      </c>
      <c r="N1329">
        <f t="shared" si="392"/>
        <v>79.600035755051707</v>
      </c>
      <c r="O1329">
        <f t="shared" si="393"/>
        <v>58.033175564947499</v>
      </c>
      <c r="P1329" s="3">
        <f t="shared" si="394"/>
        <v>58.033175564947499</v>
      </c>
      <c r="Q1329" s="3">
        <f t="shared" si="395"/>
        <v>-100.39996424494829</v>
      </c>
      <c r="R1329">
        <f t="shared" si="396"/>
        <v>79.600035755051707</v>
      </c>
      <c r="S1329">
        <f t="shared" si="397"/>
        <v>0.13080998012009415</v>
      </c>
      <c r="T1329">
        <f t="shared" si="380"/>
        <v>58.033175564947499</v>
      </c>
    </row>
    <row r="1330" spans="1:20" x14ac:dyDescent="0.25">
      <c r="A1330">
        <f t="shared" si="381"/>
        <v>825.02657783449683</v>
      </c>
      <c r="B1330">
        <f t="shared" si="398"/>
        <v>131.3070580445505</v>
      </c>
      <c r="C1330" t="str">
        <f t="shared" si="382"/>
        <v>-143.890770950334-781.073916943161i</v>
      </c>
      <c r="D1330" t="str">
        <f t="shared" si="383"/>
        <v>3.47812488671376-121.208844134992i</v>
      </c>
      <c r="E1330" t="str">
        <f t="shared" si="384"/>
        <v>162.183580767273-1.18708503313098i</v>
      </c>
      <c r="F1330" t="str">
        <f t="shared" si="385"/>
        <v>2.90990989165592-1137.46472392124i</v>
      </c>
      <c r="G1330" t="str">
        <f t="shared" si="386"/>
        <v>0.999999993726956-0.0000792025509752706i</v>
      </c>
      <c r="H1330" t="str">
        <f t="shared" si="387"/>
        <v>15.1654694886311+3.1087282304562i</v>
      </c>
      <c r="I1330" t="str">
        <f t="shared" si="388"/>
        <v>24.2397363009162-116.731141389599i</v>
      </c>
      <c r="K1330" t="str">
        <f t="shared" si="389"/>
        <v>0.316401242941552-0.0653070423438157i</v>
      </c>
      <c r="L1330" t="str">
        <f t="shared" si="390"/>
        <v>0.000833333333333333-6.14023386129281i</v>
      </c>
      <c r="M1330" t="str">
        <f t="shared" si="391"/>
        <v>0.005-2.16057426777041i</v>
      </c>
      <c r="N1330">
        <f t="shared" si="392"/>
        <v>79.561905020582245</v>
      </c>
      <c r="O1330">
        <f t="shared" si="393"/>
        <v>57.998786154828643</v>
      </c>
      <c r="P1330" s="3">
        <f t="shared" si="394"/>
        <v>57.998786154828643</v>
      </c>
      <c r="Q1330" s="3">
        <f t="shared" si="395"/>
        <v>-100.43809497941776</v>
      </c>
      <c r="R1330">
        <f t="shared" si="396"/>
        <v>79.561905020582245</v>
      </c>
      <c r="S1330">
        <f t="shared" si="397"/>
        <v>0.13130705804455051</v>
      </c>
      <c r="T1330">
        <f t="shared" si="380"/>
        <v>57.998786154828643</v>
      </c>
    </row>
    <row r="1331" spans="1:20" x14ac:dyDescent="0.25">
      <c r="A1331">
        <f t="shared" si="381"/>
        <v>828.16167883026799</v>
      </c>
      <c r="B1331">
        <f t="shared" si="398"/>
        <v>131.80602486511981</v>
      </c>
      <c r="C1331" t="str">
        <f t="shared" si="382"/>
        <v>-143.841510626493-777.890761666842i</v>
      </c>
      <c r="D1331" t="str">
        <f t="shared" si="383"/>
        <v>3.47812488585115-120.749998918784i</v>
      </c>
      <c r="E1331" t="str">
        <f t="shared" si="384"/>
        <v>162.181502585224-1.1911401565564i</v>
      </c>
      <c r="F1331" t="str">
        <f t="shared" si="385"/>
        <v>2.90990989151692-1133.15872253054i</v>
      </c>
      <c r="G1331" t="str">
        <f t="shared" si="386"/>
        <v>0.99999999367919-0.0000795035206651791i</v>
      </c>
      <c r="H1331" t="str">
        <f t="shared" si="387"/>
        <v>15.1655757932365+3.12054777527686i</v>
      </c>
      <c r="I1331" t="str">
        <f t="shared" si="388"/>
        <v>24.2397873610545-116.289593302973i</v>
      </c>
      <c r="K1331" t="str">
        <f t="shared" si="389"/>
        <v>0.316302030703024-0.0655344713760887i</v>
      </c>
      <c r="L1331" t="str">
        <f t="shared" si="390"/>
        <v>0.000833333333333333-6.11698930194543i</v>
      </c>
      <c r="M1331" t="str">
        <f t="shared" si="391"/>
        <v>0.005-2.15239516613909i</v>
      </c>
      <c r="N1331">
        <f t="shared" si="392"/>
        <v>79.523644708520251</v>
      </c>
      <c r="O1331">
        <f t="shared" si="393"/>
        <v>57.964386243062563</v>
      </c>
      <c r="P1331" s="3">
        <f t="shared" si="394"/>
        <v>57.964386243062563</v>
      </c>
      <c r="Q1331" s="3">
        <f t="shared" si="395"/>
        <v>-100.47635529147975</v>
      </c>
      <c r="R1331">
        <f t="shared" si="396"/>
        <v>79.523644708520251</v>
      </c>
      <c r="S1331">
        <f t="shared" si="397"/>
        <v>0.1318060248651198</v>
      </c>
      <c r="T1331">
        <f t="shared" si="380"/>
        <v>57.964386243062563</v>
      </c>
    </row>
    <row r="1332" spans="1:20" x14ac:dyDescent="0.25">
      <c r="A1332">
        <f t="shared" si="381"/>
        <v>831.30869320982299</v>
      </c>
      <c r="B1332">
        <f t="shared" si="398"/>
        <v>132.30688775960726</v>
      </c>
      <c r="C1332" t="str">
        <f t="shared" si="382"/>
        <v>-143.791909262157-774.718952453849i</v>
      </c>
      <c r="D1332" t="str">
        <f t="shared" si="383"/>
        <v>3.47812488498197-120.29289073185i</v>
      </c>
      <c r="E1332" t="str">
        <f t="shared" si="384"/>
        <v>162.179410026557-1.19520578983504i</v>
      </c>
      <c r="F1332" t="str">
        <f t="shared" si="385"/>
        <v>2.90990989137687-1128.86902200849i</v>
      </c>
      <c r="G1332" t="str">
        <f t="shared" si="386"/>
        <v>0.999999993631061-0.0000798056340398658i</v>
      </c>
      <c r="H1332" t="str">
        <f t="shared" si="387"/>
        <v>15.1656829080588+3.13241230737391i</v>
      </c>
      <c r="I1332" t="str">
        <f t="shared" si="388"/>
        <v>24.2398388101967-115.849718085137i</v>
      </c>
      <c r="K1332" t="str">
        <f t="shared" si="389"/>
        <v>0.31620212648836-0.0657625406461382i</v>
      </c>
      <c r="L1332" t="str">
        <f t="shared" si="390"/>
        <v>0.000833333333333333-6.09383273754277i</v>
      </c>
      <c r="M1332" t="str">
        <f t="shared" si="391"/>
        <v>0.005-2.14424702743483i</v>
      </c>
      <c r="N1332">
        <f t="shared" si="392"/>
        <v>79.485254491156411</v>
      </c>
      <c r="O1332">
        <f t="shared" si="393"/>
        <v>57.929975757064071</v>
      </c>
      <c r="P1332" s="3">
        <f t="shared" si="394"/>
        <v>57.929975757064071</v>
      </c>
      <c r="Q1332" s="3">
        <f t="shared" si="395"/>
        <v>-100.51474550884359</v>
      </c>
      <c r="R1332">
        <f t="shared" si="396"/>
        <v>79.485254491156411</v>
      </c>
      <c r="S1332">
        <f t="shared" si="397"/>
        <v>0.13230688775960725</v>
      </c>
      <c r="T1332">
        <f t="shared" si="380"/>
        <v>57.929975757064071</v>
      </c>
    </row>
    <row r="1333" spans="1:20" x14ac:dyDescent="0.25">
      <c r="A1333">
        <f t="shared" si="381"/>
        <v>834.46766624402039</v>
      </c>
      <c r="B1333">
        <f t="shared" si="398"/>
        <v>132.80965393309378</v>
      </c>
      <c r="C1333" t="str">
        <f t="shared" si="382"/>
        <v>-143.741964745306-771.558445297255i</v>
      </c>
      <c r="D1333" t="str">
        <f t="shared" si="383"/>
        <v>3.47812488410617-119.837512998533i</v>
      </c>
      <c r="E1333" t="str">
        <f t="shared" si="384"/>
        <v>162.177303002415-1.19928192255875i</v>
      </c>
      <c r="F1333" t="str">
        <f t="shared" si="385"/>
        <v>2.90990989123575-1124.59556064632i</v>
      </c>
      <c r="G1333" t="str">
        <f t="shared" si="386"/>
        <v>0.999999993582565-0.0000801088954453323i</v>
      </c>
      <c r="H1333" t="str">
        <f t="shared" si="387"/>
        <v>15.1657908392791+3.14432199853492i</v>
      </c>
      <c r="I1333" t="str">
        <f t="shared" si="388"/>
        <v>24.2398906513084-115.411509408385i</v>
      </c>
      <c r="K1333" t="str">
        <f t="shared" si="389"/>
        <v>0.316101525937216-0.0659912502656213i</v>
      </c>
      <c r="L1333" t="str">
        <f t="shared" si="390"/>
        <v>0.000833333333333333-6.07076383496987i</v>
      </c>
      <c r="M1333" t="str">
        <f t="shared" si="391"/>
        <v>0.005-2.13612973444395i</v>
      </c>
      <c r="N1333">
        <f t="shared" si="392"/>
        <v>79.446734041228424</v>
      </c>
      <c r="O1333">
        <f t="shared" si="393"/>
        <v>57.89555462380023</v>
      </c>
      <c r="P1333" s="3">
        <f t="shared" si="394"/>
        <v>57.89555462380023</v>
      </c>
      <c r="Q1333" s="3">
        <f t="shared" si="395"/>
        <v>-100.55326595877158</v>
      </c>
      <c r="R1333">
        <f t="shared" si="396"/>
        <v>79.446734041228424</v>
      </c>
      <c r="S1333">
        <f t="shared" si="397"/>
        <v>0.1328096539330938</v>
      </c>
      <c r="T1333">
        <f t="shared" si="380"/>
        <v>57.89555462380023</v>
      </c>
    </row>
    <row r="1334" spans="1:20" x14ac:dyDescent="0.25">
      <c r="A1334">
        <f t="shared" si="381"/>
        <v>837.63864337574773</v>
      </c>
      <c r="B1334">
        <f t="shared" si="398"/>
        <v>133.31433061803955</v>
      </c>
      <c r="C1334" t="str">
        <f t="shared" si="382"/>
        <v>-143.691674954471-768.409196368359i</v>
      </c>
      <c r="D1334" t="str">
        <f t="shared" si="383"/>
        <v>3.4781248832237-119.383859168073i</v>
      </c>
      <c r="E1334" t="str">
        <f t="shared" si="384"/>
        <v>162.175181423539-1.20336854380353i</v>
      </c>
      <c r="F1334" t="str">
        <f t="shared" si="385"/>
        <v>2.90990989109355-1120.33827696884i</v>
      </c>
      <c r="G1334" t="str">
        <f t="shared" si="386"/>
        <v>0.9999999935337-0.0000804133092440952i</v>
      </c>
      <c r="H1334" t="str">
        <f t="shared" si="387"/>
        <v>15.1658995931256+3.15627702120986i</v>
      </c>
      <c r="I1334" t="str">
        <f t="shared" si="388"/>
        <v>24.2399428873774-114.974960968983i</v>
      </c>
      <c r="K1334" t="str">
        <f t="shared" si="389"/>
        <v>0.316000224668598-0.0662206003243572i</v>
      </c>
      <c r="L1334" t="str">
        <f t="shared" si="390"/>
        <v>0.000833333333333333-6.04778226237285i</v>
      </c>
      <c r="M1334" t="str">
        <f t="shared" si="391"/>
        <v>0.005-2.12804317039644i</v>
      </c>
      <c r="N1334">
        <f t="shared" si="392"/>
        <v>79.408083031939057</v>
      </c>
      <c r="O1334">
        <f t="shared" si="393"/>
        <v>57.861122769788373</v>
      </c>
      <c r="P1334" s="3">
        <f t="shared" si="394"/>
        <v>57.861122769788373</v>
      </c>
      <c r="Q1334" s="3">
        <f t="shared" si="395"/>
        <v>-100.59191696806094</v>
      </c>
      <c r="R1334">
        <f t="shared" si="396"/>
        <v>79.408083031939057</v>
      </c>
      <c r="S1334">
        <f t="shared" si="397"/>
        <v>0.13331433061803954</v>
      </c>
      <c r="T1334">
        <f t="shared" si="380"/>
        <v>57.861122769788373</v>
      </c>
    </row>
    <row r="1335" spans="1:20" x14ac:dyDescent="0.25">
      <c r="A1335">
        <f t="shared" si="381"/>
        <v>840.82167022057558</v>
      </c>
      <c r="B1335">
        <f t="shared" si="398"/>
        <v>133.8209250743881</v>
      </c>
      <c r="C1335" t="str">
        <f t="shared" si="382"/>
        <v>-143.64103775877-765.271162016264i</v>
      </c>
      <c r="D1335" t="str">
        <f t="shared" si="383"/>
        <v>3.47812488233451-118.931922714508i</v>
      </c>
      <c r="E1335" t="str">
        <f t="shared" si="384"/>
        <v>162.173045200289-1.20746564212695i</v>
      </c>
      <c r="F1335" t="str">
        <f t="shared" si="385"/>
        <v>2.90990989095028-1116.09710973359i</v>
      </c>
      <c r="G1335" t="str">
        <f t="shared" si="386"/>
        <v>0.999999993484462-0.0000807188798152484i</v>
      </c>
      <c r="H1335" t="str">
        <f t="shared" si="387"/>
        <v>15.1660091758743+3.16827754851362i</v>
      </c>
      <c r="I1335" t="str">
        <f t="shared" si="388"/>
        <v>24.2399955214139-114.540066487079i</v>
      </c>
      <c r="K1335" t="str">
        <f t="shared" si="389"/>
        <v>0.315898218280874-0.0664505908900632i</v>
      </c>
      <c r="L1335" t="str">
        <f t="shared" si="390"/>
        <v>0.000833333333333333-6.02488768915407i</v>
      </c>
      <c r="M1335" t="str">
        <f t="shared" si="391"/>
        <v>0.005-2.11998721896438i</v>
      </c>
      <c r="N1335">
        <f t="shared" si="392"/>
        <v>79.369301136973448</v>
      </c>
      <c r="O1335">
        <f t="shared" si="393"/>
        <v>57.826680121094974</v>
      </c>
      <c r="P1335" s="3">
        <f t="shared" si="394"/>
        <v>57.826680121094974</v>
      </c>
      <c r="Q1335" s="3">
        <f t="shared" si="395"/>
        <v>-100.63069886302655</v>
      </c>
      <c r="R1335">
        <f t="shared" si="396"/>
        <v>79.369301136973448</v>
      </c>
      <c r="S1335">
        <f t="shared" si="397"/>
        <v>0.13382092507438809</v>
      </c>
      <c r="T1335">
        <f t="shared" si="380"/>
        <v>57.826680121094974</v>
      </c>
    </row>
    <row r="1336" spans="1:20" x14ac:dyDescent="0.25">
      <c r="A1336">
        <f t="shared" si="381"/>
        <v>844.01679256741375</v>
      </c>
      <c r="B1336">
        <f t="shared" si="398"/>
        <v>134.32944458967077</v>
      </c>
      <c r="C1336" t="str">
        <f t="shared" si="382"/>
        <v>-143.590051017892-762.144298767247i</v>
      </c>
      <c r="D1336" t="str">
        <f t="shared" si="383"/>
        <v>3.47812488143856-118.481697136579i</v>
      </c>
      <c r="E1336" t="str">
        <f t="shared" si="384"/>
        <v>162.170894242622-1.21157320555894i</v>
      </c>
      <c r="F1336" t="str">
        <f t="shared" si="385"/>
        <v>2.90990989080591-1111.87199792997i</v>
      </c>
      <c r="G1336" t="str">
        <f t="shared" si="386"/>
        <v>0.99999999343485-0.0000810256115545264i</v>
      </c>
      <c r="H1336" t="str">
        <f t="shared" si="387"/>
        <v>15.1661195938491+3.18032375422881i</v>
      </c>
      <c r="I1336" t="str">
        <f t="shared" si="388"/>
        <v>24.2400485564521-114.10681970662i</v>
      </c>
      <c r="K1336" t="str">
        <f t="shared" si="389"/>
        <v>0.315795502351774-0.0666812220080897i</v>
      </c>
      <c r="L1336" t="str">
        <f t="shared" si="390"/>
        <v>0.000833333333333333-6.00207978596742i</v>
      </c>
      <c r="M1336" t="str">
        <f t="shared" si="391"/>
        <v>0.005-2.11196176426019i</v>
      </c>
      <c r="N1336">
        <f t="shared" si="392"/>
        <v>79.330388030517611</v>
      </c>
      <c r="O1336">
        <f t="shared" si="393"/>
        <v>57.792226603332246</v>
      </c>
      <c r="P1336" s="3">
        <f t="shared" si="394"/>
        <v>57.792226603332246</v>
      </c>
      <c r="Q1336" s="3">
        <f t="shared" si="395"/>
        <v>-100.66961196948239</v>
      </c>
      <c r="R1336">
        <f t="shared" si="396"/>
        <v>79.330388030517611</v>
      </c>
      <c r="S1336">
        <f t="shared" si="397"/>
        <v>0.13432944458967078</v>
      </c>
      <c r="T1336">
        <f t="shared" si="380"/>
        <v>57.792226603332246</v>
      </c>
    </row>
    <row r="1337" spans="1:20" x14ac:dyDescent="0.25">
      <c r="A1337">
        <f t="shared" si="381"/>
        <v>847.22405637916995</v>
      </c>
      <c r="B1337">
        <f t="shared" si="398"/>
        <v>134.83989647911153</v>
      </c>
      <c r="C1337" t="str">
        <f t="shared" si="382"/>
        <v>-143.538712582139-759.028563324383i</v>
      </c>
      <c r="D1337" t="str">
        <f t="shared" si="383"/>
        <v>3.47812488053579-118.033175957641i</v>
      </c>
      <c r="E1337" t="str">
        <f t="shared" si="384"/>
        <v>162.168728460108-1.21569122159874i</v>
      </c>
      <c r="F1337" t="str">
        <f t="shared" si="385"/>
        <v>2.90990989066045-1107.66288077833i</v>
      </c>
      <c r="G1337" t="str">
        <f t="shared" si="386"/>
        <v>0.99999999338486-0.0000813335088743678i</v>
      </c>
      <c r="H1337" t="str">
        <f t="shared" si="387"/>
        <v>15.1662308534222+3.19241581280827i</v>
      </c>
      <c r="I1337" t="str">
        <f t="shared" si="388"/>
        <v>24.2401019955489-113.675214395252i</v>
      </c>
      <c r="K1337" t="str">
        <f t="shared" si="389"/>
        <v>0.315692072438408-0.0669124937011526i</v>
      </c>
      <c r="L1337" t="str">
        <f t="shared" si="390"/>
        <v>0.000833333333333333-5.9793582247135i</v>
      </c>
      <c r="M1337" t="str">
        <f t="shared" si="391"/>
        <v>0.005-2.10396669083502i</v>
      </c>
      <c r="N1337">
        <f t="shared" si="392"/>
        <v>79.291343387276314</v>
      </c>
      <c r="O1337">
        <f t="shared" si="393"/>
        <v>57.757762141657444</v>
      </c>
      <c r="P1337" s="3">
        <f t="shared" si="394"/>
        <v>57.757762141657444</v>
      </c>
      <c r="Q1337" s="3">
        <f t="shared" si="395"/>
        <v>-100.70865661272369</v>
      </c>
      <c r="R1337">
        <f t="shared" si="396"/>
        <v>79.291343387276314</v>
      </c>
      <c r="S1337">
        <f t="shared" si="397"/>
        <v>0.13483989647911154</v>
      </c>
      <c r="T1337">
        <f t="shared" si="380"/>
        <v>57.757762141657444</v>
      </c>
    </row>
    <row r="1338" spans="1:20" x14ac:dyDescent="0.25">
      <c r="A1338">
        <f t="shared" si="381"/>
        <v>850.44350779341096</v>
      </c>
      <c r="B1338">
        <f t="shared" si="398"/>
        <v>135.35228808573217</v>
      </c>
      <c r="C1338" t="str">
        <f t="shared" si="382"/>
        <v>-143.487020292419-755.923912566973i</v>
      </c>
      <c r="D1338" t="str">
        <f t="shared" si="383"/>
        <v>3.47812487962613-117.586352725565i</v>
      </c>
      <c r="E1338" t="str">
        <f t="shared" si="384"/>
        <v>162.166547761922-1.21981967720736i</v>
      </c>
      <c r="F1338" t="str">
        <f t="shared" si="385"/>
        <v>2.90990989051388-1103.46969772909i</v>
      </c>
      <c r="G1338" t="str">
        <f t="shared" si="386"/>
        <v>0.99999999333449-0.0000816425762039781i</v>
      </c>
      <c r="H1338" t="str">
        <f t="shared" si="387"/>
        <v>15.1663429610146+3.20455389937779i</v>
      </c>
      <c r="I1338" t="str">
        <f t="shared" si="388"/>
        <v>24.2401558417839-113.245244344235i</v>
      </c>
      <c r="K1338" t="str">
        <f t="shared" si="389"/>
        <v>0.315587924077275-0.0671444059690637i</v>
      </c>
      <c r="L1338" t="str">
        <f t="shared" si="390"/>
        <v>0.000833333333333333-5.95672267853507i</v>
      </c>
      <c r="M1338" t="str">
        <f t="shared" si="391"/>
        <v>0.005-2.09600188367704i</v>
      </c>
      <c r="N1338">
        <f t="shared" si="392"/>
        <v>79.252166882492148</v>
      </c>
      <c r="O1338">
        <f t="shared" si="393"/>
        <v>57.723286660770086</v>
      </c>
      <c r="P1338" s="3">
        <f t="shared" si="394"/>
        <v>57.723286660770086</v>
      </c>
      <c r="Q1338" s="3">
        <f t="shared" si="395"/>
        <v>-100.74783311750785</v>
      </c>
      <c r="R1338">
        <f t="shared" si="396"/>
        <v>79.252166882492148</v>
      </c>
      <c r="S1338">
        <f t="shared" si="397"/>
        <v>0.13535228808573216</v>
      </c>
      <c r="T1338">
        <f t="shared" si="380"/>
        <v>57.723286660770086</v>
      </c>
    </row>
    <row r="1339" spans="1:20" x14ac:dyDescent="0.25">
      <c r="A1339">
        <f t="shared" si="381"/>
        <v>853.67519312302591</v>
      </c>
      <c r="B1339">
        <f t="shared" si="398"/>
        <v>135.86662678045795</v>
      </c>
      <c r="C1339" t="str">
        <f t="shared" si="382"/>
        <v>-143.434971980285-752.830303550104i</v>
      </c>
      <c r="D1339" t="str">
        <f t="shared" si="383"/>
        <v>3.47812487870955-117.14122101265i</v>
      </c>
      <c r="E1339" t="str">
        <f t="shared" si="384"/>
        <v>162.164352056849-1.22395855880301i</v>
      </c>
      <c r="F1339" t="str">
        <f t="shared" si="385"/>
        <v>2.90990989036619-1099.29238846192i</v>
      </c>
      <c r="G1339" t="str">
        <f t="shared" si="386"/>
        <v>0.999999993283736-0.0000819528179893937i</v>
      </c>
      <c r="H1339" t="str">
        <f t="shared" si="387"/>
        <v>15.1664559230963+3.21673818973879i</v>
      </c>
      <c r="I1339" t="str">
        <f t="shared" si="388"/>
        <v>24.2402100982614-112.816903368355i</v>
      </c>
      <c r="K1339" t="str">
        <f t="shared" si="389"/>
        <v>0.315483052784275-0.0673769587884595i</v>
      </c>
      <c r="L1339" t="str">
        <f t="shared" si="390"/>
        <v>0.000833333333333333-5.93417282181218i</v>
      </c>
      <c r="M1339" t="str">
        <f t="shared" si="391"/>
        <v>0.005-2.08806722820984i</v>
      </c>
      <c r="N1339">
        <f t="shared" si="392"/>
        <v>79.212858191963392</v>
      </c>
      <c r="O1339">
        <f t="shared" si="393"/>
        <v>57.68880008491049</v>
      </c>
      <c r="P1339" s="3">
        <f t="shared" si="394"/>
        <v>57.68880008491049</v>
      </c>
      <c r="Q1339" s="3">
        <f t="shared" si="395"/>
        <v>-100.78714180803661</v>
      </c>
      <c r="R1339">
        <f t="shared" si="396"/>
        <v>79.212858191963392</v>
      </c>
      <c r="S1339">
        <f t="shared" si="397"/>
        <v>0.13586662678045794</v>
      </c>
      <c r="T1339">
        <f t="shared" si="380"/>
        <v>57.68880008491049</v>
      </c>
    </row>
    <row r="1340" spans="1:20" x14ac:dyDescent="0.25">
      <c r="A1340">
        <f t="shared" si="381"/>
        <v>856.91915885689343</v>
      </c>
      <c r="B1340">
        <f t="shared" si="398"/>
        <v>136.3829199622237</v>
      </c>
      <c r="C1340" t="str">
        <f t="shared" si="382"/>
        <v>-143.382565467947-749.747693504168i</v>
      </c>
      <c r="D1340" t="str">
        <f t="shared" si="383"/>
        <v>3.47812487778599-116.697774415527i</v>
      </c>
      <c r="E1340" t="str">
        <f t="shared" si="384"/>
        <v>162.162141253289-1.228107852255i</v>
      </c>
      <c r="F1340" t="str">
        <f t="shared" si="385"/>
        <v>2.90990989021737-1095.13089288481i</v>
      </c>
      <c r="G1340" t="str">
        <f t="shared" si="386"/>
        <v>0.999999993232595-0.0000822642386935464i</v>
      </c>
      <c r="H1340" t="str">
        <f t="shared" si="387"/>
        <v>15.1665697461869+3.22896886037094i</v>
      </c>
      <c r="I1340" t="str">
        <f t="shared" si="388"/>
        <v>24.240264768108-112.39018530583i</v>
      </c>
      <c r="K1340" t="str">
        <f t="shared" si="389"/>
        <v>0.31537745405473-0.0676101521125278i</v>
      </c>
      <c r="L1340" t="str">
        <f t="shared" si="390"/>
        <v>0.000833333333333333-5.91170833015756i</v>
      </c>
      <c r="M1340" t="str">
        <f t="shared" si="391"/>
        <v>0.005-2.08016261029074i</v>
      </c>
      <c r="N1340">
        <f t="shared" si="392"/>
        <v>79.173416992063139</v>
      </c>
      <c r="O1340">
        <f t="shared" si="393"/>
        <v>57.654302337857899</v>
      </c>
      <c r="P1340" s="3">
        <f t="shared" si="394"/>
        <v>57.654302337857899</v>
      </c>
      <c r="Q1340" s="3">
        <f t="shared" si="395"/>
        <v>-100.82658300793686</v>
      </c>
      <c r="R1340">
        <f t="shared" si="396"/>
        <v>79.173416992063139</v>
      </c>
      <c r="S1340">
        <f t="shared" si="397"/>
        <v>0.13638291996222371</v>
      </c>
      <c r="T1340">
        <f t="shared" si="380"/>
        <v>57.654302337857899</v>
      </c>
    </row>
    <row r="1341" spans="1:20" x14ac:dyDescent="0.25">
      <c r="A1341">
        <f t="shared" si="381"/>
        <v>860.1754516605497</v>
      </c>
      <c r="B1341">
        <f t="shared" si="398"/>
        <v>136.90117505808016</v>
      </c>
      <c r="C1341" t="str">
        <f t="shared" si="382"/>
        <v>-143.329798568274-746.676039834302i</v>
      </c>
      <c r="D1341" t="str">
        <f t="shared" si="383"/>
        <v>3.47812487685539-116.256006555066i</v>
      </c>
      <c r="E1341" t="str">
        <f t="shared" si="384"/>
        <v>162.159915259243-1.23226754287623i</v>
      </c>
      <c r="F1341" t="str">
        <f t="shared" si="385"/>
        <v>2.90990989006742-1090.98515113326i</v>
      </c>
      <c r="G1341" t="str">
        <f t="shared" si="386"/>
        <v>0.999999993181065-0.0000825768427963267i</v>
      </c>
      <c r="H1341" t="str">
        <f t="shared" si="387"/>
        <v>15.1666844368556+3.24124608843497i</v>
      </c>
      <c r="I1341" t="str">
        <f t="shared" si="388"/>
        <v>24.2403198544754-111.965084018229i</v>
      </c>
      <c r="K1341" t="str">
        <f t="shared" si="389"/>
        <v>0.3152711233634-0.0678439858707343i</v>
      </c>
      <c r="L1341" t="str">
        <f t="shared" si="390"/>
        <v>0.000833333333333333-5.88932888041199i</v>
      </c>
      <c r="M1341" t="str">
        <f t="shared" si="391"/>
        <v>0.005-2.07228791620915i</v>
      </c>
      <c r="N1341">
        <f t="shared" si="392"/>
        <v>79.13384295975888</v>
      </c>
      <c r="O1341">
        <f t="shared" si="393"/>
        <v>57.619793342927622</v>
      </c>
      <c r="P1341" s="3">
        <f t="shared" si="394"/>
        <v>57.619793342927622</v>
      </c>
      <c r="Q1341" s="3">
        <f t="shared" si="395"/>
        <v>-100.86615704024112</v>
      </c>
      <c r="R1341">
        <f t="shared" si="396"/>
        <v>79.13384295975888</v>
      </c>
      <c r="S1341">
        <f t="shared" si="397"/>
        <v>0.13690117505808017</v>
      </c>
      <c r="T1341">
        <f t="shared" si="380"/>
        <v>57.619793342927622</v>
      </c>
    </row>
    <row r="1342" spans="1:20" x14ac:dyDescent="0.25">
      <c r="A1342">
        <f t="shared" si="381"/>
        <v>863.44411837685982</v>
      </c>
      <c r="B1342">
        <f t="shared" si="398"/>
        <v>137.42139952330086</v>
      </c>
      <c r="C1342" t="str">
        <f t="shared" si="382"/>
        <v>-143.276669084847-743.615300120034i</v>
      </c>
      <c r="D1342" t="str">
        <f t="shared" si="383"/>
        <v>3.47812487591772-115.81591107629i</v>
      </c>
      <c r="E1342" t="str">
        <f t="shared" si="384"/>
        <v>162.157673982333-1.23643761542005i</v>
      </c>
      <c r="F1342" t="str">
        <f t="shared" si="385"/>
        <v>2.90990988991633-1086.85510356938i</v>
      </c>
      <c r="G1342" t="str">
        <f t="shared" si="386"/>
        <v>0.999999993129143-0.0000828906347946488i</v>
      </c>
      <c r="H1342" t="str">
        <f t="shared" si="387"/>
        <v>15.1668000017221+3.25357005177528i</v>
      </c>
      <c r="I1342" t="str">
        <f t="shared" si="388"/>
        <v>24.2403753605388-111.541593390378i</v>
      </c>
      <c r="K1342" t="str">
        <f t="shared" si="389"/>
        <v>0.315164056164502-0.0680784599685441i</v>
      </c>
      <c r="L1342" t="str">
        <f t="shared" si="390"/>
        <v>0.000833333333333333-5.86703415063958i</v>
      </c>
      <c r="M1342" t="str">
        <f t="shared" si="391"/>
        <v>0.005-2.06444303268494i</v>
      </c>
      <c r="N1342">
        <f t="shared" si="392"/>
        <v>79.094135772630935</v>
      </c>
      <c r="O1342">
        <f t="shared" si="393"/>
        <v>57.585273022970554</v>
      </c>
      <c r="P1342" s="3">
        <f t="shared" si="394"/>
        <v>57.585273022970554</v>
      </c>
      <c r="Q1342" s="3">
        <f t="shared" si="395"/>
        <v>-100.90586422736907</v>
      </c>
      <c r="R1342">
        <f t="shared" si="396"/>
        <v>79.094135772630935</v>
      </c>
      <c r="S1342">
        <f t="shared" si="397"/>
        <v>0.13742139952330087</v>
      </c>
      <c r="T1342">
        <f t="shared" si="380"/>
        <v>57.585273022970554</v>
      </c>
    </row>
    <row r="1343" spans="1:20" x14ac:dyDescent="0.25">
      <c r="A1343">
        <f t="shared" si="381"/>
        <v>866.72520602669181</v>
      </c>
      <c r="B1343">
        <f t="shared" si="398"/>
        <v>137.9436008414894</v>
      </c>
      <c r="C1343" t="str">
        <f t="shared" si="382"/>
        <v>-143.223174811965-740.565432114728i</v>
      </c>
      <c r="D1343" t="str">
        <f t="shared" si="383"/>
        <v>3.4781248749729-115.377481648277i</v>
      </c>
      <c r="E1343" t="str">
        <f t="shared" si="384"/>
        <v>162.155417329795-1.24061805407273i</v>
      </c>
      <c r="F1343" t="str">
        <f t="shared" si="385"/>
        <v>2.9099098897641-1082.74069078105i</v>
      </c>
      <c r="G1343" t="str">
        <f t="shared" si="386"/>
        <v>0.999999993076825-0.0000832056192025153i</v>
      </c>
      <c r="H1343" t="str">
        <f t="shared" si="387"/>
        <v>15.1669164474566+3.26594092892267i</v>
      </c>
      <c r="I1343" t="str">
        <f t="shared" si="388"/>
        <v>24.2404312894975-111.119707330271i</v>
      </c>
      <c r="K1343" t="str">
        <f t="shared" si="389"/>
        <v>0.315056247891737-0.0683135742871436i</v>
      </c>
      <c r="L1343" t="str">
        <f t="shared" si="390"/>
        <v>0.000833333333333333-5.84482382012311i</v>
      </c>
      <c r="M1343" t="str">
        <f t="shared" si="391"/>
        <v>0.005-2.05662784686685i</v>
      </c>
      <c r="N1343">
        <f t="shared" si="392"/>
        <v>79.054295108892077</v>
      </c>
      <c r="O1343">
        <f t="shared" si="393"/>
        <v>57.550741300370312</v>
      </c>
      <c r="P1343" s="3">
        <f t="shared" si="394"/>
        <v>57.550741300370312</v>
      </c>
      <c r="Q1343" s="3">
        <f t="shared" si="395"/>
        <v>-100.94570489110792</v>
      </c>
      <c r="R1343">
        <f t="shared" si="396"/>
        <v>79.054295108892077</v>
      </c>
      <c r="S1343">
        <f t="shared" si="397"/>
        <v>0.13794360084148941</v>
      </c>
      <c r="T1343">
        <f t="shared" si="380"/>
        <v>57.550741300370312</v>
      </c>
    </row>
    <row r="1344" spans="1:20" x14ac:dyDescent="0.25">
      <c r="A1344">
        <f t="shared" si="381"/>
        <v>870.01876180959323</v>
      </c>
      <c r="B1344">
        <f t="shared" si="398"/>
        <v>138.46778652468706</v>
      </c>
      <c r="C1344" t="str">
        <f t="shared" si="382"/>
        <v>-143.16931353465-737.526393745077i</v>
      </c>
      <c r="D1344" t="str">
        <f t="shared" si="383"/>
        <v>3.4781248740209-114.940711964072i</v>
      </c>
      <c r="E1344" t="str">
        <f t="shared" si="384"/>
        <v>162.153145208467-1.24480884244646i</v>
      </c>
      <c r="F1344" t="str">
        <f t="shared" si="385"/>
        <v>2.9099098896107-1078.64185358106i</v>
      </c>
      <c r="G1344" t="str">
        <f t="shared" si="386"/>
        <v>0.999999993024109-0.0000835218005510819i</v>
      </c>
      <c r="H1344" t="str">
        <f t="shared" si="387"/>
        <v>15.1670337807801+3.27835889909711i</v>
      </c>
      <c r="I1344" t="str">
        <f t="shared" si="388"/>
        <v>24.2404876445756-110.699419768988i</v>
      </c>
      <c r="K1344" t="str">
        <f t="shared" si="389"/>
        <v>0.314947693958312-0.0685493286831607i</v>
      </c>
      <c r="L1344" t="str">
        <f t="shared" si="390"/>
        <v>0.000833333333333333-5.82269756935953i</v>
      </c>
      <c r="M1344" t="str">
        <f t="shared" si="391"/>
        <v>0.005-2.04884224633079i</v>
      </c>
      <c r="N1344">
        <f t="shared" si="392"/>
        <v>79.014320647408013</v>
      </c>
      <c r="O1344">
        <f t="shared" si="393"/>
        <v>57.516198097040927</v>
      </c>
      <c r="P1344" s="3">
        <f t="shared" si="394"/>
        <v>57.516198097040927</v>
      </c>
      <c r="Q1344" s="3">
        <f t="shared" si="395"/>
        <v>-100.98567935259199</v>
      </c>
      <c r="R1344">
        <f t="shared" si="396"/>
        <v>79.014320647408013</v>
      </c>
      <c r="S1344">
        <f t="shared" si="397"/>
        <v>0.13846778652468705</v>
      </c>
      <c r="T1344">
        <f t="shared" si="380"/>
        <v>57.516198097040927</v>
      </c>
    </row>
    <row r="1345" spans="1:20" x14ac:dyDescent="0.25">
      <c r="A1345">
        <f t="shared" si="381"/>
        <v>873.32483310446969</v>
      </c>
      <c r="B1345">
        <f t="shared" si="398"/>
        <v>138.99396411348087</v>
      </c>
      <c r="C1345" t="str">
        <f t="shared" si="382"/>
        <v>-143.115083028717-734.498143110759i</v>
      </c>
      <c r="D1345" t="str">
        <f t="shared" si="383"/>
        <v>3.47812487306162-114.505595740598i</v>
      </c>
      <c r="E1345" t="str">
        <f t="shared" si="384"/>
        <v>162.150857524816-1.24900996357601i</v>
      </c>
      <c r="F1345" t="str">
        <f t="shared" si="385"/>
        <v>2.90990988945613-1074.55853300625i</v>
      </c>
      <c r="G1345" t="str">
        <f t="shared" si="386"/>
        <v>0.999999992970991-0.0000838391833887227i</v>
      </c>
      <c r="H1345" t="str">
        <f t="shared" si="387"/>
        <v>15.1671520084653+3.29082414221046i</v>
      </c>
      <c r="I1345" t="str">
        <f t="shared" si="388"/>
        <v>24.2405444290212-110.280724660601i</v>
      </c>
      <c r="K1345" t="str">
        <f t="shared" si="389"/>
        <v>0.314838389756969-0.068785722988382i</v>
      </c>
      <c r="L1345" t="str">
        <f t="shared" si="390"/>
        <v>0.000833333333333333-5.80065508005534i</v>
      </c>
      <c r="M1345" t="str">
        <f t="shared" si="391"/>
        <v>0.005-2.0410861190783i</v>
      </c>
      <c r="N1345">
        <f t="shared" si="392"/>
        <v>78.974212067715655</v>
      </c>
      <c r="O1345">
        <f t="shared" si="393"/>
        <v>57.481643334426344</v>
      </c>
      <c r="P1345" s="3">
        <f t="shared" si="394"/>
        <v>57.481643334426344</v>
      </c>
      <c r="Q1345" s="3">
        <f t="shared" si="395"/>
        <v>-101.02578793228435</v>
      </c>
      <c r="R1345">
        <f t="shared" si="396"/>
        <v>78.974212067715655</v>
      </c>
      <c r="S1345">
        <f t="shared" si="397"/>
        <v>0.13899396411348086</v>
      </c>
      <c r="T1345">
        <f t="shared" si="380"/>
        <v>57.481643334426344</v>
      </c>
    </row>
    <row r="1346" spans="1:20" x14ac:dyDescent="0.25">
      <c r="A1346">
        <f t="shared" si="381"/>
        <v>876.64346747026673</v>
      </c>
      <c r="B1346">
        <f t="shared" si="398"/>
        <v>139.5221411771121</v>
      </c>
      <c r="C1346" t="str">
        <f t="shared" si="382"/>
        <v>-143.060481060751-731.480638483827i</v>
      </c>
      <c r="D1346" t="str">
        <f t="shared" si="383"/>
        <v>3.47812487209506-114.07212671856i</v>
      </c>
      <c r="E1346" t="str">
        <f t="shared" si="384"/>
        <v>162.148554184917-1.25322139991002i</v>
      </c>
      <c r="F1346" t="str">
        <f t="shared" si="385"/>
        <v>2.90990988930038-1070.4906703167i</v>
      </c>
      <c r="G1346" t="str">
        <f t="shared" si="386"/>
        <v>0.999999992917469-0.0000841577722810956i</v>
      </c>
      <c r="H1346" t="str">
        <f t="shared" si="387"/>
        <v>15.1672711373365+3.30333683886924i</v>
      </c>
      <c r="I1346" t="str">
        <f t="shared" si="388"/>
        <v>24.2406016461083-109.863615982095i</v>
      </c>
      <c r="K1346" t="str">
        <f t="shared" si="389"/>
        <v>0.314728330660011-0.0690227570094686i</v>
      </c>
      <c r="L1346" t="str">
        <f t="shared" si="390"/>
        <v>0.000833333333333333-5.77869603512186i</v>
      </c>
      <c r="M1346" t="str">
        <f t="shared" si="391"/>
        <v>0.005-2.03335935353486i</v>
      </c>
      <c r="N1346">
        <f t="shared" si="392"/>
        <v>78.933969050044823</v>
      </c>
      <c r="O1346">
        <f t="shared" si="393"/>
        <v>57.447076933496888</v>
      </c>
      <c r="P1346" s="3">
        <f t="shared" si="394"/>
        <v>57.447076933496888</v>
      </c>
      <c r="Q1346" s="3">
        <f t="shared" si="395"/>
        <v>-101.06603094995518</v>
      </c>
      <c r="R1346">
        <f t="shared" si="396"/>
        <v>78.933969050044823</v>
      </c>
      <c r="S1346">
        <f t="shared" si="397"/>
        <v>0.13952214117711209</v>
      </c>
      <c r="T1346">
        <f t="shared" si="380"/>
        <v>57.447076933496888</v>
      </c>
    </row>
    <row r="1347" spans="1:20" x14ac:dyDescent="0.25">
      <c r="A1347">
        <f t="shared" si="381"/>
        <v>879.97471264665376</v>
      </c>
      <c r="B1347">
        <f t="shared" si="398"/>
        <v>140.05232531358513</v>
      </c>
      <c r="C1347" t="str">
        <f t="shared" si="382"/>
        <v>-143.005505388169-728.473838308367i</v>
      </c>
      <c r="D1347" t="str">
        <f t="shared" si="383"/>
        <v>3.47812487112114-113.640298662362i</v>
      </c>
      <c r="E1347" t="str">
        <f t="shared" si="384"/>
        <v>162.146235094466-1.25744313330633i</v>
      </c>
      <c r="F1347" t="str">
        <f t="shared" si="385"/>
        <v>2.90990988914345-1066.43820699483i</v>
      </c>
      <c r="G1347" t="str">
        <f t="shared" si="386"/>
        <v>0.99999999286354-0.000084477571811208i</v>
      </c>
      <c r="H1347" t="str">
        <f t="shared" si="387"/>
        <v>15.1673911742703+3.31589717037729i</v>
      </c>
      <c r="I1347" t="str">
        <f t="shared" si="388"/>
        <v>24.2406592991344-109.448087733274i</v>
      </c>
      <c r="K1347" t="str">
        <f t="shared" si="389"/>
        <v>0.314617512019342-0.0692604305276696i</v>
      </c>
      <c r="L1347" t="str">
        <f t="shared" si="390"/>
        <v>0.000833333333333333-5.75682011867093i</v>
      </c>
      <c r="M1347" t="str">
        <f t="shared" si="391"/>
        <v>0.005-2.02566183854838i</v>
      </c>
      <c r="N1347">
        <f t="shared" si="392"/>
        <v>78.893591275337613</v>
      </c>
      <c r="O1347">
        <f t="shared" si="393"/>
        <v>57.412498814748716</v>
      </c>
      <c r="P1347" s="3">
        <f t="shared" si="394"/>
        <v>57.412498814748716</v>
      </c>
      <c r="Q1347" s="3">
        <f t="shared" si="395"/>
        <v>-101.10640872466239</v>
      </c>
      <c r="R1347">
        <f t="shared" si="396"/>
        <v>78.893591275337613</v>
      </c>
      <c r="S1347">
        <f t="shared" si="397"/>
        <v>0.14005232531358514</v>
      </c>
      <c r="T1347">
        <f t="shared" si="380"/>
        <v>57.412498814748716</v>
      </c>
    </row>
    <row r="1348" spans="1:20" x14ac:dyDescent="0.25">
      <c r="A1348">
        <f t="shared" si="381"/>
        <v>883.31861655471107</v>
      </c>
      <c r="B1348">
        <f t="shared" si="398"/>
        <v>140.58452414977677</v>
      </c>
      <c r="C1348" t="str">
        <f t="shared" si="382"/>
        <v>-142.950153759234-725.477701199955i</v>
      </c>
      <c r="D1348" t="str">
        <f t="shared" si="383"/>
        <v>3.4781248701398-113.210105360012i</v>
      </c>
      <c r="E1348" t="str">
        <f t="shared" si="384"/>
        <v>162.143900158777-1.2616751450258i</v>
      </c>
      <c r="F1348" t="str">
        <f t="shared" si="385"/>
        <v>2.90990988898533-1062.4010847446i</v>
      </c>
      <c r="G1348" t="str">
        <f t="shared" si="386"/>
        <v>0.9999999928092-0.0000847985865794826i</v>
      </c>
      <c r="H1348" t="str">
        <f t="shared" si="387"/>
        <v>15.1675121261958+3.3285053187388i</v>
      </c>
      <c r="I1348" t="str">
        <f t="shared" si="388"/>
        <v>24.2407173914238-109.034133936679i</v>
      </c>
      <c r="K1348" t="str">
        <f t="shared" si="389"/>
        <v>0.314505929166491-0.0694987432985369i</v>
      </c>
      <c r="L1348" t="str">
        <f t="shared" si="390"/>
        <v>0.000833333333333333-5.73502701601008i</v>
      </c>
      <c r="M1348" t="str">
        <f t="shared" si="391"/>
        <v>0.005-2.0179934633875i</v>
      </c>
      <c r="N1348">
        <f t="shared" si="392"/>
        <v>78.853078425268691</v>
      </c>
      <c r="O1348">
        <f t="shared" si="393"/>
        <v>57.377908898200985</v>
      </c>
      <c r="P1348" s="3">
        <f t="shared" si="394"/>
        <v>57.377908898200985</v>
      </c>
      <c r="Q1348" s="3">
        <f t="shared" si="395"/>
        <v>-101.14692157473131</v>
      </c>
      <c r="R1348">
        <f t="shared" si="396"/>
        <v>78.853078425268691</v>
      </c>
      <c r="S1348">
        <f t="shared" si="397"/>
        <v>0.14058452414977676</v>
      </c>
      <c r="T1348">
        <f t="shared" si="380"/>
        <v>57.377908898200985</v>
      </c>
    </row>
    <row r="1349" spans="1:20" x14ac:dyDescent="0.25">
      <c r="A1349">
        <f t="shared" si="381"/>
        <v>886.67522729761902</v>
      </c>
      <c r="B1349">
        <f t="shared" si="398"/>
        <v>141.11874534154592</v>
      </c>
      <c r="C1349" t="str">
        <f t="shared" si="382"/>
        <v>-142.894423913082-722.49218594523i</v>
      </c>
      <c r="D1349" t="str">
        <f t="shared" si="383"/>
        <v>3.47812486915099-112.781540623035i</v>
      </c>
      <c r="E1349" t="str">
        <f t="shared" si="384"/>
        <v>162.141549282781-1.26591741572543i</v>
      </c>
      <c r="F1349" t="str">
        <f t="shared" si="385"/>
        <v>2.909909888826-1058.37924549065i</v>
      </c>
      <c r="G1349" t="str">
        <f t="shared" si="386"/>
        <v>0.999999992754446-0.0000851208212038239i</v>
      </c>
      <c r="H1349" t="str">
        <f t="shared" si="387"/>
        <v>15.167634000095+3.34116146666076i</v>
      </c>
      <c r="I1349" t="str">
        <f t="shared" si="388"/>
        <v>24.2407759263247-108.621748637499i</v>
      </c>
      <c r="K1349" t="str">
        <f t="shared" si="389"/>
        <v>0.314393577412657-0.0697376950516311i</v>
      </c>
      <c r="L1349" t="str">
        <f t="shared" si="390"/>
        <v>0.000833333333333333-5.71331641363825i</v>
      </c>
      <c r="M1349" t="str">
        <f t="shared" si="391"/>
        <v>0.005-2.01035411774009i</v>
      </c>
      <c r="N1349">
        <f t="shared" si="392"/>
        <v>78.812430182266809</v>
      </c>
      <c r="O1349">
        <f t="shared" si="393"/>
        <v>57.343307103394281</v>
      </c>
      <c r="P1349" s="3">
        <f t="shared" si="394"/>
        <v>57.343307103394281</v>
      </c>
      <c r="Q1349" s="3">
        <f t="shared" si="395"/>
        <v>-101.18756981773319</v>
      </c>
      <c r="R1349">
        <f t="shared" si="396"/>
        <v>78.812430182266809</v>
      </c>
      <c r="S1349">
        <f t="shared" si="397"/>
        <v>0.14111874534154592</v>
      </c>
      <c r="T1349">
        <f t="shared" si="380"/>
        <v>57.343307103394281</v>
      </c>
    </row>
    <row r="1350" spans="1:20" x14ac:dyDescent="0.25">
      <c r="A1350">
        <f t="shared" si="381"/>
        <v>890.04459316134989</v>
      </c>
      <c r="B1350">
        <f t="shared" si="398"/>
        <v>141.65499657384379</v>
      </c>
      <c r="C1350" t="str">
        <f t="shared" si="382"/>
        <v>-142.838313579772-719.517251501481i</v>
      </c>
      <c r="D1350" t="str">
        <f t="shared" si="383"/>
        <v>3.47812486815464-112.354598286384i</v>
      </c>
      <c r="E1350" t="str">
        <f t="shared" si="384"/>
        <v>162.139182371039-1.27016992545334i</v>
      </c>
      <c r="F1350" t="str">
        <f t="shared" si="385"/>
        <v>2.90990988866546-1054.37263137746i</v>
      </c>
      <c r="G1350" t="str">
        <f t="shared" si="386"/>
        <v>0.999999992699275-0.0000854442803196844i</v>
      </c>
      <c r="H1350" t="str">
        <f t="shared" si="387"/>
        <v>15.1677568030036+3.35386579755606i</v>
      </c>
      <c r="I1350" t="str">
        <f t="shared" si="388"/>
        <v>24.2408349072116-108.210925903487i</v>
      </c>
      <c r="K1350" t="str">
        <f t="shared" si="389"/>
        <v>0.314280452048745-0.0699772854902354i</v>
      </c>
      <c r="L1350" t="str">
        <f t="shared" si="390"/>
        <v>0.000833333333333333-5.69168799924115i</v>
      </c>
      <c r="M1350" t="str">
        <f t="shared" si="391"/>
        <v>0.005-2.00274369171159i</v>
      </c>
      <c r="N1350">
        <f t="shared" si="392"/>
        <v>78.771646229534596</v>
      </c>
      <c r="O1350">
        <f t="shared" si="393"/>
        <v>57.308693349389259</v>
      </c>
      <c r="P1350" s="3">
        <f t="shared" si="394"/>
        <v>57.308693349389259</v>
      </c>
      <c r="Q1350" s="3">
        <f t="shared" si="395"/>
        <v>-101.2283537704654</v>
      </c>
      <c r="R1350">
        <f t="shared" si="396"/>
        <v>78.771646229534596</v>
      </c>
      <c r="S1350">
        <f t="shared" si="397"/>
        <v>0.14165499657384378</v>
      </c>
      <c r="T1350">
        <f t="shared" si="380"/>
        <v>57.308693349389259</v>
      </c>
    </row>
    <row r="1351" spans="1:20" x14ac:dyDescent="0.25">
      <c r="A1351">
        <f t="shared" si="381"/>
        <v>893.42676261536303</v>
      </c>
      <c r="B1351">
        <f t="shared" si="398"/>
        <v>142.19328556082439</v>
      </c>
      <c r="C1351" t="str">
        <f t="shared" si="382"/>
        <v>-142.781820480286-716.552856996095i</v>
      </c>
      <c r="D1351" t="str">
        <f t="shared" si="383"/>
        <v>3.47812486715072-111.929272208349i</v>
      </c>
      <c r="E1351" t="str">
        <f t="shared" si="384"/>
        <v>162.136799327723-1.27443265364047i</v>
      </c>
      <c r="F1351" t="str">
        <f t="shared" si="385"/>
        <v>2.90990988850369-1050.38118476856i</v>
      </c>
      <c r="G1351" t="str">
        <f t="shared" si="386"/>
        <v>0.999999992643684-0.0000857689685801313i</v>
      </c>
      <c r="H1351" t="str">
        <f t="shared" si="387"/>
        <v>15.1678805420106+3.36661849554612i</v>
      </c>
      <c r="I1351" t="str">
        <f t="shared" si="388"/>
        <v>24.2408943374848-107.801659824878i</v>
      </c>
      <c r="K1351" t="str">
        <f t="shared" si="389"/>
        <v>0.314166548345408-0.0702175142910583i</v>
      </c>
      <c r="L1351" t="str">
        <f t="shared" si="390"/>
        <v>0.000833333333333333-5.67014146168672i</v>
      </c>
      <c r="M1351" t="str">
        <f t="shared" si="391"/>
        <v>0.005-1.99516207582346i</v>
      </c>
      <c r="N1351">
        <f t="shared" si="392"/>
        <v>78.730726251070905</v>
      </c>
      <c r="O1351">
        <f t="shared" si="393"/>
        <v>57.274067554763491</v>
      </c>
      <c r="P1351" s="3">
        <f t="shared" si="394"/>
        <v>57.274067554763491</v>
      </c>
      <c r="Q1351" s="3">
        <f t="shared" si="395"/>
        <v>-101.26927374892909</v>
      </c>
      <c r="R1351">
        <f t="shared" si="396"/>
        <v>78.730726251070905</v>
      </c>
      <c r="S1351">
        <f t="shared" si="397"/>
        <v>0.14219328556082439</v>
      </c>
      <c r="T1351">
        <f t="shared" si="380"/>
        <v>57.274067554763491</v>
      </c>
    </row>
    <row r="1352" spans="1:20" x14ac:dyDescent="0.25">
      <c r="A1352">
        <f t="shared" si="381"/>
        <v>896.82178431330135</v>
      </c>
      <c r="B1352">
        <f t="shared" si="398"/>
        <v>142.73362004595552</v>
      </c>
      <c r="C1352" t="str">
        <f t="shared" si="382"/>
        <v>-142.724942326595-713.598961726223i</v>
      </c>
      <c r="D1352" t="str">
        <f t="shared" si="383"/>
        <v>3.47812486613915-111.505556270472i</v>
      </c>
      <c r="E1352" t="str">
        <f t="shared" si="384"/>
        <v>162.13440005664-1.27870557909722i</v>
      </c>
      <c r="F1352" t="str">
        <f t="shared" si="385"/>
        <v>2.90990988834069-1046.40484824564i</v>
      </c>
      <c r="G1352" t="str">
        <f t="shared" si="386"/>
        <v>0.99999999258767-0.0000860948906559131i</v>
      </c>
      <c r="H1352" t="str">
        <f t="shared" si="387"/>
        <v>15.1680052242598+3.3794197454638i</v>
      </c>
      <c r="I1352" t="str">
        <f t="shared" si="388"/>
        <v>24.2409542205703-107.393944514297i</v>
      </c>
      <c r="K1352" t="str">
        <f t="shared" si="389"/>
        <v>0.31405186155309-0.0704583811039397i</v>
      </c>
      <c r="L1352" t="str">
        <f t="shared" si="390"/>
        <v>0.000833333333333333-5.64867649102084i</v>
      </c>
      <c r="M1352" t="str">
        <f t="shared" si="391"/>
        <v>0.005-1.98760916101162i</v>
      </c>
      <c r="N1352">
        <f t="shared" si="392"/>
        <v>78.689669931691142</v>
      </c>
      <c r="O1352">
        <f t="shared" si="393"/>
        <v>57.239429637611046</v>
      </c>
      <c r="P1352" s="3">
        <f t="shared" si="394"/>
        <v>57.239429637611046</v>
      </c>
      <c r="Q1352" s="3">
        <f t="shared" si="395"/>
        <v>-101.31033006830886</v>
      </c>
      <c r="R1352">
        <f t="shared" si="396"/>
        <v>78.689669931691142</v>
      </c>
      <c r="S1352">
        <f t="shared" si="397"/>
        <v>0.14273362004595552</v>
      </c>
      <c r="T1352">
        <f t="shared" si="380"/>
        <v>57.239429637611046</v>
      </c>
    </row>
    <row r="1353" spans="1:20" x14ac:dyDescent="0.25">
      <c r="A1353">
        <f t="shared" si="381"/>
        <v>900.2297070936919</v>
      </c>
      <c r="B1353">
        <f t="shared" si="398"/>
        <v>143.27600780213015</v>
      </c>
      <c r="C1353" t="str">
        <f t="shared" si="382"/>
        <v>-142.667676821683-710.655525158271i</v>
      </c>
      <c r="D1353" t="str">
        <f t="shared" si="383"/>
        <v>3.47812486511987-111.083444377457i</v>
      </c>
      <c r="E1353" t="str">
        <f t="shared" si="384"/>
        <v>162.13198446122-1.28298868000503i</v>
      </c>
      <c r="F1353" t="str">
        <f t="shared" si="385"/>
        <v>2.90990988817645-1042.44356460776i</v>
      </c>
      <c r="G1353" t="str">
        <f t="shared" si="386"/>
        <v>0.999999992531229-0.0000864220512355279i</v>
      </c>
      <c r="H1353" t="str">
        <f t="shared" si="387"/>
        <v>15.1681308569493+3.39226973285622i</v>
      </c>
      <c r="I1353" t="str">
        <f t="shared" si="388"/>
        <v>24.2410145599203-106.987774106678i</v>
      </c>
      <c r="K1353" t="str">
        <f t="shared" si="389"/>
        <v>0.313936386902075-0.070699885551556i</v>
      </c>
      <c r="L1353" t="str">
        <f t="shared" si="390"/>
        <v>0.000833333333333333-5.62729277846269i</v>
      </c>
      <c r="M1353" t="str">
        <f t="shared" si="391"/>
        <v>0.005-1.98008483862484i</v>
      </c>
      <c r="N1353">
        <f t="shared" si="392"/>
        <v>78.648476957048814</v>
      </c>
      <c r="O1353">
        <f t="shared" si="393"/>
        <v>57.204779515539798</v>
      </c>
      <c r="P1353" s="3">
        <f t="shared" si="394"/>
        <v>57.204779515539798</v>
      </c>
      <c r="Q1353" s="3">
        <f t="shared" si="395"/>
        <v>-101.35152304295119</v>
      </c>
      <c r="R1353">
        <f t="shared" si="396"/>
        <v>78.648476957048814</v>
      </c>
      <c r="S1353">
        <f t="shared" si="397"/>
        <v>0.14327600780213015</v>
      </c>
      <c r="T1353">
        <f t="shared" si="380"/>
        <v>57.204779515539798</v>
      </c>
    </row>
    <row r="1354" spans="1:20" x14ac:dyDescent="0.25">
      <c r="A1354">
        <f t="shared" si="381"/>
        <v>903.65057998064799</v>
      </c>
      <c r="B1354">
        <f t="shared" si="398"/>
        <v>143.82045663177826</v>
      </c>
      <c r="C1354" t="str">
        <f t="shared" si="382"/>
        <v>-142.610021659567-707.722506927445i</v>
      </c>
      <c r="D1354" t="str">
        <f t="shared" si="383"/>
        <v>3.47812486409284-110.662930457083i</v>
      </c>
      <c r="E1354" t="str">
        <f t="shared" si="384"/>
        <v>162.129552444514-1.28728193390972i</v>
      </c>
      <c r="F1354" t="str">
        <f t="shared" si="385"/>
        <v>2.90990988801098-1038.49727687054i</v>
      </c>
      <c r="G1354" t="str">
        <f t="shared" si="386"/>
        <v>0.999999992474358-0.0000867504550252894i</v>
      </c>
      <c r="H1354" t="str">
        <f t="shared" si="387"/>
        <v>15.1682574473322+3.40516864398759i</v>
      </c>
      <c r="I1354" t="str">
        <f t="shared" si="388"/>
        <v>24.2410753590138-106.583142759184i</v>
      </c>
      <c r="K1354" t="str">
        <f t="shared" si="389"/>
        <v>0.313820119602534-0.0709420272291181i</v>
      </c>
      <c r="L1354" t="str">
        <f t="shared" si="390"/>
        <v>0.000833333333333333-5.60599001640037i</v>
      </c>
      <c r="M1354" t="str">
        <f t="shared" si="391"/>
        <v>0.005-1.97258900042323i</v>
      </c>
      <c r="N1354">
        <f t="shared" si="392"/>
        <v>78.607147013658306</v>
      </c>
      <c r="O1354">
        <f t="shared" si="393"/>
        <v>57.170117105669398</v>
      </c>
      <c r="P1354" s="3">
        <f t="shared" si="394"/>
        <v>57.170117105669398</v>
      </c>
      <c r="Q1354" s="3">
        <f t="shared" si="395"/>
        <v>-101.39285298634169</v>
      </c>
      <c r="R1354">
        <f t="shared" si="396"/>
        <v>78.607147013658306</v>
      </c>
      <c r="S1354">
        <f t="shared" si="397"/>
        <v>0.14382045663177825</v>
      </c>
      <c r="T1354">
        <f t="shared" si="380"/>
        <v>57.170117105669398</v>
      </c>
    </row>
    <row r="1355" spans="1:20" x14ac:dyDescent="0.25">
      <c r="A1355">
        <f t="shared" si="381"/>
        <v>907.0844521845745</v>
      </c>
      <c r="B1355">
        <f t="shared" si="398"/>
        <v>144.36697436697901</v>
      </c>
      <c r="C1355" t="str">
        <f t="shared" si="382"/>
        <v>-142.551974525368-704.799866837388i</v>
      </c>
      <c r="D1355" t="str">
        <f t="shared" si="383"/>
        <v>3.47812486305797-110.244008460115i</v>
      </c>
      <c r="E1355" t="str">
        <f t="shared" si="384"/>
        <v>162.127103909215-1.29158531771716i</v>
      </c>
      <c r="F1355" t="str">
        <f t="shared" si="385"/>
        <v>2.90990988784423-1034.56592826529i</v>
      </c>
      <c r="G1355" t="str">
        <f t="shared" si="386"/>
        <v>0.999999992417055-0.0000870801067493955i</v>
      </c>
      <c r="H1355" t="str">
        <f t="shared" si="387"/>
        <v>15.1683850027172+3.41811666584209i</v>
      </c>
      <c r="I1355" t="str">
        <f t="shared" si="388"/>
        <v>24.2411366213554-106.180044651112i</v>
      </c>
      <c r="K1355" t="str">
        <f t="shared" si="389"/>
        <v>0.313703054844581-0.0711848057040749i</v>
      </c>
      <c r="L1355" t="str">
        <f t="shared" si="390"/>
        <v>0.000833333333333333-5.5847678983865i</v>
      </c>
      <c r="M1355" t="str">
        <f t="shared" si="391"/>
        <v>0.005-1.96512153857664i</v>
      </c>
      <c r="N1355">
        <f t="shared" si="392"/>
        <v>78.565679788915418</v>
      </c>
      <c r="O1355">
        <f t="shared" si="393"/>
        <v>57.135442324630439</v>
      </c>
      <c r="P1355" s="3">
        <f t="shared" si="394"/>
        <v>57.135442324630439</v>
      </c>
      <c r="Q1355" s="3">
        <f t="shared" si="395"/>
        <v>-101.43432021108458</v>
      </c>
      <c r="R1355">
        <f t="shared" si="396"/>
        <v>78.565679788915418</v>
      </c>
      <c r="S1355">
        <f t="shared" si="397"/>
        <v>0.14436697436697901</v>
      </c>
      <c r="T1355">
        <f t="shared" si="380"/>
        <v>57.135442324630439</v>
      </c>
    </row>
    <row r="1356" spans="1:20" x14ac:dyDescent="0.25">
      <c r="A1356">
        <f t="shared" si="381"/>
        <v>910.53137310287582</v>
      </c>
      <c r="B1356">
        <f t="shared" si="398"/>
        <v>144.91556886957352</v>
      </c>
      <c r="C1356" t="str">
        <f t="shared" si="382"/>
        <v>-142.493533095321-701.887564859661i</v>
      </c>
      <c r="D1356" t="str">
        <f t="shared" si="383"/>
        <v>3.47812486201524-109.826672360221i</v>
      </c>
      <c r="E1356" t="str">
        <f t="shared" si="384"/>
        <v>162.124638757637-1.29589880768569i</v>
      </c>
      <c r="F1356" t="str">
        <f t="shared" si="385"/>
        <v>2.9099098876762-1030.64946223824i</v>
      </c>
      <c r="G1356" t="str">
        <f t="shared" si="386"/>
        <v>0.999999992359315-0.0000874110111499961i</v>
      </c>
      <c r="H1356" t="str">
        <f t="shared" si="387"/>
        <v>15.1685135304689+3.43111398612676i</v>
      </c>
      <c r="I1356" t="str">
        <f t="shared" si="388"/>
        <v>24.2411983504771-105.778473983819i</v>
      </c>
      <c r="K1356" t="str">
        <f t="shared" si="389"/>
        <v>0.313585187798321-0.0714282205158075i</v>
      </c>
      <c r="L1356" t="str">
        <f t="shared" si="390"/>
        <v>0.000833333333333333-5.56362611913378i</v>
      </c>
      <c r="M1356" t="str">
        <f t="shared" si="391"/>
        <v>0.005-1.95768234566312i</v>
      </c>
      <c r="N1356">
        <f t="shared" si="392"/>
        <v>78.524074971120555</v>
      </c>
      <c r="O1356">
        <f t="shared" si="393"/>
        <v>57.100755088561499</v>
      </c>
      <c r="P1356" s="3">
        <f t="shared" si="394"/>
        <v>57.100755088561499</v>
      </c>
      <c r="Q1356" s="3">
        <f t="shared" si="395"/>
        <v>-101.47592502887944</v>
      </c>
      <c r="R1356">
        <f t="shared" si="396"/>
        <v>78.524074971120555</v>
      </c>
      <c r="S1356">
        <f t="shared" si="397"/>
        <v>0.14491556886957352</v>
      </c>
      <c r="T1356">
        <f t="shared" si="380"/>
        <v>57.100755088561499</v>
      </c>
    </row>
    <row r="1357" spans="1:20" x14ac:dyDescent="0.25">
      <c r="A1357">
        <f t="shared" si="381"/>
        <v>913.99139232066671</v>
      </c>
      <c r="B1357">
        <f t="shared" si="398"/>
        <v>145.4662480312779</v>
      </c>
      <c r="C1357" t="str">
        <f t="shared" si="382"/>
        <v>-142.434695036828-698.985561133352i</v>
      </c>
      <c r="D1357" t="str">
        <f t="shared" si="383"/>
        <v>3.47812486096456-109.410916153881i</v>
      </c>
      <c r="E1357" t="str">
        <f t="shared" si="384"/>
        <v>162.122156891729-1.30022237941859i</v>
      </c>
      <c r="F1357" t="str">
        <f t="shared" si="385"/>
        <v>2.90990988750691-1026.74782244973i</v>
      </c>
      <c r="G1357" t="str">
        <f t="shared" si="386"/>
        <v>0.999999992301136-0.0000877431729872612i</v>
      </c>
      <c r="H1357" t="str">
        <f t="shared" si="387"/>
        <v>15.1686430380083+3.44416079327437i</v>
      </c>
      <c r="I1357" t="str">
        <f t="shared" si="388"/>
        <v>24.2412605499384-105.378424980639i</v>
      </c>
      <c r="K1357" t="str">
        <f t="shared" si="389"/>
        <v>0.313466513613914-0.0716722711753282i</v>
      </c>
      <c r="L1357" t="str">
        <f t="shared" si="390"/>
        <v>0.000833333333333333-5.54256437451064i</v>
      </c>
      <c r="M1357" t="str">
        <f t="shared" si="391"/>
        <v>0.005-1.95027131466738i</v>
      </c>
      <c r="N1357">
        <f t="shared" si="392"/>
        <v>78.482332249500871</v>
      </c>
      <c r="O1357">
        <f t="shared" si="393"/>
        <v>57.066055313107896</v>
      </c>
      <c r="P1357" s="3">
        <f t="shared" si="394"/>
        <v>57.066055313107896</v>
      </c>
      <c r="Q1357" s="3">
        <f t="shared" si="395"/>
        <v>-101.51766775049913</v>
      </c>
      <c r="R1357">
        <f t="shared" si="396"/>
        <v>78.482332249500871</v>
      </c>
      <c r="S1357">
        <f t="shared" si="397"/>
        <v>0.14546624803127789</v>
      </c>
      <c r="T1357">
        <f t="shared" si="380"/>
        <v>57.066055313107896</v>
      </c>
    </row>
    <row r="1358" spans="1:20" x14ac:dyDescent="0.25">
      <c r="A1358">
        <f t="shared" si="381"/>
        <v>917.46455961148536</v>
      </c>
      <c r="B1358">
        <f t="shared" si="398"/>
        <v>146.01901977379677</v>
      </c>
      <c r="C1358" t="str">
        <f t="shared" si="382"/>
        <v>-142.375458008502-696.093815964642i</v>
      </c>
      <c r="D1358" t="str">
        <f t="shared" si="383"/>
        <v>3.47812485990589-108.996733860301i</v>
      </c>
      <c r="E1358" t="str">
        <f t="shared" si="384"/>
        <v>162.119658213078-1.30455600785974i</v>
      </c>
      <c r="F1358" t="str">
        <f t="shared" si="385"/>
        <v>2.90990988733633-1022.86095277335i</v>
      </c>
      <c r="G1358" t="str">
        <f t="shared" si="386"/>
        <v>0.999999992242513-0.0000880765970394495i</v>
      </c>
      <c r="H1358" t="str">
        <f t="shared" si="387"/>
        <v>15.1687735328131+3.4572572764463i</v>
      </c>
      <c r="I1358" t="str">
        <f t="shared" si="388"/>
        <v>24.2413232233248-104.979891886792i</v>
      </c>
      <c r="K1358" t="str">
        <f t="shared" si="389"/>
        <v>0.313347027421632-0.0719169571649735i</v>
      </c>
      <c r="L1358" t="str">
        <f t="shared" si="390"/>
        <v>0.000833333333333333-5.52158236153682i</v>
      </c>
      <c r="M1358" t="str">
        <f t="shared" si="391"/>
        <v>0.005-1.94288833897926i</v>
      </c>
      <c r="N1358">
        <f t="shared" si="392"/>
        <v>78.440451314232561</v>
      </c>
      <c r="O1358">
        <f t="shared" si="393"/>
        <v>57.03134291341982</v>
      </c>
      <c r="P1358" s="3">
        <f t="shared" si="394"/>
        <v>57.03134291341982</v>
      </c>
      <c r="Q1358" s="3">
        <f t="shared" si="395"/>
        <v>-101.55954868576744</v>
      </c>
      <c r="R1358">
        <f t="shared" si="396"/>
        <v>78.440451314232561</v>
      </c>
      <c r="S1358">
        <f t="shared" si="397"/>
        <v>0.14601901977379678</v>
      </c>
      <c r="T1358">
        <f t="shared" si="380"/>
        <v>57.03134291341982</v>
      </c>
    </row>
    <row r="1359" spans="1:20" x14ac:dyDescent="0.25">
      <c r="A1359">
        <f t="shared" si="381"/>
        <v>920.95092493800905</v>
      </c>
      <c r="B1359">
        <f t="shared" si="398"/>
        <v>146.57389204893721</v>
      </c>
      <c r="C1359" t="str">
        <f t="shared" si="382"/>
        <v>-142.315819660202-693.212289826362i</v>
      </c>
      <c r="D1359" t="str">
        <f t="shared" si="383"/>
        <v>3.47812485883915-108.58411952133i</v>
      </c>
      <c r="E1359" t="str">
        <f t="shared" si="384"/>
        <v>162.117142622901-1.30889966728552i</v>
      </c>
      <c r="F1359" t="str">
        <f t="shared" si="385"/>
        <v>2.90990988716444-1018.98879729517i</v>
      </c>
      <c r="G1359" t="str">
        <f t="shared" si="386"/>
        <v>0.999999992183444-0.0000884112881029771i</v>
      </c>
      <c r="H1359" t="str">
        <f t="shared" si="387"/>
        <v>15.1689050224179+3.47040362553547i</v>
      </c>
      <c r="I1359" t="str">
        <f t="shared" si="388"/>
        <v>24.2413863742497-104.582868969304i</v>
      </c>
      <c r="K1359" t="str">
        <f t="shared" si="389"/>
        <v>0.313226724331923-0.0721622779380973i</v>
      </c>
      <c r="L1359" t="str">
        <f t="shared" si="390"/>
        <v>0.000833333333333333-5.50067977837897i</v>
      </c>
      <c r="M1359" t="str">
        <f t="shared" si="391"/>
        <v>0.005-1.93553331239217i</v>
      </c>
      <c r="N1359">
        <f t="shared" si="392"/>
        <v>78.398431856464285</v>
      </c>
      <c r="O1359">
        <f t="shared" si="393"/>
        <v>56.99661780415029</v>
      </c>
      <c r="P1359" s="3">
        <f t="shared" si="394"/>
        <v>56.99661780415029</v>
      </c>
      <c r="Q1359" s="3">
        <f t="shared" si="395"/>
        <v>-101.60156814353572</v>
      </c>
      <c r="R1359">
        <f t="shared" si="396"/>
        <v>78.398431856464285</v>
      </c>
      <c r="S1359">
        <f t="shared" si="397"/>
        <v>0.1465738920489372</v>
      </c>
      <c r="T1359">
        <f t="shared" si="380"/>
        <v>56.99661780415029</v>
      </c>
    </row>
    <row r="1360" spans="1:20" x14ac:dyDescent="0.25">
      <c r="A1360">
        <f t="shared" si="381"/>
        <v>924.45053845277357</v>
      </c>
      <c r="B1360">
        <f t="shared" si="398"/>
        <v>147.13087283872318</v>
      </c>
      <c r="C1360" t="str">
        <f t="shared" si="382"/>
        <v>-142.255777633099-690.340943357617i</v>
      </c>
      <c r="D1360" t="str">
        <f t="shared" si="383"/>
        <v>3.47812485776429-108.173067201373i</v>
      </c>
      <c r="E1360" t="str">
        <f t="shared" si="384"/>
        <v>162.114610022063-1.31325333130014i</v>
      </c>
      <c r="F1360" t="str">
        <f t="shared" si="385"/>
        <v>2.90990988699124-1015.13130031294i</v>
      </c>
      <c r="G1360" t="str">
        <f t="shared" si="386"/>
        <v>0.999999992123925-0.0000887472509924863i</v>
      </c>
      <c r="H1360" t="str">
        <f t="shared" si="387"/>
        <v>15.1690375144155+3.48360003116934i</v>
      </c>
      <c r="I1360" t="str">
        <f t="shared" si="388"/>
        <v>24.2414500063545-104.18735051693i</v>
      </c>
      <c r="K1360" t="str">
        <f t="shared" si="389"/>
        <v>0.313105599435473-0.0724082329187612i</v>
      </c>
      <c r="L1360" t="str">
        <f t="shared" si="390"/>
        <v>0.000833333333333333-5.47985632434644i</v>
      </c>
      <c r="M1360" t="str">
        <f t="shared" si="391"/>
        <v>0.005-1.92820612910159i</v>
      </c>
      <c r="N1360">
        <f t="shared" si="392"/>
        <v>78.356273568339176</v>
      </c>
      <c r="O1360">
        <f t="shared" si="393"/>
        <v>56.961879899454004</v>
      </c>
      <c r="P1360" s="3">
        <f t="shared" si="394"/>
        <v>56.961879899454004</v>
      </c>
      <c r="Q1360" s="3">
        <f t="shared" si="395"/>
        <v>-101.64372643166082</v>
      </c>
      <c r="R1360">
        <f t="shared" si="396"/>
        <v>78.356273568339176</v>
      </c>
      <c r="S1360">
        <f t="shared" si="397"/>
        <v>0.14713087283872317</v>
      </c>
      <c r="T1360">
        <f t="shared" si="380"/>
        <v>56.961879899454004</v>
      </c>
    </row>
    <row r="1361" spans="1:20" x14ac:dyDescent="0.25">
      <c r="A1361">
        <f t="shared" si="381"/>
        <v>927.96345049889419</v>
      </c>
      <c r="B1361">
        <f t="shared" si="398"/>
        <v>147.68997015551034</v>
      </c>
      <c r="C1361" t="str">
        <f t="shared" si="382"/>
        <v>-142.195329559694-687.479737363304i</v>
      </c>
      <c r="D1361" t="str">
        <f t="shared" si="383"/>
        <v>3.47812485668124-107.763570987305i</v>
      </c>
      <c r="E1361" t="str">
        <f t="shared" si="384"/>
        <v>162.112060311062-1.31761697282588i</v>
      </c>
      <c r="F1361" t="str">
        <f t="shared" si="385"/>
        <v>2.90990988681674-1011.28840633527i</v>
      </c>
      <c r="G1361" t="str">
        <f t="shared" si="386"/>
        <v>0.999999992063954-0.0000890844905409151i</v>
      </c>
      <c r="H1361" t="str">
        <f t="shared" si="387"/>
        <v>15.1691710164565+3.4968466847127i</v>
      </c>
      <c r="I1361" t="str">
        <f t="shared" si="388"/>
        <v>24.2415141233078-103.793330840068i</v>
      </c>
      <c r="K1361" t="str">
        <f t="shared" si="389"/>
        <v>0.31298364780328-0.0726548215014241i</v>
      </c>
      <c r="L1361" t="str">
        <f t="shared" si="390"/>
        <v>0.000833333333333333-5.45911169988688i</v>
      </c>
      <c r="M1361" t="str">
        <f t="shared" si="391"/>
        <v>0.005-1.92090668370351i</v>
      </c>
      <c r="N1361">
        <f t="shared" si="392"/>
        <v>78.313976143019573</v>
      </c>
      <c r="O1361">
        <f t="shared" si="393"/>
        <v>56.927129112984758</v>
      </c>
      <c r="P1361" s="3">
        <f t="shared" si="394"/>
        <v>56.927129112984758</v>
      </c>
      <c r="Q1361" s="3">
        <f t="shared" si="395"/>
        <v>-101.68602385698043</v>
      </c>
      <c r="R1361">
        <f t="shared" si="396"/>
        <v>78.313976143019573</v>
      </c>
      <c r="S1361">
        <f t="shared" si="397"/>
        <v>0.14768997015551033</v>
      </c>
      <c r="T1361">
        <f t="shared" si="380"/>
        <v>56.927129112984758</v>
      </c>
    </row>
    <row r="1362" spans="1:20" x14ac:dyDescent="0.25">
      <c r="A1362">
        <f t="shared" si="381"/>
        <v>931.48971161078998</v>
      </c>
      <c r="B1362">
        <f t="shared" si="398"/>
        <v>148.25119204210128</v>
      </c>
      <c r="C1362" t="str">
        <f t="shared" si="382"/>
        <v>-142.134473063884-684.628632813716i</v>
      </c>
      <c r="D1362" t="str">
        <f t="shared" si="383"/>
        <v>3.47812485558996-107.355624988383i</v>
      </c>
      <c r="E1362" t="str">
        <f t="shared" si="384"/>
        <v>162.109493390042-1.32199056409996i</v>
      </c>
      <c r="F1362" t="str">
        <f t="shared" si="385"/>
        <v>2.90990988664089-1007.46006008083i</v>
      </c>
      <c r="G1362" t="str">
        <f t="shared" si="386"/>
        <v>0.999999992003525-0.0000894230115995669i</v>
      </c>
      <c r="H1362" t="str">
        <f t="shared" si="387"/>
        <v>15.1693055362499+3.51014377827072i</v>
      </c>
      <c r="I1362" t="str">
        <f t="shared" si="388"/>
        <v>24.2415787288061-103.400804270673i</v>
      </c>
      <c r="K1362" t="str">
        <f t="shared" si="389"/>
        <v>0.312860864486723-0.07290204305063i</v>
      </c>
      <c r="L1362" t="str">
        <f t="shared" si="390"/>
        <v>0.000833333333333333-5.43844560658187i</v>
      </c>
      <c r="M1362" t="str">
        <f t="shared" si="391"/>
        <v>0.005-1.91363487119298i</v>
      </c>
      <c r="N1362">
        <f t="shared" si="392"/>
        <v>78.271539274709369</v>
      </c>
      <c r="O1362">
        <f t="shared" si="393"/>
        <v>56.892365357893993</v>
      </c>
      <c r="P1362" s="3">
        <f t="shared" si="394"/>
        <v>56.892365357893993</v>
      </c>
      <c r="Q1362" s="3">
        <f t="shared" si="395"/>
        <v>-101.72846072529063</v>
      </c>
      <c r="R1362">
        <f t="shared" si="396"/>
        <v>78.271539274709369</v>
      </c>
      <c r="S1362">
        <f t="shared" si="397"/>
        <v>0.14825119204210127</v>
      </c>
      <c r="T1362">
        <f t="shared" si="380"/>
        <v>56.892365357893993</v>
      </c>
    </row>
    <row r="1363" spans="1:20" x14ac:dyDescent="0.25">
      <c r="A1363">
        <f t="shared" si="381"/>
        <v>935.02937251491096</v>
      </c>
      <c r="B1363">
        <f t="shared" si="398"/>
        <v>148.81454657186126</v>
      </c>
      <c r="C1363" t="str">
        <f t="shared" si="382"/>
        <v>-142.073205761019-681.787590844166i</v>
      </c>
      <c r="D1363" t="str">
        <f t="shared" si="383"/>
        <v>3.47812485449035-106.949223336169i</v>
      </c>
      <c r="E1363" t="str">
        <f t="shared" si="384"/>
        <v>162.106909158794-1.32637407666593i</v>
      </c>
      <c r="F1363" t="str">
        <f t="shared" si="385"/>
        <v>2.9099098864637-1003.64620647759i</v>
      </c>
      <c r="G1363" t="str">
        <f t="shared" si="386"/>
        <v>0.999999991942636-0.0000897628190381798i</v>
      </c>
      <c r="H1363" t="str">
        <f t="shared" si="387"/>
        <v>15.1694410815638+3.52349150469194i</v>
      </c>
      <c r="I1363" t="str">
        <f t="shared" si="388"/>
        <v>24.241643826575-103.009765162183i</v>
      </c>
      <c r="K1363" t="str">
        <f t="shared" si="389"/>
        <v>0.312737244517636-0.073149896900694i</v>
      </c>
      <c r="L1363" t="str">
        <f t="shared" si="390"/>
        <v>0.000833333333333333-5.41785774714274i</v>
      </c>
      <c r="M1363" t="str">
        <f t="shared" si="391"/>
        <v>0.005-1.90639058696252i</v>
      </c>
      <c r="N1363">
        <f t="shared" si="392"/>
        <v>78.228962658677887</v>
      </c>
      <c r="O1363">
        <f t="shared" si="393"/>
        <v>56.857588546829518</v>
      </c>
      <c r="P1363" s="3">
        <f t="shared" si="394"/>
        <v>56.857588546829518</v>
      </c>
      <c r="Q1363" s="3">
        <f t="shared" si="395"/>
        <v>-101.77103734132211</v>
      </c>
      <c r="R1363">
        <f t="shared" si="396"/>
        <v>78.228962658677887</v>
      </c>
      <c r="S1363">
        <f t="shared" si="397"/>
        <v>0.14881454657186124</v>
      </c>
      <c r="T1363">
        <f t="shared" si="380"/>
        <v>56.857588546829518</v>
      </c>
    </row>
    <row r="1364" spans="1:20" x14ac:dyDescent="0.25">
      <c r="A1364">
        <f t="shared" si="381"/>
        <v>938.58248413046761</v>
      </c>
      <c r="B1364">
        <f t="shared" si="398"/>
        <v>149.38004184883434</v>
      </c>
      <c r="C1364" t="str">
        <f t="shared" si="382"/>
        <v>-142.011525257932-678.956572754512i</v>
      </c>
      <c r="D1364" t="str">
        <f t="shared" si="383"/>
        <v>3.47812485338238-106.544360184439i</v>
      </c>
      <c r="E1364" t="str">
        <f t="shared" si="384"/>
        <v>162.104307516752-1.33076748136773i</v>
      </c>
      <c r="F1364" t="str">
        <f t="shared" si="385"/>
        <v>2.90990988628517-999.846790661983i</v>
      </c>
      <c r="G1364" t="str">
        <f t="shared" si="386"/>
        <v>0.999999991881284-0.0000901039177449968i</v>
      </c>
      <c r="H1364" t="str">
        <f t="shared" si="387"/>
        <v>15.1695776602258+3.53689005757113i</v>
      </c>
      <c r="I1364" t="str">
        <f t="shared" si="388"/>
        <v>24.2417094203678-102.620207889435i</v>
      </c>
      <c r="K1364" t="str">
        <f t="shared" si="389"/>
        <v>0.312612782908386-0.073398382355385i</v>
      </c>
      <c r="L1364" t="str">
        <f t="shared" si="390"/>
        <v>0.000833333333333333-5.3973478254062i</v>
      </c>
      <c r="M1364" t="str">
        <f t="shared" si="391"/>
        <v>0.005-1.89917372680068i</v>
      </c>
      <c r="N1364">
        <f t="shared" si="392"/>
        <v>78.186245991284409</v>
      </c>
      <c r="O1364">
        <f t="shared" si="393"/>
        <v>56.822798591932937</v>
      </c>
      <c r="P1364" s="3">
        <f t="shared" si="394"/>
        <v>56.822798591932937</v>
      </c>
      <c r="Q1364" s="3">
        <f t="shared" si="395"/>
        <v>-101.81375400871559</v>
      </c>
      <c r="R1364">
        <f t="shared" si="396"/>
        <v>78.186245991284409</v>
      </c>
      <c r="S1364">
        <f t="shared" si="397"/>
        <v>0.14938004184883433</v>
      </c>
      <c r="T1364">
        <f t="shared" si="380"/>
        <v>56.822798591932937</v>
      </c>
    </row>
    <row r="1365" spans="1:20" x14ac:dyDescent="0.25">
      <c r="A1365">
        <f t="shared" si="381"/>
        <v>942.14909757016346</v>
      </c>
      <c r="B1365">
        <f t="shared" si="398"/>
        <v>149.94768600785991</v>
      </c>
      <c r="C1365" t="str">
        <f t="shared" si="382"/>
        <v>-141.949429153004-676.135540008766i</v>
      </c>
      <c r="D1365" t="str">
        <f t="shared" si="383"/>
        <v>3.47812485226596-106.141029709099i</v>
      </c>
      <c r="E1365" t="str">
        <f t="shared" si="384"/>
        <v>162.101688363001-1.33517074834213i</v>
      </c>
      <c r="F1365" t="str">
        <f t="shared" si="385"/>
        <v>2.90990988610529-996.061757978129i</v>
      </c>
      <c r="G1365" t="str">
        <f t="shared" si="386"/>
        <v>0.999999991819465-0.0000904463126268364i</v>
      </c>
      <c r="H1365" t="str">
        <f t="shared" si="387"/>
        <v>15.1697152801235+3.55033963125247i</v>
      </c>
      <c r="I1365" t="str">
        <f t="shared" si="388"/>
        <v>24.2417755139668-102.232126848581i</v>
      </c>
      <c r="K1365" t="str">
        <f t="shared" si="389"/>
        <v>0.312487474651951-0.0736474986876103i</v>
      </c>
      <c r="L1365" t="str">
        <f t="shared" si="390"/>
        <v>0.000833333333333333-5.37691554633014i</v>
      </c>
      <c r="M1365" t="str">
        <f t="shared" si="391"/>
        <v>0.005-1.89198418689049i</v>
      </c>
      <c r="N1365">
        <f t="shared" si="392"/>
        <v>78.143388970001851</v>
      </c>
      <c r="O1365">
        <f t="shared" si="393"/>
        <v>56.787995404838192</v>
      </c>
      <c r="P1365" s="3">
        <f t="shared" si="394"/>
        <v>56.787995404838192</v>
      </c>
      <c r="Q1365" s="3">
        <f t="shared" si="395"/>
        <v>-101.85661102999815</v>
      </c>
      <c r="R1365">
        <f t="shared" si="396"/>
        <v>78.143388970001851</v>
      </c>
      <c r="S1365">
        <f t="shared" si="397"/>
        <v>0.1499476860078599</v>
      </c>
      <c r="T1365">
        <f t="shared" si="380"/>
        <v>56.787995404838192</v>
      </c>
    </row>
    <row r="1366" spans="1:20" x14ac:dyDescent="0.25">
      <c r="A1366">
        <f t="shared" si="381"/>
        <v>945.72926414093013</v>
      </c>
      <c r="B1366">
        <f t="shared" si="398"/>
        <v>150.51748721468979</v>
      </c>
      <c r="C1366" t="str">
        <f t="shared" si="382"/>
        <v>-141.88691503622-673.324454234718i</v>
      </c>
      <c r="D1366" t="str">
        <f t="shared" si="383"/>
        <v>3.47812485114106-105.739226108105i</v>
      </c>
      <c r="E1366" t="str">
        <f t="shared" si="384"/>
        <v>162.099051596278-1.33958384701314i</v>
      </c>
      <c r="F1366" t="str">
        <f t="shared" si="385"/>
        <v>2.90990988592403-992.291053977065i</v>
      </c>
      <c r="G1366" t="str">
        <f t="shared" si="386"/>
        <v>0.999999991757174-0.0000907900086091631i</v>
      </c>
      <c r="H1366" t="str">
        <f t="shared" si="387"/>
        <v>15.1698539492044+3.56384042083229i</v>
      </c>
      <c r="I1366" t="str">
        <f t="shared" si="388"/>
        <v>24.2418421111828-101.845516457011i</v>
      </c>
      <c r="K1366" t="str">
        <f t="shared" si="389"/>
        <v>0.31236131472201-0.0738972451390946i</v>
      </c>
      <c r="L1366" t="str">
        <f t="shared" si="390"/>
        <v>0.000833333333333333-5.35656061598936i</v>
      </c>
      <c r="M1366" t="str">
        <f t="shared" si="391"/>
        <v>0.005-1.88482186380802i</v>
      </c>
      <c r="N1366">
        <f t="shared" si="392"/>
        <v>78.100391293441405</v>
      </c>
      <c r="O1366">
        <f t="shared" si="393"/>
        <v>56.753178896670235</v>
      </c>
      <c r="P1366" s="3">
        <f t="shared" si="394"/>
        <v>56.753178896670235</v>
      </c>
      <c r="Q1366" s="3">
        <f t="shared" si="395"/>
        <v>-101.8996087065586</v>
      </c>
      <c r="R1366">
        <f t="shared" si="396"/>
        <v>78.100391293441405</v>
      </c>
      <c r="S1366">
        <f t="shared" si="397"/>
        <v>0.1505174872146898</v>
      </c>
      <c r="T1366">
        <f t="shared" si="380"/>
        <v>56.753178896670235</v>
      </c>
    </row>
    <row r="1367" spans="1:20" x14ac:dyDescent="0.25">
      <c r="A1367">
        <f t="shared" si="381"/>
        <v>949.32303534466564</v>
      </c>
      <c r="B1367">
        <f t="shared" si="398"/>
        <v>151.08945366610561</v>
      </c>
      <c r="C1367" t="str">
        <f t="shared" si="382"/>
        <v>-141.823980489232-670.523277223521i</v>
      </c>
      <c r="D1367" t="str">
        <f t="shared" si="383"/>
        <v>3.47812485000757-105.338943601378i</v>
      </c>
      <c r="E1367" t="str">
        <f t="shared" si="384"/>
        <v>162.096397114978-1.34400674608537i</v>
      </c>
      <c r="F1367" t="str">
        <f t="shared" si="385"/>
        <v>2.90990988574139-988.534624415949i</v>
      </c>
      <c r="G1367" t="str">
        <f t="shared" si="386"/>
        <v>0.99999999169441-0.0000911350106361578i</v>
      </c>
      <c r="H1367" t="str">
        <f t="shared" si="387"/>
        <v>15.1699936754773+3.57739262216232i</v>
      </c>
      <c r="I1367" t="str">
        <f t="shared" si="388"/>
        <v>24.2419092158559-101.460371153271i</v>
      </c>
      <c r="K1367" t="str">
        <f t="shared" si="389"/>
        <v>0.312234298073022-0.07414762092006i</v>
      </c>
      <c r="L1367" t="str">
        <f t="shared" si="390"/>
        <v>0.000833333333333333-5.3362827415714i</v>
      </c>
      <c r="M1367" t="str">
        <f t="shared" si="391"/>
        <v>0.005-1.87768665452085i</v>
      </c>
      <c r="N1367">
        <f t="shared" si="392"/>
        <v>78.057252661376594</v>
      </c>
      <c r="O1367">
        <f t="shared" si="393"/>
        <v>56.718348978043167</v>
      </c>
      <c r="P1367" s="3">
        <f t="shared" si="394"/>
        <v>56.718348978043167</v>
      </c>
      <c r="Q1367" s="3">
        <f t="shared" si="395"/>
        <v>-101.94274733862341</v>
      </c>
      <c r="R1367">
        <f t="shared" si="396"/>
        <v>78.057252661376594</v>
      </c>
      <c r="S1367">
        <f t="shared" si="397"/>
        <v>0.1510894536661056</v>
      </c>
      <c r="T1367">
        <f t="shared" si="380"/>
        <v>56.718348978043167</v>
      </c>
    </row>
    <row r="1368" spans="1:20" x14ac:dyDescent="0.25">
      <c r="A1368">
        <f t="shared" si="381"/>
        <v>952.93046287897539</v>
      </c>
      <c r="B1368">
        <f t="shared" si="398"/>
        <v>151.66359359003681</v>
      </c>
      <c r="C1368" t="str">
        <f t="shared" si="382"/>
        <v>-141.7606230854-667.731970929269i</v>
      </c>
      <c r="D1368" t="str">
        <f t="shared" si="383"/>
        <v>3.47812484886546-104.94017643072i</v>
      </c>
      <c r="E1368" t="str">
        <f t="shared" si="384"/>
        <v>162.093724817149-1.34843941353555i</v>
      </c>
      <c r="F1368" t="str">
        <f t="shared" si="385"/>
        <v>2.90990988555737-984.79241525728i</v>
      </c>
      <c r="G1368" t="str">
        <f t="shared" si="386"/>
        <v>0.999999991631167-0.0000914813236707897i</v>
      </c>
      <c r="H1368" t="str">
        <f t="shared" si="387"/>
        <v>15.1701344670119+3.59099643185263i</v>
      </c>
      <c r="I1368" t="str">
        <f t="shared" si="388"/>
        <v>24.2419768318556-101.076685396983i</v>
      </c>
      <c r="K1368" t="str">
        <f t="shared" si="389"/>
        <v>0.312106419640322-0.074398625208905i</v>
      </c>
      <c r="L1368" t="str">
        <f t="shared" si="390"/>
        <v>0.000833333333333333-5.31608163137218i</v>
      </c>
      <c r="M1368" t="str">
        <f t="shared" si="391"/>
        <v>0.005-1.87057845638658i</v>
      </c>
      <c r="N1368">
        <f t="shared" si="392"/>
        <v>78.013972774769087</v>
      </c>
      <c r="O1368">
        <f t="shared" si="393"/>
        <v>56.683505559058254</v>
      </c>
      <c r="P1368" s="3">
        <f t="shared" si="394"/>
        <v>56.683505559058254</v>
      </c>
      <c r="Q1368" s="3">
        <f t="shared" si="395"/>
        <v>-101.98602722523091</v>
      </c>
      <c r="R1368">
        <f t="shared" si="396"/>
        <v>78.013972774769087</v>
      </c>
      <c r="S1368">
        <f t="shared" si="397"/>
        <v>0.15166359359003681</v>
      </c>
      <c r="T1368">
        <f t="shared" si="380"/>
        <v>56.683505559058254</v>
      </c>
    </row>
    <row r="1369" spans="1:20" x14ac:dyDescent="0.25">
      <c r="A1369">
        <f t="shared" si="381"/>
        <v>956.5515986379155</v>
      </c>
      <c r="B1369">
        <f t="shared" si="398"/>
        <v>152.23991524567896</v>
      </c>
      <c r="C1369" t="str">
        <f t="shared" si="382"/>
        <v>-141.696840389864-664.950497468598i</v>
      </c>
      <c r="D1369" t="str">
        <f t="shared" si="383"/>
        <v>3.47812484771465-104.542918859731i</v>
      </c>
      <c r="E1369" t="str">
        <f t="shared" si="384"/>
        <v>162.0910346005-1.35288181660824i</v>
      </c>
      <c r="F1369" t="str">
        <f t="shared" si="385"/>
        <v>2.90990988537193-981.064372668123i</v>
      </c>
      <c r="G1369" t="str">
        <f t="shared" si="386"/>
        <v>0.999999991567443-0.0000918289526948871i</v>
      </c>
      <c r="H1369" t="str">
        <f t="shared" si="387"/>
        <v>15.17027633194+3.60465204727471i</v>
      </c>
      <c r="I1369" t="str">
        <f t="shared" si="388"/>
        <v>24.2420449630812-100.694453668768i</v>
      </c>
      <c r="K1369" t="str">
        <f t="shared" si="389"/>
        <v>0.311977674340206-0.0746502571518775i</v>
      </c>
      <c r="L1369" t="str">
        <f t="shared" si="390"/>
        <v>0.000833333333333333-5.29595699479196i</v>
      </c>
      <c r="M1369" t="str">
        <f t="shared" si="391"/>
        <v>0.005-1.8634971671514i</v>
      </c>
      <c r="N1369">
        <f t="shared" si="392"/>
        <v>77.970551335792777</v>
      </c>
      <c r="O1369">
        <f t="shared" si="393"/>
        <v>56.648648549302308</v>
      </c>
      <c r="P1369" s="3">
        <f t="shared" si="394"/>
        <v>56.648648549302308</v>
      </c>
      <c r="Q1369" s="3">
        <f t="shared" si="395"/>
        <v>-102.02944866420722</v>
      </c>
      <c r="R1369">
        <f t="shared" si="396"/>
        <v>77.970551335792777</v>
      </c>
      <c r="S1369">
        <f t="shared" si="397"/>
        <v>0.15223991524567895</v>
      </c>
      <c r="T1369">
        <f t="shared" si="380"/>
        <v>56.648648549302308</v>
      </c>
    </row>
    <row r="1370" spans="1:20" x14ac:dyDescent="0.25">
      <c r="A1370">
        <f t="shared" si="381"/>
        <v>960.18649471273966</v>
      </c>
      <c r="B1370">
        <f t="shared" si="398"/>
        <v>152.81842692361255</v>
      </c>
      <c r="C1370" t="str">
        <f t="shared" si="382"/>
        <v>-141.632629959594-662.178819120308i</v>
      </c>
      <c r="D1370" t="str">
        <f t="shared" si="383"/>
        <v>3.47812484655509-104.147165173727i</v>
      </c>
      <c r="E1370" t="str">
        <f t="shared" si="384"/>
        <v>162.0883263624-1.35733392180599i</v>
      </c>
      <c r="F1370" t="str">
        <f t="shared" si="385"/>
        <v>2.90990988518509-977.350443019334i</v>
      </c>
      <c r="G1370" t="str">
        <f t="shared" si="386"/>
        <v>0.999999991503234-0.0000921779027092089i</v>
      </c>
      <c r="H1370" t="str">
        <f t="shared" si="387"/>
        <v>15.1704192784555+3.6183596665644i</v>
      </c>
      <c r="I1370" t="str">
        <f t="shared" si="388"/>
        <v>24.2421136134612-100.313670470165i</v>
      </c>
      <c r="K1370" t="str">
        <f t="shared" si="389"/>
        <v>0.311848057070037-0.0749025158627511i</v>
      </c>
      <c r="L1370" t="str">
        <f t="shared" si="390"/>
        <v>0.000833333333333333-5.27590854233111i</v>
      </c>
      <c r="M1370" t="str">
        <f t="shared" si="391"/>
        <v>0.005-1.8564426849486i</v>
      </c>
      <c r="N1370">
        <f t="shared" si="392"/>
        <v>77.926988047860334</v>
      </c>
      <c r="O1370">
        <f t="shared" si="393"/>
        <v>56.613777857846166</v>
      </c>
      <c r="P1370" s="3">
        <f t="shared" si="394"/>
        <v>56.613777857846166</v>
      </c>
      <c r="Q1370" s="3">
        <f t="shared" si="395"/>
        <v>-102.07301195213967</v>
      </c>
      <c r="R1370">
        <f t="shared" si="396"/>
        <v>77.926988047860334</v>
      </c>
      <c r="S1370">
        <f t="shared" si="397"/>
        <v>0.15281842692361255</v>
      </c>
      <c r="T1370">
        <f t="shared" si="380"/>
        <v>56.613777857846166</v>
      </c>
    </row>
    <row r="1371" spans="1:20" x14ac:dyDescent="0.25">
      <c r="A1371">
        <f t="shared" si="381"/>
        <v>963.83520339264817</v>
      </c>
      <c r="B1371">
        <f t="shared" si="398"/>
        <v>153.39913694592229</v>
      </c>
      <c r="C1371" t="str">
        <f t="shared" si="382"/>
        <v>-141.567989343474-659.416898324975i</v>
      </c>
      <c r="D1371" t="str">
        <f t="shared" si="383"/>
        <v>3.4781248453867-103.752909679658i</v>
      </c>
      <c r="E1371" t="str">
        <f t="shared" si="384"/>
        <v>162.085599999888-1.36179569488591i</v>
      </c>
      <c r="F1371" t="str">
        <f t="shared" si="385"/>
        <v>2.90990988499683-973.650572884789i</v>
      </c>
      <c r="G1371" t="str">
        <f t="shared" si="386"/>
        <v>0.999999991438536-0.0000925281787335175i</v>
      </c>
      <c r="H1371" t="str">
        <f t="shared" si="387"/>
        <v>15.1705633148148+3.63211948862513i</v>
      </c>
      <c r="I1371" t="str">
        <f t="shared" si="388"/>
        <v>24.2421827869544-99.934330323546i</v>
      </c>
      <c r="K1371" t="str">
        <f t="shared" si="389"/>
        <v>0.311717562708338-0.0751554004224986i</v>
      </c>
      <c r="L1371" t="str">
        <f t="shared" si="390"/>
        <v>0.000833333333333333-5.25593598558588i</v>
      </c>
      <c r="M1371" t="str">
        <f t="shared" si="391"/>
        <v>0.005-1.84941490829707i</v>
      </c>
      <c r="N1371">
        <f t="shared" si="392"/>
        <v>77.883282615647119</v>
      </c>
      <c r="O1371">
        <f t="shared" si="393"/>
        <v>56.578893393243149</v>
      </c>
      <c r="P1371" s="3">
        <f t="shared" si="394"/>
        <v>56.578893393243149</v>
      </c>
      <c r="Q1371" s="3">
        <f t="shared" si="395"/>
        <v>-102.11671738435288</v>
      </c>
      <c r="R1371">
        <f t="shared" si="396"/>
        <v>77.883282615647119</v>
      </c>
      <c r="S1371">
        <f t="shared" si="397"/>
        <v>0.1533991369459223</v>
      </c>
      <c r="T1371">
        <f t="shared" si="380"/>
        <v>56.578893393243149</v>
      </c>
    </row>
    <row r="1372" spans="1:20" x14ac:dyDescent="0.25">
      <c r="A1372">
        <f t="shared" si="381"/>
        <v>967.49777716554024</v>
      </c>
      <c r="B1372">
        <f t="shared" si="398"/>
        <v>153.9820536663168</v>
      </c>
      <c r="C1372" t="str">
        <f t="shared" si="382"/>
        <v>-141.502916082348-656.664697684555i</v>
      </c>
      <c r="D1372" t="str">
        <f t="shared" si="383"/>
        <v>3.4781248442094-103.360146706028i</v>
      </c>
      <c r="E1372" t="str">
        <f t="shared" si="384"/>
        <v>162.082855409668-1.36626710085012i</v>
      </c>
      <c r="F1372" t="str">
        <f t="shared" si="385"/>
        <v>2.90990988480712-969.964709040613i</v>
      </c>
      <c r="G1372" t="str">
        <f t="shared" si="386"/>
        <v>0.999999991373345-0.0000928797858066501i</v>
      </c>
      <c r="H1372" t="str">
        <f t="shared" si="387"/>
        <v>15.1707084493378+3.64593171313091i</v>
      </c>
      <c r="I1372" t="str">
        <f t="shared" si="388"/>
        <v>24.2422524875498-99.5564277720487i</v>
      </c>
      <c r="K1372" t="str">
        <f t="shared" si="389"/>
        <v>0.311586186114895-0.0754089098789611i</v>
      </c>
      <c r="L1372" t="str">
        <f t="shared" si="390"/>
        <v>0.000833333333333333-5.23603903724435i</v>
      </c>
      <c r="M1372" t="str">
        <f t="shared" si="391"/>
        <v>0.005-1.84241373609989i</v>
      </c>
      <c r="N1372">
        <f t="shared" si="392"/>
        <v>77.839434745118496</v>
      </c>
      <c r="O1372">
        <f t="shared" si="393"/>
        <v>56.543995063527376</v>
      </c>
      <c r="P1372" s="3">
        <f t="shared" si="394"/>
        <v>56.543995063527376</v>
      </c>
      <c r="Q1372" s="3">
        <f t="shared" si="395"/>
        <v>-102.1605652548815</v>
      </c>
      <c r="R1372">
        <f t="shared" si="396"/>
        <v>77.839434745118496</v>
      </c>
      <c r="S1372">
        <f t="shared" si="397"/>
        <v>0.15398205366631681</v>
      </c>
      <c r="T1372">
        <f t="shared" si="380"/>
        <v>56.543995063527376</v>
      </c>
    </row>
    <row r="1373" spans="1:20" x14ac:dyDescent="0.25">
      <c r="A1373">
        <f t="shared" si="381"/>
        <v>971.17426871876933</v>
      </c>
      <c r="B1373">
        <f t="shared" si="398"/>
        <v>154.5671854702488</v>
      </c>
      <c r="C1373" t="str">
        <f t="shared" si="382"/>
        <v>-141.437407709093-653.922179961967i</v>
      </c>
      <c r="D1373" t="str">
        <f t="shared" si="383"/>
        <v>3.47812484302314-102.968870602809i</v>
      </c>
      <c r="E1373" t="str">
        <f t="shared" si="384"/>
        <v>162.080092488113-1.37074810394016i</v>
      </c>
      <c r="F1373" t="str">
        <f t="shared" si="385"/>
        <v>2.90990988461598-966.292798464416i</v>
      </c>
      <c r="G1373" t="str">
        <f t="shared" si="386"/>
        <v>0.999999991307658-0.000093232728986591i</v>
      </c>
      <c r="H1373" t="str">
        <f t="shared" si="387"/>
        <v>15.1708546904079+3.65979654052949i</v>
      </c>
      <c r="I1373" t="str">
        <f t="shared" si="388"/>
        <v>24.2423227192673-99.1799573794886i</v>
      </c>
      <c r="K1373" t="str">
        <f t="shared" si="389"/>
        <v>0.311453922130866-0.0756630432465207i</v>
      </c>
      <c r="L1373" t="str">
        <f t="shared" si="390"/>
        <v>0.000833333333333333-5.21621741108225i</v>
      </c>
      <c r="M1373" t="str">
        <f t="shared" si="391"/>
        <v>0.005-1.83543906764284i</v>
      </c>
      <c r="N1373">
        <f t="shared" si="392"/>
        <v>77.795444143554661</v>
      </c>
      <c r="O1373">
        <f t="shared" si="393"/>
        <v>56.509082776211685</v>
      </c>
      <c r="P1373" s="3">
        <f t="shared" si="394"/>
        <v>56.509082776211685</v>
      </c>
      <c r="Q1373" s="3">
        <f t="shared" si="395"/>
        <v>-102.20455585644534</v>
      </c>
      <c r="R1373">
        <f t="shared" si="396"/>
        <v>77.795444143554661</v>
      </c>
      <c r="S1373">
        <f t="shared" si="397"/>
        <v>0.15456718547024881</v>
      </c>
      <c r="T1373">
        <f t="shared" si="380"/>
        <v>56.509082776211685</v>
      </c>
    </row>
    <row r="1374" spans="1:20" x14ac:dyDescent="0.25">
      <c r="A1374">
        <f t="shared" si="381"/>
        <v>974.8647309399006</v>
      </c>
      <c r="B1374">
        <f t="shared" si="398"/>
        <v>155.15454077503574</v>
      </c>
      <c r="C1374" t="str">
        <f t="shared" si="382"/>
        <v>-141.371461748684-651.189308080755i</v>
      </c>
      <c r="D1374" t="str">
        <f t="shared" si="383"/>
        <v>3.47812484182785-102.579075741363i</v>
      </c>
      <c r="E1374" t="str">
        <f t="shared" si="384"/>
        <v>162.077311131273-1.37523866762914i</v>
      </c>
      <c r="F1374" t="str">
        <f t="shared" si="385"/>
        <v>2.90990988442338-962.634788334533i</v>
      </c>
      <c r="G1374" t="str">
        <f t="shared" si="386"/>
        <v>0.999999991241471-0.0000935870133505459i</v>
      </c>
      <c r="H1374" t="str">
        <f t="shared" si="387"/>
        <v>15.1710020464726+3.6737141720453i</v>
      </c>
      <c r="I1374" t="str">
        <f t="shared" si="388"/>
        <v>24.2423934861563-98.8049137302845i</v>
      </c>
      <c r="K1374" t="str">
        <f t="shared" si="389"/>
        <v>0.311320765578889-0.0759177995057648i</v>
      </c>
      <c r="L1374" t="str">
        <f t="shared" si="390"/>
        <v>0.000833333333333333-5.19647082195882i</v>
      </c>
      <c r="M1374" t="str">
        <f t="shared" si="391"/>
        <v>0.005-1.82849080259299i</v>
      </c>
      <c r="N1374">
        <f t="shared" si="392"/>
        <v>77.751310519578197</v>
      </c>
      <c r="O1374">
        <f t="shared" si="393"/>
        <v>56.474156438286698</v>
      </c>
      <c r="P1374" s="3">
        <f t="shared" si="394"/>
        <v>56.474156438286698</v>
      </c>
      <c r="Q1374" s="3">
        <f t="shared" si="395"/>
        <v>-102.2486894804218</v>
      </c>
      <c r="R1374">
        <f t="shared" si="396"/>
        <v>77.751310519578197</v>
      </c>
      <c r="S1374">
        <f t="shared" si="397"/>
        <v>0.15515454077503574</v>
      </c>
      <c r="T1374">
        <f t="shared" si="380"/>
        <v>56.474156438286698</v>
      </c>
    </row>
    <row r="1375" spans="1:20" x14ac:dyDescent="0.25">
      <c r="A1375">
        <f t="shared" si="381"/>
        <v>978.5692169174722</v>
      </c>
      <c r="B1375">
        <f t="shared" si="398"/>
        <v>155.74412802998089</v>
      </c>
      <c r="C1375" t="str">
        <f t="shared" si="382"/>
        <v>-141.305075718275-648.466045124677i</v>
      </c>
      <c r="D1375" t="str">
        <f t="shared" si="383"/>
        <v>3.47812484062346-102.190756514359i</v>
      </c>
      <c r="E1375" t="str">
        <f t="shared" si="384"/>
        <v>162.074511234875-1.37973875461624i</v>
      </c>
      <c r="F1375" t="str">
        <f t="shared" si="385"/>
        <v>2.90990988422932-958.990626029262i</v>
      </c>
      <c r="G1375" t="str">
        <f t="shared" si="386"/>
        <v>0.99999999117478-0.0000939426439950128i</v>
      </c>
      <c r="H1375" t="str">
        <f t="shared" si="387"/>
        <v>15.1711505260442+3.68768480968283i</v>
      </c>
      <c r="I1375" t="str">
        <f t="shared" si="388"/>
        <v>24.2424647922983-98.4312914293809i</v>
      </c>
      <c r="K1375" t="str">
        <f t="shared" si="389"/>
        <v>0.311186711263195-0.0761731776031577i</v>
      </c>
      <c r="L1375" t="str">
        <f t="shared" si="390"/>
        <v>0.000833333333333333-5.17679898581272i</v>
      </c>
      <c r="M1375" t="str">
        <f t="shared" si="391"/>
        <v>0.005-1.8215688409972i</v>
      </c>
      <c r="N1375">
        <f t="shared" si="392"/>
        <v>77.707033583178969</v>
      </c>
      <c r="O1375">
        <f t="shared" si="393"/>
        <v>56.439215956218888</v>
      </c>
      <c r="P1375" s="3">
        <f t="shared" si="394"/>
        <v>56.439215956218888</v>
      </c>
      <c r="Q1375" s="3">
        <f t="shared" si="395"/>
        <v>-102.29296641682103</v>
      </c>
      <c r="R1375">
        <f t="shared" si="396"/>
        <v>77.707033583178969</v>
      </c>
      <c r="S1375">
        <f t="shared" si="397"/>
        <v>0.15574412802998089</v>
      </c>
      <c r="T1375">
        <f t="shared" si="380"/>
        <v>56.439215956218888</v>
      </c>
    </row>
    <row r="1376" spans="1:20" x14ac:dyDescent="0.25">
      <c r="A1376">
        <f t="shared" si="381"/>
        <v>982.28777994175869</v>
      </c>
      <c r="B1376">
        <f t="shared" si="398"/>
        <v>156.33595571649482</v>
      </c>
      <c r="C1376" t="str">
        <f t="shared" si="382"/>
        <v>-141.238247127257-645.752354337322i</v>
      </c>
      <c r="D1376" t="str">
        <f t="shared" si="383"/>
        <v>3.4781248394099-101.803907335696i</v>
      </c>
      <c r="E1376" t="str">
        <f t="shared" si="384"/>
        <v>162.071692694322-1.38424832681815i</v>
      </c>
      <c r="F1376" t="str">
        <f t="shared" si="385"/>
        <v>2.90990988403376-955.3602591261i</v>
      </c>
      <c r="G1376" t="str">
        <f t="shared" si="386"/>
        <v>0.99999999110758-0.0000942996260358569i</v>
      </c>
      <c r="H1376" t="str">
        <f t="shared" si="387"/>
        <v>15.1713001377002+3.70170865622964i</v>
      </c>
      <c r="I1376" t="str">
        <f t="shared" si="388"/>
        <v>24.2425366418058-98.0590851021697i</v>
      </c>
      <c r="K1376" t="str">
        <f t="shared" si="389"/>
        <v>0.311051753969721-0.0764291764507014i</v>
      </c>
      <c r="L1376" t="str">
        <f t="shared" si="390"/>
        <v>0.000833333333333333-5.15720161965802i</v>
      </c>
      <c r="M1376" t="str">
        <f t="shared" si="391"/>
        <v>0.005-1.81467308328073i</v>
      </c>
      <c r="N1376">
        <f t="shared" si="392"/>
        <v>77.662613045742035</v>
      </c>
      <c r="O1376">
        <f t="shared" si="393"/>
        <v>56.404261235948844</v>
      </c>
      <c r="P1376" s="3">
        <f t="shared" si="394"/>
        <v>56.404261235948844</v>
      </c>
      <c r="Q1376" s="3">
        <f t="shared" si="395"/>
        <v>-102.33738695425797</v>
      </c>
      <c r="R1376">
        <f t="shared" si="396"/>
        <v>77.662613045742035</v>
      </c>
      <c r="S1376">
        <f t="shared" si="397"/>
        <v>0.15633595571649483</v>
      </c>
      <c r="T1376">
        <f t="shared" si="380"/>
        <v>56.404261235948844</v>
      </c>
    </row>
    <row r="1377" spans="1:20" x14ac:dyDescent="0.25">
      <c r="A1377">
        <f t="shared" si="381"/>
        <v>986.02047350553744</v>
      </c>
      <c r="B1377">
        <f t="shared" si="398"/>
        <v>156.93003234821751</v>
      </c>
      <c r="C1377" t="str">
        <f t="shared" si="382"/>
        <v>-141.170973477339-643.048199121756i</v>
      </c>
      <c r="D1377" t="str">
        <f t="shared" si="383"/>
        <v>3.4781248381871-101.418522640418i</v>
      </c>
      <c r="E1377" t="str">
        <f t="shared" si="384"/>
        <v>162.068855404704-1.38876734536293i</v>
      </c>
      <c r="F1377" t="str">
        <f t="shared" si="385"/>
        <v>2.90990988383674-951.743635401005i</v>
      </c>
      <c r="G1377" t="str">
        <f t="shared" si="386"/>
        <v>0.99999999103987-0.0000946579646083839i</v>
      </c>
      <c r="H1377" t="str">
        <f t="shared" si="387"/>
        <v>15.1714508900836+3.71578591525941i</v>
      </c>
      <c r="I1377" t="str">
        <f t="shared" si="388"/>
        <v>24.2426090388221-97.6882893944125i</v>
      </c>
      <c r="K1377" t="str">
        <f t="shared" si="389"/>
        <v>0.310915888466237-0.0766857949256016i</v>
      </c>
      <c r="L1377" t="str">
        <f t="shared" si="390"/>
        <v>0.000833333333333333-5.13767844158002i</v>
      </c>
      <c r="M1377" t="str">
        <f t="shared" si="391"/>
        <v>0.005-1.8078034302458i</v>
      </c>
      <c r="N1377">
        <f t="shared" si="392"/>
        <v>77.618048620074475</v>
      </c>
      <c r="O1377">
        <f t="shared" si="393"/>
        <v>56.369292182890149</v>
      </c>
      <c r="P1377" s="3">
        <f t="shared" si="394"/>
        <v>56.369292182890149</v>
      </c>
      <c r="Q1377" s="3">
        <f t="shared" si="395"/>
        <v>-102.38195137992552</v>
      </c>
      <c r="R1377">
        <f t="shared" si="396"/>
        <v>77.618048620074475</v>
      </c>
      <c r="S1377">
        <f t="shared" si="397"/>
        <v>0.15693003234821751</v>
      </c>
      <c r="T1377">
        <f t="shared" si="380"/>
        <v>56.369292182890149</v>
      </c>
    </row>
    <row r="1378" spans="1:20" x14ac:dyDescent="0.25">
      <c r="A1378">
        <f t="shared" si="381"/>
        <v>989.76735130485849</v>
      </c>
      <c r="B1378">
        <f t="shared" si="398"/>
        <v>157.52636647114073</v>
      </c>
      <c r="C1378" t="str">
        <f t="shared" si="382"/>
        <v>-141.103252262628-640.353543040126i</v>
      </c>
      <c r="D1378" t="str">
        <f t="shared" si="383"/>
        <v>3.47812483695498-101.034596884636i</v>
      </c>
      <c r="E1378" t="str">
        <f t="shared" si="384"/>
        <v>162.065999260797-1.39329577058318i</v>
      </c>
      <c r="F1378" t="str">
        <f t="shared" si="385"/>
        <v>2.9099098836382-948.140702827629i</v>
      </c>
      <c r="G1378" t="str">
        <f t="shared" si="386"/>
        <v>0.999999990971643-0.000095017664867413i</v>
      </c>
      <c r="H1378" t="str">
        <f t="shared" si="387"/>
        <v>15.1716027919037+3.72991679113534i</v>
      </c>
      <c r="I1378" t="str">
        <f t="shared" si="388"/>
        <v>24.2426819875228-97.3188989721645i</v>
      </c>
      <c r="K1378" t="str">
        <f t="shared" si="389"/>
        <v>0.310779109502464-0.076943031869931i</v>
      </c>
      <c r="L1378" t="str">
        <f t="shared" si="390"/>
        <v>0.000833333333333333-5.11822917073124i</v>
      </c>
      <c r="M1378" t="str">
        <f t="shared" si="391"/>
        <v>0.005-1.80095978307013i</v>
      </c>
      <c r="N1378">
        <f t="shared" si="392"/>
        <v>77.573340020431715</v>
      </c>
      <c r="O1378">
        <f t="shared" si="393"/>
        <v>56.334308701927469</v>
      </c>
      <c r="P1378" s="3">
        <f t="shared" si="394"/>
        <v>56.334308701927469</v>
      </c>
      <c r="Q1378" s="3">
        <f t="shared" si="395"/>
        <v>-102.42665997956829</v>
      </c>
      <c r="R1378">
        <f t="shared" si="396"/>
        <v>77.573340020431715</v>
      </c>
      <c r="S1378">
        <f t="shared" si="397"/>
        <v>0.15752636647114074</v>
      </c>
      <c r="T1378">
        <f t="shared" si="380"/>
        <v>56.334308701927469</v>
      </c>
    </row>
    <row r="1379" spans="1:20" x14ac:dyDescent="0.25">
      <c r="A1379">
        <f t="shared" si="381"/>
        <v>993.52846723981691</v>
      </c>
      <c r="B1379">
        <f t="shared" si="398"/>
        <v>158.12496666373107</v>
      </c>
      <c r="C1379" t="str">
        <f t="shared" si="382"/>
        <v>-141.035080969699-637.668349813309i</v>
      </c>
      <c r="D1379" t="str">
        <f t="shared" si="383"/>
        <v>3.47812483571348-100.652124545451i</v>
      </c>
      <c r="E1379" t="str">
        <f t="shared" si="384"/>
        <v>162.063124157065-1.39783356200813i</v>
      </c>
      <c r="F1379" t="str">
        <f t="shared" si="385"/>
        <v>2.90990988343816-944.551409576575i</v>
      </c>
      <c r="G1379" t="str">
        <f t="shared" si="386"/>
        <v>0.999999990902897-0.0000953787319873523i</v>
      </c>
      <c r="H1379" t="str">
        <f t="shared" si="387"/>
        <v>15.1717558519363+3.74410148901309i</v>
      </c>
      <c r="I1379" t="str">
        <f t="shared" si="388"/>
        <v>24.2427554921148-96.9509085216959i</v>
      </c>
      <c r="K1379" t="str">
        <f t="shared" si="389"/>
        <v>0.310641411810204-0.0772008860902881i</v>
      </c>
      <c r="L1379" t="str">
        <f t="shared" si="390"/>
        <v>0.000833333333333333-5.09885352732739i</v>
      </c>
      <c r="M1379" t="str">
        <f t="shared" si="391"/>
        <v>0.005-1.79414204330557i</v>
      </c>
      <c r="N1379">
        <f t="shared" si="392"/>
        <v>77.528486962546154</v>
      </c>
      <c r="O1379">
        <f t="shared" si="393"/>
        <v>56.299310697415365</v>
      </c>
      <c r="P1379" s="3">
        <f t="shared" si="394"/>
        <v>56.299310697415365</v>
      </c>
      <c r="Q1379" s="3">
        <f t="shared" si="395"/>
        <v>-102.47151303745385</v>
      </c>
      <c r="R1379">
        <f t="shared" si="396"/>
        <v>77.528486962546154</v>
      </c>
      <c r="S1379">
        <f t="shared" si="397"/>
        <v>0.15812496666373108</v>
      </c>
      <c r="T1379">
        <f t="shared" si="380"/>
        <v>56.299310697415365</v>
      </c>
    </row>
    <row r="1380" spans="1:20" x14ac:dyDescent="0.25">
      <c r="A1380">
        <f t="shared" si="381"/>
        <v>997.30387541532821</v>
      </c>
      <c r="B1380">
        <f t="shared" si="398"/>
        <v>158.72584153705324</v>
      </c>
      <c r="C1380" t="str">
        <f t="shared" si="382"/>
        <v>-140.966457077675-634.992583320511i</v>
      </c>
      <c r="D1380" t="str">
        <f t="shared" si="383"/>
        <v>3.47812483446254-100.271100120868i</v>
      </c>
      <c r="E1380" t="str">
        <f t="shared" si="384"/>
        <v>162.060229987668-1.40238067835788i</v>
      </c>
      <c r="F1380" t="str">
        <f t="shared" si="385"/>
        <v>2.90990988323659-940.975704014658i</v>
      </c>
      <c r="G1380" t="str">
        <f t="shared" si="386"/>
        <v>0.999999990833628-0.0000957411711622723i</v>
      </c>
      <c r="H1380" t="str">
        <f t="shared" si="387"/>
        <v>15.1719100790245+3.75834021484417i</v>
      </c>
      <c r="I1380" t="str">
        <f t="shared" si="388"/>
        <v>24.2428295568377-96.5843127494183i</v>
      </c>
      <c r="K1380" t="str">
        <f t="shared" si="389"/>
        <v>0.310502790103467-0.0774593563574574i</v>
      </c>
      <c r="L1380" t="str">
        <f t="shared" si="390"/>
        <v>0.000833333333333333-5.07955123264334i</v>
      </c>
      <c r="M1380" t="str">
        <f t="shared" si="391"/>
        <v>0.005-1.78735011287664i</v>
      </c>
      <c r="N1380">
        <f t="shared" si="392"/>
        <v>77.48348916365407</v>
      </c>
      <c r="O1380">
        <f t="shared" si="393"/>
        <v>56.264298073176342</v>
      </c>
      <c r="P1380" s="3">
        <f t="shared" si="394"/>
        <v>56.264298073176342</v>
      </c>
      <c r="Q1380" s="3">
        <f t="shared" si="395"/>
        <v>-102.51651083634593</v>
      </c>
      <c r="R1380">
        <f t="shared" si="396"/>
        <v>77.48348916365407</v>
      </c>
      <c r="S1380">
        <f t="shared" si="397"/>
        <v>0.15872584153705324</v>
      </c>
      <c r="T1380">
        <f t="shared" si="380"/>
        <v>56.264298073176342</v>
      </c>
    </row>
    <row r="1381" spans="1:20" x14ac:dyDescent="0.25">
      <c r="A1381">
        <f t="shared" si="381"/>
        <v>1001.0936301419064</v>
      </c>
      <c r="B1381">
        <f t="shared" si="398"/>
        <v>159.32899973489404</v>
      </c>
      <c r="C1381" t="str">
        <f t="shared" si="382"/>
        <v>-140.897378058318-632.326207598937i</v>
      </c>
      <c r="D1381" t="str">
        <f t="shared" si="383"/>
        <v>3.47812483320204-99.8915181297241i</v>
      </c>
      <c r="E1381" t="str">
        <f t="shared" si="384"/>
        <v>162.057316646461-1.40693707753477i</v>
      </c>
      <c r="F1381" t="str">
        <f t="shared" si="385"/>
        <v>2.90990988303348-937.413534704148i</v>
      </c>
      <c r="G1381" t="str">
        <f t="shared" si="386"/>
        <v>0.999999990763831-0.0000961049876059811i</v>
      </c>
      <c r="H1381" t="str">
        <f t="shared" si="387"/>
        <v>15.1720654820791+3.77263317537904i</v>
      </c>
      <c r="I1381" t="str">
        <f t="shared" si="388"/>
        <v>24.2429041859631-96.2191063818062i</v>
      </c>
      <c r="K1381" t="str">
        <f t="shared" si="389"/>
        <v>0.310363239078611-0.0777184414060695i</v>
      </c>
      <c r="L1381" t="str">
        <f t="shared" si="390"/>
        <v>0.000833333333333333-5.06032200900912i</v>
      </c>
      <c r="M1381" t="str">
        <f t="shared" si="391"/>
        <v>0.005-1.78058389407914i</v>
      </c>
      <c r="N1381">
        <f t="shared" si="392"/>
        <v>77.438346342523445</v>
      </c>
      <c r="O1381">
        <f t="shared" si="393"/>
        <v>56.229270732499856</v>
      </c>
      <c r="P1381" s="3">
        <f t="shared" si="394"/>
        <v>56.229270732499856</v>
      </c>
      <c r="Q1381" s="3">
        <f t="shared" si="395"/>
        <v>-102.56165365747655</v>
      </c>
      <c r="R1381">
        <f t="shared" si="396"/>
        <v>77.438346342523445</v>
      </c>
      <c r="S1381">
        <f t="shared" si="397"/>
        <v>0.15932899973489403</v>
      </c>
      <c r="T1381">
        <f t="shared" si="380"/>
        <v>56.229270732499856</v>
      </c>
    </row>
    <row r="1382" spans="1:20" x14ac:dyDescent="0.25">
      <c r="A1382">
        <f t="shared" si="381"/>
        <v>1004.8977859364456</v>
      </c>
      <c r="B1382">
        <f t="shared" si="398"/>
        <v>159.93444993388664</v>
      </c>
      <c r="C1382" t="str">
        <f t="shared" si="382"/>
        <v>-140.827841376099-629.669186843402i</v>
      </c>
      <c r="D1382" t="str">
        <f t="shared" si="383"/>
        <v>3.47812483193197-99.5133731116045i</v>
      </c>
      <c r="E1382" t="str">
        <f t="shared" si="384"/>
        <v>162.054384027001-1.41150271661754i</v>
      </c>
      <c r="F1382" t="str">
        <f t="shared" si="385"/>
        <v>2.90990988282883-933.86485040205i</v>
      </c>
      <c r="G1382" t="str">
        <f t="shared" si="386"/>
        <v>0.999999990693503-0.0000964701865520993i</v>
      </c>
      <c r="H1382" t="str">
        <f t="shared" si="387"/>
        <v>15.1722220700792+3.78698057817037i</v>
      </c>
      <c r="I1382" t="str">
        <f t="shared" si="388"/>
        <v>24.2429793837956-95.8552841653236i</v>
      </c>
      <c r="K1382" t="str">
        <f t="shared" si="389"/>
        <v>0.310222753414475-0.0779781399342551i</v>
      </c>
      <c r="L1382" t="str">
        <f t="shared" si="390"/>
        <v>0.000833333333333333-5.04116557980586i</v>
      </c>
      <c r="M1382" t="str">
        <f t="shared" si="391"/>
        <v>0.005-1.77384328957874i</v>
      </c>
      <c r="N1382">
        <f t="shared" si="392"/>
        <v>77.39305821948291</v>
      </c>
      <c r="O1382">
        <f t="shared" si="393"/>
        <v>56.194228578140525</v>
      </c>
      <c r="P1382" s="3">
        <f t="shared" si="394"/>
        <v>56.194228578140525</v>
      </c>
      <c r="Q1382" s="3">
        <f t="shared" si="395"/>
        <v>-102.60694178051709</v>
      </c>
      <c r="R1382">
        <f t="shared" si="396"/>
        <v>77.39305821948291</v>
      </c>
      <c r="S1382">
        <f t="shared" si="397"/>
        <v>0.15993444993388664</v>
      </c>
      <c r="T1382">
        <f t="shared" si="380"/>
        <v>56.194228578140525</v>
      </c>
    </row>
    <row r="1383" spans="1:20" x14ac:dyDescent="0.25">
      <c r="A1383">
        <f t="shared" si="381"/>
        <v>1008.7163975230042</v>
      </c>
      <c r="B1383">
        <f t="shared" si="398"/>
        <v>160.54220084363541</v>
      </c>
      <c r="C1383" t="str">
        <f t="shared" si="382"/>
        <v>-140.757844488292-627.021485405971i</v>
      </c>
      <c r="D1383" t="str">
        <f t="shared" si="383"/>
        <v>3.47812483065225-99.1366596267671i</v>
      </c>
      <c r="E1383" t="str">
        <f t="shared" si="384"/>
        <v>162.051432022546-1.41607755185327i</v>
      </c>
      <c r="F1383" t="str">
        <f t="shared" si="385"/>
        <v>2.90990988262264-930.329600059355i</v>
      </c>
      <c r="G1383" t="str">
        <f t="shared" si="386"/>
        <v>0.999999990622639-0.000096836773254135i</v>
      </c>
      <c r="H1383" t="str">
        <f t="shared" si="387"/>
        <v>15.1723798520725+3.80138263157622i</v>
      </c>
      <c r="I1383" t="str">
        <f t="shared" si="388"/>
        <v>24.2430551546723-95.492840866346i</v>
      </c>
      <c r="K1383" t="str">
        <f t="shared" si="389"/>
        <v>0.310081327772525-0.0782384506033025i</v>
      </c>
      <c r="L1383" t="str">
        <f t="shared" si="390"/>
        <v>0.000833333333333333-5.0220816694619i</v>
      </c>
      <c r="M1383" t="str">
        <f t="shared" si="391"/>
        <v>0.005-1.76712820240959i</v>
      </c>
      <c r="N1383">
        <f t="shared" si="392"/>
        <v>77.347624516449287</v>
      </c>
      <c r="O1383">
        <f t="shared" si="393"/>
        <v>56.15917151231676</v>
      </c>
      <c r="P1383" s="3">
        <f t="shared" si="394"/>
        <v>56.15917151231676</v>
      </c>
      <c r="Q1383" s="3">
        <f t="shared" si="395"/>
        <v>-102.65237548355071</v>
      </c>
      <c r="R1383">
        <f t="shared" si="396"/>
        <v>77.347624516449287</v>
      </c>
      <c r="S1383">
        <f t="shared" si="397"/>
        <v>0.16054220084363541</v>
      </c>
      <c r="T1383">
        <f t="shared" si="380"/>
        <v>56.15917151231676</v>
      </c>
    </row>
    <row r="1384" spans="1:20" x14ac:dyDescent="0.25">
      <c r="A1384">
        <f t="shared" si="381"/>
        <v>1012.5495198335917</v>
      </c>
      <c r="B1384">
        <f t="shared" si="398"/>
        <v>161.15226120684125</v>
      </c>
      <c r="C1384" t="str">
        <f t="shared" si="382"/>
        <v>-140.687384845061-624.383067795604i</v>
      </c>
      <c r="D1384" t="str">
        <f t="shared" si="383"/>
        <v>3.47812482936276-98.7613722560599i</v>
      </c>
      <c r="E1384" t="str">
        <f t="shared" si="384"/>
        <v>162.048460526066-1.42066153865115i</v>
      </c>
      <c r="F1384" t="str">
        <f t="shared" si="385"/>
        <v>2.90990988241487-926.80773282028i</v>
      </c>
      <c r="G1384" t="str">
        <f t="shared" si="386"/>
        <v>0.999999990551236-0.00009720475298556i</v>
      </c>
      <c r="H1384" t="str">
        <f t="shared" si="387"/>
        <v>15.172538837176+3.81583954476343i</v>
      </c>
      <c r="I1384" t="str">
        <f t="shared" si="388"/>
        <v>24.2431315029634-95.1317712710836i</v>
      </c>
      <c r="K1384" t="str">
        <f t="shared" si="389"/>
        <v>0.309938956796998-0.0784993720373126i</v>
      </c>
      <c r="L1384" t="str">
        <f t="shared" si="390"/>
        <v>0.000833333333333333-5.00307000344879i</v>
      </c>
      <c r="M1384" t="str">
        <f t="shared" si="391"/>
        <v>0.005-1.76043853597289i</v>
      </c>
      <c r="N1384">
        <f t="shared" si="392"/>
        <v>77.302044956956422</v>
      </c>
      <c r="O1384">
        <f t="shared" si="393"/>
        <v>56.124099436709294</v>
      </c>
      <c r="P1384" s="3">
        <f t="shared" si="394"/>
        <v>56.124099436709294</v>
      </c>
      <c r="Q1384" s="3">
        <f t="shared" si="395"/>
        <v>-102.69795504304358</v>
      </c>
      <c r="R1384">
        <f t="shared" si="396"/>
        <v>77.302044956956422</v>
      </c>
      <c r="S1384">
        <f t="shared" si="397"/>
        <v>0.16115226120684126</v>
      </c>
      <c r="T1384">
        <f t="shared" si="380"/>
        <v>56.124099436709294</v>
      </c>
    </row>
    <row r="1385" spans="1:20" x14ac:dyDescent="0.25">
      <c r="A1385">
        <f t="shared" si="381"/>
        <v>1016.3972080089594</v>
      </c>
      <c r="B1385">
        <f t="shared" si="398"/>
        <v>161.76463979942724</v>
      </c>
      <c r="C1385" t="str">
        <f t="shared" si="382"/>
        <v>-140.616459889544-621.753898677807i</v>
      </c>
      <c r="D1385" t="str">
        <f t="shared" si="383"/>
        <v>3.47812482806345-98.3875056008492i</v>
      </c>
      <c r="E1385" t="str">
        <f t="shared" si="384"/>
        <v>162.045469430241-1.42525463157442i</v>
      </c>
      <c r="F1385" t="str">
        <f t="shared" si="385"/>
        <v>2.9099098822055-923.299198021594i</v>
      </c>
      <c r="G1385" t="str">
        <f t="shared" si="386"/>
        <v>0.999999990479289-0.000097574131039885i</v>
      </c>
      <c r="H1385" t="str">
        <f t="shared" si="387"/>
        <v>15.1726990345766+3.83035152771073i</v>
      </c>
      <c r="I1385" t="str">
        <f t="shared" si="388"/>
        <v>24.2432084330727-94.7720701855123i</v>
      </c>
      <c r="K1385" t="str">
        <f t="shared" si="389"/>
        <v>0.309795635115051-0.0787609028228486i</v>
      </c>
      <c r="L1385" t="str">
        <f t="shared" si="390"/>
        <v>0.000833333333333333-4.98413030827732i</v>
      </c>
      <c r="M1385" t="str">
        <f t="shared" si="391"/>
        <v>0.005-1.75377419403555i</v>
      </c>
      <c r="N1385">
        <f t="shared" si="392"/>
        <v>77.256319266184676</v>
      </c>
      <c r="O1385">
        <f t="shared" si="393"/>
        <v>56.089012252459966</v>
      </c>
      <c r="P1385" s="3">
        <f t="shared" si="394"/>
        <v>56.089012252459966</v>
      </c>
      <c r="Q1385" s="3">
        <f t="shared" si="395"/>
        <v>-102.74368073381532</v>
      </c>
      <c r="R1385">
        <f t="shared" si="396"/>
        <v>77.256319266184676</v>
      </c>
      <c r="S1385">
        <f t="shared" si="397"/>
        <v>0.16176463979942723</v>
      </c>
      <c r="T1385">
        <f t="shared" si="380"/>
        <v>56.089012252459966</v>
      </c>
    </row>
    <row r="1386" spans="1:20" x14ac:dyDescent="0.25">
      <c r="A1386">
        <f t="shared" si="381"/>
        <v>1020.2595173993934</v>
      </c>
      <c r="B1386">
        <f t="shared" si="398"/>
        <v>162.37934543066507</v>
      </c>
      <c r="C1386" t="str">
        <f t="shared" si="382"/>
        <v>-140.545067057952-619.133942874265i</v>
      </c>
      <c r="D1386" t="str">
        <f t="shared" si="383"/>
        <v>3.47812482675426-98.0150542829383i</v>
      </c>
      <c r="E1386" t="str">
        <f t="shared" si="384"/>
        <v>162.042458627466-1.42985678433399i</v>
      </c>
      <c r="F1386" t="str">
        <f t="shared" si="385"/>
        <v>2.90990988199455-919.803945191851i</v>
      </c>
      <c r="G1386" t="str">
        <f t="shared" si="386"/>
        <v>0.999999990406794-0.0000979449127307361i</v>
      </c>
      <c r="H1386" t="str">
        <f t="shared" si="387"/>
        <v>15.1728604535315+3.84491879121212i</v>
      </c>
      <c r="I1386" t="str">
        <f t="shared" si="388"/>
        <v>24.2432859494378-94.4137324352946i</v>
      </c>
      <c r="K1386" t="str">
        <f t="shared" si="389"/>
        <v>0.309651357336915-0.0790230415085909i</v>
      </c>
      <c r="L1386" t="str">
        <f t="shared" si="390"/>
        <v>0.000833333333333333-4.96526231149367i</v>
      </c>
      <c r="M1386" t="str">
        <f t="shared" si="391"/>
        <v>0.005-1.74713508072878i</v>
      </c>
      <c r="N1386">
        <f t="shared" si="392"/>
        <v>77.21044717098917</v>
      </c>
      <c r="O1386">
        <f t="shared" si="393"/>
        <v>56.053909860170165</v>
      </c>
      <c r="P1386" s="3">
        <f t="shared" si="394"/>
        <v>56.053909860170165</v>
      </c>
      <c r="Q1386" s="3">
        <f t="shared" si="395"/>
        <v>-102.78955282901083</v>
      </c>
      <c r="R1386">
        <f t="shared" si="396"/>
        <v>77.21044717098917</v>
      </c>
      <c r="S1386">
        <f t="shared" si="397"/>
        <v>0.16237934543066507</v>
      </c>
      <c r="T1386">
        <f t="shared" si="380"/>
        <v>56.053909860170165</v>
      </c>
    </row>
    <row r="1387" spans="1:20" x14ac:dyDescent="0.25">
      <c r="A1387">
        <f t="shared" si="381"/>
        <v>1024.136503565511</v>
      </c>
      <c r="B1387">
        <f t="shared" si="398"/>
        <v>162.99638694330159</v>
      </c>
      <c r="C1387" t="str">
        <f t="shared" si="382"/>
        <v>-140.473203779659-616.5231653625i</v>
      </c>
      <c r="D1387" t="str">
        <f t="shared" si="383"/>
        <v>3.47812482543508-97.6440129444886i</v>
      </c>
      <c r="E1387" t="str">
        <f t="shared" si="384"/>
        <v>162.03942800986-1.43446794978086i</v>
      </c>
      <c r="F1387" t="str">
        <f t="shared" si="385"/>
        <v>2.90990988178199-916.321924050655i</v>
      </c>
      <c r="G1387" t="str">
        <f t="shared" si="386"/>
        <v>0.999999990333747-0.0000983171033919311i</v>
      </c>
      <c r="H1387" t="str">
        <f t="shared" si="387"/>
        <v>15.1730231033688+3.85954154688014i</v>
      </c>
      <c r="I1387" t="str">
        <f t="shared" si="388"/>
        <v>24.2433640565298-94.0567528657043i</v>
      </c>
      <c r="K1387" t="str">
        <f t="shared" si="389"/>
        <v>0.309506118056056-0.0792857866049875i</v>
      </c>
      <c r="L1387" t="str">
        <f t="shared" si="390"/>
        <v>0.000833333333333333-4.94646574167529i</v>
      </c>
      <c r="M1387" t="str">
        <f t="shared" si="391"/>
        <v>0.005-1.74052110054671i</v>
      </c>
      <c r="N1387">
        <f t="shared" si="392"/>
        <v>77.164428399929662</v>
      </c>
      <c r="O1387">
        <f t="shared" si="393"/>
        <v>56.018792159899597</v>
      </c>
      <c r="P1387" s="3">
        <f t="shared" si="394"/>
        <v>56.018792159899597</v>
      </c>
      <c r="Q1387" s="3">
        <f t="shared" si="395"/>
        <v>-102.83557160007034</v>
      </c>
      <c r="R1387">
        <f t="shared" si="396"/>
        <v>77.164428399929662</v>
      </c>
      <c r="S1387">
        <f t="shared" si="397"/>
        <v>0.1629963869433016</v>
      </c>
      <c r="T1387">
        <f t="shared" si="380"/>
        <v>56.018792159899597</v>
      </c>
    </row>
    <row r="1388" spans="1:20" x14ac:dyDescent="0.25">
      <c r="A1388">
        <f t="shared" si="381"/>
        <v>1028.0282222790602</v>
      </c>
      <c r="B1388">
        <f t="shared" si="398"/>
        <v>163.61577321368614</v>
      </c>
      <c r="C1388" t="str">
        <f t="shared" si="382"/>
        <v>-140.400867477295-613.921531275503i</v>
      </c>
      <c r="D1388" t="str">
        <f t="shared" si="383"/>
        <v>3.47812482410586-97.2743762479468i</v>
      </c>
      <c r="E1388" t="str">
        <f t="shared" si="384"/>
        <v>162.03637746926-1.43908807989852i</v>
      </c>
      <c r="F1388" t="str">
        <f t="shared" si="385"/>
        <v>2.90990988156781-912.853084507968i</v>
      </c>
      <c r="G1388" t="str">
        <f t="shared" si="386"/>
        <v>0.999999990260144-0.0000986907083775565i</v>
      </c>
      <c r="H1388" t="str">
        <f t="shared" si="387"/>
        <v>15.1731869934879+3.87422000714917i</v>
      </c>
      <c r="I1388" t="str">
        <f t="shared" si="388"/>
        <v>24.2434427588541-93.7011263415549i</v>
      </c>
      <c r="K1388" t="str">
        <f t="shared" si="389"/>
        <v>0.309359911849331-0.0795491365839014i</v>
      </c>
      <c r="L1388" t="str">
        <f t="shared" si="390"/>
        <v>0.000833333333333333-4.92774032842728i</v>
      </c>
      <c r="M1388" t="str">
        <f t="shared" si="391"/>
        <v>0.005-1.733932158345i</v>
      </c>
      <c r="N1388">
        <f t="shared" si="392"/>
        <v>77.11826268329996</v>
      </c>
      <c r="O1388">
        <f t="shared" si="393"/>
        <v>55.983659051164672</v>
      </c>
      <c r="P1388" s="3">
        <f t="shared" si="394"/>
        <v>55.983659051164672</v>
      </c>
      <c r="Q1388" s="3">
        <f t="shared" si="395"/>
        <v>-102.88173731670004</v>
      </c>
      <c r="R1388">
        <f t="shared" si="396"/>
        <v>77.11826268329996</v>
      </c>
      <c r="S1388">
        <f t="shared" si="397"/>
        <v>0.16361577321368614</v>
      </c>
      <c r="T1388">
        <f t="shared" ref="T1388:T1451" si="399">P1388</f>
        <v>55.983659051164672</v>
      </c>
    </row>
    <row r="1389" spans="1:20" x14ac:dyDescent="0.25">
      <c r="A1389">
        <f t="shared" ref="A1389:A1452" si="400">2*PI()*B1389</f>
        <v>1031.9347295237205</v>
      </c>
      <c r="B1389">
        <f t="shared" si="398"/>
        <v>164.23751315189816</v>
      </c>
      <c r="C1389" t="str">
        <f t="shared" ref="C1389:C1452" si="401">IMPRODUCT(D1389,E1389,$C$40,,K1389,$C$41)</f>
        <v>-140.328055566845-611.329005901407i</v>
      </c>
      <c r="D1389" t="str">
        <f t="shared" ref="D1389:D1452" si="402">IMDIV(IMPRODUCT($C$37,$C$38,COMPLEX(1,A1389/$C$38)),IMSUM(-1*A1389*A1389/$C$39,COMPLEX(0,1*A1389)))</f>
        <v>3.47812482276653-96.9061388759647i</v>
      </c>
      <c r="E1389" t="str">
        <f t="shared" ref="E1389:E1452" si="403">IMDIV(IMPRODUCT(IMSUM(F1389,G1389),$C$29,H1389),IMSUM(1,I1389))</f>
        <v>162.033306897236-1.44371712579628i</v>
      </c>
      <c r="F1389" t="str">
        <f t="shared" ref="F1389:F1452" si="404">IMDIV(IMPRODUCT($C$14,$C$15,COMPLEX(1,A1389/$C$15)),IMSUM(-1*A1389*A1389/$C$16,COMPLEX(0,A1389)))</f>
        <v>2.909909881352-909.397376663371i</v>
      </c>
      <c r="G1389" t="str">
        <f t="shared" ref="G1389:G1452" si="405">IMDIV(1,COMPLEX(1,A1389*$C$9*$C$10))</f>
        <v>0.999999990185981-0.0000990657330620441i</v>
      </c>
      <c r="H1389" t="str">
        <f t="shared" ref="H1389:H1452" si="406">IMDIV($C$3,IMSUM(K1389,COMPLEX(0,$C$28*A1389)))</f>
        <v>15.1733521333605+3.88895438527878i</v>
      </c>
      <c r="I1389" t="str">
        <f t="shared" ref="I1389:I1452" si="407">IMPRODUCT(F1389,$C$29,H1389,$C$31)</f>
        <v>24.2435220609509-93.3468477471266i</v>
      </c>
      <c r="K1389" t="str">
        <f t="shared" ref="K1389:K1452" si="408">IF($C$26&lt;=0,IMDIV(1,IMSUM(IMDIV(1,L1389),1/$C$18)),IMDIV(1,IMSUM(IMDIV(1,L1389),1/$C$18,IMDIV(1,M1389))))</f>
        <v>0.309212733277157-0.0798130898782606i</v>
      </c>
      <c r="L1389" t="str">
        <f t="shared" ref="L1389:L1452" si="409">IMSUM($C$21/$C$22,IMDIV(1,COMPLEX(0,$C$20*$C$22*A1389)))</f>
        <v>0.000833333333333333-4.90908580237824i</v>
      </c>
      <c r="M1389" t="str">
        <f t="shared" ref="M1389:M1452" si="410">IMSUM($C$25/$C$26,IMDIV(1,COMPLEX(0,$C$24*$C$26*A1389)))</f>
        <v>0.005-1.72736815933951i</v>
      </c>
      <c r="N1389">
        <f t="shared" ref="N1389:N1452" si="411">ABS(R1389)</f>
        <v>77.071949753158151</v>
      </c>
      <c r="O1389">
        <f t="shared" ref="O1389:O1452" si="412">ABS(P1389)</f>
        <v>55.94851043293751</v>
      </c>
      <c r="P1389" s="3">
        <f t="shared" ref="P1389:P1452" si="413">20*LOG10(IMABS(C1389))</f>
        <v>55.94851043293751</v>
      </c>
      <c r="Q1389" s="3">
        <f t="shared" ref="Q1389:Q1452" si="414">IMARGUMENT(C1389)*180/PI()</f>
        <v>-102.92805024684185</v>
      </c>
      <c r="R1389">
        <f t="shared" ref="R1389:R1452" si="415">IF(Q1389&lt;0,Q1389+180,Q1389-180)</f>
        <v>77.071949753158151</v>
      </c>
      <c r="S1389">
        <f t="shared" ref="S1389:S1452" si="416">B1389/1000</f>
        <v>0.16423751315189816</v>
      </c>
      <c r="T1389">
        <f t="shared" si="399"/>
        <v>55.94851043293751</v>
      </c>
    </row>
    <row r="1390" spans="1:20" x14ac:dyDescent="0.25">
      <c r="A1390">
        <f t="shared" si="400"/>
        <v>1035.8560814959108</v>
      </c>
      <c r="B1390">
        <f t="shared" ref="B1390:B1453" si="417">B1389*(1+B$42)</f>
        <v>164.86161570187537</v>
      </c>
      <c r="C1390" t="str">
        <f t="shared" si="401"/>
        <v>-140.254765457754-608.745554683132i</v>
      </c>
      <c r="D1390" t="str">
        <f t="shared" si="402"/>
        <v>3.478124821417-96.5392955313241i</v>
      </c>
      <c r="E1390" t="str">
        <f t="shared" si="403"/>
        <v>162.030216185088-1.44835503770189i</v>
      </c>
      <c r="F1390" t="str">
        <f t="shared" si="404"/>
        <v>2.90990988113454-905.954750805343i</v>
      </c>
      <c r="G1390" t="str">
        <f t="shared" si="405"/>
        <v>0.999999990111252-0.0000994421828402487i</v>
      </c>
      <c r="H1390" t="str">
        <f t="shared" si="406"/>
        <v>15.1735185325304+3.90374489535703i</v>
      </c>
      <c r="I1390" t="str">
        <f t="shared" si="407"/>
        <v>24.2436019673943-92.9939119860875i</v>
      </c>
      <c r="K1390" t="str">
        <f t="shared" si="408"/>
        <v>0.309064576883683-0.0800776448817053i</v>
      </c>
      <c r="L1390" t="str">
        <f t="shared" si="409"/>
        <v>0.000833333333333333-4.89050189517655i</v>
      </c>
      <c r="M1390" t="str">
        <f t="shared" si="410"/>
        <v>0.005-1.72082900910491i</v>
      </c>
      <c r="N1390">
        <f t="shared" si="411"/>
        <v>77.025489343355986</v>
      </c>
      <c r="O1390">
        <f t="shared" si="412"/>
        <v>55.913346203644494</v>
      </c>
      <c r="P1390" s="3">
        <f t="shared" si="413"/>
        <v>55.913346203644494</v>
      </c>
      <c r="Q1390" s="3">
        <f t="shared" si="414"/>
        <v>-102.97451065664401</v>
      </c>
      <c r="R1390">
        <f t="shared" si="415"/>
        <v>77.025489343355986</v>
      </c>
      <c r="S1390">
        <f t="shared" si="416"/>
        <v>0.16486161570187535</v>
      </c>
      <c r="T1390">
        <f t="shared" si="399"/>
        <v>55.913346203644494</v>
      </c>
    </row>
    <row r="1391" spans="1:20" x14ac:dyDescent="0.25">
      <c r="A1391">
        <f t="shared" si="400"/>
        <v>1039.7923346055952</v>
      </c>
      <c r="B1391">
        <f t="shared" si="417"/>
        <v>165.48808984154249</v>
      </c>
      <c r="C1391" t="str">
        <f t="shared" si="401"/>
        <v>-140.18099455302-606.171143218035i</v>
      </c>
      <c r="D1391" t="str">
        <f t="shared" si="402"/>
        <v>3.47812482005717-96.1738409368598i</v>
      </c>
      <c r="E1391" t="str">
        <f t="shared" si="403"/>
        <v>162.027105223854-1.45300176495439i</v>
      </c>
      <c r="F1391" t="str">
        <f t="shared" si="404"/>
        <v>2.90990988091543-902.525157410552i</v>
      </c>
      <c r="G1391" t="str">
        <f t="shared" si="405"/>
        <v>0.999999990035955-0.0000998200631275255i</v>
      </c>
      <c r="H1391" t="str">
        <f t="shared" si="406"/>
        <v>15.173686200615+3.9185917523039i</v>
      </c>
      <c r="I1391" t="str">
        <f t="shared" si="407"/>
        <v>24.2436824827941-92.6423139814271i</v>
      </c>
      <c r="K1391" t="str">
        <f t="shared" si="408"/>
        <v>0.308915437196957-0.0803427999482322i</v>
      </c>
      <c r="L1391" t="str">
        <f t="shared" si="409"/>
        <v>0.000833333333333333-4.8719883394865i</v>
      </c>
      <c r="M1391" t="str">
        <f t="shared" si="410"/>
        <v>0.005-1.71431461357333i</v>
      </c>
      <c r="N1391">
        <f t="shared" si="411"/>
        <v>76.978881189569947</v>
      </c>
      <c r="O1391">
        <f t="shared" si="412"/>
        <v>55.878166261164885</v>
      </c>
      <c r="P1391" s="3">
        <f t="shared" si="413"/>
        <v>55.878166261164885</v>
      </c>
      <c r="Q1391" s="3">
        <f t="shared" si="414"/>
        <v>-103.02111881043005</v>
      </c>
      <c r="R1391">
        <f t="shared" si="415"/>
        <v>76.978881189569947</v>
      </c>
      <c r="S1391">
        <f t="shared" si="416"/>
        <v>0.16548808984154248</v>
      </c>
      <c r="T1391">
        <f t="shared" si="399"/>
        <v>55.878166261164885</v>
      </c>
    </row>
    <row r="1392" spans="1:20" x14ac:dyDescent="0.25">
      <c r="A1392">
        <f t="shared" si="400"/>
        <v>1043.7435454770964</v>
      </c>
      <c r="B1392">
        <f t="shared" si="417"/>
        <v>166.11694458294036</v>
      </c>
      <c r="C1392" t="str">
        <f t="shared" si="401"/>
        <v>-140.10674024931-603.605737257603i</v>
      </c>
      <c r="D1392" t="str">
        <f t="shared" si="402"/>
        <v>3.47812481868701-95.8097698353858i</v>
      </c>
      <c r="E1392" t="str">
        <f t="shared" si="403"/>
        <v>162.023973904316-1.45765725599641i</v>
      </c>
      <c r="F1392" t="str">
        <f t="shared" si="404"/>
        <v>2.90990988069465-899.108547143156i</v>
      </c>
      <c r="G1392" t="str">
        <f t="shared" si="405"/>
        <v>0.999999989960084-0.000100199379359808i</v>
      </c>
      <c r="H1392" t="str">
        <f t="shared" si="406"/>
        <v>15.173855147305+3.93349517187455i</v>
      </c>
      <c r="I1392" t="str">
        <f t="shared" si="407"/>
        <v>24.2437636117949-92.2920486753792i</v>
      </c>
      <c r="K1392" t="str">
        <f t="shared" si="408"/>
        <v>0.308765308729113-0.0806085533918414i</v>
      </c>
      <c r="L1392" t="str">
        <f t="shared" si="409"/>
        <v>0.000833333333333333-4.85354486898437i</v>
      </c>
      <c r="M1392" t="str">
        <f t="shared" si="410"/>
        <v>0.005-1.707824879033i</v>
      </c>
      <c r="N1392">
        <f t="shared" si="411"/>
        <v>76.93212502933136</v>
      </c>
      <c r="O1392">
        <f t="shared" si="412"/>
        <v>55.84297050283007</v>
      </c>
      <c r="P1392" s="3">
        <f t="shared" si="413"/>
        <v>55.84297050283007</v>
      </c>
      <c r="Q1392" s="3">
        <f t="shared" si="414"/>
        <v>-103.06787497066864</v>
      </c>
      <c r="R1392">
        <f t="shared" si="415"/>
        <v>76.93212502933136</v>
      </c>
      <c r="S1392">
        <f t="shared" si="416"/>
        <v>0.16611694458294035</v>
      </c>
      <c r="T1392">
        <f t="shared" si="399"/>
        <v>55.84297050283007</v>
      </c>
    </row>
    <row r="1393" spans="1:20" x14ac:dyDescent="0.25">
      <c r="A1393">
        <f t="shared" si="400"/>
        <v>1047.7097709499094</v>
      </c>
      <c r="B1393">
        <f t="shared" si="417"/>
        <v>166.74818897235554</v>
      </c>
      <c r="C1393" t="str">
        <f t="shared" si="401"/>
        <v>-140.031999937051-601.049302707057i</v>
      </c>
      <c r="D1393" t="str">
        <f t="shared" si="402"/>
        <v>3.47812481730642-95.4470769896167i</v>
      </c>
      <c r="E1393" t="str">
        <f t="shared" si="403"/>
        <v>162.020822116998-1.46232145836732i</v>
      </c>
      <c r="F1393" t="str">
        <f t="shared" si="404"/>
        <v>2.9099098804722-895.704870854064i</v>
      </c>
      <c r="G1393" t="str">
        <f t="shared" si="405"/>
        <v>0.999999989883636-0.000100580136993686i</v>
      </c>
      <c r="H1393" t="str">
        <f t="shared" si="406"/>
        <v>15.1740253823654+3.94845537066285i</v>
      </c>
      <c r="I1393" t="str">
        <f t="shared" si="407"/>
        <v>24.2438453590771-91.9431110293484i</v>
      </c>
      <c r="K1393" t="str">
        <f t="shared" si="408"/>
        <v>0.308614185976544-0.0808749034861796i</v>
      </c>
      <c r="L1393" t="str">
        <f t="shared" si="409"/>
        <v>0.000833333333333333-4.83517121835463i</v>
      </c>
      <c r="M1393" t="str">
        <f t="shared" si="410"/>
        <v>0.005-1.70135971212692i</v>
      </c>
      <c r="N1393">
        <f t="shared" si="411"/>
        <v>76.885220602057572</v>
      </c>
      <c r="O1393">
        <f t="shared" si="412"/>
        <v>55.807758825421544</v>
      </c>
      <c r="P1393" s="3">
        <f t="shared" si="413"/>
        <v>55.807758825421544</v>
      </c>
      <c r="Q1393" s="3">
        <f t="shared" si="414"/>
        <v>-103.11477939794243</v>
      </c>
      <c r="R1393">
        <f t="shared" si="415"/>
        <v>76.885220602057572</v>
      </c>
      <c r="S1393">
        <f t="shared" si="416"/>
        <v>0.16674818897235555</v>
      </c>
      <c r="T1393">
        <f t="shared" si="399"/>
        <v>55.807758825421544</v>
      </c>
    </row>
    <row r="1394" spans="1:20" x14ac:dyDescent="0.25">
      <c r="A1394">
        <f t="shared" si="400"/>
        <v>1051.6910680795193</v>
      </c>
      <c r="B1394">
        <f t="shared" si="417"/>
        <v>167.3818320904505</v>
      </c>
      <c r="C1394" t="str">
        <f t="shared" si="401"/>
        <v>-139.956771000551-598.501805625064i</v>
      </c>
      <c r="D1394" t="str">
        <f t="shared" si="402"/>
        <v>3.47812481591532-95.0857571820938i</v>
      </c>
      <c r="E1394" t="str">
        <f t="shared" si="403"/>
        <v>162.017649752177-1.4669943186957i</v>
      </c>
      <c r="F1394" t="str">
        <f t="shared" si="404"/>
        <v>2.90990988024805-892.314079580246i</v>
      </c>
      <c r="G1394" t="str">
        <f t="shared" si="405"/>
        <v>0.999999989806606-0.000100962341506485i</v>
      </c>
      <c r="H1394" t="str">
        <f t="shared" si="406"/>
        <v>15.1741969156361+3.96347256610461i</v>
      </c>
      <c r="I1394" t="str">
        <f t="shared" si="407"/>
        <v>24.2439277293561-91.5954960238404i</v>
      </c>
      <c r="K1394" t="str">
        <f t="shared" si="408"/>
        <v>0.308462063420099-0.081141848464183i</v>
      </c>
      <c r="L1394" t="str">
        <f t="shared" si="409"/>
        <v>0.000833333333333333-4.81686712328614i</v>
      </c>
      <c r="M1394" t="str">
        <f t="shared" si="410"/>
        <v>0.005-1.69491901985149i</v>
      </c>
      <c r="N1394">
        <f t="shared" si="411"/>
        <v>76.838167649082763</v>
      </c>
      <c r="O1394">
        <f t="shared" si="412"/>
        <v>55.772531125170332</v>
      </c>
      <c r="P1394" s="3">
        <f t="shared" si="413"/>
        <v>55.772531125170332</v>
      </c>
      <c r="Q1394" s="3">
        <f t="shared" si="414"/>
        <v>-103.16183235091724</v>
      </c>
      <c r="R1394">
        <f t="shared" si="415"/>
        <v>76.838167649082763</v>
      </c>
      <c r="S1394">
        <f t="shared" si="416"/>
        <v>0.16738183209045049</v>
      </c>
      <c r="T1394">
        <f t="shared" si="399"/>
        <v>55.772531125170332</v>
      </c>
    </row>
    <row r="1395" spans="1:20" x14ac:dyDescent="0.25">
      <c r="A1395">
        <f t="shared" si="400"/>
        <v>1055.6874941382214</v>
      </c>
      <c r="B1395">
        <f t="shared" si="417"/>
        <v>168.01788305239421</v>
      </c>
      <c r="C1395" t="str">
        <f t="shared" si="401"/>
        <v>-139.881050818101-595.963212223369i</v>
      </c>
      <c r="D1395" t="str">
        <f t="shared" si="402"/>
        <v>3.47812481451361-94.7258052151107i</v>
      </c>
      <c r="E1395" t="str">
        <f t="shared" si="403"/>
        <v>162.014456699884-1.47167578269193i</v>
      </c>
      <c r="F1395" t="str">
        <f t="shared" si="404"/>
        <v>2.9099098800222-888.936124544037i</v>
      </c>
      <c r="G1395" t="str">
        <f t="shared" si="405"/>
        <v>0.999999989728989-0.000101345998396343i</v>
      </c>
      <c r="H1395" t="str">
        <f t="shared" si="406"/>
        <v>15.1743697570324+3.97854697648124i</v>
      </c>
      <c r="I1395" t="str">
        <f t="shared" si="407"/>
        <v>24.2440107273848-91.2491986583892i</v>
      </c>
      <c r="K1395" t="str">
        <f t="shared" si="408"/>
        <v>0.308308935525261-0.081409386517719i</v>
      </c>
      <c r="L1395" t="str">
        <f t="shared" si="409"/>
        <v>0.000833333333333333-4.79863232046835i</v>
      </c>
      <c r="M1395" t="str">
        <f t="shared" si="410"/>
        <v>0.005-1.68850270955518i</v>
      </c>
      <c r="N1395">
        <f t="shared" si="411"/>
        <v>76.790965913689433</v>
      </c>
      <c r="O1395">
        <f t="shared" si="412"/>
        <v>55.737287297755394</v>
      </c>
      <c r="P1395" s="3">
        <f t="shared" si="413"/>
        <v>55.737287297755394</v>
      </c>
      <c r="Q1395" s="3">
        <f t="shared" si="414"/>
        <v>-103.20903408631057</v>
      </c>
      <c r="R1395">
        <f t="shared" si="415"/>
        <v>76.790965913689433</v>
      </c>
      <c r="S1395">
        <f t="shared" si="416"/>
        <v>0.16801788305239421</v>
      </c>
      <c r="T1395">
        <f t="shared" si="399"/>
        <v>55.737287297755394</v>
      </c>
    </row>
    <row r="1396" spans="1:20" x14ac:dyDescent="0.25">
      <c r="A1396">
        <f t="shared" si="400"/>
        <v>1059.6991066159467</v>
      </c>
      <c r="B1396">
        <f t="shared" si="417"/>
        <v>168.65635100799332</v>
      </c>
      <c r="C1396" t="str">
        <f t="shared" si="401"/>
        <v>-139.804836762102-593.433488866505i</v>
      </c>
      <c r="D1396" t="str">
        <f t="shared" si="402"/>
        <v>3.47812481310122-94.3672159106368i</v>
      </c>
      <c r="E1396" t="str">
        <f t="shared" si="403"/>
        <v>162.011242849914-1.47636579514159i</v>
      </c>
      <c r="F1396" t="str">
        <f t="shared" si="404"/>
        <v>2.9099098797946-885.570957152411i</v>
      </c>
      <c r="G1396" t="str">
        <f t="shared" si="405"/>
        <v>0.99999998965078-0.000101731113182293i</v>
      </c>
      <c r="H1396" t="str">
        <f t="shared" si="406"/>
        <v>15.1745439165452+3.99367882092287i</v>
      </c>
      <c r="I1396" t="str">
        <f t="shared" si="407"/>
        <v>24.2440943579507-90.9042139514813i</v>
      </c>
      <c r="K1396" t="str">
        <f t="shared" si="408"/>
        <v>0.308154796742359-0.0816775157972297i</v>
      </c>
      <c r="L1396" t="str">
        <f t="shared" si="409"/>
        <v>0.000833333333333333-4.78046654758752i</v>
      </c>
      <c r="M1396" t="str">
        <f t="shared" si="410"/>
        <v>0.005-1.68211068893721i</v>
      </c>
      <c r="N1396">
        <f t="shared" si="411"/>
        <v>76.743615141139642</v>
      </c>
      <c r="O1396">
        <f t="shared" si="412"/>
        <v>55.702027238303074</v>
      </c>
      <c r="P1396" s="3">
        <f t="shared" si="413"/>
        <v>55.702027238303074</v>
      </c>
      <c r="Q1396" s="3">
        <f t="shared" si="414"/>
        <v>-103.25638485886036</v>
      </c>
      <c r="R1396">
        <f t="shared" si="415"/>
        <v>76.743615141139642</v>
      </c>
      <c r="S1396">
        <f t="shared" si="416"/>
        <v>0.16865635100799331</v>
      </c>
      <c r="T1396">
        <f t="shared" si="399"/>
        <v>55.702027238303074</v>
      </c>
    </row>
    <row r="1397" spans="1:20" x14ac:dyDescent="0.25">
      <c r="A1397">
        <f t="shared" si="400"/>
        <v>1063.7259632210873</v>
      </c>
      <c r="B1397">
        <f t="shared" si="417"/>
        <v>169.29724514182371</v>
      </c>
      <c r="C1397" t="str">
        <f t="shared" si="401"/>
        <v>-139.728126199159-590.91260207142i</v>
      </c>
      <c r="D1397" t="str">
        <f t="shared" si="402"/>
        <v>3.4781248116781-94.0099841102456i</v>
      </c>
      <c r="E1397" t="str">
        <f t="shared" si="403"/>
        <v>162.008008091824-1.4810642998967i</v>
      </c>
      <c r="F1397" t="str">
        <f t="shared" si="404"/>
        <v>2.90990987956529-882.218528996316i</v>
      </c>
      <c r="G1397" t="str">
        <f t="shared" si="405"/>
        <v>0.999999989571977-0.000102117691404338i</v>
      </c>
      <c r="H1397" t="str">
        <f t="shared" si="406"/>
        <v>15.1747194042426+4.00886831941203i</v>
      </c>
      <c r="I1397" t="str">
        <f t="shared" si="407"/>
        <v>24.2441786258791-90.5605369404929i</v>
      </c>
      <c r="K1397" t="str">
        <f t="shared" si="408"/>
        <v>0.307999641506751-0.0819462344113668i</v>
      </c>
      <c r="L1397" t="str">
        <f t="shared" si="409"/>
        <v>0.000833333333333333-4.76236954332289i</v>
      </c>
      <c r="M1397" t="str">
        <f t="shared" si="410"/>
        <v>0.005-1.67574286604624i</v>
      </c>
      <c r="N1397">
        <f t="shared" si="411"/>
        <v>76.696115078707734</v>
      </c>
      <c r="O1397">
        <f t="shared" si="412"/>
        <v>55.666750841385337</v>
      </c>
      <c r="P1397" s="3">
        <f t="shared" si="413"/>
        <v>55.666750841385337</v>
      </c>
      <c r="Q1397" s="3">
        <f t="shared" si="414"/>
        <v>-103.30388492129227</v>
      </c>
      <c r="R1397">
        <f t="shared" si="415"/>
        <v>76.696115078707734</v>
      </c>
      <c r="S1397">
        <f t="shared" si="416"/>
        <v>0.1692972451418237</v>
      </c>
      <c r="T1397">
        <f t="shared" si="399"/>
        <v>55.666750841385337</v>
      </c>
    </row>
    <row r="1398" spans="1:20" x14ac:dyDescent="0.25">
      <c r="A1398">
        <f t="shared" si="400"/>
        <v>1067.7681218813275</v>
      </c>
      <c r="B1398">
        <f t="shared" si="417"/>
        <v>169.94057467336265</v>
      </c>
      <c r="C1398" t="str">
        <f t="shared" si="401"/>
        <v>-139.650916490216-588.40051850717i</v>
      </c>
      <c r="D1398" t="str">
        <f t="shared" si="402"/>
        <v>3.47812481024414-93.6541046750371i</v>
      </c>
      <c r="E1398" t="str">
        <f t="shared" si="403"/>
        <v>162.004752314944-1.48577123986987i</v>
      </c>
      <c r="F1398" t="str">
        <f t="shared" si="404"/>
        <v>2.90990987933424-878.878791849942i</v>
      </c>
      <c r="G1398" t="str">
        <f t="shared" si="405"/>
        <v>0.999999989492573-0.000102505738623535i</v>
      </c>
      <c r="H1398" t="str">
        <f t="shared" si="406"/>
        <v>15.1748962302691+4.02411569278708i</v>
      </c>
      <c r="I1398" t="str">
        <f t="shared" si="407"/>
        <v>24.2442635360316-90.2181626816072i</v>
      </c>
      <c r="K1398" t="str">
        <f t="shared" si="408"/>
        <v>0.30784346423904-0.0822155404266374i</v>
      </c>
      <c r="L1398" t="str">
        <f t="shared" si="409"/>
        <v>0.000833333333333333-4.74434104734299i</v>
      </c>
      <c r="M1398" t="str">
        <f t="shared" si="410"/>
        <v>0.005-1.66939914927898i</v>
      </c>
      <c r="N1398">
        <f t="shared" si="411"/>
        <v>76.648465475711362</v>
      </c>
      <c r="O1398">
        <f t="shared" si="412"/>
        <v>55.631458001018942</v>
      </c>
      <c r="P1398" s="3">
        <f t="shared" si="413"/>
        <v>55.631458001018942</v>
      </c>
      <c r="Q1398" s="3">
        <f t="shared" si="414"/>
        <v>-103.35153452428864</v>
      </c>
      <c r="R1398">
        <f t="shared" si="415"/>
        <v>76.648465475711362</v>
      </c>
      <c r="S1398">
        <f t="shared" si="416"/>
        <v>0.16994057467336265</v>
      </c>
      <c r="T1398">
        <f t="shared" si="399"/>
        <v>55.631458001018942</v>
      </c>
    </row>
    <row r="1399" spans="1:20" x14ac:dyDescent="0.25">
      <c r="A1399">
        <f t="shared" si="400"/>
        <v>1071.8256407444767</v>
      </c>
      <c r="B1399">
        <f t="shared" si="417"/>
        <v>170.58634885712144</v>
      </c>
      <c r="C1399" t="str">
        <f t="shared" si="401"/>
        <v>-139.573204990669-585.897204994589i</v>
      </c>
      <c r="D1399" t="str">
        <f t="shared" si="402"/>
        <v>3.47812480879925-93.2995724855663i</v>
      </c>
      <c r="E1399" t="str">
        <f t="shared" si="403"/>
        <v>162.001475408378-1.49048655702635i</v>
      </c>
      <c r="F1399" t="str">
        <f t="shared" si="404"/>
        <v>2.90990987910142-875.551697670049i</v>
      </c>
      <c r="G1399" t="str">
        <f t="shared" si="405"/>
        <v>0.999999989412565-0.000102895260422073i</v>
      </c>
      <c r="H1399" t="str">
        <f t="shared" si="406"/>
        <v>15.1750744048476+4.03942116274562i</v>
      </c>
      <c r="I1399" t="str">
        <f t="shared" si="407"/>
        <v>24.2443490933071-89.8770862497532i</v>
      </c>
      <c r="K1399" t="str">
        <f t="shared" si="408"/>
        <v>0.307686259345277-0.0824854318670381i</v>
      </c>
      <c r="L1399" t="str">
        <f t="shared" si="409"/>
        <v>0.000833333333333333-4.72638080030184i</v>
      </c>
      <c r="M1399" t="str">
        <f t="shared" si="410"/>
        <v>0.005-1.66307944737894i</v>
      </c>
      <c r="N1399">
        <f t="shared" si="411"/>
        <v>76.600666083544311</v>
      </c>
      <c r="O1399">
        <f t="shared" si="412"/>
        <v>55.5961486106644</v>
      </c>
      <c r="P1399" s="3">
        <f t="shared" si="413"/>
        <v>55.5961486106644</v>
      </c>
      <c r="Q1399" s="3">
        <f t="shared" si="414"/>
        <v>-103.39933391645569</v>
      </c>
      <c r="R1399">
        <f t="shared" si="415"/>
        <v>76.600666083544311</v>
      </c>
      <c r="S1399">
        <f t="shared" si="416"/>
        <v>0.17058634885712143</v>
      </c>
      <c r="T1399">
        <f t="shared" si="399"/>
        <v>55.5961486106644</v>
      </c>
    </row>
    <row r="1400" spans="1:20" x14ac:dyDescent="0.25">
      <c r="A1400">
        <f t="shared" si="400"/>
        <v>1075.8985781793056</v>
      </c>
      <c r="B1400">
        <f t="shared" si="417"/>
        <v>171.23457698277849</v>
      </c>
      <c r="C1400" t="str">
        <f t="shared" si="401"/>
        <v>-139.494989050488-583.402628505965i</v>
      </c>
      <c r="D1400" t="str">
        <f t="shared" si="402"/>
        <v>3.47812480734336-92.9463824417686i</v>
      </c>
      <c r="E1400" t="str">
        <f t="shared" si="403"/>
        <v>161.998177261012-1.49521019237637i</v>
      </c>
      <c r="F1400" t="str">
        <f t="shared" si="404"/>
        <v>2.90990987886682-872.237198595271i</v>
      </c>
      <c r="G1400" t="str">
        <f t="shared" si="405"/>
        <v>0.999999989331948-0.00010328626240335i</v>
      </c>
      <c r="H1400" t="str">
        <f t="shared" si="406"/>
        <v>15.1752539382788+4.05478495184804i</v>
      </c>
      <c r="I1400" t="str">
        <f t="shared" si="407"/>
        <v>24.2444353026421-89.5373027385279i</v>
      </c>
      <c r="K1400" t="str">
        <f t="shared" si="408"/>
        <v>0.307528021217177-0.0827559067136949i</v>
      </c>
      <c r="L1400" t="str">
        <f t="shared" si="409"/>
        <v>0.000833333333333333-4.70848854383527i</v>
      </c>
      <c r="M1400" t="str">
        <f t="shared" si="410"/>
        <v>0.005-1.65678366943509i</v>
      </c>
      <c r="N1400">
        <f t="shared" si="411"/>
        <v>76.552716655709119</v>
      </c>
      <c r="O1400">
        <f t="shared" si="412"/>
        <v>55.56082256322486</v>
      </c>
      <c r="P1400" s="3">
        <f t="shared" si="413"/>
        <v>55.56082256322486</v>
      </c>
      <c r="Q1400" s="3">
        <f t="shared" si="414"/>
        <v>-103.44728334429088</v>
      </c>
      <c r="R1400">
        <f t="shared" si="415"/>
        <v>76.552716655709119</v>
      </c>
      <c r="S1400">
        <f t="shared" si="416"/>
        <v>0.1712345769827785</v>
      </c>
      <c r="T1400">
        <f t="shared" si="399"/>
        <v>55.56082256322486</v>
      </c>
    </row>
    <row r="1401" spans="1:20" x14ac:dyDescent="0.25">
      <c r="A1401">
        <f t="shared" si="400"/>
        <v>1079.9869927763868</v>
      </c>
      <c r="B1401">
        <f t="shared" si="417"/>
        <v>171.88526837531305</v>
      </c>
      <c r="C1401" t="str">
        <f t="shared" si="401"/>
        <v>-139.416266014342-580.91675616472i</v>
      </c>
      <c r="D1401" t="str">
        <f t="shared" si="402"/>
        <v>3.47812480587639-92.5945294628869i</v>
      </c>
      <c r="E1401" t="str">
        <f t="shared" si="403"/>
        <v>161.994857761518-1.49994208596812i</v>
      </c>
      <c r="F1401" t="str">
        <f t="shared" si="404"/>
        <v>2.90990987863045-868.935246945428i</v>
      </c>
      <c r="G1401" t="str">
        <f t="shared" si="405"/>
        <v>0.999999989250717-0.000103678750192061i</v>
      </c>
      <c r="H1401" t="str">
        <f t="shared" si="406"/>
        <v>15.1754348409427+4.070207283521i</v>
      </c>
      <c r="I1401" t="str">
        <f t="shared" si="407"/>
        <v>24.2445221690106-89.1988072601308i</v>
      </c>
      <c r="K1401" t="str">
        <f t="shared" si="408"/>
        <v>0.307368744232335-0.0830269629044991i</v>
      </c>
      <c r="L1401" t="str">
        <f t="shared" si="409"/>
        <v>0.000833333333333333-4.69066402055715i</v>
      </c>
      <c r="M1401" t="str">
        <f t="shared" si="410"/>
        <v>0.005-1.65051172488054i</v>
      </c>
      <c r="N1401">
        <f t="shared" si="411"/>
        <v>76.504616947849811</v>
      </c>
      <c r="O1401">
        <f t="shared" si="412"/>
        <v>55.52547975104514</v>
      </c>
      <c r="P1401" s="3">
        <f t="shared" si="413"/>
        <v>55.52547975104514</v>
      </c>
      <c r="Q1401" s="3">
        <f t="shared" si="414"/>
        <v>-103.49538305215019</v>
      </c>
      <c r="R1401">
        <f t="shared" si="415"/>
        <v>76.504616947849811</v>
      </c>
      <c r="S1401">
        <f t="shared" si="416"/>
        <v>0.17188526837531304</v>
      </c>
      <c r="T1401">
        <f t="shared" si="399"/>
        <v>55.52547975104514</v>
      </c>
    </row>
    <row r="1402" spans="1:20" x14ac:dyDescent="0.25">
      <c r="A1402">
        <f t="shared" si="400"/>
        <v>1084.0909433489371</v>
      </c>
      <c r="B1402">
        <f t="shared" si="417"/>
        <v>172.53843239513924</v>
      </c>
      <c r="C1402" t="str">
        <f t="shared" si="401"/>
        <v>-139.337033221729-578.43955524509i</v>
      </c>
      <c r="D1402" t="str">
        <f t="shared" si="402"/>
        <v>3.47812480439825-92.2440084873977i</v>
      </c>
      <c r="E1402" t="str">
        <f t="shared" si="403"/>
        <v>161.991516798361-1.5046821768808i</v>
      </c>
      <c r="F1402" t="str">
        <f t="shared" si="404"/>
        <v>2.90990987839228-865.645795220833i</v>
      </c>
      <c r="G1402" t="str">
        <f t="shared" si="405"/>
        <v>0.999999989168867-0.000104072729434272i</v>
      </c>
      <c r="H1402" t="str">
        <f t="shared" si="406"/>
        <v>15.1756171232986+4.08568838206098i</v>
      </c>
      <c r="I1402" t="str">
        <f t="shared" si="407"/>
        <v>24.2446096974247-88.8615949452891i</v>
      </c>
      <c r="K1402" t="str">
        <f t="shared" si="408"/>
        <v>0.307208422754451-0.0832985983337443i</v>
      </c>
      <c r="L1402" t="str">
        <f t="shared" si="409"/>
        <v>0.000833333333333333-4.67290697405575i</v>
      </c>
      <c r="M1402" t="str">
        <f t="shared" si="410"/>
        <v>0.005-1.64426352349127i</v>
      </c>
      <c r="N1402">
        <f t="shared" si="411"/>
        <v>76.456366717784789</v>
      </c>
      <c r="O1402">
        <f t="shared" si="412"/>
        <v>55.490120065910773</v>
      </c>
      <c r="P1402" s="3">
        <f t="shared" si="413"/>
        <v>55.490120065910773</v>
      </c>
      <c r="Q1402" s="3">
        <f t="shared" si="414"/>
        <v>-103.54363328221521</v>
      </c>
      <c r="R1402">
        <f t="shared" si="415"/>
        <v>76.456366717784789</v>
      </c>
      <c r="S1402">
        <f t="shared" si="416"/>
        <v>0.17253843239513925</v>
      </c>
      <c r="T1402">
        <f t="shared" si="399"/>
        <v>55.490120065910773</v>
      </c>
    </row>
    <row r="1403" spans="1:20" x14ac:dyDescent="0.25">
      <c r="A1403">
        <f t="shared" si="400"/>
        <v>1088.2104889336633</v>
      </c>
      <c r="B1403">
        <f t="shared" si="417"/>
        <v>173.19407843824078</v>
      </c>
      <c r="C1403" t="str">
        <f t="shared" si="401"/>
        <v>-139.257288007097-575.970993171803i</v>
      </c>
      <c r="D1403" t="str">
        <f t="shared" si="402"/>
        <v>3.47812480290887-91.8948144729395i</v>
      </c>
      <c r="E1403" t="str">
        <f t="shared" si="403"/>
        <v>161.988154259802-1.5094304032159i</v>
      </c>
      <c r="F1403" t="str">
        <f t="shared" si="404"/>
        <v>2.90990987815231-862.368796101626i</v>
      </c>
      <c r="G1403" t="str">
        <f t="shared" si="405"/>
        <v>0.999999989086394-0.000104468205797507i</v>
      </c>
      <c r="H1403" t="str">
        <f t="shared" si="406"/>
        <v>15.175800795886+4.10122847263779i</v>
      </c>
      <c r="I1403" t="str">
        <f t="shared" si="407"/>
        <v>24.2446978929347-88.5256609431913i</v>
      </c>
      <c r="K1403" t="str">
        <f t="shared" si="408"/>
        <v>0.307047051133555-0.083570810851762i</v>
      </c>
      <c r="L1403" t="str">
        <f t="shared" si="409"/>
        <v>0.000833333333333333-4.65521714888996i</v>
      </c>
      <c r="M1403" t="str">
        <f t="shared" si="410"/>
        <v>0.005-1.63803897538481i</v>
      </c>
      <c r="N1403">
        <f t="shared" si="411"/>
        <v>76.407965725540706</v>
      </c>
      <c r="O1403">
        <f t="shared" si="412"/>
        <v>55.454743399046905</v>
      </c>
      <c r="P1403" s="3">
        <f t="shared" si="413"/>
        <v>55.454743399046905</v>
      </c>
      <c r="Q1403" s="3">
        <f t="shared" si="414"/>
        <v>-103.59203427445929</v>
      </c>
      <c r="R1403">
        <f t="shared" si="415"/>
        <v>76.407965725540706</v>
      </c>
      <c r="S1403">
        <f t="shared" si="416"/>
        <v>0.17319407843824078</v>
      </c>
      <c r="T1403">
        <f t="shared" si="399"/>
        <v>55.454743399046905</v>
      </c>
    </row>
    <row r="1404" spans="1:20" x14ac:dyDescent="0.25">
      <c r="A1404">
        <f t="shared" si="400"/>
        <v>1092.3456887916111</v>
      </c>
      <c r="B1404">
        <f t="shared" si="417"/>
        <v>173.8522159363061</v>
      </c>
      <c r="C1404" t="str">
        <f t="shared" si="401"/>
        <v>-139.177027699986-573.51103751976i</v>
      </c>
      <c r="D1404" t="str">
        <f t="shared" si="402"/>
        <v>3.47812480140813-91.5469423962382i</v>
      </c>
      <c r="E1404" t="str">
        <f t="shared" si="403"/>
        <v>161.984770033907-1.5141867020917i</v>
      </c>
      <c r="F1404" t="str">
        <f t="shared" si="404"/>
        <v>2.90990987791048-859.104202447063i</v>
      </c>
      <c r="G1404" t="str">
        <f t="shared" si="405"/>
        <v>0.999999989003293-0.000104865184970823i</v>
      </c>
      <c r="H1404" t="str">
        <f t="shared" si="406"/>
        <v>15.1759858693254+4.11682778129824i</v>
      </c>
      <c r="I1404" t="str">
        <f t="shared" si="407"/>
        <v>24.2447867606296-88.1910004214158i</v>
      </c>
      <c r="K1404" t="str">
        <f t="shared" si="408"/>
        <v>0.306884623706238-0.0838435982645567i</v>
      </c>
      <c r="L1404" t="str">
        <f t="shared" si="409"/>
        <v>0.000833333333333333-4.63759429058574i</v>
      </c>
      <c r="M1404" t="str">
        <f t="shared" si="410"/>
        <v>0.005-1.63183799101894i</v>
      </c>
      <c r="N1404">
        <f t="shared" si="411"/>
        <v>76.359413733385125</v>
      </c>
      <c r="O1404">
        <f t="shared" si="412"/>
        <v>55.419349641117449</v>
      </c>
      <c r="P1404" s="3">
        <f t="shared" si="413"/>
        <v>55.419349641117449</v>
      </c>
      <c r="Q1404" s="3">
        <f t="shared" si="414"/>
        <v>-103.64058626661487</v>
      </c>
      <c r="R1404">
        <f t="shared" si="415"/>
        <v>76.359413733385125</v>
      </c>
      <c r="S1404">
        <f t="shared" si="416"/>
        <v>0.17385221593630609</v>
      </c>
      <c r="T1404">
        <f t="shared" si="399"/>
        <v>55.419349641117449</v>
      </c>
    </row>
    <row r="1405" spans="1:20" x14ac:dyDescent="0.25">
      <c r="A1405">
        <f t="shared" si="400"/>
        <v>1096.4966024090193</v>
      </c>
      <c r="B1405">
        <f t="shared" si="417"/>
        <v>174.51285435686407</v>
      </c>
      <c r="C1405" t="str">
        <f t="shared" si="401"/>
        <v>-139.096249625152-571.05965601373i</v>
      </c>
      <c r="D1405" t="str">
        <f t="shared" si="402"/>
        <v>3.47812479989596-91.2003872530378i</v>
      </c>
      <c r="E1405" t="str">
        <f t="shared" si="403"/>
        <v>161.981364008548-1.51895100963416i</v>
      </c>
      <c r="F1405" t="str">
        <f t="shared" si="404"/>
        <v>2.90990987766682-855.851967294874i</v>
      </c>
      <c r="G1405" t="str">
        <f t="shared" si="405"/>
        <v>0.999999988919559-0.000105263672664898i</v>
      </c>
      <c r="H1405" t="str">
        <f t="shared" si="406"/>
        <v>15.1761723543183+4.13248653496955i</v>
      </c>
      <c r="I1405" t="str">
        <f t="shared" si="407"/>
        <v>24.2448763056374-87.8576085658605i</v>
      </c>
      <c r="K1405" t="str">
        <f t="shared" si="408"/>
        <v>0.306721134795894-0.084116958333441i</v>
      </c>
      <c r="L1405" t="str">
        <f t="shared" si="409"/>
        <v>0.000833333333333333-4.62003814563234i</v>
      </c>
      <c r="M1405" t="str">
        <f t="shared" si="410"/>
        <v>0.005-1.62566048119041i</v>
      </c>
      <c r="N1405">
        <f t="shared" si="411"/>
        <v>76.310710505861437</v>
      </c>
      <c r="O1405">
        <f t="shared" si="412"/>
        <v>55.383938682224205</v>
      </c>
      <c r="P1405" s="3">
        <f t="shared" si="413"/>
        <v>55.383938682224205</v>
      </c>
      <c r="Q1405" s="3">
        <f t="shared" si="414"/>
        <v>-103.68928949413856</v>
      </c>
      <c r="R1405">
        <f t="shared" si="415"/>
        <v>76.310710505861437</v>
      </c>
      <c r="S1405">
        <f t="shared" si="416"/>
        <v>0.17451285435686406</v>
      </c>
      <c r="T1405">
        <f t="shared" si="399"/>
        <v>55.383938682224205</v>
      </c>
    </row>
    <row r="1406" spans="1:20" x14ac:dyDescent="0.25">
      <c r="A1406">
        <f t="shared" si="400"/>
        <v>1100.6632894981735</v>
      </c>
      <c r="B1406">
        <f t="shared" si="417"/>
        <v>175.17600320342015</v>
      </c>
      <c r="C1406" t="str">
        <f t="shared" si="401"/>
        <v>-139.014951102713-568.616816528035i</v>
      </c>
      <c r="D1406" t="str">
        <f t="shared" si="402"/>
        <v>3.47812479837229-90.8551440580267i</v>
      </c>
      <c r="E1406" t="str">
        <f t="shared" si="403"/>
        <v>161.977936071414-1.52372326097076i</v>
      </c>
      <c r="F1406" t="str">
        <f t="shared" si="404"/>
        <v>2.90990987742132-852.612043860569i</v>
      </c>
      <c r="G1406" t="str">
        <f t="shared" si="405"/>
        <v>0.999999988835188-0.00010566367461211i</v>
      </c>
      <c r="H1406" t="str">
        <f t="shared" si="406"/>
        <v>15.1763602616486+4.14820496146303i</v>
      </c>
      <c r="I1406" t="str">
        <f t="shared" si="407"/>
        <v>24.2449665331251-87.5254805806772i</v>
      </c>
      <c r="K1406" t="str">
        <f t="shared" si="408"/>
        <v>0.306556578712956-0.0843908887746678i</v>
      </c>
      <c r="L1406" t="str">
        <f t="shared" si="409"/>
        <v>0.000833333333333333-4.60254846147872i</v>
      </c>
      <c r="M1406" t="str">
        <f t="shared" si="410"/>
        <v>0.005-1.61950635703369i</v>
      </c>
      <c r="N1406">
        <f t="shared" si="411"/>
        <v>76.261855809821924</v>
      </c>
      <c r="O1406">
        <f t="shared" si="412"/>
        <v>55.348510411906055</v>
      </c>
      <c r="P1406" s="3">
        <f t="shared" si="413"/>
        <v>55.348510411906055</v>
      </c>
      <c r="Q1406" s="3">
        <f t="shared" si="414"/>
        <v>-103.73814419017808</v>
      </c>
      <c r="R1406">
        <f t="shared" si="415"/>
        <v>76.261855809821924</v>
      </c>
      <c r="S1406">
        <f t="shared" si="416"/>
        <v>0.17517600320342014</v>
      </c>
      <c r="T1406">
        <f t="shared" si="399"/>
        <v>55.348510411906055</v>
      </c>
    </row>
    <row r="1407" spans="1:20" x14ac:dyDescent="0.25">
      <c r="A1407">
        <f t="shared" si="400"/>
        <v>1104.8458099982668</v>
      </c>
      <c r="B1407">
        <f t="shared" si="417"/>
        <v>175.84167201559316</v>
      </c>
      <c r="C1407" t="str">
        <f t="shared" si="401"/>
        <v>-138.93312944828-566.182487086236i</v>
      </c>
      <c r="D1407" t="str">
        <f t="shared" si="402"/>
        <v>3.47812479683698-90.5112078447643i</v>
      </c>
      <c r="E1407" t="str">
        <f t="shared" si="403"/>
        <v>161.974486110017-1.52850339022271i</v>
      </c>
      <c r="F1407" t="str">
        <f t="shared" si="404"/>
        <v>2.90990987717392-849.38438553675i</v>
      </c>
      <c r="G1407" t="str">
        <f t="shared" si="405"/>
        <v>0.999999988750174-0.000106065196566619i</v>
      </c>
      <c r="H1407" t="str">
        <f t="shared" si="406"/>
        <v>15.1765496021827+4.16398328947777i</v>
      </c>
      <c r="I1407" t="str">
        <f t="shared" si="407"/>
        <v>24.2450574482993-87.1946116881972i</v>
      </c>
      <c r="K1407" t="str">
        <f t="shared" si="408"/>
        <v>0.306390949755144-0.0846653872590663i</v>
      </c>
      <c r="L1407" t="str">
        <f t="shared" si="409"/>
        <v>0.000833333333333333-4.58512498652989i</v>
      </c>
      <c r="M1407" t="str">
        <f t="shared" si="410"/>
        <v>0.005-1.61337553001961i</v>
      </c>
      <c r="N1407">
        <f t="shared" si="411"/>
        <v>76.212849414462852</v>
      </c>
      <c r="O1407">
        <f t="shared" si="412"/>
        <v>55.313064719138005</v>
      </c>
      <c r="P1407" s="3">
        <f t="shared" si="413"/>
        <v>55.313064719138005</v>
      </c>
      <c r="Q1407" s="3">
        <f t="shared" si="414"/>
        <v>-103.78715058553715</v>
      </c>
      <c r="R1407">
        <f t="shared" si="415"/>
        <v>76.212849414462852</v>
      </c>
      <c r="S1407">
        <f t="shared" si="416"/>
        <v>0.17584167201559317</v>
      </c>
      <c r="T1407">
        <f t="shared" si="399"/>
        <v>55.313064719138005</v>
      </c>
    </row>
    <row r="1408" spans="1:20" x14ac:dyDescent="0.25">
      <c r="A1408">
        <f t="shared" si="400"/>
        <v>1109.0442240762602</v>
      </c>
      <c r="B1408">
        <f t="shared" si="417"/>
        <v>176.50987036925241</v>
      </c>
      <c r="C1408" t="str">
        <f t="shared" si="401"/>
        <v>-138.850781973102-563.756635860827i</v>
      </c>
      <c r="D1408" t="str">
        <f t="shared" si="402"/>
        <v>3.47812479529002-90.1685736656143i</v>
      </c>
      <c r="E1408" t="str">
        <f t="shared" si="403"/>
        <v>161.97101401169-1.53329133049694i</v>
      </c>
      <c r="F1408" t="str">
        <f t="shared" si="404"/>
        <v>2.90990987692466-846.168945892483i</v>
      </c>
      <c r="G1408" t="str">
        <f t="shared" si="405"/>
        <v>0.999999988664513-0.000106468244304452i</v>
      </c>
      <c r="H1408" t="str">
        <f t="shared" si="406"/>
        <v>15.1767403868701+4.17982174860401i</v>
      </c>
      <c r="I1408" t="str">
        <f t="shared" si="407"/>
        <v>24.2451490564061-86.8649971288673i</v>
      </c>
      <c r="K1408" t="str">
        <f t="shared" si="408"/>
        <v>0.306224242207722-0.0849404514116735i</v>
      </c>
      <c r="L1408" t="str">
        <f t="shared" si="409"/>
        <v>0.000833333333333333-4.56776747014335i</v>
      </c>
      <c r="M1408" t="str">
        <f t="shared" si="410"/>
        <v>0.005-1.60726791195419i</v>
      </c>
      <c r="N1408">
        <f t="shared" si="411"/>
        <v>76.163691091358771</v>
      </c>
      <c r="O1408">
        <f t="shared" si="412"/>
        <v>55.277601492330454</v>
      </c>
      <c r="P1408" s="3">
        <f t="shared" si="413"/>
        <v>55.277601492330454</v>
      </c>
      <c r="Q1408" s="3">
        <f t="shared" si="414"/>
        <v>-103.83630890864123</v>
      </c>
      <c r="R1408">
        <f t="shared" si="415"/>
        <v>76.163691091358771</v>
      </c>
      <c r="S1408">
        <f t="shared" si="416"/>
        <v>0.17650987036925242</v>
      </c>
      <c r="T1408">
        <f t="shared" si="399"/>
        <v>55.277601492330454</v>
      </c>
    </row>
    <row r="1409" spans="1:20" x14ac:dyDescent="0.25">
      <c r="A1409">
        <f t="shared" si="400"/>
        <v>1113.25859212775</v>
      </c>
      <c r="B1409">
        <f t="shared" si="417"/>
        <v>177.18060787665559</v>
      </c>
      <c r="C1409" t="str">
        <f t="shared" si="401"/>
        <v>-138.767905984215-561.339231172925i</v>
      </c>
      <c r="D1409" t="str">
        <f t="shared" si="402"/>
        <v>3.47812479373127-89.827236591668i</v>
      </c>
      <c r="E1409" t="str">
        <f t="shared" si="403"/>
        <v>161.967519663606-1.53808701388033i</v>
      </c>
      <c r="F1409" t="str">
        <f t="shared" si="404"/>
        <v>2.9099098766735-842.965678672579i</v>
      </c>
      <c r="G1409" t="str">
        <f t="shared" si="405"/>
        <v>0.999999988578199-0.000106872823623584i</v>
      </c>
      <c r="H1409" t="str">
        <f t="shared" si="406"/>
        <v>15.1769326267445+4.19572056932718i</v>
      </c>
      <c r="I1409" t="str">
        <f t="shared" si="407"/>
        <v>24.2452413627325-86.5366321611784i</v>
      </c>
      <c r="K1409" t="str">
        <f t="shared" si="408"/>
        <v>0.306056450343743-0.0852160788113682i</v>
      </c>
      <c r="L1409" t="str">
        <f t="shared" si="409"/>
        <v>0.000833333333333333-4.55047566262537i</v>
      </c>
      <c r="M1409" t="str">
        <f t="shared" si="410"/>
        <v>0.005-1.60118341497727i</v>
      </c>
      <c r="N1409">
        <f t="shared" si="411"/>
        <v>76.11438061449671</v>
      </c>
      <c r="O1409">
        <f t="shared" si="412"/>
        <v>55.242120619328425</v>
      </c>
      <c r="P1409" s="3">
        <f t="shared" si="413"/>
        <v>55.242120619328425</v>
      </c>
      <c r="Q1409" s="3">
        <f t="shared" si="414"/>
        <v>-103.88561938550329</v>
      </c>
      <c r="R1409">
        <f t="shared" si="415"/>
        <v>76.11438061449671</v>
      </c>
      <c r="S1409">
        <f t="shared" si="416"/>
        <v>0.1771806078766556</v>
      </c>
      <c r="T1409">
        <f t="shared" si="399"/>
        <v>55.242120619328425</v>
      </c>
    </row>
    <row r="1410" spans="1:20" x14ac:dyDescent="0.25">
      <c r="A1410">
        <f t="shared" si="400"/>
        <v>1117.4889747778354</v>
      </c>
      <c r="B1410">
        <f t="shared" si="417"/>
        <v>177.85389418658687</v>
      </c>
      <c r="C1410" t="str">
        <f t="shared" si="401"/>
        <v>-138.684498784577-558.930241491965i</v>
      </c>
      <c r="D1410" t="str">
        <f t="shared" si="402"/>
        <v>3.47812479216063-89.4871917126769i</v>
      </c>
      <c r="E1410" t="str">
        <f t="shared" si="403"/>
        <v>161.964002952774-1.54289037143124i</v>
      </c>
      <c r="F1410" t="str">
        <f t="shared" si="404"/>
        <v>2.9099098764204-839.774537796964i</v>
      </c>
      <c r="G1410" t="str">
        <f t="shared" si="405"/>
        <v>0.999999988491229-0.000107278940344023i</v>
      </c>
      <c r="H1410" t="str">
        <f t="shared" si="406"/>
        <v>15.1771263329243+4.21167998303112i</v>
      </c>
      <c r="I1410" t="str">
        <f t="shared" si="407"/>
        <v>24.2453343726048-86.2095120616i</v>
      </c>
      <c r="K1410" t="str">
        <f t="shared" si="408"/>
        <v>0.305887568424322-0.0854922669905006i</v>
      </c>
      <c r="L1410" t="str">
        <f t="shared" si="409"/>
        <v>0.000833333333333333-4.53324931522751i</v>
      </c>
      <c r="M1410" t="str">
        <f t="shared" si="410"/>
        <v>0.005-1.59512195156134i</v>
      </c>
      <c r="N1410">
        <f t="shared" si="411"/>
        <v>76.064917760312355</v>
      </c>
      <c r="O1410">
        <f t="shared" si="412"/>
        <v>55.206621987410728</v>
      </c>
      <c r="P1410" s="3">
        <f t="shared" si="413"/>
        <v>55.206621987410728</v>
      </c>
      <c r="Q1410" s="3">
        <f t="shared" si="414"/>
        <v>-103.93508223968765</v>
      </c>
      <c r="R1410">
        <f t="shared" si="415"/>
        <v>76.064917760312355</v>
      </c>
      <c r="S1410">
        <f t="shared" si="416"/>
        <v>0.17785389418658687</v>
      </c>
      <c r="T1410">
        <f t="shared" si="399"/>
        <v>55.206621987410728</v>
      </c>
    </row>
    <row r="1411" spans="1:20" x14ac:dyDescent="0.25">
      <c r="A1411">
        <f t="shared" si="400"/>
        <v>1121.7354328819913</v>
      </c>
      <c r="B1411">
        <f t="shared" si="417"/>
        <v>178.52973898449591</v>
      </c>
      <c r="C1411" t="str">
        <f t="shared" si="401"/>
        <v>-138.600557673223-556.529635435393i</v>
      </c>
      <c r="D1411" t="str">
        <f t="shared" si="402"/>
        <v>3.47812479057807-89.1484341369824i</v>
      </c>
      <c r="E1411" t="str">
        <f t="shared" si="403"/>
        <v>161.960463766046-1.54770133317098i</v>
      </c>
      <c r="F1411" t="str">
        <f t="shared" si="404"/>
        <v>2.90990987616542-836.595477360016i</v>
      </c>
      <c r="G1411" t="str">
        <f t="shared" si="405"/>
        <v>0.999999988403596-0.000107686600307894i</v>
      </c>
      <c r="H1411" t="str">
        <f t="shared" si="406"/>
        <v>15.1773215166127+4.22770022200212i</v>
      </c>
      <c r="I1411" t="str">
        <f t="shared" si="407"/>
        <v>24.2454280913912-85.8836321245096i</v>
      </c>
      <c r="K1411" t="str">
        <f t="shared" si="408"/>
        <v>0.305717590698895-0.0857690134345292i</v>
      </c>
      <c r="L1411" t="str">
        <f t="shared" si="409"/>
        <v>0.000833333333333333-4.51608818014297i</v>
      </c>
      <c r="M1411" t="str">
        <f t="shared" si="410"/>
        <v>0.005-1.5890834345102i</v>
      </c>
      <c r="N1411">
        <f t="shared" si="411"/>
        <v>76.015302307724852</v>
      </c>
      <c r="O1411">
        <f t="shared" si="412"/>
        <v>55.17110548328931</v>
      </c>
      <c r="P1411" s="3">
        <f t="shared" si="413"/>
        <v>55.17110548328931</v>
      </c>
      <c r="Q1411" s="3">
        <f t="shared" si="414"/>
        <v>-103.98469769227515</v>
      </c>
      <c r="R1411">
        <f t="shared" si="415"/>
        <v>76.015302307724852</v>
      </c>
      <c r="S1411">
        <f t="shared" si="416"/>
        <v>0.17852973898449589</v>
      </c>
      <c r="T1411">
        <f t="shared" si="399"/>
        <v>55.17110548328931</v>
      </c>
    </row>
    <row r="1412" spans="1:20" x14ac:dyDescent="0.25">
      <c r="A1412">
        <f t="shared" si="400"/>
        <v>1125.9980275269429</v>
      </c>
      <c r="B1412">
        <f t="shared" si="417"/>
        <v>179.208151992637</v>
      </c>
      <c r="C1412" t="str">
        <f t="shared" si="401"/>
        <v>-138.516079945423-554.137381768381i</v>
      </c>
      <c r="D1412" t="str">
        <f t="shared" si="402"/>
        <v>3.47812478898345-88.8109589914419i</v>
      </c>
      <c r="E1412" t="str">
        <f t="shared" si="403"/>
        <v>161.956901990134-1.55251982807953i</v>
      </c>
      <c r="F1412" t="str">
        <f t="shared" si="404"/>
        <v>2.90990987590848-833.428451629871i</v>
      </c>
      <c r="G1412" t="str">
        <f t="shared" si="405"/>
        <v>0.999999988315296-0.000108095809379519i</v>
      </c>
      <c r="H1412" t="str">
        <f t="shared" si="406"/>
        <v>15.1775181890992+4.24378151943236i</v>
      </c>
      <c r="I1412" t="str">
        <f t="shared" si="407"/>
        <v>24.2455225244997-85.5589876621257i</v>
      </c>
      <c r="K1412" t="str">
        <f t="shared" si="408"/>
        <v>0.305546511405495-0.0860463155816478i</v>
      </c>
      <c r="L1412" t="str">
        <f t="shared" si="409"/>
        <v>0.000833333333333333-4.49899201050305i</v>
      </c>
      <c r="M1412" t="str">
        <f t="shared" si="410"/>
        <v>0.005-1.58306777695776i</v>
      </c>
      <c r="N1412">
        <f t="shared" si="411"/>
        <v>75.965534038171995</v>
      </c>
      <c r="O1412">
        <f t="shared" si="412"/>
        <v>55.1355709931088</v>
      </c>
      <c r="P1412" s="3">
        <f t="shared" si="413"/>
        <v>55.1355709931088</v>
      </c>
      <c r="Q1412" s="3">
        <f t="shared" si="414"/>
        <v>-104.034465961828</v>
      </c>
      <c r="R1412">
        <f t="shared" si="415"/>
        <v>75.965534038171995</v>
      </c>
      <c r="S1412">
        <f t="shared" si="416"/>
        <v>0.17920815199263701</v>
      </c>
      <c r="T1412">
        <f t="shared" si="399"/>
        <v>55.1355709931088</v>
      </c>
    </row>
    <row r="1413" spans="1:20" x14ac:dyDescent="0.25">
      <c r="A1413">
        <f t="shared" si="400"/>
        <v>1130.2768200315454</v>
      </c>
      <c r="B1413">
        <f t="shared" si="417"/>
        <v>179.88914297020904</v>
      </c>
      <c r="C1413" t="str">
        <f t="shared" si="401"/>
        <v>-138.431062892822-551.753449403492i</v>
      </c>
      <c r="D1413" t="str">
        <f t="shared" si="402"/>
        <v>3.47812478737665-88.4747614213618i</v>
      </c>
      <c r="E1413" t="str">
        <f t="shared" si="403"/>
        <v>161.953317511603-1.55734578408518i</v>
      </c>
      <c r="F1413" t="str">
        <f t="shared" si="404"/>
        <v>2.90990987564955-830.273415047799i</v>
      </c>
      <c r="G1413" t="str">
        <f t="shared" si="405"/>
        <v>0.999999988226323-0.000108506573445507i</v>
      </c>
      <c r="H1413" t="str">
        <f t="shared" si="406"/>
        <v>15.1777163617597+4.2599241094238i</v>
      </c>
      <c r="I1413" t="str">
        <f t="shared" si="407"/>
        <v>24.2456176773804-85.2355740044414i</v>
      </c>
      <c r="K1413" t="str">
        <f t="shared" si="408"/>
        <v>0.305374324771024-0.08632417082242i</v>
      </c>
      <c r="L1413" t="str">
        <f t="shared" si="409"/>
        <v>0.000833333333333333-4.48196056037364i</v>
      </c>
      <c r="M1413" t="str">
        <f t="shared" si="410"/>
        <v>0.005-1.57707489236677i</v>
      </c>
      <c r="N1413">
        <f t="shared" si="411"/>
        <v>75.915612735646718</v>
      </c>
      <c r="O1413">
        <f t="shared" si="412"/>
        <v>55.100018402445336</v>
      </c>
      <c r="P1413" s="3">
        <f t="shared" si="413"/>
        <v>55.100018402445336</v>
      </c>
      <c r="Q1413" s="3">
        <f t="shared" si="414"/>
        <v>-104.08438726435328</v>
      </c>
      <c r="R1413">
        <f t="shared" si="415"/>
        <v>75.915612735646718</v>
      </c>
      <c r="S1413">
        <f t="shared" si="416"/>
        <v>0.17988914297020903</v>
      </c>
      <c r="T1413">
        <f t="shared" si="399"/>
        <v>55.100018402445336</v>
      </c>
    </row>
    <row r="1414" spans="1:20" x14ac:dyDescent="0.25">
      <c r="A1414">
        <f t="shared" si="400"/>
        <v>1134.5718719476654</v>
      </c>
      <c r="B1414">
        <f t="shared" si="417"/>
        <v>180.57272171349584</v>
      </c>
      <c r="C1414" t="str">
        <f t="shared" si="401"/>
        <v>-138.345503803613-549.37780740042i</v>
      </c>
      <c r="D1414" t="str">
        <f t="shared" si="402"/>
        <v>3.47812478575764-88.1398365904284i</v>
      </c>
      <c r="E1414" t="str">
        <f t="shared" si="403"/>
        <v>161.949710216885-1.56217912805928i</v>
      </c>
      <c r="F1414" t="str">
        <f t="shared" si="404"/>
        <v>2.90990987538869-827.130322227551i</v>
      </c>
      <c r="G1414" t="str">
        <f t="shared" si="405"/>
        <v>0.999999988136673-0.000108918898414836i</v>
      </c>
      <c r="H1414" t="str">
        <f t="shared" si="406"/>
        <v>15.1779160460571+4.27612822699181i</v>
      </c>
      <c r="I1414" t="str">
        <f t="shared" si="407"/>
        <v>24.2457135555255-84.9133864991563i</v>
      </c>
      <c r="K1414" t="str">
        <f t="shared" si="408"/>
        <v>0.305201025011541-0.0866025764994117i</v>
      </c>
      <c r="L1414" t="str">
        <f t="shared" si="409"/>
        <v>0.000833333333333333-4.46499358475158i</v>
      </c>
      <c r="M1414" t="str">
        <f t="shared" si="410"/>
        <v>0.005-1.57110469452756i</v>
      </c>
      <c r="N1414">
        <f t="shared" si="411"/>
        <v>75.865538186732451</v>
      </c>
      <c r="O1414">
        <f t="shared" si="412"/>
        <v>55.064447596306614</v>
      </c>
      <c r="P1414" s="3">
        <f t="shared" si="413"/>
        <v>55.064447596306614</v>
      </c>
      <c r="Q1414" s="3">
        <f t="shared" si="414"/>
        <v>-104.13446181326755</v>
      </c>
      <c r="R1414">
        <f t="shared" si="415"/>
        <v>75.865538186732451</v>
      </c>
      <c r="S1414">
        <f t="shared" si="416"/>
        <v>0.18057272171349584</v>
      </c>
      <c r="T1414">
        <f t="shared" si="399"/>
        <v>55.064447596306614</v>
      </c>
    </row>
    <row r="1415" spans="1:20" x14ac:dyDescent="0.25">
      <c r="A1415">
        <f t="shared" si="400"/>
        <v>1138.8832450610664</v>
      </c>
      <c r="B1415">
        <f t="shared" si="417"/>
        <v>181.25889805600713</v>
      </c>
      <c r="C1415" t="str">
        <f t="shared" si="401"/>
        <v>-138.259399962681-547.010424965674i</v>
      </c>
      <c r="D1415" t="str">
        <f t="shared" si="402"/>
        <v>3.47812478412631-87.8061796806352i</v>
      </c>
      <c r="E1415" t="str">
        <f t="shared" si="403"/>
        <v>161.946079992288-1.56701978580782i</v>
      </c>
      <c r="F1415" t="str">
        <f t="shared" si="404"/>
        <v>2.90990987512583-823.999127954676i</v>
      </c>
      <c r="G1415" t="str">
        <f t="shared" si="405"/>
        <v>0.999999988046341-0.000109332790218935i</v>
      </c>
      <c r="H1415" t="str">
        <f t="shared" si="406"/>
        <v>15.1781172535428+4.29239410806886i</v>
      </c>
      <c r="I1415" t="str">
        <f t="shared" si="407"/>
        <v>24.2458101644679-84.5924205116118i</v>
      </c>
      <c r="K1415" t="str">
        <f t="shared" si="408"/>
        <v>0.305026606332543-0.0868815299068173i</v>
      </c>
      <c r="L1415" t="str">
        <f t="shared" si="409"/>
        <v>0.000833333333333333-4.44809083956124i</v>
      </c>
      <c r="M1415" t="str">
        <f t="shared" si="410"/>
        <v>0.005-1.56515709755685i</v>
      </c>
      <c r="N1415">
        <f t="shared" si="411"/>
        <v>75.815310180640495</v>
      </c>
      <c r="O1415">
        <f t="shared" si="412"/>
        <v>55.028858459130973</v>
      </c>
      <c r="P1415" s="3">
        <f t="shared" si="413"/>
        <v>55.028858459130973</v>
      </c>
      <c r="Q1415" s="3">
        <f t="shared" si="414"/>
        <v>-104.18468981935951</v>
      </c>
      <c r="R1415">
        <f t="shared" si="415"/>
        <v>75.815310180640495</v>
      </c>
      <c r="S1415">
        <f t="shared" si="416"/>
        <v>0.18125889805600712</v>
      </c>
      <c r="T1415">
        <f t="shared" si="399"/>
        <v>55.028858459130973</v>
      </c>
    </row>
    <row r="1416" spans="1:20" x14ac:dyDescent="0.25">
      <c r="A1416">
        <f t="shared" si="400"/>
        <v>1143.2110013922984</v>
      </c>
      <c r="B1416">
        <f t="shared" si="417"/>
        <v>181.94768186861995</v>
      </c>
      <c r="C1416" t="str">
        <f t="shared" si="401"/>
        <v>-138.172748651777-544.651271452266i</v>
      </c>
      <c r="D1416" t="str">
        <f t="shared" si="402"/>
        <v>3.47812478248256-87.4737858922154i</v>
      </c>
      <c r="E1416" t="str">
        <f t="shared" si="403"/>
        <v>161.942426723995-1.57186768206388i</v>
      </c>
      <c r="F1416" t="str">
        <f t="shared" si="404"/>
        <v>2.90990987486097-820.879787185894i</v>
      </c>
      <c r="G1416" t="str">
        <f t="shared" si="405"/>
        <v>0.99999998795532-0.000109748254811778i</v>
      </c>
      <c r="H1416" t="str">
        <f t="shared" si="406"/>
        <v>15.1783199958561+4.30872198950847i</v>
      </c>
      <c r="I1416" t="str">
        <f t="shared" si="407"/>
        <v>24.2459075097839-84.2726714247192i</v>
      </c>
      <c r="K1416" t="str">
        <f t="shared" si="408"/>
        <v>0.304851062929262-0.0871610282900989i</v>
      </c>
      <c r="L1416" t="str">
        <f t="shared" si="409"/>
        <v>0.000833333333333333-4.43125208165097i</v>
      </c>
      <c r="M1416" t="str">
        <f t="shared" si="410"/>
        <v>0.005-1.55923201589644i</v>
      </c>
      <c r="N1416">
        <f t="shared" si="411"/>
        <v>75.764928509245067</v>
      </c>
      <c r="O1416">
        <f t="shared" si="412"/>
        <v>54.993250874786668</v>
      </c>
      <c r="P1416" s="3">
        <f t="shared" si="413"/>
        <v>54.993250874786668</v>
      </c>
      <c r="Q1416" s="3">
        <f t="shared" si="414"/>
        <v>-104.23507149075493</v>
      </c>
      <c r="R1416">
        <f t="shared" si="415"/>
        <v>75.764928509245067</v>
      </c>
      <c r="S1416">
        <f t="shared" si="416"/>
        <v>0.18194768186861995</v>
      </c>
      <c r="T1416">
        <f t="shared" si="399"/>
        <v>54.993250874786668</v>
      </c>
    </row>
    <row r="1417" spans="1:20" x14ac:dyDescent="0.25">
      <c r="A1417">
        <f t="shared" si="400"/>
        <v>1147.5552031975892</v>
      </c>
      <c r="B1417">
        <f t="shared" si="417"/>
        <v>182.63908305972072</v>
      </c>
      <c r="C1417" t="str">
        <f t="shared" si="401"/>
        <v>-138.085547149673-542.300316359443i</v>
      </c>
      <c r="D1417" t="str">
        <f t="shared" si="402"/>
        <v>3.47812478082629-87.1426504435726i</v>
      </c>
      <c r="E1417" t="str">
        <f t="shared" si="403"/>
        <v>161.938750298079-1.57672274048167i</v>
      </c>
      <c r="F1417" t="str">
        <f t="shared" si="404"/>
        <v>2.90990987459409-817.77225504844i</v>
      </c>
      <c r="G1417" t="str">
        <f t="shared" si="405"/>
        <v>0.999999987863607-0.00011016529816996i</v>
      </c>
      <c r="H1417" t="str">
        <f t="shared" si="406"/>
        <v>15.178524284726+4.32511210908882i</v>
      </c>
      <c r="I1417" t="str">
        <f t="shared" si="407"/>
        <v>24.2460055970921-83.9541346388992i</v>
      </c>
      <c r="K1417" t="str">
        <f t="shared" si="408"/>
        <v>0.304674388986959-0.0874410688456112i</v>
      </c>
      <c r="L1417" t="str">
        <f t="shared" si="409"/>
        <v>0.000833333333333333-4.41447706878958i</v>
      </c>
      <c r="M1417" t="str">
        <f t="shared" si="410"/>
        <v>0.005-1.55332936431205i</v>
      </c>
      <c r="N1417">
        <f t="shared" si="411"/>
        <v>75.714392967121682</v>
      </c>
      <c r="O1417">
        <f t="shared" si="412"/>
        <v>54.95762472657178</v>
      </c>
      <c r="P1417" s="3">
        <f t="shared" si="413"/>
        <v>54.95762472657178</v>
      </c>
      <c r="Q1417" s="3">
        <f t="shared" si="414"/>
        <v>-104.28560703287832</v>
      </c>
      <c r="R1417">
        <f t="shared" si="415"/>
        <v>75.714392967121682</v>
      </c>
      <c r="S1417">
        <f t="shared" si="416"/>
        <v>0.18263908305972071</v>
      </c>
      <c r="T1417">
        <f t="shared" si="399"/>
        <v>54.95762472657178</v>
      </c>
    </row>
    <row r="1418" spans="1:20" x14ac:dyDescent="0.25">
      <c r="A1418">
        <f t="shared" si="400"/>
        <v>1151.91591296974</v>
      </c>
      <c r="B1418">
        <f t="shared" si="417"/>
        <v>183.33311157534766</v>
      </c>
      <c r="C1418" t="str">
        <f t="shared" si="401"/>
        <v>-137.997792732341-539.957529332387i</v>
      </c>
      <c r="D1418" t="str">
        <f t="shared" si="402"/>
        <v>3.47812477915741-86.8127685712123i</v>
      </c>
      <c r="E1418" t="str">
        <f t="shared" si="403"/>
        <v>161.935050600507-1.58158488362796i</v>
      </c>
      <c r="F1418" t="str">
        <f t="shared" si="404"/>
        <v>2.90990987432519-814.67648683942i</v>
      </c>
      <c r="G1418" t="str">
        <f t="shared" si="405"/>
        <v>0.999999987771195-0.000110583926292786i</v>
      </c>
      <c r="H1418" t="str">
        <f t="shared" si="406"/>
        <v>15.1787301319713+4.3415647055166i</v>
      </c>
      <c r="I1418" t="str">
        <f t="shared" si="407"/>
        <v>24.2461044320539-83.6368055720122i</v>
      </c>
      <c r="K1418" t="str">
        <f t="shared" si="408"/>
        <v>0.304496578681232-0.0877216487202368i</v>
      </c>
      <c r="L1418" t="str">
        <f t="shared" si="409"/>
        <v>0.000833333333333333-4.39776555966285i</v>
      </c>
      <c r="M1418" t="str">
        <f t="shared" si="410"/>
        <v>0.005-1.54744905789206i</v>
      </c>
      <c r="N1418">
        <f t="shared" si="411"/>
        <v>75.663703351582868</v>
      </c>
      <c r="O1418">
        <f t="shared" si="412"/>
        <v>54.921979897213653</v>
      </c>
      <c r="P1418" s="3">
        <f t="shared" si="413"/>
        <v>54.921979897213653</v>
      </c>
      <c r="Q1418" s="3">
        <f t="shared" si="414"/>
        <v>-104.33629664841713</v>
      </c>
      <c r="R1418">
        <f t="shared" si="415"/>
        <v>75.663703351582868</v>
      </c>
      <c r="S1418">
        <f t="shared" si="416"/>
        <v>0.18333311157534765</v>
      </c>
      <c r="T1418">
        <f t="shared" si="399"/>
        <v>54.921979897213653</v>
      </c>
    </row>
    <row r="1419" spans="1:20" x14ac:dyDescent="0.25">
      <c r="A1419">
        <f t="shared" si="400"/>
        <v>1156.2931934390253</v>
      </c>
      <c r="B1419">
        <f t="shared" si="417"/>
        <v>184.02977739933399</v>
      </c>
      <c r="C1419" t="str">
        <f t="shared" si="401"/>
        <v>-137.90948267311-537.622880161913i</v>
      </c>
      <c r="D1419" t="str">
        <f t="shared" si="402"/>
        <v>3.4781247774758-86.4841355296727i</v>
      </c>
      <c r="E1419" t="str">
        <f t="shared" si="403"/>
        <v>161.931327517147-1.58645403297567i</v>
      </c>
      <c r="F1419" t="str">
        <f t="shared" si="404"/>
        <v>2.90990987405422-811.592438025166i</v>
      </c>
      <c r="G1419" t="str">
        <f t="shared" si="405"/>
        <v>0.99999998767808-0.000111004145202362i</v>
      </c>
      <c r="H1419" t="str">
        <f t="shared" si="406"/>
        <v>15.1789375495014+4.35808001843079i</v>
      </c>
      <c r="I1419" t="str">
        <f t="shared" si="407"/>
        <v>24.2462040203738-83.320679659293i</v>
      </c>
      <c r="K1419" t="str">
        <f t="shared" si="408"/>
        <v>0.30431762617832-0.0880027650110161i</v>
      </c>
      <c r="L1419" t="str">
        <f t="shared" si="409"/>
        <v>0.000833333333333333-4.38111731387014i</v>
      </c>
      <c r="M1419" t="str">
        <f t="shared" si="410"/>
        <v>0.005-1.54159101204629i</v>
      </c>
      <c r="N1419">
        <f t="shared" si="411"/>
        <v>75.612859462716571</v>
      </c>
      <c r="O1419">
        <f t="shared" si="412"/>
        <v>54.886316268868292</v>
      </c>
      <c r="P1419" s="3">
        <f t="shared" si="413"/>
        <v>54.886316268868292</v>
      </c>
      <c r="Q1419" s="3">
        <f t="shared" si="414"/>
        <v>-104.38714053728343</v>
      </c>
      <c r="R1419">
        <f t="shared" si="415"/>
        <v>75.612859462716571</v>
      </c>
      <c r="S1419">
        <f t="shared" si="416"/>
        <v>0.18402977739933399</v>
      </c>
      <c r="T1419">
        <f t="shared" si="399"/>
        <v>54.886316268868292</v>
      </c>
    </row>
    <row r="1420" spans="1:20" x14ac:dyDescent="0.25">
      <c r="A1420">
        <f t="shared" si="400"/>
        <v>1160.6871075740935</v>
      </c>
      <c r="B1420">
        <f t="shared" si="417"/>
        <v>184.72909055345147</v>
      </c>
      <c r="C1420" t="str">
        <f t="shared" si="401"/>
        <v>-137.820614242852-535.296338784193i</v>
      </c>
      <c r="D1420" t="str">
        <f t="shared" si="402"/>
        <v>3.47812477578143-86.1567465914584i</v>
      </c>
      <c r="E1420" t="str">
        <f t="shared" si="403"/>
        <v>161.927580933775-1.59133010889584i</v>
      </c>
      <c r="F1420" t="str">
        <f t="shared" si="404"/>
        <v>2.90990987378122-808.520064240613i</v>
      </c>
      <c r="G1420" t="str">
        <f t="shared" si="405"/>
        <v>0.999999987584255-0.000111425960943677i</v>
      </c>
      <c r="H1420" t="str">
        <f t="shared" si="406"/>
        <v>15.1791465493172+4.37465828840663i</v>
      </c>
      <c r="I1420" t="str">
        <f t="shared" si="407"/>
        <v>24.2463043678009-83.0057523532878i</v>
      </c>
      <c r="K1420" t="str">
        <f t="shared" si="408"/>
        <v>0.304137525635418-0.0882844147647809i</v>
      </c>
      <c r="L1420" t="str">
        <f t="shared" si="409"/>
        <v>0.000833333333333333-4.36453209192085i</v>
      </c>
      <c r="M1420" t="str">
        <f t="shared" si="410"/>
        <v>0.005-1.53575514250477i</v>
      </c>
      <c r="N1420">
        <f t="shared" si="411"/>
        <v>75.561861103422672</v>
      </c>
      <c r="O1420">
        <f t="shared" si="412"/>
        <v>54.850633723120303</v>
      </c>
      <c r="P1420" s="3">
        <f t="shared" si="413"/>
        <v>54.850633723120303</v>
      </c>
      <c r="Q1420" s="3">
        <f t="shared" si="414"/>
        <v>-104.43813889657733</v>
      </c>
      <c r="R1420">
        <f t="shared" si="415"/>
        <v>75.561861103422672</v>
      </c>
      <c r="S1420">
        <f t="shared" si="416"/>
        <v>0.18472909055345146</v>
      </c>
      <c r="T1420">
        <f t="shared" si="399"/>
        <v>54.850633723120303</v>
      </c>
    </row>
    <row r="1421" spans="1:20" x14ac:dyDescent="0.25">
      <c r="A1421">
        <f t="shared" si="400"/>
        <v>1165.0977185828751</v>
      </c>
      <c r="B1421">
        <f t="shared" si="417"/>
        <v>185.43106109755459</v>
      </c>
      <c r="C1421" t="str">
        <f t="shared" si="401"/>
        <v>-137.731184710141-532.977875280439i</v>
      </c>
      <c r="D1421" t="str">
        <f t="shared" si="402"/>
        <v>3.4781247740741-85.8305970469676i</v>
      </c>
      <c r="E1421" t="str">
        <f t="shared" si="403"/>
        <v>161.923810736084-1.59621303065083i</v>
      </c>
      <c r="F1421" t="str">
        <f t="shared" si="404"/>
        <v>2.90990987350609-805.459321288613i</v>
      </c>
      <c r="G1421" t="str">
        <f t="shared" si="405"/>
        <v>0.999999987489716-0.000111849379584689i</v>
      </c>
      <c r="H1421" t="str">
        <f t="shared" si="406"/>
        <v>15.1793571435116+4.39129975695928i</v>
      </c>
      <c r="I1421" t="str">
        <f t="shared" si="407"/>
        <v>24.2464054801267-82.6920191237833i</v>
      </c>
      <c r="K1421" t="str">
        <f t="shared" si="408"/>
        <v>0.303956271200998-0.0885665949777844i</v>
      </c>
      <c r="L1421" t="str">
        <f t="shared" si="409"/>
        <v>0.000833333333333333-4.34800965523096i</v>
      </c>
      <c r="M1421" t="str">
        <f t="shared" si="410"/>
        <v>0.005-1.52994136531657i</v>
      </c>
      <c r="N1421">
        <f t="shared" si="411"/>
        <v>75.510708079451774</v>
      </c>
      <c r="O1421">
        <f t="shared" si="412"/>
        <v>54.814932140981973</v>
      </c>
      <c r="P1421" s="3">
        <f t="shared" si="413"/>
        <v>54.814932140981973</v>
      </c>
      <c r="Q1421" s="3">
        <f t="shared" si="414"/>
        <v>-104.48929192054823</v>
      </c>
      <c r="R1421">
        <f t="shared" si="415"/>
        <v>75.510708079451774</v>
      </c>
      <c r="S1421">
        <f t="shared" si="416"/>
        <v>0.18543106109755458</v>
      </c>
      <c r="T1421">
        <f t="shared" si="399"/>
        <v>54.814932140981973</v>
      </c>
    </row>
    <row r="1422" spans="1:20" x14ac:dyDescent="0.25">
      <c r="A1422">
        <f t="shared" si="400"/>
        <v>1169.5250899134901</v>
      </c>
      <c r="B1422">
        <f t="shared" si="417"/>
        <v>186.13569912972531</v>
      </c>
      <c r="C1422" t="str">
        <f t="shared" si="401"/>
        <v>-137.641191341451-530.667459876661i</v>
      </c>
      <c r="D1422" t="str">
        <f t="shared" si="402"/>
        <v>3.47812477235382-85.5056822044316i</v>
      </c>
      <c r="E1422" t="str">
        <f t="shared" si="403"/>
        <v>161.920016809692-1.60110271638748i</v>
      </c>
      <c r="F1422" t="str">
        <f t="shared" si="404"/>
        <v>2.90990987322892-802.410165139371i</v>
      </c>
      <c r="G1422" t="str">
        <f t="shared" si="405"/>
        <v>0.999999987394457-0.000112274407216415i</v>
      </c>
      <c r="H1422" t="str">
        <f t="shared" si="406"/>
        <v>15.1795693442702+4.40800466654786i</v>
      </c>
      <c r="I1422" t="str">
        <f t="shared" si="407"/>
        <v>24.2465073631889-82.3794754577483i</v>
      </c>
      <c r="K1422" t="str">
        <f t="shared" si="408"/>
        <v>0.303773857015132-0.0888493025953358i</v>
      </c>
      <c r="L1422" t="str">
        <f t="shared" si="409"/>
        <v>0.000833333333333333-4.33154976611971i</v>
      </c>
      <c r="M1422" t="str">
        <f t="shared" si="410"/>
        <v>0.005-1.52414959684854i</v>
      </c>
      <c r="N1422">
        <f t="shared" si="411"/>
        <v>75.45940019944247</v>
      </c>
      <c r="O1422">
        <f t="shared" si="412"/>
        <v>54.779211402893857</v>
      </c>
      <c r="P1422" s="3">
        <f t="shared" si="413"/>
        <v>54.779211402893857</v>
      </c>
      <c r="Q1422" s="3">
        <f t="shared" si="414"/>
        <v>-104.54059980055753</v>
      </c>
      <c r="R1422">
        <f t="shared" si="415"/>
        <v>75.45940019944247</v>
      </c>
      <c r="S1422">
        <f t="shared" si="416"/>
        <v>0.1861356991297253</v>
      </c>
      <c r="T1422">
        <f t="shared" si="399"/>
        <v>54.779211402893857</v>
      </c>
    </row>
    <row r="1423" spans="1:20" x14ac:dyDescent="0.25">
      <c r="A1423">
        <f t="shared" si="400"/>
        <v>1173.9692852551616</v>
      </c>
      <c r="B1423">
        <f t="shared" si="417"/>
        <v>186.84301478641828</v>
      </c>
      <c r="C1423" t="str">
        <f t="shared" si="401"/>
        <v>-137.550631401322-528.365062943336i</v>
      </c>
      <c r="D1423" t="str">
        <f t="shared" si="402"/>
        <v>3.47812477062043-85.1819973898402i</v>
      </c>
      <c r="E1423" t="str">
        <f t="shared" si="403"/>
        <v>161.916199040148-1.60599908312907i</v>
      </c>
      <c r="F1423" t="str">
        <f t="shared" si="404"/>
        <v>2.90990987294961-799.37255192974i</v>
      </c>
      <c r="G1423" t="str">
        <f t="shared" si="405"/>
        <v>0.999999987298473-0.000112701049953021i</v>
      </c>
      <c r="H1423" t="str">
        <f t="shared" si="406"/>
        <v>15.179783163872+4.42477326057915i</v>
      </c>
      <c r="I1423" t="str">
        <f t="shared" si="407"/>
        <v>24.2466100228679-82.0681168592616i</v>
      </c>
      <c r="K1423" t="str">
        <f t="shared" si="408"/>
        <v>0.303590277209825-0.0891325345114317i</v>
      </c>
      <c r="L1423" t="str">
        <f t="shared" si="409"/>
        <v>0.000833333333333333-4.31515218780605i</v>
      </c>
      <c r="M1423" t="str">
        <f t="shared" si="410"/>
        <v>0.005-1.51837975378416i</v>
      </c>
      <c r="N1423">
        <f t="shared" si="411"/>
        <v>75.407937274959863</v>
      </c>
      <c r="O1423">
        <f t="shared" si="412"/>
        <v>54.743471388723691</v>
      </c>
      <c r="P1423" s="3">
        <f t="shared" si="413"/>
        <v>54.743471388723691</v>
      </c>
      <c r="Q1423" s="3">
        <f t="shared" si="414"/>
        <v>-104.59206272504014</v>
      </c>
      <c r="R1423">
        <f t="shared" si="415"/>
        <v>75.407937274959863</v>
      </c>
      <c r="S1423">
        <f t="shared" si="416"/>
        <v>0.18684301478641829</v>
      </c>
      <c r="T1423">
        <f t="shared" si="399"/>
        <v>54.743471388723691</v>
      </c>
    </row>
    <row r="1424" spans="1:20" x14ac:dyDescent="0.25">
      <c r="A1424">
        <f t="shared" si="400"/>
        <v>1178.4303685391312</v>
      </c>
      <c r="B1424">
        <f t="shared" si="417"/>
        <v>187.55301824260667</v>
      </c>
      <c r="C1424" t="str">
        <f t="shared" si="401"/>
        <v>-137.459502152546-526.070654995144i</v>
      </c>
      <c r="D1424" t="str">
        <f t="shared" si="402"/>
        <v>3.47812476887383-84.8595379468788i</v>
      </c>
      <c r="E1424" t="str">
        <f t="shared" si="403"/>
        <v>161.912357312941-1.61090204676839i</v>
      </c>
      <c r="F1424" t="str">
        <f t="shared" si="404"/>
        <v>2.90990987266819-796.346437962637i</v>
      </c>
      <c r="G1424" t="str">
        <f t="shared" si="405"/>
        <v>0.999999987201758-0.000113129313931901i</v>
      </c>
      <c r="H1424" t="str">
        <f t="shared" si="406"/>
        <v>15.1799986146904+4.44160578341169i</v>
      </c>
      <c r="I1424" t="str">
        <f t="shared" si="407"/>
        <v>24.2467134650903-81.7579388494536i</v>
      </c>
      <c r="K1424" t="str">
        <f t="shared" si="408"/>
        <v>0.303405525909349-0.0894162875683901i</v>
      </c>
      <c r="L1424" t="str">
        <f t="shared" si="409"/>
        <v>0.000833333333333333-4.29881668440532i</v>
      </c>
      <c r="M1424" t="str">
        <f t="shared" si="410"/>
        <v>0.005-1.5126317531223i</v>
      </c>
      <c r="N1424">
        <f t="shared" si="411"/>
        <v>75.356319120534607</v>
      </c>
      <c r="O1424">
        <f t="shared" si="412"/>
        <v>54.707711977766593</v>
      </c>
      <c r="P1424" s="3">
        <f t="shared" si="413"/>
        <v>54.707711977766593</v>
      </c>
      <c r="Q1424" s="3">
        <f t="shared" si="414"/>
        <v>-104.64368087946539</v>
      </c>
      <c r="R1424">
        <f t="shared" si="415"/>
        <v>75.356319120534607</v>
      </c>
      <c r="S1424">
        <f t="shared" si="416"/>
        <v>0.18755301824260667</v>
      </c>
      <c r="T1424">
        <f t="shared" si="399"/>
        <v>54.707711977766593</v>
      </c>
    </row>
    <row r="1425" spans="1:20" x14ac:dyDescent="0.25">
      <c r="A1425">
        <f t="shared" si="400"/>
        <v>1182.9084039395798</v>
      </c>
      <c r="B1425">
        <f t="shared" si="417"/>
        <v>188.26571971192857</v>
      </c>
      <c r="C1425" t="str">
        <f t="shared" si="401"/>
        <v>-137.367800856363-523.784206690679i</v>
      </c>
      <c r="D1425" t="str">
        <f t="shared" si="402"/>
        <v>3.47812476711393-84.5382992368601i</v>
      </c>
      <c r="E1425" t="str">
        <f t="shared" si="403"/>
        <v>161.908491513508-1.61581152206161i</v>
      </c>
      <c r="F1425" t="str">
        <f t="shared" si="404"/>
        <v>2.9099098723846-793.331779706395i</v>
      </c>
      <c r="G1425" t="str">
        <f t="shared" si="405"/>
        <v>0.999999987104307-0.000113559205313775i</v>
      </c>
      <c r="H1425" t="str">
        <f t="shared" si="406"/>
        <v>15.1802157091937+4.45850248035961i</v>
      </c>
      <c r="I1425" t="str">
        <f t="shared" si="407"/>
        <v>24.2468176958278-81.4489369664389i</v>
      </c>
      <c r="K1425" t="str">
        <f t="shared" si="408"/>
        <v>0.303219597230584-0.0897005585564844i</v>
      </c>
      <c r="L1425" t="str">
        <f t="shared" si="409"/>
        <v>0.000833333333333333-4.28254302092579i</v>
      </c>
      <c r="M1425" t="str">
        <f t="shared" si="410"/>
        <v>0.005-1.50690551217603i</v>
      </c>
      <c r="N1425">
        <f t="shared" si="411"/>
        <v>75.304545553700407</v>
      </c>
      <c r="O1425">
        <f t="shared" si="412"/>
        <v>54.671933048744805</v>
      </c>
      <c r="P1425" s="3">
        <f t="shared" si="413"/>
        <v>54.671933048744805</v>
      </c>
      <c r="Q1425" s="3">
        <f t="shared" si="414"/>
        <v>-104.69545444629959</v>
      </c>
      <c r="R1425">
        <f t="shared" si="415"/>
        <v>75.304545553700407</v>
      </c>
      <c r="S1425">
        <f t="shared" si="416"/>
        <v>0.18826571971192857</v>
      </c>
      <c r="T1425">
        <f t="shared" si="399"/>
        <v>54.671933048744805</v>
      </c>
    </row>
    <row r="1426" spans="1:20" x14ac:dyDescent="0.25">
      <c r="A1426">
        <f t="shared" si="400"/>
        <v>1187.4034558745502</v>
      </c>
      <c r="B1426">
        <f t="shared" si="417"/>
        <v>188.9811294468339</v>
      </c>
      <c r="C1426" t="str">
        <f t="shared" si="401"/>
        <v>-137.275524772637-521.505688832164i</v>
      </c>
      <c r="D1426" t="str">
        <f t="shared" si="402"/>
        <v>3.47812476534064-84.2182766386576i</v>
      </c>
      <c r="E1426" t="str">
        <f t="shared" si="403"/>
        <v>161.90460152724-1.62072742261927i</v>
      </c>
      <c r="F1426" t="str">
        <f t="shared" si="404"/>
        <v>2.90990987209887-790.328533794147i</v>
      </c>
      <c r="G1426" t="str">
        <f t="shared" si="405"/>
        <v>0.999999987006113-0.000113990730282774i</v>
      </c>
      <c r="H1426" t="str">
        <f t="shared" si="406"/>
        <v>15.1804344599458+4.47546359769654i</v>
      </c>
      <c r="I1426" t="str">
        <f t="shared" si="407"/>
        <v>24.2469227210977-81.1411067652525i</v>
      </c>
      <c r="K1426" t="str">
        <f t="shared" si="408"/>
        <v>0.30303248528337-0.0899853442135776i</v>
      </c>
      <c r="L1426" t="str">
        <f t="shared" si="409"/>
        <v>0.000833333333333333-4.26633096326539i</v>
      </c>
      <c r="M1426" t="str">
        <f t="shared" si="410"/>
        <v>0.005-1.50120094857146i</v>
      </c>
      <c r="N1426">
        <f t="shared" si="411"/>
        <v>75.252616395034565</v>
      </c>
      <c r="O1426">
        <f t="shared" si="412"/>
        <v>54.636134479807488</v>
      </c>
      <c r="P1426" s="3">
        <f t="shared" si="413"/>
        <v>54.636134479807488</v>
      </c>
      <c r="Q1426" s="3">
        <f t="shared" si="414"/>
        <v>-104.74738360496544</v>
      </c>
      <c r="R1426">
        <f t="shared" si="415"/>
        <v>75.252616395034565</v>
      </c>
      <c r="S1426">
        <f t="shared" si="416"/>
        <v>0.1889811294468339</v>
      </c>
      <c r="T1426">
        <f t="shared" si="399"/>
        <v>54.636134479807488</v>
      </c>
    </row>
    <row r="1427" spans="1:20" x14ac:dyDescent="0.25">
      <c r="A1427">
        <f t="shared" si="400"/>
        <v>1191.9155890068737</v>
      </c>
      <c r="B1427">
        <f t="shared" si="417"/>
        <v>189.69925773873189</v>
      </c>
      <c r="C1427" t="str">
        <f t="shared" si="401"/>
        <v>-137.182671160065-519.235072365186i</v>
      </c>
      <c r="D1427" t="str">
        <f t="shared" si="402"/>
        <v>3.47812476355384-83.8994655486389i</v>
      </c>
      <c r="E1427" t="str">
        <f t="shared" si="403"/>
        <v>161.900687239498-1.6256496609018i</v>
      </c>
      <c r="F1427" t="str">
        <f t="shared" si="404"/>
        <v>2.90990987181097-787.336657023192i</v>
      </c>
      <c r="G1427" t="str">
        <f t="shared" si="405"/>
        <v>0.999999986907172-0.000114423895046528i</v>
      </c>
      <c r="H1427" t="str">
        <f t="shared" si="406"/>
        <v>15.1806548796069+4.4924893826596i</v>
      </c>
      <c r="I1427" t="str">
        <f t="shared" si="407"/>
        <v>24.2470285469632-80.8344438177852i</v>
      </c>
      <c r="K1427" t="str">
        <f t="shared" si="408"/>
        <v>0.302844184170856-0.0902706412247566i</v>
      </c>
      <c r="L1427" t="str">
        <f t="shared" si="409"/>
        <v>0.000833333333333333-4.25018027820819i</v>
      </c>
      <c r="M1427" t="str">
        <f t="shared" si="410"/>
        <v>0.005-1.49551798024652i</v>
      </c>
      <c r="N1427">
        <f t="shared" si="411"/>
        <v>75.200531468195734</v>
      </c>
      <c r="O1427">
        <f t="shared" si="412"/>
        <v>54.600316148531014</v>
      </c>
      <c r="P1427" s="3">
        <f t="shared" si="413"/>
        <v>54.600316148531014</v>
      </c>
      <c r="Q1427" s="3">
        <f t="shared" si="414"/>
        <v>-104.79946853180427</v>
      </c>
      <c r="R1427">
        <f t="shared" si="415"/>
        <v>75.200531468195734</v>
      </c>
      <c r="S1427">
        <f t="shared" si="416"/>
        <v>0.18969925773873189</v>
      </c>
      <c r="T1427">
        <f t="shared" si="399"/>
        <v>54.600316148531014</v>
      </c>
    </row>
    <row r="1428" spans="1:20" x14ac:dyDescent="0.25">
      <c r="A1428">
        <f t="shared" si="400"/>
        <v>1196.4448682450998</v>
      </c>
      <c r="B1428">
        <f t="shared" si="417"/>
        <v>190.42011491813906</v>
      </c>
      <c r="C1428" t="str">
        <f t="shared" si="401"/>
        <v>-137.089237276353-516.972328378382i</v>
      </c>
      <c r="D1428" t="str">
        <f t="shared" si="402"/>
        <v>3.47812476175343-83.5818613805986i</v>
      </c>
      <c r="E1428" t="str">
        <f t="shared" si="403"/>
        <v>161.896748535611-1.63057814820936i</v>
      </c>
      <c r="F1428" t="str">
        <f t="shared" si="404"/>
        <v>2.90990987152086-784.356106354371i</v>
      </c>
      <c r="G1428" t="str">
        <f t="shared" si="405"/>
        <v>0.999999986807478-0.000114858705836254i</v>
      </c>
      <c r="H1428" t="str">
        <f t="shared" si="406"/>
        <v>15.1808769809346+4.50958008345338i</v>
      </c>
      <c r="I1428" t="str">
        <f t="shared" si="407"/>
        <v>24.2471351795336-80.5289437127211i</v>
      </c>
      <c r="K1428" t="str">
        <f t="shared" si="408"/>
        <v>0.302654687989862-0.0905564462219696i</v>
      </c>
      <c r="L1428" t="str">
        <f t="shared" si="409"/>
        <v>0.000833333333333333-4.23409073342119i</v>
      </c>
      <c r="M1428" t="str">
        <f t="shared" si="410"/>
        <v>0.005-1.48985652544981i</v>
      </c>
      <c r="N1428">
        <f t="shared" si="411"/>
        <v>75.14829059996471</v>
      </c>
      <c r="O1428">
        <f t="shared" si="412"/>
        <v>54.564477931918262</v>
      </c>
      <c r="P1428" s="3">
        <f t="shared" si="413"/>
        <v>54.564477931918262</v>
      </c>
      <c r="Q1428" s="3">
        <f t="shared" si="414"/>
        <v>-104.85170940003529</v>
      </c>
      <c r="R1428">
        <f t="shared" si="415"/>
        <v>75.14829059996471</v>
      </c>
      <c r="S1428">
        <f t="shared" si="416"/>
        <v>0.19042011491813907</v>
      </c>
      <c r="T1428">
        <f t="shared" si="399"/>
        <v>54.564477931918262</v>
      </c>
    </row>
    <row r="1429" spans="1:20" x14ac:dyDescent="0.25">
      <c r="A1429">
        <f t="shared" si="400"/>
        <v>1200.991358744431</v>
      </c>
      <c r="B1429">
        <f t="shared" si="417"/>
        <v>191.14371135482799</v>
      </c>
      <c r="C1429" t="str">
        <f t="shared" si="401"/>
        <v>-136.995220378422-514.717428103174i</v>
      </c>
      <c r="D1429" t="str">
        <f t="shared" si="402"/>
        <v>3.47812475993932-83.2654595656951i</v>
      </c>
      <c r="E1429" t="str">
        <f t="shared" si="403"/>
        <v>161.892785300888-1.63551279467659i</v>
      </c>
      <c r="F1429" t="str">
        <f t="shared" si="404"/>
        <v>2.90990987122855-781.386838911471i</v>
      </c>
      <c r="G1429" t="str">
        <f t="shared" si="405"/>
        <v>0.999999986707024-0.000115295168906849i</v>
      </c>
      <c r="H1429" t="str">
        <f t="shared" si="406"/>
        <v>15.1811007767842+4.52673594925402i</v>
      </c>
      <c r="I1429" t="str">
        <f t="shared" si="407"/>
        <v>24.2472426249658-80.2246020554744i</v>
      </c>
      <c r="K1429" t="str">
        <f t="shared" si="408"/>
        <v>0.302463990831238-0.0908427557836601i</v>
      </c>
      <c r="L1429" t="str">
        <f t="shared" si="409"/>
        <v>0.000833333333333333-4.21806209745087i</v>
      </c>
      <c r="M1429" t="str">
        <f t="shared" si="410"/>
        <v>0.005-1.4842165027394i</v>
      </c>
      <c r="N1429">
        <f t="shared" si="411"/>
        <v>75.095893620283562</v>
      </c>
      <c r="O1429">
        <f t="shared" si="412"/>
        <v>54.528619706398956</v>
      </c>
      <c r="P1429" s="3">
        <f t="shared" si="413"/>
        <v>54.528619706398956</v>
      </c>
      <c r="Q1429" s="3">
        <f t="shared" si="414"/>
        <v>-104.90410637971644</v>
      </c>
      <c r="R1429">
        <f t="shared" si="415"/>
        <v>75.095893620283562</v>
      </c>
      <c r="S1429">
        <f t="shared" si="416"/>
        <v>0.19114371135482799</v>
      </c>
      <c r="T1429">
        <f t="shared" si="399"/>
        <v>54.528619706398956</v>
      </c>
    </row>
    <row r="1430" spans="1:20" x14ac:dyDescent="0.25">
      <c r="A1430">
        <f t="shared" si="400"/>
        <v>1205.5551259076599</v>
      </c>
      <c r="B1430">
        <f t="shared" si="417"/>
        <v>191.87005745797634</v>
      </c>
      <c r="C1430" t="str">
        <f t="shared" si="401"/>
        <v>-136.900617722618-512.470342913504i</v>
      </c>
      <c r="D1430" t="str">
        <f t="shared" si="402"/>
        <v>3.47812475811139-82.9502555523815i</v>
      </c>
      <c r="E1430" t="str">
        <f t="shared" si="403"/>
        <v>161.888797420632-1.6404535092665i</v>
      </c>
      <c r="F1430" t="str">
        <f t="shared" si="404"/>
        <v>2.90990987093401-778.428811980578i</v>
      </c>
      <c r="G1430" t="str">
        <f t="shared" si="405"/>
        <v>0.999999986605805-0.000115733290536981i</v>
      </c>
      <c r="H1430" t="str">
        <f t="shared" si="406"/>
        <v>15.1813262801098+4.54395723021306i</v>
      </c>
      <c r="I1430" t="str">
        <f t="shared" si="407"/>
        <v>24.2473508894631-79.9214144681248i</v>
      </c>
      <c r="K1430" t="str">
        <f t="shared" si="408"/>
        <v>0.302272086780244-0.0911295664344069i</v>
      </c>
      <c r="L1430" t="str">
        <f t="shared" si="409"/>
        <v>0.000833333333333333-4.20209413971994i</v>
      </c>
      <c r="M1430" t="str">
        <f t="shared" si="410"/>
        <v>0.005-1.47859783098167i</v>
      </c>
      <c r="N1430">
        <f t="shared" si="411"/>
        <v>75.043340362295183</v>
      </c>
      <c r="O1430">
        <f t="shared" si="412"/>
        <v>54.492741347829934</v>
      </c>
      <c r="P1430" s="3">
        <f t="shared" si="413"/>
        <v>54.492741347829934</v>
      </c>
      <c r="Q1430" s="3">
        <f t="shared" si="414"/>
        <v>-104.95665963770482</v>
      </c>
      <c r="R1430">
        <f t="shared" si="415"/>
        <v>75.043340362295183</v>
      </c>
      <c r="S1430">
        <f t="shared" si="416"/>
        <v>0.19187005745797633</v>
      </c>
      <c r="T1430">
        <f t="shared" si="399"/>
        <v>54.492741347829934</v>
      </c>
    </row>
    <row r="1431" spans="1:20" x14ac:dyDescent="0.25">
      <c r="A1431">
        <f t="shared" si="400"/>
        <v>1210.1362353861091</v>
      </c>
      <c r="B1431">
        <f t="shared" si="417"/>
        <v>192.59916367631666</v>
      </c>
      <c r="C1431" t="str">
        <f t="shared" si="401"/>
        <v>-136.805426564907-510.231044325545i</v>
      </c>
      <c r="D1431" t="str">
        <f t="shared" si="402"/>
        <v>3.47812475626954-82.6362448063425i</v>
      </c>
      <c r="E1431" t="str">
        <f t="shared" si="403"/>
        <v>161.884784780144-1.64540019976195i</v>
      </c>
      <c r="F1431" t="str">
        <f t="shared" si="404"/>
        <v>2.90990987063722-775.481983009482i</v>
      </c>
      <c r="G1431" t="str">
        <f t="shared" si="405"/>
        <v>0.999999986503816-0.000116173077029173i</v>
      </c>
      <c r="H1431" t="str">
        <f t="shared" si="406"/>
        <v>15.1815535039647+4.56124417746159i</v>
      </c>
      <c r="I1431" t="str">
        <f t="shared" si="407"/>
        <v>24.2474599792763-79.6193765893546i</v>
      </c>
      <c r="K1431" t="str">
        <f t="shared" si="408"/>
        <v>0.302078969916921-0.0914168746445619i</v>
      </c>
      <c r="L1431" t="str">
        <f t="shared" si="409"/>
        <v>0.000833333333333333-4.18618663052395i</v>
      </c>
      <c r="M1431" t="str">
        <f t="shared" si="410"/>
        <v>0.005-1.47300042935014i</v>
      </c>
      <c r="N1431">
        <f t="shared" si="411"/>
        <v>74.990630662384035</v>
      </c>
      <c r="O1431">
        <f t="shared" si="412"/>
        <v>54.456842731495065</v>
      </c>
      <c r="P1431" s="3">
        <f t="shared" si="413"/>
        <v>54.456842731495065</v>
      </c>
      <c r="Q1431" s="3">
        <f t="shared" si="414"/>
        <v>-105.00936933761596</v>
      </c>
      <c r="R1431">
        <f t="shared" si="415"/>
        <v>74.990630662384035</v>
      </c>
      <c r="S1431">
        <f t="shared" si="416"/>
        <v>0.19259916367631666</v>
      </c>
      <c r="T1431">
        <f t="shared" si="399"/>
        <v>54.456842731495065</v>
      </c>
    </row>
    <row r="1432" spans="1:20" x14ac:dyDescent="0.25">
      <c r="A1432">
        <f t="shared" si="400"/>
        <v>1214.7347530805764</v>
      </c>
      <c r="B1432">
        <f t="shared" si="417"/>
        <v>193.33104049828668</v>
      </c>
      <c r="C1432" t="str">
        <f t="shared" si="401"/>
        <v>-136.709644161075-507.999503997404i</v>
      </c>
      <c r="D1432" t="str">
        <f t="shared" si="402"/>
        <v>3.47812475441366-82.3234228104278i</v>
      </c>
      <c r="E1432" t="str">
        <f t="shared" si="403"/>
        <v>161.88074726473-1.65035277275784i</v>
      </c>
      <c r="F1432" t="str">
        <f t="shared" si="404"/>
        <v>2.90990987033818-772.54630960706i</v>
      </c>
      <c r="G1432" t="str">
        <f t="shared" si="405"/>
        <v>0.99999998640105-0.0001166145347099i</v>
      </c>
      <c r="H1432" t="str">
        <f t="shared" si="406"/>
        <v>15.1817824615027+4.5785970431143i</v>
      </c>
      <c r="I1432" t="str">
        <f t="shared" si="407"/>
        <v>24.2475699007043-79.3184840743884i</v>
      </c>
      <c r="K1432" t="str">
        <f t="shared" si="408"/>
        <v>0.301884634316472-0.091704676829887i</v>
      </c>
      <c r="L1432" t="str">
        <f t="shared" si="409"/>
        <v>0.000833333333333333-4.17033934102804i</v>
      </c>
      <c r="M1432" t="str">
        <f t="shared" si="410"/>
        <v>0.005-1.46742421732431i</v>
      </c>
      <c r="N1432">
        <f t="shared" si="411"/>
        <v>74.937764360216718</v>
      </c>
      <c r="O1432">
        <f t="shared" si="412"/>
        <v>54.420923732105024</v>
      </c>
      <c r="P1432" s="3">
        <f t="shared" si="413"/>
        <v>54.420923732105024</v>
      </c>
      <c r="Q1432" s="3">
        <f t="shared" si="414"/>
        <v>-105.06223563978328</v>
      </c>
      <c r="R1432">
        <f t="shared" si="415"/>
        <v>74.937764360216718</v>
      </c>
      <c r="S1432">
        <f t="shared" si="416"/>
        <v>0.19333104049828667</v>
      </c>
      <c r="T1432">
        <f t="shared" si="399"/>
        <v>54.420923732105024</v>
      </c>
    </row>
    <row r="1433" spans="1:20" x14ac:dyDescent="0.25">
      <c r="A1433">
        <f t="shared" si="400"/>
        <v>1219.3507451422827</v>
      </c>
      <c r="B1433">
        <f t="shared" si="417"/>
        <v>194.06569845218019</v>
      </c>
      <c r="C1433" t="str">
        <f t="shared" si="401"/>
        <v>-136.613267766954-505.77569372888i</v>
      </c>
      <c r="D1433" t="str">
        <f t="shared" si="402"/>
        <v>3.47812475254367-82.0117850645889i</v>
      </c>
      <c r="E1433" t="str">
        <f t="shared" si="403"/>
        <v>161.876684759714-1.65531113365706i</v>
      </c>
      <c r="F1433" t="str">
        <f t="shared" si="404"/>
        <v>2.90990987003688-769.621749542669i</v>
      </c>
      <c r="G1433" t="str">
        <f t="shared" si="405"/>
        <v>0.999999986297502-0.000117057669929676i</v>
      </c>
      <c r="H1433" t="str">
        <f t="shared" si="406"/>
        <v>15.1820131659783+4.5960160802735i</v>
      </c>
      <c r="I1433" t="str">
        <f t="shared" si="407"/>
        <v>24.247680660094-79.0187325949276i</v>
      </c>
      <c r="K1433" t="str">
        <f t="shared" si="408"/>
        <v>0.301689074049656-0.0919929693511977i</v>
      </c>
      <c r="L1433" t="str">
        <f t="shared" si="409"/>
        <v>0.000833333333333333-4.15455204326364i</v>
      </c>
      <c r="M1433" t="str">
        <f t="shared" si="410"/>
        <v>0.005-1.46186911468849i</v>
      </c>
      <c r="N1433">
        <f t="shared" si="411"/>
        <v>74.884741298781961</v>
      </c>
      <c r="O1433">
        <f t="shared" si="412"/>
        <v>54.384984223798114</v>
      </c>
      <c r="P1433" s="3">
        <f t="shared" si="413"/>
        <v>54.384984223798114</v>
      </c>
      <c r="Q1433" s="3">
        <f t="shared" si="414"/>
        <v>-105.11525870121804</v>
      </c>
      <c r="R1433">
        <f t="shared" si="415"/>
        <v>74.884741298781961</v>
      </c>
      <c r="S1433">
        <f t="shared" si="416"/>
        <v>0.19406569845218019</v>
      </c>
      <c r="T1433">
        <f t="shared" si="399"/>
        <v>54.384984223798114</v>
      </c>
    </row>
    <row r="1434" spans="1:20" x14ac:dyDescent="0.25">
      <c r="A1434">
        <f t="shared" si="400"/>
        <v>1223.9842779738233</v>
      </c>
      <c r="B1434">
        <f t="shared" si="417"/>
        <v>194.80314810629847</v>
      </c>
      <c r="C1434" t="str">
        <f t="shared" si="401"/>
        <v>-136.516294638619-503.559585461151i</v>
      </c>
      <c r="D1434" t="str">
        <f t="shared" si="402"/>
        <v>3.47812475065943-81.7013270858111i</v>
      </c>
      <c r="E1434" t="str">
        <f t="shared" si="403"/>
        <v>161.872597150446-1.66027518666154i</v>
      </c>
      <c r="F1434" t="str">
        <f t="shared" si="404"/>
        <v>2.90990986973327-766.708260745522i</v>
      </c>
      <c r="G1434" t="str">
        <f t="shared" si="405"/>
        <v>0.999999986193165-0.000117502489063149i</v>
      </c>
      <c r="H1434" t="str">
        <f t="shared" si="406"/>
        <v>15.182245630748+4.61350154303332i</v>
      </c>
      <c r="I1434" t="str">
        <f t="shared" si="407"/>
        <v>24.247792263841-78.7201178390898i</v>
      </c>
      <c r="K1434" t="str">
        <f t="shared" si="408"/>
        <v>0.301492283183176-0.092281748514002i</v>
      </c>
      <c r="L1434" t="str">
        <f t="shared" si="409"/>
        <v>0.000833333333333333-4.13882451012516i</v>
      </c>
      <c r="M1434" t="str">
        <f t="shared" si="410"/>
        <v>0.005-1.45633504153067i</v>
      </c>
      <c r="N1434">
        <f t="shared" si="411"/>
        <v>74.831561324432101</v>
      </c>
      <c r="O1434">
        <f t="shared" si="412"/>
        <v>54.349024080139856</v>
      </c>
      <c r="P1434" s="3">
        <f t="shared" si="413"/>
        <v>54.349024080139856</v>
      </c>
      <c r="Q1434" s="3">
        <f t="shared" si="414"/>
        <v>-105.1684386755679</v>
      </c>
      <c r="R1434">
        <f t="shared" si="415"/>
        <v>74.831561324432101</v>
      </c>
      <c r="S1434">
        <f t="shared" si="416"/>
        <v>0.19480314810629845</v>
      </c>
      <c r="T1434">
        <f t="shared" si="399"/>
        <v>54.349024080139856</v>
      </c>
    </row>
    <row r="1435" spans="1:20" x14ac:dyDescent="0.25">
      <c r="A1435">
        <f t="shared" si="400"/>
        <v>1228.6354182301238</v>
      </c>
      <c r="B1435">
        <f t="shared" si="417"/>
        <v>195.5434000691024</v>
      </c>
      <c r="C1435" t="str">
        <f t="shared" si="401"/>
        <v>-136.418722032613-501.351151276541i</v>
      </c>
      <c r="D1435" t="str">
        <f t="shared" si="402"/>
        <v>3.47812474876084-81.3920444080525i</v>
      </c>
      <c r="E1435" t="str">
        <f t="shared" si="403"/>
        <v>161.868484322313-1.66524483476615i</v>
      </c>
      <c r="F1435" t="str">
        <f t="shared" si="404"/>
        <v>2.90990986942735-763.805801304109i</v>
      </c>
      <c r="G1435" t="str">
        <f t="shared" si="405"/>
        <v>0.999999986088034-0.000117948998509189i</v>
      </c>
      <c r="H1435" t="str">
        <f t="shared" si="406"/>
        <v>15.1824798692705+4.63105368648359i</v>
      </c>
      <c r="I1435" t="str">
        <f t="shared" si="407"/>
        <v>24.2479047183892-78.4226355113455i</v>
      </c>
      <c r="K1435" t="str">
        <f t="shared" si="408"/>
        <v>0.301294255780088-0.0925710105681431i</v>
      </c>
      <c r="L1435" t="str">
        <f t="shared" si="409"/>
        <v>0.000833333333333333-4.12315651536678i</v>
      </c>
      <c r="M1435" t="str">
        <f t="shared" si="410"/>
        <v>0.005-1.45082191824136i</v>
      </c>
      <c r="N1435">
        <f t="shared" si="411"/>
        <v>74.778224286924328</v>
      </c>
      <c r="O1435">
        <f t="shared" si="412"/>
        <v>54.313043174123969</v>
      </c>
      <c r="P1435" s="3">
        <f t="shared" si="413"/>
        <v>54.313043174123969</v>
      </c>
      <c r="Q1435" s="3">
        <f t="shared" si="414"/>
        <v>-105.22177571307567</v>
      </c>
      <c r="R1435">
        <f t="shared" si="415"/>
        <v>74.778224286924328</v>
      </c>
      <c r="S1435">
        <f t="shared" si="416"/>
        <v>0.1955434000691024</v>
      </c>
      <c r="T1435">
        <f t="shared" si="399"/>
        <v>54.313043174123969</v>
      </c>
    </row>
    <row r="1436" spans="1:20" x14ac:dyDescent="0.25">
      <c r="A1436">
        <f t="shared" si="400"/>
        <v>1233.3042328193983</v>
      </c>
      <c r="B1436">
        <f t="shared" si="417"/>
        <v>196.28646498936499</v>
      </c>
      <c r="C1436" t="str">
        <f t="shared" si="401"/>
        <v>-136.320547206161-499.150363398196i</v>
      </c>
      <c r="D1436" t="str">
        <f t="shared" si="402"/>
        <v>3.47812474684778-81.0839325821776i</v>
      </c>
      <c r="E1436" t="str">
        <f t="shared" si="403"/>
        <v>161.864346160743-1.67021997975131i</v>
      </c>
      <c r="F1436" t="str">
        <f t="shared" si="404"/>
        <v>2.90990986911908-760.914329465571i</v>
      </c>
      <c r="G1436" t="str">
        <f t="shared" si="405"/>
        <v>0.999999985982102-0.000118397204690982i</v>
      </c>
      <c r="H1436" t="str">
        <f t="shared" si="406"/>
        <v>15.1827158951081+4.64867276671433i</v>
      </c>
      <c r="I1436" t="str">
        <f t="shared" si="407"/>
        <v>24.2480180302326-78.126281332458i</v>
      </c>
      <c r="K1436" t="str">
        <f t="shared" si="408"/>
        <v>0.301094985900197-0.0928607517074461i</v>
      </c>
      <c r="L1436" t="str">
        <f t="shared" si="409"/>
        <v>0.000833333333333333-4.1075478335991i</v>
      </c>
      <c r="M1436" t="str">
        <f t="shared" si="410"/>
        <v>0.005-1.44532966551241i</v>
      </c>
      <c r="N1436">
        <f t="shared" si="411"/>
        <v>74.724730039461221</v>
      </c>
      <c r="O1436">
        <f t="shared" si="412"/>
        <v>54.277041378171901</v>
      </c>
      <c r="P1436" s="3">
        <f t="shared" si="413"/>
        <v>54.277041378171901</v>
      </c>
      <c r="Q1436" s="3">
        <f t="shared" si="414"/>
        <v>-105.27526996053878</v>
      </c>
      <c r="R1436">
        <f t="shared" si="415"/>
        <v>74.724730039461221</v>
      </c>
      <c r="S1436">
        <f t="shared" si="416"/>
        <v>0.196286464989365</v>
      </c>
      <c r="T1436">
        <f t="shared" si="399"/>
        <v>54.277041378171901</v>
      </c>
    </row>
    <row r="1437" spans="1:20" x14ac:dyDescent="0.25">
      <c r="A1437">
        <f t="shared" si="400"/>
        <v>1237.9907889041122</v>
      </c>
      <c r="B1437">
        <f t="shared" si="417"/>
        <v>197.03235355632458</v>
      </c>
      <c r="C1437" t="str">
        <f t="shared" si="401"/>
        <v>-136.221767417401-496.957194189857i</v>
      </c>
      <c r="D1437" t="str">
        <f t="shared" si="402"/>
        <v>3.47812474492018-80.7769871758953i</v>
      </c>
      <c r="E1437" t="str">
        <f t="shared" si="403"/>
        <v>161.86018255122-1.67520052217783i</v>
      </c>
      <c r="F1437" t="str">
        <f t="shared" si="404"/>
        <v>2.9099098688085-758.033803635126i</v>
      </c>
      <c r="G1437" t="str">
        <f t="shared" si="405"/>
        <v>0.999999985875363-0.000118847114056123i</v>
      </c>
      <c r="H1437" t="str">
        <f t="shared" si="406"/>
        <v>15.1829537219272+4.66635904081958i</v>
      </c>
      <c r="I1437" t="str">
        <f t="shared" si="407"/>
        <v>24.248132205915-77.8310510394224i</v>
      </c>
      <c r="K1437" t="str">
        <f t="shared" si="408"/>
        <v>0.300894467600481-0.0931509680693606i</v>
      </c>
      <c r="L1437" t="str">
        <f t="shared" si="409"/>
        <v>0.000833333333333333-4.09199824028601i</v>
      </c>
      <c r="M1437" t="str">
        <f t="shared" si="410"/>
        <v>0.005-1.43985820433593i</v>
      </c>
      <c r="N1437">
        <f t="shared" si="411"/>
        <v>74.671078438732593</v>
      </c>
      <c r="O1437">
        <f t="shared" si="412"/>
        <v>54.241018564134009</v>
      </c>
      <c r="P1437" s="3">
        <f t="shared" si="413"/>
        <v>54.241018564134009</v>
      </c>
      <c r="Q1437" s="3">
        <f t="shared" si="414"/>
        <v>-105.32892156126741</v>
      </c>
      <c r="R1437">
        <f t="shared" si="415"/>
        <v>74.671078438732593</v>
      </c>
      <c r="S1437">
        <f t="shared" si="416"/>
        <v>0.19703235355632459</v>
      </c>
      <c r="T1437">
        <f t="shared" si="399"/>
        <v>54.241018564134009</v>
      </c>
    </row>
    <row r="1438" spans="1:20" x14ac:dyDescent="0.25">
      <c r="A1438">
        <f t="shared" si="400"/>
        <v>1242.6951539019476</v>
      </c>
      <c r="B1438">
        <f t="shared" si="417"/>
        <v>197.7810764998386</v>
      </c>
      <c r="C1438" t="str">
        <f t="shared" si="401"/>
        <v>-136.122379925585-494.771616155542i</v>
      </c>
      <c r="D1438" t="str">
        <f t="shared" si="402"/>
        <v>3.47812474297788-80.4712037736918i</v>
      </c>
      <c r="E1438" t="str">
        <f t="shared" si="403"/>
        <v>161.855993379289-1.68018636137706i</v>
      </c>
      <c r="F1438" t="str">
        <f t="shared" si="404"/>
        <v>2.90990986849553-755.164182375432i</v>
      </c>
      <c r="G1438" t="str">
        <f t="shared" si="405"/>
        <v>0.999999985767812-0.000119298733076705i</v>
      </c>
      <c r="H1438" t="str">
        <f t="shared" si="406"/>
        <v>15.1831933634989+4.68411276690169i</v>
      </c>
      <c r="I1438" t="str">
        <f t="shared" si="407"/>
        <v>24.2482472520292-77.5369403853997i</v>
      </c>
      <c r="K1438" t="str">
        <f t="shared" si="408"/>
        <v>0.300692694935503-0.0934416557346079i</v>
      </c>
      <c r="L1438" t="str">
        <f t="shared" si="409"/>
        <v>0.000833333333333333-4.0765075117414i</v>
      </c>
      <c r="M1438" t="str">
        <f t="shared" si="410"/>
        <v>0.005-1.43440745600312i</v>
      </c>
      <c r="N1438">
        <f t="shared" si="411"/>
        <v>74.617269344958601</v>
      </c>
      <c r="O1438">
        <f t="shared" si="412"/>
        <v>54.204974603289187</v>
      </c>
      <c r="P1438" s="3">
        <f t="shared" si="413"/>
        <v>54.204974603289187</v>
      </c>
      <c r="Q1438" s="3">
        <f t="shared" si="414"/>
        <v>-105.3827306550414</v>
      </c>
      <c r="R1438">
        <f t="shared" si="415"/>
        <v>74.617269344958601</v>
      </c>
      <c r="S1438">
        <f t="shared" si="416"/>
        <v>0.19778107649983862</v>
      </c>
      <c r="T1438">
        <f t="shared" si="399"/>
        <v>54.204974603289187</v>
      </c>
    </row>
    <row r="1439" spans="1:20" x14ac:dyDescent="0.25">
      <c r="A1439">
        <f t="shared" si="400"/>
        <v>1247.4173954867749</v>
      </c>
      <c r="B1439">
        <f t="shared" si="417"/>
        <v>198.53264459053798</v>
      </c>
      <c r="C1439" t="str">
        <f t="shared" si="401"/>
        <v>-136.022381991336-492.593601939318i</v>
      </c>
      <c r="D1439" t="str">
        <f t="shared" si="402"/>
        <v>3.47812474102082-80.1665779767715i</v>
      </c>
      <c r="E1439" t="str">
        <f t="shared" si="403"/>
        <v>161.851778530573-1.68517739544847i</v>
      </c>
      <c r="F1439" t="str">
        <f t="shared" si="404"/>
        <v>2.90990986818019-752.305424406036i</v>
      </c>
      <c r="G1439" t="str">
        <f t="shared" si="405"/>
        <v>0.999999985659442-0.000119752068249418i</v>
      </c>
      <c r="H1439" t="str">
        <f t="shared" si="406"/>
        <v>15.1834348337005+4.70193420407557i</v>
      </c>
      <c r="I1439" t="str">
        <f t="shared" si="407"/>
        <v>24.2483631752196-77.2439451396634i</v>
      </c>
      <c r="K1439" t="str">
        <f t="shared" si="408"/>
        <v>0.300489661957836-0.0937328107268285i</v>
      </c>
      <c r="L1439" t="str">
        <f t="shared" si="409"/>
        <v>0.000833333333333333-4.06107542512592i</v>
      </c>
      <c r="M1439" t="str">
        <f t="shared" si="410"/>
        <v>0.005-1.42897734210313i</v>
      </c>
      <c r="N1439">
        <f t="shared" si="411"/>
        <v>74.563302621929836</v>
      </c>
      <c r="O1439">
        <f t="shared" si="412"/>
        <v>54.168909366346156</v>
      </c>
      <c r="P1439" s="3">
        <f t="shared" si="413"/>
        <v>54.168909366346156</v>
      </c>
      <c r="Q1439" s="3">
        <f t="shared" si="414"/>
        <v>-105.43669737807016</v>
      </c>
      <c r="R1439">
        <f t="shared" si="415"/>
        <v>74.563302621929836</v>
      </c>
      <c r="S1439">
        <f t="shared" si="416"/>
        <v>0.19853264459053799</v>
      </c>
      <c r="T1439">
        <f t="shared" si="399"/>
        <v>54.168909366346156</v>
      </c>
    </row>
    <row r="1440" spans="1:20" x14ac:dyDescent="0.25">
      <c r="A1440">
        <f t="shared" si="400"/>
        <v>1252.1575815896249</v>
      </c>
      <c r="B1440">
        <f t="shared" si="417"/>
        <v>199.28706863998204</v>
      </c>
      <c r="C1440" t="str">
        <f t="shared" si="401"/>
        <v>-135.921770876857-490.423124324987i</v>
      </c>
      <c r="D1440" t="str">
        <f t="shared" si="402"/>
        <v>3.47812473904884-79.8631054029887i</v>
      </c>
      <c r="E1440" t="str">
        <f t="shared" si="403"/>
        <v>161.847537890775-1.69017352124952i</v>
      </c>
      <c r="F1440" t="str">
        <f t="shared" si="404"/>
        <v>2.90990986786244-749.457488602732i</v>
      </c>
      <c r="G1440" t="str">
        <f t="shared" si="405"/>
        <v>0.999999985550247-0.000120207126095641i</v>
      </c>
      <c r="H1440" t="str">
        <f t="shared" si="406"/>
        <v>15.1836781465154+4.71982361247279i</v>
      </c>
      <c r="I1440" t="str">
        <f t="shared" si="407"/>
        <v>24.2484799821804-76.9520610875298i</v>
      </c>
      <c r="K1440" t="str">
        <f t="shared" si="408"/>
        <v>0.3002853627185-0.0940244290122348i</v>
      </c>
      <c r="L1440" t="str">
        <f t="shared" si="409"/>
        <v>0.000833333333333333-4.04570175844383i</v>
      </c>
      <c r="M1440" t="str">
        <f t="shared" si="410"/>
        <v>0.005-1.42356778452195i</v>
      </c>
      <c r="N1440">
        <f t="shared" si="411"/>
        <v>74.509178137050725</v>
      </c>
      <c r="O1440">
        <f t="shared" si="412"/>
        <v>54.132822723443297</v>
      </c>
      <c r="P1440" s="3">
        <f t="shared" si="413"/>
        <v>54.132822723443297</v>
      </c>
      <c r="Q1440" s="3">
        <f t="shared" si="414"/>
        <v>-105.49082186294928</v>
      </c>
      <c r="R1440">
        <f t="shared" si="415"/>
        <v>74.509178137050725</v>
      </c>
      <c r="S1440">
        <f t="shared" si="416"/>
        <v>0.19928706863998205</v>
      </c>
      <c r="T1440">
        <f t="shared" si="399"/>
        <v>54.132822723443297</v>
      </c>
    </row>
    <row r="1441" spans="1:20" x14ac:dyDescent="0.25">
      <c r="A1441">
        <f t="shared" si="400"/>
        <v>1256.9157803996654</v>
      </c>
      <c r="B1441">
        <f t="shared" si="417"/>
        <v>200.04435950081398</v>
      </c>
      <c r="C1441" t="str">
        <f t="shared" si="401"/>
        <v>-135.820543846172-488.260156235833i</v>
      </c>
      <c r="D1441" t="str">
        <f t="shared" si="402"/>
        <v>3.47812473706182-79.5607816867886i</v>
      </c>
      <c r="E1441" t="str">
        <f t="shared" si="403"/>
        <v>161.843271345692-1.69517463439088i</v>
      </c>
      <c r="F1441" t="str">
        <f t="shared" si="404"/>
        <v>2.90990986754225-746.620333997007i</v>
      </c>
      <c r="G1441" t="str">
        <f t="shared" si="405"/>
        <v>0.99999998544022-0.000120663913161528i</v>
      </c>
      <c r="H1441" t="str">
        <f t="shared" si="406"/>
        <v>15.1839233160346+4.73778125324597i</v>
      </c>
      <c r="I1441" t="str">
        <f t="shared" si="407"/>
        <v>24.2485976796578-76.6612840303037i</v>
      </c>
      <c r="K1441" t="str">
        <f t="shared" si="408"/>
        <v>0.300079791267392-0.0943165064992597i</v>
      </c>
      <c r="L1441" t="str">
        <f t="shared" si="409"/>
        <v>0.000833333333333333-4.03038629053978i</v>
      </c>
      <c r="M1441" t="str">
        <f t="shared" si="410"/>
        <v>0.005-1.41817870544127i</v>
      </c>
      <c r="N1441">
        <f t="shared" si="411"/>
        <v>74.45489576138182</v>
      </c>
      <c r="O1441">
        <f t="shared" si="412"/>
        <v>54.096714544149521</v>
      </c>
      <c r="P1441" s="3">
        <f t="shared" si="413"/>
        <v>54.096714544149521</v>
      </c>
      <c r="Q1441" s="3">
        <f t="shared" si="414"/>
        <v>-105.54510423861818</v>
      </c>
      <c r="R1441">
        <f t="shared" si="415"/>
        <v>74.45489576138182</v>
      </c>
      <c r="S1441">
        <f t="shared" si="416"/>
        <v>0.20004435950081398</v>
      </c>
      <c r="T1441">
        <f t="shared" si="399"/>
        <v>54.096714544149521</v>
      </c>
    </row>
    <row r="1442" spans="1:20" x14ac:dyDescent="0.25">
      <c r="A1442">
        <f t="shared" si="400"/>
        <v>1261.6920603651843</v>
      </c>
      <c r="B1442">
        <f t="shared" si="417"/>
        <v>200.80452806691707</v>
      </c>
      <c r="C1442" t="str">
        <f t="shared" si="401"/>
        <v>-135.718698165367-486.104670734363i</v>
      </c>
      <c r="D1442" t="str">
        <f t="shared" si="402"/>
        <v>3.47812473505972-79.2596024791446i</v>
      </c>
      <c r="E1442" t="str">
        <f t="shared" si="403"/>
        <v>161.838978781224-1.70018062922949i</v>
      </c>
      <c r="F1442" t="str">
        <f t="shared" si="404"/>
        <v>2.90990986721966-743.793919775456i</v>
      </c>
      <c r="G1442" t="str">
        <f t="shared" si="405"/>
        <v>0.999999985329355-0.000121122436018114i</v>
      </c>
      <c r="H1442" t="str">
        <f t="shared" si="406"/>
        <v>15.1841703564572+4.75580738857278i</v>
      </c>
      <c r="I1442" t="str">
        <f t="shared" si="407"/>
        <v>24.2487162744496-76.3716097852176i</v>
      </c>
      <c r="K1442" t="str">
        <f t="shared" si="408"/>
        <v>0.299872941653738-0.0946090390382105i</v>
      </c>
      <c r="L1442" t="str">
        <f t="shared" si="409"/>
        <v>0.000833333333333333-4.01512880109562i</v>
      </c>
      <c r="M1442" t="str">
        <f t="shared" si="410"/>
        <v>0.005-1.41281002733739i</v>
      </c>
      <c r="N1442">
        <f t="shared" si="411"/>
        <v>74.400455369682263</v>
      </c>
      <c r="O1442">
        <f t="shared" si="412"/>
        <v>54.060584697465188</v>
      </c>
      <c r="P1442" s="3">
        <f t="shared" si="413"/>
        <v>54.060584697465188</v>
      </c>
      <c r="Q1442" s="3">
        <f t="shared" si="414"/>
        <v>-105.59954463031774</v>
      </c>
      <c r="R1442">
        <f t="shared" si="415"/>
        <v>74.400455369682263</v>
      </c>
      <c r="S1442">
        <f t="shared" si="416"/>
        <v>0.20080452806691707</v>
      </c>
      <c r="T1442">
        <f t="shared" si="399"/>
        <v>54.060584697465188</v>
      </c>
    </row>
    <row r="1443" spans="1:20" x14ac:dyDescent="0.25">
      <c r="A1443">
        <f t="shared" si="400"/>
        <v>1266.4864901945718</v>
      </c>
      <c r="B1443">
        <f t="shared" si="417"/>
        <v>201.56758527357135</v>
      </c>
      <c r="C1443" t="str">
        <f t="shared" si="401"/>
        <v>-135.616231102817-483.956641021999i</v>
      </c>
      <c r="D1443" t="str">
        <f t="shared" si="402"/>
        <v>3.47812473304234-78.959563447491i</v>
      </c>
      <c r="E1443" t="str">
        <f t="shared" si="403"/>
        <v>161.834660083387-1.70519139886218i</v>
      </c>
      <c r="F1443" t="str">
        <f t="shared" si="404"/>
        <v>2.9099098668946-740.978205279144i</v>
      </c>
      <c r="G1443" t="str">
        <f t="shared" si="405"/>
        <v>0.999999985217646-0.000121582701261401i</v>
      </c>
      <c r="H1443" t="str">
        <f t="shared" si="406"/>
        <v>15.1844192820917+4.77390228166054i</v>
      </c>
      <c r="I1443" t="str">
        <f t="shared" si="407"/>
        <v>24.2488357734052-76.0830341853683i</v>
      </c>
      <c r="K1443" t="str">
        <f t="shared" si="408"/>
        <v>0.299664807926534-0.094902022420924i</v>
      </c>
      <c r="L1443" t="str">
        <f t="shared" si="409"/>
        <v>0.000833333333333333-3.99992907062724i</v>
      </c>
      <c r="M1443" t="str">
        <f t="shared" si="410"/>
        <v>0.005-1.40746167298006i</v>
      </c>
      <c r="N1443">
        <f t="shared" si="411"/>
        <v>74.345856840453095</v>
      </c>
      <c r="O1443">
        <f t="shared" si="412"/>
        <v>54.024433051822115</v>
      </c>
      <c r="P1443" s="3">
        <f t="shared" si="413"/>
        <v>54.024433051822115</v>
      </c>
      <c r="Q1443" s="3">
        <f t="shared" si="414"/>
        <v>-105.6541431595469</v>
      </c>
      <c r="R1443">
        <f t="shared" si="415"/>
        <v>74.345856840453095</v>
      </c>
      <c r="S1443">
        <f t="shared" si="416"/>
        <v>0.20156758527357135</v>
      </c>
      <c r="T1443">
        <f t="shared" si="399"/>
        <v>54.024433051822115</v>
      </c>
    </row>
    <row r="1444" spans="1:20" x14ac:dyDescent="0.25">
      <c r="A1444">
        <f t="shared" si="400"/>
        <v>1271.2991388573112</v>
      </c>
      <c r="B1444">
        <f t="shared" si="417"/>
        <v>202.33354209761092</v>
      </c>
      <c r="C1444" t="str">
        <f t="shared" si="401"/>
        <v>-135.513139929442-481.816040438845i</v>
      </c>
      <c r="D1444" t="str">
        <f t="shared" si="402"/>
        <v>3.4781247310096-78.6606602756663i</v>
      </c>
      <c r="E1444" t="str">
        <f t="shared" si="403"/>
        <v>161.830315138319-1.7102068351193i</v>
      </c>
      <c r="F1444" t="str">
        <f t="shared" si="404"/>
        <v>2.90990986656706-738.173150003081i</v>
      </c>
      <c r="G1444" t="str">
        <f t="shared" si="405"/>
        <v>0.999999985105087-0.000122044715512457i</v>
      </c>
      <c r="H1444" t="str">
        <f t="shared" si="406"/>
        <v>15.184670107356+4.79206619675015i</v>
      </c>
      <c r="I1444" t="str">
        <f t="shared" si="407"/>
        <v>24.2489561834264-75.7955530796587i</v>
      </c>
      <c r="K1444" t="str">
        <f t="shared" si="408"/>
        <v>0.299455384135014-0.0951954523804247i</v>
      </c>
      <c r="L1444" t="str">
        <f t="shared" si="409"/>
        <v>0.000833333333333333-3.98478688048141i</v>
      </c>
      <c r="M1444" t="str">
        <f t="shared" si="410"/>
        <v>0.005-1.40213356543142i</v>
      </c>
      <c r="N1444">
        <f t="shared" si="411"/>
        <v>74.29110005598011</v>
      </c>
      <c r="O1444">
        <f t="shared" si="412"/>
        <v>53.988259475085044</v>
      </c>
      <c r="P1444" s="3">
        <f t="shared" si="413"/>
        <v>53.988259475085044</v>
      </c>
      <c r="Q1444" s="3">
        <f t="shared" si="414"/>
        <v>-105.70889994401989</v>
      </c>
      <c r="R1444">
        <f t="shared" si="415"/>
        <v>74.29110005598011</v>
      </c>
      <c r="S1444">
        <f t="shared" si="416"/>
        <v>0.20233354209761092</v>
      </c>
      <c r="T1444">
        <f t="shared" si="399"/>
        <v>53.988259475085044</v>
      </c>
    </row>
    <row r="1445" spans="1:20" x14ac:dyDescent="0.25">
      <c r="A1445">
        <f t="shared" si="400"/>
        <v>1276.1300755849691</v>
      </c>
      <c r="B1445">
        <f t="shared" si="417"/>
        <v>203.10240955758184</v>
      </c>
      <c r="C1445" t="str">
        <f t="shared" si="401"/>
        <v>-135.409421918944-479.682842463385i</v>
      </c>
      <c r="D1445" t="str">
        <f t="shared" si="402"/>
        <v>3.47812472896138-78.3628886638478i</v>
      </c>
      <c r="E1445" t="str">
        <f t="shared" si="403"/>
        <v>161.825943832294-1.71522682855825i</v>
      </c>
      <c r="F1445" t="str">
        <f t="shared" si="404"/>
        <v>2.90990986623702-735.378713595602i</v>
      </c>
      <c r="G1445" t="str">
        <f t="shared" si="405"/>
        <v>0.999999984991671-0.000122508485417509i</v>
      </c>
      <c r="H1445" t="str">
        <f t="shared" si="406"/>
        <v>15.1849228467793+4.81029939912077i</v>
      </c>
      <c r="I1445" t="str">
        <f t="shared" si="407"/>
        <v>24.2490775114683-75.5091623327402i</v>
      </c>
      <c r="K1445" t="str">
        <f t="shared" si="408"/>
        <v>0.2992446643291-0.0954893245905814i</v>
      </c>
      <c r="L1445" t="str">
        <f t="shared" si="409"/>
        <v>0.000833333333333333-3.96970201283264i</v>
      </c>
      <c r="M1445" t="str">
        <f t="shared" si="410"/>
        <v>0.005-1.39682562804485i</v>
      </c>
      <c r="N1445">
        <f t="shared" si="411"/>
        <v>74.236184902377033</v>
      </c>
      <c r="O1445">
        <f t="shared" si="412"/>
        <v>53.952063834551822</v>
      </c>
      <c r="P1445" s="3">
        <f t="shared" si="413"/>
        <v>53.952063834551822</v>
      </c>
      <c r="Q1445" s="3">
        <f t="shared" si="414"/>
        <v>-105.76381509762297</v>
      </c>
      <c r="R1445">
        <f t="shared" si="415"/>
        <v>74.236184902377033</v>
      </c>
      <c r="S1445">
        <f t="shared" si="416"/>
        <v>0.20310240955758183</v>
      </c>
      <c r="T1445">
        <f t="shared" si="399"/>
        <v>53.952063834551822</v>
      </c>
    </row>
    <row r="1446" spans="1:20" x14ac:dyDescent="0.25">
      <c r="A1446">
        <f t="shared" si="400"/>
        <v>1280.9793698721919</v>
      </c>
      <c r="B1446">
        <f t="shared" si="417"/>
        <v>203.87419871390065</v>
      </c>
      <c r="C1446" t="str">
        <f t="shared" si="401"/>
        <v>-135.305074348063-477.557020712243i</v>
      </c>
      <c r="D1446" t="str">
        <f t="shared" si="402"/>
        <v>3.47812472689759-78.0662443284915i</v>
      </c>
      <c r="E1446" t="str">
        <f t="shared" si="403"/>
        <v>161.821546051732-1.72025126845755i</v>
      </c>
      <c r="F1446" t="str">
        <f t="shared" si="404"/>
        <v>2.90990986590448-732.594855857805i</v>
      </c>
      <c r="G1446" t="str">
        <f t="shared" si="405"/>
        <v>0.999999984877391-0.000122974017648042i</v>
      </c>
      <c r="H1446" t="str">
        <f t="shared" si="406"/>
        <v>15.1851775150019+4.82860215509385i</v>
      </c>
      <c r="I1446" t="str">
        <f t="shared" si="407"/>
        <v>24.2491997645388-75.2238578249489i</v>
      </c>
      <c r="K1446" t="str">
        <f t="shared" si="408"/>
        <v>0.299032642559885-0.095783634665772i</v>
      </c>
      <c r="L1446" t="str">
        <f t="shared" si="409"/>
        <v>0.000833333333333333-3.95467425068005i</v>
      </c>
      <c r="M1446" t="str">
        <f t="shared" si="410"/>
        <v>0.005-1.39153778446389i</v>
      </c>
      <c r="N1446">
        <f t="shared" si="411"/>
        <v>74.181111269629469</v>
      </c>
      <c r="O1446">
        <f t="shared" si="412"/>
        <v>53.915845996954914</v>
      </c>
      <c r="P1446" s="3">
        <f t="shared" si="413"/>
        <v>53.915845996954914</v>
      </c>
      <c r="Q1446" s="3">
        <f t="shared" si="414"/>
        <v>-105.81888873037053</v>
      </c>
      <c r="R1446">
        <f t="shared" si="415"/>
        <v>74.181111269629469</v>
      </c>
      <c r="S1446">
        <f t="shared" si="416"/>
        <v>0.20387419871390067</v>
      </c>
      <c r="T1446">
        <f t="shared" si="399"/>
        <v>53.915845996954914</v>
      </c>
    </row>
    <row r="1447" spans="1:20" x14ac:dyDescent="0.25">
      <c r="A1447">
        <f t="shared" si="400"/>
        <v>1285.8470914777063</v>
      </c>
      <c r="B1447">
        <f t="shared" si="417"/>
        <v>204.64892066901348</v>
      </c>
      <c r="C1447" t="str">
        <f t="shared" si="401"/>
        <v>-135.200094496817-475.438548939871i</v>
      </c>
      <c r="D1447" t="str">
        <f t="shared" si="402"/>
        <v>3.47812472481805-77.7707230022679i</v>
      </c>
      <c r="E1447" t="str">
        <f t="shared" si="403"/>
        <v>161.817121683209-1.72528004281098i</v>
      </c>
      <c r="F1447" t="str">
        <f t="shared" si="404"/>
        <v>2.9099098655694-729.821536742955i</v>
      </c>
      <c r="G1447" t="str">
        <f t="shared" si="405"/>
        <v>0.999999984762241-0.000123441318900891i</v>
      </c>
      <c r="H1447" t="str">
        <f t="shared" si="406"/>
        <v>15.1854341267769+4.84697473203767i</v>
      </c>
      <c r="I1447" t="str">
        <f t="shared" si="407"/>
        <v>24.2493229496996-74.9396354522495i</v>
      </c>
      <c r="K1447" t="str">
        <f t="shared" si="408"/>
        <v>0.298819312880096-0.0960783781605414i</v>
      </c>
      <c r="L1447" t="str">
        <f t="shared" si="409"/>
        <v>0.000833333333333333-3.93970337784425i</v>
      </c>
      <c r="M1447" t="str">
        <f t="shared" si="410"/>
        <v>0.005-1.38626995862113i</v>
      </c>
      <c r="N1447">
        <f t="shared" si="411"/>
        <v>74.12587905163852</v>
      </c>
      <c r="O1447">
        <f t="shared" si="412"/>
        <v>53.879605828461479</v>
      </c>
      <c r="P1447" s="3">
        <f t="shared" si="413"/>
        <v>53.879605828461479</v>
      </c>
      <c r="Q1447" s="3">
        <f t="shared" si="414"/>
        <v>-105.87412094836148</v>
      </c>
      <c r="R1447">
        <f t="shared" si="415"/>
        <v>74.12587905163852</v>
      </c>
      <c r="S1447">
        <f t="shared" si="416"/>
        <v>0.20464892066901347</v>
      </c>
      <c r="T1447">
        <f t="shared" si="399"/>
        <v>53.879605828461479</v>
      </c>
    </row>
    <row r="1448" spans="1:20" x14ac:dyDescent="0.25">
      <c r="A1448">
        <f t="shared" si="400"/>
        <v>1290.7333104253216</v>
      </c>
      <c r="B1448">
        <f t="shared" si="417"/>
        <v>205.42658656755574</v>
      </c>
      <c r="C1448" t="str">
        <f t="shared" si="401"/>
        <v>-135.094479648768-473.327401038318i</v>
      </c>
      <c r="D1448" t="str">
        <f t="shared" si="402"/>
        <v>3.47812472272271-77.476320434005i</v>
      </c>
      <c r="E1448" t="str">
        <f t="shared" si="403"/>
        <v>161.812670613466-1.73031303831884i</v>
      </c>
      <c r="F1448" t="str">
        <f t="shared" si="404"/>
        <v>2.90990986523178-727.058716355936i</v>
      </c>
      <c r="G1448" t="str">
        <f t="shared" si="405"/>
        <v>0.999999984646214-0.000123910395898337i</v>
      </c>
      <c r="H1448" t="str">
        <f t="shared" si="406"/>
        <v>15.1856926969707+4.86541739837166i</v>
      </c>
      <c r="I1448" t="str">
        <f t="shared" si="407"/>
        <v>24.2494470740666-74.6564911261769i</v>
      </c>
      <c r="K1448" t="str">
        <f t="shared" si="408"/>
        <v>0.298604669344586-0.0963735505692735i</v>
      </c>
      <c r="L1448" t="str">
        <f t="shared" si="409"/>
        <v>0.000833333333333333-3.92478917896419i</v>
      </c>
      <c r="M1448" t="str">
        <f t="shared" si="410"/>
        <v>0.005-1.38102207473713i</v>
      </c>
      <c r="N1448">
        <f t="shared" si="411"/>
        <v>74.070488146264893</v>
      </c>
      <c r="O1448">
        <f t="shared" si="412"/>
        <v>53.843343194675114</v>
      </c>
      <c r="P1448" s="3">
        <f t="shared" si="413"/>
        <v>53.843343194675114</v>
      </c>
      <c r="Q1448" s="3">
        <f t="shared" si="414"/>
        <v>-105.92951185373511</v>
      </c>
      <c r="R1448">
        <f t="shared" si="415"/>
        <v>74.070488146264893</v>
      </c>
      <c r="S1448">
        <f t="shared" si="416"/>
        <v>0.20542658656755575</v>
      </c>
      <c r="T1448">
        <f t="shared" si="399"/>
        <v>53.843343194675114</v>
      </c>
    </row>
    <row r="1449" spans="1:20" x14ac:dyDescent="0.25">
      <c r="A1449">
        <f t="shared" si="400"/>
        <v>1295.6380970049379</v>
      </c>
      <c r="B1449">
        <f t="shared" si="417"/>
        <v>206.20720759651246</v>
      </c>
      <c r="C1449" t="str">
        <f t="shared" si="401"/>
        <v>-134.988227091279-471.223551036933i</v>
      </c>
      <c r="D1449" t="str">
        <f t="shared" si="402"/>
        <v>3.47812472061139-77.1830323886216i</v>
      </c>
      <c r="E1449" t="str">
        <f t="shared" si="403"/>
        <v>161.808192729427-1.73535014038679i</v>
      </c>
      <c r="F1449" t="str">
        <f t="shared" si="404"/>
        <v>2.90990986489158-724.306354952638i</v>
      </c>
      <c r="G1449" t="str">
        <f t="shared" si="405"/>
        <v>0.999999984529303-0.000124381255388209i</v>
      </c>
      <c r="H1449" t="str">
        <f t="shared" si="406"/>
        <v>15.1859532405639+4.88393042357079i</v>
      </c>
      <c r="I1449" t="str">
        <f t="shared" si="407"/>
        <v>24.2495721448098-74.3744207737737i</v>
      </c>
      <c r="K1449" t="str">
        <f t="shared" si="408"/>
        <v>0.298388706010818-0.0966691473258545i</v>
      </c>
      <c r="L1449" t="str">
        <f t="shared" si="409"/>
        <v>0.000833333333333333-3.9099314394941i</v>
      </c>
      <c r="M1449" t="str">
        <f t="shared" si="410"/>
        <v>0.005-1.37579405731932i</v>
      </c>
      <c r="N1449">
        <f t="shared" si="411"/>
        <v>74.014938455372345</v>
      </c>
      <c r="O1449">
        <f t="shared" si="412"/>
        <v>53.807057960636406</v>
      </c>
      <c r="P1449" s="3">
        <f t="shared" si="413"/>
        <v>53.807057960636406</v>
      </c>
      <c r="Q1449" s="3">
        <f t="shared" si="414"/>
        <v>-105.98506154462765</v>
      </c>
      <c r="R1449">
        <f t="shared" si="415"/>
        <v>74.014938455372345</v>
      </c>
      <c r="S1449">
        <f t="shared" si="416"/>
        <v>0.20620720759651245</v>
      </c>
      <c r="T1449">
        <f t="shared" si="399"/>
        <v>53.807057960636406</v>
      </c>
    </row>
    <row r="1450" spans="1:20" x14ac:dyDescent="0.25">
      <c r="A1450">
        <f t="shared" si="400"/>
        <v>1300.5615217735567</v>
      </c>
      <c r="B1450">
        <f t="shared" si="417"/>
        <v>206.99079498537921</v>
      </c>
      <c r="C1450" t="str">
        <f t="shared" si="401"/>
        <v>-134.881334115763-469.126973102104i</v>
      </c>
      <c r="D1450" t="str">
        <f t="shared" si="402"/>
        <v>3.478124718484-76.8908546470714i</v>
      </c>
      <c r="E1450" t="str">
        <f t="shared" si="403"/>
        <v>161.803687918201-1.74039123311428i</v>
      </c>
      <c r="F1450" t="str">
        <f t="shared" si="404"/>
        <v>2.90990986454878-721.564412939425i</v>
      </c>
      <c r="G1450" t="str">
        <f t="shared" si="405"/>
        <v>0.999999984411502-0.000124853904143976i</v>
      </c>
      <c r="H1450" t="str">
        <f t="shared" si="406"/>
        <v>15.1862157726521+4.90251407817i</v>
      </c>
      <c r="I1450" t="str">
        <f t="shared" si="407"/>
        <v>24.2496981691545-74.0934203375351i</v>
      </c>
      <c r="K1450" t="str">
        <f t="shared" si="408"/>
        <v>0.29817141693936-0.0969651638033436i</v>
      </c>
      <c r="L1450" t="str">
        <f t="shared" si="409"/>
        <v>0.000833333333333333-3.89512994570044i</v>
      </c>
      <c r="M1450" t="str">
        <f t="shared" si="410"/>
        <v>0.005-1.3705858311609i</v>
      </c>
      <c r="N1450">
        <f t="shared" si="411"/>
        <v>73.95922988487365</v>
      </c>
      <c r="O1450">
        <f t="shared" si="412"/>
        <v>53.770749990824164</v>
      </c>
      <c r="P1450" s="3">
        <f t="shared" si="413"/>
        <v>53.770749990824164</v>
      </c>
      <c r="Q1450" s="3">
        <f t="shared" si="414"/>
        <v>-106.04077011512635</v>
      </c>
      <c r="R1450">
        <f t="shared" si="415"/>
        <v>73.95922988487365</v>
      </c>
      <c r="S1450">
        <f t="shared" si="416"/>
        <v>0.2069907949853792</v>
      </c>
      <c r="T1450">
        <f t="shared" si="399"/>
        <v>53.770749990824164</v>
      </c>
    </row>
    <row r="1451" spans="1:20" x14ac:dyDescent="0.25">
      <c r="A1451">
        <f t="shared" si="400"/>
        <v>1305.5036555562961</v>
      </c>
      <c r="B1451">
        <f t="shared" si="417"/>
        <v>207.77736000632365</v>
      </c>
      <c r="C1451" t="str">
        <f t="shared" si="401"/>
        <v>-134.77379801797-467.037641536994i</v>
      </c>
      <c r="D1451" t="str">
        <f t="shared" si="402"/>
        <v>3.47812471634041-76.5997830062796i</v>
      </c>
      <c r="E1451" t="str">
        <f t="shared" si="403"/>
        <v>161.799156067103-1.74543619929384i</v>
      </c>
      <c r="F1451" t="str">
        <f t="shared" si="404"/>
        <v>2.90990986420338-718.832850872538i</v>
      </c>
      <c r="G1451" t="str">
        <f t="shared" si="405"/>
        <v>0.999999984292805-0.000125328348964847i</v>
      </c>
      <c r="H1451" t="str">
        <f t="shared" si="406"/>
        <v>15.1864803084472+4.92116863376863i</v>
      </c>
      <c r="I1451" t="str">
        <f t="shared" si="407"/>
        <v>24.2498251543809-73.8134857753498i</v>
      </c>
      <c r="K1451" t="str">
        <f t="shared" si="408"/>
        <v>0.29795279619439-0.0972615953136488i</v>
      </c>
      <c r="L1451" t="str">
        <f t="shared" si="409"/>
        <v>0.000833333333333333-3.88038448465874i</v>
      </c>
      <c r="M1451" t="str">
        <f t="shared" si="410"/>
        <v>0.005-1.36539732133981i</v>
      </c>
      <c r="N1451">
        <f t="shared" si="411"/>
        <v>73.903362344773029</v>
      </c>
      <c r="O1451">
        <f t="shared" si="412"/>
        <v>53.73441914915675</v>
      </c>
      <c r="P1451" s="3">
        <f t="shared" si="413"/>
        <v>53.73441914915675</v>
      </c>
      <c r="Q1451" s="3">
        <f t="shared" si="414"/>
        <v>-106.09663765522697</v>
      </c>
      <c r="R1451">
        <f t="shared" si="415"/>
        <v>73.903362344773029</v>
      </c>
      <c r="S1451">
        <f t="shared" si="416"/>
        <v>0.20777736000632366</v>
      </c>
      <c r="T1451">
        <f t="shared" si="399"/>
        <v>53.73441914915675</v>
      </c>
    </row>
    <row r="1452" spans="1:20" x14ac:dyDescent="0.25">
      <c r="A1452">
        <f t="shared" si="400"/>
        <v>1310.46456944741</v>
      </c>
      <c r="B1452">
        <f t="shared" si="417"/>
        <v>208.56691397434767</v>
      </c>
      <c r="C1452" t="str">
        <f t="shared" si="401"/>
        <v>-134.665616098223-464.955530781246i</v>
      </c>
      <c r="D1452" t="str">
        <f t="shared" si="402"/>
        <v>3.47812471418051-76.3098132790829i</v>
      </c>
      <c r="E1452" t="str">
        <f t="shared" si="403"/>
        <v>161.794597063655-1.75048492040051i</v>
      </c>
      <c r="F1452" t="str">
        <f t="shared" si="404"/>
        <v>2.90990986385536-716.111629457544i</v>
      </c>
      <c r="G1452" t="str">
        <f t="shared" si="405"/>
        <v>0.999999984173203-0.000125804596675867i</v>
      </c>
      <c r="H1452" t="str">
        <f t="shared" si="406"/>
        <v>15.1867468632776+4.93989436303483i</v>
      </c>
      <c r="I1452" t="str">
        <f t="shared" si="407"/>
        <v>24.249953107825-73.5346130604404i</v>
      </c>
      <c r="K1452" t="str">
        <f t="shared" si="408"/>
        <v>0.297732837844202-0.0975584371071987i</v>
      </c>
      <c r="L1452" t="str">
        <f t="shared" si="409"/>
        <v>0.000833333333333333-3.86569484425058i</v>
      </c>
      <c r="M1452" t="str">
        <f t="shared" si="410"/>
        <v>0.005-1.36022845321759i</v>
      </c>
      <c r="N1452">
        <f t="shared" si="411"/>
        <v>73.847335749213528</v>
      </c>
      <c r="O1452">
        <f t="shared" si="412"/>
        <v>53.698065298992773</v>
      </c>
      <c r="P1452" s="3">
        <f t="shared" si="413"/>
        <v>53.698065298992773</v>
      </c>
      <c r="Q1452" s="3">
        <f t="shared" si="414"/>
        <v>-106.15266425078647</v>
      </c>
      <c r="R1452">
        <f t="shared" si="415"/>
        <v>73.847335749213528</v>
      </c>
      <c r="S1452">
        <f t="shared" si="416"/>
        <v>0.20856691397434768</v>
      </c>
      <c r="T1452">
        <f t="shared" ref="T1452:T1515" si="418">P1452</f>
        <v>53.698065298992773</v>
      </c>
    </row>
    <row r="1453" spans="1:20" x14ac:dyDescent="0.25">
      <c r="A1453">
        <f t="shared" ref="A1453:A1516" si="419">2*PI()*B1453</f>
        <v>1315.4443348113102</v>
      </c>
      <c r="B1453">
        <f t="shared" si="417"/>
        <v>209.3594682474502</v>
      </c>
      <c r="C1453" t="str">
        <f t="shared" ref="C1453:C1516" si="420">IMPRODUCT(D1453,E1453,$C$40,,K1453,$C$41)</f>
        <v>-134.556785661722-462.880615410735i</v>
      </c>
      <c r="D1453" t="str">
        <f t="shared" ref="D1453:D1516" si="421">IMDIV(IMPRODUCT($C$37,$C$38,COMPLEX(1,A1453/$C$38)),IMSUM(-1*A1453*A1453/$C$39,COMPLEX(0,1*A1453)))</f>
        <v>3.47812471200416-76.0209412941691i</v>
      </c>
      <c r="E1453" t="str">
        <f t="shared" ref="E1453:E1516" si="422">IMDIV(IMPRODUCT(IMSUM(F1453,G1453),$C$29,H1453),IMSUM(1,I1453))</f>
        <v>161.790010795608-1.75553727659012i</v>
      </c>
      <c r="F1453" t="str">
        <f t="shared" ref="F1453:F1516" si="423">IMDIV(IMPRODUCT($C$14,$C$15,COMPLEX(1,A1453/$C$15)),IMSUM(-1*A1453*A1453/$C$16,COMPLEX(0,A1453)))</f>
        <v>2.90990986350468-713.400709548753i</v>
      </c>
      <c r="G1453" t="str">
        <f t="shared" ref="G1453:G1516" si="424">IMDIV(1,COMPLEX(1,A1453*$C$9*$C$10))</f>
        <v>0.999999984052691-0.000126282654128017i</v>
      </c>
      <c r="H1453" t="str">
        <f t="shared" ref="H1453:H1516" si="425">IMDIV($C$3,IMSUM(K1453,COMPLEX(0,$C$28*A1453)))</f>
        <v>15.18701545259+4.95869153971027i</v>
      </c>
      <c r="I1453" t="str">
        <f t="shared" ref="I1453:I1516" si="426">IMPRODUCT(F1453,$C$29,H1453,$C$31)</f>
        <v>24.2500820368794-73.2567981813076i</v>
      </c>
      <c r="K1453" t="str">
        <f t="shared" ref="K1453:K1516" si="427">IF($C$26&lt;=0,IMDIV(1,IMSUM(IMDIV(1,L1453),1/$C$18)),IMDIV(1,IMSUM(IMDIV(1,L1453),1/$C$18,IMDIV(1,M1453))))</f>
        <v>0.29751153596172-0.0978556843726259i</v>
      </c>
      <c r="L1453" t="str">
        <f t="shared" ref="L1453:L1516" si="428">IMSUM($C$21/$C$22,IMDIV(1,COMPLEX(0,$C$20*$C$22*A1453)))</f>
        <v>0.000833333333333333-3.85106081316057i</v>
      </c>
      <c r="M1453" t="str">
        <f t="shared" ref="M1453:M1516" si="429">IMSUM($C$25/$C$26,IMDIV(1,COMPLEX(0,$C$24*$C$26*A1453)))</f>
        <v>0.005-1.35507915243832i</v>
      </c>
      <c r="N1453">
        <f t="shared" ref="N1453:N1516" si="430">ABS(R1453)</f>
        <v>73.791150016519083</v>
      </c>
      <c r="O1453">
        <f t="shared" ref="O1453:O1516" si="431">ABS(P1453)</f>
        <v>53.661688303132856</v>
      </c>
      <c r="P1453" s="3">
        <f t="shared" ref="P1453:P1516" si="432">20*LOG10(IMABS(C1453))</f>
        <v>53.661688303132856</v>
      </c>
      <c r="Q1453" s="3">
        <f t="shared" ref="Q1453:Q1516" si="433">IMARGUMENT(C1453)*180/PI()</f>
        <v>-106.20884998348092</v>
      </c>
      <c r="R1453">
        <f t="shared" ref="R1453:R1516" si="434">IF(Q1453&lt;0,Q1453+180,Q1453-180)</f>
        <v>73.791150016519083</v>
      </c>
      <c r="S1453">
        <f t="shared" ref="S1453:S1516" si="435">B1453/1000</f>
        <v>0.20935946824745019</v>
      </c>
      <c r="T1453">
        <f t="shared" si="418"/>
        <v>53.661688303132856</v>
      </c>
    </row>
    <row r="1454" spans="1:20" x14ac:dyDescent="0.25">
      <c r="A1454">
        <f t="shared" si="419"/>
        <v>1320.4430232835932</v>
      </c>
      <c r="B1454">
        <f t="shared" ref="B1454:B1517" si="436">B1453*(1+B$42)</f>
        <v>210.15503422679052</v>
      </c>
      <c r="C1454" t="str">
        <f t="shared" si="420"/>
        <v>-134.447304018791-460.812870137282i</v>
      </c>
      <c r="D1454" t="str">
        <f t="shared" si="421"/>
        <v>3.47812470981124-75.733162896018i</v>
      </c>
      <c r="E1454" t="str">
        <f t="shared" si="422"/>
        <v>161.785397150945-1.76059314669041i</v>
      </c>
      <c r="F1454" t="str">
        <f t="shared" si="423"/>
        <v>2.90990986315133-710.700052148677i</v>
      </c>
      <c r="G1454" t="str">
        <f t="shared" si="424"/>
        <v>0.999999983931261-0.000126762528198311i</v>
      </c>
      <c r="H1454" t="str">
        <f t="shared" si="425"/>
        <v>15.1872860919494+4.97756043861434i</v>
      </c>
      <c r="I1454" t="str">
        <f t="shared" si="426"/>
        <v>24.2502119489928-72.9800371416706i</v>
      </c>
      <c r="K1454" t="str">
        <f t="shared" si="427"/>
        <v>0.297288884625023-0.0981533322364431i</v>
      </c>
      <c r="L1454" t="str">
        <f t="shared" si="428"/>
        <v>0.000833333333333333-3.83648218087326i</v>
      </c>
      <c r="M1454" t="str">
        <f t="shared" si="429"/>
        <v>0.005-1.34994934492759i</v>
      </c>
      <c r="N1454">
        <f t="shared" si="430"/>
        <v>73.734805069242157</v>
      </c>
      <c r="O1454">
        <f t="shared" si="431"/>
        <v>53.625288023820666</v>
      </c>
      <c r="P1454" s="3">
        <f t="shared" si="432"/>
        <v>53.625288023820666</v>
      </c>
      <c r="Q1454" s="3">
        <f t="shared" si="433"/>
        <v>-106.26519493075784</v>
      </c>
      <c r="R1454">
        <f t="shared" si="434"/>
        <v>73.734805069242157</v>
      </c>
      <c r="S1454">
        <f t="shared" si="435"/>
        <v>0.21015503422679052</v>
      </c>
      <c r="T1454">
        <f t="shared" si="418"/>
        <v>53.625288023820666</v>
      </c>
    </row>
    <row r="1455" spans="1:20" x14ac:dyDescent="0.25">
      <c r="A1455">
        <f t="shared" si="419"/>
        <v>1325.4607067720708</v>
      </c>
      <c r="B1455">
        <f t="shared" si="436"/>
        <v>210.95362335685232</v>
      </c>
      <c r="C1455" t="str">
        <f t="shared" si="420"/>
        <v>-134.33716848517-458.752269808394i</v>
      </c>
      <c r="D1455" t="str">
        <f t="shared" si="421"/>
        <v>3.47812470760161-75.4464739448403i</v>
      </c>
      <c r="E1455" t="str">
        <f t="shared" si="422"/>
        <v>161.780756017901-1.7656524081975i</v>
      </c>
      <c r="F1455" t="str">
        <f t="shared" si="423"/>
        <v>2.9099098627953-708.009618407447i</v>
      </c>
      <c r="G1455" t="str">
        <f t="shared" si="424"/>
        <v>0.999999983808907-0.000127244225789896i</v>
      </c>
      <c r="H1455" t="str">
        <f t="shared" si="425"/>
        <v>15.1875587970406+4.99650133564882i</v>
      </c>
      <c r="I1455" t="str">
        <f t="shared" si="426"/>
        <v>24.2503428516709-72.7043259604101i</v>
      </c>
      <c r="K1455" t="str">
        <f t="shared" si="427"/>
        <v>0.297064877917871-0.0984513757627291i</v>
      </c>
      <c r="L1455" t="str">
        <f t="shared" si="428"/>
        <v>0.000833333333333333-3.82195873767011i</v>
      </c>
      <c r="M1455" t="str">
        <f t="shared" si="429"/>
        <v>0.005-1.34483895689141i</v>
      </c>
      <c r="N1455">
        <f t="shared" si="430"/>
        <v>73.678300834207803</v>
      </c>
      <c r="O1455">
        <f t="shared" si="431"/>
        <v>53.588864322744534</v>
      </c>
      <c r="P1455" s="3">
        <f t="shared" si="432"/>
        <v>53.588864322744534</v>
      </c>
      <c r="Q1455" s="3">
        <f t="shared" si="433"/>
        <v>-106.3216991657922</v>
      </c>
      <c r="R1455">
        <f t="shared" si="434"/>
        <v>73.678300834207803</v>
      </c>
      <c r="S1455">
        <f t="shared" si="435"/>
        <v>0.21095362335685233</v>
      </c>
      <c r="T1455">
        <f t="shared" si="418"/>
        <v>53.588864322744534</v>
      </c>
    </row>
    <row r="1456" spans="1:20" x14ac:dyDescent="0.25">
      <c r="A1456">
        <f t="shared" si="419"/>
        <v>1330.4974574578048</v>
      </c>
      <c r="B1456">
        <f t="shared" si="436"/>
        <v>211.75524712560835</v>
      </c>
      <c r="C1456" t="str">
        <f t="shared" si="420"/>
        <v>-134.226376382287-456.698789406972i</v>
      </c>
      <c r="D1456" t="str">
        <f t="shared" si="421"/>
        <v>3.47812470537517-75.1608703165198i</v>
      </c>
      <c r="E1456" t="str">
        <f t="shared" si="422"/>
        <v>161.776087284966-1.77071493726936i</v>
      </c>
      <c r="F1456" t="str">
        <f t="shared" si="423"/>
        <v>2.90990986243654-705.329369622277i</v>
      </c>
      <c r="G1456" t="str">
        <f t="shared" si="424"/>
        <v>0.999999983685621-0.00012772775383215i</v>
      </c>
      <c r="H1456" t="str">
        <f t="shared" si="425"/>
        <v>15.1878335836692+5.01551450780256i</v>
      </c>
      <c r="I1456" t="str">
        <f t="shared" si="426"/>
        <v>24.2504747524775-72.429660671514i</v>
      </c>
      <c r="K1456" t="str">
        <f t="shared" si="427"/>
        <v>0.296839509930237-0.0987498099528176i</v>
      </c>
      <c r="L1456" t="str">
        <f t="shared" si="428"/>
        <v>0.000833333333333333-3.80749027462653i</v>
      </c>
      <c r="M1456" t="str">
        <f t="shared" si="429"/>
        <v>0.005-1.33974791481511i</v>
      </c>
      <c r="N1456">
        <f t="shared" si="430"/>
        <v>73.621637242559459</v>
      </c>
      <c r="O1456">
        <f t="shared" si="431"/>
        <v>53.552417061038533</v>
      </c>
      <c r="P1456" s="3">
        <f t="shared" si="432"/>
        <v>53.552417061038533</v>
      </c>
      <c r="Q1456" s="3">
        <f t="shared" si="433"/>
        <v>-106.37836275744054</v>
      </c>
      <c r="R1456">
        <f t="shared" si="434"/>
        <v>73.621637242559459</v>
      </c>
      <c r="S1456">
        <f t="shared" si="435"/>
        <v>0.21175524712560834</v>
      </c>
      <c r="T1456">
        <f t="shared" si="418"/>
        <v>53.552417061038533</v>
      </c>
    </row>
    <row r="1457" spans="1:20" x14ac:dyDescent="0.25">
      <c r="A1457">
        <f t="shared" si="419"/>
        <v>1335.5533477961444</v>
      </c>
      <c r="B1457">
        <f t="shared" si="436"/>
        <v>212.55991706468566</v>
      </c>
      <c r="C1457" t="str">
        <f t="shared" si="420"/>
        <v>-134.114925037545-454.652404051063i</v>
      </c>
      <c r="D1457" t="str">
        <f t="shared" si="421"/>
        <v>3.47812470313176-74.876347902552i</v>
      </c>
      <c r="E1457" t="str">
        <f t="shared" si="422"/>
        <v>161.771390840907-1.77578060872041i</v>
      </c>
      <c r="F1457" t="str">
        <f t="shared" si="423"/>
        <v>2.90990986207506-702.659267236883i</v>
      </c>
      <c r="G1457" t="str">
        <f t="shared" si="424"/>
        <v>0.999999983561396-0.000128213119280785i</v>
      </c>
      <c r="H1457" t="str">
        <f t="shared" si="425"/>
        <v>15.1881104677619+5.0346002331558i</v>
      </c>
      <c r="I1457" t="str">
        <f t="shared" si="426"/>
        <v>24.2506076590336-72.1560373240143i</v>
      </c>
      <c r="K1457" t="str">
        <f t="shared" si="427"/>
        <v>0.296612774758855-0.0990486297449852i</v>
      </c>
      <c r="L1457" t="str">
        <f t="shared" si="428"/>
        <v>0.000833333333333333-3.79307658360881i</v>
      </c>
      <c r="M1457" t="str">
        <f t="shared" si="429"/>
        <v>0.005-1.33467614546235i</v>
      </c>
      <c r="N1457">
        <f t="shared" si="430"/>
        <v>73.564814229805066</v>
      </c>
      <c r="O1457">
        <f t="shared" si="431"/>
        <v>53.515946099284463</v>
      </c>
      <c r="P1457" s="3">
        <f t="shared" si="432"/>
        <v>53.515946099284463</v>
      </c>
      <c r="Q1457" s="3">
        <f t="shared" si="433"/>
        <v>-106.43518577019493</v>
      </c>
      <c r="R1457">
        <f t="shared" si="434"/>
        <v>73.564814229805066</v>
      </c>
      <c r="S1457">
        <f t="shared" si="435"/>
        <v>0.21255991706468566</v>
      </c>
      <c r="T1457">
        <f t="shared" si="418"/>
        <v>53.515946099284463</v>
      </c>
    </row>
    <row r="1458" spans="1:20" x14ac:dyDescent="0.25">
      <c r="A1458">
        <f t="shared" si="419"/>
        <v>1340.6284505177698</v>
      </c>
      <c r="B1458">
        <f t="shared" si="436"/>
        <v>213.36764474953148</v>
      </c>
      <c r="C1458" t="str">
        <f t="shared" si="420"/>
        <v>-134.002811784603-452.613088993557i</v>
      </c>
      <c r="D1458" t="str">
        <f t="shared" si="421"/>
        <v>3.47812470087126-74.5929026099863i</v>
      </c>
      <c r="E1458" t="str">
        <f t="shared" si="422"/>
        <v>161.76666657477-1.78084929601635i</v>
      </c>
      <c r="F1458" t="str">
        <f t="shared" si="423"/>
        <v>2.90990986171082-699.999272840946i</v>
      </c>
      <c r="G1458" t="str">
        <f t="shared" si="424"/>
        <v>0.999999983436225-0.000128700329117943i</v>
      </c>
      <c r="H1458" t="str">
        <f t="shared" si="425"/>
        <v>15.1883894653681+5.05375879088488i</v>
      </c>
      <c r="I1458" t="str">
        <f t="shared" si="426"/>
        <v>24.2507415790186-71.8834519819357i</v>
      </c>
      <c r="K1458" t="str">
        <f t="shared" si="427"/>
        <v>0.296384666507765-0.0993478300141462i</v>
      </c>
      <c r="L1458" t="str">
        <f t="shared" si="428"/>
        <v>0.000833333333333333-3.77871745727118i</v>
      </c>
      <c r="M1458" t="str">
        <f t="shared" si="429"/>
        <v>0.005-1.32962357587403i</v>
      </c>
      <c r="N1458">
        <f t="shared" si="430"/>
        <v>73.507831735862524</v>
      </c>
      <c r="O1458">
        <f t="shared" si="431"/>
        <v>53.479451297512867</v>
      </c>
      <c r="P1458" s="3">
        <f t="shared" si="432"/>
        <v>53.479451297512867</v>
      </c>
      <c r="Q1458" s="3">
        <f t="shared" si="433"/>
        <v>-106.49216826413748</v>
      </c>
      <c r="R1458">
        <f t="shared" si="434"/>
        <v>73.507831735862524</v>
      </c>
      <c r="S1458">
        <f t="shared" si="435"/>
        <v>0.21336764474953149</v>
      </c>
      <c r="T1458">
        <f t="shared" si="418"/>
        <v>53.479451297512867</v>
      </c>
    </row>
    <row r="1459" spans="1:20" x14ac:dyDescent="0.25">
      <c r="A1459">
        <f t="shared" si="419"/>
        <v>1345.7228386297372</v>
      </c>
      <c r="B1459">
        <f t="shared" si="436"/>
        <v>214.1784417995797</v>
      </c>
      <c r="C1459" t="str">
        <f t="shared" si="420"/>
        <v>-133.890033963673-450.580819621947i</v>
      </c>
      <c r="D1459" t="str">
        <f t="shared" si="421"/>
        <v>3.47812469859356-74.3105303613674i</v>
      </c>
      <c r="E1459" t="str">
        <f t="shared" si="422"/>
        <v>161.761914375904-1.78592087126947i</v>
      </c>
      <c r="F1459" t="str">
        <f t="shared" si="423"/>
        <v>2.9099098613438-697.349348169557i</v>
      </c>
      <c r="G1459" t="str">
        <f t="shared" si="424"/>
        <v>0.999999983310101-0.000129189390352297i</v>
      </c>
      <c r="H1459" t="str">
        <f t="shared" si="425"/>
        <v>15.1886705926608+5.07299046126695i</v>
      </c>
      <c r="I1459" t="str">
        <f t="shared" si="426"/>
        <v>24.2508765201713-71.6119007242385i</v>
      </c>
      <c r="K1459" t="str">
        <f t="shared" si="427"/>
        <v>0.296155179288863-0.0996474055715478i</v>
      </c>
      <c r="L1459" t="str">
        <f t="shared" si="428"/>
        <v>0.000833333333333333-3.76441268905279i</v>
      </c>
      <c r="M1459" t="str">
        <f t="shared" si="429"/>
        <v>0.005-1.32459013336724i</v>
      </c>
      <c r="N1459">
        <f t="shared" si="430"/>
        <v>73.450689705106072</v>
      </c>
      <c r="O1459">
        <f t="shared" si="431"/>
        <v>53.442932515205335</v>
      </c>
      <c r="P1459" s="3">
        <f t="shared" si="432"/>
        <v>53.442932515205335</v>
      </c>
      <c r="Q1459" s="3">
        <f t="shared" si="433"/>
        <v>-106.54931029489393</v>
      </c>
      <c r="R1459">
        <f t="shared" si="434"/>
        <v>73.450689705106072</v>
      </c>
      <c r="S1459">
        <f t="shared" si="435"/>
        <v>0.21417844179957971</v>
      </c>
      <c r="T1459">
        <f t="shared" si="418"/>
        <v>53.442932515205335</v>
      </c>
    </row>
    <row r="1460" spans="1:20" x14ac:dyDescent="0.25">
      <c r="A1460">
        <f t="shared" si="419"/>
        <v>1350.8365854165304</v>
      </c>
      <c r="B1460">
        <f t="shared" si="436"/>
        <v>214.9923198784181</v>
      </c>
      <c r="C1460" t="str">
        <f t="shared" si="420"/>
        <v>-133.776588921805-448.55557145802i</v>
      </c>
      <c r="D1460" t="str">
        <f t="shared" si="421"/>
        <v>3.47812469629853-74.0292270946759i</v>
      </c>
      <c r="E1460" t="str">
        <f t="shared" si="422"/>
        <v>161.75713413396-1.79099520523158i</v>
      </c>
      <c r="F1460" t="str">
        <f t="shared" si="423"/>
        <v>2.909909860974-694.709455102661i</v>
      </c>
      <c r="G1460" t="str">
        <f t="shared" si="424"/>
        <v>0.999999983183017-0.000129680310019155i</v>
      </c>
      <c r="H1460" t="str">
        <f t="shared" si="425"/>
        <v>15.1889538659368+5.09229552568451i</v>
      </c>
      <c r="I1460" t="str">
        <f t="shared" si="426"/>
        <v>24.2510124902893-71.3413796447576i</v>
      </c>
      <c r="K1460" t="str">
        <f t="shared" si="427"/>
        <v>0.295924307222473-0.0999473511644755i</v>
      </c>
      <c r="L1460" t="str">
        <f t="shared" si="428"/>
        <v>0.000833333333333333-3.75016207317472i</v>
      </c>
      <c r="M1460" t="str">
        <f t="shared" si="429"/>
        <v>0.005-1.31957574553421i</v>
      </c>
      <c r="N1460">
        <f t="shared" si="430"/>
        <v>73.393388086412273</v>
      </c>
      <c r="O1460">
        <f t="shared" si="431"/>
        <v>53.406389611295559</v>
      </c>
      <c r="P1460" s="3">
        <f t="shared" si="432"/>
        <v>53.406389611295559</v>
      </c>
      <c r="Q1460" s="3">
        <f t="shared" si="433"/>
        <v>-106.60661191358773</v>
      </c>
      <c r="R1460">
        <f t="shared" si="434"/>
        <v>73.393388086412273</v>
      </c>
      <c r="S1460">
        <f t="shared" si="435"/>
        <v>0.2149923198784181</v>
      </c>
      <c r="T1460">
        <f t="shared" si="418"/>
        <v>53.406389611295559</v>
      </c>
    </row>
    <row r="1461" spans="1:20" x14ac:dyDescent="0.25">
      <c r="A1461">
        <f t="shared" si="419"/>
        <v>1355.9697644411131</v>
      </c>
      <c r="B1461">
        <f t="shared" si="436"/>
        <v>215.80929069395609</v>
      </c>
      <c r="C1461" t="str">
        <f t="shared" si="420"/>
        <v>-133.662474013183-446.537320157602i</v>
      </c>
      <c r="D1461" t="str">
        <f t="shared" si="421"/>
        <v>3.47812469398602-73.7489887632695i</v>
      </c>
      <c r="E1461" t="str">
        <f t="shared" si="422"/>
        <v>161.752325738917-1.79607216729086i</v>
      </c>
      <c r="F1461" t="str">
        <f t="shared" si="423"/>
        <v>2.90990986060139-692.079555664507i</v>
      </c>
      <c r="G1461" t="str">
        <f t="shared" si="424"/>
        <v>0.999999983054965-0.000130173095180559i</v>
      </c>
      <c r="H1461" t="str">
        <f t="shared" si="425"/>
        <v>15.1892393016188+5.11167426663002i</v>
      </c>
      <c r="I1461" t="str">
        <f t="shared" si="426"/>
        <v>24.2511494972298-71.0718848521521i</v>
      </c>
      <c r="K1461" t="str">
        <f t="shared" si="427"/>
        <v>0.295692044437904-0.100247661475948i</v>
      </c>
      <c r="L1461" t="str">
        <f t="shared" si="428"/>
        <v>0.000833333333333333-3.7359654046371i</v>
      </c>
      <c r="M1461" t="str">
        <f t="shared" si="429"/>
        <v>0.005-1.31458034024129i</v>
      </c>
      <c r="N1461">
        <f t="shared" si="430"/>
        <v>73.335926833207026</v>
      </c>
      <c r="O1461">
        <f t="shared" si="431"/>
        <v>53.369822444171461</v>
      </c>
      <c r="P1461" s="3">
        <f t="shared" si="432"/>
        <v>53.369822444171461</v>
      </c>
      <c r="Q1461" s="3">
        <f t="shared" si="433"/>
        <v>-106.66407316679297</v>
      </c>
      <c r="R1461">
        <f t="shared" si="434"/>
        <v>73.335926833207026</v>
      </c>
      <c r="S1461">
        <f t="shared" si="435"/>
        <v>0.21580929069395607</v>
      </c>
      <c r="T1461">
        <f t="shared" si="418"/>
        <v>53.369822444171461</v>
      </c>
    </row>
    <row r="1462" spans="1:20" x14ac:dyDescent="0.25">
      <c r="A1462">
        <f t="shared" si="419"/>
        <v>1361.1224495459894</v>
      </c>
      <c r="B1462">
        <f t="shared" si="436"/>
        <v>216.62936599859313</v>
      </c>
      <c r="C1462" t="str">
        <f t="shared" si="420"/>
        <v>-133.547686599436-444.526041510278i</v>
      </c>
      <c r="D1462" t="str">
        <f t="shared" si="421"/>
        <v>3.47812469165588-73.4698113358254i</v>
      </c>
      <c r="E1462" t="str">
        <f t="shared" si="422"/>
        <v>161.747489081088-1.80115162546696i</v>
      </c>
      <c r="F1462" t="str">
        <f t="shared" si="423"/>
        <v>2.90990986022593-689.459612023106i</v>
      </c>
      <c r="G1462" t="str">
        <f t="shared" si="424"/>
        <v>0.999999982925938-0.000130667752925386i</v>
      </c>
      <c r="H1462" t="str">
        <f t="shared" si="425"/>
        <v>15.1895269162555+5.13112696771084i</v>
      </c>
      <c r="I1462" t="str">
        <f t="shared" si="426"/>
        <v>24.2512875489109-70.8034124698453i</v>
      </c>
      <c r="K1462" t="str">
        <f t="shared" si="427"/>
        <v>0.295458385074033-0.100548331124436i</v>
      </c>
      <c r="L1462" t="str">
        <f t="shared" si="428"/>
        <v>0.000833333333333333-3.72182247921608i</v>
      </c>
      <c r="M1462" t="str">
        <f t="shared" si="429"/>
        <v>0.005-1.3096038456279i</v>
      </c>
      <c r="N1462">
        <f t="shared" si="430"/>
        <v>73.278305903510642</v>
      </c>
      <c r="O1462">
        <f t="shared" si="431"/>
        <v>53.333230871677031</v>
      </c>
      <c r="P1462" s="3">
        <f t="shared" si="432"/>
        <v>53.333230871677031</v>
      </c>
      <c r="Q1462" s="3">
        <f t="shared" si="433"/>
        <v>-106.72169409648936</v>
      </c>
      <c r="R1462">
        <f t="shared" si="434"/>
        <v>73.278305903510642</v>
      </c>
      <c r="S1462">
        <f t="shared" si="435"/>
        <v>0.21662936599859314</v>
      </c>
      <c r="T1462">
        <f t="shared" si="418"/>
        <v>53.333230871677031</v>
      </c>
    </row>
    <row r="1463" spans="1:20" x14ac:dyDescent="0.25">
      <c r="A1463">
        <f t="shared" si="419"/>
        <v>1366.2947148542642</v>
      </c>
      <c r="B1463">
        <f t="shared" si="436"/>
        <v>217.45255758938779</v>
      </c>
      <c r="C1463" t="str">
        <f t="shared" si="420"/>
        <v>-133.432224049912-442.52171143911i</v>
      </c>
      <c r="D1463" t="str">
        <f t="shared" si="421"/>
        <v>3.47812468930803-73.1916907962834i</v>
      </c>
      <c r="E1463" t="str">
        <f t="shared" si="422"/>
        <v>161.742624051129-1.80623344640329i</v>
      </c>
      <c r="F1463" t="str">
        <f t="shared" si="423"/>
        <v>2.90990985984762-686.849586489696i</v>
      </c>
      <c r="G1463" t="str">
        <f t="shared" si="424"/>
        <v>0.999999982795929-0.000131164290369449i</v>
      </c>
      <c r="H1463" t="str">
        <f t="shared" si="425"/>
        <v>15.1898167265231+5.15065391365348i</v>
      </c>
      <c r="I1463" t="str">
        <f t="shared" si="426"/>
        <v>24.2514266533102-70.5359586359725i</v>
      </c>
      <c r="K1463" t="str">
        <f t="shared" si="427"/>
        <v>0.295223323279885-0.100849354663562i</v>
      </c>
      <c r="L1463" t="str">
        <f t="shared" si="428"/>
        <v>0.000833333333333333-3.70773309346092i</v>
      </c>
      <c r="M1463" t="str">
        <f t="shared" si="429"/>
        <v>0.005-1.3046461901055i</v>
      </c>
      <c r="N1463">
        <f t="shared" si="430"/>
        <v>73.220525259987696</v>
      </c>
      <c r="O1463">
        <f t="shared" si="431"/>
        <v>53.296614751114014</v>
      </c>
      <c r="P1463" s="3">
        <f t="shared" si="432"/>
        <v>53.296614751114014</v>
      </c>
      <c r="Q1463" s="3">
        <f t="shared" si="433"/>
        <v>-106.7794747400123</v>
      </c>
      <c r="R1463">
        <f t="shared" si="434"/>
        <v>73.220525259987696</v>
      </c>
      <c r="S1463">
        <f t="shared" si="435"/>
        <v>0.21745255758938781</v>
      </c>
      <c r="T1463">
        <f t="shared" si="418"/>
        <v>53.296614751114014</v>
      </c>
    </row>
    <row r="1464" spans="1:20" x14ac:dyDescent="0.25">
      <c r="A1464">
        <f t="shared" si="419"/>
        <v>1371.4866347707105</v>
      </c>
      <c r="B1464">
        <f t="shared" si="436"/>
        <v>218.27887730822746</v>
      </c>
      <c r="C1464" t="str">
        <f t="shared" si="420"/>
        <v>-133.31608374201-440.524306000361i</v>
      </c>
      <c r="D1464" t="str">
        <f t="shared" si="421"/>
        <v>3.47812468694228-72.9146231437853i</v>
      </c>
      <c r="E1464" t="str">
        <f t="shared" si="422"/>
        <v>161.737730540061-1.81131749536526i</v>
      </c>
      <c r="F1464" t="str">
        <f t="shared" si="423"/>
        <v>2.90990985946642-684.249441518177i</v>
      </c>
      <c r="G1464" t="str">
        <f t="shared" si="424"/>
        <v>0.999999982664929-0.000131662714655606i</v>
      </c>
      <c r="H1464" t="str">
        <f t="shared" si="425"/>
        <v>15.1901087492257+5.17025539030883i</v>
      </c>
      <c r="I1464" t="str">
        <f t="shared" si="426"/>
        <v>24.2515668184672-70.2695195033204i</v>
      </c>
      <c r="K1464" t="str">
        <f t="shared" si="427"/>
        <v>0.29498685321522-0.101150726581824i</v>
      </c>
      <c r="L1464" t="str">
        <f t="shared" si="428"/>
        <v>0.000833333333333333-3.6936970446911i</v>
      </c>
      <c r="M1464" t="str">
        <f t="shared" si="429"/>
        <v>0.005-1.29970730235655i</v>
      </c>
      <c r="N1464">
        <f t="shared" si="430"/>
        <v>73.162584869990781</v>
      </c>
      <c r="O1464">
        <f t="shared" si="431"/>
        <v>53.259973939244048</v>
      </c>
      <c r="P1464" s="3">
        <f t="shared" si="432"/>
        <v>53.259973939244048</v>
      </c>
      <c r="Q1464" s="3">
        <f t="shared" si="433"/>
        <v>-106.83741513000922</v>
      </c>
      <c r="R1464">
        <f t="shared" si="434"/>
        <v>73.162584869990781</v>
      </c>
      <c r="S1464">
        <f t="shared" si="435"/>
        <v>0.21827887730822745</v>
      </c>
      <c r="T1464">
        <f t="shared" si="418"/>
        <v>53.259973939244048</v>
      </c>
    </row>
    <row r="1465" spans="1:20" x14ac:dyDescent="0.25">
      <c r="A1465">
        <f t="shared" si="419"/>
        <v>1376.6982839828393</v>
      </c>
      <c r="B1465">
        <f t="shared" si="436"/>
        <v>219.10833704199874</v>
      </c>
      <c r="C1465" t="str">
        <f t="shared" si="420"/>
        <v>-133.199263061478-438.533801383226i</v>
      </c>
      <c r="D1465" t="str">
        <f t="shared" si="421"/>
        <v>3.47812468455851-72.6386043926205i</v>
      </c>
      <c r="E1465" t="str">
        <f t="shared" si="422"/>
        <v>161.732808439281-1.81640363623491i</v>
      </c>
      <c r="F1465" t="str">
        <f t="shared" si="423"/>
        <v>2.90990985908232-681.659139704593i</v>
      </c>
      <c r="G1465" t="str">
        <f t="shared" si="424"/>
        <v>0.999999982532933-0.000132163032953852i</v>
      </c>
      <c r="H1465" t="str">
        <f t="shared" si="425"/>
        <v>15.1904030012971+5.18993168465655i</v>
      </c>
      <c r="I1465" t="str">
        <f t="shared" si="426"/>
        <v>24.2517080524824-70.0040912392776i</v>
      </c>
      <c r="K1465" t="str">
        <f t="shared" si="427"/>
        <v>0.294748969051127-0.10145244130231i</v>
      </c>
      <c r="L1465" t="str">
        <f t="shared" si="428"/>
        <v>0.000833333333333333-3.67971413099333i</v>
      </c>
      <c r="M1465" t="str">
        <f t="shared" si="429"/>
        <v>0.005-1.29478711133348i</v>
      </c>
      <c r="N1465">
        <f t="shared" si="430"/>
        <v>73.104484705609266</v>
      </c>
      <c r="O1465">
        <f t="shared" si="431"/>
        <v>53.223308292290824</v>
      </c>
      <c r="P1465" s="3">
        <f t="shared" si="432"/>
        <v>53.223308292290824</v>
      </c>
      <c r="Q1465" s="3">
        <f t="shared" si="433"/>
        <v>-106.89551529439073</v>
      </c>
      <c r="R1465">
        <f t="shared" si="434"/>
        <v>73.104484705609266</v>
      </c>
      <c r="S1465">
        <f t="shared" si="435"/>
        <v>0.21910833704199872</v>
      </c>
      <c r="T1465">
        <f t="shared" si="418"/>
        <v>53.223308292290824</v>
      </c>
    </row>
    <row r="1466" spans="1:20" x14ac:dyDescent="0.25">
      <c r="A1466">
        <f t="shared" si="419"/>
        <v>1381.9297374619741</v>
      </c>
      <c r="B1466">
        <f t="shared" si="436"/>
        <v>219.94094872275835</v>
      </c>
      <c r="C1466" t="str">
        <f t="shared" si="420"/>
        <v>-133.081759402725-436.55017390953i</v>
      </c>
      <c r="D1466" t="str">
        <f t="shared" si="421"/>
        <v>3.47812468215661-72.3636305721667i</v>
      </c>
      <c r="E1466" t="str">
        <f t="shared" si="422"/>
        <v>161.727857640568-1.82149173150523i</v>
      </c>
      <c r="F1466" t="str">
        <f t="shared" si="423"/>
        <v>2.9099098586953-679.078643786587i</v>
      </c>
      <c r="G1466" t="str">
        <f t="shared" si="424"/>
        <v>0.99999998239993-0.000132665252461432i</v>
      </c>
      <c r="H1466" t="str">
        <f t="shared" si="425"/>
        <v>15.1906994998011+5.20968308481029i</v>
      </c>
      <c r="I1466" t="str">
        <f t="shared" si="426"/>
        <v>24.25185036352-69.7396700257758i</v>
      </c>
      <c r="K1466" t="str">
        <f t="shared" si="427"/>
        <v>0.294509664970629-0.101754493182426i</v>
      </c>
      <c r="L1466" t="str">
        <f t="shared" si="428"/>
        <v>0.000833333333333333-3.66578415121869i</v>
      </c>
      <c r="M1466" t="str">
        <f t="shared" si="429"/>
        <v>0.005-1.2898855462577i</v>
      </c>
      <c r="N1466">
        <f t="shared" si="430"/>
        <v>73.046224743715484</v>
      </c>
      <c r="O1466">
        <f t="shared" si="431"/>
        <v>53.186617665941831</v>
      </c>
      <c r="P1466" s="3">
        <f t="shared" si="432"/>
        <v>53.186617665941831</v>
      </c>
      <c r="Q1466" s="3">
        <f t="shared" si="433"/>
        <v>-106.95377525628452</v>
      </c>
      <c r="R1466">
        <f t="shared" si="434"/>
        <v>73.046224743715484</v>
      </c>
      <c r="S1466">
        <f t="shared" si="435"/>
        <v>0.21994094872275835</v>
      </c>
      <c r="T1466">
        <f t="shared" si="418"/>
        <v>53.186617665941831</v>
      </c>
    </row>
    <row r="1467" spans="1:20" x14ac:dyDescent="0.25">
      <c r="A1467">
        <f t="shared" si="419"/>
        <v>1387.1810704643297</v>
      </c>
      <c r="B1467">
        <f t="shared" si="436"/>
        <v>220.77672432790484</v>
      </c>
      <c r="C1467" t="str">
        <f t="shared" si="420"/>
        <v>-132.963570169124-434.573400033466i</v>
      </c>
      <c r="D1467" t="str">
        <f t="shared" si="421"/>
        <v>3.4781246797364-72.0896977268324i</v>
      </c>
      <c r="E1467" t="str">
        <f t="shared" si="422"/>
        <v>161.722878036106-1.82658164227612i</v>
      </c>
      <c r="F1467" t="str">
        <f t="shared" si="423"/>
        <v>2.90990985830532-676.50791664285i</v>
      </c>
      <c r="G1467" t="str">
        <f t="shared" si="424"/>
        <v>0.999999982265916-0.000133169380402939i</v>
      </c>
      <c r="H1467" t="str">
        <f t="shared" si="425"/>
        <v>15.1909982619329+5.22950988002179i</v>
      </c>
      <c r="I1467" t="str">
        <f t="shared" si="426"/>
        <v>24.251993759804-69.4762520592348i</v>
      </c>
      <c r="K1467" t="str">
        <f t="shared" si="427"/>
        <v>0.294268935169292-0.102056876513617i</v>
      </c>
      <c r="L1467" t="str">
        <f t="shared" si="428"/>
        <v>0.000833333333333333-3.65190690497977i</v>
      </c>
      <c r="M1467" t="str">
        <f t="shared" si="429"/>
        <v>0.005-1.28500253661855i</v>
      </c>
      <c r="N1467">
        <f t="shared" si="430"/>
        <v>72.987804966014252</v>
      </c>
      <c r="O1467">
        <f t="shared" si="431"/>
        <v>53.149901915350796</v>
      </c>
      <c r="P1467" s="3">
        <f t="shared" si="432"/>
        <v>53.149901915350796</v>
      </c>
      <c r="Q1467" s="3">
        <f t="shared" si="433"/>
        <v>-107.01219503398575</v>
      </c>
      <c r="R1467">
        <f t="shared" si="434"/>
        <v>72.987804966014252</v>
      </c>
      <c r="S1467">
        <f t="shared" si="435"/>
        <v>0.22077672432790485</v>
      </c>
      <c r="T1467">
        <f t="shared" si="418"/>
        <v>53.149901915350796</v>
      </c>
    </row>
    <row r="1468" spans="1:20" x14ac:dyDescent="0.25">
      <c r="A1468">
        <f t="shared" si="419"/>
        <v>1392.4523585320942</v>
      </c>
      <c r="B1468">
        <f t="shared" si="436"/>
        <v>221.61567588035089</v>
      </c>
      <c r="C1468" t="str">
        <f t="shared" si="420"/>
        <v>-132.844692773348-432.603456341311i</v>
      </c>
      <c r="D1468" t="str">
        <f t="shared" si="421"/>
        <v>3.47812467729779-71.8168019160026i</v>
      </c>
      <c r="E1468" t="str">
        <f t="shared" si="422"/>
        <v>161.717869518492-1.83167322825093i</v>
      </c>
      <c r="F1468" t="str">
        <f t="shared" si="423"/>
        <v>2.90990985791239-673.946921292619i</v>
      </c>
      <c r="G1468" t="str">
        <f t="shared" si="424"/>
        <v>0.999999982130881-0.000133675424030419i</v>
      </c>
      <c r="H1468" t="str">
        <f t="shared" si="425"/>
        <v>15.1912993050199+5.2494123606864i</v>
      </c>
      <c r="I1468" t="str">
        <f t="shared" si="426"/>
        <v>24.2521382496238-69.2138335505104i</v>
      </c>
      <c r="K1468" t="str">
        <f t="shared" si="427"/>
        <v>0.294026773855839-0.102359585521102i</v>
      </c>
      <c r="L1468" t="str">
        <f t="shared" si="428"/>
        <v>0.000833333333333333-3.63808219264772i</v>
      </c>
      <c r="M1468" t="str">
        <f t="shared" si="429"/>
        <v>0.005-1.2801380121723i</v>
      </c>
      <c r="N1468">
        <f t="shared" si="430"/>
        <v>72.929225359088036</v>
      </c>
      <c r="O1468">
        <f t="shared" si="431"/>
        <v>53.113160895139984</v>
      </c>
      <c r="P1468" s="3">
        <f t="shared" si="432"/>
        <v>53.113160895139984</v>
      </c>
      <c r="Q1468" s="3">
        <f t="shared" si="433"/>
        <v>-107.07077464091196</v>
      </c>
      <c r="R1468">
        <f t="shared" si="434"/>
        <v>72.929225359088036</v>
      </c>
      <c r="S1468">
        <f t="shared" si="435"/>
        <v>0.22161567588035089</v>
      </c>
      <c r="T1468">
        <f t="shared" si="418"/>
        <v>53.113160895139984</v>
      </c>
    </row>
    <row r="1469" spans="1:20" x14ac:dyDescent="0.25">
      <c r="A1469">
        <f t="shared" si="419"/>
        <v>1397.7436774945161</v>
      </c>
      <c r="B1469">
        <f t="shared" si="436"/>
        <v>222.45781544869624</v>
      </c>
      <c r="C1469" t="str">
        <f t="shared" si="420"/>
        <v>-132.725124637677-430.640319551128i</v>
      </c>
      <c r="D1469" t="str">
        <f t="shared" si="421"/>
        <v>3.47812467484057-71.5449392139784i</v>
      </c>
      <c r="E1469" t="str">
        <f t="shared" si="422"/>
        <v>161.712831980753-1.83676634773054i</v>
      </c>
      <c r="F1469" t="str">
        <f t="shared" si="423"/>
        <v>2.90990985751644-671.395620895105i</v>
      </c>
      <c r="G1469" t="str">
        <f t="shared" si="424"/>
        <v>0.999999981994817-0.000134183390623478i</v>
      </c>
      <c r="H1469" t="str">
        <f t="shared" si="425"/>
        <v>15.1916026465231+5.26939081834758i</v>
      </c>
      <c r="I1469" t="str">
        <f t="shared" si="426"/>
        <v>24.2522838413308-68.9524107248375i</v>
      </c>
      <c r="K1469" t="str">
        <f t="shared" si="427"/>
        <v>0.29378317525277-0.102662614363613i</v>
      </c>
      <c r="L1469" t="str">
        <f t="shared" si="428"/>
        <v>0.000833333333333333-3.62430981534939i</v>
      </c>
      <c r="M1469" t="str">
        <f t="shared" si="429"/>
        <v>0.005-1.27529190294112i</v>
      </c>
      <c r="N1469">
        <f t="shared" si="430"/>
        <v>72.870485914445851</v>
      </c>
      <c r="O1469">
        <f t="shared" si="431"/>
        <v>53.076394459402252</v>
      </c>
      <c r="P1469" s="3">
        <f t="shared" si="432"/>
        <v>53.076394459402252</v>
      </c>
      <c r="Q1469" s="3">
        <f t="shared" si="433"/>
        <v>-107.12951408555415</v>
      </c>
      <c r="R1469">
        <f t="shared" si="434"/>
        <v>72.870485914445851</v>
      </c>
      <c r="S1469">
        <f t="shared" si="435"/>
        <v>0.22245781544869625</v>
      </c>
      <c r="T1469">
        <f t="shared" si="418"/>
        <v>53.076394459402252</v>
      </c>
    </row>
    <row r="1470" spans="1:20" x14ac:dyDescent="0.25">
      <c r="A1470">
        <f t="shared" si="419"/>
        <v>1403.0551034689954</v>
      </c>
      <c r="B1470">
        <f t="shared" si="436"/>
        <v>223.3031551474013</v>
      </c>
      <c r="C1470" t="str">
        <f t="shared" si="420"/>
        <v>-132.60486319432-428.683966512493i</v>
      </c>
      <c r="D1470" t="str">
        <f t="shared" si="421"/>
        <v>3.47812467236466-71.2741057099245i</v>
      </c>
      <c r="E1470" t="str">
        <f t="shared" si="422"/>
        <v>161.707765316353-1.84186085760979i</v>
      </c>
      <c r="F1470" t="str">
        <f t="shared" si="423"/>
        <v>2.90990985711749-668.853978749004i</v>
      </c>
      <c r="G1470" t="str">
        <f t="shared" si="424"/>
        <v>0.999999981857718-0.00013469328748938i</v>
      </c>
      <c r="H1470" t="str">
        <f t="shared" si="425"/>
        <v>15.1919083040377+5.28944554570183i</v>
      </c>
      <c r="I1470" t="str">
        <f t="shared" si="426"/>
        <v>24.2524305433412-68.6919798217777i</v>
      </c>
      <c r="K1470" t="str">
        <f t="shared" si="427"/>
        <v>0.293538133596996-0.102965957133129i</v>
      </c>
      <c r="L1470" t="str">
        <f t="shared" si="428"/>
        <v>0.000833333333333333-3.61058957496451i</v>
      </c>
      <c r="M1470" t="str">
        <f t="shared" si="429"/>
        <v>0.005-1.27046413921211i</v>
      </c>
      <c r="N1470">
        <f t="shared" si="430"/>
        <v>72.811586628571533</v>
      </c>
      <c r="O1470">
        <f t="shared" si="431"/>
        <v>53.039602461703559</v>
      </c>
      <c r="P1470" s="3">
        <f t="shared" si="432"/>
        <v>53.039602461703559</v>
      </c>
      <c r="Q1470" s="3">
        <f t="shared" si="433"/>
        <v>-107.18841337142847</v>
      </c>
      <c r="R1470">
        <f t="shared" si="434"/>
        <v>72.811586628571533</v>
      </c>
      <c r="S1470">
        <f t="shared" si="435"/>
        <v>0.22330315514740129</v>
      </c>
      <c r="T1470">
        <f t="shared" si="418"/>
        <v>53.039602461703559</v>
      </c>
    </row>
    <row r="1471" spans="1:20" x14ac:dyDescent="0.25">
      <c r="A1471">
        <f t="shared" si="419"/>
        <v>1408.3867128621775</v>
      </c>
      <c r="B1471">
        <f t="shared" si="436"/>
        <v>224.15170713696142</v>
      </c>
      <c r="C1471" t="str">
        <f t="shared" si="420"/>
        <v>-132.48390588576-426.734374206227i</v>
      </c>
      <c r="D1471" t="str">
        <f t="shared" si="421"/>
        <v>3.47812466986991-71.0042975078098i</v>
      </c>
      <c r="E1471" t="str">
        <f t="shared" si="422"/>
        <v>161.702669419222-1.84695661337485i</v>
      </c>
      <c r="F1471" t="str">
        <f t="shared" si="423"/>
        <v>2.90990985671551-666.32195829194i</v>
      </c>
      <c r="G1471" t="str">
        <f t="shared" si="424"/>
        <v>0.999999981719575-0.000135205121963162i</v>
      </c>
      <c r="H1471" t="str">
        <f t="shared" si="425"/>
        <v>15.192216295294+5.30957683660361i</v>
      </c>
      <c r="I1471" t="str">
        <f t="shared" si="426"/>
        <v>24.2525783641352-68.432537095162i</v>
      </c>
      <c r="K1471" t="str">
        <f t="shared" si="427"/>
        <v>0.293291643140475-0.10326960785463i</v>
      </c>
      <c r="L1471" t="str">
        <f t="shared" si="428"/>
        <v>0.000833333333333333-3.59692127412285i</v>
      </c>
      <c r="M1471" t="str">
        <f t="shared" si="429"/>
        <v>0.005-1.26565465153627i</v>
      </c>
      <c r="N1471">
        <f t="shared" si="430"/>
        <v>72.752527502970281</v>
      </c>
      <c r="O1471">
        <f t="shared" si="431"/>
        <v>53.002784755085941</v>
      </c>
      <c r="P1471" s="3">
        <f t="shared" si="432"/>
        <v>53.002784755085941</v>
      </c>
      <c r="Q1471" s="3">
        <f t="shared" si="433"/>
        <v>-107.24747249702972</v>
      </c>
      <c r="R1471">
        <f t="shared" si="434"/>
        <v>72.752527502970281</v>
      </c>
      <c r="S1471">
        <f t="shared" si="435"/>
        <v>0.22415170713696142</v>
      </c>
      <c r="T1471">
        <f t="shared" si="418"/>
        <v>53.002784755085941</v>
      </c>
    </row>
    <row r="1472" spans="1:20" x14ac:dyDescent="0.25">
      <c r="A1472">
        <f t="shared" si="419"/>
        <v>1413.7385823710538</v>
      </c>
      <c r="B1472">
        <f t="shared" si="436"/>
        <v>225.00348362408187</v>
      </c>
      <c r="C1472" t="str">
        <f t="shared" si="420"/>
        <v>-132.362250165061-424.791519744062i</v>
      </c>
      <c r="D1472" t="str">
        <f t="shared" si="421"/>
        <v>3.47812466735617-70.7355107263528i</v>
      </c>
      <c r="E1472" t="str">
        <f t="shared" si="422"/>
        <v>161.697544183751-1.8520534690978i</v>
      </c>
      <c r="F1472" t="str">
        <f t="shared" si="423"/>
        <v>2.90990985631048-663.799523099948i</v>
      </c>
      <c r="G1472" t="str">
        <f t="shared" si="424"/>
        <v>0.999999981580379-0.00013571890140773i</v>
      </c>
      <c r="H1472" t="str">
        <f t="shared" si="425"/>
        <v>15.1925266381594+5.32978498607038i</v>
      </c>
      <c r="I1472" t="str">
        <f t="shared" si="426"/>
        <v>24.2527273122588-68.174078813042i</v>
      </c>
      <c r="K1472" t="str">
        <f t="shared" si="427"/>
        <v>0.293043698150848-0.10357356048584i</v>
      </c>
      <c r="L1472" t="str">
        <f t="shared" si="428"/>
        <v>0.000833333333333333-3.58330471620129i</v>
      </c>
      <c r="M1472" t="str">
        <f t="shared" si="429"/>
        <v>0.005-1.26086337072751i</v>
      </c>
      <c r="N1472">
        <f t="shared" si="430"/>
        <v>72.693308544217658</v>
      </c>
      <c r="O1472">
        <f t="shared" si="431"/>
        <v>52.965941192068996</v>
      </c>
      <c r="P1472" s="3">
        <f t="shared" si="432"/>
        <v>52.965941192068996</v>
      </c>
      <c r="Q1472" s="3">
        <f t="shared" si="433"/>
        <v>-107.30669145578234</v>
      </c>
      <c r="R1472">
        <f t="shared" si="434"/>
        <v>72.693308544217658</v>
      </c>
      <c r="S1472">
        <f t="shared" si="435"/>
        <v>0.22500348362408187</v>
      </c>
      <c r="T1472">
        <f t="shared" si="418"/>
        <v>52.965941192068996</v>
      </c>
    </row>
    <row r="1473" spans="1:20" x14ac:dyDescent="0.25">
      <c r="A1473">
        <f t="shared" si="419"/>
        <v>1419.1107889840639</v>
      </c>
      <c r="B1473">
        <f t="shared" si="436"/>
        <v>225.85849686185338</v>
      </c>
      <c r="C1473" t="str">
        <f t="shared" si="420"/>
        <v>-132.2398934962-422.855380368385i</v>
      </c>
      <c r="D1473" t="str">
        <f t="shared" si="421"/>
        <v>3.47812466482327-70.4677414989649i</v>
      </c>
      <c r="E1473" t="str">
        <f t="shared" si="422"/>
        <v>161.692389504818-1.85715127743163i</v>
      </c>
      <c r="F1473" t="str">
        <f t="shared" si="423"/>
        <v>2.90990985590236-661.286636886947i</v>
      </c>
      <c r="G1473" t="str">
        <f t="shared" si="424"/>
        <v>0.999999981440124-0.000136234633213972i</v>
      </c>
      <c r="H1473" t="str">
        <f t="shared" si="425"/>
        <v>15.1928393506384+5.35007029028729i</v>
      </c>
      <c r="I1473" t="str">
        <f t="shared" si="426"/>
        <v>24.2528773963223-67.916601257631i</v>
      </c>
      <c r="K1473" t="str">
        <f t="shared" si="427"/>
        <v>0.292794292912094-0.103877808916982i</v>
      </c>
      <c r="L1473" t="str">
        <f t="shared" si="428"/>
        <v>0.000833333333333333-3.56973970532107i</v>
      </c>
      <c r="M1473" t="str">
        <f t="shared" si="429"/>
        <v>0.005-1.25609022786164i</v>
      </c>
      <c r="N1473">
        <f t="shared" si="430"/>
        <v>72.633929764009224</v>
      </c>
      <c r="O1473">
        <f t="shared" si="431"/>
        <v>52.929071624653126</v>
      </c>
      <c r="P1473" s="3">
        <f t="shared" si="432"/>
        <v>52.929071624653126</v>
      </c>
      <c r="Q1473" s="3">
        <f t="shared" si="433"/>
        <v>-107.36607023599078</v>
      </c>
      <c r="R1473">
        <f t="shared" si="434"/>
        <v>72.633929764009224</v>
      </c>
      <c r="S1473">
        <f t="shared" si="435"/>
        <v>0.22585849686185339</v>
      </c>
      <c r="T1473">
        <f t="shared" si="418"/>
        <v>52.929071624653126</v>
      </c>
    </row>
    <row r="1474" spans="1:20" x14ac:dyDescent="0.25">
      <c r="A1474">
        <f t="shared" si="419"/>
        <v>1424.5034099822033</v>
      </c>
      <c r="B1474">
        <f t="shared" si="436"/>
        <v>226.71675914992844</v>
      </c>
      <c r="C1474" t="str">
        <f t="shared" si="420"/>
        <v>-132.116833354434-420.925933451961i</v>
      </c>
      <c r="D1474" t="str">
        <f t="shared" si="421"/>
        <v>3.47812466227108-70.2009859736962i</v>
      </c>
      <c r="E1474" t="str">
        <f t="shared" si="422"/>
        <v>161.687205277806-1.86224988961033i</v>
      </c>
      <c r="F1474" t="str">
        <f t="shared" si="423"/>
        <v>2.90990985549111-658.783263504227i</v>
      </c>
      <c r="G1474" t="str">
        <f t="shared" si="424"/>
        <v>0.999999981298801-0.00013675232480086i</v>
      </c>
      <c r="H1474" t="str">
        <f t="shared" si="425"/>
        <v>15.1931544508742+5.37043304661239i</v>
      </c>
      <c r="I1474" t="str">
        <f t="shared" si="426"/>
        <v>24.2530286250027-67.660100725254i</v>
      </c>
      <c r="K1474" t="str">
        <f t="shared" si="427"/>
        <v>0.292543421725187-0.104182346970546i</v>
      </c>
      <c r="L1474" t="str">
        <f t="shared" si="428"/>
        <v>0.000833333333333333-3.55622604634495i</v>
      </c>
      <c r="M1474" t="str">
        <f t="shared" si="429"/>
        <v>0.005-1.25133515427539i</v>
      </c>
      <c r="N1474">
        <f t="shared" si="430"/>
        <v>72.574391179205463</v>
      </c>
      <c r="O1474">
        <f t="shared" si="431"/>
        <v>52.892175904322713</v>
      </c>
      <c r="P1474" s="3">
        <f t="shared" si="432"/>
        <v>52.892175904322713</v>
      </c>
      <c r="Q1474" s="3">
        <f t="shared" si="433"/>
        <v>-107.42560882079454</v>
      </c>
      <c r="R1474">
        <f t="shared" si="434"/>
        <v>72.574391179205463</v>
      </c>
      <c r="S1474">
        <f t="shared" si="435"/>
        <v>0.22671675914992845</v>
      </c>
      <c r="T1474">
        <f t="shared" si="418"/>
        <v>52.892175904322713</v>
      </c>
    </row>
    <row r="1475" spans="1:20" x14ac:dyDescent="0.25">
      <c r="A1475">
        <f t="shared" si="419"/>
        <v>1429.9165229401358</v>
      </c>
      <c r="B1475">
        <f t="shared" si="436"/>
        <v>227.57828283469817</v>
      </c>
      <c r="C1475" t="str">
        <f t="shared" si="420"/>
        <v>-131.993067226597-419.0031564976i</v>
      </c>
      <c r="D1475" t="str">
        <f t="shared" si="421"/>
        <v>3.47812465969945-69.9352403131785i</v>
      </c>
      <c r="E1475" t="str">
        <f t="shared" si="422"/>
        <v>161.681991398604-1.86734915544145i</v>
      </c>
      <c r="F1475" t="str">
        <f t="shared" si="423"/>
        <v>2.90990985507673-656.289366939919i</v>
      </c>
      <c r="G1475" t="str">
        <f t="shared" si="424"/>
        <v>0.999999981156402-0.000137271983615555i</v>
      </c>
      <c r="H1475" t="str">
        <f t="shared" si="425"/>
        <v>15.1934719571497+5.39087355358145i</v>
      </c>
      <c r="I1475" t="str">
        <f t="shared" si="426"/>
        <v>24.253181007043-67.4045735262931i</v>
      </c>
      <c r="K1475" t="str">
        <f t="shared" si="427"/>
        <v>0.292291078908757-0.104487168401044i</v>
      </c>
      <c r="L1475" t="str">
        <f t="shared" si="428"/>
        <v>0.000833333333333333-3.54276354487443i</v>
      </c>
      <c r="M1475" t="str">
        <f t="shared" si="429"/>
        <v>0.005-1.24659808156544i</v>
      </c>
      <c r="N1475">
        <f t="shared" si="430"/>
        <v>72.514692811883918</v>
      </c>
      <c r="O1475">
        <f t="shared" si="431"/>
        <v>52.855253882047748</v>
      </c>
      <c r="P1475" s="3">
        <f t="shared" si="432"/>
        <v>52.855253882047748</v>
      </c>
      <c r="Q1475" s="3">
        <f t="shared" si="433"/>
        <v>-107.48530718811608</v>
      </c>
      <c r="R1475">
        <f t="shared" si="434"/>
        <v>72.514692811883918</v>
      </c>
      <c r="S1475">
        <f t="shared" si="435"/>
        <v>0.22757828283469816</v>
      </c>
      <c r="T1475">
        <f t="shared" si="418"/>
        <v>52.855253882047748</v>
      </c>
    </row>
    <row r="1476" spans="1:20" x14ac:dyDescent="0.25">
      <c r="A1476">
        <f t="shared" si="419"/>
        <v>1435.3502057273083</v>
      </c>
      <c r="B1476">
        <f t="shared" si="436"/>
        <v>228.44308030947002</v>
      </c>
      <c r="C1476" t="str">
        <f t="shared" si="420"/>
        <v>-131.868592611471-417.087027137901i</v>
      </c>
      <c r="D1476" t="str">
        <f t="shared" si="421"/>
        <v>3.47812465710826-69.6705006945722i</v>
      </c>
      <c r="E1476" t="str">
        <f t="shared" si="422"/>
        <v>161.676747763634-1.8724489233046i</v>
      </c>
      <c r="F1476" t="str">
        <f t="shared" si="423"/>
        <v>2.90990985465921-653.804911318491i</v>
      </c>
      <c r="G1476" t="str">
        <f t="shared" si="424"/>
        <v>0.999999981012919-0.000137793617133523i</v>
      </c>
      <c r="H1476" t="str">
        <f t="shared" si="425"/>
        <v>15.1937918878888+5.41139211091319i</v>
      </c>
      <c r="I1476" t="str">
        <f t="shared" si="426"/>
        <v>24.2533345512539-67.1500159851367i</v>
      </c>
      <c r="K1476" t="str">
        <f t="shared" si="427"/>
        <v>0.292037258799755-0.104792266894786i</v>
      </c>
      <c r="L1476" t="str">
        <f t="shared" si="428"/>
        <v>0.000833333333333333-3.52935200724689i</v>
      </c>
      <c r="M1476" t="str">
        <f t="shared" si="429"/>
        <v>0.005-1.24187894158741i</v>
      </c>
      <c r="N1476">
        <f t="shared" si="430"/>
        <v>72.454834689385535</v>
      </c>
      <c r="O1476">
        <f t="shared" si="431"/>
        <v>52.818305408287657</v>
      </c>
      <c r="P1476" s="3">
        <f t="shared" si="432"/>
        <v>52.818305408287657</v>
      </c>
      <c r="Q1476" s="3">
        <f t="shared" si="433"/>
        <v>-107.54516531061446</v>
      </c>
      <c r="R1476">
        <f t="shared" si="434"/>
        <v>72.454834689385535</v>
      </c>
      <c r="S1476">
        <f t="shared" si="435"/>
        <v>0.22844308030947003</v>
      </c>
      <c r="T1476">
        <f t="shared" si="418"/>
        <v>52.818305408287657</v>
      </c>
    </row>
    <row r="1477" spans="1:20" x14ac:dyDescent="0.25">
      <c r="A1477">
        <f t="shared" si="419"/>
        <v>1440.804536509072</v>
      </c>
      <c r="B1477">
        <f t="shared" si="436"/>
        <v>229.31116401464601</v>
      </c>
      <c r="C1477" t="str">
        <f t="shared" si="420"/>
        <v>-131.743407020118-415.177523134935i</v>
      </c>
      <c r="D1477" t="str">
        <f t="shared" si="421"/>
        <v>3.47812465449734-69.4067633095085i</v>
      </c>
      <c r="E1477" t="str">
        <f t="shared" si="422"/>
        <v>161.671474269859-1.87754904014783i</v>
      </c>
      <c r="F1477" t="str">
        <f t="shared" si="423"/>
        <v>2.90990985423851-651.329860900211i</v>
      </c>
      <c r="G1477" t="str">
        <f t="shared" si="424"/>
        <v>0.999999980868343-0.000138317232858633i</v>
      </c>
      <c r="H1477" t="str">
        <f t="shared" si="425"/>
        <v>15.1941142616566+5.43198901951425i</v>
      </c>
      <c r="I1477" t="str">
        <f t="shared" si="426"/>
        <v>24.2534892665136-66.8964244401208i</v>
      </c>
      <c r="K1477" t="str">
        <f t="shared" si="427"/>
        <v>0.291781955754141-0.105097636069658i</v>
      </c>
      <c r="L1477" t="str">
        <f t="shared" si="428"/>
        <v>0.000833333333333333-3.51599124053287i</v>
      </c>
      <c r="M1477" t="str">
        <f t="shared" si="429"/>
        <v>0.005-1.23717766645488i</v>
      </c>
      <c r="N1477">
        <f t="shared" si="430"/>
        <v>72.394816844364215</v>
      </c>
      <c r="O1477">
        <f t="shared" si="431"/>
        <v>52.781330332993683</v>
      </c>
      <c r="P1477" s="3">
        <f t="shared" si="432"/>
        <v>52.781330332993683</v>
      </c>
      <c r="Q1477" s="3">
        <f t="shared" si="433"/>
        <v>-107.60518315563579</v>
      </c>
      <c r="R1477">
        <f t="shared" si="434"/>
        <v>72.394816844364215</v>
      </c>
      <c r="S1477">
        <f t="shared" si="435"/>
        <v>0.22931116401464602</v>
      </c>
      <c r="T1477">
        <f t="shared" si="418"/>
        <v>52.781330332993683</v>
      </c>
    </row>
    <row r="1478" spans="1:20" x14ac:dyDescent="0.25">
      <c r="A1478">
        <f t="shared" si="419"/>
        <v>1446.2795937478065</v>
      </c>
      <c r="B1478">
        <f t="shared" si="436"/>
        <v>230.18254643790166</v>
      </c>
      <c r="C1478" t="str">
        <f t="shared" si="420"/>
        <v>-131.617507976225-413.274622379947i</v>
      </c>
      <c r="D1478" t="str">
        <f t="shared" si="421"/>
        <v>3.47812465186652-69.144024364036i</v>
      </c>
      <c r="E1478" t="str">
        <f t="shared" si="422"/>
        <v>161.6661708148-1.88264935148405i</v>
      </c>
      <c r="F1478" t="str">
        <f t="shared" si="423"/>
        <v>2.9099098538146-648.864180080643i</v>
      </c>
      <c r="G1478" t="str">
        <f t="shared" si="424"/>
        <v>0.999999980722666-0.000138842838323269i</v>
      </c>
      <c r="H1478" t="str">
        <f t="shared" si="425"/>
        <v>15.194439097162+5.45266458148405i</v>
      </c>
      <c r="I1478" t="str">
        <f t="shared" si="426"/>
        <v>24.2536451617671-66.6437952434835i</v>
      </c>
      <c r="K1478" t="str">
        <f t="shared" si="427"/>
        <v>0.291525164147556-0.105403269474895i</v>
      </c>
      <c r="L1478" t="str">
        <f t="shared" si="428"/>
        <v>0.000833333333333333-3.50268105253324i</v>
      </c>
      <c r="M1478" t="str">
        <f t="shared" si="429"/>
        <v>0.005-1.23249418853844i</v>
      </c>
      <c r="N1478">
        <f t="shared" si="430"/>
        <v>72.334639314835769</v>
      </c>
      <c r="O1478">
        <f t="shared" si="431"/>
        <v>52.744328505611833</v>
      </c>
      <c r="P1478" s="3">
        <f t="shared" si="432"/>
        <v>52.744328505611833</v>
      </c>
      <c r="Q1478" s="3">
        <f t="shared" si="433"/>
        <v>-107.66536068516423</v>
      </c>
      <c r="R1478">
        <f t="shared" si="434"/>
        <v>72.334639314835769</v>
      </c>
      <c r="S1478">
        <f t="shared" si="435"/>
        <v>0.23018254643790168</v>
      </c>
      <c r="T1478">
        <f t="shared" si="418"/>
        <v>52.744328505611833</v>
      </c>
    </row>
    <row r="1479" spans="1:20" x14ac:dyDescent="0.25">
      <c r="A1479">
        <f t="shared" si="419"/>
        <v>1451.7754562040482</v>
      </c>
      <c r="B1479">
        <f t="shared" si="436"/>
        <v>231.0572401143657</v>
      </c>
      <c r="C1479" t="str">
        <f t="shared" si="420"/>
        <v>-131.490893016472-411.37830289309i</v>
      </c>
      <c r="D1479" t="str">
        <f t="shared" si="421"/>
        <v>3.47812464921568-68.8822800785677i</v>
      </c>
      <c r="E1479" t="str">
        <f t="shared" si="422"/>
        <v>161.660837296555-1.88774970138933i</v>
      </c>
      <c r="F1479" t="str">
        <f t="shared" si="423"/>
        <v>2.90990985338746-646.407833390148i</v>
      </c>
      <c r="G1479" t="str">
        <f t="shared" si="424"/>
        <v>0.99999998057588-0.000139370441088441i</v>
      </c>
      <c r="H1479" t="str">
        <f t="shared" si="425"/>
        <v>15.1947664132573+5.47341910012026i</v>
      </c>
      <c r="I1479" t="str">
        <f t="shared" si="426"/>
        <v>24.2538022460294-66.392124761308i</v>
      </c>
      <c r="K1479" t="str">
        <f t="shared" si="427"/>
        <v>0.291266878376019-0.105709160590878i</v>
      </c>
      <c r="L1479" t="str">
        <f t="shared" si="428"/>
        <v>0.000833333333333333-3.48942125177649i</v>
      </c>
      <c r="M1479" t="str">
        <f t="shared" si="429"/>
        <v>0.005-1.22782844046467i</v>
      </c>
      <c r="N1479">
        <f t="shared" si="430"/>
        <v>72.274302144226056</v>
      </c>
      <c r="O1479">
        <f t="shared" si="431"/>
        <v>52.707299775086717</v>
      </c>
      <c r="P1479" s="3">
        <f t="shared" si="432"/>
        <v>52.707299775086717</v>
      </c>
      <c r="Q1479" s="3">
        <f t="shared" si="433"/>
        <v>-107.72569785577394</v>
      </c>
      <c r="R1479">
        <f t="shared" si="434"/>
        <v>72.274302144226056</v>
      </c>
      <c r="S1479">
        <f t="shared" si="435"/>
        <v>0.23105724011436571</v>
      </c>
      <c r="T1479">
        <f t="shared" si="418"/>
        <v>52.707299775086717</v>
      </c>
    </row>
    <row r="1480" spans="1:20" x14ac:dyDescent="0.25">
      <c r="A1480">
        <f t="shared" si="419"/>
        <v>1457.2922029376236</v>
      </c>
      <c r="B1480">
        <f t="shared" si="436"/>
        <v>231.93525762680028</v>
      </c>
      <c r="C1480" t="str">
        <f t="shared" si="420"/>
        <v>-131.363559690862-409.488542823071i</v>
      </c>
      <c r="D1480" t="str">
        <f t="shared" si="421"/>
        <v>3.47812464654467-68.621526687824i</v>
      </c>
      <c r="E1480" t="str">
        <f t="shared" si="422"/>
        <v>161.655473613806-1.89284993249834i</v>
      </c>
      <c r="F1480" t="str">
        <f t="shared" si="423"/>
        <v>2.90990985295709-643.960785493353i</v>
      </c>
      <c r="G1480" t="str">
        <f t="shared" si="424"/>
        <v>0.999999980427976-0.000139900048743885i</v>
      </c>
      <c r="H1480" t="str">
        <f t="shared" si="425"/>
        <v>15.1950962289406+5.49425287992378i</v>
      </c>
      <c r="I1480" t="str">
        <f t="shared" si="426"/>
        <v>24.2539605283844-66.141409373473i</v>
      </c>
      <c r="K1480" t="str">
        <f t="shared" si="427"/>
        <v>0.291007092856615-0.106015302828918i</v>
      </c>
      <c r="L1480" t="str">
        <f t="shared" si="428"/>
        <v>0.000833333333333333-3.47621164751593i</v>
      </c>
      <c r="M1480" t="str">
        <f t="shared" si="429"/>
        <v>0.005-1.22318035511523i</v>
      </c>
      <c r="N1480">
        <f t="shared" si="430"/>
        <v>72.213805381420883</v>
      </c>
      <c r="O1480">
        <f t="shared" si="431"/>
        <v>52.670243989863479</v>
      </c>
      <c r="P1480" s="3">
        <f t="shared" si="432"/>
        <v>52.670243989863479</v>
      </c>
      <c r="Q1480" s="3">
        <f t="shared" si="433"/>
        <v>-107.78619461857912</v>
      </c>
      <c r="R1480">
        <f t="shared" si="434"/>
        <v>72.213805381420883</v>
      </c>
      <c r="S1480">
        <f t="shared" si="435"/>
        <v>0.23193525762680028</v>
      </c>
      <c r="T1480">
        <f t="shared" si="418"/>
        <v>52.670243989863479</v>
      </c>
    </row>
    <row r="1481" spans="1:20" x14ac:dyDescent="0.25">
      <c r="A1481">
        <f t="shared" si="419"/>
        <v>1462.8299133087867</v>
      </c>
      <c r="B1481">
        <f t="shared" si="436"/>
        <v>232.81661160578213</v>
      </c>
      <c r="C1481" t="str">
        <f t="shared" si="420"/>
        <v>-131.235505563092-407.60532044689i</v>
      </c>
      <c r="D1481" t="str">
        <f t="shared" si="421"/>
        <v>3.47812464385328-68.3617604407789i</v>
      </c>
      <c r="E1481" t="str">
        <f t="shared" si="422"/>
        <v>161.65007966584-1.89794988600179i</v>
      </c>
      <c r="F1481" t="str">
        <f t="shared" si="423"/>
        <v>2.90990985252341-641.523001188645i</v>
      </c>
      <c r="G1481" t="str">
        <f t="shared" si="424"/>
        <v>0.999999980278946-0.000140431668908183i</v>
      </c>
      <c r="H1481" t="str">
        <f t="shared" si="425"/>
        <v>15.1954285633557+5.51516622660365i</v>
      </c>
      <c r="I1481" t="str">
        <f t="shared" si="426"/>
        <v>24.2541200179845-65.8916454735962i</v>
      </c>
      <c r="K1481" t="str">
        <f t="shared" si="427"/>
        <v>0.290745802028214-0.106321689531061i</v>
      </c>
      <c r="L1481" t="str">
        <f t="shared" si="428"/>
        <v>0.000833333333333333-3.46305204972697i</v>
      </c>
      <c r="M1481" t="str">
        <f t="shared" si="429"/>
        <v>0.005-1.21854986562585i</v>
      </c>
      <c r="N1481">
        <f t="shared" si="430"/>
        <v>72.15314908081487</v>
      </c>
      <c r="O1481">
        <f t="shared" si="431"/>
        <v>52.633160997891999</v>
      </c>
      <c r="P1481" s="3">
        <f t="shared" si="432"/>
        <v>52.633160997891999</v>
      </c>
      <c r="Q1481" s="3">
        <f t="shared" si="433"/>
        <v>-107.84685091918513</v>
      </c>
      <c r="R1481">
        <f t="shared" si="434"/>
        <v>72.15314908081487</v>
      </c>
      <c r="S1481">
        <f t="shared" si="435"/>
        <v>0.23281661160578213</v>
      </c>
      <c r="T1481">
        <f t="shared" si="418"/>
        <v>52.633160997891999</v>
      </c>
    </row>
    <row r="1482" spans="1:20" x14ac:dyDescent="0.25">
      <c r="A1482">
        <f t="shared" si="419"/>
        <v>1468.3886669793601</v>
      </c>
      <c r="B1482">
        <f t="shared" si="436"/>
        <v>233.7013147298841</v>
      </c>
      <c r="C1482" t="str">
        <f t="shared" si="420"/>
        <v>-131.106728210906-405.728614169522i</v>
      </c>
      <c r="D1482" t="str">
        <f t="shared" si="421"/>
        <v>3.47812464114144-68.102977600609i</v>
      </c>
      <c r="E1482" t="str">
        <f t="shared" si="422"/>
        <v>161.644655352562-1.90304940164474i</v>
      </c>
      <c r="F1482" t="str">
        <f t="shared" si="423"/>
        <v>2.90990985208645-639.094445407689i</v>
      </c>
      <c r="G1482" t="str">
        <f t="shared" si="424"/>
        <v>0.999999980128781-0.000140965309228866i</v>
      </c>
      <c r="H1482" t="str">
        <f t="shared" si="425"/>
        <v>15.1957634357945+5.53615944708254i</v>
      </c>
      <c r="I1482" t="str">
        <f t="shared" si="426"/>
        <v>24.2542807240531-65.6428294689901i</v>
      </c>
      <c r="K1482" t="str">
        <f t="shared" si="427"/>
        <v>0.290483000352163-0.106628313969885i</v>
      </c>
      <c r="L1482" t="str">
        <f t="shared" si="428"/>
        <v>0.000833333333333333-3.44994226910437i</v>
      </c>
      <c r="M1482" t="str">
        <f t="shared" si="429"/>
        <v>0.005-1.21393690538539i</v>
      </c>
      <c r="N1482">
        <f t="shared" si="430"/>
        <v>72.092333302361027</v>
      </c>
      <c r="O1482">
        <f t="shared" si="431"/>
        <v>52.59605064662982</v>
      </c>
      <c r="P1482" s="3">
        <f t="shared" si="432"/>
        <v>52.59605064662982</v>
      </c>
      <c r="Q1482" s="3">
        <f t="shared" si="433"/>
        <v>-107.90766669763897</v>
      </c>
      <c r="R1482">
        <f t="shared" si="434"/>
        <v>72.092333302361027</v>
      </c>
      <c r="S1482">
        <f t="shared" si="435"/>
        <v>0.23370131472988409</v>
      </c>
      <c r="T1482">
        <f t="shared" si="418"/>
        <v>52.59605064662982</v>
      </c>
    </row>
    <row r="1483" spans="1:20" x14ac:dyDescent="0.25">
      <c r="A1483">
        <f t="shared" si="419"/>
        <v>1473.9685439138816</v>
      </c>
      <c r="B1483">
        <f t="shared" si="436"/>
        <v>234.58937972585767</v>
      </c>
      <c r="C1483" t="str">
        <f t="shared" si="420"/>
        <v>-130.977225226468-403.858402523611i</v>
      </c>
      <c r="D1483" t="str">
        <f t="shared" si="421"/>
        <v>3.47812463840894-67.8451744446355i</v>
      </c>
      <c r="E1483" t="str">
        <f t="shared" si="422"/>
        <v>161.639200574515-1.90814831772416i</v>
      </c>
      <c r="F1483" t="str">
        <f t="shared" si="423"/>
        <v>2.90990985164617-636.675083214889i</v>
      </c>
      <c r="G1483" t="str">
        <f t="shared" si="424"/>
        <v>0.999999979977473-0.000141500977382526i</v>
      </c>
      <c r="H1483" t="str">
        <f t="shared" si="425"/>
        <v>15.196100865697+5.55723284950203i</v>
      </c>
      <c r="I1483" t="str">
        <f t="shared" si="426"/>
        <v>24.2544426558848-65.3949577806017i</v>
      </c>
      <c r="K1483" t="str">
        <f t="shared" si="427"/>
        <v>0.290218682313014-0.106935169348321i</v>
      </c>
      <c r="L1483" t="str">
        <f t="shared" si="428"/>
        <v>0.000833333333333333-3.43688211705955i</v>
      </c>
      <c r="M1483" t="str">
        <f t="shared" si="429"/>
        <v>0.005-1.20934140803486i</v>
      </c>
      <c r="N1483">
        <f t="shared" si="430"/>
        <v>72.031358111618601</v>
      </c>
      <c r="O1483">
        <f t="shared" si="431"/>
        <v>52.558912783045663</v>
      </c>
      <c r="P1483" s="3">
        <f t="shared" si="432"/>
        <v>52.558912783045663</v>
      </c>
      <c r="Q1483" s="3">
        <f t="shared" si="433"/>
        <v>-107.9686418883814</v>
      </c>
      <c r="R1483">
        <f t="shared" si="434"/>
        <v>72.031358111618601</v>
      </c>
      <c r="S1483">
        <f t="shared" si="435"/>
        <v>0.23458937972585767</v>
      </c>
      <c r="T1483">
        <f t="shared" si="418"/>
        <v>52.558912783045663</v>
      </c>
    </row>
    <row r="1484" spans="1:20" x14ac:dyDescent="0.25">
      <c r="A1484">
        <f t="shared" si="419"/>
        <v>1479.5696243807545</v>
      </c>
      <c r="B1484">
        <f t="shared" si="436"/>
        <v>235.48081936881593</v>
      </c>
      <c r="C1484" t="str">
        <f t="shared" si="420"/>
        <v>-130.846994216711-401.994664169156i</v>
      </c>
      <c r="D1484" t="str">
        <f t="shared" si="421"/>
        <v>3.47812463565563-67.5883472642738i</v>
      </c>
      <c r="E1484" t="str">
        <f t="shared" si="422"/>
        <v>161.633715232889-1.91324647108508i</v>
      </c>
      <c r="F1484" t="str">
        <f t="shared" si="423"/>
        <v>2.90990985120253-634.264879806908i</v>
      </c>
      <c r="G1484" t="str">
        <f t="shared" si="424"/>
        <v>0.999999979825013-0.000142038681074923i</v>
      </c>
      <c r="H1484" t="str">
        <f t="shared" si="425"/>
        <v>15.1964408726534+5.5783867432275i</v>
      </c>
      <c r="I1484" t="str">
        <f t="shared" si="426"/>
        <v>24.2546058228445-65.1480268429679i</v>
      </c>
      <c r="K1484" t="str">
        <f t="shared" si="427"/>
        <v>0.289952842419242-0.10724224879946i</v>
      </c>
      <c r="L1484" t="str">
        <f t="shared" si="428"/>
        <v>0.000833333333333333-3.42387140571782i</v>
      </c>
      <c r="M1484" t="str">
        <f t="shared" si="429"/>
        <v>0.005-1.20476330746648i</v>
      </c>
      <c r="N1484">
        <f t="shared" si="430"/>
        <v>71.970223579804426</v>
      </c>
      <c r="O1484">
        <f t="shared" si="431"/>
        <v>52.521747253622706</v>
      </c>
      <c r="P1484" s="3">
        <f t="shared" si="432"/>
        <v>52.521747253622706</v>
      </c>
      <c r="Q1484" s="3">
        <f t="shared" si="433"/>
        <v>-108.02977642019557</v>
      </c>
      <c r="R1484">
        <f t="shared" si="434"/>
        <v>71.970223579804426</v>
      </c>
      <c r="S1484">
        <f t="shared" si="435"/>
        <v>0.23548081936881593</v>
      </c>
      <c r="T1484">
        <f t="shared" si="418"/>
        <v>52.521747253622706</v>
      </c>
    </row>
    <row r="1485" spans="1:20" x14ac:dyDescent="0.25">
      <c r="A1485">
        <f t="shared" si="419"/>
        <v>1485.1919889534013</v>
      </c>
      <c r="B1485">
        <f t="shared" si="436"/>
        <v>236.37564648241744</v>
      </c>
      <c r="C1485" t="str">
        <f t="shared" si="420"/>
        <v>-130.716032803717-400.137377893209i</v>
      </c>
      <c r="D1485" t="str">
        <f t="shared" si="421"/>
        <v>3.47812463288135-67.3324923649783i</v>
      </c>
      <c r="E1485" t="str">
        <f t="shared" si="422"/>
        <v>161.628199229542-1.91834369712081i</v>
      </c>
      <c r="F1485" t="str">
        <f t="shared" si="423"/>
        <v>2.90990985075549-631.863800512159i</v>
      </c>
      <c r="G1485" t="str">
        <f t="shared" si="424"/>
        <v>0.999999979671391-0.000142578428041106i</v>
      </c>
      <c r="H1485" t="str">
        <f t="shared" si="425"/>
        <v>15.1967834764045+5.59962143885352i</v>
      </c>
      <c r="I1485" t="str">
        <f t="shared" si="426"/>
        <v>24.254770234369-64.9020331041596i</v>
      </c>
      <c r="K1485" t="str">
        <f t="shared" si="427"/>
        <v>0.289685475203981-0.107549545386382i</v>
      </c>
      <c r="L1485" t="str">
        <f t="shared" si="428"/>
        <v>0.000833333333333333-3.41090994791574i</v>
      </c>
      <c r="M1485" t="str">
        <f t="shared" si="429"/>
        <v>0.005-1.20020253782276i</v>
      </c>
      <c r="N1485">
        <f t="shared" si="430"/>
        <v>71.908929783841117</v>
      </c>
      <c r="O1485">
        <f t="shared" si="431"/>
        <v>52.484553904362386</v>
      </c>
      <c r="P1485" s="3">
        <f t="shared" si="432"/>
        <v>52.484553904362386</v>
      </c>
      <c r="Q1485" s="3">
        <f t="shared" si="433"/>
        <v>-108.09107021615888</v>
      </c>
      <c r="R1485">
        <f t="shared" si="434"/>
        <v>71.908929783841117</v>
      </c>
      <c r="S1485">
        <f t="shared" si="435"/>
        <v>0.23637564648241743</v>
      </c>
      <c r="T1485">
        <f t="shared" si="418"/>
        <v>52.484553904362386</v>
      </c>
    </row>
    <row r="1486" spans="1:20" x14ac:dyDescent="0.25">
      <c r="A1486">
        <f t="shared" si="419"/>
        <v>1490.8357185114241</v>
      </c>
      <c r="B1486">
        <f t="shared" si="436"/>
        <v>237.27387393905062</v>
      </c>
      <c r="C1486" t="str">
        <f t="shared" si="420"/>
        <v>-130.584338625084-398.286522609559i</v>
      </c>
      <c r="D1486" t="str">
        <f t="shared" si="421"/>
        <v>3.47812463008594-67.0776060661908i</v>
      </c>
      <c r="E1486" t="str">
        <f t="shared" si="422"/>
        <v>161.622652467016-1.92343982976855i</v>
      </c>
      <c r="F1486" t="str">
        <f t="shared" si="423"/>
        <v>2.90990985030507-629.471810790315i</v>
      </c>
      <c r="G1486" t="str">
        <f t="shared" si="424"/>
        <v>0.999999979516601-0.000143120226045508i</v>
      </c>
      <c r="H1486" t="str">
        <f t="shared" si="425"/>
        <v>15.1971286968436+5.62093724820948i</v>
      </c>
      <c r="I1486" t="str">
        <f t="shared" si="426"/>
        <v>24.2549358999685-64.6569730257348i</v>
      </c>
      <c r="K1486" t="str">
        <f t="shared" si="427"/>
        <v>0.289416575225748-0.107857052101982i</v>
      </c>
      <c r="L1486" t="str">
        <f t="shared" si="428"/>
        <v>0.000833333333333333-3.39799755719839i</v>
      </c>
      <c r="M1486" t="str">
        <f t="shared" si="429"/>
        <v>0.005-1.19565903349547i</v>
      </c>
      <c r="N1486">
        <f t="shared" si="430"/>
        <v>71.84747680640703</v>
      </c>
      <c r="O1486">
        <f t="shared" si="431"/>
        <v>52.447332580787922</v>
      </c>
      <c r="P1486" s="3">
        <f t="shared" si="432"/>
        <v>52.447332580787922</v>
      </c>
      <c r="Q1486" s="3">
        <f t="shared" si="433"/>
        <v>-108.15252319359297</v>
      </c>
      <c r="R1486">
        <f t="shared" si="434"/>
        <v>71.84747680640703</v>
      </c>
      <c r="S1486">
        <f t="shared" si="435"/>
        <v>0.23727387393905061</v>
      </c>
      <c r="T1486">
        <f t="shared" si="418"/>
        <v>52.447332580787922</v>
      </c>
    </row>
    <row r="1487" spans="1:20" x14ac:dyDescent="0.25">
      <c r="A1487">
        <f t="shared" si="419"/>
        <v>1496.5008942417676</v>
      </c>
      <c r="B1487">
        <f t="shared" si="436"/>
        <v>238.17551466001902</v>
      </c>
      <c r="C1487" t="str">
        <f t="shared" si="420"/>
        <v>-130.451909334295-396.4420773584i</v>
      </c>
      <c r="D1487" t="str">
        <f t="shared" si="421"/>
        <v>3.47812462726925-66.8236847012857i</v>
      </c>
      <c r="E1487" t="str">
        <f t="shared" si="422"/>
        <v>161.617074848544-1.92853470150802i</v>
      </c>
      <c r="F1487" t="str">
        <f t="shared" si="423"/>
        <v>2.9099098498512-627.088876231794i</v>
      </c>
      <c r="G1487" t="str">
        <f t="shared" si="424"/>
        <v>0.999999979360631-0.000143664082882074i</v>
      </c>
      <c r="H1487" t="str">
        <f t="shared" si="425"/>
        <v>15.1974765540168+5.64233448436419i</v>
      </c>
      <c r="I1487" t="str">
        <f t="shared" si="426"/>
        <v>24.2551028292242-64.4128430826823i</v>
      </c>
      <c r="K1487" t="str">
        <f t="shared" si="427"/>
        <v>0.289146137069204-0.108164761868811i</v>
      </c>
      <c r="L1487" t="str">
        <f t="shared" si="428"/>
        <v>0.000833333333333333-3.38513404781668i</v>
      </c>
      <c r="M1487" t="str">
        <f t="shared" si="429"/>
        <v>0.005-1.1911327291248i</v>
      </c>
      <c r="N1487">
        <f t="shared" si="430"/>
        <v>71.78586473598574</v>
      </c>
      <c r="O1487">
        <f t="shared" si="431"/>
        <v>52.410083127947765</v>
      </c>
      <c r="P1487" s="3">
        <f t="shared" si="432"/>
        <v>52.410083127947765</v>
      </c>
      <c r="Q1487" s="3">
        <f t="shared" si="433"/>
        <v>-108.21413526401426</v>
      </c>
      <c r="R1487">
        <f t="shared" si="434"/>
        <v>71.78586473598574</v>
      </c>
      <c r="S1487">
        <f t="shared" si="435"/>
        <v>0.23817551466001902</v>
      </c>
      <c r="T1487">
        <f t="shared" si="418"/>
        <v>52.410083127947765</v>
      </c>
    </row>
    <row r="1488" spans="1:20" x14ac:dyDescent="0.25">
      <c r="A1488">
        <f t="shared" si="419"/>
        <v>1502.1875976398862</v>
      </c>
      <c r="B1488">
        <f t="shared" si="436"/>
        <v>239.08058161572708</v>
      </c>
      <c r="C1488" t="str">
        <f t="shared" si="420"/>
        <v>-130.318742601107-394.604021306048i</v>
      </c>
      <c r="D1488" t="str">
        <f t="shared" si="421"/>
        <v>3.4781246244311-66.5707246175196i</v>
      </c>
      <c r="E1488" t="str">
        <f t="shared" si="422"/>
        <v>161.611466278083-1.9336281433627i</v>
      </c>
      <c r="F1488" t="str">
        <f t="shared" si="423"/>
        <v>2.90990984939388-624.714962557289i</v>
      </c>
      <c r="G1488" t="str">
        <f t="shared" si="424"/>
        <v>0.999999979203474-0.000144210006374362i</v>
      </c>
      <c r="H1488" t="str">
        <f t="shared" si="425"/>
        <v>15.1978270681254+5.66381346163207i</v>
      </c>
      <c r="I1488" t="str">
        <f t="shared" si="426"/>
        <v>24.2552710317931-64.1696397633785i</v>
      </c>
      <c r="K1488" t="str">
        <f t="shared" si="427"/>
        <v>0.288874155345883-0.108472667538913i</v>
      </c>
      <c r="L1488" t="str">
        <f t="shared" si="428"/>
        <v>0.000833333333333333-3.37231923472472i</v>
      </c>
      <c r="M1488" t="str">
        <f t="shared" si="429"/>
        <v>0.005-1.18662355959833i</v>
      </c>
      <c r="N1488">
        <f t="shared" si="430"/>
        <v>71.724093666915508</v>
      </c>
      <c r="O1488">
        <f t="shared" si="431"/>
        <v>52.372805390420105</v>
      </c>
      <c r="P1488" s="3">
        <f t="shared" si="432"/>
        <v>52.372805390420105</v>
      </c>
      <c r="Q1488" s="3">
        <f t="shared" si="433"/>
        <v>-108.27590633308449</v>
      </c>
      <c r="R1488">
        <f t="shared" si="434"/>
        <v>71.724093666915508</v>
      </c>
      <c r="S1488">
        <f t="shared" si="435"/>
        <v>0.23908058161572709</v>
      </c>
      <c r="T1488">
        <f t="shared" si="418"/>
        <v>52.372805390420105</v>
      </c>
    </row>
    <row r="1489" spans="1:20" x14ac:dyDescent="0.25">
      <c r="A1489">
        <f t="shared" si="419"/>
        <v>1507.8959105109179</v>
      </c>
      <c r="B1489">
        <f t="shared" si="436"/>
        <v>239.98908782586685</v>
      </c>
      <c r="C1489" t="str">
        <f t="shared" si="420"/>
        <v>-130.184836111912-392.772333744584i</v>
      </c>
      <c r="D1489" t="str">
        <f t="shared" si="421"/>
        <v>3.47812462157136-66.3187221759766i</v>
      </c>
      <c r="E1489" t="str">
        <f t="shared" si="422"/>
        <v>161.605826660312-1.93871998489241i</v>
      </c>
      <c r="F1489" t="str">
        <f t="shared" si="423"/>
        <v>2.90990984893309-622.350035617253i</v>
      </c>
      <c r="G1489" t="str">
        <f t="shared" si="424"/>
        <v>0.99999997904512-0.000144758004375661i</v>
      </c>
      <c r="H1489" t="str">
        <f t="shared" si="425"/>
        <v>15.1981802595257+5.68537449557777i</v>
      </c>
      <c r="I1489" t="str">
        <f t="shared" si="426"/>
        <v>24.2554405174043-63.9273595695286i</v>
      </c>
      <c r="K1489" t="str">
        <f t="shared" si="427"/>
        <v>0.288600624694966-0.108780761893681i</v>
      </c>
      <c r="L1489" t="str">
        <f t="shared" si="428"/>
        <v>0.000833333333333333-3.35955293357714i</v>
      </c>
      <c r="M1489" t="str">
        <f t="shared" si="429"/>
        <v>0.005-1.18213146005014i</v>
      </c>
      <c r="N1489">
        <f t="shared" si="430"/>
        <v>71.662163699439816</v>
      </c>
      <c r="O1489">
        <f t="shared" si="431"/>
        <v>52.335499212315966</v>
      </c>
      <c r="P1489" s="3">
        <f t="shared" si="432"/>
        <v>52.335499212315966</v>
      </c>
      <c r="Q1489" s="3">
        <f t="shared" si="433"/>
        <v>-108.33783630056018</v>
      </c>
      <c r="R1489">
        <f t="shared" si="434"/>
        <v>71.662163699439816</v>
      </c>
      <c r="S1489">
        <f t="shared" si="435"/>
        <v>0.23998908782586684</v>
      </c>
      <c r="T1489">
        <f t="shared" si="418"/>
        <v>52.335499212315966</v>
      </c>
    </row>
    <row r="1490" spans="1:20" x14ac:dyDescent="0.25">
      <c r="A1490">
        <f t="shared" si="419"/>
        <v>1513.6259149708594</v>
      </c>
      <c r="B1490">
        <f t="shared" si="436"/>
        <v>240.90104635960515</v>
      </c>
      <c r="C1490" t="str">
        <f t="shared" si="420"/>
        <v>-130.050187570142-390.946994091556i</v>
      </c>
      <c r="D1490" t="str">
        <f t="shared" si="421"/>
        <v>3.47812461868985-66.067673751517i</v>
      </c>
      <c r="E1490" t="str">
        <f t="shared" si="422"/>
        <v>161.600155900664-1.94381005419919i</v>
      </c>
      <c r="F1490" t="str">
        <f t="shared" si="423"/>
        <v>2.90990984846879-619.994061391418i</v>
      </c>
      <c r="G1490" t="str">
        <f t="shared" si="424"/>
        <v>0.99999997888556-0.000145308084769104i</v>
      </c>
      <c r="H1490" t="str">
        <f t="shared" si="425"/>
        <v>15.1985361487314+5.70701790302212i</v>
      </c>
      <c r="I1490" t="str">
        <f t="shared" si="426"/>
        <v>24.2556112958627-63.6859990161227i</v>
      </c>
      <c r="K1490" t="str">
        <f t="shared" si="427"/>
        <v>0.288325539784031-0.109089037643711i</v>
      </c>
      <c r="L1490" t="str">
        <f t="shared" si="428"/>
        <v>0.000833333333333333-3.34683496072637i</v>
      </c>
      <c r="M1490" t="str">
        <f t="shared" si="429"/>
        <v>0.005-1.17765636585987i</v>
      </c>
      <c r="N1490">
        <f t="shared" si="430"/>
        <v>71.600074939755174</v>
      </c>
      <c r="O1490">
        <f t="shared" si="431"/>
        <v>52.29816443728383</v>
      </c>
      <c r="P1490" s="3">
        <f t="shared" si="432"/>
        <v>52.29816443728383</v>
      </c>
      <c r="Q1490" s="3">
        <f t="shared" si="433"/>
        <v>-108.39992506024483</v>
      </c>
      <c r="R1490">
        <f t="shared" si="434"/>
        <v>71.600074939755174</v>
      </c>
      <c r="S1490">
        <f t="shared" si="435"/>
        <v>0.24090104635960516</v>
      </c>
      <c r="T1490">
        <f t="shared" si="418"/>
        <v>52.29816443728383</v>
      </c>
    </row>
    <row r="1491" spans="1:20" x14ac:dyDescent="0.25">
      <c r="A1491">
        <f t="shared" si="419"/>
        <v>1519.3776934477487</v>
      </c>
      <c r="B1491">
        <f t="shared" si="436"/>
        <v>241.81647033577164</v>
      </c>
      <c r="C1491" t="str">
        <f t="shared" si="420"/>
        <v>-129.914794696621-389.12798188963i</v>
      </c>
      <c r="D1491" t="str">
        <f t="shared" si="421"/>
        <v>3.47812461578638-65.8175757327246i</v>
      </c>
      <c r="E1491" t="str">
        <f t="shared" si="422"/>
        <v>161.59445390533-1.94889817791875i</v>
      </c>
      <c r="F1491" t="str">
        <f t="shared" si="423"/>
        <v>2.90990984800095-617.647005988302i</v>
      </c>
      <c r="G1491" t="str">
        <f t="shared" si="424"/>
        <v>0.999999978724786-0.000145860255467776i</v>
      </c>
      <c r="H1491" t="str">
        <f t="shared" si="425"/>
        <v>15.1988947564143+5.72874400204713i</v>
      </c>
      <c r="I1491" t="str">
        <f t="shared" si="426"/>
        <v>24.2557833770474-63.4455546313828i</v>
      </c>
      <c r="K1491" t="str">
        <f t="shared" si="427"/>
        <v>0.288048895309826-0.109397487428663i</v>
      </c>
      <c r="L1491" t="str">
        <f t="shared" si="428"/>
        <v>0.000833333333333333-3.33416513322013i</v>
      </c>
      <c r="M1491" t="str">
        <f t="shared" si="429"/>
        <v>0.005-1.17319821265179i</v>
      </c>
      <c r="N1491">
        <f t="shared" si="430"/>
        <v>71.537827500064154</v>
      </c>
      <c r="O1491">
        <f t="shared" si="431"/>
        <v>52.260800908513012</v>
      </c>
      <c r="P1491" s="3">
        <f t="shared" si="432"/>
        <v>52.260800908513012</v>
      </c>
      <c r="Q1491" s="3">
        <f t="shared" si="433"/>
        <v>-108.46217249993585</v>
      </c>
      <c r="R1491">
        <f t="shared" si="434"/>
        <v>71.537827500064154</v>
      </c>
      <c r="S1491">
        <f t="shared" si="435"/>
        <v>0.24181647033577164</v>
      </c>
      <c r="T1491">
        <f t="shared" si="418"/>
        <v>52.260800908513012</v>
      </c>
    </row>
    <row r="1492" spans="1:20" x14ac:dyDescent="0.25">
      <c r="A1492">
        <f t="shared" si="419"/>
        <v>1525.1513286828501</v>
      </c>
      <c r="B1492">
        <f t="shared" si="436"/>
        <v>242.73537292304758</v>
      </c>
      <c r="C1492" t="str">
        <f t="shared" si="420"/>
        <v>-129.778655229992-387.315276806289i</v>
      </c>
      <c r="D1492" t="str">
        <f t="shared" si="421"/>
        <v>3.47812461286081-65.5684245218558i</v>
      </c>
      <c r="E1492" t="str">
        <f t="shared" si="422"/>
        <v>161.588720581285-1.95398418122642i</v>
      </c>
      <c r="F1492" t="str">
        <f t="shared" si="423"/>
        <v>2.90990984752955-615.308835644727i</v>
      </c>
      <c r="G1492" t="str">
        <f t="shared" si="424"/>
        <v>0.999999978562787-0.000146414524414835i</v>
      </c>
      <c r="H1492" t="str">
        <f t="shared" si="425"/>
        <v>15.1992561034052+5.75055311200186i</v>
      </c>
      <c r="I1492" t="str">
        <f t="shared" si="426"/>
        <v>24.2559567709145-63.2060229567124i</v>
      </c>
      <c r="K1492" t="str">
        <f t="shared" si="427"/>
        <v>0.287770685999046-0.10970610381714i</v>
      </c>
      <c r="L1492" t="str">
        <f t="shared" si="428"/>
        <v>0.000833333333333333-3.3215432687987i</v>
      </c>
      <c r="M1492" t="str">
        <f t="shared" si="429"/>
        <v>0.005-1.16875693629387i</v>
      </c>
      <c r="N1492">
        <f t="shared" si="430"/>
        <v>71.475421498621145</v>
      </c>
      <c r="O1492">
        <f t="shared" si="431"/>
        <v>52.223408468738619</v>
      </c>
      <c r="P1492" s="3">
        <f t="shared" si="432"/>
        <v>52.223408468738619</v>
      </c>
      <c r="Q1492" s="3">
        <f t="shared" si="433"/>
        <v>-108.52457850137885</v>
      </c>
      <c r="R1492">
        <f t="shared" si="434"/>
        <v>71.475421498621145</v>
      </c>
      <c r="S1492">
        <f t="shared" si="435"/>
        <v>0.24273537292304759</v>
      </c>
      <c r="T1492">
        <f t="shared" si="418"/>
        <v>52.223408468738619</v>
      </c>
    </row>
    <row r="1493" spans="1:20" x14ac:dyDescent="0.25">
      <c r="A1493">
        <f t="shared" si="419"/>
        <v>1530.9469037318449</v>
      </c>
      <c r="B1493">
        <f t="shared" si="436"/>
        <v>243.65776734015517</v>
      </c>
      <c r="C1493" t="str">
        <f t="shared" si="420"/>
        <v>-129.641766927074-385.508858633485i</v>
      </c>
      <c r="D1493" t="str">
        <f t="shared" si="421"/>
        <v>3.47812460991298-65.3202165347868i</v>
      </c>
      <c r="E1493" t="str">
        <f t="shared" si="422"/>
        <v>161.582955836301-1.95906788783039i</v>
      </c>
      <c r="F1493" t="str">
        <f t="shared" si="423"/>
        <v>2.90990984705456-612.979516725328i</v>
      </c>
      <c r="G1493" t="str">
        <f t="shared" si="424"/>
        <v>0.999999978399554-0.00014697089958362i</v>
      </c>
      <c r="H1493" t="str">
        <f t="shared" si="425"/>
        <v>15.1996202106962+5.77244555350747i</v>
      </c>
      <c r="I1493" t="str">
        <f t="shared" si="426"/>
        <v>24.2561314874952-62.9674005466502i</v>
      </c>
      <c r="K1493" t="str">
        <f t="shared" si="427"/>
        <v>0.28749090660911-0.11001487930656i</v>
      </c>
      <c r="L1493" t="str">
        <f t="shared" si="428"/>
        <v>0.000833333333333333-3.30896918589231i</v>
      </c>
      <c r="M1493" t="str">
        <f t="shared" si="429"/>
        <v>0.005-1.16433247289687i</v>
      </c>
      <c r="N1493">
        <f t="shared" si="430"/>
        <v>71.412857059785892</v>
      </c>
      <c r="O1493">
        <f t="shared" si="431"/>
        <v>52.185986960245231</v>
      </c>
      <c r="P1493" s="3">
        <f t="shared" si="432"/>
        <v>52.185986960245231</v>
      </c>
      <c r="Q1493" s="3">
        <f t="shared" si="433"/>
        <v>-108.58714294021411</v>
      </c>
      <c r="R1493">
        <f t="shared" si="434"/>
        <v>71.412857059785892</v>
      </c>
      <c r="S1493">
        <f t="shared" si="435"/>
        <v>0.24365776734015518</v>
      </c>
      <c r="T1493">
        <f t="shared" si="418"/>
        <v>52.185986960245231</v>
      </c>
    </row>
    <row r="1494" spans="1:20" x14ac:dyDescent="0.25">
      <c r="A1494">
        <f t="shared" si="419"/>
        <v>1536.7645019660263</v>
      </c>
      <c r="B1494">
        <f t="shared" si="436"/>
        <v>244.58366685604778</v>
      </c>
      <c r="C1494" t="str">
        <f t="shared" si="420"/>
        <v>-129.504127563267-383.708707287294i</v>
      </c>
      <c r="D1494" t="str">
        <f t="shared" si="421"/>
        <v>3.47812460694266-65.0729482009616i</v>
      </c>
      <c r="E1494" t="str">
        <f t="shared" si="422"/>
        <v>161.57715957896-1.96414911997464i</v>
      </c>
      <c r="F1494" t="str">
        <f t="shared" si="423"/>
        <v>2.90990984657594-610.659015722064i</v>
      </c>
      <c r="G1494" t="str">
        <f t="shared" si="424"/>
        <v>0.999999978235079-0.000147529388977773i</v>
      </c>
      <c r="H1494" t="str">
        <f t="shared" si="425"/>
        <v>15.1999870994407+5.79442164846305i</v>
      </c>
      <c r="I1494" t="str">
        <f t="shared" si="426"/>
        <v>24.256307536898-62.7296839688153i</v>
      </c>
      <c r="K1494" t="str">
        <f t="shared" si="427"/>
        <v>0.287209551928953-0.110323806323046i</v>
      </c>
      <c r="L1494" t="str">
        <f t="shared" si="428"/>
        <v>0.000833333333333333-3.29644270361855i</v>
      </c>
      <c r="M1494" t="str">
        <f t="shared" si="429"/>
        <v>0.005-1.15992475881338i</v>
      </c>
      <c r="N1494">
        <f t="shared" si="430"/>
        <v>71.350134314071099</v>
      </c>
      <c r="O1494">
        <f t="shared" si="431"/>
        <v>52.14853622487113</v>
      </c>
      <c r="P1494" s="3">
        <f t="shared" si="432"/>
        <v>52.14853622487113</v>
      </c>
      <c r="Q1494" s="3">
        <f t="shared" si="433"/>
        <v>-108.6498656859289</v>
      </c>
      <c r="R1494">
        <f t="shared" si="434"/>
        <v>71.350134314071099</v>
      </c>
      <c r="S1494">
        <f t="shared" si="435"/>
        <v>0.24458366685604779</v>
      </c>
      <c r="T1494">
        <f t="shared" si="418"/>
        <v>52.14853622487113</v>
      </c>
    </row>
    <row r="1495" spans="1:20" x14ac:dyDescent="0.25">
      <c r="A1495">
        <f t="shared" si="419"/>
        <v>1542.604207073497</v>
      </c>
      <c r="B1495">
        <f t="shared" si="436"/>
        <v>245.51308479010078</v>
      </c>
      <c r="C1495" t="str">
        <f t="shared" si="420"/>
        <v>-129.365734932951-381.914802807609i</v>
      </c>
      <c r="D1495" t="str">
        <f t="shared" si="421"/>
        <v>3.47812460394975-64.8266159633433i</v>
      </c>
      <c r="E1495" t="str">
        <f t="shared" si="422"/>
        <v>161.571331718679-1.96922769843674i</v>
      </c>
      <c r="F1495" t="str">
        <f t="shared" si="423"/>
        <v>2.9099098460937-608.347299253758i</v>
      </c>
      <c r="G1495" t="str">
        <f t="shared" si="424"/>
        <v>0.999999978069351-0.000148090000631346i</v>
      </c>
      <c r="H1495" t="str">
        <f t="shared" si="425"/>
        <v>15.2003567909556+5.81648172005116i</v>
      </c>
      <c r="I1495" t="str">
        <f t="shared" si="426"/>
        <v>24.2564849293098-62.4928698038637i</v>
      </c>
      <c r="K1495" t="str">
        <f t="shared" si="427"/>
        <v>0.286926616779814-0.110632877221318i</v>
      </c>
      <c r="L1495" t="str">
        <f t="shared" si="428"/>
        <v>0.000833333333333333-3.2839636417798i</v>
      </c>
      <c r="M1495" t="str">
        <f t="shared" si="429"/>
        <v>0.005-1.15553373063696i</v>
      </c>
      <c r="N1495">
        <f t="shared" si="430"/>
        <v>71.287253398193243</v>
      </c>
      <c r="O1495">
        <f t="shared" si="431"/>
        <v>52.111056104013294</v>
      </c>
      <c r="P1495" s="3">
        <f t="shared" si="432"/>
        <v>52.111056104013294</v>
      </c>
      <c r="Q1495" s="3">
        <f t="shared" si="433"/>
        <v>-108.71274660180676</v>
      </c>
      <c r="R1495">
        <f t="shared" si="434"/>
        <v>71.287253398193243</v>
      </c>
      <c r="S1495">
        <f t="shared" si="435"/>
        <v>0.24551308479010078</v>
      </c>
      <c r="T1495">
        <f t="shared" si="418"/>
        <v>52.111056104013294</v>
      </c>
    </row>
    <row r="1496" spans="1:20" x14ac:dyDescent="0.25">
      <c r="A1496">
        <f t="shared" si="419"/>
        <v>1548.4661030603763</v>
      </c>
      <c r="B1496">
        <f t="shared" si="436"/>
        <v>246.44603451230316</v>
      </c>
      <c r="C1496" t="str">
        <f t="shared" si="420"/>
        <v>-129.22658684988-380.127125357768i</v>
      </c>
      <c r="D1496" t="str">
        <f t="shared" si="421"/>
        <v>3.47812460093405-64.5812162783594i</v>
      </c>
      <c r="E1496" t="str">
        <f t="shared" si="422"/>
        <v>161.56547216572-1.97430344252923i</v>
      </c>
      <c r="F1496" t="str">
        <f t="shared" si="423"/>
        <v>2.90990984560777-606.044334065588i</v>
      </c>
      <c r="G1496" t="str">
        <f t="shared" si="424"/>
        <v>0.999999977902362-0.000148652742608921i</v>
      </c>
      <c r="H1496" t="str">
        <f t="shared" si="425"/>
        <v>15.200729306722+5.83862609274323i</v>
      </c>
      <c r="I1496" t="str">
        <f t="shared" si="426"/>
        <v>24.2566636749951-62.2569546454339i</v>
      </c>
      <c r="K1496" t="str">
        <f t="shared" si="427"/>
        <v>0.286642096016041-0.110942084284599i</v>
      </c>
      <c r="L1496" t="str">
        <f t="shared" si="428"/>
        <v>0.000833333333333333-3.27153182086053i</v>
      </c>
      <c r="M1496" t="str">
        <f t="shared" si="429"/>
        <v>0.005-1.15115932520119i</v>
      </c>
      <c r="N1496">
        <f t="shared" si="430"/>
        <v>71.224214455121441</v>
      </c>
      <c r="O1496">
        <f t="shared" si="431"/>
        <v>52.07354643863124</v>
      </c>
      <c r="P1496" s="3">
        <f t="shared" si="432"/>
        <v>52.07354643863124</v>
      </c>
      <c r="Q1496" s="3">
        <f t="shared" si="433"/>
        <v>-108.77578554487856</v>
      </c>
      <c r="R1496">
        <f t="shared" si="434"/>
        <v>71.224214455121441</v>
      </c>
      <c r="S1496">
        <f t="shared" si="435"/>
        <v>0.24644603451230315</v>
      </c>
      <c r="T1496">
        <f t="shared" si="418"/>
        <v>52.07354643863124</v>
      </c>
    </row>
    <row r="1497" spans="1:20" x14ac:dyDescent="0.25">
      <c r="A1497">
        <f t="shared" si="419"/>
        <v>1554.3502742520059</v>
      </c>
      <c r="B1497">
        <f t="shared" si="436"/>
        <v>247.38252944344993</v>
      </c>
      <c r="C1497" t="str">
        <f t="shared" si="420"/>
        <v>-129.086681147574-378.345655224239i</v>
      </c>
      <c r="D1497" t="str">
        <f t="shared" si="421"/>
        <v>3.47812459789538-64.3367456158531i</v>
      </c>
      <c r="E1497" t="str">
        <f t="shared" si="422"/>
        <v>161.559580831212-1.97937617009666i</v>
      </c>
      <c r="F1497" t="str">
        <f t="shared" si="423"/>
        <v>2.90990984511814-603.750087028627i</v>
      </c>
      <c r="G1497" t="str">
        <f t="shared" si="424"/>
        <v>0.9999999777341-0.000149217623005728i</v>
      </c>
      <c r="H1497" t="str">
        <f t="shared" si="425"/>
        <v>15.2011046683867+5.86085509230511i</v>
      </c>
      <c r="I1497" t="str">
        <f t="shared" si="426"/>
        <v>24.2568437842965-62.0219351001008i</v>
      </c>
      <c r="K1497" t="str">
        <f t="shared" si="427"/>
        <v>0.286355984525898-0.111251419724518i</v>
      </c>
      <c r="L1497" t="str">
        <f t="shared" si="428"/>
        <v>0.000833333333333333-3.25914706202483i</v>
      </c>
      <c r="M1497" t="str">
        <f t="shared" si="429"/>
        <v>0.005-1.14680147957879i</v>
      </c>
      <c r="N1497">
        <f t="shared" si="430"/>
        <v>71.161017634129635</v>
      </c>
      <c r="O1497">
        <f t="shared" si="431"/>
        <v>52.036007069252143</v>
      </c>
      <c r="P1497" s="3">
        <f t="shared" si="432"/>
        <v>52.036007069252143</v>
      </c>
      <c r="Q1497" s="3">
        <f t="shared" si="433"/>
        <v>-108.83898236587036</v>
      </c>
      <c r="R1497">
        <f t="shared" si="434"/>
        <v>71.161017634129635</v>
      </c>
      <c r="S1497">
        <f t="shared" si="435"/>
        <v>0.24738252944344993</v>
      </c>
      <c r="T1497">
        <f t="shared" si="418"/>
        <v>52.036007069252143</v>
      </c>
    </row>
    <row r="1498" spans="1:20" x14ac:dyDescent="0.25">
      <c r="A1498">
        <f t="shared" si="419"/>
        <v>1560.2568052941635</v>
      </c>
      <c r="B1498">
        <f t="shared" si="436"/>
        <v>248.32258305533503</v>
      </c>
      <c r="C1498" t="str">
        <f t="shared" si="420"/>
        <v>-128.946015679737-376.57037281625i</v>
      </c>
      <c r="D1498" t="str">
        <f t="shared" si="421"/>
        <v>3.4781245948336-64.0932004590322i</v>
      </c>
      <c r="E1498" t="str">
        <f t="shared" si="422"/>
        <v>161.553657627165-1.98444569751903i</v>
      </c>
      <c r="F1498" t="str">
        <f t="shared" si="423"/>
        <v>2.9099098446248-601.464525139365i</v>
      </c>
      <c r="G1498" t="str">
        <f t="shared" si="424"/>
        <v>0.999999977564558-0.000149784649947755i</v>
      </c>
      <c r="H1498" t="str">
        <f t="shared" si="425"/>
        <v>15.2014828977639+5.88316904580298i</v>
      </c>
      <c r="I1498" t="str">
        <f t="shared" si="426"/>
        <v>24.2570252676371-61.7878077873283i</v>
      </c>
      <c r="K1498" t="str">
        <f t="shared" si="427"/>
        <v>0.28606827723237-0.111560875681034i</v>
      </c>
      <c r="L1498" t="str">
        <f t="shared" si="428"/>
        <v>0.000833333333333333-3.2468091871138i</v>
      </c>
      <c r="M1498" t="str">
        <f t="shared" si="429"/>
        <v>0.005-1.14246013108068i</v>
      </c>
      <c r="N1498">
        <f t="shared" si="430"/>
        <v>71.097663090843582</v>
      </c>
      <c r="O1498">
        <f t="shared" si="431"/>
        <v>51.998437835975118</v>
      </c>
      <c r="P1498" s="3">
        <f t="shared" si="432"/>
        <v>51.998437835975118</v>
      </c>
      <c r="Q1498" s="3">
        <f t="shared" si="433"/>
        <v>-108.90233690915642</v>
      </c>
      <c r="R1498">
        <f t="shared" si="434"/>
        <v>71.097663090843582</v>
      </c>
      <c r="S1498">
        <f t="shared" si="435"/>
        <v>0.24832258305533503</v>
      </c>
      <c r="T1498">
        <f t="shared" si="418"/>
        <v>51.998437835975118</v>
      </c>
    </row>
    <row r="1499" spans="1:20" x14ac:dyDescent="0.25">
      <c r="A1499">
        <f t="shared" si="419"/>
        <v>1566.1857811542816</v>
      </c>
      <c r="B1499">
        <f t="shared" si="436"/>
        <v>249.26620887094532</v>
      </c>
      <c r="C1499" t="str">
        <f t="shared" si="420"/>
        <v>-128.804588320649-374.801258665461i</v>
      </c>
      <c r="D1499" t="str">
        <f t="shared" si="421"/>
        <v>3.47812459174848-63.8505773044172i</v>
      </c>
      <c r="E1499" t="str">
        <f t="shared" si="422"/>
        <v>161.547702466491-1.98951183970971i</v>
      </c>
      <c r="F1499" t="str">
        <f t="shared" si="423"/>
        <v>2.90990984412769-599.18761551922i</v>
      </c>
      <c r="G1499" t="str">
        <f t="shared" si="424"/>
        <v>0.999999977393725-0.000150353831591871i</v>
      </c>
      <c r="H1499" t="str">
        <f t="shared" si="425"/>
        <v>15.2018640168355+5.90556828160865i</v>
      </c>
      <c r="I1499" t="str">
        <f t="shared" si="426"/>
        <v>24.2572081355185-61.5545693394152i</v>
      </c>
      <c r="K1499" t="str">
        <f t="shared" si="427"/>
        <v>0.285778969093992-0.11187044422236i</v>
      </c>
      <c r="L1499" t="str">
        <f t="shared" si="428"/>
        <v>0.000833333333333333-3.23451801864296i</v>
      </c>
      <c r="M1499" t="str">
        <f t="shared" si="429"/>
        <v>0.005-1.13813521725511i</v>
      </c>
      <c r="N1499">
        <f t="shared" si="430"/>
        <v>71.034150987293145</v>
      </c>
      <c r="O1499">
        <f t="shared" si="431"/>
        <v>51.960838578476363</v>
      </c>
      <c r="P1499" s="3">
        <f t="shared" si="432"/>
        <v>51.960838578476363</v>
      </c>
      <c r="Q1499" s="3">
        <f t="shared" si="433"/>
        <v>-108.96584901270685</v>
      </c>
      <c r="R1499">
        <f t="shared" si="434"/>
        <v>71.034150987293145</v>
      </c>
      <c r="S1499">
        <f t="shared" si="435"/>
        <v>0.24926620887094533</v>
      </c>
      <c r="T1499">
        <f t="shared" si="418"/>
        <v>51.960838578476363</v>
      </c>
    </row>
    <row r="1500" spans="1:20" x14ac:dyDescent="0.25">
      <c r="A1500">
        <f t="shared" si="419"/>
        <v>1572.1372871226677</v>
      </c>
      <c r="B1500">
        <f t="shared" si="436"/>
        <v>250.21342046465492</v>
      </c>
      <c r="C1500" t="str">
        <f t="shared" si="420"/>
        <v>-128.662396965574-373.038293425583i</v>
      </c>
      <c r="D1500" t="str">
        <f t="shared" si="421"/>
        <v>3.47812458863987-63.6088726617928i</v>
      </c>
      <c r="E1500" t="str">
        <f t="shared" si="422"/>
        <v>161.541715263016-1.99457441011603i</v>
      </c>
      <c r="F1500" t="str">
        <f t="shared" si="423"/>
        <v>2.90990984362679-596.919325414085i</v>
      </c>
      <c r="G1500" t="str">
        <f t="shared" si="424"/>
        <v>0.999999977221591-0.00015092517612594i</v>
      </c>
      <c r="H1500" t="str">
        <f t="shared" si="425"/>
        <v>15.2022480477536+5.92805312940559i</v>
      </c>
      <c r="I1500" t="str">
        <f t="shared" si="426"/>
        <v>24.257392398524-61.3222164014535i</v>
      </c>
      <c r="K1500" t="str">
        <f t="shared" si="427"/>
        <v>0.285488055105658-0.112180117344893i</v>
      </c>
      <c r="L1500" t="str">
        <f t="shared" si="428"/>
        <v>0.000833333333333333-3.22227337979971i</v>
      </c>
      <c r="M1500" t="str">
        <f t="shared" si="429"/>
        <v>0.005-1.13382667588675i</v>
      </c>
      <c r="N1500">
        <f t="shared" si="430"/>
        <v>70.970481491960925</v>
      </c>
      <c r="O1500">
        <f t="shared" si="431"/>
        <v>51.923209136013398</v>
      </c>
      <c r="P1500" s="3">
        <f t="shared" si="432"/>
        <v>51.923209136013398</v>
      </c>
      <c r="Q1500" s="3">
        <f t="shared" si="433"/>
        <v>-109.02951850803908</v>
      </c>
      <c r="R1500">
        <f t="shared" si="434"/>
        <v>70.970481491960925</v>
      </c>
      <c r="S1500">
        <f t="shared" si="435"/>
        <v>0.25021342046465489</v>
      </c>
      <c r="T1500">
        <f t="shared" si="418"/>
        <v>51.923209136013398</v>
      </c>
    </row>
    <row r="1501" spans="1:20" x14ac:dyDescent="0.25">
      <c r="A1501">
        <f t="shared" si="419"/>
        <v>1578.111408813734</v>
      </c>
      <c r="B1501">
        <f t="shared" si="436"/>
        <v>251.16423146242062</v>
      </c>
      <c r="C1501" t="str">
        <f t="shared" si="420"/>
        <v>-128.519439531186-371.28145787206i</v>
      </c>
      <c r="D1501" t="str">
        <f t="shared" si="421"/>
        <v>3.47812458550761-63.368083054157i</v>
      </c>
      <c r="E1501" t="str">
        <f t="shared" si="422"/>
        <v>161.535695931503-1.99963322072128i</v>
      </c>
      <c r="F1501" t="str">
        <f t="shared" si="423"/>
        <v>2.90990984312209-594.65962219385i</v>
      </c>
      <c r="G1501" t="str">
        <f t="shared" si="424"/>
        <v>0.999999977048146-0.000151498691768942i</v>
      </c>
      <c r="H1501" t="str">
        <f t="shared" si="425"/>
        <v>15.2026350128408+5.95062392019453i</v>
      </c>
      <c r="I1501" t="str">
        <f t="shared" si="426"/>
        <v>24.2575780673184-61.0907456312759i</v>
      </c>
      <c r="K1501" t="str">
        <f t="shared" si="427"/>
        <v>0.285195530299469-0.112489886973171i</v>
      </c>
      <c r="L1501" t="str">
        <f t="shared" si="428"/>
        <v>0.000833333333333333-3.21007509444084i</v>
      </c>
      <c r="M1501" t="str">
        <f t="shared" si="429"/>
        <v>0.005-1.12953444499576i</v>
      </c>
      <c r="N1501">
        <f t="shared" si="430"/>
        <v>70.906654779831712</v>
      </c>
      <c r="O1501">
        <f t="shared" si="431"/>
        <v>51.885549347430981</v>
      </c>
      <c r="P1501" s="3">
        <f t="shared" si="432"/>
        <v>51.885549347430981</v>
      </c>
      <c r="Q1501" s="3">
        <f t="shared" si="433"/>
        <v>-109.09334522016829</v>
      </c>
      <c r="R1501">
        <f t="shared" si="434"/>
        <v>70.906654779831712</v>
      </c>
      <c r="S1501">
        <f t="shared" si="435"/>
        <v>0.25116423146242062</v>
      </c>
      <c r="T1501">
        <f t="shared" si="418"/>
        <v>51.885549347430981</v>
      </c>
    </row>
    <row r="1502" spans="1:20" x14ac:dyDescent="0.25">
      <c r="A1502">
        <f t="shared" si="419"/>
        <v>1584.1082321672263</v>
      </c>
      <c r="B1502">
        <f t="shared" si="436"/>
        <v>252.11865554197783</v>
      </c>
      <c r="C1502" t="str">
        <f t="shared" si="420"/>
        <v>-128.375713955954-369.530732901675i</v>
      </c>
      <c r="D1502" t="str">
        <f t="shared" si="421"/>
        <v>3.47812458235146-63.1282050176696i</v>
      </c>
      <c r="E1502" t="str">
        <f t="shared" si="422"/>
        <v>161.529644387669-2.00468808204365i</v>
      </c>
      <c r="F1502" t="str">
        <f t="shared" si="423"/>
        <v>2.90990984261352-592.408473351917i</v>
      </c>
      <c r="G1502" t="str">
        <f t="shared" si="424"/>
        <v>0.99999997687338-0.000152074386771087i</v>
      </c>
      <c r="H1502" t="str">
        <f t="shared" si="425"/>
        <v>15.2030249345922+5.97328098629903i</v>
      </c>
      <c r="I1502" t="str">
        <f t="shared" si="426"/>
        <v>24.257765152647-60.8601536994079i</v>
      </c>
      <c r="K1502" t="str">
        <f t="shared" si="427"/>
        <v>0.284901389745552-0.112799744959805i</v>
      </c>
      <c r="L1502" t="str">
        <f t="shared" si="428"/>
        <v>0.000833333333333333-3.1979229870899i</v>
      </c>
      <c r="M1502" t="str">
        <f t="shared" si="429"/>
        <v>0.005-1.12525846283698i</v>
      </c>
      <c r="N1502">
        <f t="shared" si="430"/>
        <v>70.842671032444258</v>
      </c>
      <c r="O1502">
        <f t="shared" si="431"/>
        <v>51.847859051165166</v>
      </c>
      <c r="P1502" s="3">
        <f t="shared" si="432"/>
        <v>51.847859051165166</v>
      </c>
      <c r="Q1502" s="3">
        <f t="shared" si="433"/>
        <v>-109.15732896755574</v>
      </c>
      <c r="R1502">
        <f t="shared" si="434"/>
        <v>70.842671032444258</v>
      </c>
      <c r="S1502">
        <f t="shared" si="435"/>
        <v>0.25211865554197782</v>
      </c>
      <c r="T1502">
        <f t="shared" si="418"/>
        <v>51.847859051165166</v>
      </c>
    </row>
    <row r="1503" spans="1:20" x14ac:dyDescent="0.25">
      <c r="A1503">
        <f t="shared" si="419"/>
        <v>1590.1278434494618</v>
      </c>
      <c r="B1503">
        <f t="shared" si="436"/>
        <v>253.07670643303734</v>
      </c>
      <c r="C1503" t="str">
        <f t="shared" si="420"/>
        <v>-128.231218200581-367.786099532205i</v>
      </c>
      <c r="D1503" t="str">
        <f t="shared" si="421"/>
        <v>3.47812457917132-62.8892351016056i</v>
      </c>
      <c r="E1503" t="str">
        <f t="shared" si="422"/>
        <v>161.523560548197-2.009738803139i</v>
      </c>
      <c r="F1503" t="str">
        <f t="shared" si="423"/>
        <v>2.90990984210111-590.165846504764i</v>
      </c>
      <c r="G1503" t="str">
        <f t="shared" si="424"/>
        <v>0.999999976697284-0.000152652269413935i</v>
      </c>
      <c r="H1503" t="str">
        <f t="shared" si="425"/>
        <v>15.2034178356767+5.99602466137151i</v>
      </c>
      <c r="I1503" t="str">
        <f t="shared" si="426"/>
        <v>24.257953665339-60.630437289024i</v>
      </c>
      <c r="K1503" t="str">
        <f t="shared" si="427"/>
        <v>0.284605628552913-0.113109683085457i</v>
      </c>
      <c r="L1503" t="str">
        <f t="shared" si="428"/>
        <v>0.000833333333333333-3.18581688293475i</v>
      </c>
      <c r="M1503" t="str">
        <f t="shared" si="429"/>
        <v>0.005-1.12099866789896i</v>
      </c>
      <c r="N1503">
        <f t="shared" si="430"/>
        <v>70.778530437938556</v>
      </c>
      <c r="O1503">
        <f t="shared" si="431"/>
        <v>51.810138085249037</v>
      </c>
      <c r="P1503" s="3">
        <f t="shared" si="432"/>
        <v>51.810138085249037</v>
      </c>
      <c r="Q1503" s="3">
        <f t="shared" si="433"/>
        <v>-109.22146956206144</v>
      </c>
      <c r="R1503">
        <f t="shared" si="434"/>
        <v>70.778530437938556</v>
      </c>
      <c r="S1503">
        <f t="shared" si="435"/>
        <v>0.25307670643303737</v>
      </c>
      <c r="T1503">
        <f t="shared" si="418"/>
        <v>51.810138085249037</v>
      </c>
    </row>
    <row r="1504" spans="1:20" x14ac:dyDescent="0.25">
      <c r="A1504">
        <f t="shared" si="419"/>
        <v>1596.1703292545697</v>
      </c>
      <c r="B1504">
        <f t="shared" si="436"/>
        <v>254.03839791748288</v>
      </c>
      <c r="C1504" t="str">
        <f t="shared" si="420"/>
        <v>-128.085950248402-366.047538902051i</v>
      </c>
      <c r="D1504" t="str">
        <f t="shared" si="421"/>
        <v>3.47812457596693-62.6511698683016i</v>
      </c>
      <c r="E1504" t="str">
        <f t="shared" si="422"/>
        <v>161.517444330762-2.01478519160121i</v>
      </c>
      <c r="F1504" t="str">
        <f t="shared" si="423"/>
        <v>2.90990984158478-587.931709391443i</v>
      </c>
      <c r="G1504" t="str">
        <f t="shared" si="424"/>
        <v>0.999999976519847-0.00015323234801052i</v>
      </c>
      <c r="H1504" t="str">
        <f t="shared" si="425"/>
        <v>15.2038137389378+6.01885528039888i</v>
      </c>
      <c r="I1504" t="str">
        <f t="shared" si="426"/>
        <v>24.2581436163057-60.4015930958933i</v>
      </c>
      <c r="K1504" t="str">
        <f t="shared" si="427"/>
        <v>0.28430824187028-0.113419693058797i</v>
      </c>
      <c r="L1504" t="str">
        <f t="shared" si="428"/>
        <v>0.000833333333333333-3.17375660782501i</v>
      </c>
      <c r="M1504" t="str">
        <f t="shared" si="429"/>
        <v>0.005-1.11675499890313i</v>
      </c>
      <c r="N1504">
        <f t="shared" si="430"/>
        <v>70.714233191107951</v>
      </c>
      <c r="O1504">
        <f t="shared" si="431"/>
        <v>51.772386287317744</v>
      </c>
      <c r="P1504" s="3">
        <f t="shared" si="432"/>
        <v>51.772386287317744</v>
      </c>
      <c r="Q1504" s="3">
        <f t="shared" si="433"/>
        <v>-109.28576680889205</v>
      </c>
      <c r="R1504">
        <f t="shared" si="434"/>
        <v>70.714233191107951</v>
      </c>
      <c r="S1504">
        <f t="shared" si="435"/>
        <v>0.25403839791748289</v>
      </c>
      <c r="T1504">
        <f t="shared" si="418"/>
        <v>51.772386287317744</v>
      </c>
    </row>
    <row r="1505" spans="1:20" x14ac:dyDescent="0.25">
      <c r="A1505">
        <f t="shared" si="419"/>
        <v>1602.235776505737</v>
      </c>
      <c r="B1505">
        <f t="shared" si="436"/>
        <v>255.00374382956932</v>
      </c>
      <c r="C1505" t="str">
        <f t="shared" si="420"/>
        <v>-127.939908105818-364.315032269866i</v>
      </c>
      <c r="D1505" t="str">
        <f t="shared" si="421"/>
        <v>3.47812457273815-62.4140058931097i</v>
      </c>
      <c r="E1505" t="str">
        <f t="shared" si="422"/>
        <v>161.511295654044-2.01982705356339i</v>
      </c>
      <c r="F1505" t="str">
        <f t="shared" si="423"/>
        <v>2.90990984106452-585.706029873145i</v>
      </c>
      <c r="G1505" t="str">
        <f t="shared" si="424"/>
        <v>0.999999976341059-0.00015381463090546i</v>
      </c>
      <c r="H1505" t="str">
        <f t="shared" si="425"/>
        <v>15.2042126673956+6.0417731797085i</v>
      </c>
      <c r="I1505" t="str">
        <f t="shared" si="426"/>
        <v>24.2583350165426-60.1736178283379i</v>
      </c>
      <c r="K1505" t="str">
        <f t="shared" si="427"/>
        <v>0.284009224886954-0.113729766516491i</v>
      </c>
      <c r="L1505" t="str">
        <f t="shared" si="428"/>
        <v>0.000833333333333333-3.16174198826959i</v>
      </c>
      <c r="M1505" t="str">
        <f t="shared" si="429"/>
        <v>0.005-1.11252739480288i</v>
      </c>
      <c r="N1505">
        <f t="shared" si="430"/>
        <v>70.649779493446573</v>
      </c>
      <c r="O1505">
        <f t="shared" si="431"/>
        <v>51.734603494613829</v>
      </c>
      <c r="P1505" s="3">
        <f t="shared" si="432"/>
        <v>51.734603494613829</v>
      </c>
      <c r="Q1505" s="3">
        <f t="shared" si="433"/>
        <v>-109.35022050655343</v>
      </c>
      <c r="R1505">
        <f t="shared" si="434"/>
        <v>70.649779493446573</v>
      </c>
      <c r="S1505">
        <f t="shared" si="435"/>
        <v>0.25500374382956931</v>
      </c>
      <c r="T1505">
        <f t="shared" si="418"/>
        <v>51.734603494613829</v>
      </c>
    </row>
    <row r="1506" spans="1:20" x14ac:dyDescent="0.25">
      <c r="A1506">
        <f t="shared" si="419"/>
        <v>1608.3242724564589</v>
      </c>
      <c r="B1506">
        <f t="shared" si="436"/>
        <v>255.97275805612168</v>
      </c>
      <c r="C1506" t="str">
        <f t="shared" si="420"/>
        <v>-127.793089802702-362.58856101419i</v>
      </c>
      <c r="D1506" t="str">
        <f t="shared" si="421"/>
        <v>3.4781245694848-62.1777397643465i</v>
      </c>
      <c r="E1506" t="str">
        <f t="shared" si="422"/>
        <v>161.505114437748-2.02486419370015i</v>
      </c>
      <c r="F1506" t="str">
        <f t="shared" si="423"/>
        <v>2.9099098405403-583.488775932723i</v>
      </c>
      <c r="G1506" t="str">
        <f t="shared" si="424"/>
        <v>0.999999976160909-0.000154399126475085i</v>
      </c>
      <c r="H1506" t="str">
        <f t="shared" si="425"/>
        <v>15.204614644248+6.06477869697386i</v>
      </c>
      <c r="I1506" t="str">
        <f t="shared" si="426"/>
        <v>24.2585278771291-59.9465082071833i</v>
      </c>
      <c r="K1506" t="str">
        <f t="shared" si="427"/>
        <v>0.283708572833673-0.114039895023179i</v>
      </c>
      <c r="L1506" t="str">
        <f t="shared" si="428"/>
        <v>0.000833333333333333-3.14977285143414i</v>
      </c>
      <c r="M1506" t="str">
        <f t="shared" si="429"/>
        <v>0.005-1.10831579478271i</v>
      </c>
      <c r="N1506">
        <f t="shared" si="430"/>
        <v>70.585169553201482</v>
      </c>
      <c r="O1506">
        <f t="shared" si="431"/>
        <v>51.696789543992772</v>
      </c>
      <c r="P1506" s="3">
        <f t="shared" si="432"/>
        <v>51.696789543992772</v>
      </c>
      <c r="Q1506" s="3">
        <f t="shared" si="433"/>
        <v>-109.41483044679852</v>
      </c>
      <c r="R1506">
        <f t="shared" si="434"/>
        <v>70.585169553201482</v>
      </c>
      <c r="S1506">
        <f t="shared" si="435"/>
        <v>0.25597275805612169</v>
      </c>
      <c r="T1506">
        <f t="shared" si="418"/>
        <v>51.696789543992772</v>
      </c>
    </row>
    <row r="1507" spans="1:20" x14ac:dyDescent="0.25">
      <c r="A1507">
        <f t="shared" si="419"/>
        <v>1614.4359046917932</v>
      </c>
      <c r="B1507">
        <f t="shared" si="436"/>
        <v>256.94545453673493</v>
      </c>
      <c r="C1507" t="str">
        <f t="shared" si="420"/>
        <v>-127.645493392834-360.868106633057i</v>
      </c>
      <c r="D1507" t="str">
        <f t="shared" si="421"/>
        <v>3.47812456620668-61.9423680832446i</v>
      </c>
      <c r="E1507" t="str">
        <f t="shared" si="422"/>
        <v>161.49890060262-2.02989641522879i</v>
      </c>
      <c r="F1507" t="str">
        <f t="shared" si="423"/>
        <v>2.90990984001209-581.279915674235i</v>
      </c>
      <c r="G1507" t="str">
        <f t="shared" si="424"/>
        <v>0.999999975979388-0.000154985843127557i</v>
      </c>
      <c r="H1507" t="str">
        <f t="shared" si="425"/>
        <v>15.2050196928718+6.08787217122082i</v>
      </c>
      <c r="I1507" t="str">
        <f t="shared" si="426"/>
        <v>24.2587222092305-59.7202609657105i</v>
      </c>
      <c r="K1507" t="str">
        <f t="shared" si="427"/>
        <v>0.283406280983468-0.114350070071481i</v>
      </c>
      <c r="L1507" t="str">
        <f t="shared" si="428"/>
        <v>0.000833333333333333-3.13784902513861i</v>
      </c>
      <c r="M1507" t="str">
        <f t="shared" si="429"/>
        <v>0.005-1.10412013825733i</v>
      </c>
      <c r="N1507">
        <f t="shared" si="430"/>
        <v>70.520403585419771</v>
      </c>
      <c r="O1507">
        <f t="shared" si="431"/>
        <v>51.658944271928235</v>
      </c>
      <c r="P1507" s="3">
        <f t="shared" si="432"/>
        <v>51.658944271928235</v>
      </c>
      <c r="Q1507" s="3">
        <f t="shared" si="433"/>
        <v>-109.47959641458023</v>
      </c>
      <c r="R1507">
        <f t="shared" si="434"/>
        <v>70.520403585419771</v>
      </c>
      <c r="S1507">
        <f t="shared" si="435"/>
        <v>0.25694545453673495</v>
      </c>
      <c r="T1507">
        <f t="shared" si="418"/>
        <v>51.658944271928235</v>
      </c>
    </row>
    <row r="1508" spans="1:20" x14ac:dyDescent="0.25">
      <c r="A1508">
        <f t="shared" si="419"/>
        <v>1620.5707611296223</v>
      </c>
      <c r="B1508">
        <f t="shared" si="436"/>
        <v>257.92184726397454</v>
      </c>
      <c r="C1508" t="str">
        <f t="shared" si="420"/>
        <v>-127.497116954317-359.153650743627i</v>
      </c>
      <c r="D1508" t="str">
        <f t="shared" si="421"/>
        <v>3.47812456290358-61.7078874639029i</v>
      </c>
      <c r="E1508" t="str">
        <f t="shared" si="422"/>
        <v>161.492654070469-2.03492351991238i</v>
      </c>
      <c r="F1508" t="str">
        <f t="shared" si="423"/>
        <v>2.90990983947987-579.079417322483i</v>
      </c>
      <c r="G1508" t="str">
        <f t="shared" si="424"/>
        <v>0.999999975796484-0.000155574789302987i</v>
      </c>
      <c r="H1508" t="str">
        <f t="shared" si="425"/>
        <v>15.2054278368247+6.11105394283321i</v>
      </c>
      <c r="I1508" t="str">
        <f t="shared" si="426"/>
        <v>24.2589180240971-59.494872849611i</v>
      </c>
      <c r="K1508" t="str">
        <f t="shared" si="427"/>
        <v>0.283102344652539-0.114660283081998i</v>
      </c>
      <c r="L1508" t="str">
        <f t="shared" si="428"/>
        <v>0.000833333333333333-3.12597033785477i</v>
      </c>
      <c r="M1508" t="str">
        <f t="shared" si="429"/>
        <v>0.005-1.09994036487082i</v>
      </c>
      <c r="N1508">
        <f t="shared" si="430"/>
        <v>70.455481811999903</v>
      </c>
      <c r="O1508">
        <f t="shared" si="431"/>
        <v>51.621067514517904</v>
      </c>
      <c r="P1508" s="3">
        <f t="shared" si="432"/>
        <v>51.621067514517904</v>
      </c>
      <c r="Q1508" s="3">
        <f t="shared" si="433"/>
        <v>-109.5445181880001</v>
      </c>
      <c r="R1508">
        <f t="shared" si="434"/>
        <v>70.455481811999903</v>
      </c>
      <c r="S1508">
        <f t="shared" si="435"/>
        <v>0.25792184726397455</v>
      </c>
      <c r="T1508">
        <f t="shared" si="418"/>
        <v>51.621067514517904</v>
      </c>
    </row>
    <row r="1509" spans="1:20" x14ac:dyDescent="0.25">
      <c r="A1509">
        <f t="shared" si="419"/>
        <v>1626.7289300219149</v>
      </c>
      <c r="B1509">
        <f t="shared" si="436"/>
        <v>258.90195028357766</v>
      </c>
      <c r="C1509" t="str">
        <f t="shared" si="420"/>
        <v>-127.347958590009-357.445175081798i</v>
      </c>
      <c r="D1509" t="str">
        <f t="shared" si="421"/>
        <v>3.47812455957534-61.4742945332392i</v>
      </c>
      <c r="E1509" t="str">
        <f t="shared" si="422"/>
        <v>161.486374764182-2.03994530806059i</v>
      </c>
      <c r="F1509" t="str">
        <f t="shared" si="423"/>
        <v>2.90990983894359-576.887249222561i</v>
      </c>
      <c r="G1509" t="str">
        <f t="shared" si="424"/>
        <v>0.999999975612188-0.000156165973473558i</v>
      </c>
      <c r="H1509" t="str">
        <f t="shared" si="425"/>
        <v>15.2058390998458+6.13432435355899i</v>
      </c>
      <c r="I1509" t="str">
        <f t="shared" si="426"/>
        <v>24.259115333066-59.2703406169373i</v>
      </c>
      <c r="K1509" t="str">
        <f t="shared" si="427"/>
        <v>0.282796759201127-0.114970525403329i</v>
      </c>
      <c r="L1509" t="str">
        <f t="shared" si="428"/>
        <v>0.000833333333333333-3.11413661870369i</v>
      </c>
      <c r="M1509" t="str">
        <f t="shared" si="429"/>
        <v>0.005-1.09577641449574i</v>
      </c>
      <c r="N1509">
        <f t="shared" si="430"/>
        <v>70.390404461740289</v>
      </c>
      <c r="O1509">
        <f t="shared" si="431"/>
        <v>51.583159107489124</v>
      </c>
      <c r="P1509" s="3">
        <f t="shared" si="432"/>
        <v>51.583159107489124</v>
      </c>
      <c r="Q1509" s="3">
        <f t="shared" si="433"/>
        <v>-109.60959553825971</v>
      </c>
      <c r="R1509">
        <f t="shared" si="434"/>
        <v>70.390404461740289</v>
      </c>
      <c r="S1509">
        <f t="shared" si="435"/>
        <v>0.25890195028357765</v>
      </c>
      <c r="T1509">
        <f t="shared" si="418"/>
        <v>51.583159107489124</v>
      </c>
    </row>
    <row r="1510" spans="1:20" x14ac:dyDescent="0.25">
      <c r="A1510">
        <f t="shared" si="419"/>
        <v>1632.9104999559981</v>
      </c>
      <c r="B1510">
        <f t="shared" si="436"/>
        <v>259.88577769465525</v>
      </c>
      <c r="C1510" t="str">
        <f t="shared" si="420"/>
        <v>-127.19801642795-355.742661501815i</v>
      </c>
      <c r="D1510" t="str">
        <f t="shared" si="421"/>
        <v>3.47812455622174-61.2415859309405i</v>
      </c>
      <c r="E1510" t="str">
        <f t="shared" si="422"/>
        <v>161.480062607743-2.04496157853339i</v>
      </c>
      <c r="F1510" t="str">
        <f t="shared" si="423"/>
        <v>2.90990983840321-574.70337983939i</v>
      </c>
      <c r="G1510" t="str">
        <f t="shared" si="424"/>
        <v>0.999999975426489-0.000156759404143647i</v>
      </c>
      <c r="H1510" t="str">
        <f t="shared" si="425"/>
        <v>15.2062535058581+6.15768374651609i</v>
      </c>
      <c r="I1510" t="str">
        <f t="shared" si="426"/>
        <v>24.2593141475607-59.0466610380593i</v>
      </c>
      <c r="K1510" t="str">
        <f t="shared" si="427"/>
        <v>0.282489520034394-0.115280788312098i</v>
      </c>
      <c r="L1510" t="str">
        <f t="shared" si="428"/>
        <v>0.000833333333333333-3.10234769745337i</v>
      </c>
      <c r="M1510" t="str">
        <f t="shared" si="429"/>
        <v>0.005-1.09162822723225i</v>
      </c>
      <c r="N1510">
        <f t="shared" si="430"/>
        <v>70.325171770388778</v>
      </c>
      <c r="O1510">
        <f t="shared" si="431"/>
        <v>51.545218886204694</v>
      </c>
      <c r="P1510" s="3">
        <f t="shared" si="432"/>
        <v>51.545218886204694</v>
      </c>
      <c r="Q1510" s="3">
        <f t="shared" si="433"/>
        <v>-109.67482822961122</v>
      </c>
      <c r="R1510">
        <f t="shared" si="434"/>
        <v>70.325171770388778</v>
      </c>
      <c r="S1510">
        <f t="shared" si="435"/>
        <v>0.25988577769465526</v>
      </c>
      <c r="T1510">
        <f t="shared" si="418"/>
        <v>51.545218886204694</v>
      </c>
    </row>
    <row r="1511" spans="1:20" x14ac:dyDescent="0.25">
      <c r="A1511">
        <f t="shared" si="419"/>
        <v>1639.115559855831</v>
      </c>
      <c r="B1511">
        <f t="shared" si="436"/>
        <v>260.87334364989493</v>
      </c>
      <c r="C1511" t="str">
        <f t="shared" si="420"/>
        <v>-127.047288621788-354.046091975876i</v>
      </c>
      <c r="D1511" t="str">
        <f t="shared" si="421"/>
        <v>3.47812455284263-61.009758309416i</v>
      </c>
      <c r="E1511" t="str">
        <f t="shared" si="422"/>
        <v>161.473717526252-2.0499721287434i</v>
      </c>
      <c r="F1511" t="str">
        <f t="shared" si="423"/>
        <v>2.90990983785872-572.527777757284i</v>
      </c>
      <c r="G1511" t="str">
        <f t="shared" si="424"/>
        <v>0.999999975239375-0.00015735508984995i</v>
      </c>
      <c r="H1511" t="str">
        <f t="shared" si="425"/>
        <v>15.2066710789691+6.18113246619853i</v>
      </c>
      <c r="I1511" t="str">
        <f t="shared" si="426"/>
        <v>24.259514479093-58.8238308956166i</v>
      </c>
      <c r="K1511" t="str">
        <f t="shared" si="427"/>
        <v>0.282180622603306-0.115591063012986i</v>
      </c>
      <c r="L1511" t="str">
        <f t="shared" si="428"/>
        <v>0.000833333333333333-3.09060340451621i</v>
      </c>
      <c r="M1511" t="str">
        <f t="shared" si="429"/>
        <v>0.005-1.08749574340731i</v>
      </c>
      <c r="N1511">
        <f t="shared" si="430"/>
        <v>70.259783980692447</v>
      </c>
      <c r="O1511">
        <f t="shared" si="431"/>
        <v>51.507246685668662</v>
      </c>
      <c r="P1511" s="3">
        <f t="shared" si="432"/>
        <v>51.507246685668662</v>
      </c>
      <c r="Q1511" s="3">
        <f t="shared" si="433"/>
        <v>-109.74021601930755</v>
      </c>
      <c r="R1511">
        <f t="shared" si="434"/>
        <v>70.259783980692447</v>
      </c>
      <c r="S1511">
        <f t="shared" si="435"/>
        <v>0.26087334364989495</v>
      </c>
      <c r="T1511">
        <f t="shared" si="418"/>
        <v>51.507246685668662</v>
      </c>
    </row>
    <row r="1512" spans="1:20" x14ac:dyDescent="0.25">
      <c r="A1512">
        <f t="shared" si="419"/>
        <v>1645.3441989832831</v>
      </c>
      <c r="B1512">
        <f t="shared" si="436"/>
        <v>261.86466235576455</v>
      </c>
      <c r="C1512" t="str">
        <f t="shared" si="420"/>
        <v>-126.895773351223-352.355448593738i</v>
      </c>
      <c r="D1512" t="str">
        <f t="shared" si="421"/>
        <v>3.47812454943778-60.7788083337473i</v>
      </c>
      <c r="E1512" t="str">
        <f t="shared" si="422"/>
        <v>161.467339445945-2.05497675465884i</v>
      </c>
      <c r="F1512" t="str">
        <f t="shared" si="423"/>
        <v>2.9099098373101-570.360411679472i</v>
      </c>
      <c r="G1512" t="str">
        <f t="shared" si="424"/>
        <v>0.999999975050837-0.000157953039161599i</v>
      </c>
      <c r="H1512" t="str">
        <f t="shared" si="425"/>
        <v>15.2070918434729+6.20467085848271i</v>
      </c>
      <c r="I1512" t="str">
        <f t="shared" si="426"/>
        <v>24.2597163392635-58.6018469844722i</v>
      </c>
      <c r="K1512" t="str">
        <f t="shared" si="427"/>
        <v>0.281870062405524-0.115901340638783i</v>
      </c>
      <c r="L1512" t="str">
        <f t="shared" si="428"/>
        <v>0.000833333333333333-3.07890357094661i</v>
      </c>
      <c r="M1512" t="str">
        <f t="shared" si="429"/>
        <v>0.005-1.08337890357373i</v>
      </c>
      <c r="N1512">
        <f t="shared" si="430"/>
        <v>70.194241342445309</v>
      </c>
      <c r="O1512">
        <f t="shared" si="431"/>
        <v>51.469242340532475</v>
      </c>
      <c r="P1512" s="3">
        <f t="shared" si="432"/>
        <v>51.469242340532475</v>
      </c>
      <c r="Q1512" s="3">
        <f t="shared" si="433"/>
        <v>-109.80575865755469</v>
      </c>
      <c r="R1512">
        <f t="shared" si="434"/>
        <v>70.194241342445309</v>
      </c>
      <c r="S1512">
        <f t="shared" si="435"/>
        <v>0.26186466235576455</v>
      </c>
      <c r="T1512">
        <f t="shared" si="418"/>
        <v>51.469242340532475</v>
      </c>
    </row>
    <row r="1513" spans="1:20" x14ac:dyDescent="0.25">
      <c r="A1513">
        <f t="shared" si="419"/>
        <v>1651.5965069394197</v>
      </c>
      <c r="B1513">
        <f t="shared" si="436"/>
        <v>262.85974807271646</v>
      </c>
      <c r="C1513" t="str">
        <f t="shared" si="420"/>
        <v>-126.743468822426-350.670713562316i</v>
      </c>
      <c r="D1513" t="str">
        <f t="shared" si="421"/>
        <v>3.47812454600699-60.5487326816411i</v>
      </c>
      <c r="E1513" t="str">
        <f t="shared" si="422"/>
        <v>161.46092829421-2.05997525080599i</v>
      </c>
      <c r="F1513" t="str">
        <f t="shared" si="423"/>
        <v>2.90990983675729-568.201250427664i</v>
      </c>
      <c r="G1513" t="str">
        <f t="shared" si="424"/>
        <v>0.999999974860863-0.000158553260680292i</v>
      </c>
      <c r="H1513" t="str">
        <f t="shared" si="425"/>
        <v>15.2075158238507+6.22829927063294i</v>
      </c>
      <c r="I1513" t="str">
        <f t="shared" si="426"/>
        <v>24.2599197397605-58.3807061116647i</v>
      </c>
      <c r="K1513" t="str">
        <f t="shared" si="427"/>
        <v>0.281557834986303-0.116211612250438i</v>
      </c>
      <c r="L1513" t="str">
        <f t="shared" si="428"/>
        <v>0.000833333333333333-3.06724802843855i</v>
      </c>
      <c r="M1513" t="str">
        <f t="shared" si="429"/>
        <v>0.005-1.07927764850939i</v>
      </c>
      <c r="N1513">
        <f t="shared" si="430"/>
        <v>70.128544112539402</v>
      </c>
      <c r="O1513">
        <f t="shared" si="431"/>
        <v>51.431205685100949</v>
      </c>
      <c r="P1513" s="3">
        <f t="shared" si="432"/>
        <v>51.431205685100949</v>
      </c>
      <c r="Q1513" s="3">
        <f t="shared" si="433"/>
        <v>-109.8714558874606</v>
      </c>
      <c r="R1513">
        <f t="shared" si="434"/>
        <v>70.128544112539402</v>
      </c>
      <c r="S1513">
        <f t="shared" si="435"/>
        <v>0.26285974807271645</v>
      </c>
      <c r="T1513">
        <f t="shared" si="418"/>
        <v>51.431205685100949</v>
      </c>
    </row>
    <row r="1514" spans="1:20" x14ac:dyDescent="0.25">
      <c r="A1514">
        <f t="shared" si="419"/>
        <v>1657.8725736657896</v>
      </c>
      <c r="B1514">
        <f t="shared" si="436"/>
        <v>263.85861511539281</v>
      </c>
      <c r="C1514" t="str">
        <f t="shared" si="420"/>
        <v>-126.590373268486-348.991869205278i</v>
      </c>
      <c r="D1514" t="str">
        <f t="shared" si="421"/>
        <v>3.47812454255009-60.3195280433823i</v>
      </c>
      <c r="E1514" t="str">
        <f t="shared" si="422"/>
        <v>161.454483999609-2.06496741027411i</v>
      </c>
      <c r="F1514" t="str">
        <f t="shared" si="423"/>
        <v>2.90990983620027-566.050262941603i</v>
      </c>
      <c r="G1514" t="str">
        <f t="shared" si="424"/>
        <v>0.999999974669443-0.000159155763040412i</v>
      </c>
      <c r="H1514" t="str">
        <f t="shared" si="425"/>
        <v>15.2079430447736+6.25201805130813i</v>
      </c>
      <c r="I1514" t="str">
        <f t="shared" si="426"/>
        <v>24.2601246923633-58.1604050963667i</v>
      </c>
      <c r="K1514" t="str">
        <f t="shared" si="427"/>
        <v>0.281243935939384-0.116521868837127i</v>
      </c>
      <c r="L1514" t="str">
        <f t="shared" si="428"/>
        <v>0.000833333333333333-3.05563660932311i</v>
      </c>
      <c r="M1514" t="str">
        <f t="shared" si="429"/>
        <v>0.005-1.07519191921637i</v>
      </c>
      <c r="N1514">
        <f t="shared" si="430"/>
        <v>70.062692555012234</v>
      </c>
      <c r="O1514">
        <f t="shared" si="431"/>
        <v>51.393136553338586</v>
      </c>
      <c r="P1514" s="3">
        <f t="shared" si="432"/>
        <v>51.393136553338586</v>
      </c>
      <c r="Q1514" s="3">
        <f t="shared" si="433"/>
        <v>-109.93730744498777</v>
      </c>
      <c r="R1514">
        <f t="shared" si="434"/>
        <v>70.062692555012234</v>
      </c>
      <c r="S1514">
        <f t="shared" si="435"/>
        <v>0.26385861511539282</v>
      </c>
      <c r="T1514">
        <f t="shared" si="418"/>
        <v>51.393136553338586</v>
      </c>
    </row>
    <row r="1515" spans="1:20" x14ac:dyDescent="0.25">
      <c r="A1515">
        <f t="shared" si="419"/>
        <v>1664.1724894457197</v>
      </c>
      <c r="B1515">
        <f t="shared" si="436"/>
        <v>264.86127785283134</v>
      </c>
      <c r="C1515" t="str">
        <f t="shared" si="420"/>
        <v>-126.436484949842-347.318897962628i</v>
      </c>
      <c r="D1515" t="str">
        <f t="shared" si="421"/>
        <v>3.47812453906687-60.0911911217851i</v>
      </c>
      <c r="E1515" t="str">
        <f t="shared" si="422"/>
        <v>161.448006491891-2.06995302471751i</v>
      </c>
      <c r="F1515" t="str">
        <f t="shared" si="423"/>
        <v>2.90990983563901-563.907418278612i</v>
      </c>
      <c r="G1515" t="str">
        <f t="shared" si="424"/>
        <v>0.999999974476564-0.000159760554909151i</v>
      </c>
      <c r="H1515" t="str">
        <f t="shared" si="425"/>
        <v>15.2083735311029+6.2758275505676i</v>
      </c>
      <c r="I1515" t="str">
        <f t="shared" si="426"/>
        <v>24.2603312089411-57.9409407698351i</v>
      </c>
      <c r="K1515" t="str">
        <f t="shared" si="427"/>
        <v>0.280928360907905-0.11683210131633i</v>
      </c>
      <c r="L1515" t="str">
        <f t="shared" si="428"/>
        <v>0.000833333333333333-3.04406914656616i</v>
      </c>
      <c r="M1515" t="str">
        <f t="shared" si="429"/>
        <v>0.005-1.07112165692007i</v>
      </c>
      <c r="N1515">
        <f t="shared" si="430"/>
        <v>69.996686941095945</v>
      </c>
      <c r="O1515">
        <f t="shared" si="431"/>
        <v>51.355034778875591</v>
      </c>
      <c r="P1515" s="3">
        <f t="shared" si="432"/>
        <v>51.355034778875591</v>
      </c>
      <c r="Q1515" s="3">
        <f t="shared" si="433"/>
        <v>-110.00331305890406</v>
      </c>
      <c r="R1515">
        <f t="shared" si="434"/>
        <v>69.996686941095945</v>
      </c>
      <c r="S1515">
        <f t="shared" si="435"/>
        <v>0.26486127785283131</v>
      </c>
      <c r="T1515">
        <f t="shared" si="418"/>
        <v>51.355034778875591</v>
      </c>
    </row>
    <row r="1516" spans="1:20" x14ac:dyDescent="0.25">
      <c r="A1516">
        <f t="shared" si="419"/>
        <v>1670.4963449056133</v>
      </c>
      <c r="B1516">
        <f t="shared" si="436"/>
        <v>265.86775070867208</v>
      </c>
      <c r="C1516" t="str">
        <f t="shared" si="420"/>
        <v>-126.281802154724-345.651782390306i</v>
      </c>
      <c r="D1516" t="str">
        <f t="shared" si="421"/>
        <v>3.47812453555713-59.8637186321464i</v>
      </c>
      <c r="E1516" t="str">
        <f t="shared" si="422"/>
        <v>161.441495702018-2.07493188436078i</v>
      </c>
      <c r="F1516" t="str">
        <f t="shared" si="423"/>
        <v>2.90990983507348-561.772685613151i</v>
      </c>
      <c r="G1516" t="str">
        <f t="shared" si="424"/>
        <v>0.999999974282218-0.000160367644986639i</v>
      </c>
      <c r="H1516" t="str">
        <f t="shared" si="425"/>
        <v>15.2088073078923+6.29972811987743i</v>
      </c>
      <c r="I1516" t="str">
        <f t="shared" si="426"/>
        <v>24.2605393014544-57.7223099753675i</v>
      </c>
      <c r="K1516" t="str">
        <f t="shared" si="427"/>
        <v>0.280611105585307-0.117142300533918i</v>
      </c>
      <c r="L1516" t="str">
        <f t="shared" si="428"/>
        <v>0.000833333333333333-3.03254547376585i</v>
      </c>
      <c r="M1516" t="str">
        <f t="shared" si="429"/>
        <v>0.005-1.06706680306841i</v>
      </c>
      <c r="N1516">
        <f t="shared" si="430"/>
        <v>69.930527549266316</v>
      </c>
      <c r="O1516">
        <f t="shared" si="431"/>
        <v>51.316900195014611</v>
      </c>
      <c r="P1516" s="3">
        <f t="shared" si="432"/>
        <v>51.316900195014611</v>
      </c>
      <c r="Q1516" s="3">
        <f t="shared" si="433"/>
        <v>-110.06947245073368</v>
      </c>
      <c r="R1516">
        <f t="shared" si="434"/>
        <v>69.930527549266316</v>
      </c>
      <c r="S1516">
        <f t="shared" si="435"/>
        <v>0.26586775070867208</v>
      </c>
      <c r="T1516">
        <f t="shared" ref="T1516:T1579" si="437">P1516</f>
        <v>51.316900195014611</v>
      </c>
    </row>
    <row r="1517" spans="1:20" x14ac:dyDescent="0.25">
      <c r="A1517">
        <f t="shared" ref="A1517:A1580" si="438">2*PI()*B1517</f>
        <v>1676.8442310162548</v>
      </c>
      <c r="B1517">
        <f t="shared" si="436"/>
        <v>266.87804816136503</v>
      </c>
      <c r="C1517" t="str">
        <f t="shared" ref="C1517:C1580" si="439">IMPRODUCT(D1517,E1517,$C$40,,K1517,$C$41)</f>
        <v>-126.126323199593-343.99050515976i</v>
      </c>
      <c r="D1517" t="str">
        <f t="shared" ref="D1517:D1580" si="440">IMDIV(IMPRODUCT($C$37,$C$38,COMPLEX(1,A1517/$C$38)),IMSUM(-1*A1517*A1517/$C$39,COMPLEX(0,1*A1517)))</f>
        <v>3.47812453202066-59.6371073021978i</v>
      </c>
      <c r="E1517" t="str">
        <f t="shared" ref="E1517:E1580" si="441">IMDIV(IMPRODUCT(IMSUM(F1517,G1517),$C$29,H1517),IMSUM(1,I1517))</f>
        <v>161.434951562181-2.07990377800144i</v>
      </c>
      <c r="F1517" t="str">
        <f t="shared" ref="F1517:F1580" si="442">IMDIV(IMPRODUCT($C$14,$C$15,COMPLEX(1,A1517/$C$15)),IMSUM(-1*A1517*A1517/$C$16,COMPLEX(0,A1517)))</f>
        <v>2.90990983450365-559.646034236373i</v>
      </c>
      <c r="G1517" t="str">
        <f t="shared" ref="G1517:G1580" si="443">IMDIV(1,COMPLEX(1,A1517*$C$9*$C$10))</f>
        <v>0.999999974086391-0.000160977042006064i</v>
      </c>
      <c r="H1517" t="str">
        <f t="shared" ref="H1517:H1580" si="444">IMDIV($C$3,IMSUM(K1517,COMPLEX(0,$C$28*A1517)))</f>
        <v>15.2092444003889+6.32372011211672i</v>
      </c>
      <c r="I1517" t="str">
        <f t="shared" ref="I1517:I1580" si="445">IMPRODUCT(F1517,$C$29,H1517,$C$31)</f>
        <v>24.2607489819557-57.5045095682553i</v>
      </c>
      <c r="K1517" t="str">
        <f t="shared" ref="K1517:K1580" si="446">IF($C$26&lt;=0,IMDIV(1,IMSUM(IMDIV(1,L1517),1/$C$18)),IMDIV(1,IMSUM(IMDIV(1,L1517),1/$C$18,IMDIV(1,M1517))))</f>
        <v>0.280292165716248-0.11745245726425i</v>
      </c>
      <c r="L1517" t="str">
        <f t="shared" ref="L1517:L1580" si="447">IMSUM($C$21/$C$22,IMDIV(1,COMPLEX(0,$C$20*$C$22*A1517)))</f>
        <v>0.000833333333333333-3.02106542515028i</v>
      </c>
      <c r="M1517" t="str">
        <f t="shared" ref="M1517:M1580" si="448">IMSUM($C$25/$C$26,IMDIV(1,COMPLEX(0,$C$24*$C$26*A1517)))</f>
        <v>0.005-1.06302729933095i</v>
      </c>
      <c r="N1517">
        <f t="shared" ref="N1517:N1580" si="449">ABS(R1517)</f>
        <v>69.864214665291016</v>
      </c>
      <c r="O1517">
        <f t="shared" ref="O1517:O1580" si="450">ABS(P1517)</f>
        <v>51.278732634736969</v>
      </c>
      <c r="P1517" s="3">
        <f t="shared" ref="P1517:P1580" si="451">20*LOG10(IMABS(C1517))</f>
        <v>51.278732634736969</v>
      </c>
      <c r="Q1517" s="3">
        <f t="shared" ref="Q1517:Q1580" si="452">IMARGUMENT(C1517)*180/PI()</f>
        <v>-110.13578533470898</v>
      </c>
      <c r="R1517">
        <f t="shared" ref="R1517:R1580" si="453">IF(Q1517&lt;0,Q1517+180,Q1517-180)</f>
        <v>69.864214665291016</v>
      </c>
      <c r="S1517">
        <f t="shared" ref="S1517:S1580" si="454">B1517/1000</f>
        <v>0.26687804816136501</v>
      </c>
      <c r="T1517">
        <f t="shared" si="437"/>
        <v>51.278732634736969</v>
      </c>
    </row>
    <row r="1518" spans="1:20" x14ac:dyDescent="0.25">
      <c r="A1518">
        <f t="shared" si="438"/>
        <v>1683.2162390941164</v>
      </c>
      <c r="B1518">
        <f t="shared" ref="B1518:B1581" si="455">B1517*(1+B$42)</f>
        <v>267.8921847443782</v>
      </c>
      <c r="C1518" t="str">
        <f t="shared" si="439"/>
        <v>-125.97004642958-342.335049057522i</v>
      </c>
      <c r="D1518" t="str">
        <f t="shared" si="440"/>
        <v>3.47812452845724-59.411353872059i</v>
      </c>
      <c r="E1518" t="str">
        <f t="shared" si="441"/>
        <v>161.428374005816-2.08486849301542i</v>
      </c>
      <c r="F1518" t="str">
        <f t="shared" si="442"/>
        <v>2.90990983392946-557.52743355568i</v>
      </c>
      <c r="G1518" t="str">
        <f t="shared" si="443"/>
        <v>0.999999973889074-0.000161588754733803i</v>
      </c>
      <c r="H1518" t="str">
        <f t="shared" si="444"/>
        <v>15.2096848340352+6.34780388158365i</v>
      </c>
      <c r="I1518" t="str">
        <f t="shared" si="445"/>
        <v>24.2609602625894-57.2875364157401i</v>
      </c>
      <c r="K1518" t="str">
        <f t="shared" si="446"/>
        <v>0.279971537097523-0.117762562210282i</v>
      </c>
      <c r="L1518" t="str">
        <f t="shared" si="447"/>
        <v>0.000833333333333333-3.00962883557509i</v>
      </c>
      <c r="M1518" t="str">
        <f t="shared" si="448"/>
        <v>0.005-1.05900308759808i</v>
      </c>
      <c r="N1518">
        <f t="shared" si="449"/>
        <v>69.797748582278132</v>
      </c>
      <c r="O1518">
        <f t="shared" si="450"/>
        <v>51.240531930709246</v>
      </c>
      <c r="P1518" s="3">
        <f t="shared" si="451"/>
        <v>51.240531930709246</v>
      </c>
      <c r="Q1518" s="3">
        <f t="shared" si="452"/>
        <v>-110.20225141772187</v>
      </c>
      <c r="R1518">
        <f t="shared" si="453"/>
        <v>69.797748582278132</v>
      </c>
      <c r="S1518">
        <f t="shared" si="454"/>
        <v>0.2678921847443782</v>
      </c>
      <c r="T1518">
        <f t="shared" si="437"/>
        <v>51.240531930709246</v>
      </c>
    </row>
    <row r="1519" spans="1:20" x14ac:dyDescent="0.25">
      <c r="A1519">
        <f t="shared" si="438"/>
        <v>1689.6124608026739</v>
      </c>
      <c r="B1519">
        <f t="shared" si="455"/>
        <v>268.91017504640683</v>
      </c>
      <c r="C1519" t="str">
        <f t="shared" si="439"/>
        <v>-125.812970218934-340.685396984792i</v>
      </c>
      <c r="D1519" t="str">
        <f t="shared" si="440"/>
        <v>3.47812452486672-59.186455094192i</v>
      </c>
      <c r="E1519" t="str">
        <f t="shared" si="441"/>
        <v>161.421762967628-2.08982581536136i</v>
      </c>
      <c r="F1519" t="str">
        <f t="shared" si="442"/>
        <v>2.90990983335092-555.4168530943i</v>
      </c>
      <c r="G1519" t="str">
        <f t="shared" si="443"/>
        <v>0.999999973690254-0.000162202791969543i</v>
      </c>
      <c r="H1519" t="str">
        <f t="shared" si="444"/>
        <v>15.2101286344706+6.37197978400191i</v>
      </c>
      <c r="I1519" t="str">
        <f t="shared" si="445"/>
        <v>24.2611731555941-57.0713873969701i</v>
      </c>
      <c r="K1519" t="str">
        <f t="shared" si="446"/>
        <v>0.279649215578982-0.118072606003685i</v>
      </c>
      <c r="L1519" t="str">
        <f t="shared" si="447"/>
        <v>0.000833333333333333-2.99823554052111i</v>
      </c>
      <c r="M1519" t="str">
        <f t="shared" si="448"/>
        <v>0.005-1.05499410998016i</v>
      </c>
      <c r="N1519">
        <f t="shared" si="449"/>
        <v>69.731129600724543</v>
      </c>
      <c r="O1519">
        <f t="shared" si="450"/>
        <v>51.202297915290174</v>
      </c>
      <c r="P1519" s="3">
        <f t="shared" si="451"/>
        <v>51.202297915290174</v>
      </c>
      <c r="Q1519" s="3">
        <f t="shared" si="452"/>
        <v>-110.26887039927546</v>
      </c>
      <c r="R1519">
        <f t="shared" si="453"/>
        <v>69.731129600724543</v>
      </c>
      <c r="S1519">
        <f t="shared" si="454"/>
        <v>0.26891017504640685</v>
      </c>
      <c r="T1519">
        <f t="shared" si="437"/>
        <v>51.202297915290174</v>
      </c>
    </row>
    <row r="1520" spans="1:20" x14ac:dyDescent="0.25">
      <c r="A1520">
        <f t="shared" si="438"/>
        <v>1696.0329881537243</v>
      </c>
      <c r="B1520">
        <f t="shared" si="455"/>
        <v>269.93203371158319</v>
      </c>
      <c r="C1520" t="str">
        <f t="shared" si="439"/>
        <v>-125.655092971463-339.041531956985i</v>
      </c>
      <c r="D1520" t="str">
        <f t="shared" si="440"/>
        <v>3.47812452124885-58.9624077333516i</v>
      </c>
      <c r="E1520" t="str">
        <f t="shared" si="441"/>
        <v>161.415118383606-2.09477552958514i</v>
      </c>
      <c r="F1520" t="str">
        <f t="shared" si="442"/>
        <v>2.90990983276798-553.314262490817i</v>
      </c>
      <c r="G1520" t="str">
        <f t="shared" si="443"/>
        <v>0.99999997348992-0.000162819162546409i</v>
      </c>
      <c r="H1520" t="str">
        <f t="shared" si="444"/>
        <v>15.2105758275324+6.39624817652725i</v>
      </c>
      <c r="I1520" t="str">
        <f t="shared" si="445"/>
        <v>24.2613876733022-56.8560594029503i</v>
      </c>
      <c r="K1520" t="str">
        <f t="shared" si="446"/>
        <v>0.27932519706446-0.11838257920498i</v>
      </c>
      <c r="L1520" t="str">
        <f t="shared" si="447"/>
        <v>0.000833333333333333-2.98688537609197i</v>
      </c>
      <c r="M1520" t="str">
        <f t="shared" si="448"/>
        <v>0.005-1.05100030880669i</v>
      </c>
      <c r="N1520">
        <f t="shared" si="449"/>
        <v>69.664358028563171</v>
      </c>
      <c r="O1520">
        <f t="shared" si="450"/>
        <v>51.164030420536946</v>
      </c>
      <c r="P1520" s="3">
        <f t="shared" si="451"/>
        <v>51.164030420536946</v>
      </c>
      <c r="Q1520" s="3">
        <f t="shared" si="452"/>
        <v>-110.33564197143683</v>
      </c>
      <c r="R1520">
        <f t="shared" si="453"/>
        <v>69.664358028563171</v>
      </c>
      <c r="S1520">
        <f t="shared" si="454"/>
        <v>0.2699320337115832</v>
      </c>
      <c r="T1520">
        <f t="shared" si="437"/>
        <v>51.164030420536946</v>
      </c>
    </row>
    <row r="1521" spans="1:20" x14ac:dyDescent="0.25">
      <c r="A1521">
        <f t="shared" si="438"/>
        <v>1702.4779135087085</v>
      </c>
      <c r="B1521">
        <f t="shared" si="455"/>
        <v>270.95777543968723</v>
      </c>
      <c r="C1521" t="str">
        <f t="shared" si="439"/>
        <v>-125.49641312098-337.403437103321i</v>
      </c>
      <c r="D1521" t="str">
        <f t="shared" si="440"/>
        <v>3.47812451760342-58.7392085665414i</v>
      </c>
      <c r="E1521" t="str">
        <f t="shared" si="441"/>
        <v>161.408440191045-2.09971741882524i</v>
      </c>
      <c r="F1521" t="str">
        <f t="shared" si="442"/>
        <v>2.90990983218057-551.219631498758i</v>
      </c>
      <c r="G1521" t="str">
        <f t="shared" si="443"/>
        <v>0.99999997328806-0.000163437875331093i</v>
      </c>
      <c r="H1521" t="str">
        <f t="shared" si="444"/>
        <v>15.211026439258+6.42060941775335i</v>
      </c>
      <c r="I1521" t="str">
        <f t="shared" si="445"/>
        <v>24.2616038281403-56.6415493365022i</v>
      </c>
      <c r="K1521" t="str">
        <f t="shared" si="446"/>
        <v>0.27899947751271-0.118692472303675i</v>
      </c>
      <c r="L1521" t="str">
        <f t="shared" si="447"/>
        <v>0.000833333333333333-2.97557817901172i</v>
      </c>
      <c r="M1521" t="str">
        <f t="shared" si="448"/>
        <v>0.005-1.04702162662552i</v>
      </c>
      <c r="N1521">
        <f t="shared" si="449"/>
        <v>69.597434181212321</v>
      </c>
      <c r="O1521">
        <f t="shared" si="450"/>
        <v>51.125729278212681</v>
      </c>
      <c r="P1521" s="3">
        <f t="shared" si="451"/>
        <v>51.125729278212681</v>
      </c>
      <c r="Q1521" s="3">
        <f t="shared" si="452"/>
        <v>-110.40256581878768</v>
      </c>
      <c r="R1521">
        <f t="shared" si="453"/>
        <v>69.597434181212321</v>
      </c>
      <c r="S1521">
        <f t="shared" si="454"/>
        <v>0.27095777543968724</v>
      </c>
      <c r="T1521">
        <f t="shared" si="437"/>
        <v>51.125729278212681</v>
      </c>
    </row>
    <row r="1522" spans="1:20" x14ac:dyDescent="0.25">
      <c r="A1522">
        <f t="shared" si="438"/>
        <v>1708.9473295800417</v>
      </c>
      <c r="B1522">
        <f t="shared" si="455"/>
        <v>271.98741498635803</v>
      </c>
      <c r="C1522" t="str">
        <f t="shared" si="439"/>
        <v>-125.336929131752-335.771095666367i</v>
      </c>
      <c r="D1522" t="str">
        <f t="shared" si="440"/>
        <v>3.47812451393024-58.5168543829668i</v>
      </c>
      <c r="E1522" t="str">
        <f t="shared" si="441"/>
        <v>161.401728328564-2.10465126481814i</v>
      </c>
      <c r="F1522" t="str">
        <f t="shared" si="442"/>
        <v>2.90990983158871-549.132929986159i</v>
      </c>
      <c r="G1522" t="str">
        <f t="shared" si="443"/>
        <v>0.999999973084664-0.000164058939223982i</v>
      </c>
      <c r="H1522" t="str">
        <f t="shared" si="444"/>
        <v>15.211480495886+6.44506386771854i</v>
      </c>
      <c r="I1522" t="str">
        <f t="shared" si="445"/>
        <v>24.2618216326311-56.4278541122184i</v>
      </c>
      <c r="K1522" t="str">
        <f t="shared" si="446"/>
        <v>0.278672052938333-0.11900227571842i</v>
      </c>
      <c r="L1522" t="str">
        <f t="shared" si="447"/>
        <v>0.000833333333333333-2.96431378662256i</v>
      </c>
      <c r="M1522" t="str">
        <f t="shared" si="448"/>
        <v>0.005-1.04305800620195i</v>
      </c>
      <c r="N1522">
        <f t="shared" si="449"/>
        <v>69.530358381622221</v>
      </c>
      <c r="O1522">
        <f t="shared" si="450"/>
        <v>51.087394319793027</v>
      </c>
      <c r="P1522" s="3">
        <f t="shared" si="451"/>
        <v>51.087394319793027</v>
      </c>
      <c r="Q1522" s="3">
        <f t="shared" si="452"/>
        <v>-110.46964161837778</v>
      </c>
      <c r="R1522">
        <f t="shared" si="453"/>
        <v>69.530358381622221</v>
      </c>
      <c r="S1522">
        <f t="shared" si="454"/>
        <v>0.27198741498635803</v>
      </c>
      <c r="T1522">
        <f t="shared" si="437"/>
        <v>51.087394319793027</v>
      </c>
    </row>
    <row r="1523" spans="1:20" x14ac:dyDescent="0.25">
      <c r="A1523">
        <f t="shared" si="438"/>
        <v>1715.4413294324456</v>
      </c>
      <c r="B1523">
        <f t="shared" si="455"/>
        <v>273.02096716330618</v>
      </c>
      <c r="C1523" t="str">
        <f t="shared" si="439"/>
        <v>-125.176639498948-334.144491001597i</v>
      </c>
      <c r="D1523" t="str">
        <f t="shared" si="440"/>
        <v>3.47812451022908-58.2953419839877i</v>
      </c>
      <c r="E1523" t="str">
        <f t="shared" si="441"/>
        <v>161.394982736127-2.10957684790298i</v>
      </c>
      <c r="F1523" t="str">
        <f t="shared" si="442"/>
        <v>2.90990983099232-547.054127935113i</v>
      </c>
      <c r="G1523" t="str">
        <f t="shared" si="443"/>
        <v>0.999999972879719-0.000164682363159283i</v>
      </c>
      <c r="H1523" t="str">
        <f t="shared" si="444"/>
        <v>15.211938023858+6.4696118879124i</v>
      </c>
      <c r="I1523" t="str">
        <f t="shared" si="445"/>
        <v>24.2620410993934-56.2149706564161i</v>
      </c>
      <c r="K1523" t="str">
        <f t="shared" si="446"/>
        <v>0.278342919412718-0.119311979797175i</v>
      </c>
      <c r="L1523" t="str">
        <f t="shared" si="447"/>
        <v>0.000833333333333333-2.9530920368824i</v>
      </c>
      <c r="M1523" t="str">
        <f t="shared" si="448"/>
        <v>0.005-1.03910939051798i</v>
      </c>
      <c r="N1523">
        <f t="shared" si="449"/>
        <v>69.463130960322843</v>
      </c>
      <c r="O1523">
        <f t="shared" si="450"/>
        <v>51.049025376473409</v>
      </c>
      <c r="P1523" s="3">
        <f t="shared" si="451"/>
        <v>51.049025376473409</v>
      </c>
      <c r="Q1523" s="3">
        <f t="shared" si="452"/>
        <v>-110.53686903967716</v>
      </c>
      <c r="R1523">
        <f t="shared" si="453"/>
        <v>69.463130960322843</v>
      </c>
      <c r="S1523">
        <f t="shared" si="454"/>
        <v>0.27302096716330621</v>
      </c>
      <c r="T1523">
        <f t="shared" si="437"/>
        <v>51.049025376473409</v>
      </c>
    </row>
    <row r="1524" spans="1:20" x14ac:dyDescent="0.25">
      <c r="A1524">
        <f t="shared" si="438"/>
        <v>1721.9600064842891</v>
      </c>
      <c r="B1524">
        <f t="shared" si="455"/>
        <v>274.05844683852678</v>
      </c>
      <c r="C1524" t="str">
        <f t="shared" si="439"/>
        <v>-125.015542749083-332.523606576936i</v>
      </c>
      <c r="D1524" t="str">
        <f t="shared" si="440"/>
        <v>3.47812450649976-58.0746681830746i</v>
      </c>
      <c r="E1524" t="str">
        <f t="shared" si="441"/>
        <v>161.388203355057-2.11449394702923i</v>
      </c>
      <c r="F1524" t="str">
        <f t="shared" si="442"/>
        <v>2.90990983039142-544.983195441359i</v>
      </c>
      <c r="G1524" t="str">
        <f t="shared" si="443"/>
        <v>0.999999972673213-0.000165308156105151i</v>
      </c>
      <c r="H1524" t="str">
        <f t="shared" si="444"/>
        <v>15.2123990498204+6.4942538412816i</v>
      </c>
      <c r="I1524" t="str">
        <f t="shared" si="445"/>
        <v>24.2622622411425-56.0028959070971i</v>
      </c>
      <c r="K1524" t="str">
        <f t="shared" si="446"/>
        <v>0.278012073064987-0.119621574817378i</v>
      </c>
      <c r="L1524" t="str">
        <f t="shared" si="447"/>
        <v>0.000833333333333333-2.94191276836262i</v>
      </c>
      <c r="M1524" t="str">
        <f t="shared" si="448"/>
        <v>0.005-1.03517572277145i</v>
      </c>
      <c r="N1524">
        <f t="shared" si="449"/>
        <v>69.395752255471663</v>
      </c>
      <c r="O1524">
        <f t="shared" si="450"/>
        <v>51.010622279175976</v>
      </c>
      <c r="P1524" s="3">
        <f t="shared" si="451"/>
        <v>51.010622279175976</v>
      </c>
      <c r="Q1524" s="3">
        <f t="shared" si="452"/>
        <v>-110.60424774452834</v>
      </c>
      <c r="R1524">
        <f t="shared" si="453"/>
        <v>69.395752255471663</v>
      </c>
      <c r="S1524">
        <f t="shared" si="454"/>
        <v>0.27405844683852676</v>
      </c>
      <c r="T1524">
        <f t="shared" si="437"/>
        <v>51.010622279175976</v>
      </c>
    </row>
    <row r="1525" spans="1:20" x14ac:dyDescent="0.25">
      <c r="A1525">
        <f t="shared" si="438"/>
        <v>1728.5034545089295</v>
      </c>
      <c r="B1525">
        <f t="shared" si="455"/>
        <v>275.09986893651319</v>
      </c>
      <c r="C1525" t="str">
        <f t="shared" si="439"/>
        <v>-124.853637440474-330.908425972313i</v>
      </c>
      <c r="D1525" t="str">
        <f t="shared" si="440"/>
        <v>3.47812450274203-57.8548298057601i</v>
      </c>
      <c r="E1525" t="str">
        <f t="shared" si="441"/>
        <v>161.381390128064-2.11940233976045i</v>
      </c>
      <c r="F1525" t="str">
        <f t="shared" si="442"/>
        <v>2.90990982978593-542.920102713834i</v>
      </c>
      <c r="G1525" t="str">
        <f t="shared" si="443"/>
        <v>0.999999972465135-0.000165936327063822i</v>
      </c>
      <c r="H1525" t="str">
        <f t="shared" si="444"/>
        <v>15.2128636006256+6.51899009223718i</v>
      </c>
      <c r="I1525" t="str">
        <f t="shared" si="445"/>
        <v>24.2624850706919-55.7916268138994i</v>
      </c>
      <c r="K1525" t="str">
        <f t="shared" si="446"/>
        <v>0.277679510082937-0.119931050986144i</v>
      </c>
      <c r="L1525" t="str">
        <f t="shared" si="447"/>
        <v>0.000833333333333333-2.93077582024569i</v>
      </c>
      <c r="M1525" t="str">
        <f t="shared" si="448"/>
        <v>0.005-1.03125694637522i</v>
      </c>
      <c r="N1525">
        <f t="shared" si="449"/>
        <v>69.328222612900433</v>
      </c>
      <c r="O1525">
        <f t="shared" si="450"/>
        <v>50.972184858557171</v>
      </c>
      <c r="P1525" s="3">
        <f t="shared" si="451"/>
        <v>50.972184858557171</v>
      </c>
      <c r="Q1525" s="3">
        <f t="shared" si="452"/>
        <v>-110.67177738709957</v>
      </c>
      <c r="R1525">
        <f t="shared" si="453"/>
        <v>69.328222612900433</v>
      </c>
      <c r="S1525">
        <f t="shared" si="454"/>
        <v>0.27509986893651317</v>
      </c>
      <c r="T1525">
        <f t="shared" si="437"/>
        <v>50.972184858557171</v>
      </c>
    </row>
    <row r="1526" spans="1:20" x14ac:dyDescent="0.25">
      <c r="A1526">
        <f t="shared" si="438"/>
        <v>1735.0717676360634</v>
      </c>
      <c r="B1526">
        <f t="shared" si="455"/>
        <v>276.14524843847192</v>
      </c>
      <c r="C1526" t="str">
        <f t="shared" si="439"/>
        <v>-124.690922163687-329.298932879193i</v>
      </c>
      <c r="D1526" t="str">
        <f t="shared" si="440"/>
        <v>3.4781244989557-57.6358236895958i</v>
      </c>
      <c r="E1526" t="str">
        <f t="shared" si="441"/>
        <v>161.374542999256-2.12430180228325i</v>
      </c>
      <c r="F1526" t="str">
        <f t="shared" si="442"/>
        <v>2.90990982917584-540.86482007426i</v>
      </c>
      <c r="G1526" t="str">
        <f t="shared" si="443"/>
        <v>0.999999972255472-0.000166566885071742i</v>
      </c>
      <c r="H1526" t="str">
        <f t="shared" si="444"/>
        <v>15.2133317033337+6.54382100666052i</v>
      </c>
      <c r="I1526" t="str">
        <f t="shared" si="445"/>
        <v>24.2627096009535-55.5811603380557i</v>
      </c>
      <c r="K1526" t="str">
        <f t="shared" si="446"/>
        <v>0.277345226713992-0.120240398440454i</v>
      </c>
      <c r="L1526" t="str">
        <f t="shared" si="447"/>
        <v>0.000833333333333333-2.91968103232286i</v>
      </c>
      <c r="M1526" t="str">
        <f t="shared" si="448"/>
        <v>0.005-1.02735300495639i</v>
      </c>
      <c r="N1526">
        <f t="shared" si="449"/>
        <v>69.260542386162172</v>
      </c>
      <c r="O1526">
        <f t="shared" si="450"/>
        <v>50.933712945014904</v>
      </c>
      <c r="P1526" s="3">
        <f t="shared" si="451"/>
        <v>50.933712945014904</v>
      </c>
      <c r="Q1526" s="3">
        <f t="shared" si="452"/>
        <v>-110.73945761383783</v>
      </c>
      <c r="R1526">
        <f t="shared" si="453"/>
        <v>69.260542386162172</v>
      </c>
      <c r="S1526">
        <f t="shared" si="454"/>
        <v>0.27614524843847194</v>
      </c>
      <c r="T1526">
        <f t="shared" si="437"/>
        <v>50.933712945014904</v>
      </c>
    </row>
    <row r="1527" spans="1:20" x14ac:dyDescent="0.25">
      <c r="A1527">
        <f t="shared" si="438"/>
        <v>1741.6650403530805</v>
      </c>
      <c r="B1527">
        <f t="shared" si="455"/>
        <v>277.19460038253811</v>
      </c>
      <c r="C1527" t="str">
        <f t="shared" si="439"/>
        <v>-124.527395541989-327.695111100112i</v>
      </c>
      <c r="D1527" t="str">
        <f t="shared" si="440"/>
        <v>3.47812449514052-57.4176466841048i</v>
      </c>
      <c r="E1527" t="str">
        <f t="shared" si="441"/>
        <v>161.367661914162-2.12919210941093i</v>
      </c>
      <c r="F1527" t="str">
        <f t="shared" si="442"/>
        <v>2.90990982856109-538.817317956702i</v>
      </c>
      <c r="G1527" t="str">
        <f t="shared" si="443"/>
        <v>0.999999972044213-0.000167199839199693i</v>
      </c>
      <c r="H1527" t="str">
        <f t="shared" si="444"/>
        <v>15.2138033852145+6.56874695191015i</v>
      </c>
      <c r="I1527" t="str">
        <f t="shared" si="445"/>
        <v>24.262935844938-55.3714934523498i</v>
      </c>
      <c r="K1527" t="str">
        <f t="shared" si="446"/>
        <v>0.277009219266156-0.120549607247376i</v>
      </c>
      <c r="L1527" t="str">
        <f t="shared" si="447"/>
        <v>0.000833333333333333-2.90862824499189i</v>
      </c>
      <c r="M1527" t="str">
        <f t="shared" si="448"/>
        <v>0.005-1.02346384235544i</v>
      </c>
      <c r="N1527">
        <f t="shared" si="449"/>
        <v>69.192711936577865</v>
      </c>
      <c r="O1527">
        <f t="shared" si="450"/>
        <v>50.895206368696009</v>
      </c>
      <c r="P1527" s="3">
        <f t="shared" si="451"/>
        <v>50.895206368696009</v>
      </c>
      <c r="Q1527" s="3">
        <f t="shared" si="452"/>
        <v>-110.80728806342213</v>
      </c>
      <c r="R1527">
        <f t="shared" si="453"/>
        <v>69.192711936577865</v>
      </c>
      <c r="S1527">
        <f t="shared" si="454"/>
        <v>0.27719460038253813</v>
      </c>
      <c r="T1527">
        <f t="shared" si="437"/>
        <v>50.895206368696009</v>
      </c>
    </row>
    <row r="1528" spans="1:20" x14ac:dyDescent="0.25">
      <c r="A1528">
        <f t="shared" si="438"/>
        <v>1748.2833675064221</v>
      </c>
      <c r="B1528">
        <f t="shared" si="455"/>
        <v>278.24793986399175</v>
      </c>
      <c r="C1528" t="str">
        <f t="shared" si="439"/>
        <v>-124.36305623181-326.096944548219i</v>
      </c>
      <c r="D1528" t="str">
        <f t="shared" si="440"/>
        <v>3.4781244912963-57.200295650738i</v>
      </c>
      <c r="E1528" t="str">
        <f t="shared" si="441"/>
        <v>161.360746819755-2.13407303459294i</v>
      </c>
      <c r="F1528" t="str">
        <f t="shared" si="442"/>
        <v>2.90990982794167-536.777566907158i</v>
      </c>
      <c r="G1528" t="str">
        <f t="shared" si="443"/>
        <v>0.999999971831345-0.000167835198552925i</v>
      </c>
      <c r="H1528" t="str">
        <f t="shared" si="444"/>
        <v>15.2142786737485+6.59376829682853i</v>
      </c>
      <c r="I1528" t="str">
        <f t="shared" si="445"/>
        <v>24.2631638157572-55.1626231410717i</v>
      </c>
      <c r="K1528" t="str">
        <f t="shared" si="446"/>
        <v>0.276671484108966-0.120858667404288i</v>
      </c>
      <c r="L1528" t="str">
        <f t="shared" si="447"/>
        <v>0.000833333333333333-2.89761729925472i</v>
      </c>
      <c r="M1528" t="str">
        <f t="shared" si="448"/>
        <v>0.005-1.01958940262546i</v>
      </c>
      <c r="N1528">
        <f t="shared" si="449"/>
        <v>69.124731633282167</v>
      </c>
      <c r="O1528">
        <f t="shared" si="450"/>
        <v>50.856664959504243</v>
      </c>
      <c r="P1528" s="3">
        <f t="shared" si="451"/>
        <v>50.856664959504243</v>
      </c>
      <c r="Q1528" s="3">
        <f t="shared" si="452"/>
        <v>-110.87526836671783</v>
      </c>
      <c r="R1528">
        <f t="shared" si="453"/>
        <v>69.124731633282167</v>
      </c>
      <c r="S1528">
        <f t="shared" si="454"/>
        <v>0.27824793986399177</v>
      </c>
      <c r="T1528">
        <f t="shared" si="437"/>
        <v>50.856664959504243</v>
      </c>
    </row>
    <row r="1529" spans="1:20" x14ac:dyDescent="0.25">
      <c r="A1529">
        <f t="shared" si="438"/>
        <v>1754.9268443029466</v>
      </c>
      <c r="B1529">
        <f t="shared" si="455"/>
        <v>279.30528203547493</v>
      </c>
      <c r="C1529" t="str">
        <f t="shared" si="439"/>
        <v>-124.197902923171-324.504417246776i</v>
      </c>
      <c r="D1529" t="str">
        <f t="shared" si="440"/>
        <v>3.4781244874228-56.9837674628273i</v>
      </c>
      <c r="E1529" t="str">
        <f t="shared" si="441"/>
        <v>161.353797664463-2.13894434992063i</v>
      </c>
      <c r="F1529" t="str">
        <f t="shared" si="442"/>
        <v>2.90990982731751-534.74553758312i</v>
      </c>
      <c r="G1529" t="str">
        <f t="shared" si="443"/>
        <v>0.999999971616857-0.00016847297227129i</v>
      </c>
      <c r="H1529" t="str">
        <f t="shared" si="444"/>
        <v>15.2147575966295+6.61888541174809i</v>
      </c>
      <c r="I1529" t="str">
        <f t="shared" si="445"/>
        <v>24.263393526622-54.9545463999768i</v>
      </c>
      <c r="K1529" t="str">
        <f t="shared" si="446"/>
        <v>0.276332017674456-0.121167568839105i</v>
      </c>
      <c r="L1529" t="str">
        <f t="shared" si="447"/>
        <v>0.000833333333333333-2.88664803671521i</v>
      </c>
      <c r="M1529" t="str">
        <f t="shared" si="448"/>
        <v>0.005-1.01572963003134i</v>
      </c>
      <c r="N1529">
        <f t="shared" si="449"/>
        <v>69.056601853271999</v>
      </c>
      <c r="O1529">
        <f t="shared" si="450"/>
        <v>50.818088547107152</v>
      </c>
      <c r="P1529" s="3">
        <f t="shared" si="451"/>
        <v>50.818088547107152</v>
      </c>
      <c r="Q1529" s="3">
        <f t="shared" si="452"/>
        <v>-110.943398146728</v>
      </c>
      <c r="R1529">
        <f t="shared" si="453"/>
        <v>69.056601853271999</v>
      </c>
      <c r="S1529">
        <f t="shared" si="454"/>
        <v>0.27930528203547494</v>
      </c>
      <c r="T1529">
        <f t="shared" si="437"/>
        <v>50.818088547107152</v>
      </c>
    </row>
    <row r="1530" spans="1:20" x14ac:dyDescent="0.25">
      <c r="A1530">
        <f t="shared" si="438"/>
        <v>1761.5955663112979</v>
      </c>
      <c r="B1530">
        <f t="shared" si="455"/>
        <v>280.36664210720977</v>
      </c>
      <c r="C1530" t="str">
        <f t="shared" si="439"/>
        <v>-124.03193434017-322.917513328706i</v>
      </c>
      <c r="D1530" t="str">
        <f t="shared" si="440"/>
        <v>3.47812448351981-56.7680590055427i</v>
      </c>
      <c r="E1530" t="str">
        <f t="shared" si="441"/>
        <v>161.346814398197-2.14380582613484i</v>
      </c>
      <c r="F1530" t="str">
        <f t="shared" si="442"/>
        <v>2.90990982668862-532.721200753171i</v>
      </c>
      <c r="G1530" t="str">
        <f t="shared" si="443"/>
        <v>0.999999971400735-0.000169113169529373i</v>
      </c>
      <c r="H1530" t="str">
        <f t="shared" si="444"/>
        <v>15.215240181765+6.64409866849877i</v>
      </c>
      <c r="I1530" t="str">
        <f t="shared" si="445"/>
        <v>24.2636249908468-54.7472602362395i</v>
      </c>
      <c r="K1530" t="str">
        <f t="shared" si="446"/>
        <v>0.275990816458114-0.121476301410542i</v>
      </c>
      <c r="L1530" t="str">
        <f t="shared" si="447"/>
        <v>0.000833333333333333-2.87572029957682i</v>
      </c>
      <c r="M1530" t="str">
        <f t="shared" si="448"/>
        <v>0.005-1.01188446904895i</v>
      </c>
      <c r="N1530">
        <f t="shared" si="449"/>
        <v>68.988322981449272</v>
      </c>
      <c r="O1530">
        <f t="shared" si="450"/>
        <v>50.77947696094482</v>
      </c>
      <c r="P1530" s="3">
        <f t="shared" si="451"/>
        <v>50.77947696094482</v>
      </c>
      <c r="Q1530" s="3">
        <f t="shared" si="452"/>
        <v>-111.01167701855073</v>
      </c>
      <c r="R1530">
        <f t="shared" si="453"/>
        <v>68.988322981449272</v>
      </c>
      <c r="S1530">
        <f t="shared" si="454"/>
        <v>0.2803666421072098</v>
      </c>
      <c r="T1530">
        <f t="shared" si="437"/>
        <v>50.77947696094482</v>
      </c>
    </row>
    <row r="1531" spans="1:20" x14ac:dyDescent="0.25">
      <c r="A1531">
        <f t="shared" si="438"/>
        <v>1768.2896294632808</v>
      </c>
      <c r="B1531">
        <f t="shared" si="455"/>
        <v>281.43203534721715</v>
      </c>
      <c r="C1531" t="str">
        <f t="shared" si="439"/>
        <v>-123.865149241413-321.336217036086i</v>
      </c>
      <c r="D1531" t="str">
        <f t="shared" si="440"/>
        <v>3.47812447958711-56.5531671758453i</v>
      </c>
      <c r="E1531" t="str">
        <f t="shared" si="441"/>
        <v>161.339796972366-2.1486572326339i</v>
      </c>
      <c r="F1531" t="str">
        <f t="shared" si="442"/>
        <v>2.90990982605494-530.704527296542i</v>
      </c>
      <c r="G1531" t="str">
        <f t="shared" si="443"/>
        <v>0.999999971182968-0.000169755799536616i</v>
      </c>
      <c r="H1531" t="str">
        <f t="shared" si="444"/>
        <v>15.2157264572792+6.66940844041394i</v>
      </c>
      <c r="I1531" t="str">
        <f t="shared" si="445"/>
        <v>24.2638582218466-54.540761668413i</v>
      </c>
      <c r="K1531" t="str">
        <f t="shared" si="446"/>
        <v>0.275647877019851-0.121784854908365i</v>
      </c>
      <c r="L1531" t="str">
        <f t="shared" si="447"/>
        <v>0.000833333333333333-2.86483393064038i</v>
      </c>
      <c r="M1531" t="str">
        <f t="shared" si="448"/>
        <v>0.005-1.00805386436437i</v>
      </c>
      <c r="N1531">
        <f t="shared" si="449"/>
        <v>68.919895410668772</v>
      </c>
      <c r="O1531">
        <f t="shared" si="450"/>
        <v>50.740830030237049</v>
      </c>
      <c r="P1531" s="3">
        <f t="shared" si="451"/>
        <v>50.740830030237049</v>
      </c>
      <c r="Q1531" s="3">
        <f t="shared" si="452"/>
        <v>-111.08010458933123</v>
      </c>
      <c r="R1531">
        <f t="shared" si="453"/>
        <v>68.919895410668772</v>
      </c>
      <c r="S1531">
        <f t="shared" si="454"/>
        <v>0.28143203534721717</v>
      </c>
      <c r="T1531">
        <f t="shared" si="437"/>
        <v>50.740830030237049</v>
      </c>
    </row>
    <row r="1532" spans="1:20" x14ac:dyDescent="0.25">
      <c r="A1532">
        <f t="shared" si="438"/>
        <v>1775.0091300552413</v>
      </c>
      <c r="B1532">
        <f t="shared" si="455"/>
        <v>282.50147708153656</v>
      </c>
      <c r="C1532" t="str">
        <f t="shared" si="439"/>
        <v>-123.697546420473-319.760512719663i</v>
      </c>
      <c r="D1532" t="str">
        <f t="shared" si="440"/>
        <v>3.47812447562446-56.3390888824438i</v>
      </c>
      <c r="E1532" t="str">
        <f t="shared" si="441"/>
        <v>161.332745339898-2.1534983374809i</v>
      </c>
      <c r="F1532" t="str">
        <f t="shared" si="442"/>
        <v>2.90990982541644-528.695488202707i</v>
      </c>
      <c r="G1532" t="str">
        <f t="shared" si="443"/>
        <v>0.999999970963542-0.000170400871537465i</v>
      </c>
      <c r="H1532" t="str">
        <f t="shared" si="444"/>
        <v>15.2162164515139+6.69481510233783i</v>
      </c>
      <c r="I1532" t="str">
        <f t="shared" si="445"/>
        <v>24.2640932331408-54.3350477263849i</v>
      </c>
      <c r="K1532" t="str">
        <f t="shared" si="446"/>
        <v>0.275303195984963-0.122093219053669i</v>
      </c>
      <c r="L1532" t="str">
        <f t="shared" si="447"/>
        <v>0.000833333333333333-2.85398877330183i</v>
      </c>
      <c r="M1532" t="str">
        <f t="shared" si="448"/>
        <v>0.005-1.00423776087305i</v>
      </c>
      <c r="N1532">
        <f t="shared" si="449"/>
        <v>68.851319541783496</v>
      </c>
      <c r="O1532">
        <f t="shared" si="450"/>
        <v>50.702147583991604</v>
      </c>
      <c r="P1532" s="3">
        <f t="shared" si="451"/>
        <v>50.702147583991604</v>
      </c>
      <c r="Q1532" s="3">
        <f t="shared" si="452"/>
        <v>-111.1486804582165</v>
      </c>
      <c r="R1532">
        <f t="shared" si="453"/>
        <v>68.851319541783496</v>
      </c>
      <c r="S1532">
        <f t="shared" si="454"/>
        <v>0.28250147708153656</v>
      </c>
      <c r="T1532">
        <f t="shared" si="437"/>
        <v>50.702147583991604</v>
      </c>
    </row>
    <row r="1533" spans="1:20" x14ac:dyDescent="0.25">
      <c r="A1533">
        <f t="shared" si="438"/>
        <v>1781.7541647494511</v>
      </c>
      <c r="B1533">
        <f t="shared" si="455"/>
        <v>283.57498269444642</v>
      </c>
      <c r="C1533" t="str">
        <f t="shared" si="439"/>
        <v>-123.529124706353-318.190384838361i</v>
      </c>
      <c r="D1533" t="str">
        <f t="shared" si="440"/>
        <v>3.47812447163164-56.1258210457503i</v>
      </c>
      <c r="E1533" t="str">
        <f t="shared" si="441"/>
        <v>161.325659455258-2.15832890741314i</v>
      </c>
      <c r="F1533" t="str">
        <f t="shared" si="442"/>
        <v>2.90990982477307-526.694054570967i</v>
      </c>
      <c r="G1533" t="str">
        <f t="shared" si="443"/>
        <v>0.999999970742446-0.000171048394811489i</v>
      </c>
      <c r="H1533" t="str">
        <f t="shared" si="444"/>
        <v>15.2167101930302+6.72031903063175i</v>
      </c>
      <c r="I1533" t="str">
        <f t="shared" si="445"/>
        <v>24.264330038352-54.1301154513345i</v>
      </c>
      <c r="K1533" t="str">
        <f t="shared" si="446"/>
        <v>0.274956770045109-0.122401383499165i</v>
      </c>
      <c r="L1533" t="str">
        <f t="shared" si="447"/>
        <v>0.000833333333333333-2.84318467154994i</v>
      </c>
      <c r="M1533" t="str">
        <f t="shared" si="448"/>
        <v>0.005-1.00043610367907i</v>
      </c>
      <c r="N1533">
        <f t="shared" si="449"/>
        <v>68.782595783688578</v>
      </c>
      <c r="O1533">
        <f t="shared" si="450"/>
        <v>50.663429451012377</v>
      </c>
      <c r="P1533" s="3">
        <f t="shared" si="451"/>
        <v>50.663429451012377</v>
      </c>
      <c r="Q1533" s="3">
        <f t="shared" si="452"/>
        <v>-111.21740421631142</v>
      </c>
      <c r="R1533">
        <f t="shared" si="453"/>
        <v>68.782595783688578</v>
      </c>
      <c r="S1533">
        <f t="shared" si="454"/>
        <v>0.28357498269444642</v>
      </c>
      <c r="T1533">
        <f t="shared" si="437"/>
        <v>50.663429451012377</v>
      </c>
    </row>
    <row r="1534" spans="1:20" x14ac:dyDescent="0.25">
      <c r="A1534">
        <f t="shared" si="438"/>
        <v>1788.5248305754992</v>
      </c>
      <c r="B1534">
        <f t="shared" si="455"/>
        <v>284.65256762868535</v>
      </c>
      <c r="C1534" t="str">
        <f t="shared" si="439"/>
        <v>-123.35988296393-316.625817958767i</v>
      </c>
      <c r="D1534" t="str">
        <f t="shared" si="440"/>
        <v>3.4781244676084-55.9133605978353i</v>
      </c>
      <c r="E1534" t="str">
        <f t="shared" si="441"/>
        <v>161.318539274469-2.16314870784894i</v>
      </c>
      <c r="F1534" t="str">
        <f t="shared" si="442"/>
        <v>2.90990982412479-524.700197610024i</v>
      </c>
      <c r="G1534" t="str">
        <f t="shared" si="443"/>
        <v>0.999999970519666-0.000171698378673522i</v>
      </c>
      <c r="H1534" t="str">
        <f t="shared" si="444"/>
        <v>15.2172077106109+6.74592060318143i</v>
      </c>
      <c r="I1534" t="str">
        <f t="shared" si="445"/>
        <v>24.264568651208-53.9259618956919i</v>
      </c>
      <c r="K1534" t="str">
        <f t="shared" si="446"/>
        <v>0.274608595959273-0.122709337829477i</v>
      </c>
      <c r="L1534" t="str">
        <f t="shared" si="447"/>
        <v>0.000833333333333333-2.83242146996408i</v>
      </c>
      <c r="M1534" t="str">
        <f t="shared" si="448"/>
        <v>0.005-0.996648838094318i</v>
      </c>
      <c r="N1534">
        <f t="shared" si="449"/>
        <v>68.713724553367172</v>
      </c>
      <c r="O1534">
        <f t="shared" si="450"/>
        <v>50.624675459907273</v>
      </c>
      <c r="P1534" s="3">
        <f t="shared" si="451"/>
        <v>50.624675459907273</v>
      </c>
      <c r="Q1534" s="3">
        <f t="shared" si="452"/>
        <v>-111.28627544663283</v>
      </c>
      <c r="R1534">
        <f t="shared" si="453"/>
        <v>68.713724553367172</v>
      </c>
      <c r="S1534">
        <f t="shared" si="454"/>
        <v>0.28465256762868535</v>
      </c>
      <c r="T1534">
        <f t="shared" si="437"/>
        <v>50.624675459907273</v>
      </c>
    </row>
    <row r="1535" spans="1:20" x14ac:dyDescent="0.25">
      <c r="A1535">
        <f t="shared" si="438"/>
        <v>1795.3212249316862</v>
      </c>
      <c r="B1535">
        <f t="shared" si="455"/>
        <v>285.73424738567434</v>
      </c>
      <c r="C1535" t="str">
        <f t="shared" si="439"/>
        <v>-123.189820094422-315.066796754647i</v>
      </c>
      <c r="D1535" t="str">
        <f t="shared" si="440"/>
        <v>3.47812446355453-55.7017044823839i</v>
      </c>
      <c r="E1535" t="str">
        <f t="shared" si="441"/>
        <v>161.311384755133-2.16795750289797i</v>
      </c>
      <c r="F1535" t="str">
        <f t="shared" si="442"/>
        <v>2.90990982347158-522.713888637579i</v>
      </c>
      <c r="G1535" t="str">
        <f t="shared" si="443"/>
        <v>0.99999997029519-0.000172350832473793i</v>
      </c>
      <c r="H1535" t="str">
        <f t="shared" si="444"/>
        <v>15.2177090332613+6.77162019940353i</v>
      </c>
      <c r="I1535" t="str">
        <f t="shared" si="445"/>
        <v>24.2648090855421-53.7225841230933i</v>
      </c>
      <c r="K1535" t="str">
        <f t="shared" si="446"/>
        <v>0.27425867055475-0.123017071561462i</v>
      </c>
      <c r="L1535" t="str">
        <f t="shared" si="447"/>
        <v>0.000833333333333333-2.82169901371198i</v>
      </c>
      <c r="M1535" t="str">
        <f t="shared" si="448"/>
        <v>0.005-0.992875909637686i</v>
      </c>
      <c r="N1535">
        <f t="shared" si="449"/>
        <v>68.644706275934638</v>
      </c>
      <c r="O1535">
        <f t="shared" si="450"/>
        <v>50.585885439097112</v>
      </c>
      <c r="P1535" s="3">
        <f t="shared" si="451"/>
        <v>50.585885439097112</v>
      </c>
      <c r="Q1535" s="3">
        <f t="shared" si="452"/>
        <v>-111.35529372406536</v>
      </c>
      <c r="R1535">
        <f t="shared" si="453"/>
        <v>68.644706275934638</v>
      </c>
      <c r="S1535">
        <f t="shared" si="454"/>
        <v>0.28573424738567432</v>
      </c>
      <c r="T1535">
        <f t="shared" si="437"/>
        <v>50.585885439097112</v>
      </c>
    </row>
    <row r="1536" spans="1:20" x14ac:dyDescent="0.25">
      <c r="A1536">
        <f t="shared" si="438"/>
        <v>1802.1434455864267</v>
      </c>
      <c r="B1536">
        <f t="shared" si="455"/>
        <v>286.82003752573991</v>
      </c>
      <c r="C1536" t="str">
        <f t="shared" si="439"/>
        <v>-123.018935035827-313.513306006406i</v>
      </c>
      <c r="D1536" t="str">
        <f t="shared" si="440"/>
        <v>3.4781244594698-55.4908496546519i</v>
      </c>
      <c r="E1536" t="str">
        <f t="shared" si="441"/>
        <v>161.304195856447-2.1727550553688i</v>
      </c>
      <c r="F1536" t="str">
        <f t="shared" si="442"/>
        <v>2.9099098228134-520.73509907991i</v>
      </c>
      <c r="G1536" t="str">
        <f t="shared" si="443"/>
        <v>0.999999970069004-0.000173005765598062i</v>
      </c>
      <c r="H1536" t="str">
        <f t="shared" si="444"/>
        <v>15.2182141902117+6.79741820025274i</v>
      </c>
      <c r="I1536" t="str">
        <f t="shared" si="445"/>
        <v>24.2650513552938-53.5199792083408i</v>
      </c>
      <c r="K1536" t="str">
        <f t="shared" si="446"/>
        <v>0.273906990728111-0.123324574144524i</v>
      </c>
      <c r="L1536" t="str">
        <f t="shared" si="447"/>
        <v>0.000833333333333333-2.81101714854749i</v>
      </c>
      <c r="M1536" t="str">
        <f t="shared" si="448"/>
        <v>0.005-0.989117264034355i</v>
      </c>
      <c r="N1536">
        <f t="shared" si="449"/>
        <v>68.575541384683603</v>
      </c>
      <c r="O1536">
        <f t="shared" si="450"/>
        <v>50.547059216823286</v>
      </c>
      <c r="P1536" s="3">
        <f t="shared" si="451"/>
        <v>50.547059216823286</v>
      </c>
      <c r="Q1536" s="3">
        <f t="shared" si="452"/>
        <v>-111.4244586153164</v>
      </c>
      <c r="R1536">
        <f t="shared" si="453"/>
        <v>68.575541384683603</v>
      </c>
      <c r="S1536">
        <f t="shared" si="454"/>
        <v>0.28682003752573992</v>
      </c>
      <c r="T1536">
        <f t="shared" si="437"/>
        <v>50.547059216823286</v>
      </c>
    </row>
    <row r="1537" spans="1:20" x14ac:dyDescent="0.25">
      <c r="A1537">
        <f t="shared" si="438"/>
        <v>1808.991590679655</v>
      </c>
      <c r="B1537">
        <f t="shared" si="455"/>
        <v>287.90995366833772</v>
      </c>
      <c r="C1537" t="str">
        <f t="shared" si="439"/>
        <v>-122.847226763394-311.965330600587i</v>
      </c>
      <c r="D1537" t="str">
        <f t="shared" si="440"/>
        <v>3.47812445535397-55.2807930814218i</v>
      </c>
      <c r="E1537" t="str">
        <f t="shared" si="441"/>
        <v>161.296972539225-2.17754112678006i</v>
      </c>
      <c r="F1537" t="str">
        <f t="shared" si="442"/>
        <v>2.90990982215021-518.763800471465i</v>
      </c>
      <c r="G1537" t="str">
        <f t="shared" si="443"/>
        <v>0.999999969841096-0.000173663187467756i</v>
      </c>
      <c r="H1537" t="str">
        <f t="shared" si="444"/>
        <v>15.218723210919+6.82331498822855i</v>
      </c>
      <c r="I1537" t="str">
        <f t="shared" si="445"/>
        <v>24.2652954745097-53.3181442373597i</v>
      </c>
      <c r="K1537" t="str">
        <f t="shared" si="446"/>
        <v>0.27355355344619-0.123631834960962i</v>
      </c>
      <c r="L1537" t="str">
        <f t="shared" si="447"/>
        <v>0.000833333333333333-2.80037572080842i</v>
      </c>
      <c r="M1537" t="str">
        <f t="shared" si="448"/>
        <v>0.005-0.985372847214939i</v>
      </c>
      <c r="N1537">
        <f t="shared" si="449"/>
        <v>68.506230321126495</v>
      </c>
      <c r="O1537">
        <f t="shared" si="450"/>
        <v>50.508196621156742</v>
      </c>
      <c r="P1537" s="3">
        <f t="shared" si="451"/>
        <v>50.508196621156742</v>
      </c>
      <c r="Q1537" s="3">
        <f t="shared" si="452"/>
        <v>-111.49376967887351</v>
      </c>
      <c r="R1537">
        <f t="shared" si="453"/>
        <v>68.506230321126495</v>
      </c>
      <c r="S1537">
        <f t="shared" si="454"/>
        <v>0.28790995366833771</v>
      </c>
      <c r="T1537">
        <f t="shared" si="437"/>
        <v>50.508196621156742</v>
      </c>
    </row>
    <row r="1538" spans="1:20" x14ac:dyDescent="0.25">
      <c r="A1538">
        <f t="shared" si="438"/>
        <v>1815.8657587242378</v>
      </c>
      <c r="B1538">
        <f t="shared" si="455"/>
        <v>289.00401149227741</v>
      </c>
      <c r="C1538" t="str">
        <f t="shared" si="439"/>
        <v>-122.674694290071-310.422855529345i</v>
      </c>
      <c r="D1538" t="str">
        <f t="shared" si="440"/>
        <v>3.4781244512068-55.0715317409594i</v>
      </c>
      <c r="E1538" t="str">
        <f t="shared" si="441"/>
        <v>161.289714765918-2.18231547736778i</v>
      </c>
      <c r="F1538" t="str">
        <f t="shared" si="442"/>
        <v>2.90990982148197-516.799964454452i</v>
      </c>
      <c r="G1538" t="str">
        <f t="shared" si="443"/>
        <v>0.999999969611453-0.000174323107540101i</v>
      </c>
      <c r="H1538" t="str">
        <f t="shared" si="444"/>
        <v>15.2192361250682+6.84931094738266i</v>
      </c>
      <c r="I1538" t="str">
        <f t="shared" si="445"/>
        <v>24.2655414573451-53.117076307156i</v>
      </c>
      <c r="K1538" t="str">
        <f t="shared" si="446"/>
        <v>0.273198355747058-0.123938843326323i</v>
      </c>
      <c r="L1538" t="str">
        <f t="shared" si="447"/>
        <v>0.000833333333333333-2.78977457741425i</v>
      </c>
      <c r="M1538" t="str">
        <f t="shared" si="448"/>
        <v>0.005-0.981642605314744i</v>
      </c>
      <c r="N1538">
        <f t="shared" si="449"/>
        <v>68.436773535040075</v>
      </c>
      <c r="O1538">
        <f t="shared" si="450"/>
        <v>50.469297480006539</v>
      </c>
      <c r="P1538" s="3">
        <f t="shared" si="451"/>
        <v>50.469297480006539</v>
      </c>
      <c r="Q1538" s="3">
        <f t="shared" si="452"/>
        <v>-111.56322646495993</v>
      </c>
      <c r="R1538">
        <f t="shared" si="453"/>
        <v>68.436773535040075</v>
      </c>
      <c r="S1538">
        <f t="shared" si="454"/>
        <v>0.28900401149227739</v>
      </c>
      <c r="T1538">
        <f t="shared" si="437"/>
        <v>50.469297480006539</v>
      </c>
    </row>
    <row r="1539" spans="1:20" x14ac:dyDescent="0.25">
      <c r="A1539">
        <f t="shared" si="438"/>
        <v>1822.7660486073898</v>
      </c>
      <c r="B1539">
        <f t="shared" si="455"/>
        <v>290.10222673594808</v>
      </c>
      <c r="C1539" t="str">
        <f t="shared" si="439"/>
        <v>-122.501336666957-308.88586588991i</v>
      </c>
      <c r="D1539" t="str">
        <f t="shared" si="440"/>
        <v>3.47812444702805-54.8630626229698i</v>
      </c>
      <c r="E1539" t="str">
        <f t="shared" si="441"/>
        <v>161.28242250063-2.18707786609726i</v>
      </c>
      <c r="F1539" t="str">
        <f t="shared" si="442"/>
        <v>2.90990982080864-514.84356277843i</v>
      </c>
      <c r="G1539" t="str">
        <f t="shared" si="443"/>
        <v>0.999999969380061-0.000174985535308263i</v>
      </c>
      <c r="H1539" t="str">
        <f t="shared" si="444"/>
        <v>15.2197529625744+6.87540646332542i</v>
      </c>
      <c r="I1539" t="str">
        <f t="shared" si="445"/>
        <v>24.2657893180633-52.9167725257753i</v>
      </c>
      <c r="K1539" t="str">
        <f t="shared" si="446"/>
        <v>0.272841394741011-0.124245588489762i</v>
      </c>
      <c r="L1539" t="str">
        <f t="shared" si="447"/>
        <v>0.000833333333333333-2.77921356586397i</v>
      </c>
      <c r="M1539" t="str">
        <f t="shared" si="448"/>
        <v>0.005-0.977926484672985i</v>
      </c>
      <c r="N1539">
        <f t="shared" si="449"/>
        <v>68.367171484508788</v>
      </c>
      <c r="O1539">
        <f t="shared" si="450"/>
        <v>50.430361621128277</v>
      </c>
      <c r="P1539" s="3">
        <f t="shared" si="451"/>
        <v>50.430361621128277</v>
      </c>
      <c r="Q1539" s="3">
        <f t="shared" si="452"/>
        <v>-111.63282851549121</v>
      </c>
      <c r="R1539">
        <f t="shared" si="453"/>
        <v>68.367171484508788</v>
      </c>
      <c r="S1539">
        <f t="shared" si="454"/>
        <v>0.2901022267359481</v>
      </c>
      <c r="T1539">
        <f t="shared" si="437"/>
        <v>50.430361621128277</v>
      </c>
    </row>
    <row r="1540" spans="1:20" x14ac:dyDescent="0.25">
      <c r="A1540">
        <f t="shared" si="438"/>
        <v>1829.692559592098</v>
      </c>
      <c r="B1540">
        <f t="shared" si="455"/>
        <v>291.20461519754468</v>
      </c>
      <c r="C1540" t="str">
        <f t="shared" si="439"/>
        <v>-122.327152983764-307.354346884063i</v>
      </c>
      <c r="D1540" t="str">
        <f t="shared" si="440"/>
        <v>3.47812444281747-54.6553827285548i</v>
      </c>
      <c r="E1540" t="str">
        <f t="shared" si="441"/>
        <v>161.275095709145-2.19182805067251i</v>
      </c>
      <c r="F1540" t="str">
        <f t="shared" si="442"/>
        <v>2.90990982013019-512.894567299902i</v>
      </c>
      <c r="G1540" t="str">
        <f t="shared" si="443"/>
        <v>0.999999969146908-0.00017565048030148i</v>
      </c>
      <c r="H1540" t="str">
        <f t="shared" si="444"/>
        <v>15.2202737535849+6.90160192323339i</v>
      </c>
      <c r="I1540" t="str">
        <f t="shared" si="445"/>
        <v>24.2660390710379-52.7172300122619i</v>
      </c>
      <c r="K1540" t="str">
        <f t="shared" si="446"/>
        <v>0.272482667611543-0.124552059634425i</v>
      </c>
      <c r="L1540" t="str">
        <f t="shared" si="447"/>
        <v>0.000833333333333333-2.76869253423388i</v>
      </c>
      <c r="M1540" t="str">
        <f t="shared" si="448"/>
        <v>0.005-0.974224431832025i</v>
      </c>
      <c r="N1540">
        <f t="shared" si="449"/>
        <v>68.297424635967076</v>
      </c>
      <c r="O1540">
        <f t="shared" si="450"/>
        <v>50.391388872133334</v>
      </c>
      <c r="P1540" s="3">
        <f t="shared" si="451"/>
        <v>50.391388872133334</v>
      </c>
      <c r="Q1540" s="3">
        <f t="shared" si="452"/>
        <v>-111.70257536403292</v>
      </c>
      <c r="R1540">
        <f t="shared" si="453"/>
        <v>68.297424635967076</v>
      </c>
      <c r="S1540">
        <f t="shared" si="454"/>
        <v>0.2912046151975447</v>
      </c>
      <c r="T1540">
        <f t="shared" si="437"/>
        <v>50.391388872133334</v>
      </c>
    </row>
    <row r="1541" spans="1:20" x14ac:dyDescent="0.25">
      <c r="A1541">
        <f t="shared" si="438"/>
        <v>1836.645391318548</v>
      </c>
      <c r="B1541">
        <f t="shared" si="455"/>
        <v>292.31119273529538</v>
      </c>
      <c r="C1541" t="str">
        <f t="shared" si="439"/>
        <v>-122.152142369265-305.828283817587i</v>
      </c>
      <c r="D1541" t="str">
        <f t="shared" si="440"/>
        <v>3.47812443857484-54.4484890701696i</v>
      </c>
      <c r="E1541" t="str">
        <f t="shared" si="441"/>
        <v>161.267734358938-2.19656578754605i</v>
      </c>
      <c r="F1541" t="str">
        <f t="shared" si="442"/>
        <v>2.90990981944656-510.952949981917i</v>
      </c>
      <c r="G1541" t="str">
        <f t="shared" si="443"/>
        <v>0.999999968911979-0.000176317952085205i</v>
      </c>
      <c r="H1541" t="str">
        <f t="shared" si="444"/>
        <v>15.2207985284803+6.92789771585634i</v>
      </c>
      <c r="I1541" t="str">
        <f t="shared" si="445"/>
        <v>24.2662907307533-52.5184458966157i</v>
      </c>
      <c r="K1541" t="str">
        <f t="shared" si="446"/>
        <v>0.272122171616339-0.124858245877844i</v>
      </c>
      <c r="L1541" t="str">
        <f t="shared" si="447"/>
        <v>0.000833333333333333-2.75821133117541i</v>
      </c>
      <c r="M1541" t="str">
        <f t="shared" si="448"/>
        <v>0.005-0.970536393536584i</v>
      </c>
      <c r="N1541">
        <f t="shared" si="449"/>
        <v>68.227533464242455</v>
      </c>
      <c r="O1541">
        <f t="shared" si="450"/>
        <v>50.352379060497412</v>
      </c>
      <c r="P1541" s="3">
        <f t="shared" si="451"/>
        <v>50.352379060497412</v>
      </c>
      <c r="Q1541" s="3">
        <f t="shared" si="452"/>
        <v>-111.77246653575754</v>
      </c>
      <c r="R1541">
        <f t="shared" si="453"/>
        <v>68.227533464242455</v>
      </c>
      <c r="S1541">
        <f t="shared" si="454"/>
        <v>0.29231119273529538</v>
      </c>
      <c r="T1541">
        <f t="shared" si="437"/>
        <v>50.352379060497412</v>
      </c>
    </row>
    <row r="1542" spans="1:20" x14ac:dyDescent="0.25">
      <c r="A1542">
        <f t="shared" si="438"/>
        <v>1843.6246438055587</v>
      </c>
      <c r="B1542">
        <f t="shared" si="455"/>
        <v>293.4219752676895</v>
      </c>
      <c r="C1542" t="str">
        <f t="shared" si="439"/>
        <v>-121.976303991746-304.307662099724i</v>
      </c>
      <c r="D1542" t="str">
        <f t="shared" si="440"/>
        <v>3.47812443429991-54.2423786715792i</v>
      </c>
      <c r="E1542" t="str">
        <f t="shared" si="441"/>
        <v>161.260338419199-2.20129083193081i</v>
      </c>
      <c r="F1542" t="str">
        <f t="shared" si="442"/>
        <v>2.90990981875774-509.018682893657i</v>
      </c>
      <c r="G1542" t="str">
        <f t="shared" si="443"/>
        <v>0.999999968675261-0.000176987960261232i</v>
      </c>
      <c r="H1542" t="str">
        <f t="shared" si="444"/>
        <v>15.2213273178771+6.95429423152403i</v>
      </c>
      <c r="I1542" t="str">
        <f t="shared" si="445"/>
        <v>24.2665443118045-52.3204173197529i</v>
      </c>
      <c r="K1542" t="str">
        <f t="shared" si="446"/>
        <v>0.271759904088258-0.125164136272338i</v>
      </c>
      <c r="L1542" t="str">
        <f t="shared" si="447"/>
        <v>0.000833333333333333-2.74776980591294i</v>
      </c>
      <c r="M1542" t="str">
        <f t="shared" si="448"/>
        <v>0.005-0.966862316733002i</v>
      </c>
      <c r="N1542">
        <f t="shared" si="449"/>
        <v>68.157498452598134</v>
      </c>
      <c r="O1542">
        <f t="shared" si="450"/>
        <v>50.313332013569692</v>
      </c>
      <c r="P1542" s="3">
        <f t="shared" si="451"/>
        <v>50.313332013569692</v>
      </c>
      <c r="Q1542" s="3">
        <f t="shared" si="452"/>
        <v>-111.84250154740187</v>
      </c>
      <c r="R1542">
        <f t="shared" si="453"/>
        <v>68.157498452598134</v>
      </c>
      <c r="S1542">
        <f t="shared" si="454"/>
        <v>0.29342197526768948</v>
      </c>
      <c r="T1542">
        <f t="shared" si="437"/>
        <v>50.313332013569692</v>
      </c>
    </row>
    <row r="1543" spans="1:20" x14ac:dyDescent="0.25">
      <c r="A1543">
        <f t="shared" si="438"/>
        <v>1850.6304174520196</v>
      </c>
      <c r="B1543">
        <f t="shared" si="455"/>
        <v>294.53697877370672</v>
      </c>
      <c r="C1543" t="str">
        <f t="shared" si="439"/>
        <v>-121.799637059465-302.792467242622i</v>
      </c>
      <c r="D1543" t="str">
        <f t="shared" si="440"/>
        <v>3.47812442999242-54.0370485678165i</v>
      </c>
      <c r="E1543" t="str">
        <f t="shared" si="441"/>
        <v>161.252907860853-2.20600293780998i</v>
      </c>
      <c r="F1543" t="str">
        <f t="shared" si="442"/>
        <v>2.90990981806367-507.091738210041i</v>
      </c>
      <c r="G1543" t="str">
        <f t="shared" si="443"/>
        <v>0.999999968436741-0.000177660514467849i</v>
      </c>
      <c r="H1543" t="str">
        <f t="shared" si="444"/>
        <v>15.2218601526293+6.98079186215406i</v>
      </c>
      <c r="I1543" t="str">
        <f t="shared" si="445"/>
        <v>24.2667998288997-52.1231414334641i</v>
      </c>
      <c r="K1543" t="str">
        <f t="shared" si="446"/>
        <v>0.271395862436313-0.125469719805441i</v>
      </c>
      <c r="L1543" t="str">
        <f t="shared" si="447"/>
        <v>0.000833333333333333-2.73736780824162i</v>
      </c>
      <c r="M1543" t="str">
        <f t="shared" si="448"/>
        <v>0.005-0.963202148568446i</v>
      </c>
      <c r="N1543">
        <f t="shared" si="449"/>
        <v>68.087320092773936</v>
      </c>
      <c r="O1543">
        <f t="shared" si="450"/>
        <v>50.274247558581976</v>
      </c>
      <c r="P1543" s="3">
        <f t="shared" si="451"/>
        <v>50.274247558581976</v>
      </c>
      <c r="Q1543" s="3">
        <f t="shared" si="452"/>
        <v>-111.91267990722606</v>
      </c>
      <c r="R1543">
        <f t="shared" si="453"/>
        <v>68.087320092773936</v>
      </c>
      <c r="S1543">
        <f t="shared" si="454"/>
        <v>0.29453697877370671</v>
      </c>
      <c r="T1543">
        <f t="shared" si="437"/>
        <v>50.274247558581976</v>
      </c>
    </row>
    <row r="1544" spans="1:20" x14ac:dyDescent="0.25">
      <c r="A1544">
        <f t="shared" si="438"/>
        <v>1857.6628130383376</v>
      </c>
      <c r="B1544">
        <f t="shared" si="455"/>
        <v>295.65621929304683</v>
      </c>
      <c r="C1544" t="str">
        <f t="shared" si="439"/>
        <v>-121.622140821104-301.282684860779i</v>
      </c>
      <c r="D1544" t="str">
        <f t="shared" si="440"/>
        <v>3.47812442565213-53.832495805139i</v>
      </c>
      <c r="E1544" t="str">
        <f t="shared" si="441"/>
        <v>161.245442656578-2.21070185794981i</v>
      </c>
      <c r="F1544" t="str">
        <f t="shared" si="442"/>
        <v>2.90990981736431-505.172088211321i</v>
      </c>
      <c r="G1544" t="str">
        <f t="shared" si="443"/>
        <v>0.999999968196404-0.000178335624379966i</v>
      </c>
      <c r="H1544" t="str">
        <f t="shared" si="444"/>
        <v>15.2223970638299+7.00739100125851i</v>
      </c>
      <c r="I1544" t="str">
        <f t="shared" si="445"/>
        <v>24.2670572968596-51.9266154003723i</v>
      </c>
      <c r="K1544" t="str">
        <f t="shared" si="446"/>
        <v>0.271030044146667-0.125774985400333i</v>
      </c>
      <c r="L1544" t="str">
        <f t="shared" si="447"/>
        <v>0.000833333333333333-2.72700518852523i</v>
      </c>
      <c r="M1544" t="str">
        <f t="shared" si="448"/>
        <v>0.005-0.959555836390158i</v>
      </c>
      <c r="N1544">
        <f t="shared" si="449"/>
        <v>68.016998885027732</v>
      </c>
      <c r="O1544">
        <f t="shared" si="450"/>
        <v>50.235125522657896</v>
      </c>
      <c r="P1544" s="3">
        <f t="shared" si="451"/>
        <v>50.235125522657896</v>
      </c>
      <c r="Q1544" s="3">
        <f t="shared" si="452"/>
        <v>-111.98300111497227</v>
      </c>
      <c r="R1544">
        <f t="shared" si="453"/>
        <v>68.016998885027732</v>
      </c>
      <c r="S1544">
        <f t="shared" si="454"/>
        <v>0.29565621929304681</v>
      </c>
      <c r="T1544">
        <f t="shared" si="437"/>
        <v>50.235125522657896</v>
      </c>
    </row>
    <row r="1545" spans="1:20" x14ac:dyDescent="0.25">
      <c r="A1545">
        <f t="shared" si="438"/>
        <v>1864.7219317278832</v>
      </c>
      <c r="B1545">
        <f t="shared" si="455"/>
        <v>296.77971292636039</v>
      </c>
      <c r="C1545" t="str">
        <f t="shared" si="439"/>
        <v>-121.443814566213-299.778300670471i</v>
      </c>
      <c r="D1545" t="str">
        <f t="shared" si="440"/>
        <v>3.4781244212788-53.6287174409866i</v>
      </c>
      <c r="E1545" t="str">
        <f t="shared" si="441"/>
        <v>161.237942780824-2.21538734390994i</v>
      </c>
      <c r="F1545" t="str">
        <f t="shared" si="442"/>
        <v>2.90990981665963-503.25970528269i</v>
      </c>
      <c r="G1545" t="str">
        <f t="shared" si="443"/>
        <v>0.999999967954237-0.000179013299709259i</v>
      </c>
      <c r="H1545" t="str">
        <f t="shared" si="444"/>
        <v>15.2229380828134+7.03409204395167i</v>
      </c>
      <c r="I1545" t="str">
        <f t="shared" si="445"/>
        <v>24.2673167306198-51.7308363938943i</v>
      </c>
      <c r="K1545" t="str">
        <f t="shared" si="446"/>
        <v>0.270662446783608-0.126079921916289i</v>
      </c>
      <c r="L1545" t="str">
        <f t="shared" si="447"/>
        <v>0.000833333333333333-2.71668179769399i</v>
      </c>
      <c r="M1545" t="str">
        <f t="shared" si="448"/>
        <v>0.005-0.955923327744733i</v>
      </c>
      <c r="N1545">
        <f t="shared" si="449"/>
        <v>67.946535338177355</v>
      </c>
      <c r="O1545">
        <f t="shared" si="450"/>
        <v>50.195965732822074</v>
      </c>
      <c r="P1545" s="3">
        <f t="shared" si="451"/>
        <v>50.195965732822074</v>
      </c>
      <c r="Q1545" s="3">
        <f t="shared" si="452"/>
        <v>-112.05346466182264</v>
      </c>
      <c r="R1545">
        <f t="shared" si="453"/>
        <v>67.946535338177355</v>
      </c>
      <c r="S1545">
        <f t="shared" si="454"/>
        <v>0.29677971292636041</v>
      </c>
      <c r="T1545">
        <f t="shared" si="437"/>
        <v>50.195965732822074</v>
      </c>
    </row>
    <row r="1546" spans="1:20" x14ac:dyDescent="0.25">
      <c r="A1546">
        <f t="shared" si="438"/>
        <v>1871.8078750684492</v>
      </c>
      <c r="B1546">
        <f t="shared" si="455"/>
        <v>297.90747583548057</v>
      </c>
      <c r="C1546" t="str">
        <f t="shared" si="439"/>
        <v>-121.264657625665-298.279300489194i</v>
      </c>
      <c r="D1546" t="str">
        <f t="shared" si="440"/>
        <v>3.47812441687216-53.4257105439388i</v>
      </c>
      <c r="E1546" t="str">
        <f t="shared" si="441"/>
        <v>161.230408209834-2.22005914605554i</v>
      </c>
      <c r="F1546" t="str">
        <f t="shared" si="442"/>
        <v>2.90990981594958-501.354561913873i</v>
      </c>
      <c r="G1546" t="str">
        <f t="shared" si="443"/>
        <v>0.999999967710227-0.000179693550204307i</v>
      </c>
      <c r="H1546" t="str">
        <f t="shared" si="444"/>
        <v>15.2234832411573+7.060895386957i</v>
      </c>
      <c r="I1546" t="str">
        <f t="shared" si="445"/>
        <v>24.26757814523-51.5358015981983i</v>
      </c>
      <c r="K1546" t="str">
        <f t="shared" si="446"/>
        <v>0.270293067990547-0.126384518149144i</v>
      </c>
      <c r="L1546" t="str">
        <f t="shared" si="447"/>
        <v>0.000833333333333333-2.70639748724247i</v>
      </c>
      <c r="M1546" t="str">
        <f t="shared" si="448"/>
        <v>0.005-0.952304570377297i</v>
      </c>
      <c r="N1546">
        <f t="shared" si="449"/>
        <v>67.87592996964112</v>
      </c>
      <c r="O1546">
        <f t="shared" si="450"/>
        <v>50.156768016009757</v>
      </c>
      <c r="P1546" s="3">
        <f t="shared" si="451"/>
        <v>50.156768016009757</v>
      </c>
      <c r="Q1546" s="3">
        <f t="shared" si="452"/>
        <v>-112.12407003035888</v>
      </c>
      <c r="R1546">
        <f t="shared" si="453"/>
        <v>67.87592996964112</v>
      </c>
      <c r="S1546">
        <f t="shared" si="454"/>
        <v>0.29790747583548055</v>
      </c>
      <c r="T1546">
        <f t="shared" si="437"/>
        <v>50.156768016009757</v>
      </c>
    </row>
    <row r="1547" spans="1:20" x14ac:dyDescent="0.25">
      <c r="A1547">
        <f t="shared" si="438"/>
        <v>1878.9207449937094</v>
      </c>
      <c r="B1547">
        <f t="shared" si="455"/>
        <v>299.03952424365542</v>
      </c>
      <c r="C1547" t="str">
        <f t="shared" si="439"/>
        <v>-121.084669372108-296.785670235086i</v>
      </c>
      <c r="D1547" t="str">
        <f t="shared" si="440"/>
        <v>3.47812441243197-53.2234721936735i</v>
      </c>
      <c r="E1547" t="str">
        <f t="shared" si="441"/>
        <v>161.222838921664-2.22471701357028i</v>
      </c>
      <c r="F1547" t="str">
        <f t="shared" si="442"/>
        <v>2.90990981523412-499.456630698748i</v>
      </c>
      <c r="G1547" t="str">
        <f t="shared" si="443"/>
        <v>0.999999967464358-0.000180376385650734i</v>
      </c>
      <c r="H1547" t="str">
        <f t="shared" si="444"/>
        <v>15.2240325706842+7.08780142861454i</v>
      </c>
      <c r="I1547" t="str">
        <f t="shared" si="445"/>
        <v>24.2678415558559-51.3415082081649i</v>
      </c>
      <c r="K1547" t="str">
        <f t="shared" si="446"/>
        <v>0.269921905490999-0.126688762831766i</v>
      </c>
      <c r="L1547" t="str">
        <f t="shared" si="447"/>
        <v>0.000833333333333333-2.69615210922741i</v>
      </c>
      <c r="M1547" t="str">
        <f t="shared" si="448"/>
        <v>0.005-0.94869951223082i</v>
      </c>
      <c r="N1547">
        <f t="shared" si="449"/>
        <v>67.805183305477584</v>
      </c>
      <c r="O1547">
        <f t="shared" si="450"/>
        <v>50.117532199076365</v>
      </c>
      <c r="P1547" s="3">
        <f t="shared" si="451"/>
        <v>50.117532199076365</v>
      </c>
      <c r="Q1547" s="3">
        <f t="shared" si="452"/>
        <v>-112.19481669452242</v>
      </c>
      <c r="R1547">
        <f t="shared" si="453"/>
        <v>67.805183305477584</v>
      </c>
      <c r="S1547">
        <f t="shared" si="454"/>
        <v>0.29903952424365543</v>
      </c>
      <c r="T1547">
        <f t="shared" si="437"/>
        <v>50.117532199076365</v>
      </c>
    </row>
    <row r="1548" spans="1:20" x14ac:dyDescent="0.25">
      <c r="A1548">
        <f t="shared" si="438"/>
        <v>1886.0606438246857</v>
      </c>
      <c r="B1548">
        <f t="shared" si="455"/>
        <v>300.17587443578134</v>
      </c>
      <c r="C1548" t="str">
        <f t="shared" si="439"/>
        <v>-120.903849220411-295.297395926333i</v>
      </c>
      <c r="D1548" t="str">
        <f t="shared" si="440"/>
        <v>3.47812440795796-53.021999480924i</v>
      </c>
      <c r="E1548" t="str">
        <f t="shared" si="441"/>
        <v>161.215234896198-2.22936069446828i</v>
      </c>
      <c r="F1548" t="str">
        <f t="shared" si="442"/>
        <v>2.90990981451322-497.565884334934i</v>
      </c>
      <c r="G1548" t="str">
        <f t="shared" si="443"/>
        <v>0.999999967216618-0.000181061815871351i</v>
      </c>
      <c r="H1548" t="str">
        <f t="shared" si="444"/>
        <v>15.2245861034635+7.11481056888871i</v>
      </c>
      <c r="I1548" t="str">
        <f t="shared" si="445"/>
        <v>24.2681069777806-51.1479534293449i</v>
      </c>
      <c r="K1548" t="str">
        <f t="shared" si="446"/>
        <v>0.269548957089571-0.126992644634557i</v>
      </c>
      <c r="L1548" t="str">
        <f t="shared" si="447"/>
        <v>0.000833333333333333-2.68594551626559i</v>
      </c>
      <c r="M1548" t="str">
        <f t="shared" si="448"/>
        <v>0.005-0.945108101445326i</v>
      </c>
      <c r="N1548">
        <f t="shared" si="449"/>
        <v>67.734295880424909</v>
      </c>
      <c r="O1548">
        <f t="shared" si="450"/>
        <v>50.078258108806786</v>
      </c>
      <c r="P1548" s="3">
        <f t="shared" si="451"/>
        <v>50.078258108806786</v>
      </c>
      <c r="Q1548" s="3">
        <f t="shared" si="452"/>
        <v>-112.26570411957509</v>
      </c>
      <c r="R1548">
        <f t="shared" si="453"/>
        <v>67.734295880424909</v>
      </c>
      <c r="S1548">
        <f t="shared" si="454"/>
        <v>0.30017587443578136</v>
      </c>
      <c r="T1548">
        <f t="shared" si="437"/>
        <v>50.078258108806786</v>
      </c>
    </row>
    <row r="1549" spans="1:20" x14ac:dyDescent="0.25">
      <c r="A1549">
        <f t="shared" si="438"/>
        <v>1893.2276742712195</v>
      </c>
      <c r="B1549">
        <f t="shared" si="455"/>
        <v>301.3165427586373</v>
      </c>
      <c r="C1549" t="str">
        <f t="shared" si="439"/>
        <v>-120.722196628107-293.814463680598i</v>
      </c>
      <c r="D1549" t="str">
        <f t="shared" si="440"/>
        <v>3.4781244034499-52.821289507438i</v>
      </c>
      <c r="E1549" t="str">
        <f t="shared" si="441"/>
        <v>161.207596115172-2.23398993560635i</v>
      </c>
      <c r="F1549" t="str">
        <f t="shared" si="442"/>
        <v>2.90990981378682-495.682295623413i</v>
      </c>
      <c r="G1549" t="str">
        <f t="shared" si="443"/>
        <v>0.999999966966991-0.000181749850726292i</v>
      </c>
      <c r="H1549" t="str">
        <f t="shared" si="444"/>
        <v>15.2251438718137+7.14192320937518i</v>
      </c>
      <c r="I1549" t="str">
        <f t="shared" si="445"/>
        <v>24.2683744264041-50.9551344779217i</v>
      </c>
      <c r="K1549" t="str">
        <f t="shared" si="446"/>
        <v>0.269174220672949-0.127296152165949i</v>
      </c>
      <c r="L1549" t="str">
        <f t="shared" si="447"/>
        <v>0.000833333333333333-2.67577756153177i</v>
      </c>
      <c r="M1549" t="str">
        <f t="shared" si="448"/>
        <v>0.005-0.941530286357174i</v>
      </c>
      <c r="N1549">
        <f t="shared" si="449"/>
        <v>67.663268237941864</v>
      </c>
      <c r="O1549">
        <f t="shared" si="450"/>
        <v>50.038945571925453</v>
      </c>
      <c r="P1549" s="3">
        <f t="shared" si="451"/>
        <v>50.038945571925453</v>
      </c>
      <c r="Q1549" s="3">
        <f t="shared" si="452"/>
        <v>-112.33673176205814</v>
      </c>
      <c r="R1549">
        <f t="shared" si="453"/>
        <v>67.663268237941864</v>
      </c>
      <c r="S1549">
        <f t="shared" si="454"/>
        <v>0.30131654275863728</v>
      </c>
      <c r="T1549">
        <f t="shared" si="437"/>
        <v>50.038945571925453</v>
      </c>
    </row>
    <row r="1550" spans="1:20" x14ac:dyDescent="0.25">
      <c r="A1550">
        <f t="shared" si="438"/>
        <v>1900.4219394334502</v>
      </c>
      <c r="B1550">
        <f t="shared" si="455"/>
        <v>302.46154562112014</v>
      </c>
      <c r="C1550" t="str">
        <f t="shared" si="439"/>
        <v>-120.539711095846-292.336859714417i</v>
      </c>
      <c r="D1550" t="str">
        <f t="shared" si="440"/>
        <v>3.47812439890751-52.6213393859349i</v>
      </c>
      <c r="E1550" t="str">
        <f t="shared" si="441"/>
        <v>161.199922562191-2.23860448269839i</v>
      </c>
      <c r="F1550" t="str">
        <f t="shared" si="442"/>
        <v>2.90990981305491-493.805837468127i</v>
      </c>
      <c r="G1550" t="str">
        <f t="shared" si="443"/>
        <v>0.999999966715463-0.000182440500113163i</v>
      </c>
      <c r="H1550" t="str">
        <f t="shared" si="444"/>
        <v>15.2257059083042+7.16913975330879i</v>
      </c>
      <c r="I1550" t="str">
        <f t="shared" si="445"/>
        <v>24.2686439172454-50.7630485806692i</v>
      </c>
      <c r="K1550" t="str">
        <f t="shared" si="446"/>
        <v>0.268797694210884-0.127599273972933i</v>
      </c>
      <c r="L1550" t="str">
        <f t="shared" si="447"/>
        <v>0.000833333333333333-2.6656480987565i</v>
      </c>
      <c r="M1550" t="str">
        <f t="shared" si="448"/>
        <v>0.005-0.937966015498273i</v>
      </c>
      <c r="N1550">
        <f t="shared" si="449"/>
        <v>67.592100930245152</v>
      </c>
      <c r="O1550">
        <f t="shared" si="450"/>
        <v>49.99959441510601</v>
      </c>
      <c r="P1550" s="3">
        <f t="shared" si="451"/>
        <v>49.99959441510601</v>
      </c>
      <c r="Q1550" s="3">
        <f t="shared" si="452"/>
        <v>-112.40789906975485</v>
      </c>
      <c r="R1550">
        <f t="shared" si="453"/>
        <v>67.592100930245152</v>
      </c>
      <c r="S1550">
        <f t="shared" si="454"/>
        <v>0.30246154562112015</v>
      </c>
      <c r="T1550">
        <f t="shared" si="437"/>
        <v>49.99959441510601</v>
      </c>
    </row>
    <row r="1551" spans="1:20" x14ac:dyDescent="0.25">
      <c r="A1551">
        <f t="shared" si="438"/>
        <v>1907.6435428032974</v>
      </c>
      <c r="B1551">
        <f t="shared" si="455"/>
        <v>303.61089949448041</v>
      </c>
      <c r="C1551" t="str">
        <f t="shared" si="439"/>
        <v>-120.356392167833-290.864570342601i</v>
      </c>
      <c r="D1551" t="str">
        <f t="shared" si="440"/>
        <v>3.47812439433052-52.4221462400649i</v>
      </c>
      <c r="E1551" t="str">
        <f t="shared" si="441"/>
        <v>161.192214222749-2.24320408032832i</v>
      </c>
      <c r="F1551" t="str">
        <f t="shared" si="442"/>
        <v>2.9099098123174-491.936482875594i</v>
      </c>
      <c r="G1551" t="str">
        <f t="shared" si="443"/>
        <v>0.99999996646202-0.00018313377396718i</v>
      </c>
      <c r="H1551" t="str">
        <f t="shared" si="444"/>
        <v>15.2262722457572+7.19646060557077i</v>
      </c>
      <c r="I1551" t="str">
        <f t="shared" si="445"/>
        <v>24.2689154659425-50.5716929749126i</v>
      </c>
      <c r="K1551" t="str">
        <f t="shared" si="446"/>
        <v>0.268419375757176-0.127901998541588i</v>
      </c>
      <c r="L1551" t="str">
        <f t="shared" si="447"/>
        <v>0.000833333333333333-2.65555698222405i</v>
      </c>
      <c r="M1551" t="str">
        <f t="shared" si="448"/>
        <v>0.005-0.934415237595414i</v>
      </c>
      <c r="N1551">
        <f t="shared" si="449"/>
        <v>67.520794518348723</v>
      </c>
      <c r="O1551">
        <f t="shared" si="450"/>
        <v>49.960204464981182</v>
      </c>
      <c r="P1551" s="3">
        <f t="shared" si="451"/>
        <v>49.960204464981182</v>
      </c>
      <c r="Q1551" s="3">
        <f t="shared" si="452"/>
        <v>-112.47920548165128</v>
      </c>
      <c r="R1551">
        <f t="shared" si="453"/>
        <v>67.520794518348723</v>
      </c>
      <c r="S1551">
        <f t="shared" si="454"/>
        <v>0.30361089949448039</v>
      </c>
      <c r="T1551">
        <f t="shared" si="437"/>
        <v>49.960204464981182</v>
      </c>
    </row>
    <row r="1552" spans="1:20" x14ac:dyDescent="0.25">
      <c r="A1552">
        <f t="shared" si="438"/>
        <v>1914.8925882659501</v>
      </c>
      <c r="B1552">
        <f t="shared" si="455"/>
        <v>304.76462091255945</v>
      </c>
      <c r="C1552" t="str">
        <f t="shared" si="439"/>
        <v>-120.172239432278-289.397581977637i</v>
      </c>
      <c r="D1552" t="str">
        <f t="shared" si="440"/>
        <v>3.47812438971869-52.2237072043682i</v>
      </c>
      <c r="E1552" t="str">
        <f t="shared" si="441"/>
        <v>161.184471084249-2.24778847196261i</v>
      </c>
      <c r="F1552" t="str">
        <f t="shared" si="442"/>
        <v>2.9099098115743-490.074204954523i</v>
      </c>
      <c r="G1552" t="str">
        <f t="shared" si="443"/>
        <v>0.999999966206647-0.000183829682261309i</v>
      </c>
      <c r="H1552" t="str">
        <f t="shared" si="444"/>
        <v>15.2268429172498+7.22388617269679i</v>
      </c>
      <c r="I1552" t="str">
        <f t="shared" si="445"/>
        <v>24.2691890882549-50.3810649084895i</v>
      </c>
      <c r="K1552" t="str">
        <f t="shared" si="446"/>
        <v>0.268039263450657-0.12820431429764i</v>
      </c>
      <c r="L1552" t="str">
        <f t="shared" si="447"/>
        <v>0.000833333333333333-2.64550406677032i</v>
      </c>
      <c r="M1552" t="str">
        <f t="shared" si="448"/>
        <v>0.005-0.930877901569448i</v>
      </c>
      <c r="N1552">
        <f t="shared" si="449"/>
        <v>67.449349572101227</v>
      </c>
      <c r="O1552">
        <f t="shared" si="450"/>
        <v>49.920775548153046</v>
      </c>
      <c r="P1552" s="3">
        <f t="shared" si="451"/>
        <v>49.920775548153046</v>
      </c>
      <c r="Q1552" s="3">
        <f t="shared" si="452"/>
        <v>-112.55065042789877</v>
      </c>
      <c r="R1552">
        <f t="shared" si="453"/>
        <v>67.449349572101227</v>
      </c>
      <c r="S1552">
        <f t="shared" si="454"/>
        <v>0.30476462091255946</v>
      </c>
      <c r="T1552">
        <f t="shared" si="437"/>
        <v>49.920775548153046</v>
      </c>
    </row>
    <row r="1553" spans="1:20" x14ac:dyDescent="0.25">
      <c r="A1553">
        <f t="shared" si="438"/>
        <v>1922.1691801013608</v>
      </c>
      <c r="B1553">
        <f t="shared" si="455"/>
        <v>305.92272647202719</v>
      </c>
      <c r="C1553" t="str">
        <f t="shared" si="439"/>
        <v>-119.987252521824-287.935881129062i</v>
      </c>
      <c r="D1553" t="str">
        <f t="shared" si="440"/>
        <v>3.47812438507174-52.0260194242322i</v>
      </c>
      <c r="E1553" t="str">
        <f t="shared" si="441"/>
        <v>161.176693136017-2.25235739996599i</v>
      </c>
      <c r="F1553" t="str">
        <f t="shared" si="442"/>
        <v>2.90990981082553-488.21897691542i</v>
      </c>
      <c r="G1553" t="str">
        <f t="shared" si="443"/>
        <v>0.999999965949329-0.000184528235006421i</v>
      </c>
      <c r="H1553" t="str">
        <f t="shared" si="444"/>
        <v>15.227417956116+7.25141686288386i</v>
      </c>
      <c r="I1553" t="str">
        <f t="shared" si="445"/>
        <v>24.2694648000621-50.1911616397094i</v>
      </c>
      <c r="K1553" t="str">
        <f t="shared" si="446"/>
        <v>0.26765735551618-0.128506209607015i</v>
      </c>
      <c r="L1553" t="str">
        <f t="shared" si="447"/>
        <v>0.000833333333333333-2.63548920778075i</v>
      </c>
      <c r="M1553" t="str">
        <f t="shared" si="448"/>
        <v>0.005-0.927353956534621i</v>
      </c>
      <c r="N1553">
        <f t="shared" si="449"/>
        <v>67.377766670224631</v>
      </c>
      <c r="O1553">
        <f t="shared" si="450"/>
        <v>49.881307491202726</v>
      </c>
      <c r="P1553" s="3">
        <f t="shared" si="451"/>
        <v>49.881307491202726</v>
      </c>
      <c r="Q1553" s="3">
        <f t="shared" si="452"/>
        <v>-112.62223332977537</v>
      </c>
      <c r="R1553">
        <f t="shared" si="453"/>
        <v>67.377766670224631</v>
      </c>
      <c r="S1553">
        <f t="shared" si="454"/>
        <v>0.30592272647202717</v>
      </c>
      <c r="T1553">
        <f t="shared" si="437"/>
        <v>49.881307491202726</v>
      </c>
    </row>
    <row r="1554" spans="1:20" x14ac:dyDescent="0.25">
      <c r="A1554">
        <f t="shared" si="438"/>
        <v>1929.4734229857461</v>
      </c>
      <c r="B1554">
        <f t="shared" si="455"/>
        <v>307.08523283262093</v>
      </c>
      <c r="C1554" t="str">
        <f t="shared" si="439"/>
        <v>-119.801431114004-286.479454402862i</v>
      </c>
      <c r="D1554" t="str">
        <f t="shared" si="440"/>
        <v>3.4781243803894-51.8290800558519i</v>
      </c>
      <c r="E1554" t="str">
        <f t="shared" si="441"/>
        <v>161.168880369329-2.25691060561528i</v>
      </c>
      <c r="F1554" t="str">
        <f t="shared" si="442"/>
        <v>2.90990981007104-486.370772070206i</v>
      </c>
      <c r="G1554" t="str">
        <f t="shared" si="443"/>
        <v>0.999999965690053-0.000185229442251419i</v>
      </c>
      <c r="H1554" t="str">
        <f t="shared" si="444"/>
        <v>15.2279973959487+7.27905308599864i</v>
      </c>
      <c r="I1554" t="str">
        <f t="shared" si="445"/>
        <v>24.2697426173668-50.0019804373145i</v>
      </c>
      <c r="K1554" t="str">
        <f t="shared" si="446"/>
        <v>0.267273650265596-0.128807672776435i</v>
      </c>
      <c r="L1554" t="str">
        <f t="shared" si="447"/>
        <v>0.000833333333333333-2.62551226118824i</v>
      </c>
      <c r="M1554" t="str">
        <f t="shared" si="448"/>
        <v>0.005-0.92384335179779i</v>
      </c>
      <c r="N1554">
        <f t="shared" si="449"/>
        <v>67.306046400349558</v>
      </c>
      <c r="O1554">
        <f t="shared" si="450"/>
        <v>49.841800120701123</v>
      </c>
      <c r="P1554" s="3">
        <f t="shared" si="451"/>
        <v>49.841800120701123</v>
      </c>
      <c r="Q1554" s="3">
        <f t="shared" si="452"/>
        <v>-112.69395359965044</v>
      </c>
      <c r="R1554">
        <f t="shared" si="453"/>
        <v>67.306046400349558</v>
      </c>
      <c r="S1554">
        <f t="shared" si="454"/>
        <v>0.30708523283262096</v>
      </c>
      <c r="T1554">
        <f t="shared" si="437"/>
        <v>49.841800120701123</v>
      </c>
    </row>
    <row r="1555" spans="1:20" x14ac:dyDescent="0.25">
      <c r="A1555">
        <f t="shared" si="438"/>
        <v>1936.8054219930918</v>
      </c>
      <c r="B1555">
        <f t="shared" si="455"/>
        <v>308.25215671738488</v>
      </c>
      <c r="C1555" t="str">
        <f t="shared" si="439"/>
        <v>-119.614774931664-285.028288500836i</v>
      </c>
      <c r="D1555" t="str">
        <f t="shared" si="440"/>
        <v>3.47812437567142-51.6328862661887i</v>
      </c>
      <c r="E1555" t="str">
        <f t="shared" si="441"/>
        <v>161.161032777423-2.26144782911372i</v>
      </c>
      <c r="F1555" t="str">
        <f t="shared" si="442"/>
        <v>2.90990980931084-484.529563831837i</v>
      </c>
      <c r="G1555" t="str">
        <f t="shared" si="443"/>
        <v>0.999999965428802-0.000185933314083399i</v>
      </c>
      <c r="H1555" t="str">
        <f t="shared" si="444"/>
        <v>15.228581270602+7.30679525358483i</v>
      </c>
      <c r="I1555" t="str">
        <f t="shared" si="445"/>
        <v>24.2700225562948-49.8135185804418i</v>
      </c>
      <c r="K1555" t="str">
        <f t="shared" si="446"/>
        <v>0.266888146098731-0.129108692053996i</v>
      </c>
      <c r="L1555" t="str">
        <f t="shared" si="447"/>
        <v>0.000833333333333333-2.61557308347105i</v>
      </c>
      <c r="M1555" t="str">
        <f t="shared" si="448"/>
        <v>0.005-0.920346036857731i</v>
      </c>
      <c r="N1555">
        <f t="shared" si="449"/>
        <v>67.234189359053403</v>
      </c>
      <c r="O1555">
        <f t="shared" si="450"/>
        <v>49.802253263218894</v>
      </c>
      <c r="P1555" s="3">
        <f t="shared" si="451"/>
        <v>49.802253263218894</v>
      </c>
      <c r="Q1555" s="3">
        <f t="shared" si="452"/>
        <v>-112.7658106409466</v>
      </c>
      <c r="R1555">
        <f t="shared" si="453"/>
        <v>67.234189359053403</v>
      </c>
      <c r="S1555">
        <f t="shared" si="454"/>
        <v>0.30825215671738487</v>
      </c>
      <c r="T1555">
        <f t="shared" si="437"/>
        <v>49.802253263218894</v>
      </c>
    </row>
    <row r="1556" spans="1:20" x14ac:dyDescent="0.25">
      <c r="A1556">
        <f t="shared" si="438"/>
        <v>1944.1652825966657</v>
      </c>
      <c r="B1556">
        <f t="shared" si="455"/>
        <v>309.42351491291095</v>
      </c>
      <c r="C1556" t="str">
        <f t="shared" si="439"/>
        <v>-119.427283743406-283.582370219969i</v>
      </c>
      <c r="D1556" t="str">
        <f t="shared" si="440"/>
        <v>3.4781243709175-51.4374352329285i</v>
      </c>
      <c r="E1556" t="str">
        <f t="shared" si="441"/>
        <v>161.153150355522-2.26596880960548i</v>
      </c>
      <c r="F1556" t="str">
        <f t="shared" si="442"/>
        <v>2.90990980854482-482.695325713909i</v>
      </c>
      <c r="G1556" t="str">
        <f t="shared" si="443"/>
        <v>0.999999965165561-0.000186639860627785i</v>
      </c>
      <c r="H1556" t="str">
        <f t="shared" si="444"/>
        <v>15.2291696141926+7.3346437788711i</v>
      </c>
      <c r="I1556" t="str">
        <f t="shared" si="445"/>
        <v>24.270304633096-49.6257733585807i</v>
      </c>
      <c r="K1556" t="str">
        <f t="shared" si="446"/>
        <v>0.266500841504371-0.129409255629795i</v>
      </c>
      <c r="L1556" t="str">
        <f t="shared" si="447"/>
        <v>0.000833333333333333-2.60567153165077i</v>
      </c>
      <c r="M1556" t="str">
        <f t="shared" si="448"/>
        <v>0.005-0.91686196140439i</v>
      </c>
      <c r="N1556">
        <f t="shared" si="449"/>
        <v>67.162196151895188</v>
      </c>
      <c r="O1556">
        <f t="shared" si="450"/>
        <v>49.762666745336965</v>
      </c>
      <c r="P1556" s="3">
        <f t="shared" si="451"/>
        <v>49.762666745336965</v>
      </c>
      <c r="Q1556" s="3">
        <f t="shared" si="452"/>
        <v>-112.83780384810481</v>
      </c>
      <c r="R1556">
        <f t="shared" si="453"/>
        <v>67.162196151895188</v>
      </c>
      <c r="S1556">
        <f t="shared" si="454"/>
        <v>0.30942351491291092</v>
      </c>
      <c r="T1556">
        <f t="shared" si="437"/>
        <v>49.762666745336965</v>
      </c>
    </row>
    <row r="1557" spans="1:20" x14ac:dyDescent="0.25">
      <c r="A1557">
        <f t="shared" si="438"/>
        <v>1951.553110670533</v>
      </c>
      <c r="B1557">
        <f t="shared" si="455"/>
        <v>310.59932426957999</v>
      </c>
      <c r="C1557" t="str">
        <f t="shared" si="439"/>
        <v>-119.238957364013-282.141686451795i</v>
      </c>
      <c r="D1557" t="str">
        <f t="shared" si="440"/>
        <v>3.47812436612741-51.2427241444433i</v>
      </c>
      <c r="E1557" t="str">
        <f t="shared" si="441"/>
        <v>161.145233100848-2.27047328519207i</v>
      </c>
      <c r="F1557" t="str">
        <f t="shared" si="442"/>
        <v>2.909909807773-480.868031330297i</v>
      </c>
      <c r="G1557" t="str">
        <f t="shared" si="443"/>
        <v>0.999999964900317-0.000187349092048477i</v>
      </c>
      <c r="H1557" t="str">
        <f t="shared" si="444"/>
        <v>15.2297624611027+7.36259907677855i</v>
      </c>
      <c r="I1557" t="str">
        <f t="shared" si="445"/>
        <v>24.2705888641455-49.4387420715387i</v>
      </c>
      <c r="K1557" t="str">
        <f t="shared" si="446"/>
        <v>0.266111735061235-0.129709351636538i</v>
      </c>
      <c r="L1557" t="str">
        <f t="shared" si="447"/>
        <v>0.000833333333333333-2.59580746329027i</v>
      </c>
      <c r="M1557" t="str">
        <f t="shared" si="448"/>
        <v>0.005-0.913391075318181i</v>
      </c>
      <c r="N1557">
        <f t="shared" si="449"/>
        <v>67.090067393452571</v>
      </c>
      <c r="O1557">
        <f t="shared" si="450"/>
        <v>49.723040393656987</v>
      </c>
      <c r="P1557" s="3">
        <f t="shared" si="451"/>
        <v>49.723040393656987</v>
      </c>
      <c r="Q1557" s="3">
        <f t="shared" si="452"/>
        <v>-112.90993260654743</v>
      </c>
      <c r="R1557">
        <f t="shared" si="453"/>
        <v>67.090067393452571</v>
      </c>
      <c r="S1557">
        <f t="shared" si="454"/>
        <v>0.31059932426957998</v>
      </c>
      <c r="T1557">
        <f t="shared" si="437"/>
        <v>49.723040393656987</v>
      </c>
    </row>
    <row r="1558" spans="1:20" x14ac:dyDescent="0.25">
      <c r="A1558">
        <f t="shared" si="438"/>
        <v>1958.9690124910808</v>
      </c>
      <c r="B1558">
        <f t="shared" si="455"/>
        <v>311.77960170180438</v>
      </c>
      <c r="C1558" t="str">
        <f t="shared" si="439"/>
        <v>-119.049795654893-280.706224181755i</v>
      </c>
      <c r="D1558" t="str">
        <f t="shared" si="440"/>
        <v>3.47812436130081-51.048750199748i</v>
      </c>
      <c r="E1558" t="str">
        <f t="shared" si="441"/>
        <v>161.137281012648-2.27496099294712i</v>
      </c>
      <c r="F1558" t="str">
        <f t="shared" si="442"/>
        <v>2.90990980699528-479.047654394753i</v>
      </c>
      <c r="G1558" t="str">
        <f t="shared" si="443"/>
        <v>0.999999964633052-0.000188061018548i</v>
      </c>
      <c r="H1558" t="str">
        <f t="shared" si="444"/>
        <v>15.2303598459816+7.39066156392913i</v>
      </c>
      <c r="I1558" t="str">
        <f t="shared" si="445"/>
        <v>24.2708752659449-49.2524220293985i</v>
      </c>
      <c r="K1558" t="str">
        <f t="shared" si="446"/>
        <v>0.265720825438945-0.130008968150197i</v>
      </c>
      <c r="L1558" t="str">
        <f t="shared" si="447"/>
        <v>0.000833333333333333-2.58598073649161i</v>
      </c>
      <c r="M1558" t="str">
        <f t="shared" si="448"/>
        <v>0.005-0.909933328669235i</v>
      </c>
      <c r="N1558">
        <f t="shared" si="449"/>
        <v>67.017803707354659</v>
      </c>
      <c r="O1558">
        <f t="shared" si="450"/>
        <v>49.68337403481209</v>
      </c>
      <c r="P1558" s="3">
        <f t="shared" si="451"/>
        <v>49.68337403481209</v>
      </c>
      <c r="Q1558" s="3">
        <f t="shared" si="452"/>
        <v>-112.98219629264534</v>
      </c>
      <c r="R1558">
        <f t="shared" si="453"/>
        <v>67.017803707354659</v>
      </c>
      <c r="S1558">
        <f t="shared" si="454"/>
        <v>0.31177960170180435</v>
      </c>
      <c r="T1558">
        <f t="shared" si="437"/>
        <v>49.68337403481209</v>
      </c>
    </row>
    <row r="1559" spans="1:20" x14ac:dyDescent="0.25">
      <c r="A1559">
        <f t="shared" si="438"/>
        <v>1966.413094738547</v>
      </c>
      <c r="B1559">
        <f t="shared" si="455"/>
        <v>312.96436418827125</v>
      </c>
      <c r="C1559" t="str">
        <f t="shared" si="439"/>
        <v>-118.859798524495-279.275970488553i</v>
      </c>
      <c r="D1559" t="str">
        <f t="shared" si="440"/>
        <v>3.47812435643748-50.8555106084626i</v>
      </c>
      <c r="E1559" t="str">
        <f t="shared" si="441"/>
        <v>161.129294092206-2.27943166893229i</v>
      </c>
      <c r="F1559" t="str">
        <f t="shared" si="442"/>
        <v>2.90990980621164-477.234168720545i</v>
      </c>
      <c r="G1559" t="str">
        <f t="shared" si="443"/>
        <v>0.999999964363753-0.000188775650367645i</v>
      </c>
      <c r="H1559" t="str">
        <f t="shared" si="444"/>
        <v>15.230961803748+7.41883165865273i</v>
      </c>
      <c r="I1559" t="str">
        <f t="shared" si="445"/>
        <v>24.2711638551219-49.0668105524821i</v>
      </c>
      <c r="K1559" t="str">
        <f t="shared" si="446"/>
        <v>0.265328111399007-0.130308093190653i</v>
      </c>
      <c r="L1559" t="str">
        <f t="shared" si="447"/>
        <v>0.000833333333333333-2.57619120989401i</v>
      </c>
      <c r="M1559" t="str">
        <f t="shared" si="448"/>
        <v>0.005-0.906488671716719i</v>
      </c>
      <c r="N1559">
        <f t="shared" si="449"/>
        <v>66.94540572631891</v>
      </c>
      <c r="O1559">
        <f t="shared" si="450"/>
        <v>49.643667495477636</v>
      </c>
      <c r="P1559" s="3">
        <f t="shared" si="451"/>
        <v>49.643667495477636</v>
      </c>
      <c r="Q1559" s="3">
        <f t="shared" si="452"/>
        <v>-113.05459427368109</v>
      </c>
      <c r="R1559">
        <f t="shared" si="453"/>
        <v>66.94540572631891</v>
      </c>
      <c r="S1559">
        <f t="shared" si="454"/>
        <v>0.31296436418827123</v>
      </c>
      <c r="T1559">
        <f t="shared" si="437"/>
        <v>49.643667495477636</v>
      </c>
    </row>
    <row r="1560" spans="1:20" x14ac:dyDescent="0.25">
      <c r="A1560">
        <f t="shared" si="438"/>
        <v>1973.8854644985533</v>
      </c>
      <c r="B1560">
        <f t="shared" si="455"/>
        <v>314.15362877218666</v>
      </c>
      <c r="C1560" t="str">
        <f t="shared" si="439"/>
        <v>-118.668965928745-277.850912543488i</v>
      </c>
      <c r="D1560" t="str">
        <f t="shared" si="440"/>
        <v>3.47812435153712-50.6630025907709i</v>
      </c>
      <c r="E1560" t="str">
        <f t="shared" si="441"/>
        <v>161.121272342863-2.28388504821358i</v>
      </c>
      <c r="F1560" t="str">
        <f t="shared" si="442"/>
        <v>2.90990980542204-475.427548220075i</v>
      </c>
      <c r="G1560" t="str">
        <f t="shared" si="443"/>
        <v>0.999999964092402-0.000189492997787622i</v>
      </c>
      <c r="H1560" t="str">
        <f t="shared" si="444"/>
        <v>15.2315683695919+7.44710978099613i</v>
      </c>
      <c r="I1560" t="str">
        <f t="shared" si="445"/>
        <v>24.2714546484341-48.8819049713107i</v>
      </c>
      <c r="K1560" t="str">
        <f t="shared" si="446"/>
        <v>0.264933591795767-0.130606714722378i</v>
      </c>
      <c r="L1560" t="str">
        <f t="shared" si="447"/>
        <v>0.000833333333333333-2.56643874267186i</v>
      </c>
      <c r="M1560" t="str">
        <f t="shared" si="448"/>
        <v>0.005-0.903057054908063i</v>
      </c>
      <c r="N1560">
        <f t="shared" si="449"/>
        <v>66.872874092182357</v>
      </c>
      <c r="O1560">
        <f t="shared" si="450"/>
        <v>49.603920602381706</v>
      </c>
      <c r="P1560" s="3">
        <f t="shared" si="451"/>
        <v>49.603920602381706</v>
      </c>
      <c r="Q1560" s="3">
        <f t="shared" si="452"/>
        <v>-113.12712590781764</v>
      </c>
      <c r="R1560">
        <f t="shared" si="453"/>
        <v>66.872874092182357</v>
      </c>
      <c r="S1560">
        <f t="shared" si="454"/>
        <v>0.31415362877218667</v>
      </c>
      <c r="T1560">
        <f t="shared" si="437"/>
        <v>49.603920602381706</v>
      </c>
    </row>
    <row r="1561" spans="1:20" x14ac:dyDescent="0.25">
      <c r="A1561">
        <f t="shared" si="438"/>
        <v>1981.3862292636479</v>
      </c>
      <c r="B1561">
        <f t="shared" si="455"/>
        <v>315.34741256152097</v>
      </c>
      <c r="C1561" t="str">
        <f t="shared" si="439"/>
        <v>-118.47729787146-276.431037609807i</v>
      </c>
      <c r="D1561" t="str">
        <f t="shared" si="440"/>
        <v>3.47812434659943-50.47122337738i</v>
      </c>
      <c r="E1561" t="str">
        <f t="shared" si="441"/>
        <v>161.113215770038-2.28832086487754i</v>
      </c>
      <c r="F1561" t="str">
        <f t="shared" si="442"/>
        <v>2.90990980462642-473.627766904496i</v>
      </c>
      <c r="G1561" t="str">
        <f t="shared" si="443"/>
        <v>0.999999963818986-0.000190213071127208i</v>
      </c>
      <c r="H1561" t="str">
        <f t="shared" si="444"/>
        <v>15.2321795789774+7.47549635273i</v>
      </c>
      <c r="I1561" t="str">
        <f t="shared" si="445"/>
        <v>24.2717476627665-48.6977026265679i</v>
      </c>
      <c r="K1561" t="str">
        <f t="shared" si="446"/>
        <v>0.264537265577386-0.130904820655109i</v>
      </c>
      <c r="L1561" t="str">
        <f t="shared" si="447"/>
        <v>0.000833333333333333-2.55672319453263i</v>
      </c>
      <c r="M1561" t="str">
        <f t="shared" si="448"/>
        <v>0.005-0.899638428878324i</v>
      </c>
      <c r="N1561">
        <f t="shared" si="449"/>
        <v>66.800209455937775</v>
      </c>
      <c r="O1561">
        <f t="shared" si="450"/>
        <v>49.564133182316397</v>
      </c>
      <c r="P1561" s="3">
        <f t="shared" si="451"/>
        <v>49.564133182316397</v>
      </c>
      <c r="Q1561" s="3">
        <f t="shared" si="452"/>
        <v>-113.19979054406222</v>
      </c>
      <c r="R1561">
        <f t="shared" si="453"/>
        <v>66.800209455937775</v>
      </c>
      <c r="S1561">
        <f t="shared" si="454"/>
        <v>0.31534741256152099</v>
      </c>
      <c r="T1561">
        <f t="shared" si="437"/>
        <v>49.564133182316397</v>
      </c>
    </row>
    <row r="1562" spans="1:20" x14ac:dyDescent="0.25">
      <c r="A1562">
        <f t="shared" si="438"/>
        <v>1988.9154969348499</v>
      </c>
      <c r="B1562">
        <f t="shared" si="455"/>
        <v>316.54573272925478</v>
      </c>
      <c r="C1562" t="str">
        <f t="shared" si="439"/>
        <v>-118.284794404776-275.016333042027i</v>
      </c>
      <c r="D1562" t="str">
        <f t="shared" si="440"/>
        <v>3.47812434162415-50.2801702094819i</v>
      </c>
      <c r="E1562" t="str">
        <f t="shared" si="441"/>
        <v>161.105124381243-2.29273885204832i</v>
      </c>
      <c r="F1562" t="str">
        <f t="shared" si="442"/>
        <v>2.90990980382474-471.834798883355i</v>
      </c>
      <c r="G1562" t="str">
        <f t="shared" si="443"/>
        <v>0.999999963543488-0.00019093588074489i</v>
      </c>
      <c r="H1562" t="str">
        <f t="shared" si="444"/>
        <v>15.2327954676441+7.50399179735759i</v>
      </c>
      <c r="I1562" t="str">
        <f t="shared" si="445"/>
        <v>24.2720429151354-48.5142008690607i</v>
      </c>
      <c r="K1562" t="str">
        <f t="shared" si="446"/>
        <v>0.264139131786798-0.131202398844562i</v>
      </c>
      <c r="L1562" t="str">
        <f t="shared" si="447"/>
        <v>0.000833333333333333-2.54704442571492i</v>
      </c>
      <c r="M1562" t="str">
        <f t="shared" si="448"/>
        <v>0.005-0.896232744449419i</v>
      </c>
      <c r="N1562">
        <f t="shared" si="449"/>
        <v>66.727412477764389</v>
      </c>
      <c r="O1562">
        <f t="shared" si="450"/>
        <v>49.524305062148542</v>
      </c>
      <c r="P1562" s="3">
        <f t="shared" si="451"/>
        <v>49.524305062148542</v>
      </c>
      <c r="Q1562" s="3">
        <f t="shared" si="452"/>
        <v>-113.27258752223561</v>
      </c>
      <c r="R1562">
        <f t="shared" si="453"/>
        <v>66.727412477764389</v>
      </c>
      <c r="S1562">
        <f t="shared" si="454"/>
        <v>0.31654573272925479</v>
      </c>
      <c r="T1562">
        <f t="shared" si="437"/>
        <v>49.524305062148542</v>
      </c>
    </row>
    <row r="1563" spans="1:20" x14ac:dyDescent="0.25">
      <c r="A1563">
        <f t="shared" si="438"/>
        <v>1996.4733758232021</v>
      </c>
      <c r="B1563">
        <f t="shared" si="455"/>
        <v>317.74860651362593</v>
      </c>
      <c r="C1563" t="str">
        <f t="shared" si="439"/>
        <v>-118.091455629565-273.606786285267i</v>
      </c>
      <c r="D1563" t="str">
        <f t="shared" si="440"/>
        <v>3.47812433661099-50.0898403387125i</v>
      </c>
      <c r="E1563" t="str">
        <f t="shared" si="441"/>
        <v>161.096998186101-2.29713874190486i</v>
      </c>
      <c r="F1563" t="str">
        <f t="shared" si="442"/>
        <v>2.90990980301697-470.048618364201i</v>
      </c>
      <c r="G1563" t="str">
        <f t="shared" si="443"/>
        <v>0.999999963265892-0.000191661437038515i</v>
      </c>
      <c r="H1563" t="str">
        <f t="shared" si="444"/>
        <v>15.2334160716093+7.53259654012251i</v>
      </c>
      <c r="I1563" t="str">
        <f t="shared" si="445"/>
        <v>24.2723404226877-48.3313970596794i</v>
      </c>
      <c r="K1563" t="str">
        <f t="shared" si="446"/>
        <v>0.263739189562673-0.131499437093142i</v>
      </c>
      <c r="L1563" t="str">
        <f t="shared" si="447"/>
        <v>0.000833333333333333-2.53740229698637i</v>
      </c>
      <c r="M1563" t="str">
        <f t="shared" si="448"/>
        <v>0.005-0.892839952629424i</v>
      </c>
      <c r="N1563">
        <f t="shared" si="449"/>
        <v>66.654483827060574</v>
      </c>
      <c r="O1563">
        <f t="shared" si="450"/>
        <v>49.484436068831016</v>
      </c>
      <c r="P1563" s="3">
        <f t="shared" si="451"/>
        <v>49.484436068831016</v>
      </c>
      <c r="Q1563" s="3">
        <f t="shared" si="452"/>
        <v>-113.34551617293943</v>
      </c>
      <c r="R1563">
        <f t="shared" si="453"/>
        <v>66.654483827060574</v>
      </c>
      <c r="S1563">
        <f t="shared" si="454"/>
        <v>0.31774860651362591</v>
      </c>
      <c r="T1563">
        <f t="shared" si="437"/>
        <v>49.484436068831016</v>
      </c>
    </row>
    <row r="1564" spans="1:20" x14ac:dyDescent="0.25">
      <c r="A1564">
        <f t="shared" si="438"/>
        <v>2004.0599746513303</v>
      </c>
      <c r="B1564">
        <f t="shared" si="455"/>
        <v>318.9560512183777</v>
      </c>
      <c r="C1564" t="str">
        <f t="shared" si="439"/>
        <v>-117.897281695847-272.202384874564i</v>
      </c>
      <c r="D1564" t="str">
        <f t="shared" si="440"/>
        <v>3.47812433155966-49.9002310271126i</v>
      </c>
      <c r="E1564" t="str">
        <f t="shared" si="441"/>
        <v>161.088837196367-2.30152026569838i</v>
      </c>
      <c r="F1564" t="str">
        <f t="shared" si="442"/>
        <v>2.90990980220303-468.269199652229i</v>
      </c>
      <c r="G1564" t="str">
        <f t="shared" si="443"/>
        <v>0.999999962986182-0.000192389750445449i</v>
      </c>
      <c r="H1564" t="str">
        <f t="shared" si="444"/>
        <v>15.2340414271709+7.56131100801694i</v>
      </c>
      <c r="I1564" t="str">
        <f t="shared" si="445"/>
        <v>24.2726402027027-48.1492885693636i</v>
      </c>
      <c r="K1564" t="str">
        <f t="shared" si="446"/>
        <v>0.263337438140367-0.131795923150679i</v>
      </c>
      <c r="L1564" t="str">
        <f t="shared" si="447"/>
        <v>0.000833333333333333-2.52779666964172i</v>
      </c>
      <c r="M1564" t="str">
        <f t="shared" si="448"/>
        <v>0.005-0.889460004611899i</v>
      </c>
      <c r="N1564">
        <f t="shared" si="449"/>
        <v>66.581424182475857</v>
      </c>
      <c r="O1564">
        <f t="shared" si="450"/>
        <v>49.444526029413737</v>
      </c>
      <c r="P1564" s="3">
        <f t="shared" si="451"/>
        <v>49.444526029413737</v>
      </c>
      <c r="Q1564" s="3">
        <f t="shared" si="452"/>
        <v>-113.41857581752414</v>
      </c>
      <c r="R1564">
        <f t="shared" si="453"/>
        <v>66.581424182475857</v>
      </c>
      <c r="S1564">
        <f t="shared" si="454"/>
        <v>0.31895605121837767</v>
      </c>
      <c r="T1564">
        <f t="shared" si="437"/>
        <v>49.444526029413737</v>
      </c>
    </row>
    <row r="1565" spans="1:20" x14ac:dyDescent="0.25">
      <c r="A1565">
        <f t="shared" si="438"/>
        <v>2011.6754025550053</v>
      </c>
      <c r="B1565">
        <f t="shared" si="455"/>
        <v>320.16808421300755</v>
      </c>
      <c r="C1565" t="str">
        <f t="shared" si="439"/>
        <v>-117.702272803204-270.803116434193i</v>
      </c>
      <c r="D1565" t="str">
        <f t="shared" si="440"/>
        <v>3.47812432646985-49.7113395470887i</v>
      </c>
      <c r="E1565" t="str">
        <f t="shared" si="441"/>
        <v>161.080641425945-2.30588315376896i</v>
      </c>
      <c r="F1565" t="str">
        <f t="shared" si="442"/>
        <v>2.9099098013829-466.496517149902i</v>
      </c>
      <c r="G1565" t="str">
        <f t="shared" si="443"/>
        <v>0.999999962704343-0.000193120831442712i</v>
      </c>
      <c r="H1565" t="str">
        <f t="shared" si="444"/>
        <v>15.2346715709094+7.59013562978971i</v>
      </c>
      <c r="I1565" t="str">
        <f t="shared" si="445"/>
        <v>24.2729422725923-47.9678727790628i</v>
      </c>
      <c r="K1565" t="str">
        <f t="shared" si="446"/>
        <v>0.262933876852876-0.132091844715173i</v>
      </c>
      <c r="L1565" t="str">
        <f t="shared" si="447"/>
        <v>0.000833333333333333-2.51822740550082i</v>
      </c>
      <c r="M1565" t="str">
        <f t="shared" si="448"/>
        <v>0.005-0.886092851775155i</v>
      </c>
      <c r="N1565">
        <f t="shared" si="449"/>
        <v>66.508234231941898</v>
      </c>
      <c r="O1565">
        <f t="shared" si="450"/>
        <v>49.404574771055188</v>
      </c>
      <c r="P1565" s="3">
        <f t="shared" si="451"/>
        <v>49.404574771055188</v>
      </c>
      <c r="Q1565" s="3">
        <f t="shared" si="452"/>
        <v>-113.4917657680581</v>
      </c>
      <c r="R1565">
        <f t="shared" si="453"/>
        <v>66.508234231941898</v>
      </c>
      <c r="S1565">
        <f t="shared" si="454"/>
        <v>0.32016808421300752</v>
      </c>
      <c r="T1565">
        <f t="shared" si="437"/>
        <v>49.404574771055188</v>
      </c>
    </row>
    <row r="1566" spans="1:20" x14ac:dyDescent="0.25">
      <c r="A1566">
        <f t="shared" si="438"/>
        <v>2019.3197690847144</v>
      </c>
      <c r="B1566">
        <f t="shared" si="455"/>
        <v>321.38472293301697</v>
      </c>
      <c r="C1566" t="str">
        <f t="shared" si="439"/>
        <v>-117.506429201193-269.408968676965i</v>
      </c>
      <c r="D1566" t="str">
        <f t="shared" si="440"/>
        <v>3.47812432134131-49.5231631813738i</v>
      </c>
      <c r="E1566" t="str">
        <f t="shared" si="441"/>
        <v>161.072410890902-2.31022713556515i</v>
      </c>
      <c r="F1566" t="str">
        <f t="shared" si="442"/>
        <v>2.90990980055655-464.730545356592i</v>
      </c>
      <c r="G1566" t="str">
        <f t="shared" si="443"/>
        <v>0.999999962420358-0.000193854690547143i</v>
      </c>
      <c r="H1566" t="str">
        <f t="shared" si="444"/>
        <v>15.2353065396895+7.61907083595491i</v>
      </c>
      <c r="I1566" t="str">
        <f t="shared" si="445"/>
        <v>24.2732466499042-47.7871470796978i</v>
      </c>
      <c r="K1566" t="str">
        <f t="shared" si="446"/>
        <v>0.262528505131781-0.132387189433565i</v>
      </c>
      <c r="L1566" t="str">
        <f t="shared" si="447"/>
        <v>0.000833333333333333-2.50869436690658i</v>
      </c>
      <c r="M1566" t="str">
        <f t="shared" si="448"/>
        <v>0.005-0.88273844568157i</v>
      </c>
      <c r="N1566">
        <f t="shared" si="449"/>
        <v>66.434914672701453</v>
      </c>
      <c r="O1566">
        <f t="shared" si="450"/>
        <v>49.364582121033614</v>
      </c>
      <c r="P1566" s="3">
        <f t="shared" si="451"/>
        <v>49.364582121033614</v>
      </c>
      <c r="Q1566" s="3">
        <f t="shared" si="452"/>
        <v>-113.56508532729855</v>
      </c>
      <c r="R1566">
        <f t="shared" si="453"/>
        <v>66.434914672701453</v>
      </c>
      <c r="S1566">
        <f t="shared" si="454"/>
        <v>0.32138472293301695</v>
      </c>
      <c r="T1566">
        <f t="shared" si="437"/>
        <v>49.364582121033614</v>
      </c>
    </row>
    <row r="1567" spans="1:20" x14ac:dyDescent="0.25">
      <c r="A1567">
        <f t="shared" si="438"/>
        <v>2026.9931842072365</v>
      </c>
      <c r="B1567">
        <f t="shared" si="455"/>
        <v>322.60598488016245</v>
      </c>
      <c r="C1567" t="str">
        <f t="shared" si="439"/>
        <v>-117.309751189738-268.019929403527i</v>
      </c>
      <c r="D1567" t="str">
        <f t="shared" si="440"/>
        <v>3.47812431617369-49.3356992229869i</v>
      </c>
      <c r="E1567" t="str">
        <f t="shared" si="441"/>
        <v>161.064145609489-2.31455193966094i</v>
      </c>
      <c r="F1567" t="str">
        <f t="shared" si="442"/>
        <v>2.90990979972386-462.971258868194i</v>
      </c>
      <c r="G1567" t="str">
        <f t="shared" si="443"/>
        <v>0.99999996213421-0.00019459133831554i</v>
      </c>
      <c r="H1567" t="str">
        <f t="shared" si="444"/>
        <v>15.2359463706631+7.64811705879958i</v>
      </c>
      <c r="I1567" t="str">
        <f t="shared" si="445"/>
        <v>24.2735533523196-47.6071088721238i</v>
      </c>
      <c r="K1567" t="str">
        <f t="shared" si="446"/>
        <v>0.262121322508194-0.132681944902508i</v>
      </c>
      <c r="L1567" t="str">
        <f t="shared" si="447"/>
        <v>0.000833333333333333-2.49919741672303i</v>
      </c>
      <c r="M1567" t="str">
        <f t="shared" si="448"/>
        <v>0.005-0.879396738076874i</v>
      </c>
      <c r="N1567">
        <f t="shared" si="449"/>
        <v>66.361466211340414</v>
      </c>
      <c r="O1567">
        <f t="shared" si="450"/>
        <v>49.324547906758262</v>
      </c>
      <c r="P1567" s="3">
        <f t="shared" si="451"/>
        <v>49.324547906758262</v>
      </c>
      <c r="Q1567" s="3">
        <f t="shared" si="452"/>
        <v>-113.63853378865959</v>
      </c>
      <c r="R1567">
        <f t="shared" si="453"/>
        <v>66.361466211340414</v>
      </c>
      <c r="S1567">
        <f t="shared" si="454"/>
        <v>0.32260598488016246</v>
      </c>
      <c r="T1567">
        <f t="shared" si="437"/>
        <v>49.324547906758262</v>
      </c>
    </row>
    <row r="1568" spans="1:20" x14ac:dyDescent="0.25">
      <c r="A1568">
        <f t="shared" si="438"/>
        <v>2034.695758307224</v>
      </c>
      <c r="B1568">
        <f t="shared" si="455"/>
        <v>323.83188762270709</v>
      </c>
      <c r="C1568" t="str">
        <f t="shared" si="439"/>
        <v>-117.11223911955-266.635986501675i</v>
      </c>
      <c r="D1568" t="str">
        <f t="shared" si="440"/>
        <v>3.47812431096675-49.1489449751969i</v>
      </c>
      <c r="E1568" t="str">
        <f t="shared" si="441"/>
        <v>161.055845602159-2.31885729377579i</v>
      </c>
      <c r="F1568" t="str">
        <f t="shared" si="442"/>
        <v>2.90990979888487-461.218632376789i</v>
      </c>
      <c r="G1568" t="str">
        <f t="shared" si="443"/>
        <v>0.999999961845883-0.00019533078534482i</v>
      </c>
      <c r="H1568" t="str">
        <f t="shared" si="444"/>
        <v>15.2365911012714+7.67727473239246i</v>
      </c>
      <c r="I1568" t="str">
        <f t="shared" si="445"/>
        <v>24.2738623976575-47.4277555670948i</v>
      </c>
      <c r="K1568" t="str">
        <f t="shared" si="446"/>
        <v>0.261712328613693-0.132976098669168i</v>
      </c>
      <c r="L1568" t="str">
        <f t="shared" si="447"/>
        <v>0.000833333333333333-2.48973641833336i</v>
      </c>
      <c r="M1568" t="str">
        <f t="shared" si="448"/>
        <v>0.005-0.876067680889496i</v>
      </c>
      <c r="N1568">
        <f t="shared" si="449"/>
        <v>66.287889563815156</v>
      </c>
      <c r="O1568">
        <f t="shared" si="450"/>
        <v>49.284471955781669</v>
      </c>
      <c r="P1568" s="3">
        <f t="shared" si="451"/>
        <v>49.284471955781669</v>
      </c>
      <c r="Q1568" s="3">
        <f t="shared" si="452"/>
        <v>-113.71211043618484</v>
      </c>
      <c r="R1568">
        <f t="shared" si="453"/>
        <v>66.287889563815156</v>
      </c>
      <c r="S1568">
        <f t="shared" si="454"/>
        <v>0.32383188762270709</v>
      </c>
      <c r="T1568">
        <f t="shared" si="437"/>
        <v>49.284471955781669</v>
      </c>
    </row>
    <row r="1569" spans="1:20" x14ac:dyDescent="0.25">
      <c r="A1569">
        <f t="shared" si="438"/>
        <v>2042.4276021887915</v>
      </c>
      <c r="B1569">
        <f t="shared" si="455"/>
        <v>325.06244879567339</v>
      </c>
      <c r="C1569" t="str">
        <f t="shared" si="439"/>
        <v>-116.913893392512-265.257127945622i</v>
      </c>
      <c r="D1569" t="str">
        <f t="shared" si="440"/>
        <v>3.47812430572015-48.9628977514805i</v>
      </c>
      <c r="E1569" t="str">
        <f t="shared" si="441"/>
        <v>161.047510891583-2.32314292479208i</v>
      </c>
      <c r="F1569" t="str">
        <f t="shared" si="442"/>
        <v>2.90990979803947-459.472640670251i</v>
      </c>
      <c r="G1569" t="str">
        <f t="shared" si="443"/>
        <v>0.999999961555361-0.000196073042272166i</v>
      </c>
      <c r="H1569" t="str">
        <f t="shared" si="444"/>
        <v>15.2372407692469+7.7065442925922i</v>
      </c>
      <c r="I1569" t="str">
        <f t="shared" si="445"/>
        <v>24.2741738038732-47.2490845852232i</v>
      </c>
      <c r="K1569" t="str">
        <f t="shared" si="446"/>
        <v>0.261301523181257-0.133269638232036i</v>
      </c>
      <c r="L1569" t="str">
        <f t="shared" si="447"/>
        <v>0.000833333333333333-2.48031123563794i</v>
      </c>
      <c r="M1569" t="str">
        <f t="shared" si="448"/>
        <v>0.005-0.872751226229822i</v>
      </c>
      <c r="N1569">
        <f t="shared" si="449"/>
        <v>66.214185455481712</v>
      </c>
      <c r="O1569">
        <f t="shared" si="450"/>
        <v>49.244354095810642</v>
      </c>
      <c r="P1569" s="3">
        <f t="shared" si="451"/>
        <v>49.244354095810642</v>
      </c>
      <c r="Q1569" s="3">
        <f t="shared" si="452"/>
        <v>-113.78581454451829</v>
      </c>
      <c r="R1569">
        <f t="shared" si="453"/>
        <v>66.214185455481712</v>
      </c>
      <c r="S1569">
        <f t="shared" si="454"/>
        <v>0.32506244879567336</v>
      </c>
      <c r="T1569">
        <f t="shared" si="437"/>
        <v>49.244354095810642</v>
      </c>
    </row>
    <row r="1570" spans="1:20" x14ac:dyDescent="0.25">
      <c r="A1570">
        <f t="shared" si="438"/>
        <v>2050.1888270771092</v>
      </c>
      <c r="B1570">
        <f t="shared" si="455"/>
        <v>326.29768610109699</v>
      </c>
      <c r="C1570" t="str">
        <f t="shared" si="439"/>
        <v>-116.714714462078-263.883341795285i</v>
      </c>
      <c r="D1570" t="str">
        <f t="shared" si="440"/>
        <v>3.47812430043359-48.7775548754863i</v>
      </c>
      <c r="E1570" t="str">
        <f t="shared" si="441"/>
        <v>161.039141502664-2.32740855877575i</v>
      </c>
      <c r="F1570" t="str">
        <f t="shared" si="442"/>
        <v>2.90990979718764-457.733258631905i</v>
      </c>
      <c r="G1570" t="str">
        <f t="shared" si="443"/>
        <v>0.999999961262626-0.000196818119775185i</v>
      </c>
      <c r="H1570" t="str">
        <f t="shared" si="444"/>
        <v>15.2378954126161+7.73592617705582i</v>
      </c>
      <c r="I1570" t="str">
        <f t="shared" si="445"/>
        <v>24.2744875890614-47.0710933569459i</v>
      </c>
      <c r="K1570" t="str">
        <f t="shared" si="446"/>
        <v>0.260888906046192-0.133562551041749i</v>
      </c>
      <c r="L1570" t="str">
        <f t="shared" si="447"/>
        <v>0.000833333333333333-2.47092173305234i</v>
      </c>
      <c r="M1570" t="str">
        <f t="shared" si="448"/>
        <v>0.005-0.869447326389539i</v>
      </c>
      <c r="N1570">
        <f t="shared" si="449"/>
        <v>66.140354621123336</v>
      </c>
      <c r="O1570">
        <f t="shared" si="450"/>
        <v>49.204194154718131</v>
      </c>
      <c r="P1570" s="3">
        <f t="shared" si="451"/>
        <v>49.204194154718131</v>
      </c>
      <c r="Q1570" s="3">
        <f t="shared" si="452"/>
        <v>-113.85964537887666</v>
      </c>
      <c r="R1570">
        <f t="shared" si="453"/>
        <v>66.140354621123336</v>
      </c>
      <c r="S1570">
        <f t="shared" si="454"/>
        <v>0.326297686101097</v>
      </c>
      <c r="T1570">
        <f t="shared" si="437"/>
        <v>49.204194154718131</v>
      </c>
    </row>
    <row r="1571" spans="1:20" x14ac:dyDescent="0.25">
      <c r="A1571">
        <f t="shared" si="438"/>
        <v>2057.9795446200023</v>
      </c>
      <c r="B1571">
        <f t="shared" si="455"/>
        <v>327.53761730828114</v>
      </c>
      <c r="C1571" t="str">
        <f t="shared" si="439"/>
        <v>-116.514702833664-262.514616195573i</v>
      </c>
      <c r="D1571" t="str">
        <f t="shared" si="440"/>
        <v>3.47812429510679-48.5929136809949i</v>
      </c>
      <c r="E1571" t="str">
        <f t="shared" si="441"/>
        <v>161.030737462561-2.33165392099402i</v>
      </c>
      <c r="F1571" t="str">
        <f t="shared" si="442"/>
        <v>2.90990979632933-456.000461240157i</v>
      </c>
      <c r="G1571" t="str">
        <f t="shared" si="443"/>
        <v>0.999999960967663-0.000197566028572056i</v>
      </c>
      <c r="H1571" t="str">
        <f t="shared" si="444"/>
        <v>15.2385550697016+7.76542082524716i</v>
      </c>
      <c r="I1571" t="str">
        <f t="shared" si="445"/>
        <v>24.2748037714557-46.8937793224857i</v>
      </c>
      <c r="K1571" t="str">
        <f t="shared" si="446"/>
        <v>0.260474477147054-0.133854824501937i</v>
      </c>
      <c r="L1571" t="str">
        <f t="shared" si="447"/>
        <v>0.000833333333333333-2.46156777550542i</v>
      </c>
      <c r="M1571" t="str">
        <f t="shared" si="448"/>
        <v>0.005-0.866155933840946i</v>
      </c>
      <c r="N1571">
        <f t="shared" si="449"/>
        <v>66.066397804978422</v>
      </c>
      <c r="O1571">
        <f t="shared" si="450"/>
        <v>49.163991960555428</v>
      </c>
      <c r="P1571" s="3">
        <f t="shared" si="451"/>
        <v>49.163991960555428</v>
      </c>
      <c r="Q1571" s="3">
        <f t="shared" si="452"/>
        <v>-113.93360219502158</v>
      </c>
      <c r="R1571">
        <f t="shared" si="453"/>
        <v>66.066397804978422</v>
      </c>
      <c r="S1571">
        <f t="shared" si="454"/>
        <v>0.32753761730828113</v>
      </c>
      <c r="T1571">
        <f t="shared" si="437"/>
        <v>49.163991960555428</v>
      </c>
    </row>
    <row r="1572" spans="1:20" x14ac:dyDescent="0.25">
      <c r="A1572">
        <f t="shared" si="438"/>
        <v>2065.7998668895584</v>
      </c>
      <c r="B1572">
        <f t="shared" si="455"/>
        <v>328.78226025405263</v>
      </c>
      <c r="C1572" t="str">
        <f t="shared" si="439"/>
        <v>-116.313859065037-261.150939375638i</v>
      </c>
      <c r="D1572" t="str">
        <f t="shared" si="440"/>
        <v>3.47812428973942-48.4089715118804i</v>
      </c>
      <c r="E1572" t="str">
        <f t="shared" si="441"/>
        <v>161.022298800699-2.33587873593764i</v>
      </c>
      <c r="F1572" t="str">
        <f t="shared" si="442"/>
        <v>2.90990979546447-454.274223568134i</v>
      </c>
      <c r="G1572" t="str">
        <f t="shared" si="443"/>
        <v>0.999999960670453-0.000198316779421689i</v>
      </c>
      <c r="H1572" t="str">
        <f t="shared" si="444"/>
        <v>15.2392197791246+7.79502867844542i</v>
      </c>
      <c r="I1572" t="str">
        <f t="shared" si="445"/>
        <v>24.2751223694306-46.7171399318149i</v>
      </c>
      <c r="K1572" t="str">
        <f t="shared" si="446"/>
        <v>0.260058236526567-0.134146445970083i</v>
      </c>
      <c r="L1572" t="str">
        <f t="shared" si="447"/>
        <v>0.000833333333333333-2.45224922843736i</v>
      </c>
      <c r="M1572" t="str">
        <f t="shared" si="448"/>
        <v>0.005-0.862877001236249i</v>
      </c>
      <c r="N1572">
        <f t="shared" si="449"/>
        <v>65.992315760765166</v>
      </c>
      <c r="O1572">
        <f t="shared" si="450"/>
        <v>49.1237473415636</v>
      </c>
      <c r="P1572" s="3">
        <f t="shared" si="451"/>
        <v>49.1237473415636</v>
      </c>
      <c r="Q1572" s="3">
        <f t="shared" si="452"/>
        <v>-114.00768423923483</v>
      </c>
      <c r="R1572">
        <f t="shared" si="453"/>
        <v>65.992315760765166</v>
      </c>
      <c r="S1572">
        <f t="shared" si="454"/>
        <v>0.32878226025405261</v>
      </c>
      <c r="T1572">
        <f t="shared" si="437"/>
        <v>49.1237473415636</v>
      </c>
    </row>
    <row r="1573" spans="1:20" x14ac:dyDescent="0.25">
      <c r="A1573">
        <f t="shared" si="438"/>
        <v>2073.6499063837387</v>
      </c>
      <c r="B1573">
        <f t="shared" si="455"/>
        <v>330.03163284301803</v>
      </c>
      <c r="C1573" t="str">
        <f t="shared" si="439"/>
        <v>-116.112183766693-259.792299648152i</v>
      </c>
      <c r="D1573" t="str">
        <f t="shared" si="440"/>
        <v>3.47812428433119-48.2257257220732i</v>
      </c>
      <c r="E1573" t="str">
        <f t="shared" si="441"/>
        <v>161.013825548789-2.34008272733896i</v>
      </c>
      <c r="F1573" t="str">
        <f t="shared" si="442"/>
        <v>2.90990979459303-452.554520783328i</v>
      </c>
      <c r="G1573" t="str">
        <f t="shared" si="443"/>
        <v>0.999999960370981-0.000199070383123875i</v>
      </c>
      <c r="H1573" t="str">
        <f t="shared" si="444"/>
        <v>15.2398895798071+7.82475017975386i</v>
      </c>
      <c r="I1573" t="str">
        <f t="shared" si="445"/>
        <v>24.2754434015028-46.5411726446189i</v>
      </c>
      <c r="K1573" t="str">
        <f t="shared" si="446"/>
        <v>0.25964018433253-0.134437402758392i</v>
      </c>
      <c r="L1573" t="str">
        <f t="shared" si="447"/>
        <v>0.000833333333333333-2.44296595779773i</v>
      </c>
      <c r="M1573" t="str">
        <f t="shared" si="448"/>
        <v>0.005-0.859610481406899i</v>
      </c>
      <c r="N1573">
        <f t="shared" si="449"/>
        <v>65.918109251709254</v>
      </c>
      <c r="O1573">
        <f t="shared" si="450"/>
        <v>49.083460126185813</v>
      </c>
      <c r="P1573" s="3">
        <f t="shared" si="451"/>
        <v>49.083460126185813</v>
      </c>
      <c r="Q1573" s="3">
        <f t="shared" si="452"/>
        <v>-114.08189074829075</v>
      </c>
      <c r="R1573">
        <f t="shared" si="453"/>
        <v>65.918109251709254</v>
      </c>
      <c r="S1573">
        <f t="shared" si="454"/>
        <v>0.33003163284301801</v>
      </c>
      <c r="T1573">
        <f t="shared" si="437"/>
        <v>49.083460126185813</v>
      </c>
    </row>
    <row r="1574" spans="1:20" x14ac:dyDescent="0.25">
      <c r="A1574">
        <f t="shared" si="438"/>
        <v>2081.5297760279968</v>
      </c>
      <c r="B1574">
        <f t="shared" si="455"/>
        <v>331.28575304782152</v>
      </c>
      <c r="C1574" t="str">
        <f t="shared" si="439"/>
        <v>-115.909677602241-258.438685408562i</v>
      </c>
      <c r="D1574" t="str">
        <f t="shared" si="440"/>
        <v>3.47812427888176-48.043173675521i</v>
      </c>
      <c r="E1574" t="str">
        <f t="shared" si="441"/>
        <v>161.005317740845-2.34426561819369i</v>
      </c>
      <c r="F1574" t="str">
        <f t="shared" si="442"/>
        <v>2.90990979371496-450.841328147237i</v>
      </c>
      <c r="G1574" t="str">
        <f t="shared" si="443"/>
        <v>0.999999960069228-0.000199826850519447i</v>
      </c>
      <c r="H1574" t="str">
        <f t="shared" si="444"/>
        <v>15.2405645109745+7.85458577410819i</v>
      </c>
      <c r="I1574" t="str">
        <f t="shared" si="445"/>
        <v>24.2757668863313-46.3658749302595i</v>
      </c>
      <c r="K1574" t="str">
        <f t="shared" si="446"/>
        <v>0.259220320818725-0.134727682134683i</v>
      </c>
      <c r="L1574" t="str">
        <f t="shared" si="447"/>
        <v>0.000833333333333333-2.43371783004356i</v>
      </c>
      <c r="M1574" t="str">
        <f t="shared" si="448"/>
        <v>0.005-0.856356327362919i</v>
      </c>
      <c r="N1574">
        <f t="shared" si="449"/>
        <v>65.843779050567875</v>
      </c>
      <c r="O1574">
        <f t="shared" si="450"/>
        <v>49.043130143079445</v>
      </c>
      <c r="P1574" s="3">
        <f t="shared" si="451"/>
        <v>49.043130143079445</v>
      </c>
      <c r="Q1574" s="3">
        <f t="shared" si="452"/>
        <v>-114.15622094943213</v>
      </c>
      <c r="R1574">
        <f t="shared" si="453"/>
        <v>65.843779050567875</v>
      </c>
      <c r="S1574">
        <f t="shared" si="454"/>
        <v>0.33128575304782154</v>
      </c>
      <c r="T1574">
        <f t="shared" si="437"/>
        <v>49.043130143079445</v>
      </c>
    </row>
    <row r="1575" spans="1:20" x14ac:dyDescent="0.25">
      <c r="A1575">
        <f t="shared" si="438"/>
        <v>2089.4395891769036</v>
      </c>
      <c r="B1575">
        <f t="shared" si="455"/>
        <v>332.54463890940326</v>
      </c>
      <c r="C1575" t="str">
        <f t="shared" si="439"/>
        <v>-115.706341288771-257.090085134335i</v>
      </c>
      <c r="D1575" t="str">
        <f t="shared" si="440"/>
        <v>3.47812427339086-47.8613127461516i</v>
      </c>
      <c r="E1575" t="str">
        <f t="shared" si="441"/>
        <v>160.996775413196-2.34842713078071i</v>
      </c>
      <c r="F1575" t="str">
        <f t="shared" si="442"/>
        <v>2.90990979283021-449.134621015012i</v>
      </c>
      <c r="G1575" t="str">
        <f t="shared" si="443"/>
        <v>0.999999959765178-0.000200586192490433i</v>
      </c>
      <c r="H1575" t="str">
        <f t="shared" si="444"/>
        <v>15.2412446121579+7.8845359082854i</v>
      </c>
      <c r="I1575" t="str">
        <f t="shared" si="445"/>
        <v>24.2760928427193-46.1912442677393i</v>
      </c>
      <c r="K1575" t="str">
        <f t="shared" si="446"/>
        <v>0.258798646345815-0.135017271323298i</v>
      </c>
      <c r="L1575" t="str">
        <f t="shared" si="447"/>
        <v>0.000833333333333333-2.42450471213744i</v>
      </c>
      <c r="M1575" t="str">
        <f t="shared" si="448"/>
        <v>0.005-0.853114492292213i</v>
      </c>
      <c r="N1575">
        <f t="shared" si="449"/>
        <v>65.769325939654593</v>
      </c>
      <c r="O1575">
        <f t="shared" si="450"/>
        <v>49.002757221127993</v>
      </c>
      <c r="P1575" s="3">
        <f t="shared" si="451"/>
        <v>49.002757221127993</v>
      </c>
      <c r="Q1575" s="3">
        <f t="shared" si="452"/>
        <v>-114.23067406034541</v>
      </c>
      <c r="R1575">
        <f t="shared" si="453"/>
        <v>65.769325939654593</v>
      </c>
      <c r="S1575">
        <f t="shared" si="454"/>
        <v>0.33254463890940328</v>
      </c>
      <c r="T1575">
        <f t="shared" si="437"/>
        <v>49.002757221127993</v>
      </c>
    </row>
    <row r="1576" spans="1:20" x14ac:dyDescent="0.25">
      <c r="A1576">
        <f t="shared" si="438"/>
        <v>2097.3794596157759</v>
      </c>
      <c r="B1576">
        <f t="shared" si="455"/>
        <v>333.80830853725899</v>
      </c>
      <c r="C1576" t="str">
        <f t="shared" si="439"/>
        <v>-115.50217559723-255.74648738421i</v>
      </c>
      <c r="D1576" t="str">
        <f t="shared" si="440"/>
        <v>3.47812426785813-47.6801403178338i</v>
      </c>
      <c r="E1576" t="str">
        <f t="shared" si="441"/>
        <v>160.98819860451-2.35256698668405i</v>
      </c>
      <c r="F1576" t="str">
        <f t="shared" si="442"/>
        <v>2.9099097919387-447.434374835092i</v>
      </c>
      <c r="G1576" t="str">
        <f t="shared" si="443"/>
        <v>0.999999959458812-0.00020134841996021i</v>
      </c>
      <c r="H1576" t="str">
        <f t="shared" si="444"/>
        <v>15.2419299231966+7.91460103091254i</v>
      </c>
      <c r="I1576" t="str">
        <f t="shared" si="445"/>
        <v>24.2764212896149-46.0172781456639i</v>
      </c>
      <c r="K1576" t="str">
        <f t="shared" si="446"/>
        <v>0.258375161382231-0.135306157506018i</v>
      </c>
      <c r="L1576" t="str">
        <f t="shared" si="447"/>
        <v>0.000833333333333333-2.41532647154557i</v>
      </c>
      <c r="M1576" t="str">
        <f t="shared" si="448"/>
        <v>0.005-0.849884929559884i</v>
      </c>
      <c r="N1576">
        <f t="shared" si="449"/>
        <v>65.694750710862522</v>
      </c>
      <c r="O1576">
        <f t="shared" si="450"/>
        <v>48.962341189453667</v>
      </c>
      <c r="P1576" s="3">
        <f t="shared" si="451"/>
        <v>48.962341189453667</v>
      </c>
      <c r="Q1576" s="3">
        <f t="shared" si="452"/>
        <v>-114.30524928913748</v>
      </c>
      <c r="R1576">
        <f t="shared" si="453"/>
        <v>65.694750710862522</v>
      </c>
      <c r="S1576">
        <f t="shared" si="454"/>
        <v>0.33380830853725901</v>
      </c>
      <c r="T1576">
        <f t="shared" si="437"/>
        <v>48.962341189453667</v>
      </c>
    </row>
    <row r="1577" spans="1:20" x14ac:dyDescent="0.25">
      <c r="A1577">
        <f t="shared" si="438"/>
        <v>2105.3495015623157</v>
      </c>
      <c r="B1577">
        <f t="shared" si="455"/>
        <v>335.07678010970056</v>
      </c>
      <c r="C1577" t="str">
        <f t="shared" si="439"/>
        <v>-115.297181352783-254.407880797431i</v>
      </c>
      <c r="D1577" t="str">
        <f t="shared" si="440"/>
        <v>3.47812426228329-47.499653784342i</v>
      </c>
      <c r="E1577" t="str">
        <f t="shared" si="441"/>
        <v>160.9795873558-2.35668490681376i</v>
      </c>
      <c r="F1577" t="str">
        <f t="shared" si="442"/>
        <v>2.90990979104042-445.74056514887i</v>
      </c>
      <c r="G1577" t="str">
        <f t="shared" si="443"/>
        <v>0.999999959150114-0.000202113543893666i</v>
      </c>
      <c r="H1577" t="str">
        <f t="shared" si="444"/>
        <v>15.2426204842404+7.94478159247546i</v>
      </c>
      <c r="I1577" t="str">
        <f t="shared" si="445"/>
        <v>24.2767522461131-45.8439740622079i</v>
      </c>
      <c r="K1577" t="str">
        <f t="shared" si="446"/>
        <v>0.257949866505059-0.135594327823003i</v>
      </c>
      <c r="L1577" t="str">
        <f t="shared" si="447"/>
        <v>0.000833333333333333-2.40618297623587i</v>
      </c>
      <c r="M1577" t="str">
        <f t="shared" si="448"/>
        <v>0.005-0.846667592707594i</v>
      </c>
      <c r="N1577">
        <f t="shared" si="449"/>
        <v>65.620054165687506</v>
      </c>
      <c r="O1577">
        <f t="shared" si="450"/>
        <v>48.921881877429492</v>
      </c>
      <c r="P1577" s="3">
        <f t="shared" si="451"/>
        <v>48.921881877429492</v>
      </c>
      <c r="Q1577" s="3">
        <f t="shared" si="452"/>
        <v>-114.37994583431249</v>
      </c>
      <c r="R1577">
        <f t="shared" si="453"/>
        <v>65.620054165687506</v>
      </c>
      <c r="S1577">
        <f t="shared" si="454"/>
        <v>0.33507678010970054</v>
      </c>
      <c r="T1577">
        <f t="shared" si="437"/>
        <v>48.921881877429492</v>
      </c>
    </row>
    <row r="1578" spans="1:20" x14ac:dyDescent="0.25">
      <c r="A1578">
        <f t="shared" si="438"/>
        <v>2113.3498296682524</v>
      </c>
      <c r="B1578">
        <f t="shared" si="455"/>
        <v>336.35007187411742</v>
      </c>
      <c r="C1578" t="str">
        <f t="shared" si="439"/>
        <v>-115.091359435176-253.074254092985i</v>
      </c>
      <c r="D1578" t="str">
        <f t="shared" si="440"/>
        <v>3.47812425666599-47.3198505493168i</v>
      </c>
      <c r="E1578" t="str">
        <f t="shared" si="441"/>
        <v>160.970941710447-2.36078061142772i</v>
      </c>
      <c r="F1578" t="str">
        <f t="shared" si="442"/>
        <v>2.9099097901353-444.053167590326i</v>
      </c>
      <c r="G1578" t="str">
        <f t="shared" si="443"/>
        <v>0.999999958839065-0.000202881575297356i</v>
      </c>
      <c r="H1578" t="str">
        <f t="shared" si="444"/>
        <v>15.2433163357523+7.97507804532747i</v>
      </c>
      <c r="I1578" t="str">
        <f t="shared" si="445"/>
        <v>24.2770857314556-45.6713295250778i</v>
      </c>
      <c r="K1578" t="str">
        <f t="shared" si="446"/>
        <v>0.25752276240092-0.135881769373745i</v>
      </c>
      <c r="L1578" t="str">
        <f t="shared" si="447"/>
        <v>0.000833333333333333-2.3970740946761i</v>
      </c>
      <c r="M1578" t="str">
        <f t="shared" si="448"/>
        <v>0.005-0.843462435452874i</v>
      </c>
      <c r="N1578">
        <f t="shared" si="449"/>
        <v>65.545237115250217</v>
      </c>
      <c r="O1578">
        <f t="shared" si="450"/>
        <v>48.881379114691953</v>
      </c>
      <c r="P1578" s="3">
        <f t="shared" si="451"/>
        <v>48.881379114691953</v>
      </c>
      <c r="Q1578" s="3">
        <f t="shared" si="452"/>
        <v>-114.45476288474978</v>
      </c>
      <c r="R1578">
        <f t="shared" si="453"/>
        <v>65.545237115250217</v>
      </c>
      <c r="S1578">
        <f t="shared" si="454"/>
        <v>0.33635007187411742</v>
      </c>
      <c r="T1578">
        <f t="shared" si="437"/>
        <v>48.881379114691953</v>
      </c>
    </row>
    <row r="1579" spans="1:20" x14ac:dyDescent="0.25">
      <c r="A1579">
        <f t="shared" si="438"/>
        <v>2121.3805590209918</v>
      </c>
      <c r="B1579">
        <f t="shared" si="455"/>
        <v>337.62820214723905</v>
      </c>
      <c r="C1579" t="str">
        <f t="shared" si="439"/>
        <v>-114.884710779087-251.745596068823i</v>
      </c>
      <c r="D1579" t="str">
        <f t="shared" si="440"/>
        <v>3.47812425100592-47.140728026228i</v>
      </c>
      <c r="E1579" t="str">
        <f t="shared" si="441"/>
        <v>160.962261714213-2.36485382015347i</v>
      </c>
      <c r="F1579" t="str">
        <f t="shared" si="442"/>
        <v>2.90990978922328-442.372157885675i</v>
      </c>
      <c r="G1579" t="str">
        <f t="shared" si="443"/>
        <v>0.999999958525647-0.000203652525219658i</v>
      </c>
      <c r="H1579" t="str">
        <f t="shared" si="444"/>
        <v>15.2440175185108+8.00549084369872i</v>
      </c>
      <c r="I1579" t="str">
        <f t="shared" si="445"/>
        <v>24.2774217650332-45.4993420514759i</v>
      </c>
      <c r="K1579" t="str">
        <f t="shared" si="446"/>
        <v>0.257093849866831-0.136168469218037i</v>
      </c>
      <c r="L1579" t="str">
        <f t="shared" si="447"/>
        <v>0.000833333333333333-2.38799969583194i</v>
      </c>
      <c r="M1579" t="str">
        <f t="shared" si="448"/>
        <v>0.005-0.840269411688455i</v>
      </c>
      <c r="N1579">
        <f t="shared" si="449"/>
        <v>65.470300380318079</v>
      </c>
      <c r="O1579">
        <f t="shared" si="450"/>
        <v>48.840832731153291</v>
      </c>
      <c r="P1579" s="3">
        <f t="shared" si="451"/>
        <v>48.840832731153291</v>
      </c>
      <c r="Q1579" s="3">
        <f t="shared" si="452"/>
        <v>-114.52969961968192</v>
      </c>
      <c r="R1579">
        <f t="shared" si="453"/>
        <v>65.470300380318079</v>
      </c>
      <c r="S1579">
        <f t="shared" si="454"/>
        <v>0.33762820214723904</v>
      </c>
      <c r="T1579">
        <f t="shared" si="437"/>
        <v>48.840832731153291</v>
      </c>
    </row>
    <row r="1580" spans="1:20" x14ac:dyDescent="0.25">
      <c r="A1580">
        <f t="shared" si="438"/>
        <v>2129.4418051452717</v>
      </c>
      <c r="B1580">
        <f t="shared" si="455"/>
        <v>338.91118931539859</v>
      </c>
      <c r="C1580" t="str">
        <f t="shared" si="439"/>
        <v>-114.677236374484-250.421895601086i</v>
      </c>
      <c r="D1580" t="str">
        <f t="shared" si="440"/>
        <v>3.47812424530275-46.9622836383381i</v>
      </c>
      <c r="E1580" t="str">
        <f t="shared" si="441"/>
        <v>160.953547415256-2.3689042520105i</v>
      </c>
      <c r="F1580" t="str">
        <f t="shared" si="442"/>
        <v>2.90990978830432-440.69751185303i</v>
      </c>
      <c r="G1580" t="str">
        <f t="shared" si="443"/>
        <v>0.999999958209843-0.000204426404750934i</v>
      </c>
      <c r="H1580" t="str">
        <f t="shared" si="444"/>
        <v>15.2447240736128+8.03602044370451i</v>
      </c>
      <c r="I1580" t="str">
        <f t="shared" si="445"/>
        <v>24.2777603663858-45.3280091680666i</v>
      </c>
      <c r="K1580" t="str">
        <f t="shared" si="446"/>
        <v>0.256663129811074-0.136454414376956i</v>
      </c>
      <c r="L1580" t="str">
        <f t="shared" si="447"/>
        <v>0.000833333333333333-2.37895964916511i</v>
      </c>
      <c r="M1580" t="str">
        <f t="shared" si="448"/>
        <v>0.005-0.837088475481626i</v>
      </c>
      <c r="N1580">
        <f t="shared" si="449"/>
        <v>65.395244791324913</v>
      </c>
      <c r="O1580">
        <f t="shared" si="450"/>
        <v>48.800242557014357</v>
      </c>
      <c r="P1580" s="3">
        <f t="shared" si="451"/>
        <v>48.800242557014357</v>
      </c>
      <c r="Q1580" s="3">
        <f t="shared" si="452"/>
        <v>-114.60475520867509</v>
      </c>
      <c r="R1580">
        <f t="shared" si="453"/>
        <v>65.395244791324913</v>
      </c>
      <c r="S1580">
        <f t="shared" si="454"/>
        <v>0.3389111893153986</v>
      </c>
      <c r="T1580">
        <f t="shared" ref="T1580:T1643" si="456">P1580</f>
        <v>48.800242557014357</v>
      </c>
    </row>
    <row r="1581" spans="1:20" x14ac:dyDescent="0.25">
      <c r="A1581">
        <f t="shared" ref="A1581:A1644" si="457">2*PI()*B1581</f>
        <v>2137.5336840048235</v>
      </c>
      <c r="B1581">
        <f t="shared" si="455"/>
        <v>340.1990518347971</v>
      </c>
      <c r="C1581" t="str">
        <f t="shared" ref="C1581:C1644" si="458">IMPRODUCT(D1581,E1581,$C$40,,K1581,$C$41)</f>
        <v>-114.468937266961-249.103141643314i</v>
      </c>
      <c r="D1581" t="str">
        <f t="shared" ref="D1581:D1644" si="459">IMDIV(IMPRODUCT($C$37,$C$38,COMPLEX(1,A1581/$C$38)),IMSUM(-1*A1581*A1581/$C$39,COMPLEX(0,1*A1581)))</f>
        <v>3.47812423955616-46.7845148186647i</v>
      </c>
      <c r="E1581" t="str">
        <f t="shared" ref="E1581:E1644" si="460">IMDIV(IMPRODUCT(IMSUM(F1581,G1581),$C$29,H1581),IMSUM(1,I1581))</f>
        <v>160.944798864145-2.37293162543282i</v>
      </c>
      <c r="F1581" t="str">
        <f t="shared" ref="F1581:F1644" si="461">IMDIV(IMPRODUCT($C$14,$C$15,COMPLEX(1,A1581/$C$15)),IMSUM(-1*A1581*A1581/$C$16,COMPLEX(0,A1581)))</f>
        <v>2.90990978737837-439.029205402047i</v>
      </c>
      <c r="G1581" t="str">
        <f t="shared" ref="G1581:G1644" si="462">IMDIV(1,COMPLEX(1,A1581*$C$9*$C$10))</f>
        <v>0.999999957891635-0.00020520322502369i</v>
      </c>
      <c r="H1581" t="str">
        <f t="shared" ref="H1581:H1644" si="463">IMDIV($C$3,IMSUM(K1581,COMPLEX(0,$C$28*A1581)))</f>
        <v>15.2454360424754+8.06666730335485i</v>
      </c>
      <c r="I1581" t="str">
        <f t="shared" ref="I1581:I1644" si="464">IMPRODUCT(F1581,$C$29,H1581,$C$31)</f>
        <v>24.2781015552047-45.1573284109382i</v>
      </c>
      <c r="K1581" t="str">
        <f t="shared" ref="K1581:K1644" si="465">IF($C$26&lt;=0,IMDIV(1,IMSUM(IMDIV(1,L1581),1/$C$18)),IMDIV(1,IMSUM(IMDIV(1,L1581),1/$C$18,IMDIV(1,M1581))))</f>
        <v>0.256230603254045-0.136739591833864i</v>
      </c>
      <c r="L1581" t="str">
        <f t="shared" ref="L1581:L1644" si="466">IMSUM($C$21/$C$22,IMDIV(1,COMPLEX(0,$C$20*$C$22*A1581)))</f>
        <v>0.000833333333333333-2.36995382463151i</v>
      </c>
      <c r="M1581" t="str">
        <f t="shared" ref="M1581:M1644" si="467">IMSUM($C$25/$C$26,IMDIV(1,COMPLEX(0,$C$24*$C$26*A1581)))</f>
        <v>0.005-0.833919581073545i</v>
      </c>
      <c r="N1581">
        <f t="shared" ref="N1581:N1644" si="468">ABS(R1581)</f>
        <v>65.320071188392106</v>
      </c>
      <c r="O1581">
        <f t="shared" ref="O1581:O1644" si="469">ABS(P1581)</f>
        <v>48.759608422777021</v>
      </c>
      <c r="P1581" s="3">
        <f t="shared" ref="P1581:P1644" si="470">20*LOG10(IMABS(C1581))</f>
        <v>48.759608422777021</v>
      </c>
      <c r="Q1581" s="3">
        <f t="shared" ref="Q1581:Q1644" si="471">IMARGUMENT(C1581)*180/PI()</f>
        <v>-114.67992881160789</v>
      </c>
      <c r="R1581">
        <f t="shared" ref="R1581:R1644" si="472">IF(Q1581&lt;0,Q1581+180,Q1581-180)</f>
        <v>65.320071188392106</v>
      </c>
      <c r="S1581">
        <f t="shared" ref="S1581:S1644" si="473">B1581/1000</f>
        <v>0.34019905183479709</v>
      </c>
      <c r="T1581">
        <f t="shared" si="456"/>
        <v>48.759608422777021</v>
      </c>
    </row>
    <row r="1582" spans="1:20" x14ac:dyDescent="0.25">
      <c r="A1582">
        <f t="shared" si="457"/>
        <v>2145.6563120040423</v>
      </c>
      <c r="B1582">
        <f t="shared" ref="B1582:B1645" si="474">B1581*(1+B$42)</f>
        <v>341.49180823176937</v>
      </c>
      <c r="C1582" t="str">
        <f t="shared" si="458"/>
        <v>-114.259814558087-247.789323225656i</v>
      </c>
      <c r="D1582" t="str">
        <f t="shared" si="459"/>
        <v>3.47812423376581-46.6074190099435i</v>
      </c>
      <c r="E1582" t="str">
        <f t="shared" si="460"/>
        <v>160.936016113875-2.37693565829215i</v>
      </c>
      <c r="F1582" t="str">
        <f t="shared" si="461"/>
        <v>2.90990978644535-437.367214533575i</v>
      </c>
      <c r="G1582" t="str">
        <f t="shared" si="462"/>
        <v>0.999999957571003-0.000205982997212736i</v>
      </c>
      <c r="H1582" t="str">
        <f t="shared" si="463"/>
        <v>15.2461534668392+8.09743188256325i</v>
      </c>
      <c r="I1582" t="str">
        <f t="shared" si="464"/>
        <v>24.2784453513331-44.9872973255696i</v>
      </c>
      <c r="K1582" t="str">
        <f t="shared" si="465"/>
        <v>0.255796271329101-0.137023988535424i</v>
      </c>
      <c r="L1582" t="str">
        <f t="shared" si="466"/>
        <v>0.000833333333333333-2.36098209267933i</v>
      </c>
      <c r="M1582" t="str">
        <f t="shared" si="467"/>
        <v>0.005-0.830762682878608i</v>
      </c>
      <c r="N1582">
        <f t="shared" si="468"/>
        <v>65.244780421346277</v>
      </c>
      <c r="O1582">
        <f t="shared" si="469"/>
        <v>48.718930159257098</v>
      </c>
      <c r="P1582" s="3">
        <f t="shared" si="470"/>
        <v>48.718930159257098</v>
      </c>
      <c r="Q1582" s="3">
        <f t="shared" si="471"/>
        <v>-114.75521957865372</v>
      </c>
      <c r="R1582">
        <f t="shared" si="472"/>
        <v>65.244780421346277</v>
      </c>
      <c r="S1582">
        <f t="shared" si="473"/>
        <v>0.34149180823176939</v>
      </c>
      <c r="T1582">
        <f t="shared" si="456"/>
        <v>48.718930159257098</v>
      </c>
    </row>
    <row r="1583" spans="1:20" x14ac:dyDescent="0.25">
      <c r="A1583">
        <f t="shared" si="457"/>
        <v>2153.8098059896574</v>
      </c>
      <c r="B1583">
        <f t="shared" si="474"/>
        <v>342.7894771030501</v>
      </c>
      <c r="C1583" t="str">
        <f t="shared" si="458"/>
        <v>-114.049869405739-246.480429454079i</v>
      </c>
      <c r="D1583" t="str">
        <f t="shared" si="459"/>
        <v>3.47812422793135-46.430993664592i</v>
      </c>
      <c r="E1583" t="str">
        <f t="shared" si="460"/>
        <v>160.927199219883-2.38091606792132i</v>
      </c>
      <c r="F1583" t="str">
        <f t="shared" si="461"/>
        <v>2.90990978550523-435.711515339319i</v>
      </c>
      <c r="G1583" t="str">
        <f t="shared" si="462"/>
        <v>0.99999995724793-0.000206765732535344i</v>
      </c>
      <c r="H1583" t="str">
        <f t="shared" si="463"/>
        <v>15.2468763887704+8.12831464315584i</v>
      </c>
      <c r="I1583" t="str">
        <f t="shared" si="464"/>
        <v>24.2787917747675-44.817913466794i</v>
      </c>
      <c r="K1583" t="str">
        <f t="shared" si="465"/>
        <v>0.255360135283395-0.137307591392633i</v>
      </c>
      <c r="L1583" t="str">
        <f t="shared" si="466"/>
        <v>0.000833333333333333-2.35204432424719i</v>
      </c>
      <c r="M1583" t="str">
        <f t="shared" si="467"/>
        <v>0.005-0.827617735483769i</v>
      </c>
      <c r="N1583">
        <f t="shared" si="468"/>
        <v>65.169373349738521</v>
      </c>
      <c r="O1583">
        <f t="shared" si="469"/>
        <v>48.678207597597314</v>
      </c>
      <c r="P1583" s="3">
        <f t="shared" si="470"/>
        <v>48.678207597597314</v>
      </c>
      <c r="Q1583" s="3">
        <f t="shared" si="471"/>
        <v>-114.83062665026148</v>
      </c>
      <c r="R1583">
        <f t="shared" si="472"/>
        <v>65.169373349738521</v>
      </c>
      <c r="S1583">
        <f t="shared" si="473"/>
        <v>0.34278947710305008</v>
      </c>
      <c r="T1583">
        <f t="shared" si="456"/>
        <v>48.678207597597314</v>
      </c>
    </row>
    <row r="1584" spans="1:20" x14ac:dyDescent="0.25">
      <c r="A1584">
        <f t="shared" si="457"/>
        <v>2161.9942832524184</v>
      </c>
      <c r="B1584">
        <f t="shared" si="474"/>
        <v>344.09207711604171</v>
      </c>
      <c r="C1584" t="str">
        <f t="shared" si="458"/>
        <v>-113.839103024423-245.176449509554i</v>
      </c>
      <c r="D1584" t="str">
        <f t="shared" si="459"/>
        <v>3.47812422205249-46.2552362446724i</v>
      </c>
      <c r="E1584" t="str">
        <f t="shared" si="460"/>
        <v>160.918348240061-2.38487257113543i</v>
      </c>
      <c r="F1584" t="str">
        <f t="shared" si="461"/>
        <v>2.90990978455796-434.062084001491i</v>
      </c>
      <c r="G1584" t="str">
        <f t="shared" si="462"/>
        <v>0.999999956922397-0.000207551442251413i</v>
      </c>
      <c r="H1584" t="str">
        <f t="shared" si="463"/>
        <v>15.247604850664+8.15931604888078i</v>
      </c>
      <c r="I1584" t="str">
        <f t="shared" si="464"/>
        <v>24.279140845659-44.6491743987656i</v>
      </c>
      <c r="K1584" t="str">
        <f t="shared" si="465"/>
        <v>0.2549221964787-0.137590387281865i</v>
      </c>
      <c r="L1584" t="str">
        <f t="shared" si="466"/>
        <v>0.000833333333333333-2.3431403907623i</v>
      </c>
      <c r="M1584" t="str">
        <f t="shared" si="467"/>
        <v>0.005-0.824484693647906i</v>
      </c>
      <c r="N1584">
        <f t="shared" si="468"/>
        <v>65.093850842862338</v>
      </c>
      <c r="O1584">
        <f t="shared" si="469"/>
        <v>48.637440569279903</v>
      </c>
      <c r="P1584" s="3">
        <f t="shared" si="470"/>
        <v>48.637440569279903</v>
      </c>
      <c r="Q1584" s="3">
        <f t="shared" si="471"/>
        <v>-114.90614915713766</v>
      </c>
      <c r="R1584">
        <f t="shared" si="472"/>
        <v>65.093850842862338</v>
      </c>
      <c r="S1584">
        <f t="shared" si="473"/>
        <v>0.34409207711604173</v>
      </c>
      <c r="T1584">
        <f t="shared" si="456"/>
        <v>48.637440569279903</v>
      </c>
    </row>
    <row r="1585" spans="1:20" x14ac:dyDescent="0.25">
      <c r="A1585">
        <f t="shared" si="457"/>
        <v>2170.2098615287778</v>
      </c>
      <c r="B1585">
        <f t="shared" si="474"/>
        <v>345.39962700908268</v>
      </c>
      <c r="C1585" t="str">
        <f t="shared" si="458"/>
        <v>-113.627516685609-243.877372647252i</v>
      </c>
      <c r="D1585" t="str">
        <f t="shared" si="459"/>
        <v>3.47812421612885-46.0801442218551i</v>
      </c>
      <c r="E1585" t="str">
        <f t="shared" si="460"/>
        <v>160.909463234768-2.38880488425989i</v>
      </c>
      <c r="F1585" t="str">
        <f t="shared" si="461"/>
        <v>2.90990978360348-432.418896792466i</v>
      </c>
      <c r="G1585" t="str">
        <f t="shared" si="462"/>
        <v>0.999999956594385-0.000208340137663631i</v>
      </c>
      <c r="H1585" t="str">
        <f t="shared" si="463"/>
        <v>15.2483388952455+8.19043656541703i</v>
      </c>
      <c r="I1585" t="str">
        <f t="shared" si="464"/>
        <v>24.2794925843139-44.4810776949215i</v>
      </c>
      <c r="K1585" t="str">
        <f t="shared" si="465"/>
        <v>0.254482456392236-0.137872363045938i</v>
      </c>
      <c r="L1585" t="str">
        <f t="shared" si="466"/>
        <v>0.000833333333333333-2.33427016413857i</v>
      </c>
      <c r="M1585" t="str">
        <f t="shared" si="467"/>
        <v>0.005-0.821363512301167i</v>
      </c>
      <c r="N1585">
        <f t="shared" si="468"/>
        <v>65.018213779768942</v>
      </c>
      <c r="O1585">
        <f t="shared" si="469"/>
        <v>48.596628906139756</v>
      </c>
      <c r="P1585" s="3">
        <f t="shared" si="470"/>
        <v>48.596628906139756</v>
      </c>
      <c r="Q1585" s="3">
        <f t="shared" si="471"/>
        <v>-114.98178622023106</v>
      </c>
      <c r="R1585">
        <f t="shared" si="472"/>
        <v>65.018213779768942</v>
      </c>
      <c r="S1585">
        <f t="shared" si="473"/>
        <v>0.34539962700908267</v>
      </c>
      <c r="T1585">
        <f t="shared" si="456"/>
        <v>48.596628906139756</v>
      </c>
    </row>
    <row r="1586" spans="1:20" x14ac:dyDescent="0.25">
      <c r="A1586">
        <f t="shared" si="457"/>
        <v>2178.456659002587</v>
      </c>
      <c r="B1586">
        <f t="shared" si="474"/>
        <v>346.71214559171722</v>
      </c>
      <c r="C1586" t="str">
        <f t="shared" si="458"/>
        <v>-113.415111718037-242.583188195728i</v>
      </c>
      <c r="D1586" t="str">
        <f t="shared" si="459"/>
        <v>3.47812421016011-45.9057150773826i</v>
      </c>
      <c r="E1586" t="str">
        <f t="shared" si="460"/>
        <v>160.900544266848-2.39271272314918i</v>
      </c>
      <c r="F1586" t="str">
        <f t="shared" si="461"/>
        <v>2.90990978264172-430.781930074444i</v>
      </c>
      <c r="G1586" t="str">
        <f t="shared" si="462"/>
        <v>0.999999956263876-0.000209131830117632i</v>
      </c>
      <c r="H1586" t="str">
        <f t="shared" si="463"/>
        <v>15.2490785655743+8.22167666038423i</v>
      </c>
      <c r="I1586" t="str">
        <f t="shared" si="464"/>
        <v>24.2798470111959-44.3136209379497i</v>
      </c>
      <c r="K1586" t="str">
        <f t="shared" si="465"/>
        <v>0.254040916617467-0.138153505495188i</v>
      </c>
      <c r="L1586" t="str">
        <f t="shared" si="466"/>
        <v>0.000833333333333333-2.32543351677482i</v>
      </c>
      <c r="M1586" t="str">
        <f t="shared" si="467"/>
        <v>0.005-0.818254146544297i</v>
      </c>
      <c r="N1586">
        <f t="shared" si="468"/>
        <v>64.942463049285095</v>
      </c>
      <c r="O1586">
        <f t="shared" si="469"/>
        <v>48.555772440377432</v>
      </c>
      <c r="P1586" s="3">
        <f t="shared" si="470"/>
        <v>48.555772440377432</v>
      </c>
      <c r="Q1586" s="3">
        <f t="shared" si="471"/>
        <v>-115.0575369507149</v>
      </c>
      <c r="R1586">
        <f t="shared" si="472"/>
        <v>64.942463049285095</v>
      </c>
      <c r="S1586">
        <f t="shared" si="473"/>
        <v>0.3467121455917172</v>
      </c>
      <c r="T1586">
        <f t="shared" si="456"/>
        <v>48.555772440377432</v>
      </c>
    </row>
    <row r="1587" spans="1:20" x14ac:dyDescent="0.25">
      <c r="A1587">
        <f t="shared" si="457"/>
        <v>2186.7347943067971</v>
      </c>
      <c r="B1587">
        <f t="shared" si="474"/>
        <v>348.02965174496575</v>
      </c>
      <c r="C1587" t="str">
        <f t="shared" si="458"/>
        <v>-113.201889508043-241.293885556105i</v>
      </c>
      <c r="D1587" t="str">
        <f t="shared" si="459"/>
        <v>3.47812420414593-45.7319463020331i</v>
      </c>
      <c r="E1587" t="str">
        <f t="shared" si="460"/>
        <v>160.891591401643-2.39659580321642i</v>
      </c>
      <c r="F1587" t="str">
        <f t="shared" si="461"/>
        <v>2.90990978167265-429.151160299111i</v>
      </c>
      <c r="G1587" t="str">
        <f t="shared" si="462"/>
        <v>0.99999995593085-0.000209926531002169i</v>
      </c>
      <c r="H1587" t="str">
        <f t="shared" si="463"/>
        <v>15.2498239050463+8.25303680335142i</v>
      </c>
      <c r="I1587" t="str">
        <f t="shared" si="464"/>
        <v>24.2802041469263-44.1468017197539i</v>
      </c>
      <c r="K1587" t="str">
        <f t="shared" si="465"/>
        <v>0.253597578864909-0.138433801408566i</v>
      </c>
      <c r="L1587" t="str">
        <f t="shared" si="466"/>
        <v>0.000833333333333333-2.31663032155292i</v>
      </c>
      <c r="M1587" t="str">
        <f t="shared" si="467"/>
        <v>0.005-0.815156551648035i</v>
      </c>
      <c r="N1587">
        <f t="shared" si="468"/>
        <v>64.866599550025995</v>
      </c>
      <c r="O1587">
        <f t="shared" si="469"/>
        <v>48.514871004572591</v>
      </c>
      <c r="P1587" s="3">
        <f t="shared" si="470"/>
        <v>48.514871004572591</v>
      </c>
      <c r="Q1587" s="3">
        <f t="shared" si="471"/>
        <v>-115.133400449974</v>
      </c>
      <c r="R1587">
        <f t="shared" si="472"/>
        <v>64.866599550025995</v>
      </c>
      <c r="S1587">
        <f t="shared" si="473"/>
        <v>0.34802965174496575</v>
      </c>
      <c r="T1587">
        <f t="shared" si="456"/>
        <v>48.514871004572591</v>
      </c>
    </row>
    <row r="1588" spans="1:20" x14ac:dyDescent="0.25">
      <c r="A1588">
        <f t="shared" si="457"/>
        <v>2195.0443865251627</v>
      </c>
      <c r="B1588">
        <f t="shared" si="474"/>
        <v>349.35216442159663</v>
      </c>
      <c r="C1588" t="str">
        <f t="shared" si="458"/>
        <v>-112.98785149985-240.009454201234i</v>
      </c>
      <c r="D1588" t="str">
        <f t="shared" si="459"/>
        <v>3.47812419808595-45.5588353960846i</v>
      </c>
      <c r="E1588" t="str">
        <f t="shared" si="460"/>
        <v>160.882604707001-2.40045383945354i</v>
      </c>
      <c r="F1588" t="str">
        <f t="shared" si="461"/>
        <v>2.9099097806962-427.526564007297i</v>
      </c>
      <c r="G1588" t="str">
        <f t="shared" si="462"/>
        <v>0.999999955595288-0.000210724251749266i</v>
      </c>
      <c r="H1588" t="str">
        <f t="shared" si="463"/>
        <v>15.2505749573963+8.28451746584715i</v>
      </c>
      <c r="I1588" t="str">
        <f t="shared" si="464"/>
        <v>24.2805640122866-43.9806176414183i</v>
      </c>
      <c r="K1588" t="str">
        <f t="shared" si="465"/>
        <v>0.25315244496291-0.138713237534746i</v>
      </c>
      <c r="L1588" t="str">
        <f t="shared" si="466"/>
        <v>0.000833333333333333-2.30786045183595i</v>
      </c>
      <c r="M1588" t="str">
        <f t="shared" si="467"/>
        <v>0.005-0.812070683052432i</v>
      </c>
      <c r="N1588">
        <f t="shared" si="468"/>
        <v>64.790624190411123</v>
      </c>
      <c r="O1588">
        <f t="shared" si="469"/>
        <v>48.473924431696595</v>
      </c>
      <c r="P1588" s="3">
        <f t="shared" si="470"/>
        <v>48.473924431696595</v>
      </c>
      <c r="Q1588" s="3">
        <f t="shared" si="471"/>
        <v>-115.20937580958888</v>
      </c>
      <c r="R1588">
        <f t="shared" si="472"/>
        <v>64.790624190411123</v>
      </c>
      <c r="S1588">
        <f t="shared" si="473"/>
        <v>0.34935216442159661</v>
      </c>
      <c r="T1588">
        <f t="shared" si="456"/>
        <v>48.473924431696595</v>
      </c>
    </row>
    <row r="1589" spans="1:20" x14ac:dyDescent="0.25">
      <c r="A1589">
        <f t="shared" si="457"/>
        <v>2203.3855551939587</v>
      </c>
      <c r="B1589">
        <f t="shared" si="474"/>
        <v>350.67970264639871</v>
      </c>
      <c r="C1589" t="str">
        <f t="shared" si="458"/>
        <v>-112.77299919588-238.729883674877i</v>
      </c>
      <c r="D1589" t="str">
        <f t="shared" si="459"/>
        <v>3.47812419197983-45.3863798692783i</v>
      </c>
      <c r="E1589" t="str">
        <f t="shared" si="460"/>
        <v>160.873584253297-2.4042865464589i</v>
      </c>
      <c r="F1589" t="str">
        <f t="shared" si="461"/>
        <v>2.90990977971231-425.908117828635i</v>
      </c>
      <c r="G1589" t="str">
        <f t="shared" si="462"/>
        <v>0.999999955257171-0.000211525003834392i</v>
      </c>
      <c r="H1589" t="str">
        <f t="shared" si="463"/>
        <v>15.2513317667006+8.31611912136836i</v>
      </c>
      <c r="I1589" t="str">
        <f t="shared" si="464"/>
        <v>24.2809266282181-43.8150663131721i</v>
      </c>
      <c r="K1589" t="str">
        <f t="shared" si="465"/>
        <v>0.252705516858437-0.138991800593251i</v>
      </c>
      <c r="L1589" t="str">
        <f t="shared" si="466"/>
        <v>0.000833333333333333-2.29912378146637i</v>
      </c>
      <c r="M1589" t="str">
        <f t="shared" si="467"/>
        <v>0.005-0.808996496366243i</v>
      </c>
      <c r="N1589">
        <f t="shared" si="468"/>
        <v>64.714537888676432</v>
      </c>
      <c r="O1589">
        <f t="shared" si="469"/>
        <v>48.432932555126385</v>
      </c>
      <c r="P1589" s="3">
        <f t="shared" si="470"/>
        <v>48.432932555126385</v>
      </c>
      <c r="Q1589" s="3">
        <f t="shared" si="471"/>
        <v>-115.28546211132357</v>
      </c>
      <c r="R1589">
        <f t="shared" si="472"/>
        <v>64.714537888676432</v>
      </c>
      <c r="S1589">
        <f t="shared" si="473"/>
        <v>0.35067970264639869</v>
      </c>
      <c r="T1589">
        <f t="shared" si="456"/>
        <v>48.432932555126385</v>
      </c>
    </row>
    <row r="1590" spans="1:20" x14ac:dyDescent="0.25">
      <c r="A1590">
        <f t="shared" si="457"/>
        <v>2211.7584203036959</v>
      </c>
      <c r="B1590">
        <f t="shared" si="474"/>
        <v>352.01228551645505</v>
      </c>
      <c r="C1590" t="str">
        <f t="shared" si="458"/>
        <v>-112.557334157033-237.455163590857i</v>
      </c>
      <c r="D1590" t="str">
        <f t="shared" si="459"/>
        <v>3.4781241858272-45.2145772407836i</v>
      </c>
      <c r="E1590" t="str">
        <f t="shared" si="460"/>
        <v>160.864530113439-2.40809363846091i</v>
      </c>
      <c r="F1590" t="str">
        <f t="shared" si="461"/>
        <v>2.90990977872092-424.295798481236i</v>
      </c>
      <c r="G1590" t="str">
        <f t="shared" si="462"/>
        <v>0.999999954916479-0.000212328798776625i</v>
      </c>
      <c r="H1590" t="str">
        <f t="shared" si="463"/>
        <v>15.2520943773804+8.34784224539008i</v>
      </c>
      <c r="I1590" t="str">
        <f t="shared" si="464"/>
        <v>24.2812920158242-43.6501453543587i</v>
      </c>
      <c r="K1590" t="str">
        <f t="shared" si="465"/>
        <v>0.252256796617836-0.139269477275587i</v>
      </c>
      <c r="L1590" t="str">
        <f t="shared" si="466"/>
        <v>0.000833333333333333-2.29042018476427i</v>
      </c>
      <c r="M1590" t="str">
        <f t="shared" si="467"/>
        <v>0.005-0.805933947366253i</v>
      </c>
      <c r="N1590">
        <f t="shared" si="468"/>
        <v>64.638341572888947</v>
      </c>
      <c r="O1590">
        <f t="shared" si="469"/>
        <v>48.391895208657367</v>
      </c>
      <c r="P1590" s="3">
        <f t="shared" si="470"/>
        <v>48.391895208657367</v>
      </c>
      <c r="Q1590" s="3">
        <f t="shared" si="471"/>
        <v>-115.36165842711105</v>
      </c>
      <c r="R1590">
        <f t="shared" si="472"/>
        <v>64.638341572888947</v>
      </c>
      <c r="S1590">
        <f t="shared" si="473"/>
        <v>0.35201228551645503</v>
      </c>
      <c r="T1590">
        <f t="shared" si="456"/>
        <v>48.391895208657367</v>
      </c>
    </row>
    <row r="1591" spans="1:20" x14ac:dyDescent="0.25">
      <c r="A1591">
        <f t="shared" si="457"/>
        <v>2220.1631023008499</v>
      </c>
      <c r="B1591">
        <f t="shared" si="474"/>
        <v>353.34993220141757</v>
      </c>
      <c r="C1591" t="str">
        <f t="shared" si="458"/>
        <v>-112.340858002994-236.185283632225i</v>
      </c>
      <c r="D1591" t="str">
        <f t="shared" si="459"/>
        <v>3.47812417962773-45.0434250391622i</v>
      </c>
      <c r="E1591" t="str">
        <f t="shared" si="460"/>
        <v>160.855442362887-2.41187482934528i</v>
      </c>
      <c r="F1591" t="str">
        <f t="shared" si="461"/>
        <v>2.909909777722-422.689582771345i</v>
      </c>
      <c r="G1591" t="str">
        <f t="shared" si="462"/>
        <v>0.999999954573194-0.00021313564813881i</v>
      </c>
      <c r="H1591" t="str">
        <f t="shared" si="463"/>
        <v>15.2528628342038+8.37968731537516i</v>
      </c>
      <c r="I1591" t="str">
        <f t="shared" si="464"/>
        <v>24.2816601963716-43.4858523933978i</v>
      </c>
      <c r="K1591" t="str">
        <f t="shared" si="465"/>
        <v>0.251806286427592-0.139546254246404i</v>
      </c>
      <c r="L1591" t="str">
        <f t="shared" si="466"/>
        <v>0.000833333333333333-2.28174953652547i</v>
      </c>
      <c r="M1591" t="str">
        <f t="shared" si="467"/>
        <v>0.005-0.802882991996661i</v>
      </c>
      <c r="N1591">
        <f t="shared" si="468"/>
        <v>64.562036180954877</v>
      </c>
      <c r="O1591">
        <f t="shared" si="469"/>
        <v>48.35081222651732</v>
      </c>
      <c r="P1591" s="3">
        <f t="shared" si="470"/>
        <v>48.35081222651732</v>
      </c>
      <c r="Q1591" s="3">
        <f t="shared" si="471"/>
        <v>-115.43796381904512</v>
      </c>
      <c r="R1591">
        <f t="shared" si="472"/>
        <v>64.562036180954877</v>
      </c>
      <c r="S1591">
        <f t="shared" si="473"/>
        <v>0.35334993220141758</v>
      </c>
      <c r="T1591">
        <f t="shared" si="456"/>
        <v>48.35081222651732</v>
      </c>
    </row>
    <row r="1592" spans="1:20" x14ac:dyDescent="0.25">
      <c r="A1592">
        <f t="shared" si="457"/>
        <v>2228.5997220895933</v>
      </c>
      <c r="B1592">
        <f t="shared" si="474"/>
        <v>354.69266194378298</v>
      </c>
      <c r="C1592" t="str">
        <f t="shared" si="458"/>
        <v>-112.12357241249-234.9202335504i</v>
      </c>
      <c r="D1592" t="str">
        <f t="shared" si="459"/>
        <v>3.47812417338107-44.8729208023322i</v>
      </c>
      <c r="E1592" t="str">
        <f t="shared" si="460"/>
        <v>160.846321079658-2.41562983267812i</v>
      </c>
      <c r="F1592" t="str">
        <f t="shared" si="461"/>
        <v>2.90990977671546-421.08944759301i</v>
      </c>
      <c r="G1592" t="str">
        <f t="shared" si="462"/>
        <v>0.999999954227294-0.000213945563527733i</v>
      </c>
      <c r="H1592" t="str">
        <f t="shared" si="463"/>
        <v>15.2536371822892+8.41165481078377i</v>
      </c>
      <c r="I1592" t="str">
        <f t="shared" si="464"/>
        <v>24.2820311912913-43.3221850677544i</v>
      </c>
      <c r="K1592" t="str">
        <f t="shared" si="465"/>
        <v>0.251353988595075-0.139822118144663i</v>
      </c>
      <c r="L1592" t="str">
        <f t="shared" si="466"/>
        <v>0.000833333333333333-2.27311171201979i</v>
      </c>
      <c r="M1592" t="str">
        <f t="shared" si="467"/>
        <v>0.005-0.799843586368464i</v>
      </c>
      <c r="N1592">
        <f t="shared" si="468"/>
        <v>64.485622660634363</v>
      </c>
      <c r="O1592">
        <f t="shared" si="469"/>
        <v>48.309683443379321</v>
      </c>
      <c r="P1592" s="3">
        <f t="shared" si="470"/>
        <v>48.309683443379321</v>
      </c>
      <c r="Q1592" s="3">
        <f t="shared" si="471"/>
        <v>-115.51437733936564</v>
      </c>
      <c r="R1592">
        <f t="shared" si="472"/>
        <v>64.485622660634363</v>
      </c>
      <c r="S1592">
        <f t="shared" si="473"/>
        <v>0.35469266194378296</v>
      </c>
      <c r="T1592">
        <f t="shared" si="456"/>
        <v>48.309683443379321</v>
      </c>
    </row>
    <row r="1593" spans="1:20" x14ac:dyDescent="0.25">
      <c r="A1593">
        <f t="shared" si="457"/>
        <v>2237.0684010335335</v>
      </c>
      <c r="B1593">
        <f t="shared" si="474"/>
        <v>356.04049405916936</v>
      </c>
      <c r="C1593" t="str">
        <f t="shared" si="458"/>
        <v>-111.905479123581-233.660003164325i</v>
      </c>
      <c r="D1593" t="str">
        <f t="shared" si="459"/>
        <v>3.47812416708683-44.7030620775327i</v>
      </c>
      <c r="E1593" t="str">
        <f t="shared" si="460"/>
        <v>160.837166344346-2.41935836173411i</v>
      </c>
      <c r="F1593" t="str">
        <f t="shared" si="461"/>
        <v>2.90990977570126-419.495369927748i</v>
      </c>
      <c r="G1593" t="str">
        <f t="shared" si="462"/>
        <v>0.99999995387876-0.000214758556594288i</v>
      </c>
      <c r="H1593" t="str">
        <f t="shared" si="463"/>
        <v>15.2544174671075+8.4437452130831i</v>
      </c>
      <c r="I1593" t="str">
        <f t="shared" si="464"/>
        <v>24.2824050221798-43.159141023902i</v>
      </c>
      <c r="K1593" t="str">
        <f t="shared" si="465"/>
        <v>0.250899905549271-0.14009705558482i</v>
      </c>
      <c r="L1593" t="str">
        <f t="shared" si="466"/>
        <v>0.000833333333333333-2.26450658698923i</v>
      </c>
      <c r="M1593" t="str">
        <f t="shared" si="467"/>
        <v>0.005-0.796815686758781i</v>
      </c>
      <c r="N1593">
        <f t="shared" si="468"/>
        <v>64.40910196954863</v>
      </c>
      <c r="O1593">
        <f t="shared" si="469"/>
        <v>48.268508694375754</v>
      </c>
      <c r="P1593" s="3">
        <f t="shared" si="470"/>
        <v>48.268508694375754</v>
      </c>
      <c r="Q1593" s="3">
        <f t="shared" si="471"/>
        <v>-115.59089803045137</v>
      </c>
      <c r="R1593">
        <f t="shared" si="472"/>
        <v>64.40910196954863</v>
      </c>
      <c r="S1593">
        <f t="shared" si="473"/>
        <v>0.35604049405916938</v>
      </c>
      <c r="T1593">
        <f t="shared" si="456"/>
        <v>48.268508694375754</v>
      </c>
    </row>
    <row r="1594" spans="1:20" x14ac:dyDescent="0.25">
      <c r="A1594">
        <f t="shared" si="457"/>
        <v>2245.5692609574612</v>
      </c>
      <c r="B1594">
        <f t="shared" si="474"/>
        <v>357.39344793659421</v>
      </c>
      <c r="C1594" t="str">
        <f t="shared" si="458"/>
        <v>-111.686579933921-232.404582359596i</v>
      </c>
      <c r="D1594" t="str">
        <f t="shared" si="459"/>
        <v>3.47812416074466-44.533846421289i</v>
      </c>
      <c r="E1594" t="str">
        <f t="shared" si="460"/>
        <v>160.827978240126-2.42306012952183i</v>
      </c>
      <c r="F1594" t="str">
        <f t="shared" si="461"/>
        <v>2.90990977467933-417.907326844216i</v>
      </c>
      <c r="G1594" t="str">
        <f t="shared" si="462"/>
        <v>0.999999953527573-0.000215574639033639i</v>
      </c>
      <c r="H1594" t="str">
        <f t="shared" si="463"/>
        <v>15.2552037344857+8.47595900575729i</v>
      </c>
      <c r="I1594" t="str">
        <f t="shared" si="464"/>
        <v>24.282781710801-42.996717917292i</v>
      </c>
      <c r="K1594" t="str">
        <f t="shared" si="465"/>
        <v>0.250444039841505-0.140371053158031i</v>
      </c>
      <c r="L1594" t="str">
        <f t="shared" si="466"/>
        <v>0.000833333333333333-2.25593403764618i</v>
      </c>
      <c r="M1594" t="str">
        <f t="shared" si="467"/>
        <v>0.005-0.793799249610258i</v>
      </c>
      <c r="N1594">
        <f t="shared" si="468"/>
        <v>64.33247507518918</v>
      </c>
      <c r="O1594">
        <f t="shared" si="469"/>
        <v>48.227287815111595</v>
      </c>
      <c r="P1594" s="3">
        <f t="shared" si="470"/>
        <v>48.227287815111595</v>
      </c>
      <c r="Q1594" s="3">
        <f t="shared" si="471"/>
        <v>-115.66752492481082</v>
      </c>
      <c r="R1594">
        <f t="shared" si="472"/>
        <v>64.33247507518918</v>
      </c>
      <c r="S1594">
        <f t="shared" si="473"/>
        <v>0.35739344793659422</v>
      </c>
      <c r="T1594">
        <f t="shared" si="456"/>
        <v>48.227287815111595</v>
      </c>
    </row>
    <row r="1595" spans="1:20" x14ac:dyDescent="0.25">
      <c r="A1595">
        <f t="shared" si="457"/>
        <v>2254.1024241490995</v>
      </c>
      <c r="B1595">
        <f t="shared" si="474"/>
        <v>358.75154303875325</v>
      </c>
      <c r="C1595" t="str">
        <f t="shared" si="458"/>
        <v>-111.466876701014-231.153961087605i</v>
      </c>
      <c r="D1595" t="str">
        <f t="shared" si="459"/>
        <v>3.4781241543542-44.3652713993772i</v>
      </c>
      <c r="E1595" t="str">
        <f t="shared" si="460"/>
        <v>160.81875685277-2.42673484881036i</v>
      </c>
      <c r="F1595" t="str">
        <f t="shared" si="461"/>
        <v>2.90990977364963-416.325295497883i</v>
      </c>
      <c r="G1595" t="str">
        <f t="shared" si="462"/>
        <v>0.999999953173711-0.000216393822585394i</v>
      </c>
      <c r="H1595" t="str">
        <f t="shared" si="463"/>
        <v>15.2559960306088+8.50829667431707i</v>
      </c>
      <c r="I1595" t="str">
        <f t="shared" si="464"/>
        <v>24.2831612790869-42.8349134123173i</v>
      </c>
      <c r="K1595" t="str">
        <f t="shared" si="465"/>
        <v>0.249986394146152-0.140644097433359i</v>
      </c>
      <c r="L1595" t="str">
        <f t="shared" si="466"/>
        <v>0.000833333333333333-2.24739394067163i</v>
      </c>
      <c r="M1595" t="str">
        <f t="shared" si="467"/>
        <v>0.005-0.790794231530448i</v>
      </c>
      <c r="N1595">
        <f t="shared" si="468"/>
        <v>64.255742954927172</v>
      </c>
      <c r="O1595">
        <f t="shared" si="469"/>
        <v>48.186020641678233</v>
      </c>
      <c r="P1595" s="3">
        <f t="shared" si="470"/>
        <v>48.186020641678233</v>
      </c>
      <c r="Q1595" s="3">
        <f t="shared" si="471"/>
        <v>-115.74425704507283</v>
      </c>
      <c r="R1595">
        <f t="shared" si="472"/>
        <v>64.255742954927172</v>
      </c>
      <c r="S1595">
        <f t="shared" si="473"/>
        <v>0.35875154303875323</v>
      </c>
      <c r="T1595">
        <f t="shared" si="456"/>
        <v>48.186020641678233</v>
      </c>
    </row>
    <row r="1596" spans="1:20" x14ac:dyDescent="0.25">
      <c r="A1596">
        <f t="shared" si="457"/>
        <v>2262.6680133608661</v>
      </c>
      <c r="B1596">
        <f t="shared" si="474"/>
        <v>360.11479890230055</v>
      </c>
      <c r="C1596" t="str">
        <f t="shared" si="458"/>
        <v>-111.246371342468-229.908129364666i</v>
      </c>
      <c r="D1596" t="str">
        <f t="shared" si="459"/>
        <v>3.47812414791508-44.1973345867888i</v>
      </c>
      <c r="E1596" t="str">
        <f t="shared" si="460"/>
        <v>160.809502270658-2.43038223215496i</v>
      </c>
      <c r="F1596" t="str">
        <f t="shared" si="461"/>
        <v>2.90990977261208-414.749253130696i</v>
      </c>
      <c r="G1596" t="str">
        <f t="shared" si="462"/>
        <v>0.999999952817155-0.000217216119033768i</v>
      </c>
      <c r="H1596" t="str">
        <f t="shared" si="463"/>
        <v>15.2567944020236+8.54075870630984i</v>
      </c>
      <c r="I1596" t="str">
        <f t="shared" si="464"/>
        <v>24.2835437491393-42.6737251822811i</v>
      </c>
      <c r="K1596" t="str">
        <f t="shared" si="465"/>
        <v>0.249526971261331-0.140916174959009i</v>
      </c>
      <c r="L1596" t="str">
        <f t="shared" si="466"/>
        <v>0.000833333333333333-2.23888617321342i</v>
      </c>
      <c r="M1596" t="str">
        <f t="shared" si="467"/>
        <v>0.005-0.787800589291136i</v>
      </c>
      <c r="N1596">
        <f t="shared" si="468"/>
        <v>64.178906596020198</v>
      </c>
      <c r="O1596">
        <f t="shared" si="469"/>
        <v>48.144707010667105</v>
      </c>
      <c r="P1596" s="3">
        <f t="shared" si="470"/>
        <v>48.144707010667105</v>
      </c>
      <c r="Q1596" s="3">
        <f t="shared" si="471"/>
        <v>-115.8210934039798</v>
      </c>
      <c r="R1596">
        <f t="shared" si="472"/>
        <v>64.178906596020198</v>
      </c>
      <c r="S1596">
        <f t="shared" si="473"/>
        <v>0.36011479890230053</v>
      </c>
      <c r="T1596">
        <f t="shared" si="456"/>
        <v>48.144707010667105</v>
      </c>
    </row>
    <row r="1597" spans="1:20" x14ac:dyDescent="0.25">
      <c r="A1597">
        <f t="shared" si="457"/>
        <v>2271.2661518116374</v>
      </c>
      <c r="B1597">
        <f t="shared" si="474"/>
        <v>361.48323513812932</v>
      </c>
      <c r="C1597" t="str">
        <f t="shared" si="458"/>
        <v>-111.025065836248-228.667077271145i</v>
      </c>
      <c r="D1597" t="str">
        <f t="shared" si="459"/>
        <v>3.47812414142693-44.0300335676966i</v>
      </c>
      <c r="E1597" t="str">
        <f t="shared" si="460"/>
        <v>160.800214584789-2.43400199192654i</v>
      </c>
      <c r="F1597" t="str">
        <f t="shared" si="461"/>
        <v>2.90990977156663-413.179177070757i</v>
      </c>
      <c r="G1597" t="str">
        <f t="shared" si="462"/>
        <v>0.999999952457884-0.00021804154020776i</v>
      </c>
      <c r="H1597" t="str">
        <f t="shared" si="463"/>
        <v>15.2575988956411+8.57334559132934i</v>
      </c>
      <c r="I1597" t="str">
        <f t="shared" si="464"/>
        <v>24.2839291432305-42.513150909362i</v>
      </c>
      <c r="K1597" t="str">
        <f t="shared" si="465"/>
        <v>0.249065774109596-0.141187272263571i</v>
      </c>
      <c r="L1597" t="str">
        <f t="shared" si="466"/>
        <v>0.000833333333333333-2.23041061288446i</v>
      </c>
      <c r="M1597" t="str">
        <f t="shared" si="467"/>
        <v>0.005-0.784818279827792i</v>
      </c>
      <c r="N1597">
        <f t="shared" si="468"/>
        <v>64.101966995617246</v>
      </c>
      <c r="O1597">
        <f t="shared" si="469"/>
        <v>48.103346759183808</v>
      </c>
      <c r="P1597" s="3">
        <f t="shared" si="470"/>
        <v>48.103346759183808</v>
      </c>
      <c r="Q1597" s="3">
        <f t="shared" si="471"/>
        <v>-115.89803300438275</v>
      </c>
      <c r="R1597">
        <f t="shared" si="472"/>
        <v>64.101966995617246</v>
      </c>
      <c r="S1597">
        <f t="shared" si="473"/>
        <v>0.3614832351381293</v>
      </c>
      <c r="T1597">
        <f t="shared" si="456"/>
        <v>48.103346759183808</v>
      </c>
    </row>
    <row r="1598" spans="1:20" x14ac:dyDescent="0.25">
      <c r="A1598">
        <f t="shared" si="457"/>
        <v>2279.896963188522</v>
      </c>
      <c r="B1598">
        <f t="shared" si="474"/>
        <v>362.85687143165421</v>
      </c>
      <c r="C1598" t="str">
        <f t="shared" si="458"/>
        <v>-110.802962220903-227.430794950569i</v>
      </c>
      <c r="D1598" t="str">
        <f t="shared" si="459"/>
        <v>3.47812413488939-43.8633659354193i</v>
      </c>
      <c r="E1598" t="str">
        <f t="shared" si="460"/>
        <v>160.790893888788-2.43759384033682i</v>
      </c>
      <c r="F1598" t="str">
        <f t="shared" si="461"/>
        <v>2.90990977051323-411.615044731996i</v>
      </c>
      <c r="G1598" t="str">
        <f t="shared" si="462"/>
        <v>0.999999952095878-0.000218870097981318i</v>
      </c>
      <c r="H1598" t="str">
        <f t="shared" si="463"/>
        <v>15.2584095587392+8.60605782102613i</v>
      </c>
      <c r="I1598" t="str">
        <f t="shared" si="464"/>
        <v>24.2843174838062-42.3531882845808i</v>
      </c>
      <c r="K1598" t="str">
        <f t="shared" si="465"/>
        <v>0.2486028057386-0.141457375857278i</v>
      </c>
      <c r="L1598" t="str">
        <f t="shared" si="466"/>
        <v>0.000833333333333333-2.22196713776097i</v>
      </c>
      <c r="M1598" t="str">
        <f t="shared" si="467"/>
        <v>0.005-0.781847260238886i</v>
      </c>
      <c r="N1598">
        <f t="shared" si="468"/>
        <v>64.024925160765378</v>
      </c>
      <c r="O1598">
        <f t="shared" si="469"/>
        <v>48.061939724861453</v>
      </c>
      <c r="P1598" s="3">
        <f t="shared" si="470"/>
        <v>48.061939724861453</v>
      </c>
      <c r="Q1598" s="3">
        <f t="shared" si="471"/>
        <v>-115.97507483923462</v>
      </c>
      <c r="R1598">
        <f t="shared" si="472"/>
        <v>64.024925160765378</v>
      </c>
      <c r="S1598">
        <f t="shared" si="473"/>
        <v>0.36285687143165424</v>
      </c>
      <c r="T1598">
        <f t="shared" si="456"/>
        <v>48.061939724861453</v>
      </c>
    </row>
    <row r="1599" spans="1:20" x14ac:dyDescent="0.25">
      <c r="A1599">
        <f t="shared" si="457"/>
        <v>2288.5605716486384</v>
      </c>
      <c r="B1599">
        <f t="shared" si="474"/>
        <v>364.23572754309453</v>
      </c>
      <c r="C1599" t="str">
        <f t="shared" si="458"/>
        <v>-110.580062595798-226.199272608742i</v>
      </c>
      <c r="D1599" t="str">
        <f t="shared" si="459"/>
        <v>3.47812412830205-43.6973292923867i</v>
      </c>
      <c r="E1599" t="str">
        <f t="shared" si="460"/>
        <v>160.781540278918-2.44115748946635i</v>
      </c>
      <c r="F1599" t="str">
        <f t="shared" si="461"/>
        <v>2.9099097694518-410.05683361384i</v>
      </c>
      <c r="G1599" t="str">
        <f t="shared" si="462"/>
        <v>0.999999951731115-0.000219701804273507i</v>
      </c>
      <c r="H1599" t="str">
        <f t="shared" si="463"/>
        <v>15.2592264389666+8.63889588911713i</v>
      </c>
      <c r="I1599" t="str">
        <f t="shared" si="464"/>
        <v>24.2847087934843-42.193835007769i</v>
      </c>
      <c r="K1599" t="str">
        <f t="shared" si="465"/>
        <v>0.24813806932176-0.141726472233276i</v>
      </c>
      <c r="L1599" t="str">
        <f t="shared" si="466"/>
        <v>0.000833333333333333-2.21355562638072i</v>
      </c>
      <c r="M1599" t="str">
        <f t="shared" si="467"/>
        <v>0.005-0.778887487785299i</v>
      </c>
      <c r="N1599">
        <f t="shared" si="468"/>
        <v>63.947782108413904</v>
      </c>
      <c r="O1599">
        <f t="shared" si="469"/>
        <v>48.020485745874623</v>
      </c>
      <c r="P1599" s="3">
        <f t="shared" si="470"/>
        <v>48.020485745874623</v>
      </c>
      <c r="Q1599" s="3">
        <f t="shared" si="471"/>
        <v>-116.0522178915861</v>
      </c>
      <c r="R1599">
        <f t="shared" si="472"/>
        <v>63.947782108413904</v>
      </c>
      <c r="S1599">
        <f t="shared" si="473"/>
        <v>0.36423572754309452</v>
      </c>
      <c r="T1599">
        <f t="shared" si="456"/>
        <v>48.020485745874623</v>
      </c>
    </row>
    <row r="1600" spans="1:20" x14ac:dyDescent="0.25">
      <c r="A1600">
        <f t="shared" si="457"/>
        <v>2297.2571018209032</v>
      </c>
      <c r="B1600">
        <f t="shared" si="474"/>
        <v>365.61982330775828</v>
      </c>
      <c r="C1600" t="str">
        <f t="shared" si="458"/>
        <v>-110.356369121347-224.972500512872i</v>
      </c>
      <c r="D1600" t="str">
        <f t="shared" si="459"/>
        <v>3.47812412166457-43.5319212501064i</v>
      </c>
      <c r="E1600" t="str">
        <f t="shared" si="460"/>
        <v>160.772153854095-2.44469265129233i</v>
      </c>
      <c r="F1600" t="str">
        <f t="shared" si="461"/>
        <v>2.90990976838229-408.504521300904i</v>
      </c>
      <c r="G1600" t="str">
        <f t="shared" si="462"/>
        <v>0.999999951363574-0.000220536671048691i</v>
      </c>
      <c r="H1600" t="str">
        <f t="shared" si="463"/>
        <v>15.2600495843444+8.67186029139616i</v>
      </c>
      <c r="I1600" t="str">
        <f t="shared" si="464"/>
        <v>24.2851030950587-42.0350887875336i</v>
      </c>
      <c r="K1600" t="str">
        <f t="shared" si="465"/>
        <v>0.2476715681589-0.141994547868919i</v>
      </c>
      <c r="L1600" t="str">
        <f t="shared" si="466"/>
        <v>0.000833333333333333-2.2051759577413i</v>
      </c>
      <c r="M1600" t="str">
        <f t="shared" si="467"/>
        <v>0.005-0.775938919889718i</v>
      </c>
      <c r="N1600">
        <f t="shared" si="468"/>
        <v>63.870538865417387</v>
      </c>
      <c r="O1600">
        <f t="shared" si="469"/>
        <v>47.978984660954069</v>
      </c>
      <c r="P1600" s="3">
        <f t="shared" si="470"/>
        <v>47.978984660954069</v>
      </c>
      <c r="Q1600" s="3">
        <f t="shared" si="471"/>
        <v>-116.12946113458261</v>
      </c>
      <c r="R1600">
        <f t="shared" si="472"/>
        <v>63.870538865417387</v>
      </c>
      <c r="S1600">
        <f t="shared" si="473"/>
        <v>0.36561982330775827</v>
      </c>
      <c r="T1600">
        <f t="shared" si="456"/>
        <v>47.978984660954069</v>
      </c>
    </row>
    <row r="1601" spans="1:20" x14ac:dyDescent="0.25">
      <c r="A1601">
        <f t="shared" si="457"/>
        <v>2305.9866788078225</v>
      </c>
      <c r="B1601">
        <f t="shared" si="474"/>
        <v>367.00917863632776</v>
      </c>
      <c r="C1601" t="str">
        <f t="shared" si="458"/>
        <v>-110.131884019215-223.750468990645i</v>
      </c>
      <c r="D1601" t="str">
        <f t="shared" si="459"/>
        <v>3.47812411497654-43.3671394291278i</v>
      </c>
      <c r="E1601" t="str">
        <f t="shared" si="460"/>
        <v>160.762734715888-2.44819903771731i</v>
      </c>
      <c r="F1601" t="str">
        <f t="shared" si="461"/>
        <v>2.90990976730464-406.95808546265i</v>
      </c>
      <c r="G1601" t="str">
        <f t="shared" si="462"/>
        <v>0.999999950993235-0.000221374710316692i</v>
      </c>
      <c r="H1601" t="str">
        <f t="shared" si="463"/>
        <v>15.2608790432704+8.70495152574408i</v>
      </c>
      <c r="I1601" t="str">
        <f t="shared" si="464"/>
        <v>24.2855004114996-41.876947341226i</v>
      </c>
      <c r="K1601" t="str">
        <f t="shared" si="465"/>
        <v>0.24720330567688-0.142261589227062i</v>
      </c>
      <c r="L1601" t="str">
        <f t="shared" si="466"/>
        <v>0.000833333333333333-2.19682801129837i</v>
      </c>
      <c r="M1601" t="str">
        <f t="shared" si="467"/>
        <v>0.005-0.773001514136002i</v>
      </c>
      <c r="N1601">
        <f t="shared" si="468"/>
        <v>63.793196468537758</v>
      </c>
      <c r="O1601">
        <f t="shared" si="469"/>
        <v>47.937436309399516</v>
      </c>
      <c r="P1601" s="3">
        <f t="shared" si="470"/>
        <v>47.937436309399516</v>
      </c>
      <c r="Q1601" s="3">
        <f t="shared" si="471"/>
        <v>-116.20680353146224</v>
      </c>
      <c r="R1601">
        <f t="shared" si="472"/>
        <v>63.793196468537758</v>
      </c>
      <c r="S1601">
        <f t="shared" si="473"/>
        <v>0.36700917863632776</v>
      </c>
      <c r="T1601">
        <f t="shared" si="456"/>
        <v>47.937436309399516</v>
      </c>
    </row>
    <row r="1602" spans="1:20" x14ac:dyDescent="0.25">
      <c r="A1602">
        <f t="shared" si="457"/>
        <v>2314.7494281872923</v>
      </c>
      <c r="B1602">
        <f t="shared" si="474"/>
        <v>368.40381351514583</v>
      </c>
      <c r="C1602" t="str">
        <f t="shared" si="458"/>
        <v>-109.906609572535-222.533168429355i</v>
      </c>
      <c r="D1602" t="str">
        <f t="shared" si="459"/>
        <v>3.47812410823758-43.2029814590093i</v>
      </c>
      <c r="E1602" t="str">
        <f t="shared" si="460"/>
        <v>160.753282968538-2.45167636059583i</v>
      </c>
      <c r="F1602" t="str">
        <f t="shared" si="461"/>
        <v>2.90990976621878-405.417503853082i</v>
      </c>
      <c r="G1602" t="str">
        <f t="shared" si="462"/>
        <v>0.999999950620076-0.000222215934132974i</v>
      </c>
      <c r="H1602" t="str">
        <f t="shared" si="463"/>
        <v>15.2617148645215+8.73817009213897i</v>
      </c>
      <c r="I1602" t="str">
        <f t="shared" si="464"/>
        <v>24.2859007659548-41.7194083949093i</v>
      </c>
      <c r="K1602" t="str">
        <f t="shared" si="465"/>
        <v>0.246733285430215-0.142527582757382i</v>
      </c>
      <c r="L1602" t="str">
        <f t="shared" si="466"/>
        <v>0.000833333333333333-2.1885116669639i</v>
      </c>
      <c r="M1602" t="str">
        <f t="shared" si="467"/>
        <v>0.005-0.770075228268583i</v>
      </c>
      <c r="N1602">
        <f t="shared" si="468"/>
        <v>63.715755964446814</v>
      </c>
      <c r="O1602">
        <f t="shared" si="469"/>
        <v>47.895840531094898</v>
      </c>
      <c r="P1602" s="3">
        <f t="shared" si="470"/>
        <v>47.895840531094898</v>
      </c>
      <c r="Q1602" s="3">
        <f t="shared" si="471"/>
        <v>-116.28424403555319</v>
      </c>
      <c r="R1602">
        <f t="shared" si="472"/>
        <v>63.715755964446814</v>
      </c>
      <c r="S1602">
        <f t="shared" si="473"/>
        <v>0.36840381351514584</v>
      </c>
      <c r="T1602">
        <f t="shared" si="456"/>
        <v>47.895840531094898</v>
      </c>
    </row>
    <row r="1603" spans="1:20" x14ac:dyDescent="0.25">
      <c r="A1603">
        <f t="shared" si="457"/>
        <v>2323.5454760144044</v>
      </c>
      <c r="B1603">
        <f t="shared" si="474"/>
        <v>369.80374800650338</v>
      </c>
      <c r="C1603" t="str">
        <f t="shared" si="458"/>
        <v>-109.680548126097-221.320589274973i</v>
      </c>
      <c r="D1603" t="str">
        <f t="shared" si="459"/>
        <v>3.47812410144731-43.0394449782833i</v>
      </c>
      <c r="E1603" t="str">
        <f t="shared" si="460"/>
        <v>160.743798718957-2.4551243317641i</v>
      </c>
      <c r="F1603" t="str">
        <f t="shared" si="461"/>
        <v>2.90990976512466-403.882754310415i</v>
      </c>
      <c r="G1603" t="str">
        <f t="shared" si="462"/>
        <v>0.999999950244076-0.000223060354598808i</v>
      </c>
      <c r="H1603" t="str">
        <f t="shared" si="463"/>
        <v>15.2625570972565+8.77151649266658i</v>
      </c>
      <c r="I1603" t="str">
        <f t="shared" si="464"/>
        <v>24.2863041817513-41.5624696833237i</v>
      </c>
      <c r="K1603" t="str">
        <f t="shared" si="465"/>
        <v>0.246261511101679-0.142792514897704i</v>
      </c>
      <c r="L1603" t="str">
        <f t="shared" si="466"/>
        <v>0.000833333333333333-2.18022680510451i</v>
      </c>
      <c r="M1603" t="str">
        <f t="shared" si="467"/>
        <v>0.005-0.767160020191854i</v>
      </c>
      <c r="N1603">
        <f t="shared" si="468"/>
        <v>63.638218409726221</v>
      </c>
      <c r="O1603">
        <f t="shared" si="469"/>
        <v>47.854197166521402</v>
      </c>
      <c r="P1603" s="3">
        <f t="shared" si="470"/>
        <v>47.854197166521402</v>
      </c>
      <c r="Q1603" s="3">
        <f t="shared" si="471"/>
        <v>-116.36178159027378</v>
      </c>
      <c r="R1603">
        <f t="shared" si="472"/>
        <v>63.638218409726221</v>
      </c>
      <c r="S1603">
        <f t="shared" si="473"/>
        <v>0.3698037480065034</v>
      </c>
      <c r="T1603">
        <f t="shared" si="456"/>
        <v>47.854197166521402</v>
      </c>
    </row>
    <row r="1604" spans="1:20" x14ac:dyDescent="0.25">
      <c r="A1604">
        <f t="shared" si="457"/>
        <v>2332.3749488232593</v>
      </c>
      <c r="B1604">
        <f t="shared" si="474"/>
        <v>371.20900224892813</v>
      </c>
      <c r="C1604" t="str">
        <f t="shared" si="458"/>
        <v>-109.453702086551-220.112722031258i</v>
      </c>
      <c r="D1604" t="str">
        <f t="shared" si="459"/>
        <v>3.47812409460533-42.8765276344225i</v>
      </c>
      <c r="E1604" t="str">
        <f t="shared" si="460"/>
        <v>160.734282076746-2.4585426630692i</v>
      </c>
      <c r="F1604" t="str">
        <f t="shared" si="461"/>
        <v>2.90990976402219-402.353814756761i</v>
      </c>
      <c r="G1604" t="str">
        <f t="shared" si="462"/>
        <v>0.999999949865212-0.000223907983861453i</v>
      </c>
      <c r="H1604" t="str">
        <f t="shared" si="463"/>
        <v>15.2634057910198+8.80499123153073i</v>
      </c>
      <c r="I1604" t="str">
        <f t="shared" si="464"/>
        <v>24.286710682397-41.4061289498563i</v>
      </c>
      <c r="K1604" t="str">
        <f t="shared" si="465"/>
        <v>0.24578798650289-0.143056372075346i</v>
      </c>
      <c r="L1604" t="str">
        <f t="shared" si="466"/>
        <v>0.000833333333333333-2.17197330653966i</v>
      </c>
      <c r="M1604" t="str">
        <f t="shared" si="467"/>
        <v>0.005-0.764255847969568i</v>
      </c>
      <c r="N1604">
        <f t="shared" si="468"/>
        <v>63.560584870866535</v>
      </c>
      <c r="O1604">
        <f t="shared" si="469"/>
        <v>47.812506056772513</v>
      </c>
      <c r="P1604" s="3">
        <f t="shared" si="470"/>
        <v>47.812506056772513</v>
      </c>
      <c r="Q1604" s="3">
        <f t="shared" si="471"/>
        <v>-116.43941512913347</v>
      </c>
      <c r="R1604">
        <f t="shared" si="472"/>
        <v>63.560584870866535</v>
      </c>
      <c r="S1604">
        <f t="shared" si="473"/>
        <v>0.37120900224892811</v>
      </c>
      <c r="T1604">
        <f t="shared" si="456"/>
        <v>47.812506056772513</v>
      </c>
    </row>
    <row r="1605" spans="1:20" x14ac:dyDescent="0.25">
      <c r="A1605">
        <f t="shared" si="457"/>
        <v>2341.2379736287876</v>
      </c>
      <c r="B1605">
        <f t="shared" si="474"/>
        <v>372.61959645747407</v>
      </c>
      <c r="C1605" t="str">
        <f t="shared" si="458"/>
        <v>-109.226073922581-218.909557258834i</v>
      </c>
      <c r="D1605" t="str">
        <f t="shared" si="459"/>
        <v>3.47812408771126-42.7142270838065i</v>
      </c>
      <c r="E1605" t="str">
        <f t="shared" si="460"/>
        <v>160.724733154198-2.46193106639618i</v>
      </c>
      <c r="F1605" t="str">
        <f t="shared" si="461"/>
        <v>2.90990976291134-400.830663197813i</v>
      </c>
      <c r="G1605" t="str">
        <f t="shared" si="462"/>
        <v>0.999999949483464-0.000224758834114326i</v>
      </c>
      <c r="H1605" t="str">
        <f t="shared" si="463"/>
        <v>15.2642609957442+8.83859481506362i</v>
      </c>
      <c r="I1605" t="str">
        <f t="shared" si="464"/>
        <v>24.2871202915813-41.2503839465083i</v>
      </c>
      <c r="K1605" t="str">
        <f t="shared" si="465"/>
        <v>0.245312715574887-0.143319140708473i</v>
      </c>
      <c r="L1605" t="str">
        <f t="shared" si="466"/>
        <v>0.000833333333333333-2.16375105254i</v>
      </c>
      <c r="M1605" t="str">
        <f t="shared" si="467"/>
        <v>0.005-0.761362669824237i</v>
      </c>
      <c r="N1605">
        <f t="shared" si="468"/>
        <v>63.482856424266771</v>
      </c>
      <c r="O1605">
        <f t="shared" si="469"/>
        <v>47.770767043567766</v>
      </c>
      <c r="P1605" s="3">
        <f t="shared" si="470"/>
        <v>47.770767043567766</v>
      </c>
      <c r="Q1605" s="3">
        <f t="shared" si="471"/>
        <v>-116.51714357573323</v>
      </c>
      <c r="R1605">
        <f t="shared" si="472"/>
        <v>63.482856424266771</v>
      </c>
      <c r="S1605">
        <f t="shared" si="473"/>
        <v>0.37261959645747406</v>
      </c>
      <c r="T1605">
        <f t="shared" si="456"/>
        <v>47.770767043567766</v>
      </c>
    </row>
    <row r="1606" spans="1:20" x14ac:dyDescent="0.25">
      <c r="A1606">
        <f t="shared" si="457"/>
        <v>2350.1346779285773</v>
      </c>
      <c r="B1606">
        <f t="shared" si="474"/>
        <v>374.03555092401251</v>
      </c>
      <c r="C1606" t="str">
        <f t="shared" si="458"/>
        <v>-108.997666165083-217.711085574267i</v>
      </c>
      <c r="D1606" t="str">
        <f t="shared" si="459"/>
        <v>3.47812408076469-42.5525409916872i</v>
      </c>
      <c r="E1606" t="str">
        <f t="shared" si="460"/>
        <v>160.715152066305-2.46528925369872i</v>
      </c>
      <c r="F1606" t="str">
        <f t="shared" si="461"/>
        <v>2.90990976179202-399.313277722523i</v>
      </c>
      <c r="G1606" t="str">
        <f t="shared" si="462"/>
        <v>0.999999949098809-0.000225612917597176i</v>
      </c>
      <c r="H1606" t="str">
        <f t="shared" si="463"/>
        <v>15.2651227617537+8.87232775173685i</v>
      </c>
      <c r="I1606" t="str">
        <f t="shared" si="464"/>
        <v>24.2875330331779-41.0952324338611i</v>
      </c>
      <c r="K1606" t="str">
        <f t="shared" si="465"/>
        <v>0.244835702388682-0.143580807207473i</v>
      </c>
      <c r="L1606" t="str">
        <f t="shared" si="466"/>
        <v>0.000833333333333333-2.15555992482567i</v>
      </c>
      <c r="M1606" t="str">
        <f t="shared" si="467"/>
        <v>0.005-0.758480444136519i</v>
      </c>
      <c r="N1606">
        <f t="shared" si="468"/>
        <v>63.40503415623057</v>
      </c>
      <c r="O1606">
        <f t="shared" si="469"/>
        <v>47.728979969266909</v>
      </c>
      <c r="P1606" s="3">
        <f t="shared" si="470"/>
        <v>47.728979969266909</v>
      </c>
      <c r="Q1606" s="3">
        <f t="shared" si="471"/>
        <v>-116.59496584376943</v>
      </c>
      <c r="R1606">
        <f t="shared" si="472"/>
        <v>63.40503415623057</v>
      </c>
      <c r="S1606">
        <f t="shared" si="473"/>
        <v>0.37403555092401253</v>
      </c>
      <c r="T1606">
        <f t="shared" si="456"/>
        <v>47.728979969266909</v>
      </c>
    </row>
    <row r="1607" spans="1:20" x14ac:dyDescent="0.25">
      <c r="A1607">
        <f t="shared" si="457"/>
        <v>2359.065189704706</v>
      </c>
      <c r="B1607">
        <f t="shared" si="474"/>
        <v>375.45688601752374</v>
      </c>
      <c r="C1607" t="str">
        <f t="shared" si="458"/>
        <v>-108.76848140733-216.517297649155i</v>
      </c>
      <c r="D1607" t="str">
        <f t="shared" si="459"/>
        <v>3.47812407376523-42.3914670321559i</v>
      </c>
      <c r="E1607" t="str">
        <f t="shared" si="460"/>
        <v>160.70553893077-2.46861693702823i</v>
      </c>
      <c r="F1607" t="str">
        <f t="shared" si="461"/>
        <v>2.90990976066419-397.801636502793i</v>
      </c>
      <c r="G1607" t="str">
        <f t="shared" si="462"/>
        <v>0.999999948711225-0.00022647024659627i</v>
      </c>
      <c r="H1607" t="str">
        <f t="shared" si="463"/>
        <v>15.2659911397675+8.90619055217134i</v>
      </c>
      <c r="I1607" t="str">
        <f t="shared" si="464"/>
        <v>24.2879489312446-40.9406721810473i</v>
      </c>
      <c r="K1607" t="str">
        <f t="shared" si="465"/>
        <v>0.244356951145811-0.143841357976331i</v>
      </c>
      <c r="L1607" t="str">
        <f t="shared" si="466"/>
        <v>0.000833333333333333-2.14739980556452i</v>
      </c>
      <c r="M1607" t="str">
        <f t="shared" si="467"/>
        <v>0.005-0.755609129444629i</v>
      </c>
      <c r="N1607">
        <f t="shared" si="468"/>
        <v>63.327119162964351</v>
      </c>
      <c r="O1607">
        <f t="shared" si="469"/>
        <v>47.687144676884571</v>
      </c>
      <c r="P1607" s="3">
        <f t="shared" si="470"/>
        <v>47.687144676884571</v>
      </c>
      <c r="Q1607" s="3">
        <f t="shared" si="471"/>
        <v>-116.67288083703565</v>
      </c>
      <c r="R1607">
        <f t="shared" si="472"/>
        <v>63.327119162964351</v>
      </c>
      <c r="S1607">
        <f t="shared" si="473"/>
        <v>0.37545688601752375</v>
      </c>
      <c r="T1607">
        <f t="shared" si="456"/>
        <v>47.687144676884571</v>
      </c>
    </row>
    <row r="1608" spans="1:20" x14ac:dyDescent="0.25">
      <c r="A1608">
        <f t="shared" si="457"/>
        <v>2368.0296374255836</v>
      </c>
      <c r="B1608">
        <f t="shared" si="474"/>
        <v>376.88362218439033</v>
      </c>
      <c r="C1608" t="str">
        <f t="shared" si="458"/>
        <v>-108.538522305127-215.328184209188i</v>
      </c>
      <c r="D1608" t="str">
        <f t="shared" si="459"/>
        <v>3.47812406671248-42.2310028881099i</v>
      </c>
      <c r="E1608" t="str">
        <f t="shared" si="460"/>
        <v>160.695893868007-2.47191382856193i</v>
      </c>
      <c r="F1608" t="str">
        <f t="shared" si="461"/>
        <v>2.90990975952778-396.295717793157i</v>
      </c>
      <c r="G1608" t="str">
        <f t="shared" si="462"/>
        <v>0.999999948320689-0.000227330833444555i</v>
      </c>
      <c r="H1608" t="str">
        <f t="shared" si="463"/>
        <v>15.2668661809023+8.94018372914854i</v>
      </c>
      <c r="I1608" t="str">
        <f t="shared" si="464"/>
        <v>24.2883680100255-40.7867009657159i</v>
      </c>
      <c r="K1608" t="str">
        <f t="shared" si="465"/>
        <v>0.243876466178853-0.144100779414032i</v>
      </c>
      <c r="L1608" t="str">
        <f t="shared" si="466"/>
        <v>0.000833333333333333-2.13927057737051i</v>
      </c>
      <c r="M1608" t="str">
        <f t="shared" si="467"/>
        <v>0.005-0.752748684443744i</v>
      </c>
      <c r="N1608">
        <f t="shared" si="468"/>
        <v>63.249112550571908</v>
      </c>
      <c r="O1608">
        <f t="shared" si="469"/>
        <v>47.645261010104115</v>
      </c>
      <c r="P1608" s="3">
        <f t="shared" si="470"/>
        <v>47.645261010104115</v>
      </c>
      <c r="Q1608" s="3">
        <f t="shared" si="471"/>
        <v>-116.75088744942809</v>
      </c>
      <c r="R1608">
        <f t="shared" si="472"/>
        <v>63.249112550571908</v>
      </c>
      <c r="S1608">
        <f t="shared" si="473"/>
        <v>0.37688362218439031</v>
      </c>
      <c r="T1608">
        <f t="shared" si="456"/>
        <v>47.645261010104115</v>
      </c>
    </row>
    <row r="1609" spans="1:20" x14ac:dyDescent="0.25">
      <c r="A1609">
        <f t="shared" si="457"/>
        <v>2377.0281500478013</v>
      </c>
      <c r="B1609">
        <f t="shared" si="474"/>
        <v>378.31577994869104</v>
      </c>
      <c r="C1609" t="str">
        <f t="shared" si="458"/>
        <v>-108.307791576966-214.143736033226i</v>
      </c>
      <c r="D1609" t="str">
        <f t="shared" si="459"/>
        <v>3.47812405960602-42.0711462512181i</v>
      </c>
      <c r="E1609" t="str">
        <f t="shared" si="460"/>
        <v>160.686217001158-2.47517964063562i</v>
      </c>
      <c r="F1609" t="str">
        <f t="shared" si="461"/>
        <v>2.9099097583827-394.795499930466i</v>
      </c>
      <c r="G1609" t="str">
        <f t="shared" si="462"/>
        <v>0.99999994792718-0.000228194690521847i</v>
      </c>
      <c r="H1609" t="str">
        <f t="shared" si="463"/>
        <v>15.2677479366759+8.97430779762124i</v>
      </c>
      <c r="I1609" t="str">
        <f t="shared" si="464"/>
        <v>24.2887902939533-40.6333165740012i</v>
      </c>
      <c r="K1609" t="str">
        <f t="shared" si="465"/>
        <v>0.243394251951943-0.14435905791597i</v>
      </c>
      <c r="L1609" t="str">
        <f t="shared" si="466"/>
        <v>0.000833333333333333-2.13117212330197i</v>
      </c>
      <c r="M1609" t="str">
        <f t="shared" si="467"/>
        <v>0.005-0.749899067985396i</v>
      </c>
      <c r="N1609">
        <f t="shared" si="468"/>
        <v>63.171015435048346</v>
      </c>
      <c r="O1609">
        <f t="shared" si="469"/>
        <v>47.6033288132924</v>
      </c>
      <c r="P1609" s="3">
        <f t="shared" si="470"/>
        <v>47.6033288132924</v>
      </c>
      <c r="Q1609" s="3">
        <f t="shared" si="471"/>
        <v>-116.82898456495165</v>
      </c>
      <c r="R1609">
        <f t="shared" si="472"/>
        <v>63.171015435048346</v>
      </c>
      <c r="S1609">
        <f t="shared" si="473"/>
        <v>0.37831577994869103</v>
      </c>
      <c r="T1609">
        <f t="shared" si="456"/>
        <v>47.6033288132924</v>
      </c>
    </row>
    <row r="1610" spans="1:20" x14ac:dyDescent="0.25">
      <c r="A1610">
        <f t="shared" si="457"/>
        <v>2386.0608570179829</v>
      </c>
      <c r="B1610">
        <f t="shared" si="474"/>
        <v>379.75337991249609</v>
      </c>
      <c r="C1610" t="str">
        <f t="shared" si="458"/>
        <v>-108.076292004157-212.963943952356i</v>
      </c>
      <c r="D1610" t="str">
        <f t="shared" si="459"/>
        <v>3.47812405244545-41.9118948218895i</v>
      </c>
      <c r="E1610" t="str">
        <f t="shared" si="460"/>
        <v>160.676508456087-2.47841408577105i</v>
      </c>
      <c r="F1610" t="str">
        <f t="shared" si="461"/>
        <v>2.90990975722891-393.300961333584i</v>
      </c>
      <c r="G1610" t="str">
        <f t="shared" si="462"/>
        <v>0.999999947530675-0.000229061830255006i</v>
      </c>
      <c r="H1610" t="str">
        <f t="shared" si="463"/>
        <v>15.2686364590107+9.00856327472404i</v>
      </c>
      <c r="I1610" t="str">
        <f t="shared" si="464"/>
        <v>24.2892158076496-40.4805168004927i</v>
      </c>
      <c r="K1610" t="str">
        <f t="shared" si="465"/>
        <v>0.242910313061265-0.144616179875365i</v>
      </c>
      <c r="L1610" t="str">
        <f t="shared" si="466"/>
        <v>0.000833333333333333-2.1231043268599i</v>
      </c>
      <c r="M1610" t="str">
        <f t="shared" si="467"/>
        <v>0.005-0.747060239076904i</v>
      </c>
      <c r="N1610">
        <f t="shared" si="468"/>
        <v>63.092828942274735</v>
      </c>
      <c r="O1610">
        <f t="shared" si="469"/>
        <v>47.561347931513794</v>
      </c>
      <c r="P1610" s="3">
        <f t="shared" si="470"/>
        <v>47.561347931513794</v>
      </c>
      <c r="Q1610" s="3">
        <f t="shared" si="471"/>
        <v>-116.90717105772526</v>
      </c>
      <c r="R1610">
        <f t="shared" si="472"/>
        <v>63.092828942274735</v>
      </c>
      <c r="S1610">
        <f t="shared" si="473"/>
        <v>0.37975337991249608</v>
      </c>
      <c r="T1610">
        <f t="shared" si="456"/>
        <v>47.561347931513794</v>
      </c>
    </row>
    <row r="1611" spans="1:20" x14ac:dyDescent="0.25">
      <c r="A1611">
        <f t="shared" si="457"/>
        <v>2395.1278882746515</v>
      </c>
      <c r="B1611">
        <f t="shared" si="474"/>
        <v>381.19644275616361</v>
      </c>
      <c r="C1611" t="str">
        <f t="shared" si="458"/>
        <v>-107.844026430967-211.788798848967i</v>
      </c>
      <c r="D1611" t="str">
        <f t="shared" si="459"/>
        <v>3.47812404523035-41.7532463092386i</v>
      </c>
      <c r="E1611" t="str">
        <f t="shared" si="460"/>
        <v>160.666768361399-2.481616876707i</v>
      </c>
      <c r="F1611" t="str">
        <f t="shared" si="461"/>
        <v>2.90990975606633-391.812080503072i</v>
      </c>
      <c r="G1611" t="str">
        <f t="shared" si="462"/>
        <v>0.999999947131151-0.000229932265118112i</v>
      </c>
      <c r="H1611" t="str">
        <f t="shared" si="463"/>
        <v>15.2695318002364+9.04295067978438i</v>
      </c>
      <c r="I1611" t="str">
        <f t="shared" si="464"/>
        <v>24.2896445759266-40.3282994482014i</v>
      </c>
      <c r="K1611" t="str">
        <f t="shared" si="465"/>
        <v>0.242424654235535-0.144872131684702i</v>
      </c>
      <c r="L1611" t="str">
        <f t="shared" si="466"/>
        <v>0.000833333333333333-2.11506707198635i</v>
      </c>
      <c r="M1611" t="str">
        <f t="shared" si="467"/>
        <v>0.005-0.744232156880758i</v>
      </c>
      <c r="N1611">
        <f t="shared" si="468"/>
        <v>63.014554208010082</v>
      </c>
      <c r="O1611">
        <f t="shared" si="469"/>
        <v>47.519318210545123</v>
      </c>
      <c r="P1611" s="3">
        <f t="shared" si="470"/>
        <v>47.519318210545123</v>
      </c>
      <c r="Q1611" s="3">
        <f t="shared" si="471"/>
        <v>-116.98544579198992</v>
      </c>
      <c r="R1611">
        <f t="shared" si="472"/>
        <v>63.014554208010082</v>
      </c>
      <c r="S1611">
        <f t="shared" si="473"/>
        <v>0.3811964427561636</v>
      </c>
      <c r="T1611">
        <f t="shared" si="456"/>
        <v>47.519318210545123</v>
      </c>
    </row>
    <row r="1612" spans="1:20" x14ac:dyDescent="0.25">
      <c r="A1612">
        <f t="shared" si="457"/>
        <v>2404.2293742500951</v>
      </c>
      <c r="B1612">
        <f t="shared" si="474"/>
        <v>382.64498923863704</v>
      </c>
      <c r="C1612" t="str">
        <f t="shared" si="458"/>
        <v>-107.610997764737-210.618291655792i</v>
      </c>
      <c r="D1612" t="str">
        <f t="shared" si="459"/>
        <v>3.47812403796031-41.5951984310533i</v>
      </c>
      <c r="E1612" t="str">
        <f t="shared" si="460"/>
        <v>160.656996848434-2.48478772642942i</v>
      </c>
      <c r="F1612" t="str">
        <f t="shared" si="461"/>
        <v>2.90990975489488-390.328836020877i</v>
      </c>
      <c r="G1612" t="str">
        <f t="shared" si="462"/>
        <v>0.999999946728584-0.000230806007632645i</v>
      </c>
      <c r="H1612" t="str">
        <f t="shared" si="463"/>
        <v>15.2704340130936+9.07747053433361i</v>
      </c>
      <c r="I1612" t="str">
        <f t="shared" si="464"/>
        <v>24.2900766237887-40.176662328529i</v>
      </c>
      <c r="K1612" t="str">
        <f t="shared" si="465"/>
        <v>0.241937280336455-0.145126899737177i</v>
      </c>
      <c r="L1612" t="str">
        <f t="shared" si="466"/>
        <v>0.000833333333333333-2.10706024306271i</v>
      </c>
      <c r="M1612" t="str">
        <f t="shared" si="467"/>
        <v>0.005-0.741414780714047i</v>
      </c>
      <c r="N1612">
        <f t="shared" si="468"/>
        <v>62.936192377882222</v>
      </c>
      <c r="O1612">
        <f t="shared" si="469"/>
        <v>47.477239496889617</v>
      </c>
      <c r="P1612" s="3">
        <f t="shared" si="470"/>
        <v>47.477239496889617</v>
      </c>
      <c r="Q1612" s="3">
        <f t="shared" si="471"/>
        <v>-117.06380762211778</v>
      </c>
      <c r="R1612">
        <f t="shared" si="472"/>
        <v>62.936192377882222</v>
      </c>
      <c r="S1612">
        <f t="shared" si="473"/>
        <v>0.38264498923863705</v>
      </c>
      <c r="T1612">
        <f t="shared" si="456"/>
        <v>47.477239496889617</v>
      </c>
    </row>
    <row r="1613" spans="1:20" x14ac:dyDescent="0.25">
      <c r="A1613">
        <f t="shared" si="457"/>
        <v>2413.3654458722458</v>
      </c>
      <c r="B1613">
        <f t="shared" si="474"/>
        <v>384.09904019774388</v>
      </c>
      <c r="C1613" t="str">
        <f t="shared" si="458"/>
        <v>-107.377208975999-209.452413354972i</v>
      </c>
      <c r="D1613" t="str">
        <f t="shared" si="459"/>
        <v>3.47812403063492-41.4377489137621i</v>
      </c>
      <c r="E1613" t="str">
        <f t="shared" si="460"/>
        <v>160.64719405128-2.48792634820269i</v>
      </c>
      <c r="F1613" t="str">
        <f t="shared" si="461"/>
        <v>2.90990975371453-388.851206550033i</v>
      </c>
      <c r="G1613" t="str">
        <f t="shared" si="462"/>
        <v>0.999999946322952-0.000231683070367672i</v>
      </c>
      <c r="H1613" t="str">
        <f t="shared" si="463"/>
        <v>15.2713431507372+9.11212336211828i</v>
      </c>
      <c r="I1613" t="str">
        <f t="shared" si="464"/>
        <v>24.2905119764354-40.0256032612377i</v>
      </c>
      <c r="K1613" t="str">
        <f t="shared" si="465"/>
        <v>0.241448196359156-0.145380470428156i</v>
      </c>
      <c r="L1613" t="str">
        <f t="shared" si="466"/>
        <v>0.000833333333333333-2.09908372490806i</v>
      </c>
      <c r="M1613" t="str">
        <f t="shared" si="467"/>
        <v>0.005-0.738608070047863i</v>
      </c>
      <c r="N1613">
        <f t="shared" si="468"/>
        <v>62.857744607378052</v>
      </c>
      <c r="O1613">
        <f t="shared" si="469"/>
        <v>47.435111637791756</v>
      </c>
      <c r="P1613" s="3">
        <f t="shared" si="470"/>
        <v>47.435111637791756</v>
      </c>
      <c r="Q1613" s="3">
        <f t="shared" si="471"/>
        <v>-117.14225539262195</v>
      </c>
      <c r="R1613">
        <f t="shared" si="472"/>
        <v>62.857744607378052</v>
      </c>
      <c r="S1613">
        <f t="shared" si="473"/>
        <v>0.38409904019774388</v>
      </c>
      <c r="T1613">
        <f t="shared" si="456"/>
        <v>47.435111637791756</v>
      </c>
    </row>
    <row r="1614" spans="1:20" x14ac:dyDescent="0.25">
      <c r="A1614">
        <f t="shared" si="457"/>
        <v>2422.5362345665599</v>
      </c>
      <c r="B1614">
        <f t="shared" si="474"/>
        <v>385.55861655049529</v>
      </c>
      <c r="C1614" t="str">
        <f t="shared" si="458"/>
        <v>-107.142663098568-208.291154977105i</v>
      </c>
      <c r="D1614" t="str">
        <f t="shared" si="459"/>
        <v>3.47812402325375-41.2808954924006i</v>
      </c>
      <c r="E1614" t="str">
        <f t="shared" si="460"/>
        <v>160.637360106774-2.49103245559958i</v>
      </c>
      <c r="F1614" t="str">
        <f t="shared" si="461"/>
        <v>2.9099097525252-387.379170834342i</v>
      </c>
      <c r="G1614" t="str">
        <f t="shared" si="462"/>
        <v>0.999999945914231-0.000232563465940015i</v>
      </c>
      <c r="H1614" t="str">
        <f t="shared" si="463"/>
        <v>15.2722592667398+9.14690968911027i</v>
      </c>
      <c r="I1614" t="str">
        <f t="shared" si="464"/>
        <v>24.2909506592594-39.875120074418i</v>
      </c>
      <c r="K1614" t="str">
        <f t="shared" si="465"/>
        <v>0.240957407432635-0.145632830156639i</v>
      </c>
      <c r="L1614" t="str">
        <f t="shared" si="466"/>
        <v>0.000833333333333333-2.09113740277751i</v>
      </c>
      <c r="M1614" t="str">
        <f t="shared" si="467"/>
        <v>0.005-0.735811984506738i</v>
      </c>
      <c r="N1614">
        <f t="shared" si="468"/>
        <v>62.779212061835267</v>
      </c>
      <c r="O1614">
        <f t="shared" si="469"/>
        <v>47.392934481251601</v>
      </c>
      <c r="P1614" s="3">
        <f t="shared" si="470"/>
        <v>47.392934481251601</v>
      </c>
      <c r="Q1614" s="3">
        <f t="shared" si="471"/>
        <v>-117.22078793816473</v>
      </c>
      <c r="R1614">
        <f t="shared" si="472"/>
        <v>62.779212061835267</v>
      </c>
      <c r="S1614">
        <f t="shared" si="473"/>
        <v>0.38555861655049528</v>
      </c>
      <c r="T1614">
        <f t="shared" si="456"/>
        <v>47.392934481251601</v>
      </c>
    </row>
    <row r="1615" spans="1:20" x14ac:dyDescent="0.25">
      <c r="A1615">
        <f t="shared" si="457"/>
        <v>2431.7418722579127</v>
      </c>
      <c r="B1615">
        <f t="shared" si="474"/>
        <v>387.02373929338717</v>
      </c>
      <c r="C1615" t="str">
        <f t="shared" si="458"/>
        <v>-106.907363229651-207.134507600286i</v>
      </c>
      <c r="D1615" t="str">
        <f t="shared" si="459"/>
        <v>3.47812401581639-41.1246359105796i</v>
      </c>
      <c r="E1615" t="str">
        <f t="shared" si="460"/>
        <v>160.627495154508-2.49410576253246i</v>
      </c>
      <c r="F1615" t="str">
        <f t="shared" si="461"/>
        <v>2.9099097513268-385.912707698076i</v>
      </c>
      <c r="G1615" t="str">
        <f t="shared" si="462"/>
        <v>0.999999945502399-0.000233447207014446i</v>
      </c>
      <c r="H1615" t="str">
        <f t="shared" si="463"/>
        <v>15.2731824150945+9.18183004351942i</v>
      </c>
      <c r="I1615" t="str">
        <f t="shared" si="464"/>
        <v>24.2913926978521-39.7252106044564i</v>
      </c>
      <c r="K1615" t="str">
        <f t="shared" si="465"/>
        <v>0.240464918820147-0.145883965326755i</v>
      </c>
      <c r="L1615" t="str">
        <f t="shared" si="466"/>
        <v>0.000833333333333333-2.08322116236054i</v>
      </c>
      <c r="M1615" t="str">
        <f t="shared" si="467"/>
        <v>0.005-0.733026483868039i</v>
      </c>
      <c r="N1615">
        <f t="shared" si="468"/>
        <v>62.700595916426437</v>
      </c>
      <c r="O1615">
        <f t="shared" si="469"/>
        <v>47.350707876039301</v>
      </c>
      <c r="P1615" s="3">
        <f t="shared" si="470"/>
        <v>47.350707876039301</v>
      </c>
      <c r="Q1615" s="3">
        <f t="shared" si="471"/>
        <v>-117.29940408357356</v>
      </c>
      <c r="R1615">
        <f t="shared" si="472"/>
        <v>62.700595916426437</v>
      </c>
      <c r="S1615">
        <f t="shared" si="473"/>
        <v>0.38702373929338718</v>
      </c>
      <c r="T1615">
        <f t="shared" si="456"/>
        <v>47.350707876039301</v>
      </c>
    </row>
    <row r="1616" spans="1:20" x14ac:dyDescent="0.25">
      <c r="A1616">
        <f t="shared" si="457"/>
        <v>2440.9824913724929</v>
      </c>
      <c r="B1616">
        <f t="shared" si="474"/>
        <v>388.49442950270202</v>
      </c>
      <c r="C1616" t="str">
        <f t="shared" si="458"/>
        <v>-106.671312529922-205.982462349163i</v>
      </c>
      <c r="D1616" t="str">
        <f t="shared" si="459"/>
        <v>3.47812400832238-40.9689679204527i</v>
      </c>
      <c r="E1616" t="str">
        <f t="shared" si="460"/>
        <v>160.617599336832-2.49714598328439i</v>
      </c>
      <c r="F1616" t="str">
        <f t="shared" si="461"/>
        <v>2.90990975011928-384.45179604567i</v>
      </c>
      <c r="G1616" t="str">
        <f t="shared" si="462"/>
        <v>0.99999994508743-0.000234334306303859i</v>
      </c>
      <c r="H1616" t="str">
        <f t="shared" si="463"/>
        <v>15.2741126502191+9.21688495580362i</v>
      </c>
      <c r="I1616" t="str">
        <f t="shared" si="464"/>
        <v>24.2918381180025-39.5758726960071i</v>
      </c>
      <c r="K1616" t="str">
        <f t="shared" si="465"/>
        <v>0.23997073591961-0.146133862349248i</v>
      </c>
      <c r="L1616" t="str">
        <f t="shared" si="466"/>
        <v>0.000833333333333333-2.07533488977938i</v>
      </c>
      <c r="M1616" t="str">
        <f t="shared" si="467"/>
        <v>0.005-0.730251528061405i</v>
      </c>
      <c r="N1616">
        <f t="shared" si="468"/>
        <v>62.621897356149475</v>
      </c>
      <c r="O1616">
        <f t="shared" si="469"/>
        <v>47.308431671709968</v>
      </c>
      <c r="P1616" s="3">
        <f t="shared" si="470"/>
        <v>47.308431671709968</v>
      </c>
      <c r="Q1616" s="3">
        <f t="shared" si="471"/>
        <v>-117.37810264385053</v>
      </c>
      <c r="R1616">
        <f t="shared" si="472"/>
        <v>62.621897356149475</v>
      </c>
      <c r="S1616">
        <f t="shared" si="473"/>
        <v>0.38849442950270202</v>
      </c>
      <c r="T1616">
        <f t="shared" si="456"/>
        <v>47.308431671709968</v>
      </c>
    </row>
    <row r="1617" spans="1:20" x14ac:dyDescent="0.25">
      <c r="A1617">
        <f t="shared" si="457"/>
        <v>2450.2582248397084</v>
      </c>
      <c r="B1617">
        <f t="shared" si="474"/>
        <v>389.97070833481229</v>
      </c>
      <c r="C1617" t="str">
        <f t="shared" si="458"/>
        <v>-106.434514223597-204.835010393968i</v>
      </c>
      <c r="D1617" t="str">
        <f t="shared" si="459"/>
        <v>3.47812400077131-40.8138892826835i</v>
      </c>
      <c r="E1617" t="str">
        <f t="shared" si="460"/>
        <v>160.60767279886-2.50015283254041i</v>
      </c>
      <c r="F1617" t="str">
        <f t="shared" si="461"/>
        <v>2.90990974890256-382.996414861419i</v>
      </c>
      <c r="G1617" t="str">
        <f t="shared" si="462"/>
        <v>0.999999944669302-0.00023522477656946i</v>
      </c>
      <c r="H1617" t="str">
        <f t="shared" si="463"/>
        <v>15.2750500269589+9.25207495868077i</v>
      </c>
      <c r="I1617" t="str">
        <f t="shared" si="464"/>
        <v>24.2922869456998-39.4271042019588i</v>
      </c>
      <c r="K1617" t="str">
        <f t="shared" si="465"/>
        <v>0.239474864263967-0.14638250764298i</v>
      </c>
      <c r="L1617" t="str">
        <f t="shared" si="466"/>
        <v>0.000833333333333333-2.06747847158735i</v>
      </c>
      <c r="M1617" t="str">
        <f t="shared" si="467"/>
        <v>0.005-0.727487077168165i</v>
      </c>
      <c r="N1617">
        <f t="shared" si="468"/>
        <v>62.54311757581273</v>
      </c>
      <c r="O1617">
        <f t="shared" si="469"/>
        <v>47.266105718617936</v>
      </c>
      <c r="P1617" s="3">
        <f t="shared" si="470"/>
        <v>47.266105718617936</v>
      </c>
      <c r="Q1617" s="3">
        <f t="shared" si="471"/>
        <v>-117.45688242418727</v>
      </c>
      <c r="R1617">
        <f t="shared" si="472"/>
        <v>62.54311757581273</v>
      </c>
      <c r="S1617">
        <f t="shared" si="473"/>
        <v>0.38997070833481229</v>
      </c>
      <c r="T1617">
        <f t="shared" si="456"/>
        <v>47.266105718617936</v>
      </c>
    </row>
    <row r="1618" spans="1:20" x14ac:dyDescent="0.25">
      <c r="A1618">
        <f t="shared" si="457"/>
        <v>2459.5692060940992</v>
      </c>
      <c r="B1618">
        <f t="shared" si="474"/>
        <v>391.45259702648457</v>
      </c>
      <c r="C1618" t="str">
        <f t="shared" si="458"/>
        <v>-106.196971598504-203.692142949559i</v>
      </c>
      <c r="D1618" t="str">
        <f t="shared" si="459"/>
        <v>3.47812399316274-40.6593977664138i</v>
      </c>
      <c r="E1618" t="str">
        <f t="shared" si="460"/>
        <v>160.59771568847-2.5031260254189i</v>
      </c>
      <c r="F1618" t="str">
        <f t="shared" si="461"/>
        <v>2.90990974767658-381.546543209178i</v>
      </c>
      <c r="G1618" t="str">
        <f t="shared" si="462"/>
        <v>0.999999944247989-0.000236118630620945i</v>
      </c>
      <c r="H1618" t="str">
        <f t="shared" si="463"/>
        <v>15.2759946005907+9.28740058713989i</v>
      </c>
      <c r="I1618" t="str">
        <f t="shared" si="464"/>
        <v>24.2927392071347-39.2789029834059i</v>
      </c>
      <c r="K1618" t="str">
        <f t="shared" si="465"/>
        <v>0.238977309521547-0.146629887636454i</v>
      </c>
      <c r="L1618" t="str">
        <f t="shared" si="466"/>
        <v>0.000833333333333333-2.05965179476723i</v>
      </c>
      <c r="M1618" t="str">
        <f t="shared" si="467"/>
        <v>0.005-0.724733091420768i</v>
      </c>
      <c r="N1618">
        <f t="shared" si="468"/>
        <v>62.464257780019125</v>
      </c>
      <c r="O1618">
        <f t="shared" si="469"/>
        <v>47.223729867931553</v>
      </c>
      <c r="P1618" s="3">
        <f t="shared" si="470"/>
        <v>47.223729867931553</v>
      </c>
      <c r="Q1618" s="3">
        <f t="shared" si="471"/>
        <v>-117.53574221998088</v>
      </c>
      <c r="R1618">
        <f t="shared" si="472"/>
        <v>62.464257780019125</v>
      </c>
      <c r="S1618">
        <f t="shared" si="473"/>
        <v>0.39145259702648455</v>
      </c>
      <c r="T1618">
        <f t="shared" si="456"/>
        <v>47.223729867931553</v>
      </c>
    </row>
    <row r="1619" spans="1:20" x14ac:dyDescent="0.25">
      <c r="A1619">
        <f t="shared" si="457"/>
        <v>2468.9155690772568</v>
      </c>
      <c r="B1619">
        <f t="shared" si="474"/>
        <v>392.94011689518521</v>
      </c>
      <c r="C1619" t="str">
        <f t="shared" si="458"/>
        <v>-105.958688006135-202.553851274454i</v>
      </c>
      <c r="D1619" t="str">
        <f t="shared" si="459"/>
        <v>3.47812398549624-40.5054911492312i</v>
      </c>
      <c r="E1619" t="str">
        <f t="shared" si="460"/>
        <v>160.587728156308-2.50606527750344i</v>
      </c>
      <c r="F1619" t="str">
        <f t="shared" si="461"/>
        <v>2.90990974644126-380.102160232055i</v>
      </c>
      <c r="G1619" t="str">
        <f t="shared" si="462"/>
        <v>0.999999943823469-0.000237015881316686i</v>
      </c>
      <c r="H1619" t="str">
        <f t="shared" si="463"/>
        <v>15.2769464268257+9.32286237845294i</v>
      </c>
      <c r="I1619" t="str">
        <f t="shared" si="464"/>
        <v>24.2931949287014-39.1312669096157i</v>
      </c>
      <c r="K1619" t="str">
        <f t="shared" si="465"/>
        <v>0.238478077496393-0.146875988769339i</v>
      </c>
      <c r="L1619" t="str">
        <f t="shared" si="466"/>
        <v>0.000833333333333333-2.05185474672966i</v>
      </c>
      <c r="M1619" t="str">
        <f t="shared" si="467"/>
        <v>0.005-0.7219895312022i</v>
      </c>
      <c r="N1619">
        <f t="shared" si="468"/>
        <v>62.385319183150855</v>
      </c>
      <c r="O1619">
        <f t="shared" si="469"/>
        <v>47.181303971647814</v>
      </c>
      <c r="P1619" s="3">
        <f t="shared" si="470"/>
        <v>47.181303971647814</v>
      </c>
      <c r="Q1619" s="3">
        <f t="shared" si="471"/>
        <v>-117.61468081684914</v>
      </c>
      <c r="R1619">
        <f t="shared" si="472"/>
        <v>62.385319183150855</v>
      </c>
      <c r="S1619">
        <f t="shared" si="473"/>
        <v>0.39294011689518521</v>
      </c>
      <c r="T1619">
        <f t="shared" si="456"/>
        <v>47.181303971647814</v>
      </c>
    </row>
    <row r="1620" spans="1:20" x14ac:dyDescent="0.25">
      <c r="A1620">
        <f t="shared" si="457"/>
        <v>2478.2974482397503</v>
      </c>
      <c r="B1620">
        <f t="shared" si="474"/>
        <v>394.43328933938693</v>
      </c>
      <c r="C1620" t="str">
        <f t="shared" si="458"/>
        <v>-105.719666861688-201.420126669864i</v>
      </c>
      <c r="D1620" t="str">
        <f t="shared" si="459"/>
        <v>3.47812397777137-40.3521672171376i</v>
      </c>
      <c r="E1620" t="str">
        <f t="shared" si="460"/>
        <v>160.577710355793-2.50897030487379i</v>
      </c>
      <c r="F1620" t="str">
        <f t="shared" si="461"/>
        <v>2.90990974519654-378.663245152118i</v>
      </c>
      <c r="G1620" t="str">
        <f t="shared" si="462"/>
        <v>0.999999943395716-0.00023791654156392i</v>
      </c>
      <c r="H1620" t="str">
        <f t="shared" si="463"/>
        <v>15.2779055618138+9.35846087218608i</v>
      </c>
      <c r="I1620" t="str">
        <f t="shared" si="464"/>
        <v>24.2936541369987-38.9841938580007i</v>
      </c>
      <c r="K1620" t="str">
        <f t="shared" si="465"/>
        <v>0.237977174128583-0.147120797494002i</v>
      </c>
      <c r="L1620" t="str">
        <f t="shared" si="466"/>
        <v>0.000833333333333333-2.04408721531147i</v>
      </c>
      <c r="M1620" t="str">
        <f t="shared" si="467"/>
        <v>0.005-0.719256357045427i</v>
      </c>
      <c r="N1620">
        <f t="shared" si="468"/>
        <v>62.306303009352916</v>
      </c>
      <c r="O1620">
        <f t="shared" si="469"/>
        <v>47.138827882606904</v>
      </c>
      <c r="P1620" s="3">
        <f t="shared" si="470"/>
        <v>47.138827882606904</v>
      </c>
      <c r="Q1620" s="3">
        <f t="shared" si="471"/>
        <v>-117.69369699064708</v>
      </c>
      <c r="R1620">
        <f t="shared" si="472"/>
        <v>62.306303009352916</v>
      </c>
      <c r="S1620">
        <f t="shared" si="473"/>
        <v>0.39443328933938693</v>
      </c>
      <c r="T1620">
        <f t="shared" si="456"/>
        <v>47.138827882606904</v>
      </c>
    </row>
    <row r="1621" spans="1:20" x14ac:dyDescent="0.25">
      <c r="A1621">
        <f t="shared" si="457"/>
        <v>2487.7149785430615</v>
      </c>
      <c r="B1621">
        <f t="shared" si="474"/>
        <v>395.9321358388766</v>
      </c>
      <c r="C1621" t="str">
        <f t="shared" si="458"/>
        <v>-105.479911644109-200.290960478719i</v>
      </c>
      <c r="D1621" t="str">
        <f t="shared" si="459"/>
        <v>3.47812396998768-40.1994237645164i</v>
      </c>
      <c r="E1621" t="str">
        <f t="shared" si="460"/>
        <v>160.567662443113-2.51184082413894i</v>
      </c>
      <c r="F1621" t="str">
        <f t="shared" si="461"/>
        <v>2.90990974394234-377.229777270087i</v>
      </c>
      <c r="G1621" t="str">
        <f t="shared" si="462"/>
        <v>0.999999942964706-0.000238820624318929i</v>
      </c>
      <c r="H1621" t="str">
        <f t="shared" si="463"/>
        <v>15.2788720621462+9.39419661021138i</v>
      </c>
      <c r="I1621" t="str">
        <f t="shared" si="464"/>
        <v>24.2941168588315-38.8376817140849i</v>
      </c>
      <c r="K1621" t="str">
        <f t="shared" si="465"/>
        <v>0.237474605494527-0.147364300277066i</v>
      </c>
      <c r="L1621" t="str">
        <f t="shared" si="466"/>
        <v>0.000833333333333333-2.03634908877413i</v>
      </c>
      <c r="M1621" t="str">
        <f t="shared" si="467"/>
        <v>0.005-0.716533529632821i</v>
      </c>
      <c r="N1621">
        <f t="shared" si="468"/>
        <v>62.227210492513052</v>
      </c>
      <c r="O1621">
        <f t="shared" si="469"/>
        <v>47.096301454506914</v>
      </c>
      <c r="P1621" s="3">
        <f t="shared" si="470"/>
        <v>47.096301454506914</v>
      </c>
      <c r="Q1621" s="3">
        <f t="shared" si="471"/>
        <v>-117.77278950748695</v>
      </c>
      <c r="R1621">
        <f t="shared" si="472"/>
        <v>62.227210492513052</v>
      </c>
      <c r="S1621">
        <f t="shared" si="473"/>
        <v>0.3959321358388766</v>
      </c>
      <c r="T1621">
        <f t="shared" si="456"/>
        <v>47.096301454506914</v>
      </c>
    </row>
    <row r="1622" spans="1:20" x14ac:dyDescent="0.25">
      <c r="A1622">
        <f t="shared" si="457"/>
        <v>2497.1682954615253</v>
      </c>
      <c r="B1622">
        <f t="shared" si="474"/>
        <v>397.43667795506434</v>
      </c>
      <c r="C1622" t="str">
        <f t="shared" si="458"/>
        <v>-105.239425896112-199.166344084705i</v>
      </c>
      <c r="D1622" t="str">
        <f t="shared" si="459"/>
        <v>3.4781239621447-40.0472585941018i</v>
      </c>
      <c r="E1622" t="str">
        <f t="shared" si="460"/>
        <v>160.557584577234-2.51467655246732i</v>
      </c>
      <c r="F1622" t="str">
        <f t="shared" si="461"/>
        <v>2.90990974267859-375.801735965047i</v>
      </c>
      <c r="G1622" t="str">
        <f t="shared" si="462"/>
        <v>0.999999942530414-0.000239728142587228i</v>
      </c>
      <c r="H1622" t="str">
        <f t="shared" si="463"/>
        <v>15.2798459848599+9.43007013671864i</v>
      </c>
      <c r="I1622" t="str">
        <f t="shared" si="464"/>
        <v>24.2945831212128-38.6917283714767i</v>
      </c>
      <c r="K1622" t="str">
        <f t="shared" si="465"/>
        <v>0.236970377807241-0.147606483600958i</v>
      </c>
      <c r="L1622" t="str">
        <f t="shared" si="466"/>
        <v>0.000833333333333333-2.02864025580208i</v>
      </c>
      <c r="M1622" t="str">
        <f t="shared" si="467"/>
        <v>0.005-0.713821009795597i</v>
      </c>
      <c r="N1622">
        <f t="shared" si="468"/>
        <v>62.148042876244375</v>
      </c>
      <c r="O1622">
        <f t="shared" si="469"/>
        <v>47.053724541918676</v>
      </c>
      <c r="P1622" s="3">
        <f t="shared" si="470"/>
        <v>47.053724541918676</v>
      </c>
      <c r="Q1622" s="3">
        <f t="shared" si="471"/>
        <v>-117.85195712375562</v>
      </c>
      <c r="R1622">
        <f t="shared" si="472"/>
        <v>62.148042876244375</v>
      </c>
      <c r="S1622">
        <f t="shared" si="473"/>
        <v>0.39743667795506432</v>
      </c>
      <c r="T1622">
        <f t="shared" si="456"/>
        <v>47.053724541918676</v>
      </c>
    </row>
    <row r="1623" spans="1:20" x14ac:dyDescent="0.25">
      <c r="A1623">
        <f t="shared" si="457"/>
        <v>2506.6575349842792</v>
      </c>
      <c r="B1623">
        <f t="shared" si="474"/>
        <v>398.94693733129361</v>
      </c>
      <c r="C1623" t="str">
        <f t="shared" si="458"/>
        <v>-104.998213224194-198.046268911276i</v>
      </c>
      <c r="D1623" t="str">
        <f t="shared" si="459"/>
        <v>3.47812395424202-39.8956695169471i</v>
      </c>
      <c r="E1623" t="str">
        <f t="shared" si="460"/>
        <v>160.547476919894-2.51747720762085i</v>
      </c>
      <c r="F1623" t="str">
        <f t="shared" si="461"/>
        <v>2.90990974140522-374.379100694146i</v>
      </c>
      <c r="G1623" t="str">
        <f t="shared" si="462"/>
        <v>0.999999942092816-0.000240639109423757i</v>
      </c>
      <c r="H1623" t="str">
        <f t="shared" si="463"/>
        <v>15.2808273874406+9.46608199822731i</v>
      </c>
      <c r="I1623" t="str">
        <f t="shared" si="464"/>
        <v>24.2950529513659-38.5463317318367i</v>
      </c>
      <c r="K1623" t="str">
        <f t="shared" si="465"/>
        <v>0.236464497416604-0.147847333965484i</v>
      </c>
      <c r="L1623" t="str">
        <f t="shared" si="466"/>
        <v>0.000833333333333333-2.02096060550118i</v>
      </c>
      <c r="M1623" t="str">
        <f t="shared" si="467"/>
        <v>0.005-0.711118758513249i</v>
      </c>
      <c r="N1623">
        <f t="shared" si="468"/>
        <v>62.068801413863724</v>
      </c>
      <c r="O1623">
        <f t="shared" si="469"/>
        <v>47.011097000300111</v>
      </c>
      <c r="P1623" s="3">
        <f t="shared" si="470"/>
        <v>47.011097000300111</v>
      </c>
      <c r="Q1623" s="3">
        <f t="shared" si="471"/>
        <v>-117.93119858613628</v>
      </c>
      <c r="R1623">
        <f t="shared" si="472"/>
        <v>62.068801413863724</v>
      </c>
      <c r="S1623">
        <f t="shared" si="473"/>
        <v>0.39894693733129361</v>
      </c>
      <c r="T1623">
        <f t="shared" si="456"/>
        <v>47.011097000300111</v>
      </c>
    </row>
    <row r="1624" spans="1:20" x14ac:dyDescent="0.25">
      <c r="A1624">
        <f t="shared" si="457"/>
        <v>2516.1828336172193</v>
      </c>
      <c r="B1624">
        <f t="shared" si="474"/>
        <v>400.46293569315253</v>
      </c>
      <c r="C1624" t="str">
        <f t="shared" si="458"/>
        <v>-104.756277298649-196.930726420687i</v>
      </c>
      <c r="D1624" t="str">
        <f t="shared" si="459"/>
        <v>3.47812394627916-39.7446543523921i</v>
      </c>
      <c r="E1624" t="str">
        <f t="shared" si="460"/>
        <v>160.537339635612-2.52024250798674i</v>
      </c>
      <c r="F1624" t="str">
        <f t="shared" si="461"/>
        <v>2.90990974012215-372.961850992297i</v>
      </c>
      <c r="G1624" t="str">
        <f t="shared" si="462"/>
        <v>0.999999941651885-0.000241553537933059i</v>
      </c>
      <c r="H1624" t="str">
        <f t="shared" si="463"/>
        <v>15.2818163278268+9.50223274359808i</v>
      </c>
      <c r="I1624" t="str">
        <f t="shared" si="464"/>
        <v>24.2955263767248-38.4014897048483i</v>
      </c>
      <c r="K1624" t="str">
        <f t="shared" si="465"/>
        <v>0.2359569708096-0.148086837889405i</v>
      </c>
      <c r="L1624" t="str">
        <f t="shared" si="466"/>
        <v>0.000833333333333333-2.01331002739707i</v>
      </c>
      <c r="M1624" t="str">
        <f t="shared" si="467"/>
        <v>0.005-0.708426736912979i</v>
      </c>
      <c r="N1624">
        <f t="shared" si="468"/>
        <v>61.989487368368827</v>
      </c>
      <c r="O1624">
        <f t="shared" si="469"/>
        <v>46.968418686011368</v>
      </c>
      <c r="P1624" s="3">
        <f t="shared" si="470"/>
        <v>46.968418686011368</v>
      </c>
      <c r="Q1624" s="3">
        <f t="shared" si="471"/>
        <v>-118.01051263163117</v>
      </c>
      <c r="R1624">
        <f t="shared" si="472"/>
        <v>61.989487368368827</v>
      </c>
      <c r="S1624">
        <f t="shared" si="473"/>
        <v>0.40046293569315256</v>
      </c>
      <c r="T1624">
        <f t="shared" si="456"/>
        <v>46.968418686011368</v>
      </c>
    </row>
    <row r="1625" spans="1:20" x14ac:dyDescent="0.25">
      <c r="A1625">
        <f t="shared" si="457"/>
        <v>2525.7443283849652</v>
      </c>
      <c r="B1625">
        <f t="shared" si="474"/>
        <v>401.98469484878655</v>
      </c>
      <c r="C1625" t="str">
        <f t="shared" si="458"/>
        <v>-104.513621853546-195.819708113005i</v>
      </c>
      <c r="D1625" t="str">
        <f t="shared" si="459"/>
        <v>3.47812393825567-39.5942109280331i</v>
      </c>
      <c r="E1625" t="str">
        <f t="shared" si="460"/>
        <v>160.527172891676-2.5229721726083i</v>
      </c>
      <c r="F1625" t="str">
        <f t="shared" si="461"/>
        <v>2.90990973882931-371.549966471885i</v>
      </c>
      <c r="G1625" t="str">
        <f t="shared" si="462"/>
        <v>0.999999941207597-0.000242471441269477i</v>
      </c>
      <c r="H1625" t="str">
        <f t="shared" si="463"/>
        <v>15.2828128644132+9.53852292404526i</v>
      </c>
      <c r="I1625" t="str">
        <f t="shared" si="464"/>
        <v>24.296003424937-38.2572002081878i</v>
      </c>
      <c r="K1625" t="str">
        <f t="shared" si="465"/>
        <v>0.235447804610529-0.148324981912022i</v>
      </c>
      <c r="L1625" t="str">
        <f t="shared" si="466"/>
        <v>0.000833333333333333-2.00568841143362i</v>
      </c>
      <c r="M1625" t="str">
        <f t="shared" si="467"/>
        <v>0.005-0.705744906269154i</v>
      </c>
      <c r="N1625">
        <f t="shared" si="468"/>
        <v>61.910102012418378</v>
      </c>
      <c r="O1625">
        <f t="shared" si="469"/>
        <v>46.92568945632889</v>
      </c>
      <c r="P1625" s="3">
        <f t="shared" si="470"/>
        <v>46.92568945632889</v>
      </c>
      <c r="Q1625" s="3">
        <f t="shared" si="471"/>
        <v>-118.08989798758162</v>
      </c>
      <c r="R1625">
        <f t="shared" si="472"/>
        <v>61.910102012418378</v>
      </c>
      <c r="S1625">
        <f t="shared" si="473"/>
        <v>0.40198469484878657</v>
      </c>
      <c r="T1625">
        <f t="shared" si="456"/>
        <v>46.92568945632889</v>
      </c>
    </row>
    <row r="1626" spans="1:20" x14ac:dyDescent="0.25">
      <c r="A1626">
        <f t="shared" si="457"/>
        <v>2535.3421568328281</v>
      </c>
      <c r="B1626">
        <f t="shared" si="474"/>
        <v>403.51223668921193</v>
      </c>
      <c r="C1626" t="str">
        <f t="shared" si="458"/>
        <v>-104.270250686727-194.713205525145i</v>
      </c>
      <c r="D1626" t="str">
        <f t="shared" si="459"/>
        <v>3.47812393017108-39.4443370796911i</v>
      </c>
      <c r="E1626" t="str">
        <f t="shared" si="460"/>
        <v>160.516976858157-2.5256659212198i</v>
      </c>
      <c r="F1626" t="str">
        <f t="shared" si="461"/>
        <v>2.90990973752663-370.143426822481i</v>
      </c>
      <c r="G1626" t="str">
        <f t="shared" si="462"/>
        <v>0.999999940759926-0.000243392832637342i</v>
      </c>
      <c r="H1626" t="str">
        <f t="shared" si="463"/>
        <v>15.2838170560547+9.57495309314815i</v>
      </c>
      <c r="I1626" t="str">
        <f t="shared" si="464"/>
        <v>24.2964841238641-38.1134611674952i</v>
      </c>
      <c r="K1626" t="str">
        <f t="shared" si="465"/>
        <v>0.234937005581212-0.148561752594771i</v>
      </c>
      <c r="L1626" t="str">
        <f t="shared" si="466"/>
        <v>0.000833333333333333-1.99809564797133i</v>
      </c>
      <c r="M1626" t="str">
        <f t="shared" si="467"/>
        <v>0.005-0.703073228002744i</v>
      </c>
      <c r="N1626">
        <f t="shared" si="468"/>
        <v>61.830646628306908</v>
      </c>
      <c r="O1626">
        <f t="shared" si="469"/>
        <v>46.882909169460987</v>
      </c>
      <c r="P1626" s="3">
        <f t="shared" si="470"/>
        <v>46.882909169460987</v>
      </c>
      <c r="Q1626" s="3">
        <f t="shared" si="471"/>
        <v>-118.16935337169309</v>
      </c>
      <c r="R1626">
        <f t="shared" si="472"/>
        <v>61.830646628306908</v>
      </c>
      <c r="S1626">
        <f t="shared" si="473"/>
        <v>0.40351223668921193</v>
      </c>
      <c r="T1626">
        <f t="shared" si="456"/>
        <v>46.882909169460987</v>
      </c>
    </row>
    <row r="1627" spans="1:20" x14ac:dyDescent="0.25">
      <c r="A1627">
        <f t="shared" si="457"/>
        <v>2544.9764570287925</v>
      </c>
      <c r="B1627">
        <f t="shared" si="474"/>
        <v>405.04558318863093</v>
      </c>
      <c r="C1627" t="str">
        <f t="shared" si="458"/>
        <v>-104.026167659772-193.611210229866i</v>
      </c>
      <c r="D1627" t="str">
        <f t="shared" si="459"/>
        <v>3.47812392202494-39.2950306513804i</v>
      </c>
      <c r="E1627" t="str">
        <f t="shared" si="460"/>
        <v>160.506751707897-2.52832347427667i</v>
      </c>
      <c r="F1627" t="str">
        <f t="shared" si="461"/>
        <v>2.90990973621403-368.742211810537i</v>
      </c>
      <c r="G1627" t="str">
        <f t="shared" si="462"/>
        <v>0.999999940308846-0.000244317725291156i</v>
      </c>
      <c r="H1627" t="str">
        <f t="shared" si="463"/>
        <v>15.2848289620698+9.61152380686399i</v>
      </c>
      <c r="I1627" t="str">
        <f t="shared" si="464"/>
        <v>24.2969685015844-37.9702705163432i</v>
      </c>
      <c r="K1627" t="str">
        <f t="shared" si="465"/>
        <v>0.234424580621158-0.148797136522831i</v>
      </c>
      <c r="L1627" t="str">
        <f t="shared" si="466"/>
        <v>0.000833333333333333-1.99053162778574i</v>
      </c>
      <c r="M1627" t="str">
        <f t="shared" si="467"/>
        <v>0.005-0.70041166368076i</v>
      </c>
      <c r="N1627">
        <f t="shared" si="468"/>
        <v>61.751122507939044</v>
      </c>
      <c r="O1627">
        <f t="shared" si="469"/>
        <v>46.840077684561635</v>
      </c>
      <c r="P1627" s="3">
        <f t="shared" si="470"/>
        <v>46.840077684561635</v>
      </c>
      <c r="Q1627" s="3">
        <f t="shared" si="471"/>
        <v>-118.24887749206096</v>
      </c>
      <c r="R1627">
        <f t="shared" si="472"/>
        <v>61.751122507939044</v>
      </c>
      <c r="S1627">
        <f t="shared" si="473"/>
        <v>0.40504558318863093</v>
      </c>
      <c r="T1627">
        <f t="shared" si="456"/>
        <v>46.840077684561635</v>
      </c>
    </row>
    <row r="1628" spans="1:20" x14ac:dyDescent="0.25">
      <c r="A1628">
        <f t="shared" si="457"/>
        <v>2554.647367565502</v>
      </c>
      <c r="B1628">
        <f t="shared" si="474"/>
        <v>406.58475640474774</v>
      </c>
      <c r="C1628" t="str">
        <f t="shared" si="458"/>
        <v>-103.781376697963-192.513713834799i</v>
      </c>
      <c r="D1628" t="str">
        <f t="shared" si="459"/>
        <v>3.47812391381677-39.1462894952777i</v>
      </c>
      <c r="E1628" t="str">
        <f t="shared" si="460"/>
        <v>160.496497616515-2.53094455299016i</v>
      </c>
      <c r="F1628" t="str">
        <f t="shared" si="461"/>
        <v>2.90990973489144-367.346301279106i</v>
      </c>
      <c r="G1628" t="str">
        <f t="shared" si="462"/>
        <v>0.999999939854331-0.000245246132535794i</v>
      </c>
      <c r="H1628" t="str">
        <f t="shared" si="463"/>
        <v>15.2858486422448+9.64823562353968i</v>
      </c>
      <c r="I1628" t="str">
        <f t="shared" si="464"/>
        <v>24.2974565863945-37.8276261962094i</v>
      </c>
      <c r="K1628" t="str">
        <f t="shared" si="465"/>
        <v>0.233910536767724-0.149031120306732i</v>
      </c>
      <c r="L1628" t="str">
        <f t="shared" si="466"/>
        <v>0.000833333333333333-1.98299624206589i</v>
      </c>
      <c r="M1628" t="str">
        <f t="shared" si="467"/>
        <v>0.005-0.697760175015698i</v>
      </c>
      <c r="N1628">
        <f t="shared" si="468"/>
        <v>61.671530952804943</v>
      </c>
      <c r="O1628">
        <f t="shared" si="469"/>
        <v>46.797194861745652</v>
      </c>
      <c r="P1628" s="3">
        <f t="shared" si="470"/>
        <v>46.797194861745652</v>
      </c>
      <c r="Q1628" s="3">
        <f t="shared" si="471"/>
        <v>-118.32846904719506</v>
      </c>
      <c r="R1628">
        <f t="shared" si="472"/>
        <v>61.671530952804943</v>
      </c>
      <c r="S1628">
        <f t="shared" si="473"/>
        <v>0.40658475640474773</v>
      </c>
      <c r="T1628">
        <f t="shared" si="456"/>
        <v>46.797194861745652</v>
      </c>
    </row>
    <row r="1629" spans="1:20" x14ac:dyDescent="0.25">
      <c r="A1629">
        <f t="shared" si="457"/>
        <v>2564.3550275622515</v>
      </c>
      <c r="B1629">
        <f t="shared" si="474"/>
        <v>408.12977847908581</v>
      </c>
      <c r="C1629" t="str">
        <f t="shared" si="458"/>
        <v>-103.535881790242-191.420707981463i</v>
      </c>
      <c r="D1629" t="str">
        <f t="shared" si="459"/>
        <v>3.47812390554609-38.9981114716918i</v>
      </c>
      <c r="E1629" t="str">
        <f t="shared" si="460"/>
        <v>160.4862147624-2.53352887935974i</v>
      </c>
      <c r="F1629" t="str">
        <f t="shared" si="461"/>
        <v>2.90990973355877-365.955675147545i</v>
      </c>
      <c r="G1629" t="str">
        <f t="shared" si="462"/>
        <v>0.999999939396355-0.000246178067726687i</v>
      </c>
      <c r="H1629" t="str">
        <f t="shared" si="463"/>
        <v>15.2868761568371+9.68508910392406i</v>
      </c>
      <c r="I1629" t="str">
        <f t="shared" si="464"/>
        <v>24.2979484068104-37.685526156445i</v>
      </c>
      <c r="K1629" t="str">
        <f t="shared" si="465"/>
        <v>0.233394881196251-0.149263690583981i</v>
      </c>
      <c r="L1629" t="str">
        <f t="shared" si="466"/>
        <v>0.000833333333333333-1.97548938241273i</v>
      </c>
      <c r="M1629" t="str">
        <f t="shared" si="467"/>
        <v>0.005-0.695118723865014i</v>
      </c>
      <c r="N1629">
        <f t="shared" si="468"/>
        <v>61.591873273951492</v>
      </c>
      <c r="O1629">
        <f t="shared" si="469"/>
        <v>46.754260562103511</v>
      </c>
      <c r="P1629" s="3">
        <f t="shared" si="470"/>
        <v>46.754260562103511</v>
      </c>
      <c r="Q1629" s="3">
        <f t="shared" si="471"/>
        <v>-118.40812672604851</v>
      </c>
      <c r="R1629">
        <f t="shared" si="472"/>
        <v>61.591873273951492</v>
      </c>
      <c r="S1629">
        <f t="shared" si="473"/>
        <v>0.40812977847908583</v>
      </c>
      <c r="T1629">
        <f t="shared" si="456"/>
        <v>46.754260562103511</v>
      </c>
    </row>
    <row r="1630" spans="1:20" x14ac:dyDescent="0.25">
      <c r="A1630">
        <f t="shared" si="457"/>
        <v>2574.099576666988</v>
      </c>
      <c r="B1630">
        <f t="shared" si="474"/>
        <v>409.68067163730638</v>
      </c>
      <c r="C1630" t="str">
        <f t="shared" si="458"/>
        <v>-103.289686989144-190.33218434427i</v>
      </c>
      <c r="D1630" t="str">
        <f t="shared" si="459"/>
        <v>3.47812389721244-38.8504944490318i</v>
      </c>
      <c r="E1630" t="str">
        <f t="shared" si="460"/>
        <v>160.475903326715-2.53607617620459i</v>
      </c>
      <c r="F1630" t="str">
        <f t="shared" si="461"/>
        <v>2.90990973221594-364.570313411232i</v>
      </c>
      <c r="G1630" t="str">
        <f t="shared" si="462"/>
        <v>0.999999938934893-0.000247113544270015i</v>
      </c>
      <c r="H1630" t="str">
        <f t="shared" si="463"/>
        <v>15.2879115665793+9.72208481118069i</v>
      </c>
      <c r="I1630" t="str">
        <f t="shared" si="464"/>
        <v>24.2984439915702-37.5439683542468i</v>
      </c>
      <c r="K1630" t="str">
        <f t="shared" si="465"/>
        <v>0.23287762122017-0.14949483402069i</v>
      </c>
      <c r="L1630" t="str">
        <f t="shared" si="466"/>
        <v>0.000833333333333333-1.96801094083754i</v>
      </c>
      <c r="M1630" t="str">
        <f t="shared" si="467"/>
        <v>0.005-0.692487272230536i</v>
      </c>
      <c r="N1630">
        <f t="shared" si="468"/>
        <v>61.512150791955108</v>
      </c>
      <c r="O1630">
        <f t="shared" si="469"/>
        <v>46.711274647715619</v>
      </c>
      <c r="P1630" s="3">
        <f t="shared" si="470"/>
        <v>46.711274647715619</v>
      </c>
      <c r="Q1630" s="3">
        <f t="shared" si="471"/>
        <v>-118.48784920804489</v>
      </c>
      <c r="R1630">
        <f t="shared" si="472"/>
        <v>61.512150791955108</v>
      </c>
      <c r="S1630">
        <f t="shared" si="473"/>
        <v>0.40968067163730637</v>
      </c>
      <c r="T1630">
        <f t="shared" si="456"/>
        <v>46.711274647715619</v>
      </c>
    </row>
    <row r="1631" spans="1:20" x14ac:dyDescent="0.25">
      <c r="A1631">
        <f t="shared" si="457"/>
        <v>2583.8811550583227</v>
      </c>
      <c r="B1631">
        <f t="shared" si="474"/>
        <v>411.23745818952813</v>
      </c>
      <c r="C1631" t="str">
        <f t="shared" si="458"/>
        <v>-103.042796410732-189.248134629547i</v>
      </c>
      <c r="D1631" t="str">
        <f t="shared" si="459"/>
        <v>3.47812388881534-38.7034363037776i</v>
      </c>
      <c r="E1631" t="str">
        <f t="shared" si="460"/>
        <v>160.465563493391-2.53858616719846i</v>
      </c>
      <c r="F1631" t="str">
        <f t="shared" si="461"/>
        <v>2.90990973086291-363.190196141272i</v>
      </c>
      <c r="G1631" t="str">
        <f t="shared" si="462"/>
        <v>0.999999938469916-0.000248052575622902i</v>
      </c>
      <c r="H1631" t="str">
        <f t="shared" si="463"/>
        <v>15.2889549326834+9.7592233108998i</v>
      </c>
      <c r="I1631" t="str">
        <f t="shared" si="464"/>
        <v>24.2989433696349-37.4029507546279i</v>
      </c>
      <c r="K1631" t="str">
        <f t="shared" si="465"/>
        <v>0.2323587642911-0.149724537313207i</v>
      </c>
      <c r="L1631" t="str">
        <f t="shared" si="466"/>
        <v>0.000833333333333333-1.96056080976045i</v>
      </c>
      <c r="M1631" t="str">
        <f t="shared" si="467"/>
        <v>0.005-0.689865782257955i</v>
      </c>
      <c r="N1631">
        <f t="shared" si="468"/>
        <v>61.43236483689229</v>
      </c>
      <c r="O1631">
        <f t="shared" si="469"/>
        <v>46.668236981667462</v>
      </c>
      <c r="P1631" s="3">
        <f t="shared" si="470"/>
        <v>46.668236981667462</v>
      </c>
      <c r="Q1631" s="3">
        <f t="shared" si="471"/>
        <v>-118.56763516310771</v>
      </c>
      <c r="R1631">
        <f t="shared" si="472"/>
        <v>61.43236483689229</v>
      </c>
      <c r="S1631">
        <f t="shared" si="473"/>
        <v>0.41123745818952812</v>
      </c>
      <c r="T1631">
        <f t="shared" si="456"/>
        <v>46.668236981667462</v>
      </c>
    </row>
    <row r="1632" spans="1:20" x14ac:dyDescent="0.25">
      <c r="A1632">
        <f t="shared" si="457"/>
        <v>2593.6999034475443</v>
      </c>
      <c r="B1632">
        <f t="shared" si="474"/>
        <v>412.80016053064833</v>
      </c>
      <c r="C1632" t="str">
        <f t="shared" si="458"/>
        <v>-102.795214234514-188.168550574534i</v>
      </c>
      <c r="D1632" t="str">
        <f t="shared" si="459"/>
        <v>3.4781238803543-38.5569349204482i</v>
      </c>
      <c r="E1632" t="str">
        <f t="shared" si="460"/>
        <v>160.45519544912-2.54105857690133i</v>
      </c>
      <c r="F1632" t="str">
        <f t="shared" si="461"/>
        <v>2.90990972949957-361.815303484216i</v>
      </c>
      <c r="G1632" t="str">
        <f t="shared" si="462"/>
        <v>0.999999938001399-0.000248995175293611i</v>
      </c>
      <c r="H1632" t="str">
        <f t="shared" si="463"/>
        <v>15.2900063168438+9.79650517111122i</v>
      </c>
      <c r="I1632" t="str">
        <f t="shared" si="464"/>
        <v>24.2994465701908-37.2624713303873i</v>
      </c>
      <c r="K1632" t="str">
        <f t="shared" si="465"/>
        <v>0.231838317998914-0.149952787189767i</v>
      </c>
      <c r="L1632" t="str">
        <f t="shared" si="466"/>
        <v>0.000833333333333333-1.95313888200882i</v>
      </c>
      <c r="M1632" t="str">
        <f t="shared" si="467"/>
        <v>0.005-0.687254216236259i</v>
      </c>
      <c r="N1632">
        <f t="shared" si="468"/>
        <v>61.352516748307934</v>
      </c>
      <c r="O1632">
        <f t="shared" si="469"/>
        <v>46.625147428063734</v>
      </c>
      <c r="P1632" s="3">
        <f t="shared" si="470"/>
        <v>46.625147428063734</v>
      </c>
      <c r="Q1632" s="3">
        <f t="shared" si="471"/>
        <v>-118.64748325169207</v>
      </c>
      <c r="R1632">
        <f t="shared" si="472"/>
        <v>61.352516748307934</v>
      </c>
      <c r="S1632">
        <f t="shared" si="473"/>
        <v>0.41280016053064833</v>
      </c>
      <c r="T1632">
        <f t="shared" si="456"/>
        <v>46.625147428063734</v>
      </c>
    </row>
    <row r="1633" spans="1:20" x14ac:dyDescent="0.25">
      <c r="A1633">
        <f t="shared" si="457"/>
        <v>2603.5559630806447</v>
      </c>
      <c r="B1633">
        <f t="shared" si="474"/>
        <v>414.3688011406648</v>
      </c>
      <c r="C1633" t="str">
        <f t="shared" si="458"/>
        <v>-102.546944703352-187.093423946407i</v>
      </c>
      <c r="D1633" t="str">
        <f t="shared" si="459"/>
        <v>3.47812387182882-38.410988191572i</v>
      </c>
      <c r="E1633" t="str">
        <f t="shared" si="460"/>
        <v>160.444799383362-2.54349313079264i</v>
      </c>
      <c r="F1633" t="str">
        <f t="shared" si="461"/>
        <v>2.90990972812585-360.445615661771i</v>
      </c>
      <c r="G1633" t="str">
        <f t="shared" si="462"/>
        <v>0.999999937529314-0.000249941356841733i</v>
      </c>
      <c r="H1633" t="str">
        <f t="shared" si="463"/>
        <v>15.2910657812424+9.83393096229698i</v>
      </c>
      <c r="I1633" t="str">
        <f t="shared" si="464"/>
        <v>24.2999536226511-37.1225280620832i</v>
      </c>
      <c r="K1633" t="str">
        <f t="shared" si="465"/>
        <v>0.231316290071784-0.150179570412139i</v>
      </c>
      <c r="L1633" t="str">
        <f t="shared" si="466"/>
        <v>0.000833333333333333-1.94574505081572i</v>
      </c>
      <c r="M1633" t="str">
        <f t="shared" si="467"/>
        <v>0.005-0.68465253659719i</v>
      </c>
      <c r="N1633">
        <f t="shared" si="468"/>
        <v>61.272607875184931</v>
      </c>
      <c r="O1633">
        <f t="shared" si="469"/>
        <v>46.582005852043451</v>
      </c>
      <c r="P1633" s="3">
        <f t="shared" si="470"/>
        <v>46.582005852043451</v>
      </c>
      <c r="Q1633" s="3">
        <f t="shared" si="471"/>
        <v>-118.72739212481507</v>
      </c>
      <c r="R1633">
        <f t="shared" si="472"/>
        <v>61.272607875184931</v>
      </c>
      <c r="S1633">
        <f t="shared" si="473"/>
        <v>0.41436880114066482</v>
      </c>
      <c r="T1633">
        <f t="shared" si="456"/>
        <v>46.582005852043451</v>
      </c>
    </row>
    <row r="1634" spans="1:20" x14ac:dyDescent="0.25">
      <c r="A1634">
        <f t="shared" si="457"/>
        <v>2613.4494757403513</v>
      </c>
      <c r="B1634">
        <f t="shared" si="474"/>
        <v>415.94340258499932</v>
      </c>
      <c r="C1634" t="str">
        <f t="shared" si="458"/>
        <v>-102.297992123359-186.022746541282i</v>
      </c>
      <c r="D1634" t="str">
        <f t="shared" si="459"/>
        <v>3.47812386323843-38.2655940176563i</v>
      </c>
      <c r="E1634" t="str">
        <f t="shared" si="460"/>
        <v>160.434375488332-2.54588955530482i</v>
      </c>
      <c r="F1634" t="str">
        <f t="shared" si="461"/>
        <v>2.90990972674166-359.081112970516i</v>
      </c>
      <c r="G1634" t="str">
        <f t="shared" si="462"/>
        <v>0.999999937053635-0.000250891133878388i</v>
      </c>
      <c r="H1634" t="str">
        <f t="shared" si="463"/>
        <v>15.2921333885516+9.87150125740379i</v>
      </c>
      <c r="I1634" t="str">
        <f t="shared" si="464"/>
        <v>24.3004645566573-36.9831189380018i</v>
      </c>
      <c r="K1634" t="str">
        <f t="shared" si="465"/>
        <v>0.230792688376212-0.150404873777281i</v>
      </c>
      <c r="L1634" t="str">
        <f t="shared" si="466"/>
        <v>0.000833333333333333-1.93837920981841i</v>
      </c>
      <c r="M1634" t="str">
        <f t="shared" si="467"/>
        <v>0.005-0.682060705914711i</v>
      </c>
      <c r="N1634">
        <f t="shared" si="468"/>
        <v>61.192639575910817</v>
      </c>
      <c r="O1634">
        <f t="shared" si="469"/>
        <v>46.5388121197944</v>
      </c>
      <c r="P1634" s="3">
        <f t="shared" si="470"/>
        <v>46.5388121197944</v>
      </c>
      <c r="Q1634" s="3">
        <f t="shared" si="471"/>
        <v>-118.80736042408918</v>
      </c>
      <c r="R1634">
        <f t="shared" si="472"/>
        <v>61.192639575910817</v>
      </c>
      <c r="S1634">
        <f t="shared" si="473"/>
        <v>0.41594340258499934</v>
      </c>
      <c r="T1634">
        <f t="shared" si="456"/>
        <v>46.5388121197944</v>
      </c>
    </row>
    <row r="1635" spans="1:20" x14ac:dyDescent="0.25">
      <c r="A1635">
        <f t="shared" si="457"/>
        <v>2623.380583748165</v>
      </c>
      <c r="B1635">
        <f t="shared" si="474"/>
        <v>417.52398751482235</v>
      </c>
      <c r="C1635" t="str">
        <f t="shared" si="458"/>
        <v>-102.048360863788-184.956510183225i</v>
      </c>
      <c r="D1635" t="str">
        <f t="shared" si="459"/>
        <v>3.47812385458262-38.1207503071571i</v>
      </c>
      <c r="E1635" t="str">
        <f t="shared" si="460"/>
        <v>160.423923958999-2.54824757785674i</v>
      </c>
      <c r="F1635" t="str">
        <f t="shared" si="461"/>
        <v>2.90990972534693-357.721775781623i</v>
      </c>
      <c r="G1635" t="str">
        <f t="shared" si="462"/>
        <v>0.999999936574334-0.000251844520066417i</v>
      </c>
      <c r="H1635" t="str">
        <f t="shared" si="463"/>
        <v>15.2932092019388+9.90921663185631i</v>
      </c>
      <c r="I1635" t="str">
        <f t="shared" si="464"/>
        <v>24.3009794020822-36.8442419541302i</v>
      </c>
      <c r="K1635" t="str">
        <f t="shared" si="465"/>
        <v>0.230267520917026-0.15062868411901i</v>
      </c>
      <c r="L1635" t="str">
        <f t="shared" si="466"/>
        <v>0.000833333333333333-1.93104125305679i</v>
      </c>
      <c r="M1635" t="str">
        <f t="shared" si="467"/>
        <v>0.005-0.679478686904476i</v>
      </c>
      <c r="N1635">
        <f t="shared" si="468"/>
        <v>61.112613218242672</v>
      </c>
      <c r="O1635">
        <f t="shared" si="469"/>
        <v>46.495566098567807</v>
      </c>
      <c r="P1635" s="3">
        <f t="shared" si="470"/>
        <v>46.495566098567807</v>
      </c>
      <c r="Q1635" s="3">
        <f t="shared" si="471"/>
        <v>-118.88738678175733</v>
      </c>
      <c r="R1635">
        <f t="shared" si="472"/>
        <v>61.112613218242672</v>
      </c>
      <c r="S1635">
        <f t="shared" si="473"/>
        <v>0.41752398751482234</v>
      </c>
      <c r="T1635">
        <f t="shared" si="456"/>
        <v>46.495566098567807</v>
      </c>
    </row>
    <row r="1636" spans="1:20" x14ac:dyDescent="0.25">
      <c r="A1636">
        <f t="shared" si="457"/>
        <v>2633.3494299664076</v>
      </c>
      <c r="B1636">
        <f t="shared" si="474"/>
        <v>419.11057866737866</v>
      </c>
      <c r="C1636" t="str">
        <f t="shared" si="458"/>
        <v>-101.798055356902-183.894706723264i</v>
      </c>
      <c r="D1636" t="str">
        <f t="shared" si="459"/>
        <v>3.47812384586092-37.9764549764493i</v>
      </c>
      <c r="E1636" t="str">
        <f t="shared" si="460"/>
        <v>160.413444993082-2.55056692688639i</v>
      </c>
      <c r="F1636" t="str">
        <f t="shared" si="461"/>
        <v>2.90990972394159-356.367584540572i</v>
      </c>
      <c r="G1636" t="str">
        <f t="shared" si="462"/>
        <v>0.999999936091383-0.000252801529120578i</v>
      </c>
      <c r="H1636" t="str">
        <f t="shared" si="463"/>
        <v>15.2942932850703+9.9470776635694i</v>
      </c>
      <c r="I1636" t="str">
        <f t="shared" si="464"/>
        <v>24.3014981890301-36.705895114127i</v>
      </c>
      <c r="K1636" t="str">
        <f t="shared" si="465"/>
        <v>0.229740795837368-0.150850988309664i</v>
      </c>
      <c r="L1636" t="str">
        <f t="shared" si="466"/>
        <v>0.000833333333333333-1.9237310749719i</v>
      </c>
      <c r="M1636" t="str">
        <f t="shared" si="467"/>
        <v>0.005-0.67690644242327i</v>
      </c>
      <c r="N1636">
        <f t="shared" si="468"/>
        <v>61.03253017927392</v>
      </c>
      <c r="O1636">
        <f t="shared" si="469"/>
        <v>46.452267656692953</v>
      </c>
      <c r="P1636" s="3">
        <f t="shared" si="470"/>
        <v>46.452267656692953</v>
      </c>
      <c r="Q1636" s="3">
        <f t="shared" si="471"/>
        <v>-118.96746982072608</v>
      </c>
      <c r="R1636">
        <f t="shared" si="472"/>
        <v>61.03253017927392</v>
      </c>
      <c r="S1636">
        <f t="shared" si="473"/>
        <v>0.41911057866737866</v>
      </c>
      <c r="T1636">
        <f t="shared" si="456"/>
        <v>46.452267656692953</v>
      </c>
    </row>
    <row r="1637" spans="1:20" x14ac:dyDescent="0.25">
      <c r="A1637">
        <f t="shared" si="457"/>
        <v>2643.35615780028</v>
      </c>
      <c r="B1637">
        <f t="shared" si="474"/>
        <v>420.70319886631472</v>
      </c>
      <c r="C1637" t="str">
        <f t="shared" si="458"/>
        <v>-101.547080097842-182.837328038391i</v>
      </c>
      <c r="D1637" t="str">
        <f t="shared" si="459"/>
        <v>3.4781238370728-37.8327059497958i</v>
      </c>
      <c r="E1637" t="str">
        <f t="shared" si="460"/>
        <v>160.402938791044-2.55284733188396i</v>
      </c>
      <c r="F1637" t="str">
        <f t="shared" si="461"/>
        <v>2.90990972252555-355.018519766866i</v>
      </c>
      <c r="G1637" t="str">
        <f t="shared" si="462"/>
        <v>0.999999935604755-0.000253762174807748i</v>
      </c>
      <c r="H1637" t="str">
        <f t="shared" si="463"/>
        <v>15.2953857021153+9.98508493296185i</v>
      </c>
      <c r="I1637" t="str">
        <f t="shared" si="464"/>
        <v>24.30202094784-36.5680764292935i</v>
      </c>
      <c r="K1637" t="str">
        <f t="shared" si="465"/>
        <v>0.229212521418643-0.151071773261783i</v>
      </c>
      <c r="L1637" t="str">
        <f t="shared" si="466"/>
        <v>0.000833333333333333-1.91644857040436i</v>
      </c>
      <c r="M1637" t="str">
        <f t="shared" si="467"/>
        <v>0.005-0.674343935468486i</v>
      </c>
      <c r="N1637">
        <f t="shared" si="468"/>
        <v>60.952391845395752</v>
      </c>
      <c r="O1637">
        <f t="shared" si="469"/>
        <v>46.408916663591597</v>
      </c>
      <c r="P1637" s="3">
        <f t="shared" si="470"/>
        <v>46.408916663591597</v>
      </c>
      <c r="Q1637" s="3">
        <f t="shared" si="471"/>
        <v>-119.04760815460425</v>
      </c>
      <c r="R1637">
        <f t="shared" si="472"/>
        <v>60.952391845395752</v>
      </c>
      <c r="S1637">
        <f t="shared" si="473"/>
        <v>0.42070319886631474</v>
      </c>
      <c r="T1637">
        <f t="shared" si="456"/>
        <v>46.408916663591597</v>
      </c>
    </row>
    <row r="1638" spans="1:20" x14ac:dyDescent="0.25">
      <c r="A1638">
        <f t="shared" si="457"/>
        <v>2653.4009111999212</v>
      </c>
      <c r="B1638">
        <f t="shared" si="474"/>
        <v>422.30187102200671</v>
      </c>
      <c r="C1638" t="str">
        <f t="shared" si="458"/>
        <v>-101.295439644474-181.784366030577i</v>
      </c>
      <c r="D1638" t="str">
        <f t="shared" si="459"/>
        <v>3.47812382821776-37.6895011593186i</v>
      </c>
      <c r="E1638" t="str">
        <f t="shared" si="460"/>
        <v>160.392405556085-2.55508852342583i</v>
      </c>
      <c r="F1638" t="str">
        <f t="shared" si="461"/>
        <v>2.90990972109872-353.674562053755i</v>
      </c>
      <c r="G1638" t="str">
        <f t="shared" si="462"/>
        <v>0.999999935114421-0.000254726470947116i</v>
      </c>
      <c r="H1638" t="str">
        <f t="shared" si="463"/>
        <v>15.2964865177506+10.0232390229691i</v>
      </c>
      <c r="I1638" t="str">
        <f t="shared" si="464"/>
        <v>24.302547709087-36.4307839185471i</v>
      </c>
      <c r="K1638" t="str">
        <f t="shared" si="465"/>
        <v>0.228682706080456-0.151291025929785i</v>
      </c>
      <c r="L1638" t="str">
        <f t="shared" si="466"/>
        <v>0.000833333333333333-1.90919363459291i</v>
      </c>
      <c r="M1638" t="str">
        <f t="shared" si="467"/>
        <v>0.005-0.67179112917761i</v>
      </c>
      <c r="N1638">
        <f t="shared" si="468"/>
        <v>60.872199612261667</v>
      </c>
      <c r="O1638">
        <f t="shared" si="469"/>
        <v>46.365512989792606</v>
      </c>
      <c r="P1638" s="3">
        <f t="shared" si="470"/>
        <v>46.365512989792606</v>
      </c>
      <c r="Q1638" s="3">
        <f t="shared" si="471"/>
        <v>-119.12780038773833</v>
      </c>
      <c r="R1638">
        <f t="shared" si="472"/>
        <v>60.872199612261667</v>
      </c>
      <c r="S1638">
        <f t="shared" si="473"/>
        <v>0.42230187102200673</v>
      </c>
      <c r="T1638">
        <f t="shared" si="456"/>
        <v>46.365512989792606</v>
      </c>
    </row>
    <row r="1639" spans="1:20" x14ac:dyDescent="0.25">
      <c r="A1639">
        <f t="shared" si="457"/>
        <v>2663.4838346624811</v>
      </c>
      <c r="B1639">
        <f t="shared" si="474"/>
        <v>423.90661813189035</v>
      </c>
      <c r="C1639" t="str">
        <f t="shared" si="458"/>
        <v>-101.043138617236-180.735812625784i</v>
      </c>
      <c r="D1639" t="str">
        <f t="shared" si="459"/>
        <v>3.4781238192953-37.5468385449688i</v>
      </c>
      <c r="E1639" t="str">
        <f t="shared" si="460"/>
        <v>160.381845494137-2.55729023320714i</v>
      </c>
      <c r="F1639" t="str">
        <f t="shared" si="461"/>
        <v>2.90990971966103-352.335692067956i</v>
      </c>
      <c r="G1639" t="str">
        <f t="shared" si="462"/>
        <v>0.999999934620354-0.000255694431410385i</v>
      </c>
      <c r="H1639" t="str">
        <f t="shared" si="463"/>
        <v>15.2975957971635+10.0615405190561i</v>
      </c>
      <c r="I1639" t="str">
        <f t="shared" si="464"/>
        <v>24.3030785035833-36.2940156083896i</v>
      </c>
      <c r="K1639" t="str">
        <f t="shared" si="465"/>
        <v>0.228151358380531-0.151508733311653i</v>
      </c>
      <c r="L1639" t="str">
        <f t="shared" si="466"/>
        <v>0.000833333333333333-1.90196616317285i</v>
      </c>
      <c r="M1639" t="str">
        <f t="shared" si="467"/>
        <v>0.005-0.669247986827668i</v>
      </c>
      <c r="N1639">
        <f t="shared" si="468"/>
        <v>60.79195488474781</v>
      </c>
      <c r="O1639">
        <f t="shared" si="469"/>
        <v>46.322056506946687</v>
      </c>
      <c r="P1639" s="3">
        <f t="shared" si="470"/>
        <v>46.322056506946687</v>
      </c>
      <c r="Q1639" s="3">
        <f t="shared" si="471"/>
        <v>-119.20804511525219</v>
      </c>
      <c r="R1639">
        <f t="shared" si="472"/>
        <v>60.79195488474781</v>
      </c>
      <c r="S1639">
        <f t="shared" si="473"/>
        <v>0.42390661813189034</v>
      </c>
      <c r="T1639">
        <f t="shared" si="456"/>
        <v>46.322056506946687</v>
      </c>
    </row>
    <row r="1640" spans="1:20" x14ac:dyDescent="0.25">
      <c r="A1640">
        <f t="shared" si="457"/>
        <v>2673.6050732341987</v>
      </c>
      <c r="B1640">
        <f t="shared" si="474"/>
        <v>425.51746328079156</v>
      </c>
      <c r="C1640" t="str">
        <f t="shared" si="458"/>
        <v>-100.790181698963-179.691659772969i</v>
      </c>
      <c r="D1640" t="str">
        <f t="shared" si="459"/>
        <v>3.4781238103049-37.4047160544968i</v>
      </c>
      <c r="E1640" t="str">
        <f t="shared" si="460"/>
        <v>160.371258813858-2.55945219407542i</v>
      </c>
      <c r="F1640" t="str">
        <f t="shared" si="461"/>
        <v>2.90990971821239-351.001890549375i</v>
      </c>
      <c r="G1640" t="str">
        <f t="shared" si="462"/>
        <v>0.999999934122524-0.000256666070121969i</v>
      </c>
      <c r="H1640" t="str">
        <f t="shared" si="463"/>
        <v>15.2987136060575+10.0999900092312i</v>
      </c>
      <c r="I1640" t="str">
        <f t="shared" si="464"/>
        <v>24.3036133623814-36.1577695328831i</v>
      </c>
      <c r="K1640" t="str">
        <f t="shared" si="465"/>
        <v>0.227618487014586-0.151724882450627i</v>
      </c>
      <c r="L1640" t="str">
        <f t="shared" si="466"/>
        <v>0.000833333333333333-1.89476605217459i</v>
      </c>
      <c r="M1640" t="str">
        <f t="shared" si="467"/>
        <v>0.005-0.666714471834693i</v>
      </c>
      <c r="N1640">
        <f t="shared" si="468"/>
        <v>60.71165907691335</v>
      </c>
      <c r="O1640">
        <f t="shared" si="469"/>
        <v>46.278547087840572</v>
      </c>
      <c r="P1640" s="3">
        <f t="shared" si="470"/>
        <v>46.278547087840572</v>
      </c>
      <c r="Q1640" s="3">
        <f t="shared" si="471"/>
        <v>-119.28834092308665</v>
      </c>
      <c r="R1640">
        <f t="shared" si="472"/>
        <v>60.71165907691335</v>
      </c>
      <c r="S1640">
        <f t="shared" si="473"/>
        <v>0.42551746328079154</v>
      </c>
      <c r="T1640">
        <f t="shared" si="456"/>
        <v>46.278547087840572</v>
      </c>
    </row>
    <row r="1641" spans="1:20" x14ac:dyDescent="0.25">
      <c r="A1641">
        <f t="shared" si="457"/>
        <v>2683.7647725124884</v>
      </c>
      <c r="B1641">
        <f t="shared" si="474"/>
        <v>427.13442964125858</v>
      </c>
      <c r="C1641" t="str">
        <f t="shared" si="458"/>
        <v>-100.53657363471-178.651899443098i</v>
      </c>
      <c r="D1641" t="str">
        <f t="shared" si="459"/>
        <v>3.47812380124604-37.2631316434228i</v>
      </c>
      <c r="E1641" t="str">
        <f t="shared" si="460"/>
        <v>160.360645726625-2.56157414006447i</v>
      </c>
      <c r="F1641" t="str">
        <f t="shared" si="461"/>
        <v>2.90990971675272-349.673138310829i</v>
      </c>
      <c r="G1641" t="str">
        <f t="shared" si="462"/>
        <v>0.999999933620904-0.000257641401059195i</v>
      </c>
      <c r="H1641" t="str">
        <f t="shared" si="463"/>
        <v>15.2998400106553+10.1385880840594i</v>
      </c>
      <c r="I1641" t="str">
        <f t="shared" si="464"/>
        <v>24.3041523167761-36.0220437336185i</v>
      </c>
      <c r="K1641" t="str">
        <f t="shared" si="465"/>
        <v>0.227084100816206-0.151939460436895i</v>
      </c>
      <c r="L1641" t="str">
        <f t="shared" si="466"/>
        <v>0.000833333333333333-1.88759319802211i</v>
      </c>
      <c r="M1641" t="str">
        <f t="shared" si="467"/>
        <v>0.005-0.664190547753231i</v>
      </c>
      <c r="N1641">
        <f t="shared" si="468"/>
        <v>60.63131361195893</v>
      </c>
      <c r="O1641">
        <f t="shared" si="469"/>
        <v>46.234984606411729</v>
      </c>
      <c r="P1641" s="3">
        <f t="shared" si="470"/>
        <v>46.234984606411729</v>
      </c>
      <c r="Q1641" s="3">
        <f t="shared" si="471"/>
        <v>-119.36868638804107</v>
      </c>
      <c r="R1641">
        <f t="shared" si="472"/>
        <v>60.63131361195893</v>
      </c>
      <c r="S1641">
        <f t="shared" si="473"/>
        <v>0.42713442964125858</v>
      </c>
      <c r="T1641">
        <f t="shared" si="456"/>
        <v>46.234984606411729</v>
      </c>
    </row>
    <row r="1642" spans="1:20" x14ac:dyDescent="0.25">
      <c r="A1642">
        <f t="shared" si="457"/>
        <v>2693.9630786480361</v>
      </c>
      <c r="B1642">
        <f t="shared" si="474"/>
        <v>428.75754047389535</v>
      </c>
      <c r="C1642" t="str">
        <f t="shared" si="458"/>
        <v>-100.282319231551-177.616523628154i</v>
      </c>
      <c r="D1642" t="str">
        <f t="shared" si="459"/>
        <v>3.4781237921182-37.1220832750075i</v>
      </c>
      <c r="E1642" t="str">
        <f t="shared" si="460"/>
        <v>160.350006446522-2.56365580642672i</v>
      </c>
      <c r="F1642" t="str">
        <f t="shared" si="461"/>
        <v>2.90990971528193-348.349416237772i</v>
      </c>
      <c r="G1642" t="str">
        <f t="shared" si="462"/>
        <v>0.999999933115464-0.000258620438252502i</v>
      </c>
      <c r="H1642" t="str">
        <f t="shared" si="463"/>
        <v>15.3009750777037+10.1773353366754i</v>
      </c>
      <c r="I1642" t="str">
        <f t="shared" si="464"/>
        <v>24.3046953983051-35.8868362596895i</v>
      </c>
      <c r="K1642" t="str">
        <f t="shared" si="465"/>
        <v>0.226548208756683-0.152152454409292i</v>
      </c>
      <c r="L1642" t="str">
        <f t="shared" si="466"/>
        <v>0.000833333333333333-1.88044749753149i</v>
      </c>
      <c r="M1642" t="str">
        <f t="shared" si="467"/>
        <v>0.005-0.661676178275784i</v>
      </c>
      <c r="N1642">
        <f t="shared" si="468"/>
        <v>60.550919922185841</v>
      </c>
      <c r="O1642">
        <f t="shared" si="469"/>
        <v>46.191368937762441</v>
      </c>
      <c r="P1642" s="3">
        <f t="shared" si="470"/>
        <v>46.191368937762441</v>
      </c>
      <c r="Q1642" s="3">
        <f t="shared" si="471"/>
        <v>-119.44908007781416</v>
      </c>
      <c r="R1642">
        <f t="shared" si="472"/>
        <v>60.550919922185841</v>
      </c>
      <c r="S1642">
        <f t="shared" si="473"/>
        <v>0.42875754047389536</v>
      </c>
      <c r="T1642">
        <f t="shared" si="456"/>
        <v>46.191368937762441</v>
      </c>
    </row>
    <row r="1643" spans="1:20" x14ac:dyDescent="0.25">
      <c r="A1643">
        <f t="shared" si="457"/>
        <v>2704.2001383468987</v>
      </c>
      <c r="B1643">
        <f t="shared" si="474"/>
        <v>430.38681912769619</v>
      </c>
      <c r="C1643" t="str">
        <f t="shared" si="458"/>
        <v>-100.027423358382-176.585524340158i</v>
      </c>
      <c r="D1643" t="str">
        <f t="shared" si="459"/>
        <v>3.47812378292086-36.9815689202229i</v>
      </c>
      <c r="E1643" t="str">
        <f t="shared" si="460"/>
        <v>160.339341190338-2.56569692966677i</v>
      </c>
      <c r="F1643" t="str">
        <f t="shared" si="461"/>
        <v>2.90990971379995-347.030705288017i</v>
      </c>
      <c r="G1643" t="str">
        <f t="shared" si="462"/>
        <v>0.999999932606176-0.000259603195785649i</v>
      </c>
      <c r="H1643" t="str">
        <f t="shared" si="463"/>
        <v>15.3021188744775+10.2162323627975i</v>
      </c>
      <c r="I1643" t="str">
        <f t="shared" si="464"/>
        <v>24.3052426387519-35.7521451676636i</v>
      </c>
      <c r="K1643" t="str">
        <f t="shared" si="465"/>
        <v>0.226010819944832-0.152363851557001i</v>
      </c>
      <c r="L1643" t="str">
        <f t="shared" si="466"/>
        <v>0.000833333333333333-1.87332884790943i</v>
      </c>
      <c r="M1643" t="str">
        <f t="shared" si="467"/>
        <v>0.005-0.659171327232302i</v>
      </c>
      <c r="N1643">
        <f t="shared" si="468"/>
        <v>60.470479448951991</v>
      </c>
      <c r="O1643">
        <f t="shared" si="469"/>
        <v>46.147699958174698</v>
      </c>
      <c r="P1643" s="3">
        <f t="shared" si="470"/>
        <v>46.147699958174698</v>
      </c>
      <c r="Q1643" s="3">
        <f t="shared" si="471"/>
        <v>-119.52952055104801</v>
      </c>
      <c r="R1643">
        <f t="shared" si="472"/>
        <v>60.470479448951991</v>
      </c>
      <c r="S1643">
        <f t="shared" si="473"/>
        <v>0.43038681912769616</v>
      </c>
      <c r="T1643">
        <f t="shared" si="456"/>
        <v>46.147699958174698</v>
      </c>
    </row>
    <row r="1644" spans="1:20" x14ac:dyDescent="0.25">
      <c r="A1644">
        <f t="shared" si="457"/>
        <v>2714.4760988726171</v>
      </c>
      <c r="B1644">
        <f t="shared" si="474"/>
        <v>432.02228904038145</v>
      </c>
      <c r="C1644" t="str">
        <f t="shared" si="458"/>
        <v>-99.7718909456992-175.558893610172i</v>
      </c>
      <c r="D1644" t="str">
        <f t="shared" si="459"/>
        <v>3.47812377365348-36.8415865577227i</v>
      </c>
      <c r="E1644" t="str">
        <f t="shared" si="460"/>
        <v>160.328650177555-2.5676972475745i</v>
      </c>
      <c r="F1644" t="str">
        <f t="shared" si="461"/>
        <v>2.90990971230668-345.716986491463i</v>
      </c>
      <c r="G1644" t="str">
        <f t="shared" si="462"/>
        <v>0.99999993209301-0.000260589687795908i</v>
      </c>
      <c r="H1644" t="str">
        <f t="shared" si="463"/>
        <v>15.3032714687846+10.2552797607412i</v>
      </c>
      <c r="I1644" t="str">
        <f t="shared" si="464"/>
        <v>24.3057940701472-35.617968521556i</v>
      </c>
      <c r="K1644" t="str">
        <f t="shared" si="465"/>
        <v>0.225471943626781-0.152573639121259i</v>
      </c>
      <c r="L1644" t="str">
        <f t="shared" si="466"/>
        <v>0.000833333333333333-1.86623714675177i</v>
      </c>
      <c r="M1644" t="str">
        <f t="shared" si="467"/>
        <v>0.005-0.656675958589661i</v>
      </c>
      <c r="N1644">
        <f t="shared" si="468"/>
        <v>60.389993642627374</v>
      </c>
      <c r="O1644">
        <f t="shared" si="469"/>
        <v>46.10397754512406</v>
      </c>
      <c r="P1644" s="3">
        <f t="shared" si="470"/>
        <v>46.10397754512406</v>
      </c>
      <c r="Q1644" s="3">
        <f t="shared" si="471"/>
        <v>-119.61000635737263</v>
      </c>
      <c r="R1644">
        <f t="shared" si="472"/>
        <v>60.389993642627374</v>
      </c>
      <c r="S1644">
        <f t="shared" si="473"/>
        <v>0.43202228904038142</v>
      </c>
      <c r="T1644">
        <f t="shared" ref="T1644:T1707" si="475">P1644</f>
        <v>46.10397754512406</v>
      </c>
    </row>
    <row r="1645" spans="1:20" x14ac:dyDescent="0.25">
      <c r="A1645">
        <f t="shared" ref="A1645:A1708" si="476">2*PI()*B1645</f>
        <v>2724.7911080483332</v>
      </c>
      <c r="B1645">
        <f t="shared" si="474"/>
        <v>433.66397373873491</v>
      </c>
      <c r="C1645" t="str">
        <f t="shared" ref="C1645:C1708" si="477">IMPRODUCT(D1645,E1645,$C$40,,K1645,$C$41)</f>
        <v>-99.5157269853738-174.536623487323i</v>
      </c>
      <c r="D1645" t="str">
        <f t="shared" ref="D1645:D1708" si="478">IMDIV(IMPRODUCT($C$37,$C$38,COMPLEX(1,A1645/$C$38)),IMSUM(-1*A1645*A1645/$C$39,COMPLEX(0,1*A1645)))</f>
        <v>3.47812376431555-36.7021341738138i</v>
      </c>
      <c r="E1645" t="str">
        <f t="shared" ref="E1645:E1708" si="479">IMDIV(IMPRODUCT(IMSUM(F1645,G1645),$C$29,H1645),IMSUM(1,I1645))</f>
        <v>160.317933630338-2.56965649926011i</v>
      </c>
      <c r="F1645" t="str">
        <f t="shared" ref="F1645:F1708" si="480">IMDIV(IMPRODUCT($C$14,$C$15,COMPLEX(1,A1645/$C$15)),IMSUM(-1*A1645*A1645/$C$16,COMPLEX(0,A1645)))</f>
        <v>2.90990971080205-344.408240949827i</v>
      </c>
      <c r="G1645" t="str">
        <f t="shared" ref="G1645:G1708" si="481">IMDIV(1,COMPLEX(1,A1645*$C$9*$C$10))</f>
        <v>0.999999931575936-0.000261579928474277i</v>
      </c>
      <c r="H1645" t="str">
        <f t="shared" ref="H1645:H1708" si="482">IMDIV($C$3,IMSUM(K1645,COMPLEX(0,$C$28*A1645)))</f>
        <v>15.3044329289691+10.2944781314328i</v>
      </c>
      <c r="I1645" t="str">
        <f t="shared" ref="I1645:I1708" si="483">IMPRODUCT(F1645,$C$29,H1645,$C$31)</f>
        <v>24.3063497247717-35.4843043927996i</v>
      </c>
      <c r="K1645" t="str">
        <f t="shared" ref="K1645:K1708" si="484">IF($C$26&lt;=0,IMDIV(1,IMSUM(IMDIV(1,L1645),1/$C$18)),IMDIV(1,IMSUM(IMDIV(1,L1645),1/$C$18,IMDIV(1,M1645))))</f>
        <v>0.224931589185748-0.152781804397065i</v>
      </c>
      <c r="L1645" t="str">
        <f t="shared" ref="L1645:L1708" si="485">IMSUM($C$21/$C$22,IMDIV(1,COMPLEX(0,$C$20*$C$22*A1645)))</f>
        <v>0.000833333333333333-1.85917229204201i</v>
      </c>
      <c r="M1645" t="str">
        <f t="shared" ref="M1645:M1708" si="486">IMSUM($C$25/$C$26,IMDIV(1,COMPLEX(0,$C$24*$C$26*A1645)))</f>
        <v>0.005-0.654190036451149i</v>
      </c>
      <c r="N1645">
        <f t="shared" ref="N1645:N1708" si="487">ABS(R1645)</f>
        <v>60.309463962548875</v>
      </c>
      <c r="O1645">
        <f t="shared" ref="O1645:O1708" si="488">ABS(P1645)</f>
        <v>46.060201577294322</v>
      </c>
      <c r="P1645" s="3">
        <f t="shared" ref="P1645:P1708" si="489">20*LOG10(IMABS(C1645))</f>
        <v>46.060201577294322</v>
      </c>
      <c r="Q1645" s="3">
        <f t="shared" ref="Q1645:Q1708" si="490">IMARGUMENT(C1645)*180/PI()</f>
        <v>-119.69053603745112</v>
      </c>
      <c r="R1645">
        <f t="shared" ref="R1645:R1708" si="491">IF(Q1645&lt;0,Q1645+180,Q1645-180)</f>
        <v>60.309463962548875</v>
      </c>
      <c r="S1645">
        <f t="shared" ref="S1645:S1708" si="492">B1645/1000</f>
        <v>0.43366397373873489</v>
      </c>
      <c r="T1645">
        <f t="shared" si="475"/>
        <v>46.060201577294322</v>
      </c>
    </row>
    <row r="1646" spans="1:20" x14ac:dyDescent="0.25">
      <c r="A1646">
        <f t="shared" si="476"/>
        <v>2735.1453142589171</v>
      </c>
      <c r="B1646">
        <f t="shared" ref="B1646:B1709" si="493">B1645*(1+B$42)</f>
        <v>435.31189683894212</v>
      </c>
      <c r="C1646" t="str">
        <f t="shared" si="477"/>
        <v>-99.2589365304109-173.518706037813i</v>
      </c>
      <c r="D1646" t="str">
        <f t="shared" si="478"/>
        <v>3.4781237549065-36.5632097624265i</v>
      </c>
      <c r="E1646" t="str">
        <f t="shared" si="479"/>
        <v>160.307191773531-2.5715744251841i</v>
      </c>
      <c r="F1646" t="str">
        <f t="shared" si="480"/>
        <v>2.90990970928595-343.104449836362i</v>
      </c>
      <c r="G1646" t="str">
        <f t="shared" si="481"/>
        <v>0.999999931054926-0.000262573932065676i</v>
      </c>
      <c r="H1646" t="str">
        <f t="shared" si="482"/>
        <v>15.3056033239171+10.3338280784235i</v>
      </c>
      <c r="I1646" t="str">
        <f t="shared" si="483"/>
        <v>24.3069096351571-35.3511508602198i</v>
      </c>
      <c r="K1646" t="str">
        <f t="shared" si="484"/>
        <v>0.224389766141777-0.152988334734887i</v>
      </c>
      <c r="L1646" t="str">
        <f t="shared" si="485"/>
        <v>0.000833333333333333-1.85213418214984i</v>
      </c>
      <c r="M1646" t="str">
        <f t="shared" si="486"/>
        <v>0.005-0.651713525055935i</v>
      </c>
      <c r="N1646">
        <f t="shared" si="487"/>
        <v>60.228891876973293</v>
      </c>
      <c r="O1646">
        <f t="shared" si="488"/>
        <v>46.016371934591476</v>
      </c>
      <c r="P1646" s="3">
        <f t="shared" si="489"/>
        <v>46.016371934591476</v>
      </c>
      <c r="Q1646" s="3">
        <f t="shared" si="490"/>
        <v>-119.77110812302671</v>
      </c>
      <c r="R1646">
        <f t="shared" si="491"/>
        <v>60.228891876973293</v>
      </c>
      <c r="S1646">
        <f t="shared" si="492"/>
        <v>0.43531189683894211</v>
      </c>
      <c r="T1646">
        <f t="shared" si="475"/>
        <v>46.016371934591476</v>
      </c>
    </row>
    <row r="1647" spans="1:20" x14ac:dyDescent="0.25">
      <c r="A1647">
        <f t="shared" si="476"/>
        <v>2745.538866453101</v>
      </c>
      <c r="B1647">
        <f t="shared" si="493"/>
        <v>436.96608204693013</v>
      </c>
      <c r="C1647" t="str">
        <f t="shared" si="477"/>
        <v>-99.0015246946971-172.505133343943i</v>
      </c>
      <c r="D1647" t="str">
        <f t="shared" si="478"/>
        <v>3.47812374542583-36.4248113250868i</v>
      </c>
      <c r="E1647" t="str">
        <f t="shared" si="479"/>
        <v>160.296424834636-2.57345076719375i</v>
      </c>
      <c r="F1647" t="str">
        <f t="shared" si="480"/>
        <v>2.90990970775832-341.805594395597i</v>
      </c>
      <c r="G1647" t="str">
        <f t="shared" si="481"/>
        <v>0.999999930529947-0.000263571712869156i</v>
      </c>
      <c r="H1647" t="str">
        <f t="shared" si="482"/>
        <v>15.3067827230599+10.3733302079032i</v>
      </c>
      <c r="I1647" t="str">
        <f t="shared" si="483"/>
        <v>24.307473834089-35.218506010005i</v>
      </c>
      <c r="K1647" t="str">
        <f t="shared" si="484"/>
        <v>0.223846484151469-0.153193217542376i</v>
      </c>
      <c r="L1647" t="str">
        <f t="shared" si="485"/>
        <v>0.000833333333333333-1.84512271582969i</v>
      </c>
      <c r="M1647" t="str">
        <f t="shared" si="486"/>
        <v>0.005-0.649246388778576i</v>
      </c>
      <c r="N1647">
        <f t="shared" si="487"/>
        <v>60.148278863030086</v>
      </c>
      <c r="O1647">
        <f t="shared" si="488"/>
        <v>45.972488498158135</v>
      </c>
      <c r="P1647" s="3">
        <f t="shared" si="489"/>
        <v>45.972488498158135</v>
      </c>
      <c r="Q1647" s="3">
        <f t="shared" si="490"/>
        <v>-119.85172113696991</v>
      </c>
      <c r="R1647">
        <f t="shared" si="491"/>
        <v>60.148278863030086</v>
      </c>
      <c r="S1647">
        <f t="shared" si="492"/>
        <v>0.4369660820469301</v>
      </c>
      <c r="T1647">
        <f t="shared" si="475"/>
        <v>45.972488498158135</v>
      </c>
    </row>
    <row r="1648" spans="1:20" x14ac:dyDescent="0.25">
      <c r="A1648">
        <f t="shared" si="476"/>
        <v>2755.971914145623</v>
      </c>
      <c r="B1648">
        <f t="shared" si="493"/>
        <v>438.62655315870848</v>
      </c>
      <c r="C1648" t="str">
        <f t="shared" si="477"/>
        <v>-98.7434966527391-171.495897503129i</v>
      </c>
      <c r="D1648" t="str">
        <f t="shared" si="478"/>
        <v>3.47812373587295-36.2869368708866i</v>
      </c>
      <c r="E1648" t="str">
        <f t="shared" si="479"/>
        <v>160.285633043815-2.57528526855306i</v>
      </c>
      <c r="F1648" t="str">
        <f t="shared" si="480"/>
        <v>2.90990970621905-340.51165594306i</v>
      </c>
      <c r="G1648" t="str">
        <f t="shared" si="481"/>
        <v>0.999999930000972-0.000264573285238106i</v>
      </c>
      <c r="H1648" t="str">
        <f t="shared" si="482"/>
        <v>15.3079711963797+10.4129851287145i</v>
      </c>
      <c r="I1648" t="str">
        <f t="shared" si="483"/>
        <v>24.3080423546082-35.0863679356819i</v>
      </c>
      <c r="K1648" t="str">
        <f t="shared" si="484"/>
        <v>0.223301753007664-0.153396440286078i</v>
      </c>
      <c r="L1648" t="str">
        <f t="shared" si="485"/>
        <v>0.000833333333333333-1.83813779221926i</v>
      </c>
      <c r="M1648" t="str">
        <f t="shared" si="486"/>
        <v>0.005-0.646788592128489i</v>
      </c>
      <c r="N1648">
        <f t="shared" si="487"/>
        <v>60.067626406671636</v>
      </c>
      <c r="O1648">
        <f t="shared" si="488"/>
        <v>45.928551150387584</v>
      </c>
      <c r="P1648" s="3">
        <f t="shared" si="489"/>
        <v>45.928551150387584</v>
      </c>
      <c r="Q1648" s="3">
        <f t="shared" si="490"/>
        <v>-119.93237359332836</v>
      </c>
      <c r="R1648">
        <f t="shared" si="491"/>
        <v>60.067626406671636</v>
      </c>
      <c r="S1648">
        <f t="shared" si="492"/>
        <v>0.43862655315870847</v>
      </c>
      <c r="T1648">
        <f t="shared" si="475"/>
        <v>45.928551150387584</v>
      </c>
    </row>
    <row r="1649" spans="1:20" x14ac:dyDescent="0.25">
      <c r="A1649">
        <f t="shared" si="476"/>
        <v>2766.4446074193761</v>
      </c>
      <c r="B1649">
        <f t="shared" si="493"/>
        <v>440.29333406071157</v>
      </c>
      <c r="C1649" t="str">
        <f t="shared" si="477"/>
        <v>-98.48485763939-170.490990626928i</v>
      </c>
      <c r="D1649" t="str">
        <f t="shared" si="478"/>
        <v>3.47812372624732-36.1495844164555i</v>
      </c>
      <c r="E1649" t="str">
        <f t="shared" si="479"/>
        <v>160.27481663387-2.57707767397887i</v>
      </c>
      <c r="F1649" t="str">
        <f t="shared" si="480"/>
        <v>2.90990970466805-339.22261586501i</v>
      </c>
      <c r="G1649" t="str">
        <f t="shared" si="481"/>
        <v>0.999999929467969-0.000265578663580456i</v>
      </c>
      <c r="H1649" t="str">
        <f t="shared" si="482"/>
        <v>15.3091688144129+10.4527934523669i</v>
      </c>
      <c r="I1649" t="str">
        <f t="shared" si="483"/>
        <v>24.3086152300128-34.9547347380848i</v>
      </c>
      <c r="K1649" t="str">
        <f t="shared" si="484"/>
        <v>0.222755582639128-0.153597990493153i</v>
      </c>
      <c r="L1649" t="str">
        <f t="shared" si="485"/>
        <v>0.000833333333333333-1.83117931083807i</v>
      </c>
      <c r="M1649" t="str">
        <f t="shared" si="486"/>
        <v>0.005-0.64434009974944i</v>
      </c>
      <c r="N1649">
        <f t="shared" si="487"/>
        <v>59.98693600262321</v>
      </c>
      <c r="O1649">
        <f t="shared" si="488"/>
        <v>45.884559774937969</v>
      </c>
      <c r="P1649" s="3">
        <f t="shared" si="489"/>
        <v>45.884559774937969</v>
      </c>
      <c r="Q1649" s="3">
        <f t="shared" si="490"/>
        <v>-120.01306399737679</v>
      </c>
      <c r="R1649">
        <f t="shared" si="491"/>
        <v>59.98693600262321</v>
      </c>
      <c r="S1649">
        <f t="shared" si="492"/>
        <v>0.44029333406071158</v>
      </c>
      <c r="T1649">
        <f t="shared" si="475"/>
        <v>45.884559774937969</v>
      </c>
    </row>
    <row r="1650" spans="1:20" x14ac:dyDescent="0.25">
      <c r="A1650">
        <f t="shared" si="476"/>
        <v>2776.9570969275701</v>
      </c>
      <c r="B1650">
        <f t="shared" si="493"/>
        <v>441.9664487301423</v>
      </c>
      <c r="C1650" t="str">
        <f t="shared" si="477"/>
        <v>-98.2256129495602-169.490404840063i</v>
      </c>
      <c r="D1650" t="str">
        <f t="shared" si="478"/>
        <v>3.47812371654842-36.0127519859326i</v>
      </c>
      <c r="E1650" t="str">
        <f t="shared" si="479"/>
        <v>160.263975840236-2.57882772967121i</v>
      </c>
      <c r="F1650" t="str">
        <f t="shared" si="480"/>
        <v>2.90990970310525-337.938455618176i</v>
      </c>
      <c r="G1650" t="str">
        <f t="shared" si="481"/>
        <v>0.999999928930907-0.000266587862358888i</v>
      </c>
      <c r="H1650" t="str">
        <f t="shared" si="482"/>
        <v>15.3103756482555+10.4927557930511i</v>
      </c>
      <c r="I1650" t="str">
        <f t="shared" si="483"/>
        <v>24.309192493861-34.8236045253318i</v>
      </c>
      <c r="K1650" t="str">
        <f t="shared" si="484"/>
        <v>0.222207983110189-0.153797855753085i</v>
      </c>
      <c r="L1650" t="str">
        <f t="shared" si="485"/>
        <v>0.000833333333333333-1.82424717158605i</v>
      </c>
      <c r="M1650" t="str">
        <f t="shared" si="486"/>
        <v>0.005-0.641900876419046i</v>
      </c>
      <c r="N1650">
        <f t="shared" si="487"/>
        <v>59.906209154332245</v>
      </c>
      <c r="O1650">
        <f t="shared" si="488"/>
        <v>45.840514256746346</v>
      </c>
      <c r="P1650" s="3">
        <f t="shared" si="489"/>
        <v>45.840514256746346</v>
      </c>
      <c r="Q1650" s="3">
        <f t="shared" si="490"/>
        <v>-120.09379084566775</v>
      </c>
      <c r="R1650">
        <f t="shared" si="491"/>
        <v>59.906209154332245</v>
      </c>
      <c r="S1650">
        <f t="shared" si="492"/>
        <v>0.44196644873014229</v>
      </c>
      <c r="T1650">
        <f t="shared" si="475"/>
        <v>45.840514256746346</v>
      </c>
    </row>
    <row r="1651" spans="1:20" x14ac:dyDescent="0.25">
      <c r="A1651">
        <f t="shared" si="476"/>
        <v>2787.5095338958949</v>
      </c>
      <c r="B1651">
        <f t="shared" si="493"/>
        <v>443.64592123531685</v>
      </c>
      <c r="C1651" t="str">
        <f t="shared" si="477"/>
        <v>-97.9657679379198-168.494132279445i</v>
      </c>
      <c r="D1651" t="str">
        <f t="shared" si="478"/>
        <v>3.47812370677566-35.8764376109373i</v>
      </c>
      <c r="E1651" t="str">
        <f t="shared" si="479"/>
        <v>160.253110900965-2.58053518334857i</v>
      </c>
      <c r="F1651" t="str">
        <f t="shared" si="480"/>
        <v>2.90990970153056-336.659156729481i</v>
      </c>
      <c r="G1651" t="str">
        <f t="shared" si="481"/>
        <v>0.999999928389755-0.000267600896091039i</v>
      </c>
      <c r="H1651" t="str">
        <f t="shared" si="482"/>
        <v>15.3115917695673+10.5328727676534i</v>
      </c>
      <c r="I1651" t="str">
        <f t="shared" si="483"/>
        <v>24.3097741799728-34.6929754127957i</v>
      </c>
      <c r="K1651" t="str">
        <f t="shared" si="484"/>
        <v>0.221658964620364-0.153996023719402i</v>
      </c>
      <c r="L1651" t="str">
        <f t="shared" si="485"/>
        <v>0.000833333333333333-1.81734127474203i</v>
      </c>
      <c r="M1651" t="str">
        <f t="shared" si="486"/>
        <v>0.005-0.639470887048262i</v>
      </c>
      <c r="N1651">
        <f t="shared" si="487"/>
        <v>59.825447373915154</v>
      </c>
      <c r="O1651">
        <f t="shared" si="488"/>
        <v>45.796414482042501</v>
      </c>
      <c r="P1651" s="3">
        <f t="shared" si="489"/>
        <v>45.796414482042501</v>
      </c>
      <c r="Q1651" s="3">
        <f t="shared" si="490"/>
        <v>-120.17455262608485</v>
      </c>
      <c r="R1651">
        <f t="shared" si="491"/>
        <v>59.825447373915154</v>
      </c>
      <c r="S1651">
        <f t="shared" si="492"/>
        <v>0.44364592123531688</v>
      </c>
      <c r="T1651">
        <f t="shared" si="475"/>
        <v>45.796414482042501</v>
      </c>
    </row>
    <row r="1652" spans="1:20" x14ac:dyDescent="0.25">
      <c r="A1652">
        <f t="shared" si="476"/>
        <v>2798.1020701246994</v>
      </c>
      <c r="B1652">
        <f t="shared" si="493"/>
        <v>445.33177573601108</v>
      </c>
      <c r="C1652" t="str">
        <f t="shared" si="477"/>
        <v>-97.7053280185875-167.502165093208i</v>
      </c>
      <c r="D1652" t="str">
        <f t="shared" si="478"/>
        <v>3.47812369692848-35.7406393305414i</v>
      </c>
      <c r="E1652" t="str">
        <f t="shared" si="479"/>
        <v>160.242222056718-2.58219978427811i</v>
      </c>
      <c r="F1652" t="str">
        <f t="shared" si="480"/>
        <v>2.90990969994386-335.384700795779i</v>
      </c>
      <c r="G1652" t="str">
        <f t="shared" si="481"/>
        <v>0.999999927844483-0.000268617779349715i</v>
      </c>
      <c r="H1652" t="str">
        <f t="shared" si="482"/>
        <v>15.3128172505772+10.5731449957699i</v>
      </c>
      <c r="I1652" t="str">
        <f t="shared" si="483"/>
        <v>24.310360322431-34.5628455230787i</v>
      </c>
      <c r="K1652" t="str">
        <f t="shared" si="484"/>
        <v>0.221108537503954-0.154192482111389i</v>
      </c>
      <c r="L1652" t="str">
        <f t="shared" si="485"/>
        <v>0.000833333333333333-1.81046152096237i</v>
      </c>
      <c r="M1652" t="str">
        <f t="shared" si="486"/>
        <v>0.005-0.637050096680875i</v>
      </c>
      <c r="N1652">
        <f t="shared" si="487"/>
        <v>59.744652182104531</v>
      </c>
      <c r="O1652">
        <f t="shared" si="488"/>
        <v>45.752260338362973</v>
      </c>
      <c r="P1652" s="3">
        <f t="shared" si="489"/>
        <v>45.752260338362973</v>
      </c>
      <c r="Q1652" s="3">
        <f t="shared" si="490"/>
        <v>-120.25534781789547</v>
      </c>
      <c r="R1652">
        <f t="shared" si="491"/>
        <v>59.744652182104531</v>
      </c>
      <c r="S1652">
        <f t="shared" si="492"/>
        <v>0.44533177573601107</v>
      </c>
      <c r="T1652">
        <f t="shared" si="475"/>
        <v>45.752260338362973</v>
      </c>
    </row>
    <row r="1653" spans="1:20" x14ac:dyDescent="0.25">
      <c r="A1653">
        <f t="shared" si="476"/>
        <v>2808.7348579911736</v>
      </c>
      <c r="B1653">
        <f t="shared" si="493"/>
        <v>447.02403648380795</v>
      </c>
      <c r="C1653" t="str">
        <f t="shared" si="477"/>
        <v>-97.4442986648149-166.514495439746i</v>
      </c>
      <c r="D1653" t="str">
        <f t="shared" si="478"/>
        <v>3.47812368700633-35.6053551912413i</v>
      </c>
      <c r="E1653" t="str">
        <f t="shared" si="479"/>
        <v>160.231309550749-2.58382128331163i</v>
      </c>
      <c r="F1653" t="str">
        <f t="shared" si="480"/>
        <v>2.90990969834508-334.115069483595i</v>
      </c>
      <c r="G1653" t="str">
        <f t="shared" si="481"/>
        <v>0.99999992729506-0.000269638526763099i</v>
      </c>
      <c r="H1653" t="str">
        <f t="shared" si="482"/>
        <v>15.3140521640867+10.6135730997212i</v>
      </c>
      <c r="I1653" t="str">
        <f t="shared" si="483"/>
        <v>24.3109509555849-34.4332129859837i</v>
      </c>
      <c r="K1653" t="str">
        <f t="shared" si="484"/>
        <v>0.220556712229621-0.154387218715809i</v>
      </c>
      <c r="L1653" t="str">
        <f t="shared" si="485"/>
        <v>0.000833333333333333-1.80360781127951i</v>
      </c>
      <c r="M1653" t="str">
        <f t="shared" si="486"/>
        <v>0.005-0.634638470493002i</v>
      </c>
      <c r="N1653">
        <f t="shared" si="487"/>
        <v>59.663825108193649</v>
      </c>
      <c r="O1653">
        <f t="shared" si="488"/>
        <v>45.708051714565258</v>
      </c>
      <c r="P1653" s="3">
        <f t="shared" si="489"/>
        <v>45.708051714565258</v>
      </c>
      <c r="Q1653" s="3">
        <f t="shared" si="490"/>
        <v>-120.33617489180635</v>
      </c>
      <c r="R1653">
        <f t="shared" si="491"/>
        <v>59.663825108193649</v>
      </c>
      <c r="S1653">
        <f t="shared" si="492"/>
        <v>0.44702403648380795</v>
      </c>
      <c r="T1653">
        <f t="shared" si="475"/>
        <v>45.708051714565258</v>
      </c>
    </row>
    <row r="1654" spans="1:20" x14ac:dyDescent="0.25">
      <c r="A1654">
        <f t="shared" si="476"/>
        <v>2819.40805045154</v>
      </c>
      <c r="B1654">
        <f t="shared" si="493"/>
        <v>448.72272782244642</v>
      </c>
      <c r="C1654" t="str">
        <f t="shared" si="477"/>
        <v>-97.1826854086436-165.531115486738i</v>
      </c>
      <c r="D1654" t="str">
        <f t="shared" si="478"/>
        <v>3.47812367700862-35.470583246929i</v>
      </c>
      <c r="E1654" t="str">
        <f t="shared" si="479"/>
        <v>160.220373628892-2.58539943291463i</v>
      </c>
      <c r="F1654" t="str">
        <f t="shared" si="480"/>
        <v>2.90990969673413-332.850244528855i</v>
      </c>
      <c r="G1654" t="str">
        <f t="shared" si="481"/>
        <v>0.999999926741452-0.000270663153014957i</v>
      </c>
      <c r="H1654" t="str">
        <f t="shared" si="482"/>
        <v>15.315296583476+10.6541577045672i</v>
      </c>
      <c r="I1654" t="str">
        <f t="shared" si="483"/>
        <v>24.3115461140515-34.3040759384899i</v>
      </c>
      <c r="K1654" t="str">
        <f t="shared" si="484"/>
        <v>0.220003499399927-0.154580221388612i</v>
      </c>
      <c r="L1654" t="str">
        <f t="shared" si="485"/>
        <v>0.000833333333333333-1.79678004710053i</v>
      </c>
      <c r="M1654" t="str">
        <f t="shared" si="486"/>
        <v>0.005-0.632235973792593i</v>
      </c>
      <c r="N1654">
        <f t="shared" si="487"/>
        <v>59.582967689981345</v>
      </c>
      <c r="O1654">
        <f t="shared" si="488"/>
        <v>45.663788500840951</v>
      </c>
      <c r="P1654" s="3">
        <f t="shared" si="489"/>
        <v>45.663788500840951</v>
      </c>
      <c r="Q1654" s="3">
        <f t="shared" si="490"/>
        <v>-120.41703231001866</v>
      </c>
      <c r="R1654">
        <f t="shared" si="491"/>
        <v>59.582967689981345</v>
      </c>
      <c r="S1654">
        <f t="shared" si="492"/>
        <v>0.44872272782244643</v>
      </c>
      <c r="T1654">
        <f t="shared" si="475"/>
        <v>45.663788500840951</v>
      </c>
    </row>
    <row r="1655" spans="1:20" x14ac:dyDescent="0.25">
      <c r="A1655">
        <f t="shared" si="476"/>
        <v>2830.1218010432558</v>
      </c>
      <c r="B1655">
        <f t="shared" si="493"/>
        <v>450.4278741881717</v>
      </c>
      <c r="C1655" t="str">
        <f t="shared" si="477"/>
        <v>-96.920493840569-164.552017410197i</v>
      </c>
      <c r="D1655" t="str">
        <f t="shared" si="478"/>
        <v>3.47812366693478-35.3363215588649i</v>
      </c>
      <c r="E1655" t="str">
        <f t="shared" si="479"/>
        <v>160.209414539547-2.58693398720119i</v>
      </c>
      <c r="F1655" t="str">
        <f t="shared" si="480"/>
        <v>2.90990969511091-331.590207736629i</v>
      </c>
      <c r="G1655" t="str">
        <f t="shared" si="481"/>
        <v>0.99999992618363-0.000271691672844858i</v>
      </c>
      <c r="H1655" t="str">
        <f t="shared" si="482"/>
        <v>15.3165505827075+10.6948994381221i</v>
      </c>
      <c r="I1655" t="str">
        <f t="shared" si="483"/>
        <v>24.312145832719-34.1754325247243i</v>
      </c>
      <c r="K1655" t="str">
        <f t="shared" si="484"/>
        <v>0.219448909750862-0.154771478056656i</v>
      </c>
      <c r="L1655" t="str">
        <f t="shared" si="485"/>
        <v>0.000833333333333333-1.78997813020574i</v>
      </c>
      <c r="M1655" t="str">
        <f t="shared" si="486"/>
        <v>0.005-0.629842572018918i</v>
      </c>
      <c r="N1655">
        <f t="shared" si="487"/>
        <v>59.502081473714028</v>
      </c>
      <c r="O1655">
        <f t="shared" si="488"/>
        <v>45.619470588730081</v>
      </c>
      <c r="P1655" s="3">
        <f t="shared" si="489"/>
        <v>45.619470588730081</v>
      </c>
      <c r="Q1655" s="3">
        <f t="shared" si="490"/>
        <v>-120.49791852628597</v>
      </c>
      <c r="R1655">
        <f t="shared" si="491"/>
        <v>59.502081473714028</v>
      </c>
      <c r="S1655">
        <f t="shared" si="492"/>
        <v>0.45042787418817171</v>
      </c>
      <c r="T1655">
        <f t="shared" si="475"/>
        <v>45.619470588730081</v>
      </c>
    </row>
    <row r="1656" spans="1:20" x14ac:dyDescent="0.25">
      <c r="A1656">
        <f t="shared" si="476"/>
        <v>2840.8762638872199</v>
      </c>
      <c r="B1656">
        <f t="shared" si="493"/>
        <v>452.13950011008677</v>
      </c>
      <c r="C1656" t="str">
        <f t="shared" si="477"/>
        <v>-96.6577296091763-163.577193393511i</v>
      </c>
      <c r="D1656" t="str">
        <f t="shared" si="478"/>
        <v>3.47812365678424-35.2025681956498i</v>
      </c>
      <c r="E1656" t="str">
        <f t="shared" si="479"/>
        <v>160.198432533664-2.5884247019657i</v>
      </c>
      <c r="F1656" t="str">
        <f t="shared" si="480"/>
        <v>2.90990969347534-330.334940980865i</v>
      </c>
      <c r="G1656" t="str">
        <f t="shared" si="481"/>
        <v>0.999999925621559-0.000272724101048378i</v>
      </c>
      <c r="H1656" t="str">
        <f t="shared" si="482"/>
        <v>15.3178142363314+10.735798930968i</v>
      </c>
      <c r="I1656" t="str">
        <f t="shared" si="483"/>
        <v>24.3127501467457-34.0472808959362i</v>
      </c>
      <c r="K1656" t="str">
        <f t="shared" si="484"/>
        <v>0.218892954151345-0.154960976719412i</v>
      </c>
      <c r="L1656" t="str">
        <f t="shared" si="485"/>
        <v>0.000833333333333333-1.7832019627473i</v>
      </c>
      <c r="M1656" t="str">
        <f t="shared" si="486"/>
        <v>0.005-0.627458230742099i</v>
      </c>
      <c r="N1656">
        <f t="shared" si="487"/>
        <v>59.421168014029178</v>
      </c>
      <c r="O1656">
        <f t="shared" si="488"/>
        <v>45.575097871134467</v>
      </c>
      <c r="P1656" s="3">
        <f t="shared" si="489"/>
        <v>45.575097871134467</v>
      </c>
      <c r="Q1656" s="3">
        <f t="shared" si="490"/>
        <v>-120.57883198597082</v>
      </c>
      <c r="R1656">
        <f t="shared" si="491"/>
        <v>59.421168014029178</v>
      </c>
      <c r="S1656">
        <f t="shared" si="492"/>
        <v>0.45213950011008675</v>
      </c>
      <c r="T1656">
        <f t="shared" si="475"/>
        <v>45.575097871134467</v>
      </c>
    </row>
    <row r="1657" spans="1:20" x14ac:dyDescent="0.25">
      <c r="A1657">
        <f t="shared" si="476"/>
        <v>2851.6715936899918</v>
      </c>
      <c r="B1657">
        <f t="shared" si="493"/>
        <v>453.85763021050514</v>
      </c>
      <c r="C1657" t="str">
        <f t="shared" si="477"/>
        <v>-96.3943984207796-162.606635626488i</v>
      </c>
      <c r="D1657" t="str">
        <f t="shared" si="478"/>
        <v>3.47812364655641-35.0693212331963i</v>
      </c>
      <c r="E1657" t="str">
        <f t="shared" si="479"/>
        <v>160.187427864734-2.58987133471616i</v>
      </c>
      <c r="F1657" t="str">
        <f t="shared" si="480"/>
        <v>2.90990969182732-329.084426204128i</v>
      </c>
      <c r="G1657" t="str">
        <f t="shared" si="481"/>
        <v>0.999999925055209-0.000273760452477318i</v>
      </c>
      <c r="H1657" t="str">
        <f t="shared" si="482"/>
        <v>15.3190876194904+10.776856816472i</v>
      </c>
      <c r="I1657" t="str">
        <f t="shared" si="483"/>
        <v>24.3133590915668-33.9196192104705i</v>
      </c>
      <c r="K1657" t="str">
        <f t="shared" si="484"/>
        <v>0.218335643602684-0.155148705450682i</v>
      </c>
      <c r="L1657" t="str">
        <f t="shared" si="485"/>
        <v>0.000833333333333333-1.77645144724776i</v>
      </c>
      <c r="M1657" t="str">
        <f t="shared" si="486"/>
        <v>0.005-0.62508291566258i</v>
      </c>
      <c r="N1657">
        <f t="shared" si="487"/>
        <v>59.340228873894006</v>
      </c>
      <c r="O1657">
        <f t="shared" si="488"/>
        <v>45.530670242331524</v>
      </c>
      <c r="P1657" s="3">
        <f t="shared" si="489"/>
        <v>45.530670242331524</v>
      </c>
      <c r="Q1657" s="3">
        <f t="shared" si="490"/>
        <v>-120.65977112610599</v>
      </c>
      <c r="R1657">
        <f t="shared" si="491"/>
        <v>59.340228873894006</v>
      </c>
      <c r="S1657">
        <f t="shared" si="492"/>
        <v>0.45385763021050513</v>
      </c>
      <c r="T1657">
        <f t="shared" si="475"/>
        <v>45.530670242331524</v>
      </c>
    </row>
    <row r="1658" spans="1:20" x14ac:dyDescent="0.25">
      <c r="A1658">
        <f t="shared" si="476"/>
        <v>2862.5079457460138</v>
      </c>
      <c r="B1658">
        <f t="shared" si="493"/>
        <v>455.58228920530507</v>
      </c>
      <c r="C1658" t="str">
        <f t="shared" si="477"/>
        <v>-96.1305060390317-161.640336304407i</v>
      </c>
      <c r="D1658" t="str">
        <f t="shared" si="478"/>
        <v>3.47812363625069-34.9365787547024i</v>
      </c>
      <c r="E1658" t="str">
        <f t="shared" si="479"/>
        <v>160.176400788763-2.59127364470328i</v>
      </c>
      <c r="F1658" t="str">
        <f t="shared" si="480"/>
        <v>2.90990969016675-327.838645417344i</v>
      </c>
      <c r="G1658" t="str">
        <f t="shared" si="481"/>
        <v>0.999999924484546-0.000274800742039913i</v>
      </c>
      <c r="H1658" t="str">
        <f t="shared" si="482"/>
        <v>15.3203708079245+10.8180737307989i</v>
      </c>
      <c r="I1658" t="str">
        <f t="shared" si="483"/>
        <v>24.3139727028914-33.7924456337419i</v>
      </c>
      <c r="K1658" t="str">
        <f t="shared" si="484"/>
        <v>0.217776989238036-0.155334652400301i</v>
      </c>
      <c r="L1658" t="str">
        <f t="shared" si="485"/>
        <v>0.000833333333333333-1.76972648659869i</v>
      </c>
      <c r="M1658" t="str">
        <f t="shared" si="486"/>
        <v>0.005-0.622716592610662i</v>
      </c>
      <c r="N1658">
        <f t="shared" si="487"/>
        <v>59.25926562454741</v>
      </c>
      <c r="O1658">
        <f t="shared" si="488"/>
        <v>45.48618759798746</v>
      </c>
      <c r="P1658" s="3">
        <f t="shared" si="489"/>
        <v>45.48618759798746</v>
      </c>
      <c r="Q1658" s="3">
        <f t="shared" si="490"/>
        <v>-120.74073437545259</v>
      </c>
      <c r="R1658">
        <f t="shared" si="491"/>
        <v>59.25926562454741</v>
      </c>
      <c r="S1658">
        <f t="shared" si="492"/>
        <v>0.45558228920530508</v>
      </c>
      <c r="T1658">
        <f t="shared" si="475"/>
        <v>45.48618759798746</v>
      </c>
    </row>
    <row r="1659" spans="1:20" x14ac:dyDescent="0.25">
      <c r="A1659">
        <f t="shared" si="476"/>
        <v>2873.3854759398487</v>
      </c>
      <c r="B1659">
        <f t="shared" si="493"/>
        <v>457.31350190428526</v>
      </c>
      <c r="C1659" t="str">
        <f t="shared" si="477"/>
        <v>-95.8660582845384-160.67828762707i</v>
      </c>
      <c r="D1659" t="str">
        <f t="shared" si="478"/>
        <v>3.47812362586652-34.8043388506226i</v>
      </c>
      <c r="E1659" t="str">
        <f t="shared" si="479"/>
        <v>160.165351564266-2.59263139295577i</v>
      </c>
      <c r="F1659" t="str">
        <f t="shared" si="480"/>
        <v>2.90990968849352-326.597580699537i</v>
      </c>
      <c r="G1659" t="str">
        <f t="shared" si="481"/>
        <v>0.999999923909539-0.000275844984701051i</v>
      </c>
      <c r="H1659" t="str">
        <f t="shared" si="482"/>
        <v>15.3216638779761+10.8594503129288i</v>
      </c>
      <c r="I1659" t="str">
        <f t="shared" si="483"/>
        <v>24.3145910167101-33.6657583382087i</v>
      </c>
      <c r="K1659" t="str">
        <f t="shared" si="484"/>
        <v>0.217217002321814-0.155518805795844i</v>
      </c>
      <c r="L1659" t="str">
        <f t="shared" si="485"/>
        <v>0.000833333333333333-1.76302698405926i</v>
      </c>
      <c r="M1659" t="str">
        <f t="shared" si="486"/>
        <v>0.005-0.620359227545984i</v>
      </c>
      <c r="N1659">
        <f t="shared" si="487"/>
        <v>59.178279845436748</v>
      </c>
      <c r="O1659">
        <f t="shared" si="488"/>
        <v>45.441649835170807</v>
      </c>
      <c r="P1659" s="3">
        <f t="shared" si="489"/>
        <v>45.441649835170807</v>
      </c>
      <c r="Q1659" s="3">
        <f t="shared" si="490"/>
        <v>-120.82172015456325</v>
      </c>
      <c r="R1659">
        <f t="shared" si="491"/>
        <v>59.178279845436748</v>
      </c>
      <c r="S1659">
        <f t="shared" si="492"/>
        <v>0.45731350190428527</v>
      </c>
      <c r="T1659">
        <f t="shared" si="475"/>
        <v>45.441649835170807</v>
      </c>
    </row>
    <row r="1660" spans="1:20" x14ac:dyDescent="0.25">
      <c r="A1660">
        <f t="shared" si="476"/>
        <v>2884.3043407484206</v>
      </c>
      <c r="B1660">
        <f t="shared" si="493"/>
        <v>459.05129321152157</v>
      </c>
      <c r="C1660" t="str">
        <f t="shared" si="477"/>
        <v>-95.6010610344562-159.72048179787i</v>
      </c>
      <c r="D1660" t="str">
        <f t="shared" si="478"/>
        <v>3.47812361540327-34.6725996186419i</v>
      </c>
      <c r="E1660" t="str">
        <f t="shared" si="479"/>
        <v>160.154280452243-2.59394434231066i</v>
      </c>
      <c r="F1660" t="str">
        <f t="shared" si="480"/>
        <v>2.90990968680756-325.361214197575i</v>
      </c>
      <c r="G1660" t="str">
        <f t="shared" si="481"/>
        <v>0.999999923330153-0.000276893195482487i</v>
      </c>
      <c r="H1660" t="str">
        <f t="shared" si="482"/>
        <v>15.3229669065948+10.9009872046705i</v>
      </c>
      <c r="I1660" t="str">
        <f t="shared" si="483"/>
        <v>24.315214069293-33.5395555033464i</v>
      </c>
      <c r="K1660" t="str">
        <f t="shared" si="484"/>
        <v>0.216655694249095-0.155701153944332i</v>
      </c>
      <c r="L1660" t="str">
        <f t="shared" si="485"/>
        <v>0.000833333333333333-1.75635284325489i</v>
      </c>
      <c r="M1660" t="str">
        <f t="shared" si="486"/>
        <v>0.005-0.618010786557071i</v>
      </c>
      <c r="N1660">
        <f t="shared" si="487"/>
        <v>59.097273124156104</v>
      </c>
      <c r="O1660">
        <f t="shared" si="488"/>
        <v>45.397056852366177</v>
      </c>
      <c r="P1660" s="3">
        <f t="shared" si="489"/>
        <v>45.397056852366177</v>
      </c>
      <c r="Q1660" s="3">
        <f t="shared" si="490"/>
        <v>-120.9027268758439</v>
      </c>
      <c r="R1660">
        <f t="shared" si="491"/>
        <v>59.097273124156104</v>
      </c>
      <c r="S1660">
        <f t="shared" si="492"/>
        <v>0.45905129321152155</v>
      </c>
      <c r="T1660">
        <f t="shared" si="475"/>
        <v>45.397056852366177</v>
      </c>
    </row>
    <row r="1661" spans="1:20" x14ac:dyDescent="0.25">
      <c r="A1661">
        <f t="shared" si="476"/>
        <v>2895.2646972432644</v>
      </c>
      <c r="B1661">
        <f t="shared" si="493"/>
        <v>460.79568812572535</v>
      </c>
      <c r="C1661" t="str">
        <f t="shared" si="477"/>
        <v>-95.3355202220747-158.766911022847i</v>
      </c>
      <c r="D1661" t="str">
        <f t="shared" si="478"/>
        <v>3.47812360486034-34.5413591636471i</v>
      </c>
      <c r="E1661" t="str">
        <f t="shared" si="479"/>
        <v>160.143187716171-2.59521225744486i</v>
      </c>
      <c r="F1661" t="str">
        <f t="shared" si="480"/>
        <v>2.90990968510876-324.129528125912i</v>
      </c>
      <c r="G1661" t="str">
        <f t="shared" si="481"/>
        <v>0.999999922746355-0.000277945389463057i</v>
      </c>
      <c r="H1661" t="str">
        <f t="shared" si="482"/>
        <v>15.3242799713424+10.9426850506779i</v>
      </c>
      <c r="I1661" t="str">
        <f t="shared" si="483"/>
        <v>24.3158418971938-33.4138353156218i</v>
      </c>
      <c r="K1661" t="str">
        <f t="shared" si="484"/>
        <v>0.216093076544985-0.155881685233926i</v>
      </c>
      <c r="L1661" t="str">
        <f t="shared" si="485"/>
        <v>0.000833333333333333-1.74970396817583i</v>
      </c>
      <c r="M1661" t="str">
        <f t="shared" si="486"/>
        <v>0.005-0.615671235860799i</v>
      </c>
      <c r="N1661">
        <f t="shared" si="487"/>
        <v>59.016247056382099</v>
      </c>
      <c r="O1661">
        <f t="shared" si="488"/>
        <v>45.352408549487144</v>
      </c>
      <c r="P1661" s="3">
        <f t="shared" si="489"/>
        <v>45.352408549487144</v>
      </c>
      <c r="Q1661" s="3">
        <f t="shared" si="490"/>
        <v>-120.9837529436179</v>
      </c>
      <c r="R1661">
        <f t="shared" si="491"/>
        <v>59.016247056382099</v>
      </c>
      <c r="S1661">
        <f t="shared" si="492"/>
        <v>0.46079568812572536</v>
      </c>
      <c r="T1661">
        <f t="shared" si="475"/>
        <v>45.352408549487144</v>
      </c>
    </row>
    <row r="1662" spans="1:20" x14ac:dyDescent="0.25">
      <c r="A1662">
        <f t="shared" si="476"/>
        <v>2906.2667030927892</v>
      </c>
      <c r="B1662">
        <f t="shared" si="493"/>
        <v>462.54671174060314</v>
      </c>
      <c r="C1662" t="str">
        <f t="shared" si="477"/>
        <v>-95.0694418363877-157.817567509755i</v>
      </c>
      <c r="D1662" t="str">
        <f t="shared" si="478"/>
        <v>3.47812359423715-34.4106155977i</v>
      </c>
      <c r="E1662" t="str">
        <f t="shared" si="479"/>
        <v>160.132073621975-2.59643490490757i</v>
      </c>
      <c r="F1662" t="str">
        <f t="shared" si="480"/>
        <v>2.90990968339703-322.902504766328i</v>
      </c>
      <c r="G1662" t="str">
        <f t="shared" si="481"/>
        <v>0.999999922158111-0.000279001581778896i</v>
      </c>
      <c r="H1662" t="str">
        <f t="shared" si="482"/>
        <v>15.3256031503981+10.9845444984653i</v>
      </c>
      <c r="I1662" t="str">
        <f t="shared" si="483"/>
        <v>24.3164745372517-33.288595968467i</v>
      </c>
      <c r="K1662" t="str">
        <f t="shared" si="484"/>
        <v>0.215529160863962-0.156060388135625i</v>
      </c>
      <c r="L1662" t="str">
        <f t="shared" si="485"/>
        <v>0.000833333333333333-1.74308026317576i</v>
      </c>
      <c r="M1662" t="str">
        <f t="shared" si="486"/>
        <v>0.005-0.613340541801952i</v>
      </c>
      <c r="N1662">
        <f t="shared" si="487"/>
        <v>58.935203245809532</v>
      </c>
      <c r="O1662">
        <f t="shared" si="488"/>
        <v>45.307704827889381</v>
      </c>
      <c r="P1662" s="3">
        <f t="shared" si="489"/>
        <v>45.307704827889381</v>
      </c>
      <c r="Q1662" s="3">
        <f t="shared" si="490"/>
        <v>-121.06479675419047</v>
      </c>
      <c r="R1662">
        <f t="shared" si="491"/>
        <v>58.935203245809532</v>
      </c>
      <c r="S1662">
        <f t="shared" si="492"/>
        <v>0.46254671174060313</v>
      </c>
      <c r="T1662">
        <f t="shared" si="475"/>
        <v>45.307704827889381</v>
      </c>
    </row>
    <row r="1663" spans="1:20" x14ac:dyDescent="0.25">
      <c r="A1663">
        <f t="shared" si="476"/>
        <v>2917.310516564542</v>
      </c>
      <c r="B1663">
        <f t="shared" si="493"/>
        <v>464.30438924521746</v>
      </c>
      <c r="C1663" t="str">
        <f t="shared" si="477"/>
        <v>-94.8028319216584-156.87244346714i</v>
      </c>
      <c r="D1663" t="str">
        <f t="shared" si="478"/>
        <v>3.47812358353305-34.2803670400107i</v>
      </c>
      <c r="E1663" t="str">
        <f t="shared" si="479"/>
        <v>160.120938438018-2.59761205315009i</v>
      </c>
      <c r="F1663" t="str">
        <f t="shared" si="480"/>
        <v>2.90990968167226-321.680126467682i</v>
      </c>
      <c r="G1663" t="str">
        <f t="shared" si="481"/>
        <v>0.999999921565389-0.000280061787623657i</v>
      </c>
      <c r="H1663" t="str">
        <f t="shared" si="482"/>
        <v>15.3269365225636+11.0265661984234i</v>
      </c>
      <c r="I1663" t="str">
        <f t="shared" si="483"/>
        <v>24.3171120265947-33.1638356622547i</v>
      </c>
      <c r="K1663" t="str">
        <f t="shared" si="484"/>
        <v>0.214963958989199-0.156237251204954i</v>
      </c>
      <c r="L1663" t="str">
        <f t="shared" si="485"/>
        <v>0.000833333333333333-1.73648163297047i</v>
      </c>
      <c r="M1663" t="str">
        <f t="shared" si="486"/>
        <v>0.005-0.61101867085271i</v>
      </c>
      <c r="N1663">
        <f t="shared" si="487"/>
        <v>58.854143304085099</v>
      </c>
      <c r="O1663">
        <f t="shared" si="488"/>
        <v>45.262945590383993</v>
      </c>
      <c r="P1663" s="3">
        <f t="shared" si="489"/>
        <v>45.262945590383993</v>
      </c>
      <c r="Q1663" s="3">
        <f t="shared" si="490"/>
        <v>-121.1458566959149</v>
      </c>
      <c r="R1663">
        <f t="shared" si="491"/>
        <v>58.854143304085099</v>
      </c>
      <c r="S1663">
        <f t="shared" si="492"/>
        <v>0.46430438924521744</v>
      </c>
      <c r="T1663">
        <f t="shared" si="475"/>
        <v>45.262945590383993</v>
      </c>
    </row>
    <row r="1664" spans="1:20" x14ac:dyDescent="0.25">
      <c r="A1664">
        <f t="shared" si="476"/>
        <v>2928.3962965274873</v>
      </c>
      <c r="B1664">
        <f t="shared" si="493"/>
        <v>466.06874592434929</v>
      </c>
      <c r="C1664" t="str">
        <f t="shared" si="477"/>
        <v>-94.5356965769654-155.931531103416i</v>
      </c>
      <c r="D1664" t="str">
        <f t="shared" si="478"/>
        <v>3.47812357274744-34.1506116169099i</v>
      </c>
      <c r="E1664" t="str">
        <f t="shared" si="479"/>
        <v>160.10978243508-2.59874347255862i</v>
      </c>
      <c r="F1664" t="str">
        <f t="shared" si="480"/>
        <v>2.90990967993435-320.46237564565i</v>
      </c>
      <c r="G1664" t="str">
        <f t="shared" si="481"/>
        <v>0.999999920968153-0.000281126022248729i</v>
      </c>
      <c r="H1664" t="str">
        <f t="shared" si="482"/>
        <v>15.3282801672682+11.0687508038343i</v>
      </c>
      <c r="I1664" t="str">
        <f t="shared" si="483"/>
        <v>24.3177544026396-33.0395526042711i</v>
      </c>
      <c r="K1664" t="str">
        <f t="shared" si="484"/>
        <v>0.214397482831858-0.156412263083647i</v>
      </c>
      <c r="L1664" t="str">
        <f t="shared" si="485"/>
        <v>0.000833333333333333-1.72990798263645i</v>
      </c>
      <c r="M1664" t="str">
        <f t="shared" si="486"/>
        <v>0.005-0.608705589612184i</v>
      </c>
      <c r="N1664">
        <f t="shared" si="487"/>
        <v>58.773068850741268</v>
      </c>
      <c r="O1664">
        <f t="shared" si="488"/>
        <v>45.218130741250413</v>
      </c>
      <c r="P1664" s="3">
        <f t="shared" si="489"/>
        <v>45.218130741250413</v>
      </c>
      <c r="Q1664" s="3">
        <f t="shared" si="490"/>
        <v>-121.22693114925873</v>
      </c>
      <c r="R1664">
        <f t="shared" si="491"/>
        <v>58.773068850741268</v>
      </c>
      <c r="S1664">
        <f t="shared" si="492"/>
        <v>0.46606874592434927</v>
      </c>
      <c r="T1664">
        <f t="shared" si="475"/>
        <v>45.218130741250413</v>
      </c>
    </row>
    <row r="1665" spans="1:20" x14ac:dyDescent="0.25">
      <c r="A1665">
        <f t="shared" si="476"/>
        <v>2939.5242024542918</v>
      </c>
      <c r="B1665">
        <f t="shared" si="493"/>
        <v>467.83980715886184</v>
      </c>
      <c r="C1665" t="str">
        <f t="shared" si="477"/>
        <v>-94.2680419557457-154.994822625951i</v>
      </c>
      <c r="D1665" t="str">
        <f t="shared" si="478"/>
        <v>3.47812356187972-34.0213474618224i</v>
      </c>
      <c r="E1665" t="str">
        <f t="shared" si="479"/>
        <v>160.098605886341-2.5998289354834i</v>
      </c>
      <c r="F1665" t="str">
        <f t="shared" si="480"/>
        <v>2.90990967818322-319.24923478248i</v>
      </c>
      <c r="G1665" t="str">
        <f t="shared" si="481"/>
        <v>0.99999992036637-0.000282194300963454i</v>
      </c>
      <c r="H1665" t="str">
        <f t="shared" si="482"/>
        <v>15.3296341645742+11.111098970888i</v>
      </c>
      <c r="I1665" t="str">
        <f t="shared" si="483"/>
        <v>24.3184017030963-32.9157450086922i</v>
      </c>
      <c r="K1665" t="str">
        <f t="shared" si="484"/>
        <v>0.213829744430356-0.156585412501332i</v>
      </c>
      <c r="L1665" t="str">
        <f t="shared" si="485"/>
        <v>0.000833333333333333-1.72335921760953i</v>
      </c>
      <c r="M1665" t="str">
        <f t="shared" si="486"/>
        <v>0.005-0.606401264805921i</v>
      </c>
      <c r="N1665">
        <f t="shared" si="487"/>
        <v>58.691981513127416</v>
      </c>
      <c r="O1665">
        <f t="shared" si="488"/>
        <v>45.173260186249415</v>
      </c>
      <c r="P1665" s="3">
        <f t="shared" si="489"/>
        <v>45.173260186249415</v>
      </c>
      <c r="Q1665" s="3">
        <f t="shared" si="490"/>
        <v>-121.30801848687258</v>
      </c>
      <c r="R1665">
        <f t="shared" si="491"/>
        <v>58.691981513127416</v>
      </c>
      <c r="S1665">
        <f t="shared" si="492"/>
        <v>0.46783980715886186</v>
      </c>
      <c r="T1665">
        <f t="shared" si="475"/>
        <v>45.173260186249415</v>
      </c>
    </row>
    <row r="1666" spans="1:20" x14ac:dyDescent="0.25">
      <c r="A1666">
        <f t="shared" si="476"/>
        <v>2950.6943944236182</v>
      </c>
      <c r="B1666">
        <f t="shared" si="493"/>
        <v>469.61759842606551</v>
      </c>
      <c r="C1666" t="str">
        <f t="shared" si="477"/>
        <v>-93.9998742653181-154.062310240147i</v>
      </c>
      <c r="D1666" t="str">
        <f t="shared" si="478"/>
        <v>3.47812355092925-33.8925727152397i</v>
      </c>
      <c r="E1666" t="str">
        <f t="shared" si="479"/>
        <v>160.087409067357-2.60086821627217i</v>
      </c>
      <c r="F1666" t="str">
        <f t="shared" si="480"/>
        <v>2.90990967641875-318.040686426731i</v>
      </c>
      <c r="G1666" t="str">
        <f t="shared" si="481"/>
        <v>0.999999919760005-0.000283266639135351i</v>
      </c>
      <c r="H1666" t="str">
        <f t="shared" si="482"/>
        <v>15.3309985951819+11.1536113586986i</v>
      </c>
      <c r="I1666" t="str">
        <f t="shared" si="483"/>
        <v>24.31905396597-32.7924110965562i</v>
      </c>
      <c r="K1666" t="str">
        <f t="shared" si="484"/>
        <v>0.213260755949608-0.156756688277201i</v>
      </c>
      <c r="L1666" t="str">
        <f t="shared" si="485"/>
        <v>0.000833333333333333-1.71683524368354i</v>
      </c>
      <c r="M1666" t="str">
        <f t="shared" si="486"/>
        <v>0.005-0.604105663285437i</v>
      </c>
      <c r="N1666">
        <f t="shared" si="487"/>
        <v>58.610882926340267</v>
      </c>
      <c r="O1666">
        <f t="shared" si="488"/>
        <v>45.128333832635612</v>
      </c>
      <c r="P1666" s="3">
        <f t="shared" si="489"/>
        <v>45.128333832635612</v>
      </c>
      <c r="Q1666" s="3">
        <f t="shared" si="490"/>
        <v>-121.38911707365973</v>
      </c>
      <c r="R1666">
        <f t="shared" si="491"/>
        <v>58.610882926340267</v>
      </c>
      <c r="S1666">
        <f t="shared" si="492"/>
        <v>0.46961759842606549</v>
      </c>
      <c r="T1666">
        <f t="shared" si="475"/>
        <v>45.128333832635612</v>
      </c>
    </row>
    <row r="1667" spans="1:20" x14ac:dyDescent="0.25">
      <c r="A1667">
        <f t="shared" si="476"/>
        <v>2961.9070331224275</v>
      </c>
      <c r="B1667">
        <f t="shared" si="493"/>
        <v>471.40214530008456</v>
      </c>
      <c r="C1667" t="str">
        <f t="shared" si="477"/>
        <v>-93.7311997664021-153.133986148552i</v>
      </c>
      <c r="D1667" t="str">
        <f t="shared" si="478"/>
        <v>3.47812353989539-33.764285524694i</v>
      </c>
      <c r="E1667" t="str">
        <f t="shared" si="479"/>
        <v>160.076192256047-2.60186109129634i</v>
      </c>
      <c r="F1667" t="str">
        <f t="shared" si="480"/>
        <v>2.90990967464084-316.83671319303i</v>
      </c>
      <c r="G1667" t="str">
        <f t="shared" si="481"/>
        <v>0.999999919149022-0.000284343052190337i</v>
      </c>
      <c r="H1667" t="str">
        <f t="shared" si="482"/>
        <v>15.332373540435+11.1962886293197i</v>
      </c>
      <c r="I1667" t="str">
        <f t="shared" si="483"/>
        <v>24.3197112295622-32.6695490957402i</v>
      </c>
      <c r="K1667" t="str">
        <f t="shared" si="484"/>
        <v>0.212690529680249-0.156926079321681i</v>
      </c>
      <c r="L1667" t="str">
        <f t="shared" si="485"/>
        <v>0.000833333333333333-1.7103359670089i</v>
      </c>
      <c r="M1667" t="str">
        <f t="shared" si="486"/>
        <v>0.005-0.601818752027732i</v>
      </c>
      <c r="N1667">
        <f t="shared" si="487"/>
        <v>58.52977473315552</v>
      </c>
      <c r="O1667">
        <f t="shared" si="488"/>
        <v>45.083351589170874</v>
      </c>
      <c r="P1667" s="3">
        <f t="shared" si="489"/>
        <v>45.083351589170874</v>
      </c>
      <c r="Q1667" s="3">
        <f t="shared" si="490"/>
        <v>-121.47022526684448</v>
      </c>
      <c r="R1667">
        <f t="shared" si="491"/>
        <v>58.52977473315552</v>
      </c>
      <c r="S1667">
        <f t="shared" si="492"/>
        <v>0.47140214530008456</v>
      </c>
      <c r="T1667">
        <f t="shared" si="475"/>
        <v>45.083351589170874</v>
      </c>
    </row>
    <row r="1668" spans="1:20" x14ac:dyDescent="0.25">
      <c r="A1668">
        <f t="shared" si="476"/>
        <v>2973.1622798482931</v>
      </c>
      <c r="B1668">
        <f t="shared" si="493"/>
        <v>473.19347345222491</v>
      </c>
      <c r="C1668" t="str">
        <f t="shared" si="477"/>
        <v>-93.462024772618-152.20984254994i</v>
      </c>
      <c r="D1668" t="str">
        <f t="shared" si="478"/>
        <v>3.47812352877751-33.636484044731i</v>
      </c>
      <c r="E1668" t="str">
        <f t="shared" si="479"/>
        <v>160.064955732665-2.602807338986i</v>
      </c>
      <c r="F1668" t="str">
        <f t="shared" si="480"/>
        <v>2.90990967284941-315.63729776182i</v>
      </c>
      <c r="G1668" t="str">
        <f t="shared" si="481"/>
        <v>0.999999918533387-0.000285423555612944i</v>
      </c>
      <c r="H1668" t="str">
        <f t="shared" si="482"/>
        <v>15.3337590823259+11.2391314477614i</v>
      </c>
      <c r="I1668" t="str">
        <f t="shared" si="483"/>
        <v>24.320373532475-32.5471572409337i</v>
      </c>
      <c r="K1668" t="str">
        <f t="shared" si="484"/>
        <v>0.21211907803782-0.15709357463809i</v>
      </c>
      <c r="L1668" t="str">
        <f t="shared" si="485"/>
        <v>0.000833333333333333-1.70386129409136i</v>
      </c>
      <c r="M1668" t="str">
        <f t="shared" si="486"/>
        <v>0.005-0.59954049813482i</v>
      </c>
      <c r="N1668">
        <f t="shared" si="487"/>
        <v>58.448658583954483</v>
      </c>
      <c r="O1668">
        <f t="shared" si="488"/>
        <v>45.038313366136045</v>
      </c>
      <c r="P1668" s="3">
        <f t="shared" si="489"/>
        <v>45.038313366136045</v>
      </c>
      <c r="Q1668" s="3">
        <f t="shared" si="490"/>
        <v>-121.55134141604552</v>
      </c>
      <c r="R1668">
        <f t="shared" si="491"/>
        <v>58.448658583954483</v>
      </c>
      <c r="S1668">
        <f t="shared" si="492"/>
        <v>0.4731934734522249</v>
      </c>
      <c r="T1668">
        <f t="shared" si="475"/>
        <v>45.038313366136045</v>
      </c>
    </row>
    <row r="1669" spans="1:20" x14ac:dyDescent="0.25">
      <c r="A1669">
        <f t="shared" si="476"/>
        <v>2984.4602965117165</v>
      </c>
      <c r="B1669">
        <f t="shared" si="493"/>
        <v>474.99160865134337</v>
      </c>
      <c r="C1669" t="str">
        <f t="shared" si="477"/>
        <v>-93.1923556499834-151.289871638432i</v>
      </c>
      <c r="D1669" t="str">
        <f t="shared" si="478"/>
        <v>3.47812351757498-33.5091664368833i</v>
      </c>
      <c r="E1669" t="str">
        <f t="shared" si="479"/>
        <v>160.053699779784-2.60370673985688i</v>
      </c>
      <c r="F1669" t="str">
        <f t="shared" si="480"/>
        <v>2.90990967104432-314.442422879103i</v>
      </c>
      <c r="G1669" t="str">
        <f t="shared" si="481"/>
        <v>0.999999917913065-0.000286508164946546i</v>
      </c>
      <c r="H1669" t="str">
        <f t="shared" si="482"/>
        <v>15.3351553035013+11.2821404820062i</v>
      </c>
      <c r="I1669" t="str">
        <f t="shared" si="483"/>
        <v>24.3210409136117-32.4252337736136i</v>
      </c>
      <c r="K1669" t="str">
        <f t="shared" si="484"/>
        <v>0.21154641356194-0.157259163324298i</v>
      </c>
      <c r="L1669" t="str">
        <f t="shared" si="485"/>
        <v>0.000833333333333333-1.69741113179055i</v>
      </c>
      <c r="M1669" t="str">
        <f t="shared" si="486"/>
        <v>0.005-0.597270868833254i</v>
      </c>
      <c r="N1669">
        <f t="shared" si="487"/>
        <v>58.367536136653015</v>
      </c>
      <c r="O1669">
        <f t="shared" si="488"/>
        <v>44.993219075344101</v>
      </c>
      <c r="P1669" s="3">
        <f t="shared" si="489"/>
        <v>44.993219075344101</v>
      </c>
      <c r="Q1669" s="3">
        <f t="shared" si="490"/>
        <v>-121.63246386334698</v>
      </c>
      <c r="R1669">
        <f t="shared" si="491"/>
        <v>58.367536136653015</v>
      </c>
      <c r="S1669">
        <f t="shared" si="492"/>
        <v>0.47499160865134338</v>
      </c>
      <c r="T1669">
        <f t="shared" si="475"/>
        <v>44.993219075344101</v>
      </c>
    </row>
    <row r="1670" spans="1:20" x14ac:dyDescent="0.25">
      <c r="A1670">
        <f t="shared" si="476"/>
        <v>2995.8012456384613</v>
      </c>
      <c r="B1670">
        <f t="shared" si="493"/>
        <v>476.79657676421851</v>
      </c>
      <c r="C1670" t="str">
        <f t="shared" si="477"/>
        <v>-92.9221988163941-150.374065602606i</v>
      </c>
      <c r="D1670" t="str">
        <f t="shared" si="478"/>
        <v>3.47812350628715-33.3823308696447i</v>
      </c>
      <c r="E1670" t="str">
        <f t="shared" si="479"/>
        <v>160.042424682273-2.60455907654156i</v>
      </c>
      <c r="F1670" t="str">
        <f t="shared" si="480"/>
        <v>2.9099096692255-313.252071356207i</v>
      </c>
      <c r="G1670" t="str">
        <f t="shared" si="481"/>
        <v>0.999999917288019-0.000287596895793581i</v>
      </c>
      <c r="H1670" t="str">
        <f t="shared" si="482"/>
        <v>15.3365622872674+11.3253164030255i</v>
      </c>
      <c r="I1670" t="str">
        <f t="shared" si="483"/>
        <v>24.3217134121804-32.3037769420205i</v>
      </c>
      <c r="K1670" t="str">
        <f t="shared" si="484"/>
        <v>0.210972548915446-0.157422834574367i</v>
      </c>
      <c r="L1670" t="str">
        <f t="shared" si="485"/>
        <v>0.000833333333333333-1.69098538731874i</v>
      </c>
      <c r="M1670" t="str">
        <f t="shared" si="486"/>
        <v>0.005-0.595009831473652i</v>
      </c>
      <c r="N1670">
        <f t="shared" si="487"/>
        <v>58.286409056628131</v>
      </c>
      <c r="O1670">
        <f t="shared" si="488"/>
        <v>44.948068630152477</v>
      </c>
      <c r="P1670" s="3">
        <f t="shared" si="489"/>
        <v>44.948068630152477</v>
      </c>
      <c r="Q1670" s="3">
        <f t="shared" si="490"/>
        <v>-121.71359094337187</v>
      </c>
      <c r="R1670">
        <f t="shared" si="491"/>
        <v>58.286409056628131</v>
      </c>
      <c r="S1670">
        <f t="shared" si="492"/>
        <v>0.47679657676421849</v>
      </c>
      <c r="T1670">
        <f t="shared" si="475"/>
        <v>44.948068630152477</v>
      </c>
    </row>
    <row r="1671" spans="1:20" x14ac:dyDescent="0.25">
      <c r="A1671">
        <f t="shared" si="476"/>
        <v>3007.1852903718877</v>
      </c>
      <c r="B1671">
        <f t="shared" si="493"/>
        <v>478.60840375592255</v>
      </c>
      <c r="C1671" t="str">
        <f t="shared" si="477"/>
        <v>-92.6515607410945-149.462416624613i</v>
      </c>
      <c r="D1671" t="str">
        <f t="shared" si="478"/>
        <v>3.47812349491336-33.2559755184427i</v>
      </c>
      <c r="E1671" t="str">
        <f t="shared" si="479"/>
        <v>160.031130727278-2.60536413381755i</v>
      </c>
      <c r="F1671" t="str">
        <f t="shared" si="480"/>
        <v>2.90990966739282-312.066226069522i</v>
      </c>
      <c r="G1671" t="str">
        <f t="shared" si="481"/>
        <v>0.999999916658213-0.000288689763815778i</v>
      </c>
      <c r="H1671" t="str">
        <f t="shared" si="482"/>
        <v>15.3379801175955+11.3686598847966i</v>
      </c>
      <c r="I1671" t="str">
        <f t="shared" si="483"/>
        <v>24.3223910676956-32.1827850011316i</v>
      </c>
      <c r="K1671" t="str">
        <f t="shared" si="484"/>
        <v>0.210397496883509-0.157584577680195i</v>
      </c>
      <c r="L1671" t="str">
        <f t="shared" si="485"/>
        <v>0.000833333333333333-1.68458396823943i</v>
      </c>
      <c r="M1671" t="str">
        <f t="shared" si="486"/>
        <v>0.005-0.592757353530238i</v>
      </c>
      <c r="N1671">
        <f t="shared" si="487"/>
        <v>58.205279016642933</v>
      </c>
      <c r="O1671">
        <f t="shared" si="488"/>
        <v>44.902861945475145</v>
      </c>
      <c r="P1671" s="3">
        <f t="shared" si="489"/>
        <v>44.902861945475145</v>
      </c>
      <c r="Q1671" s="3">
        <f t="shared" si="490"/>
        <v>-121.79472098335707</v>
      </c>
      <c r="R1671">
        <f t="shared" si="491"/>
        <v>58.205279016642933</v>
      </c>
      <c r="S1671">
        <f t="shared" si="492"/>
        <v>0.47860840375592256</v>
      </c>
      <c r="T1671">
        <f t="shared" si="475"/>
        <v>44.902861945475145</v>
      </c>
    </row>
    <row r="1672" spans="1:20" x14ac:dyDescent="0.25">
      <c r="A1672">
        <f t="shared" si="476"/>
        <v>3018.6125944753012</v>
      </c>
      <c r="B1672">
        <f t="shared" si="493"/>
        <v>480.42711569019508</v>
      </c>
      <c r="C1672" t="str">
        <f t="shared" si="477"/>
        <v>-92.3804479441367-148.554916879306i</v>
      </c>
      <c r="D1672" t="str">
        <f t="shared" si="478"/>
        <v>3.478123483453-33.1300985656133i</v>
      </c>
      <c r="E1672" t="str">
        <f t="shared" si="479"/>
        <v>160.019818204195-2.60612169863855i</v>
      </c>
      <c r="F1672" t="str">
        <f t="shared" si="480"/>
        <v>2.90990966554619-310.884869960268i</v>
      </c>
      <c r="G1672" t="str">
        <f t="shared" si="481"/>
        <v>0.999999916023612-0.00028978678473438i</v>
      </c>
      <c r="H1672" t="str">
        <f t="shared" si="482"/>
        <v>15.3394088791276+11.4121716043192i</v>
      </c>
      <c r="I1672" t="str">
        <f t="shared" si="483"/>
        <v>24.323073919982-32.0622562126382i</v>
      </c>
      <c r="K1672" t="str">
        <f t="shared" si="484"/>
        <v>0.209821270372724-0.157744382033142i</v>
      </c>
      <c r="L1672" t="str">
        <f t="shared" si="485"/>
        <v>0.000833333333333333-1.67820678246606i</v>
      </c>
      <c r="M1672" t="str">
        <f t="shared" si="486"/>
        <v>0.005-0.590513402600358i</v>
      </c>
      <c r="N1672">
        <f t="shared" si="487"/>
        <v>58.124147696771772</v>
      </c>
      <c r="O1672">
        <f t="shared" si="488"/>
        <v>44.857598937795004</v>
      </c>
      <c r="P1672" s="3">
        <f t="shared" si="489"/>
        <v>44.857598937795004</v>
      </c>
      <c r="Q1672" s="3">
        <f t="shared" si="490"/>
        <v>-121.87585230322823</v>
      </c>
      <c r="R1672">
        <f t="shared" si="491"/>
        <v>58.124147696771772</v>
      </c>
      <c r="S1672">
        <f t="shared" si="492"/>
        <v>0.48042711569019508</v>
      </c>
      <c r="T1672">
        <f t="shared" si="475"/>
        <v>44.857598937795004</v>
      </c>
    </row>
    <row r="1673" spans="1:20" x14ac:dyDescent="0.25">
      <c r="A1673">
        <f t="shared" si="476"/>
        <v>3030.0833223343075</v>
      </c>
      <c r="B1673">
        <f t="shared" si="493"/>
        <v>482.25273872981785</v>
      </c>
      <c r="C1673" t="str">
        <f t="shared" si="477"/>
        <v>-92.1088669958292-147.651558533371i</v>
      </c>
      <c r="D1673" t="str">
        <f t="shared" si="478"/>
        <v>3.47812347190534-33.0046982003742i</v>
      </c>
      <c r="E1673" t="str">
        <f t="shared" si="479"/>
        <v>160.008487404648-2.60683156016265i</v>
      </c>
      <c r="F1673" t="str">
        <f t="shared" si="480"/>
        <v>2.90990966368549-309.70798603424i</v>
      </c>
      <c r="G1673" t="str">
        <f t="shared" si="481"/>
        <v>0.999999915384179-0.000290887974330366i</v>
      </c>
      <c r="H1673" t="str">
        <f t="shared" si="482"/>
        <v>15.3408486571817+11.4558522416322i</v>
      </c>
      <c r="I1673" t="str">
        <f t="shared" si="483"/>
        <v>24.3237620091756-31.9421888449188i</v>
      </c>
      <c r="K1673" t="str">
        <f t="shared" si="484"/>
        <v>0.209243882410178-0.157902237125655i</v>
      </c>
      <c r="L1673" t="str">
        <f t="shared" si="485"/>
        <v>0.000833333333333333-1.67185373826067i</v>
      </c>
      <c r="M1673" t="str">
        <f t="shared" si="486"/>
        <v>0.005-0.58827794640402i</v>
      </c>
      <c r="N1673">
        <f t="shared" si="487"/>
        <v>58.043016784323584</v>
      </c>
      <c r="O1673">
        <f t="shared" si="488"/>
        <v>44.812279525175818</v>
      </c>
      <c r="P1673" s="3">
        <f t="shared" si="489"/>
        <v>44.812279525175818</v>
      </c>
      <c r="Q1673" s="3">
        <f t="shared" si="490"/>
        <v>-121.95698321567642</v>
      </c>
      <c r="R1673">
        <f t="shared" si="491"/>
        <v>58.043016784323584</v>
      </c>
      <c r="S1673">
        <f t="shared" si="492"/>
        <v>0.48225273872981783</v>
      </c>
      <c r="T1673">
        <f t="shared" si="475"/>
        <v>44.812279525175818</v>
      </c>
    </row>
    <row r="1674" spans="1:20" x14ac:dyDescent="0.25">
      <c r="A1674">
        <f t="shared" si="476"/>
        <v>3041.5976389591779</v>
      </c>
      <c r="B1674">
        <f t="shared" si="493"/>
        <v>484.08529913699118</v>
      </c>
      <c r="C1674" t="str">
        <f t="shared" si="477"/>
        <v>-91.8368245161765-146.752333744472i</v>
      </c>
      <c r="D1674" t="str">
        <f t="shared" si="478"/>
        <v>3.47812346026974-32.8797726187991i</v>
      </c>
      <c r="E1674" t="str">
        <f t="shared" si="479"/>
        <v>159.997138622473-2.60749350978026i</v>
      </c>
      <c r="F1674" t="str">
        <f t="shared" si="480"/>
        <v>2.90990966181063-308.535557361568i</v>
      </c>
      <c r="G1674" t="str">
        <f t="shared" si="481"/>
        <v>0.999999914739877-0.00029199334844469i</v>
      </c>
      <c r="H1674" t="str">
        <f t="shared" si="482"/>
        <v>15.342299537758+11.4997024798309i</v>
      </c>
      <c r="I1674" t="str">
        <f t="shared" si="483"/>
        <v>24.3244553757267-31.8225811730165i</v>
      </c>
      <c r="K1674" t="str">
        <f t="shared" si="484"/>
        <v>0.20866534614249-0.158058132552877i</v>
      </c>
      <c r="L1674" t="str">
        <f t="shared" si="485"/>
        <v>0.000833333333333333-1.66552474423258i</v>
      </c>
      <c r="M1674" t="str">
        <f t="shared" si="486"/>
        <v>0.005-0.586050952783444i</v>
      </c>
      <c r="N1674">
        <f t="shared" si="487"/>
        <v>57.96188797376449</v>
      </c>
      <c r="O1674">
        <f t="shared" si="488"/>
        <v>44.766903627274473</v>
      </c>
      <c r="P1674" s="3">
        <f t="shared" si="489"/>
        <v>44.766903627274473</v>
      </c>
      <c r="Q1674" s="3">
        <f t="shared" si="490"/>
        <v>-122.03811202623551</v>
      </c>
      <c r="R1674">
        <f t="shared" si="491"/>
        <v>57.96188797376449</v>
      </c>
      <c r="S1674">
        <f t="shared" si="492"/>
        <v>0.48408529913699117</v>
      </c>
      <c r="T1674">
        <f t="shared" si="475"/>
        <v>44.766903627274473</v>
      </c>
    </row>
    <row r="1675" spans="1:20" x14ac:dyDescent="0.25">
      <c r="A1675">
        <f t="shared" si="476"/>
        <v>3053.1557099872225</v>
      </c>
      <c r="B1675">
        <f t="shared" si="493"/>
        <v>485.92482327371175</v>
      </c>
      <c r="C1675" t="str">
        <f t="shared" si="477"/>
        <v>-91.5643271743018-145.857234660391i</v>
      </c>
      <c r="D1675" t="str">
        <f t="shared" si="478"/>
        <v>3.47812344854558-32.7553200237916i</v>
      </c>
      <c r="E1675" t="str">
        <f t="shared" si="479"/>
        <v>159.985772153684-2.60810734114384i</v>
      </c>
      <c r="F1675" t="str">
        <f t="shared" si="480"/>
        <v>2.9099096599215-307.367567076471i</v>
      </c>
      <c r="G1675" t="str">
        <f t="shared" si="481"/>
        <v>0.999999914090669-0.000293102922978495i</v>
      </c>
      <c r="H1675" t="str">
        <f t="shared" si="482"/>
        <v>15.3437616075441+11.5437230050838i</v>
      </c>
      <c r="I1675" t="str">
        <f t="shared" si="483"/>
        <v>24.3251540604023-31.7034314786132i</v>
      </c>
      <c r="K1675" t="str">
        <f t="shared" si="484"/>
        <v>0.208085674834827-0.158212058014251i</v>
      </c>
      <c r="L1675" t="str">
        <f t="shared" si="485"/>
        <v>0.000833333333333333-1.6592197093371i</v>
      </c>
      <c r="M1675" t="str">
        <f t="shared" si="486"/>
        <v>0.005-0.583832389702575i</v>
      </c>
      <c r="N1675">
        <f t="shared" si="487"/>
        <v>57.880762966639239</v>
      </c>
      <c r="O1675">
        <f t="shared" si="488"/>
        <v>44.721471165352426</v>
      </c>
      <c r="P1675" s="3">
        <f t="shared" si="489"/>
        <v>44.721471165352426</v>
      </c>
      <c r="Q1675" s="3">
        <f t="shared" si="490"/>
        <v>-122.11923703336076</v>
      </c>
      <c r="R1675">
        <f t="shared" si="491"/>
        <v>57.880762966639239</v>
      </c>
      <c r="S1675">
        <f t="shared" si="492"/>
        <v>0.48592482327371173</v>
      </c>
      <c r="T1675">
        <f t="shared" si="475"/>
        <v>44.721471165352426</v>
      </c>
    </row>
    <row r="1676" spans="1:20" x14ac:dyDescent="0.25">
      <c r="A1676">
        <f t="shared" si="476"/>
        <v>3064.7577016851742</v>
      </c>
      <c r="B1676">
        <f t="shared" si="493"/>
        <v>487.77133760215185</v>
      </c>
      <c r="C1676" t="str">
        <f t="shared" si="477"/>
        <v>-91.291381687865-144.966253418187i</v>
      </c>
      <c r="D1676" t="str">
        <f t="shared" si="478"/>
        <v>3.47812343673212-32.6313386250592i</v>
      </c>
      <c r="E1676" t="str">
        <f t="shared" si="479"/>
        <v>159.974388296454-2.60867285019519i</v>
      </c>
      <c r="F1676" t="str">
        <f t="shared" si="480"/>
        <v>2.90990965801798-306.203998377018i</v>
      </c>
      <c r="G1676" t="str">
        <f t="shared" si="481"/>
        <v>0.999999913436518-0.000294216713893352i</v>
      </c>
      <c r="H1676" t="str">
        <f t="shared" si="482"/>
        <v>15.3452349539208+11.5879145066502i</v>
      </c>
      <c r="I1676" t="str">
        <f t="shared" si="483"/>
        <v>24.3258581042889-31.5847380500054i</v>
      </c>
      <c r="K1676" t="str">
        <f t="shared" si="484"/>
        <v>0.207504881869895-0.158364003315113i</v>
      </c>
      <c r="L1676" t="str">
        <f t="shared" si="485"/>
        <v>0.000833333333333333-1.65293854287418i</v>
      </c>
      <c r="M1676" t="str">
        <f t="shared" si="486"/>
        <v>0.005-0.581622225246638i</v>
      </c>
      <c r="N1676">
        <f t="shared" si="487"/>
        <v>57.79964347149199</v>
      </c>
      <c r="O1676">
        <f t="shared" si="488"/>
        <v>44.675982062287616</v>
      </c>
      <c r="P1676" s="3">
        <f t="shared" si="489"/>
        <v>44.675982062287616</v>
      </c>
      <c r="Q1676" s="3">
        <f t="shared" si="490"/>
        <v>-122.20035652850801</v>
      </c>
      <c r="R1676">
        <f t="shared" si="491"/>
        <v>57.79964347149199</v>
      </c>
      <c r="S1676">
        <f t="shared" si="492"/>
        <v>0.48777133760215186</v>
      </c>
      <c r="T1676">
        <f t="shared" si="475"/>
        <v>44.675982062287616</v>
      </c>
    </row>
    <row r="1677" spans="1:20" x14ac:dyDescent="0.25">
      <c r="A1677">
        <f t="shared" si="476"/>
        <v>3076.403780951578</v>
      </c>
      <c r="B1677">
        <f t="shared" si="493"/>
        <v>489.62486868504004</v>
      </c>
      <c r="C1677" t="str">
        <f t="shared" si="477"/>
        <v>-91.0179948224708-144.079382143358i</v>
      </c>
      <c r="D1677" t="str">
        <f t="shared" si="478"/>
        <v>3.47812342482871-32.5078266390879i</v>
      </c>
      <c r="E1677" t="str">
        <f t="shared" si="479"/>
        <v>159.962987351091-2.60918983519398i</v>
      </c>
      <c r="F1677" t="str">
        <f t="shared" si="480"/>
        <v>2.90990965609996-305.04483452488i</v>
      </c>
      <c r="G1677" t="str">
        <f t="shared" si="481"/>
        <v>0.999999912777385-0.000295334737211481i</v>
      </c>
      <c r="H1677" t="str">
        <f t="shared" si="482"/>
        <v>15.346719664968+11.6322776768978i</v>
      </c>
      <c r="I1677" t="str">
        <f t="shared" si="483"/>
        <v>24.3265675487954-31.4664991820798i</v>
      </c>
      <c r="K1677" t="str">
        <f t="shared" si="484"/>
        <v>0.206922980746904-0.158513958368275i</v>
      </c>
      <c r="L1677" t="str">
        <f t="shared" si="485"/>
        <v>0.000833333333333333-1.64668115448713i</v>
      </c>
      <c r="M1677" t="str">
        <f t="shared" si="486"/>
        <v>0.005-0.579420427621673i</v>
      </c>
      <c r="N1677">
        <f t="shared" si="487"/>
        <v>57.718531203784835</v>
      </c>
      <c r="O1677">
        <f t="shared" si="488"/>
        <v>44.630436242586207</v>
      </c>
      <c r="P1677" s="3">
        <f t="shared" si="489"/>
        <v>44.630436242586207</v>
      </c>
      <c r="Q1677" s="3">
        <f t="shared" si="490"/>
        <v>-122.28146879621517</v>
      </c>
      <c r="R1677">
        <f t="shared" si="491"/>
        <v>57.718531203784835</v>
      </c>
      <c r="S1677">
        <f t="shared" si="492"/>
        <v>0.48962486868504002</v>
      </c>
      <c r="T1677">
        <f t="shared" si="475"/>
        <v>44.630436242586207</v>
      </c>
    </row>
    <row r="1678" spans="1:20" x14ac:dyDescent="0.25">
      <c r="A1678">
        <f t="shared" si="476"/>
        <v>3088.0941153191939</v>
      </c>
      <c r="B1678">
        <f t="shared" si="493"/>
        <v>491.4854431860432</v>
      </c>
      <c r="C1678" t="str">
        <f t="shared" si="477"/>
        <v>-90.7441733910576-143.196612949012i</v>
      </c>
      <c r="D1678" t="str">
        <f t="shared" si="478"/>
        <v>3.47812341283469-32.3847822891165i</v>
      </c>
      <c r="E1678" t="str">
        <f t="shared" si="479"/>
        <v>159.951569620012-2.60965809674566i</v>
      </c>
      <c r="F1678" t="str">
        <f t="shared" si="480"/>
        <v>2.90990965416734-303.890058845099i</v>
      </c>
      <c r="G1678" t="str">
        <f t="shared" si="481"/>
        <v>0.999999912113234-0.000296457009015993i</v>
      </c>
      <c r="H1678" t="str">
        <f t="shared" si="482"/>
        <v>15.348215829471+11.6768132113195i</v>
      </c>
      <c r="I1678" t="str">
        <f t="shared" si="483"/>
        <v>24.3272824356551-31.3487131762908i</v>
      </c>
      <c r="K1678" t="str">
        <f t="shared" si="484"/>
        <v>0.206339985080511-0.158661913195588i</v>
      </c>
      <c r="L1678" t="str">
        <f t="shared" si="485"/>
        <v>0.000833333333333333-1.64044745416132i</v>
      </c>
      <c r="M1678" t="str">
        <f t="shared" si="486"/>
        <v>0.005-0.577226965154088i</v>
      </c>
      <c r="N1678">
        <f t="shared" si="487"/>
        <v>57.637427885818283</v>
      </c>
      <c r="O1678">
        <f t="shared" si="488"/>
        <v>44.584833632393874</v>
      </c>
      <c r="P1678" s="3">
        <f t="shared" si="489"/>
        <v>44.584833632393874</v>
      </c>
      <c r="Q1678" s="3">
        <f t="shared" si="490"/>
        <v>-122.36257211418172</v>
      </c>
      <c r="R1678">
        <f t="shared" si="491"/>
        <v>57.637427885818283</v>
      </c>
      <c r="S1678">
        <f t="shared" si="492"/>
        <v>0.4914854431860432</v>
      </c>
      <c r="T1678">
        <f t="shared" si="475"/>
        <v>44.584833632393874</v>
      </c>
    </row>
    <row r="1679" spans="1:20" x14ac:dyDescent="0.25">
      <c r="A1679">
        <f t="shared" si="476"/>
        <v>3099.8288729574069</v>
      </c>
      <c r="B1679">
        <f t="shared" si="493"/>
        <v>493.35308787015015</v>
      </c>
      <c r="C1679" t="str">
        <f t="shared" si="477"/>
        <v>-90.4699242532861-142.317937935044i</v>
      </c>
      <c r="D1679" t="str">
        <f t="shared" si="478"/>
        <v>3.47812340074926-32.2622038051103i</v>
      </c>
      <c r="E1679" t="str">
        <f t="shared" si="479"/>
        <v>159.940135407719-2.61007743782644i</v>
      </c>
      <c r="F1679" t="str">
        <f t="shared" si="480"/>
        <v>2.90990965222-302.739654725837i</v>
      </c>
      <c r="G1679" t="str">
        <f t="shared" si="481"/>
        <v>0.999999911444026-0.000297583545451108i</v>
      </c>
      <c r="H1679" t="str">
        <f t="shared" si="482"/>
        <v>15.3497235369253+11.7215218085516i</v>
      </c>
      <c r="I1679" t="str">
        <f t="shared" si="483"/>
        <v>24.3280028069278-31.231378340633i</v>
      </c>
      <c r="K1679" t="str">
        <f t="shared" si="484"/>
        <v>0.205755908599739-0.158807857929513i</v>
      </c>
      <c r="L1679" t="str">
        <f t="shared" si="485"/>
        <v>0.000833333333333333-1.63423735222287i</v>
      </c>
      <c r="M1679" t="str">
        <f t="shared" si="486"/>
        <v>0.005-0.575041806290185i</v>
      </c>
      <c r="N1679">
        <f t="shared" si="487"/>
        <v>57.556335246647151</v>
      </c>
      <c r="O1679">
        <f t="shared" si="488"/>
        <v>44.539174159507269</v>
      </c>
      <c r="P1679" s="3">
        <f t="shared" si="489"/>
        <v>44.539174159507269</v>
      </c>
      <c r="Q1679" s="3">
        <f t="shared" si="490"/>
        <v>-122.44366475335285</v>
      </c>
      <c r="R1679">
        <f t="shared" si="491"/>
        <v>57.556335246647151</v>
      </c>
      <c r="S1679">
        <f t="shared" si="492"/>
        <v>0.49335308787015014</v>
      </c>
      <c r="T1679">
        <f t="shared" si="475"/>
        <v>44.539174159507269</v>
      </c>
    </row>
    <row r="1680" spans="1:20" x14ac:dyDescent="0.25">
      <c r="A1680">
        <f t="shared" si="476"/>
        <v>3111.6082226746453</v>
      </c>
      <c r="B1680">
        <f t="shared" si="493"/>
        <v>495.22782960405675</v>
      </c>
      <c r="C1680" t="str">
        <f t="shared" si="477"/>
        <v>-90.195254314913-141.443349187324i</v>
      </c>
      <c r="D1680" t="str">
        <f t="shared" si="478"/>
        <v>3.47812338857192-32.1400894237371i</v>
      </c>
      <c r="E1680" t="str">
        <f t="shared" si="479"/>
        <v>159.928685020769-2.61044766381474i</v>
      </c>
      <c r="F1680" t="str">
        <f t="shared" si="480"/>
        <v>2.90990965025784-301.593605618145i</v>
      </c>
      <c r="G1680" t="str">
        <f t="shared" si="481"/>
        <v>0.999999910769722-0.000298714362722398i</v>
      </c>
      <c r="H1680" t="str">
        <f t="shared" si="482"/>
        <v>15.3512428775436+11.7664041703915i</v>
      </c>
      <c r="I1680" t="str">
        <f t="shared" si="483"/>
        <v>24.328728705004-31.1144929896202i</v>
      </c>
      <c r="K1680" t="str">
        <f t="shared" si="484"/>
        <v>0.205170765146864-0.15895178281466i</v>
      </c>
      <c r="L1680" t="str">
        <f t="shared" si="485"/>
        <v>0.000833333333333333-1.62805075933739i</v>
      </c>
      <c r="M1680" t="str">
        <f t="shared" si="486"/>
        <v>0.005-0.572864919595721i</v>
      </c>
      <c r="N1680">
        <f t="shared" si="487"/>
        <v>57.475255021997668</v>
      </c>
      <c r="O1680">
        <f t="shared" si="488"/>
        <v>44.493457753385314</v>
      </c>
      <c r="P1680" s="3">
        <f t="shared" si="489"/>
        <v>44.493457753385314</v>
      </c>
      <c r="Q1680" s="3">
        <f t="shared" si="490"/>
        <v>-122.52474497800233</v>
      </c>
      <c r="R1680">
        <f t="shared" si="491"/>
        <v>57.475255021997668</v>
      </c>
      <c r="S1680">
        <f t="shared" si="492"/>
        <v>0.49522782960405676</v>
      </c>
      <c r="T1680">
        <f t="shared" si="475"/>
        <v>44.493457753385314</v>
      </c>
    </row>
    <row r="1681" spans="1:20" x14ac:dyDescent="0.25">
      <c r="A1681">
        <f t="shared" si="476"/>
        <v>3123.4323339208086</v>
      </c>
      <c r="B1681">
        <f t="shared" si="493"/>
        <v>497.10969535655215</v>
      </c>
      <c r="C1681" t="str">
        <f t="shared" si="477"/>
        <v>-89.9201705271494-140.572838776889i</v>
      </c>
      <c r="D1681" t="str">
        <f t="shared" si="478"/>
        <v>3.47812337630178-32.0184373883404i</v>
      </c>
      <c r="E1681" t="str">
        <f t="shared" si="479"/>
        <v>159.917218767752-2.61076858251185i</v>
      </c>
      <c r="F1681" t="str">
        <f t="shared" si="480"/>
        <v>2.90990964828073-300.451895035723i</v>
      </c>
      <c r="G1681" t="str">
        <f t="shared" si="481"/>
        <v>0.999999910090283-0.000299849477097014i</v>
      </c>
      <c r="H1681" t="str">
        <f t="shared" si="482"/>
        <v>15.3527739422614+11.8114610018156i</v>
      </c>
      <c r="I1681" t="str">
        <f t="shared" si="483"/>
        <v>24.3294601726061-30.9980554442606i</v>
      </c>
      <c r="K1681" t="str">
        <f t="shared" si="484"/>
        <v>0.204584568676288-0.159093678209324i</v>
      </c>
      <c r="L1681" t="str">
        <f t="shared" si="485"/>
        <v>0.000833333333333333-1.62188758650865i</v>
      </c>
      <c r="M1681" t="str">
        <f t="shared" si="486"/>
        <v>0.005-0.570696273755453i</v>
      </c>
      <c r="N1681">
        <f t="shared" si="487"/>
        <v>57.394188954184074</v>
      </c>
      <c r="O1681">
        <f t="shared" si="488"/>
        <v>44.447684345159999</v>
      </c>
      <c r="P1681" s="3">
        <f t="shared" si="489"/>
        <v>44.447684345159999</v>
      </c>
      <c r="Q1681" s="3">
        <f t="shared" si="490"/>
        <v>-122.60581104581593</v>
      </c>
      <c r="R1681">
        <f t="shared" si="491"/>
        <v>57.394188954184074</v>
      </c>
      <c r="S1681">
        <f t="shared" si="492"/>
        <v>0.49710969535655214</v>
      </c>
      <c r="T1681">
        <f t="shared" si="475"/>
        <v>44.447684345159999</v>
      </c>
    </row>
    <row r="1682" spans="1:20" x14ac:dyDescent="0.25">
      <c r="A1682">
        <f t="shared" si="476"/>
        <v>3135.3013767897078</v>
      </c>
      <c r="B1682">
        <f t="shared" si="493"/>
        <v>498.99871219890707</v>
      </c>
      <c r="C1682" t="str">
        <f t="shared" si="477"/>
        <v>-89.6446798860212-139.706398759148i</v>
      </c>
      <c r="D1682" t="str">
        <f t="shared" si="478"/>
        <v>3.47812336393825-31.8972459489146i</v>
      </c>
      <c r="E1682" t="str">
        <f t="shared" si="479"/>
        <v>159.905736959263-2.61104000417378i</v>
      </c>
      <c r="F1682" t="str">
        <f t="shared" si="480"/>
        <v>2.90990964628856-299.31450655468i</v>
      </c>
      <c r="G1682" t="str">
        <f t="shared" si="481"/>
        <v>0.999999909405671-0.000300988904903922i</v>
      </c>
      <c r="H1682" t="str">
        <f t="shared" si="482"/>
        <v>15.3543168227428+11.8566930109976i</v>
      </c>
      <c r="I1682" t="str">
        <f t="shared" si="483"/>
        <v>24.3301972527924-30.8820640320318i</v>
      </c>
      <c r="K1682" t="str">
        <f t="shared" si="484"/>
        <v>0.203997333253381-0.159233534587013i</v>
      </c>
      <c r="L1682" t="str">
        <f t="shared" si="485"/>
        <v>0.000833333333333333-1.61574774507736i</v>
      </c>
      <c r="M1682" t="str">
        <f t="shared" si="486"/>
        <v>0.005-0.568535837572675i</v>
      </c>
      <c r="N1682">
        <f t="shared" si="487"/>
        <v>57.313138792021547</v>
      </c>
      <c r="O1682">
        <f t="shared" si="488"/>
        <v>44.401853867647667</v>
      </c>
      <c r="P1682" s="3">
        <f t="shared" si="489"/>
        <v>44.401853867647667</v>
      </c>
      <c r="Q1682" s="3">
        <f t="shared" si="490"/>
        <v>-122.68686120797845</v>
      </c>
      <c r="R1682">
        <f t="shared" si="491"/>
        <v>57.313138792021547</v>
      </c>
      <c r="S1682">
        <f t="shared" si="492"/>
        <v>0.49899871219890707</v>
      </c>
      <c r="T1682">
        <f t="shared" si="475"/>
        <v>44.401853867647667</v>
      </c>
    </row>
    <row r="1683" spans="1:20" x14ac:dyDescent="0.25">
      <c r="A1683">
        <f t="shared" si="476"/>
        <v>3147.2155220215086</v>
      </c>
      <c r="B1683">
        <f t="shared" si="493"/>
        <v>500.8949073052629</v>
      </c>
      <c r="C1683" t="str">
        <f t="shared" si="477"/>
        <v>-89.3687894317071-138.844021173096i</v>
      </c>
      <c r="D1683" t="str">
        <f t="shared" si="478"/>
        <v>3.47812335148057-31.7765133620804i</v>
      </c>
      <c r="E1683" t="str">
        <f t="shared" si="479"/>
        <v>159.894239907873-2.61126174153418i</v>
      </c>
      <c r="F1683" t="str">
        <f t="shared" si="480"/>
        <v>2.90990964428125-298.181423813301i</v>
      </c>
      <c r="G1683" t="str">
        <f t="shared" si="481"/>
        <v>0.999999908715846-0.000302132662534138i</v>
      </c>
      <c r="H1683" t="str">
        <f t="shared" si="482"/>
        <v>15.3558716113873+11.9021009093261i</v>
      </c>
      <c r="I1683" t="str">
        <f t="shared" si="483"/>
        <v>24.3309399889581-30.7665170868591i</v>
      </c>
      <c r="K1683" t="str">
        <f t="shared" si="484"/>
        <v>0.2034090730533-0.159371342537949i</v>
      </c>
      <c r="L1683" t="str">
        <f t="shared" si="485"/>
        <v>0.000833333333333333-1.60963114671983i</v>
      </c>
      <c r="M1683" t="str">
        <f t="shared" si="486"/>
        <v>0.005-0.566383579968793i</v>
      </c>
      <c r="N1683">
        <f t="shared" si="487"/>
        <v>57.232106290741811</v>
      </c>
      <c r="O1683">
        <f t="shared" si="488"/>
        <v>44.355966255359689</v>
      </c>
      <c r="P1683" s="3">
        <f t="shared" si="489"/>
        <v>44.355966255359689</v>
      </c>
      <c r="Q1683" s="3">
        <f t="shared" si="490"/>
        <v>-122.76789370925819</v>
      </c>
      <c r="R1683">
        <f t="shared" si="491"/>
        <v>57.232106290741811</v>
      </c>
      <c r="S1683">
        <f t="shared" si="492"/>
        <v>0.50089490730526287</v>
      </c>
      <c r="T1683">
        <f t="shared" si="475"/>
        <v>44.355966255359689</v>
      </c>
    </row>
    <row r="1684" spans="1:20" x14ac:dyDescent="0.25">
      <c r="A1684">
        <f t="shared" si="476"/>
        <v>3159.1749410051902</v>
      </c>
      <c r="B1684">
        <f t="shared" si="493"/>
        <v>502.79830795302291</v>
      </c>
      <c r="C1684" t="str">
        <f t="shared" si="477"/>
        <v>-89.0925062478743-137.985698040535i</v>
      </c>
      <c r="D1684" t="str">
        <f t="shared" si="478"/>
        <v>3.47812333892803-31.656237891059i</v>
      </c>
      <c r="E1684" t="str">
        <f t="shared" si="479"/>
        <v>159.882727928104-2.61143360983i</v>
      </c>
      <c r="F1684" t="str">
        <f t="shared" si="480"/>
        <v>2.90990964225864-297.05263051181i</v>
      </c>
      <c r="G1684" t="str">
        <f t="shared" si="481"/>
        <v>0.999999908020768-0.000303280766440964i</v>
      </c>
      <c r="H1684" t="str">
        <f t="shared" si="482"/>
        <v>15.3574384013352+11.9476854114236i</v>
      </c>
      <c r="I1684" t="str">
        <f t="shared" si="483"/>
        <v>24.3316884248395-30.6514129490899i</v>
      </c>
      <c r="K1684" t="str">
        <f t="shared" si="484"/>
        <v>0.202819802359791-0.159507092770571i</v>
      </c>
      <c r="L1684" t="str">
        <f t="shared" si="485"/>
        <v>0.000833333333333333-1.60353770344673i</v>
      </c>
      <c r="M1684" t="str">
        <f t="shared" si="486"/>
        <v>0.005-0.56423946998286i</v>
      </c>
      <c r="N1684">
        <f t="shared" si="487"/>
        <v>57.151093211905476</v>
      </c>
      <c r="O1684">
        <f t="shared" si="488"/>
        <v>44.31002144451331</v>
      </c>
      <c r="P1684" s="3">
        <f t="shared" si="489"/>
        <v>44.31002144451331</v>
      </c>
      <c r="Q1684" s="3">
        <f t="shared" si="490"/>
        <v>-122.84890678809452</v>
      </c>
      <c r="R1684">
        <f t="shared" si="491"/>
        <v>57.151093211905476</v>
      </c>
      <c r="S1684">
        <f t="shared" si="492"/>
        <v>0.50279830795302294</v>
      </c>
      <c r="T1684">
        <f t="shared" si="475"/>
        <v>44.31002144451331</v>
      </c>
    </row>
    <row r="1685" spans="1:20" x14ac:dyDescent="0.25">
      <c r="A1685">
        <f t="shared" si="476"/>
        <v>3171.1798057810101</v>
      </c>
      <c r="B1685">
        <f t="shared" si="493"/>
        <v>504.70894152324439</v>
      </c>
      <c r="C1685" t="str">
        <f t="shared" si="477"/>
        <v>-88.8158374610001-137.1314213653i</v>
      </c>
      <c r="D1685" t="str">
        <f t="shared" si="478"/>
        <v>3.47812332627988-31.5364178056472i</v>
      </c>
      <c r="E1685" t="str">
        <f t="shared" si="479"/>
        <v>159.871201336401-2.61155542682782i</v>
      </c>
      <c r="F1685" t="str">
        <f t="shared" si="480"/>
        <v>2.90990964022061-295.928110412137i</v>
      </c>
      <c r="G1685" t="str">
        <f t="shared" si="481"/>
        <v>0.999999907320398-0.000304433233140223i</v>
      </c>
      <c r="H1685" t="str">
        <f t="shared" si="482"/>
        <v>15.3590172864745+11.9934472351648i</v>
      </c>
      <c r="I1685" t="str">
        <f t="shared" si="483"/>
        <v>24.3324426045164-30.5367499654722i</v>
      </c>
      <c r="K1685" t="str">
        <f t="shared" si="484"/>
        <v>0.202229535563951-0.15964077611301i</v>
      </c>
      <c r="L1685" t="str">
        <f t="shared" si="485"/>
        <v>0.000833333333333333-1.59746732760184i</v>
      </c>
      <c r="M1685" t="str">
        <f t="shared" si="486"/>
        <v>0.005-0.562103476771128i</v>
      </c>
      <c r="N1685">
        <f t="shared" si="487"/>
        <v>57.070101323313708</v>
      </c>
      <c r="O1685">
        <f t="shared" si="488"/>
        <v>44.264019373041904</v>
      </c>
      <c r="P1685" s="3">
        <f t="shared" si="489"/>
        <v>44.264019373041904</v>
      </c>
      <c r="Q1685" s="3">
        <f t="shared" si="490"/>
        <v>-122.92989867668629</v>
      </c>
      <c r="R1685">
        <f t="shared" si="491"/>
        <v>57.070101323313708</v>
      </c>
      <c r="S1685">
        <f t="shared" si="492"/>
        <v>0.50470894152324441</v>
      </c>
      <c r="T1685">
        <f t="shared" si="475"/>
        <v>44.264019373041904</v>
      </c>
    </row>
    <row r="1686" spans="1:20" x14ac:dyDescent="0.25">
      <c r="A1686">
        <f t="shared" si="476"/>
        <v>3183.2302890429783</v>
      </c>
      <c r="B1686">
        <f t="shared" si="493"/>
        <v>506.62683550103276</v>
      </c>
      <c r="C1686" t="str">
        <f t="shared" si="477"/>
        <v>-88.5387902396879-136.281183132506i</v>
      </c>
      <c r="D1686" t="str">
        <f t="shared" si="478"/>
        <v>3.47812331353544-31.417051382193i</v>
      </c>
      <c r="E1686" t="str">
        <f t="shared" si="479"/>
        <v>159.8596604511-2.61162701284809i</v>
      </c>
      <c r="F1686" t="str">
        <f t="shared" si="480"/>
        <v>2.90990963816708-294.807847337681i</v>
      </c>
      <c r="G1686" t="str">
        <f t="shared" si="481"/>
        <v>0.999999906614695-0.000305590079210501i</v>
      </c>
      <c r="H1686" t="str">
        <f t="shared" si="482"/>
        <v>15.3606083614466+12.0393871016948i</v>
      </c>
      <c r="I1686" t="str">
        <f t="shared" si="483"/>
        <v>24.3332025724139-30.4225264891288i</v>
      </c>
      <c r="K1686" t="str">
        <f t="shared" si="484"/>
        <v>0.201638287162992-0.159772383514563i</v>
      </c>
      <c r="L1686" t="str">
        <f t="shared" si="485"/>
        <v>0.000833333333333333-1.59141993186077i</v>
      </c>
      <c r="M1686" t="str">
        <f t="shared" si="486"/>
        <v>0.005-0.559975569606624i</v>
      </c>
      <c r="N1686">
        <f t="shared" si="487"/>
        <v>56.989132398919935</v>
      </c>
      <c r="O1686">
        <f t="shared" si="488"/>
        <v>44.217959980605741</v>
      </c>
      <c r="P1686" s="3">
        <f t="shared" si="489"/>
        <v>44.217959980605741</v>
      </c>
      <c r="Q1686" s="3">
        <f t="shared" si="490"/>
        <v>-123.01086760108007</v>
      </c>
      <c r="R1686">
        <f t="shared" si="491"/>
        <v>56.989132398919935</v>
      </c>
      <c r="S1686">
        <f t="shared" si="492"/>
        <v>0.50662683550103271</v>
      </c>
      <c r="T1686">
        <f t="shared" si="475"/>
        <v>44.217959980605741</v>
      </c>
    </row>
    <row r="1687" spans="1:20" x14ac:dyDescent="0.25">
      <c r="A1687">
        <f t="shared" si="476"/>
        <v>3195.3265641413414</v>
      </c>
      <c r="B1687">
        <f t="shared" si="493"/>
        <v>508.55201747593668</v>
      </c>
      <c r="C1687" t="str">
        <f t="shared" si="477"/>
        <v>-88.2613717939691-135.434975307788i</v>
      </c>
      <c r="D1687" t="str">
        <f t="shared" si="478"/>
        <v>3.47812330069398-31.2981369035703i</v>
      </c>
      <c r="E1687" t="str">
        <f t="shared" si="479"/>
        <v>159.848105592403-2.61164819078986i</v>
      </c>
      <c r="F1687" t="str">
        <f t="shared" si="480"/>
        <v>2.9099096360979-293.691825173085i</v>
      </c>
      <c r="G1687" t="str">
        <f t="shared" si="481"/>
        <v>0.999999905903618-0.000306751321293377i</v>
      </c>
      <c r="H1687" t="str">
        <f t="shared" si="482"/>
        <v>15.3622117216532+12.0855057354489i</v>
      </c>
      <c r="I1687" t="str">
        <f t="shared" si="483"/>
        <v>24.3339683733075-30.3087408795366i</v>
      </c>
      <c r="K1687" t="str">
        <f t="shared" si="484"/>
        <v>0.201046071758948-0.159901906047139i</v>
      </c>
      <c r="L1687" t="str">
        <f t="shared" si="485"/>
        <v>0.000833333333333333-1.5853954292297i</v>
      </c>
      <c r="M1687" t="str">
        <f t="shared" si="486"/>
        <v>0.005-0.557855717878686i</v>
      </c>
      <c r="N1687">
        <f t="shared" si="487"/>
        <v>56.908188218739227</v>
      </c>
      <c r="O1687">
        <f t="shared" si="488"/>
        <v>44.171843208601885</v>
      </c>
      <c r="P1687" s="3">
        <f t="shared" si="489"/>
        <v>44.171843208601885</v>
      </c>
      <c r="Q1687" s="3">
        <f t="shared" si="490"/>
        <v>-123.09181178126077</v>
      </c>
      <c r="R1687">
        <f t="shared" si="491"/>
        <v>56.908188218739227</v>
      </c>
      <c r="S1687">
        <f t="shared" si="492"/>
        <v>0.5085520174759367</v>
      </c>
      <c r="T1687">
        <f t="shared" si="475"/>
        <v>44.171843208601885</v>
      </c>
    </row>
    <row r="1688" spans="1:20" x14ac:dyDescent="0.25">
      <c r="A1688">
        <f t="shared" si="476"/>
        <v>3207.4688050850787</v>
      </c>
      <c r="B1688">
        <f t="shared" si="493"/>
        <v>510.48451514234523</v>
      </c>
      <c r="C1688" t="str">
        <f t="shared" si="477"/>
        <v>-87.9835893745986-134.592789836567i</v>
      </c>
      <c r="D1688" t="str">
        <f t="shared" si="478"/>
        <v>3.47812328775472-31.1796726591542i</v>
      </c>
      <c r="E1688" t="str">
        <f t="shared" si="479"/>
        <v>159.836537082349-2.61161878615389i</v>
      </c>
      <c r="F1688" t="str">
        <f t="shared" si="480"/>
        <v>2.90990963401299-292.580027863992i</v>
      </c>
      <c r="G1688" t="str">
        <f t="shared" si="481"/>
        <v>0.999999905187127-0.000307916976093672i</v>
      </c>
      <c r="H1688" t="str">
        <f t="shared" si="482"/>
        <v>15.3638274632622+12.1318038641706i</v>
      </c>
      <c r="I1688" t="str">
        <f t="shared" si="483"/>
        <v>24.3347400523232-30.1953915025008i</v>
      </c>
      <c r="K1688" t="str">
        <f t="shared" si="484"/>
        <v>0.200452904057394-0.160029334906699i</v>
      </c>
      <c r="L1688" t="str">
        <f t="shared" si="485"/>
        <v>0.000833333333333333-1.57939373304413i</v>
      </c>
      <c r="M1688" t="str">
        <f t="shared" si="486"/>
        <v>0.005-0.555743891092533i</v>
      </c>
      <c r="N1688">
        <f t="shared" si="487"/>
        <v>56.827270568758721</v>
      </c>
      <c r="O1688">
        <f t="shared" si="488"/>
        <v>44.125669000174582</v>
      </c>
      <c r="P1688" s="3">
        <f t="shared" si="489"/>
        <v>44.125669000174582</v>
      </c>
      <c r="Q1688" s="3">
        <f t="shared" si="490"/>
        <v>-123.17272943124128</v>
      </c>
      <c r="R1688">
        <f t="shared" si="491"/>
        <v>56.827270568758721</v>
      </c>
      <c r="S1688">
        <f t="shared" si="492"/>
        <v>0.51048451514234527</v>
      </c>
      <c r="T1688">
        <f t="shared" si="475"/>
        <v>44.125669000174582</v>
      </c>
    </row>
    <row r="1689" spans="1:20" x14ac:dyDescent="0.25">
      <c r="A1689">
        <f t="shared" si="476"/>
        <v>3219.6571865444021</v>
      </c>
      <c r="B1689">
        <f t="shared" si="493"/>
        <v>512.4243562998862</v>
      </c>
      <c r="C1689" t="str">
        <f t="shared" si="477"/>
        <v>-87.7054502723412-133.754618643319i</v>
      </c>
      <c r="D1689" t="str">
        <f t="shared" si="478"/>
        <v>3.47812327471694-31.0616569447971i</v>
      </c>
      <c r="E1689" t="str">
        <f t="shared" si="479"/>
        <v>159.82495524478-2.6115386270679i</v>
      </c>
      <c r="F1689" t="str">
        <f t="shared" si="480"/>
        <v>2.90990963191218-291.472439416828i</v>
      </c>
      <c r="G1689" t="str">
        <f t="shared" si="481"/>
        <v>0.99999990446518-0.000309087060379684i</v>
      </c>
      <c r="H1689" t="str">
        <f t="shared" si="482"/>
        <v>15.3654556832145+12.1782822189306i</v>
      </c>
      <c r="I1689" t="str">
        <f t="shared" si="483"/>
        <v>24.3355176549416-30.0824767301338i</v>
      </c>
      <c r="K1689" t="str">
        <f t="shared" si="484"/>
        <v>0.19985879886612-0.160154661414678i</v>
      </c>
      <c r="L1689" t="str">
        <f t="shared" si="485"/>
        <v>0.000833333333333333-1.57341475696765i</v>
      </c>
      <c r="M1689" t="str">
        <f t="shared" si="486"/>
        <v>0.005-0.553640058868832i</v>
      </c>
      <c r="N1689">
        <f t="shared" si="487"/>
        <v>56.746381240845921</v>
      </c>
      <c r="O1689">
        <f t="shared" si="488"/>
        <v>44.079437300225251</v>
      </c>
      <c r="P1689" s="3">
        <f t="shared" si="489"/>
        <v>44.079437300225251</v>
      </c>
      <c r="Q1689" s="3">
        <f t="shared" si="490"/>
        <v>-123.25361875915408</v>
      </c>
      <c r="R1689">
        <f t="shared" si="491"/>
        <v>56.746381240845921</v>
      </c>
      <c r="S1689">
        <f t="shared" si="492"/>
        <v>0.51242435629988625</v>
      </c>
      <c r="T1689">
        <f t="shared" si="475"/>
        <v>44.079437300225251</v>
      </c>
    </row>
    <row r="1690" spans="1:20" x14ac:dyDescent="0.25">
      <c r="A1690">
        <f t="shared" si="476"/>
        <v>3231.8918838532713</v>
      </c>
      <c r="B1690">
        <f t="shared" si="493"/>
        <v>514.37156885382581</v>
      </c>
      <c r="C1690" t="str">
        <f t="shared" si="477"/>
        <v>-87.426961817245-132.920453630847i</v>
      </c>
      <c r="D1690" t="str">
        <f t="shared" si="478"/>
        <v>3.4781232615799-30.9440880628031i</v>
      </c>
      <c r="E1690" t="str">
        <f t="shared" si="479"/>
        <v>159.813360405316-2.61140754430888i</v>
      </c>
      <c r="F1690" t="str">
        <f t="shared" si="480"/>
        <v>2.90990962979538-290.369043898558i</v>
      </c>
      <c r="G1690" t="str">
        <f t="shared" si="481"/>
        <v>0.999999903737736-0.000310261590983428i</v>
      </c>
      <c r="H1690" t="str">
        <f t="shared" si="482"/>
        <v>15.3670964792304+12.2249415341472i</v>
      </c>
      <c r="I1690" t="str">
        <f t="shared" si="483"/>
        <v>24.3363012270015-29.9699949408307i</v>
      </c>
      <c r="K1690" t="str">
        <f t="shared" si="484"/>
        <v>0.199263771093783-0.160277877019387i</v>
      </c>
      <c r="L1690" t="str">
        <f t="shared" si="485"/>
        <v>0.000833333333333333-1.56745841499069i</v>
      </c>
      <c r="M1690" t="str">
        <f t="shared" si="486"/>
        <v>0.005-0.551544190943246i</v>
      </c>
      <c r="N1690">
        <f t="shared" si="487"/>
        <v>56.665522032655943</v>
      </c>
      <c r="O1690">
        <f t="shared" si="488"/>
        <v>44.033148055422053</v>
      </c>
      <c r="P1690" s="3">
        <f t="shared" si="489"/>
        <v>44.033148055422053</v>
      </c>
      <c r="Q1690" s="3">
        <f t="shared" si="490"/>
        <v>-123.33447796734406</v>
      </c>
      <c r="R1690">
        <f t="shared" si="491"/>
        <v>56.665522032655943</v>
      </c>
      <c r="S1690">
        <f t="shared" si="492"/>
        <v>0.51437156885382584</v>
      </c>
      <c r="T1690">
        <f t="shared" si="475"/>
        <v>44.033148055422053</v>
      </c>
    </row>
    <row r="1691" spans="1:20" x14ac:dyDescent="0.25">
      <c r="A1691">
        <f t="shared" si="476"/>
        <v>3244.1730730119139</v>
      </c>
      <c r="B1691">
        <f t="shared" si="493"/>
        <v>516.32618081547037</v>
      </c>
      <c r="C1691" t="str">
        <f t="shared" si="477"/>
        <v>-87.1481313779115-132.090286679576i</v>
      </c>
      <c r="D1691" t="str">
        <f t="shared" si="478"/>
        <v>3.47812324834279-30.8269643219044i</v>
      </c>
      <c r="E1691" t="str">
        <f t="shared" si="479"/>
        <v>159.801752891322-2.61122537132662i</v>
      </c>
      <c r="F1691" t="str">
        <f t="shared" si="480"/>
        <v>2.90990962766248-289.269825436468i</v>
      </c>
      <c r="G1691" t="str">
        <f t="shared" si="481"/>
        <v>0.999999903004753-0.000311440584800885i</v>
      </c>
      <c r="H1691" t="str">
        <f t="shared" si="482"/>
        <v>15.3687499498161+12.2717825476043i</v>
      </c>
      <c r="I1691" t="str">
        <f t="shared" si="483"/>
        <v>24.3370908147014-29.8579445192472i</v>
      </c>
      <c r="K1691" t="str">
        <f t="shared" si="484"/>
        <v>0.198667835748551-0.160398973297404i</v>
      </c>
      <c r="L1691" t="str">
        <f t="shared" si="485"/>
        <v>0.000833333333333333-1.56152462142926i</v>
      </c>
      <c r="M1691" t="str">
        <f t="shared" si="486"/>
        <v>0.005-0.549456257166018i</v>
      </c>
      <c r="N1691">
        <f t="shared" si="487"/>
        <v>56.58469474753872</v>
      </c>
      <c r="O1691">
        <f t="shared" si="488"/>
        <v>43.986801214209791</v>
      </c>
      <c r="P1691" s="3">
        <f t="shared" si="489"/>
        <v>43.986801214209791</v>
      </c>
      <c r="Q1691" s="3">
        <f t="shared" si="490"/>
        <v>-123.41530525246128</v>
      </c>
      <c r="R1691">
        <f t="shared" si="491"/>
        <v>56.58469474753872</v>
      </c>
      <c r="S1691">
        <f t="shared" si="492"/>
        <v>0.51632618081547033</v>
      </c>
      <c r="T1691">
        <f t="shared" si="475"/>
        <v>43.986801214209791</v>
      </c>
    </row>
    <row r="1692" spans="1:20" x14ac:dyDescent="0.25">
      <c r="A1692">
        <f t="shared" si="476"/>
        <v>3256.5009306893589</v>
      </c>
      <c r="B1692">
        <f t="shared" si="493"/>
        <v>518.28822030256913</v>
      </c>
      <c r="C1692" t="str">
        <f t="shared" si="477"/>
        <v>-86.8689663607516-131.26410964685i</v>
      </c>
      <c r="D1692" t="str">
        <f t="shared" si="478"/>
        <v>3.47812323500492-30.7102840372367i</v>
      </c>
      <c r="E1692" t="str">
        <f t="shared" si="479"/>
        <v>159.790133031878-2.61099194426451i</v>
      </c>
      <c r="F1692" t="str">
        <f t="shared" si="480"/>
        <v>2.90990962551331-288.174768217932i</v>
      </c>
      <c r="G1692" t="str">
        <f t="shared" si="481"/>
        <v>0.999999902266188-0.000312624058792234i</v>
      </c>
      <c r="H1692" t="str">
        <f t="shared" si="482"/>
        <v>15.3704161942705+12.3188060004718i</v>
      </c>
      <c r="I1692" t="str">
        <f t="shared" si="483"/>
        <v>24.3378864646033-29.7463238562766i</v>
      </c>
      <c r="K1692" t="str">
        <f t="shared" si="484"/>
        <v>0.198071007936706-0.160517941954946i</v>
      </c>
      <c r="L1692" t="str">
        <f t="shared" si="485"/>
        <v>0.000833333333333333-1.55561329092375i</v>
      </c>
      <c r="M1692" t="str">
        <f t="shared" si="486"/>
        <v>0.005-0.547376227501511i</v>
      </c>
      <c r="N1692">
        <f t="shared" si="487"/>
        <v>56.503901194445305</v>
      </c>
      <c r="O1692">
        <f t="shared" si="488"/>
        <v>43.940396726819344</v>
      </c>
      <c r="P1692" s="3">
        <f t="shared" si="489"/>
        <v>43.940396726819344</v>
      </c>
      <c r="Q1692" s="3">
        <f t="shared" si="490"/>
        <v>-123.49609880555469</v>
      </c>
      <c r="R1692">
        <f t="shared" si="491"/>
        <v>56.503901194445305</v>
      </c>
      <c r="S1692">
        <f t="shared" si="492"/>
        <v>0.51828822030256916</v>
      </c>
      <c r="T1692">
        <f t="shared" si="475"/>
        <v>43.940396726819344</v>
      </c>
    </row>
    <row r="1693" spans="1:20" x14ac:dyDescent="0.25">
      <c r="A1693">
        <f t="shared" si="476"/>
        <v>3268.8756342259785</v>
      </c>
      <c r="B1693">
        <f t="shared" si="493"/>
        <v>520.2577155397189</v>
      </c>
      <c r="C1693" t="str">
        <f t="shared" si="477"/>
        <v>-86.5894742092356-130.441914366238i</v>
      </c>
      <c r="D1693" t="str">
        <f t="shared" si="478"/>
        <v>3.47812322156546-30.5940455303149i</v>
      </c>
      <c r="E1693" t="str">
        <f t="shared" si="479"/>
        <v>159.778501157747-2.61070710198425i</v>
      </c>
      <c r="F1693" t="str">
        <f t="shared" si="480"/>
        <v>2.9099096233478-287.083856490185i</v>
      </c>
      <c r="G1693" t="str">
        <f t="shared" si="481"/>
        <v>0.999999901522-0.00031381202998211i</v>
      </c>
      <c r="H1693" t="str">
        <f t="shared" si="482"/>
        <v>15.372095312692+12.366012637325i</v>
      </c>
      <c r="I1693" t="str">
        <f t="shared" si="483"/>
        <v>24.3386882236355-29.6351313490273i</v>
      </c>
      <c r="K1693" t="str">
        <f t="shared" si="484"/>
        <v>0.19747330286124-0.16063477482922i</v>
      </c>
      <c r="L1693" t="str">
        <f t="shared" si="485"/>
        <v>0.000833333333333333-1.54972433843768i</v>
      </c>
      <c r="M1693" t="str">
        <f t="shared" si="486"/>
        <v>0.005-0.545304072027806i</v>
      </c>
      <c r="N1693">
        <f t="shared" si="487"/>
        <v>56.423143187832167</v>
      </c>
      <c r="O1693">
        <f t="shared" si="488"/>
        <v>43.893934545276863</v>
      </c>
      <c r="P1693" s="3">
        <f t="shared" si="489"/>
        <v>43.893934545276863</v>
      </c>
      <c r="Q1693" s="3">
        <f t="shared" si="490"/>
        <v>-123.57685681216783</v>
      </c>
      <c r="R1693">
        <f t="shared" si="491"/>
        <v>56.423143187832167</v>
      </c>
      <c r="S1693">
        <f t="shared" si="492"/>
        <v>0.52025771553971889</v>
      </c>
      <c r="T1693">
        <f t="shared" si="475"/>
        <v>43.893934545276863</v>
      </c>
    </row>
    <row r="1694" spans="1:20" x14ac:dyDescent="0.25">
      <c r="A1694">
        <f t="shared" si="476"/>
        <v>3281.2973616360377</v>
      </c>
      <c r="B1694">
        <f t="shared" si="493"/>
        <v>522.2346948587699</v>
      </c>
      <c r="C1694" t="str">
        <f t="shared" si="477"/>
        <v>-86.3096624031363-129.623692646863i</v>
      </c>
      <c r="D1694" t="str">
        <f t="shared" si="478"/>
        <v>3.47812320802368-30.4782471290091i</v>
      </c>
      <c r="E1694" t="str">
        <f t="shared" si="479"/>
        <v>159.766857601346-2.61037068608501i</v>
      </c>
      <c r="F1694" t="str">
        <f t="shared" si="480"/>
        <v>2.90990962116579-285.997074560094i</v>
      </c>
      <c r="G1694" t="str">
        <f t="shared" si="481"/>
        <v>0.999999900772146-0.000315004515459835i</v>
      </c>
      <c r="H1694" t="str">
        <f t="shared" si="482"/>
        <v>15.3737874059844+12.4134032061647i</v>
      </c>
      <c r="I1694" t="str">
        <f t="shared" si="483"/>
        <v>24.3394961390957-29.5243654007982i</v>
      </c>
      <c r="K1694" t="str">
        <f t="shared" si="484"/>
        <v>0.196874735820422-0.160749463889765i</v>
      </c>
      <c r="L1694" t="str">
        <f t="shared" si="485"/>
        <v>0.000833333333333333-1.54385767925651i</v>
      </c>
      <c r="M1694" t="str">
        <f t="shared" si="486"/>
        <v>0.005-0.543239760936246i</v>
      </c>
      <c r="N1694">
        <f t="shared" si="487"/>
        <v>56.342422547566983</v>
      </c>
      <c r="O1694">
        <f t="shared" si="488"/>
        <v>43.847414623413449</v>
      </c>
      <c r="P1694" s="3">
        <f t="shared" si="489"/>
        <v>43.847414623413449</v>
      </c>
      <c r="Q1694" s="3">
        <f t="shared" si="490"/>
        <v>-123.65757745243302</v>
      </c>
      <c r="R1694">
        <f t="shared" si="491"/>
        <v>56.342422547566983</v>
      </c>
      <c r="S1694">
        <f t="shared" si="492"/>
        <v>0.52223469485876994</v>
      </c>
      <c r="T1694">
        <f t="shared" si="475"/>
        <v>43.847414623413449</v>
      </c>
    </row>
    <row r="1695" spans="1:20" x14ac:dyDescent="0.25">
      <c r="A1695">
        <f t="shared" si="476"/>
        <v>3293.7662916102545</v>
      </c>
      <c r="B1695">
        <f t="shared" si="493"/>
        <v>524.21918669923321</v>
      </c>
      <c r="C1695" t="str">
        <f t="shared" si="477"/>
        <v>-86.0295384577561-128.809436272729i</v>
      </c>
      <c r="D1695" t="str">
        <f t="shared" si="478"/>
        <v>3.47812319437881-30.3628871675205i</v>
      </c>
      <c r="E1695" t="str">
        <f t="shared" si="479"/>
        <v>159.755202696712-2.60998254092625i</v>
      </c>
      <c r="F1695" t="str">
        <f t="shared" si="480"/>
        <v>2.90990961896718-284.914406793937i</v>
      </c>
      <c r="G1695" t="str">
        <f t="shared" si="481"/>
        <v>0.999999900016581-0.000316201532379671i</v>
      </c>
      <c r="H1695" t="str">
        <f t="shared" si="482"/>
        <v>15.3754925758654+12.4609784584364i</v>
      </c>
      <c r="I1695" t="str">
        <f t="shared" si="483"/>
        <v>24.3403102586527-29.4140244210599i</v>
      </c>
      <c r="K1695" t="str">
        <f t="shared" si="484"/>
        <v>0.196275322206349-0.160862001239762i</v>
      </c>
      <c r="L1695" t="str">
        <f t="shared" si="485"/>
        <v>0.000833333333333333-1.53801322898636i</v>
      </c>
      <c r="M1695" t="str">
        <f t="shared" si="486"/>
        <v>0.005-0.54118326453103i</v>
      </c>
      <c r="N1695">
        <f t="shared" si="487"/>
        <v>56.261741098832914</v>
      </c>
      <c r="O1695">
        <f t="shared" si="488"/>
        <v>43.800836916873806</v>
      </c>
      <c r="P1695" s="3">
        <f t="shared" si="489"/>
        <v>43.800836916873806</v>
      </c>
      <c r="Q1695" s="3">
        <f t="shared" si="490"/>
        <v>-123.73825890116709</v>
      </c>
      <c r="R1695">
        <f t="shared" si="491"/>
        <v>56.261741098832914</v>
      </c>
      <c r="S1695">
        <f t="shared" si="492"/>
        <v>0.52421918669923318</v>
      </c>
      <c r="T1695">
        <f t="shared" si="475"/>
        <v>43.800836916873806</v>
      </c>
    </row>
    <row r="1696" spans="1:20" x14ac:dyDescent="0.25">
      <c r="A1696">
        <f t="shared" si="476"/>
        <v>3306.2826035183734</v>
      </c>
      <c r="B1696">
        <f t="shared" si="493"/>
        <v>526.21121960869027</v>
      </c>
      <c r="C1696" t="str">
        <f t="shared" si="477"/>
        <v>-85.7491099231556-127.999137002052i</v>
      </c>
      <c r="D1696" t="str">
        <f t="shared" si="478"/>
        <v>3.47812318063002-30.2479639863571i</v>
      </c>
      <c r="E1696" t="str">
        <f t="shared" si="479"/>
        <v>159.743536779469-2.60954251364769i</v>
      </c>
      <c r="F1696" t="str">
        <f t="shared" si="480"/>
        <v>2.90990961675179-283.835837617174i</v>
      </c>
      <c r="G1696" t="str">
        <f t="shared" si="481"/>
        <v>0.999999899255263-0.000317403097961069i</v>
      </c>
      <c r="H1696" t="str">
        <f t="shared" si="482"/>
        <v>15.3772109248717+12.5087391490517i</v>
      </c>
      <c r="I1696" t="str">
        <f t="shared" si="483"/>
        <v>24.3411306303518-29.3041068254282i</v>
      </c>
      <c r="K1696" t="str">
        <f t="shared" si="484"/>
        <v>0.19567507750346-0.160972379117342i</v>
      </c>
      <c r="L1696" t="str">
        <f t="shared" si="485"/>
        <v>0.000833333333333333-1.53219090355286i</v>
      </c>
      <c r="M1696" t="str">
        <f t="shared" si="486"/>
        <v>0.005-0.539134553228759i</v>
      </c>
      <c r="N1696">
        <f t="shared" si="487"/>
        <v>56.181100672028037</v>
      </c>
      <c r="O1696">
        <f t="shared" si="488"/>
        <v>43.754201383124808</v>
      </c>
      <c r="P1696" s="3">
        <f t="shared" si="489"/>
        <v>43.754201383124808</v>
      </c>
      <c r="Q1696" s="3">
        <f t="shared" si="490"/>
        <v>-123.81889932797196</v>
      </c>
      <c r="R1696">
        <f t="shared" si="491"/>
        <v>56.181100672028037</v>
      </c>
      <c r="S1696">
        <f t="shared" si="492"/>
        <v>0.52621121960869022</v>
      </c>
      <c r="T1696">
        <f t="shared" si="475"/>
        <v>43.754201383124808</v>
      </c>
    </row>
    <row r="1697" spans="1:20" x14ac:dyDescent="0.25">
      <c r="A1697">
        <f t="shared" si="476"/>
        <v>3318.8464774117433</v>
      </c>
      <c r="B1697">
        <f t="shared" si="493"/>
        <v>528.21082224320332</v>
      </c>
      <c r="C1697" t="str">
        <f t="shared" si="477"/>
        <v>-85.4683843833699-127.192786566634i</v>
      </c>
      <c r="D1697" t="str">
        <f t="shared" si="478"/>
        <v>3.47812316677654-30.1334759323104i</v>
      </c>
      <c r="E1697" t="str">
        <f t="shared" si="479"/>
        <v>159.731860186799-2.60905045419051i</v>
      </c>
      <c r="F1697" t="str">
        <f t="shared" si="480"/>
        <v>2.90990961451958-282.761351514226i</v>
      </c>
      <c r="G1697" t="str">
        <f t="shared" si="481"/>
        <v>0.999999898488149-0.000318609229488911i</v>
      </c>
      <c r="H1697" t="str">
        <f t="shared" si="482"/>
        <v>15.378942556367+12.5566860364077i</v>
      </c>
      <c r="I1697" t="str">
        <f t="shared" si="483"/>
        <v>24.341957302616-29.1946110356442i</v>
      </c>
      <c r="K1697" t="str">
        <f t="shared" si="484"/>
        <v>0.195074017287055-0.161080589896864i</v>
      </c>
      <c r="L1697" t="str">
        <f t="shared" si="485"/>
        <v>0.000833333333333333-1.5263906191999i</v>
      </c>
      <c r="M1697" t="str">
        <f t="shared" si="486"/>
        <v>0.005-0.537093597558039i</v>
      </c>
      <c r="N1697">
        <f t="shared" si="487"/>
        <v>56.100503102671709</v>
      </c>
      <c r="O1697">
        <f t="shared" si="488"/>
        <v>43.707507981465156</v>
      </c>
      <c r="P1697" s="3">
        <f t="shared" si="489"/>
        <v>43.707507981465156</v>
      </c>
      <c r="Q1697" s="3">
        <f t="shared" si="490"/>
        <v>-123.89949689732829</v>
      </c>
      <c r="R1697">
        <f t="shared" si="491"/>
        <v>56.100503102671709</v>
      </c>
      <c r="S1697">
        <f t="shared" si="492"/>
        <v>0.52821082224320337</v>
      </c>
      <c r="T1697">
        <f t="shared" si="475"/>
        <v>43.707507981465156</v>
      </c>
    </row>
    <row r="1698" spans="1:20" x14ac:dyDescent="0.25">
      <c r="A1698">
        <f t="shared" si="476"/>
        <v>3331.4580940259079</v>
      </c>
      <c r="B1698">
        <f t="shared" si="493"/>
        <v>530.21802336772748</v>
      </c>
      <c r="C1698" t="str">
        <f t="shared" si="477"/>
        <v>-85.1873694556118-126.39037667121i</v>
      </c>
      <c r="D1698" t="str">
        <f t="shared" si="478"/>
        <v>3.47812315281758-30.0194213584314i</v>
      </c>
      <c r="E1698" t="str">
        <f t="shared" si="479"/>
        <v>159.720173257404-2.60850621531526i</v>
      </c>
      <c r="F1698" t="str">
        <f t="shared" si="480"/>
        <v>2.90990961227033-281.690933028249i</v>
      </c>
      <c r="G1698" t="str">
        <f t="shared" si="481"/>
        <v>0.999999897715193-0.000319819944313762i</v>
      </c>
      <c r="H1698" t="str">
        <f t="shared" si="482"/>
        <v>15.3806875745487+12.6048198824078i</v>
      </c>
      <c r="I1698" t="str">
        <f t="shared" si="483"/>
        <v>24.3427903242495-29.0855354795511i</v>
      </c>
      <c r="K1698" t="str">
        <f t="shared" si="484"/>
        <v>0.19447215722177-0.161186626090174i</v>
      </c>
      <c r="L1698" t="str">
        <f t="shared" si="485"/>
        <v>0.000833333333333333-1.52061229248844i</v>
      </c>
      <c r="M1698" t="str">
        <f t="shared" si="486"/>
        <v>0.005-0.535060368159036i</v>
      </c>
      <c r="N1698">
        <f t="shared" si="487"/>
        <v>56.019950231304065</v>
      </c>
      <c r="O1698">
        <f t="shared" si="488"/>
        <v>43.660756673032957</v>
      </c>
      <c r="P1698" s="3">
        <f t="shared" si="489"/>
        <v>43.660756673032957</v>
      </c>
      <c r="Q1698" s="3">
        <f t="shared" si="490"/>
        <v>-123.98004976869593</v>
      </c>
      <c r="R1698">
        <f t="shared" si="491"/>
        <v>56.019950231304065</v>
      </c>
      <c r="S1698">
        <f t="shared" si="492"/>
        <v>0.5302180233677275</v>
      </c>
      <c r="T1698">
        <f t="shared" si="475"/>
        <v>43.660756673032957</v>
      </c>
    </row>
    <row r="1699" spans="1:20" x14ac:dyDescent="0.25">
      <c r="A1699">
        <f t="shared" si="476"/>
        <v>3344.1176347832065</v>
      </c>
      <c r="B1699">
        <f t="shared" si="493"/>
        <v>532.23285185652492</v>
      </c>
      <c r="C1699" t="str">
        <f t="shared" si="477"/>
        <v>-84.9060727894776-125.591898992835i</v>
      </c>
      <c r="D1699" t="str">
        <f t="shared" si="478"/>
        <v>3.47812313875231-29.9057986240068i</v>
      </c>
      <c r="E1699" t="str">
        <f t="shared" si="479"/>
        <v>159.70847633148-2.60790965262281i</v>
      </c>
      <c r="F1699" t="str">
        <f t="shared" si="480"/>
        <v>2.909909610004-280.624566760914i</v>
      </c>
      <c r="G1699" t="str">
        <f t="shared" si="481"/>
        <v>0.999999896936351-0.000321035259852119i</v>
      </c>
      <c r="H1699" t="str">
        <f t="shared" si="482"/>
        <v>15.3824460844553+12.6531414524821i</v>
      </c>
      <c r="I1699" t="str">
        <f t="shared" si="483"/>
        <v>24.3436297444407-28.9768785910729i</v>
      </c>
      <c r="K1699" t="str">
        <f t="shared" si="484"/>
        <v>0.193869513060045-0.161290480347849i</v>
      </c>
      <c r="L1699" t="str">
        <f t="shared" si="485"/>
        <v>0.000833333333333333-1.51485584029532i</v>
      </c>
      <c r="M1699" t="str">
        <f t="shared" si="486"/>
        <v>0.005-0.533034835783059i</v>
      </c>
      <c r="N1699">
        <f t="shared" si="487"/>
        <v>55.939443903387243</v>
      </c>
      <c r="O1699">
        <f t="shared" si="488"/>
        <v>43.613947420814874</v>
      </c>
      <c r="P1699" s="3">
        <f t="shared" si="489"/>
        <v>43.613947420814874</v>
      </c>
      <c r="Q1699" s="3">
        <f t="shared" si="490"/>
        <v>-124.06055609661276</v>
      </c>
      <c r="R1699">
        <f t="shared" si="491"/>
        <v>55.939443903387243</v>
      </c>
      <c r="S1699">
        <f t="shared" si="492"/>
        <v>0.53223285185652491</v>
      </c>
      <c r="T1699">
        <f t="shared" si="475"/>
        <v>43.613947420814874</v>
      </c>
    </row>
    <row r="1700" spans="1:20" x14ac:dyDescent="0.25">
      <c r="A1700">
        <f t="shared" si="476"/>
        <v>3356.8252817953826</v>
      </c>
      <c r="B1700">
        <f t="shared" si="493"/>
        <v>534.25533669357969</v>
      </c>
      <c r="C1700" t="str">
        <f t="shared" si="477"/>
        <v>-84.6245020661369-124.797345180264i</v>
      </c>
      <c r="D1700" t="str">
        <f t="shared" si="478"/>
        <v>3.47812312457996-29.7926060945354i</v>
      </c>
      <c r="E1700" t="str">
        <f t="shared" si="479"/>
        <v>159.696769750677-2.60726062457382i</v>
      </c>
      <c r="F1700" t="str">
        <f t="shared" si="480"/>
        <v>2.90990960772038-279.562237372185i</v>
      </c>
      <c r="G1700" t="str">
        <f t="shared" si="481"/>
        <v>0.999999896151579-0.000322255193586661i</v>
      </c>
      <c r="H1700" t="str">
        <f t="shared" si="482"/>
        <v>15.3842181919729+12.7016515156088i</v>
      </c>
      <c r="I1700" t="str">
        <f t="shared" si="483"/>
        <v>24.3444756127662-28.8686388101907i</v>
      </c>
      <c r="K1700" t="str">
        <f t="shared" si="484"/>
        <v>0.193266100640564-0.16139214546042i</v>
      </c>
      <c r="L1700" t="str">
        <f t="shared" si="485"/>
        <v>0.000833333333333333-1.50912117981203i</v>
      </c>
      <c r="M1700" t="str">
        <f t="shared" si="486"/>
        <v>0.005-0.531016971292149i</v>
      </c>
      <c r="N1700">
        <f t="shared" si="487"/>
        <v>55.858985969204937</v>
      </c>
      <c r="O1700">
        <f t="shared" si="488"/>
        <v>43.567080189653844</v>
      </c>
      <c r="P1700" s="3">
        <f t="shared" si="489"/>
        <v>43.567080189653844</v>
      </c>
      <c r="Q1700" s="3">
        <f t="shared" si="490"/>
        <v>-124.14101403079506</v>
      </c>
      <c r="R1700">
        <f t="shared" si="491"/>
        <v>55.858985969204937</v>
      </c>
      <c r="S1700">
        <f t="shared" si="492"/>
        <v>0.53425533669357972</v>
      </c>
      <c r="T1700">
        <f t="shared" si="475"/>
        <v>43.567080189653844</v>
      </c>
    </row>
    <row r="1701" spans="1:20" x14ac:dyDescent="0.25">
      <c r="A1701">
        <f t="shared" si="476"/>
        <v>3369.5812178662054</v>
      </c>
      <c r="B1701">
        <f t="shared" si="493"/>
        <v>536.28550697301534</v>
      </c>
      <c r="C1701" t="str">
        <f t="shared" si="477"/>
        <v>-84.3426649975159-124.006706853351i</v>
      </c>
      <c r="D1701" t="str">
        <f t="shared" si="478"/>
        <v>3.47812311029969-29.6798421417044i</v>
      </c>
      <c r="E1701" t="str">
        <f t="shared" si="479"/>
        <v>159.685053858067-2.60655899250587i</v>
      </c>
      <c r="F1701" t="str">
        <f t="shared" si="480"/>
        <v>2.90990960541935-278.503929580095i</v>
      </c>
      <c r="G1701" t="str">
        <f t="shared" si="481"/>
        <v>0.999999895360832-0.000323479763066499i</v>
      </c>
      <c r="H1701" t="str">
        <f t="shared" si="482"/>
        <v>15.3860040038428+12.7503508443347i</v>
      </c>
      <c r="I1701" t="str">
        <f t="shared" si="483"/>
        <v>24.3453279791928-28.7608145829214i</v>
      </c>
      <c r="K1701" t="str">
        <f t="shared" si="484"/>
        <v>0.192661935886681-0.16149161435957i</v>
      </c>
      <c r="L1701" t="str">
        <f t="shared" si="485"/>
        <v>0.000833333333333333-1.50340822854357i</v>
      </c>
      <c r="M1701" t="str">
        <f t="shared" si="486"/>
        <v>0.005-0.529006745658647i</v>
      </c>
      <c r="N1701">
        <f t="shared" si="487"/>
        <v>55.778578283762243</v>
      </c>
      <c r="O1701">
        <f t="shared" si="488"/>
        <v>43.520154946257065</v>
      </c>
      <c r="P1701" s="3">
        <f t="shared" si="489"/>
        <v>43.520154946257065</v>
      </c>
      <c r="Q1701" s="3">
        <f t="shared" si="490"/>
        <v>-124.22142171623776</v>
      </c>
      <c r="R1701">
        <f t="shared" si="491"/>
        <v>55.778578283762243</v>
      </c>
      <c r="S1701">
        <f t="shared" si="492"/>
        <v>0.53628550697301536</v>
      </c>
      <c r="T1701">
        <f t="shared" si="475"/>
        <v>43.520154946257065</v>
      </c>
    </row>
    <row r="1702" spans="1:20" x14ac:dyDescent="0.25">
      <c r="A1702">
        <f t="shared" si="476"/>
        <v>3382.3856264940969</v>
      </c>
      <c r="B1702">
        <f t="shared" si="493"/>
        <v>538.32339189951279</v>
      </c>
      <c r="C1702" t="str">
        <f t="shared" si="477"/>
        <v>-84.0605693254803-123.219975602468i</v>
      </c>
      <c r="D1702" t="str">
        <f t="shared" si="478"/>
        <v>3.47812309591069-29.5675051433669i</v>
      </c>
      <c r="E1702" t="str">
        <f t="shared" si="479"/>
        <v>159.673328998112-2.60580462065143i</v>
      </c>
      <c r="F1702" t="str">
        <f t="shared" si="480"/>
        <v>2.90990960310083-277.449628160534i</v>
      </c>
      <c r="G1702" t="str">
        <f t="shared" si="481"/>
        <v>0.999999894564063-0.000324708985907433i</v>
      </c>
      <c r="H1702" t="str">
        <f t="shared" si="482"/>
        <v>15.3878036276691+12.7992402147964i</v>
      </c>
      <c r="I1702" t="str">
        <f t="shared" si="483"/>
        <v>24.3461868940815-28.6534043612972i</v>
      </c>
      <c r="K1702" t="str">
        <f t="shared" si="484"/>
        <v>0.192057034804824-0.161588880119317i</v>
      </c>
      <c r="L1702" t="str">
        <f t="shared" si="485"/>
        <v>0.000833333333333333-1.4977169043072i</v>
      </c>
      <c r="M1702" t="str">
        <f t="shared" si="486"/>
        <v>0.005-0.52700412996478i</v>
      </c>
      <c r="N1702">
        <f t="shared" si="487"/>
        <v>55.69822270668466</v>
      </c>
      <c r="O1702">
        <f t="shared" si="488"/>
        <v>43.473171659204453</v>
      </c>
      <c r="P1702" s="3">
        <f t="shared" si="489"/>
        <v>43.473171659204453</v>
      </c>
      <c r="Q1702" s="3">
        <f t="shared" si="490"/>
        <v>-124.30177729331534</v>
      </c>
      <c r="R1702">
        <f t="shared" si="491"/>
        <v>55.69822270668466</v>
      </c>
      <c r="S1702">
        <f t="shared" si="492"/>
        <v>0.53832339189951284</v>
      </c>
      <c r="T1702">
        <f t="shared" si="475"/>
        <v>43.473171659204453</v>
      </c>
    </row>
    <row r="1703" spans="1:20" x14ac:dyDescent="0.25">
      <c r="A1703">
        <f t="shared" si="476"/>
        <v>3395.2386918747748</v>
      </c>
      <c r="B1703">
        <f t="shared" si="493"/>
        <v>540.36902078873095</v>
      </c>
      <c r="C1703" t="str">
        <f t="shared" si="477"/>
        <v>-83.7782228210019-122.437142987921i</v>
      </c>
      <c r="D1703" t="str">
        <f t="shared" si="478"/>
        <v>3.47812308141214-29.4555934835172i</v>
      </c>
      <c r="E1703" t="str">
        <f t="shared" si="479"/>
        <v>159.661595516629-2.6049973761561i</v>
      </c>
      <c r="F1703" t="str">
        <f t="shared" si="480"/>
        <v>2.90990960076465-276.399317947021i</v>
      </c>
      <c r="G1703" t="str">
        <f t="shared" si="481"/>
        <v>0.999999893761228-0.000325942879792203i</v>
      </c>
      <c r="H1703" t="str">
        <f t="shared" si="482"/>
        <v>15.3896171719254+12.8483204067417i</v>
      </c>
      <c r="I1703" t="str">
        <f t="shared" si="483"/>
        <v>24.3470524081899-28.5464066033415i</v>
      </c>
      <c r="K1703" t="str">
        <f t="shared" si="484"/>
        <v>0.191451413482881-0.161683935957173i</v>
      </c>
      <c r="L1703" t="str">
        <f t="shared" si="485"/>
        <v>0.000833333333333333-1.49204712523132i</v>
      </c>
      <c r="M1703" t="str">
        <f t="shared" si="486"/>
        <v>0.005-0.525009095402251i</v>
      </c>
      <c r="N1703">
        <f t="shared" si="487"/>
        <v>55.617921102116028</v>
      </c>
      <c r="O1703">
        <f t="shared" si="488"/>
        <v>43.426130298955876</v>
      </c>
      <c r="P1703" s="3">
        <f t="shared" si="489"/>
        <v>43.426130298955876</v>
      </c>
      <c r="Q1703" s="3">
        <f t="shared" si="490"/>
        <v>-124.38207889788397</v>
      </c>
      <c r="R1703">
        <f t="shared" si="491"/>
        <v>55.617921102116028</v>
      </c>
      <c r="S1703">
        <f t="shared" si="492"/>
        <v>0.54036902078873095</v>
      </c>
      <c r="T1703">
        <f t="shared" si="475"/>
        <v>43.426130298955876</v>
      </c>
    </row>
    <row r="1704" spans="1:20" x14ac:dyDescent="0.25">
      <c r="A1704">
        <f t="shared" si="476"/>
        <v>3408.140598903899</v>
      </c>
      <c r="B1704">
        <f t="shared" si="493"/>
        <v>542.42242306772812</v>
      </c>
      <c r="C1704" t="str">
        <f t="shared" si="477"/>
        <v>-83.4956332833226-121.658200539385i</v>
      </c>
      <c r="D1704" t="str">
        <f t="shared" si="478"/>
        <v>3.47812306680316-29.3441055522685i</v>
      </c>
      <c r="E1704" t="str">
        <f t="shared" si="479"/>
        <v>159.649853760752-2.60413712909498i</v>
      </c>
      <c r="F1704" t="str">
        <f t="shared" si="480"/>
        <v>2.90990959841069-275.352983830489i</v>
      </c>
      <c r="G1704" t="str">
        <f t="shared" si="481"/>
        <v>0.999999892952279-0.00032718146247074i</v>
      </c>
      <c r="H1704" t="str">
        <f t="shared" si="482"/>
        <v>15.3914447459624+12.8975922035513i</v>
      </c>
      <c r="I1704" t="str">
        <f t="shared" si="483"/>
        <v>24.3479245726763-28.4398197730478i</v>
      </c>
      <c r="K1704" t="str">
        <f t="shared" si="484"/>
        <v>0.190845088088563-0.16177677523528i</v>
      </c>
      <c r="L1704" t="str">
        <f t="shared" si="485"/>
        <v>0.000833333333333333-1.48639880975426i</v>
      </c>
      <c r="M1704" t="str">
        <f t="shared" si="486"/>
        <v>0.005-0.523021613271818i</v>
      </c>
      <c r="N1704">
        <f t="shared" si="487"/>
        <v>55.537675338615898</v>
      </c>
      <c r="O1704">
        <f t="shared" si="488"/>
        <v>43.379030837858643</v>
      </c>
      <c r="P1704" s="3">
        <f t="shared" si="489"/>
        <v>43.379030837858643</v>
      </c>
      <c r="Q1704" s="3">
        <f t="shared" si="490"/>
        <v>-124.4623246613841</v>
      </c>
      <c r="R1704">
        <f t="shared" si="491"/>
        <v>55.537675338615898</v>
      </c>
      <c r="S1704">
        <f t="shared" si="492"/>
        <v>0.54242242306772814</v>
      </c>
      <c r="T1704">
        <f t="shared" si="475"/>
        <v>43.379030837858643</v>
      </c>
    </row>
    <row r="1705" spans="1:20" x14ac:dyDescent="0.25">
      <c r="A1705">
        <f t="shared" si="476"/>
        <v>3421.0915331797337</v>
      </c>
      <c r="B1705">
        <f t="shared" si="493"/>
        <v>544.48362827538551</v>
      </c>
      <c r="C1705" t="str">
        <f t="shared" si="477"/>
        <v>-83.2128085391153-120.883139755356i</v>
      </c>
      <c r="D1705" t="str">
        <f t="shared" si="478"/>
        <v>3.47812305208298-29.2330397458296i</v>
      </c>
      <c r="E1705" t="str">
        <f t="shared" si="479"/>
        <v>159.638104078903-2.6032237524899i</v>
      </c>
      <c r="F1705" t="str">
        <f t="shared" si="480"/>
        <v>2.9099095960388-274.310610759073i</v>
      </c>
      <c r="G1705" t="str">
        <f t="shared" si="481"/>
        <v>0.999999892137171-0.000328424751760427i</v>
      </c>
      <c r="H1705" t="str">
        <f t="shared" si="482"/>
        <v>15.3932864600159+12.9470563922599i</v>
      </c>
      <c r="I1705" t="str">
        <f t="shared" si="483"/>
        <v>24.3488034391022-28.3336423403597i</v>
      </c>
      <c r="K1705" t="str">
        <f t="shared" si="484"/>
        <v>0.190238074867755-0.161867391461528i</v>
      </c>
      <c r="L1705" t="str">
        <f t="shared" si="485"/>
        <v>0.000833333333333333-1.48077187662309i</v>
      </c>
      <c r="M1705" t="str">
        <f t="shared" si="486"/>
        <v>0.005-0.521041654982884i</v>
      </c>
      <c r="N1705">
        <f t="shared" si="487"/>
        <v>55.457487289056317</v>
      </c>
      <c r="O1705">
        <f t="shared" si="488"/>
        <v>43.331873250155283</v>
      </c>
      <c r="P1705" s="3">
        <f t="shared" si="489"/>
        <v>43.331873250155283</v>
      </c>
      <c r="Q1705" s="3">
        <f t="shared" si="490"/>
        <v>-124.54251271094368</v>
      </c>
      <c r="R1705">
        <f t="shared" si="491"/>
        <v>55.457487289056317</v>
      </c>
      <c r="S1705">
        <f t="shared" si="492"/>
        <v>0.54448362827538554</v>
      </c>
      <c r="T1705">
        <f t="shared" si="475"/>
        <v>43.331873250155283</v>
      </c>
    </row>
    <row r="1706" spans="1:20" x14ac:dyDescent="0.25">
      <c r="A1706">
        <f t="shared" si="476"/>
        <v>3434.091681005817</v>
      </c>
      <c r="B1706">
        <f t="shared" si="493"/>
        <v>546.55266606283203</v>
      </c>
      <c r="C1706" t="str">
        <f t="shared" si="477"/>
        <v>-82.9297564416299-120.111952102604i</v>
      </c>
      <c r="D1706" t="str">
        <f t="shared" si="478"/>
        <v>3.47812303725069-29.1223944664814i</v>
      </c>
      <c r="E1706" t="str">
        <f t="shared" si="479"/>
        <v>159.626346820751-2.60225712232535i</v>
      </c>
      <c r="F1706" t="str">
        <f t="shared" si="480"/>
        <v>2.90990959364885-273.272183737885i</v>
      </c>
      <c r="G1706" t="str">
        <f t="shared" si="481"/>
        <v>0.999999891315856-0.000329672765546352i</v>
      </c>
      <c r="H1706" t="str">
        <f t="shared" si="482"/>
        <v>15.3951424252135+12.9967137635789i</v>
      </c>
      <c r="I1706" t="str">
        <f t="shared" si="483"/>
        <v>24.3496890594367-28.2278727811466i</v>
      </c>
      <c r="K1706" t="str">
        <f t="shared" si="484"/>
        <v>0.189630390142843-0.161955778290647i</v>
      </c>
      <c r="L1706" t="str">
        <f t="shared" si="485"/>
        <v>0.000833333333333333-1.4751662448925i</v>
      </c>
      <c r="M1706" t="str">
        <f t="shared" si="486"/>
        <v>0.005-0.519069192053083i</v>
      </c>
      <c r="N1706">
        <f t="shared" si="487"/>
        <v>55.377358830518006</v>
      </c>
      <c r="O1706">
        <f t="shared" si="488"/>
        <v>43.28465751199019</v>
      </c>
      <c r="P1706" s="3">
        <f t="shared" si="489"/>
        <v>43.28465751199019</v>
      </c>
      <c r="Q1706" s="3">
        <f t="shared" si="490"/>
        <v>-124.62264116948199</v>
      </c>
      <c r="R1706">
        <f t="shared" si="491"/>
        <v>55.377358830518006</v>
      </c>
      <c r="S1706">
        <f t="shared" si="492"/>
        <v>0.54655266606283204</v>
      </c>
      <c r="T1706">
        <f t="shared" si="475"/>
        <v>43.28465751199019</v>
      </c>
    </row>
    <row r="1707" spans="1:20" x14ac:dyDescent="0.25">
      <c r="A1707">
        <f t="shared" si="476"/>
        <v>3447.1412293936392</v>
      </c>
      <c r="B1707">
        <f t="shared" si="493"/>
        <v>548.6295661938708</v>
      </c>
      <c r="C1707" t="str">
        <f t="shared" si="477"/>
        <v>-82.6464848698421-119.344629015649i</v>
      </c>
      <c r="D1707" t="str">
        <f t="shared" si="478"/>
        <v>3.47812302230544-29.0121681225547i</v>
      </c>
      <c r="E1707" t="str">
        <f t="shared" si="479"/>
        <v>159.614582337179-2.60123711756281i</v>
      </c>
      <c r="F1707" t="str">
        <f t="shared" si="480"/>
        <v>2.90990959124068-272.237687828804i</v>
      </c>
      <c r="G1707" t="str">
        <f t="shared" si="481"/>
        <v>0.999999890488287-0.000330925521781564i</v>
      </c>
      <c r="H1707" t="str">
        <f t="shared" si="482"/>
        <v>15.3970127535829+13.0465651119177i</v>
      </c>
      <c r="I1707" t="str">
        <f t="shared" si="483"/>
        <v>24.3505814860584-28.1225095771845i</v>
      </c>
      <c r="K1707" t="str">
        <f t="shared" si="484"/>
        <v>0.189022050311025-0.162041929525281i</v>
      </c>
      <c r="L1707" t="str">
        <f t="shared" si="485"/>
        <v>0.000833333333333333-1.46958183392359i</v>
      </c>
      <c r="M1707" t="str">
        <f t="shared" si="486"/>
        <v>0.005-0.517104196107873i</v>
      </c>
      <c r="N1707">
        <f t="shared" si="487"/>
        <v>55.297291844185651</v>
      </c>
      <c r="O1707">
        <f t="shared" si="488"/>
        <v>43.237383601416994</v>
      </c>
      <c r="P1707" s="3">
        <f t="shared" si="489"/>
        <v>43.237383601416994</v>
      </c>
      <c r="Q1707" s="3">
        <f t="shared" si="490"/>
        <v>-124.70270815581435</v>
      </c>
      <c r="R1707">
        <f t="shared" si="491"/>
        <v>55.297291844185651</v>
      </c>
      <c r="S1707">
        <f t="shared" si="492"/>
        <v>0.54862956619387082</v>
      </c>
      <c r="T1707">
        <f t="shared" si="475"/>
        <v>43.237383601416994</v>
      </c>
    </row>
    <row r="1708" spans="1:20" x14ac:dyDescent="0.25">
      <c r="A1708">
        <f t="shared" si="476"/>
        <v>3460.2403660653354</v>
      </c>
      <c r="B1708">
        <f t="shared" si="493"/>
        <v>550.71435854540755</v>
      </c>
      <c r="C1708" t="str">
        <f t="shared" si="477"/>
        <v>-82.3630017275844-118.581161896247i</v>
      </c>
      <c r="D1708" t="str">
        <f t="shared" si="478"/>
        <v>3.47812300724643-28.9023591284062i</v>
      </c>
      <c r="E1708" t="str">
        <f t="shared" si="479"/>
        <v>159.60281098025-2.60016362015667i</v>
      </c>
      <c r="F1708" t="str">
        <f t="shared" si="480"/>
        <v>2.9099095888142-271.20710815026i</v>
      </c>
      <c r="G1708" t="str">
        <f t="shared" si="481"/>
        <v>0.999999889654417-0.000332183038487337i</v>
      </c>
      <c r="H1708" t="str">
        <f t="shared" si="482"/>
        <v>15.3988975580595+13.0966112354059i</v>
      </c>
      <c r="I1708" t="str">
        <f t="shared" si="483"/>
        <v>24.3514807717594-28.0175512161342i</v>
      </c>
      <c r="K1708" t="str">
        <f t="shared" si="484"/>
        <v>0.188413071842611-0.162125839117029i</v>
      </c>
      <c r="L1708" t="str">
        <f t="shared" si="485"/>
        <v>0.000833333333333333-1.46401856338273i</v>
      </c>
      <c r="M1708" t="str">
        <f t="shared" si="486"/>
        <v>0.005-0.515146638880129i</v>
      </c>
      <c r="N1708">
        <f t="shared" si="487"/>
        <v>55.217288215245418</v>
      </c>
      <c r="O1708">
        <f t="shared" si="488"/>
        <v>43.190051498405211</v>
      </c>
      <c r="P1708" s="3">
        <f t="shared" si="489"/>
        <v>43.190051498405211</v>
      </c>
      <c r="Q1708" s="3">
        <f t="shared" si="490"/>
        <v>-124.78271178475458</v>
      </c>
      <c r="R1708">
        <f t="shared" si="491"/>
        <v>55.217288215245418</v>
      </c>
      <c r="S1708">
        <f t="shared" si="492"/>
        <v>0.55071435854540751</v>
      </c>
      <c r="T1708">
        <f t="shared" ref="T1708:T1771" si="494">P1708</f>
        <v>43.190051498405211</v>
      </c>
    </row>
    <row r="1709" spans="1:20" x14ac:dyDescent="0.25">
      <c r="A1709">
        <f t="shared" ref="A1709:A1772" si="495">2*PI()*B1709</f>
        <v>3473.3892794563835</v>
      </c>
      <c r="B1709">
        <f t="shared" si="493"/>
        <v>552.80707310788011</v>
      </c>
      <c r="C1709" t="str">
        <f t="shared" ref="C1709:C1772" si="496">IMPRODUCT(D1709,E1709,$C$40,,K1709,$C$41)</f>
        <v>-82.0793149426881-117.821542112885i</v>
      </c>
      <c r="D1709" t="str">
        <f t="shared" ref="D1709:D1772" si="497">IMDIV(IMPRODUCT($C$37,$C$38,COMPLEX(1,A1709/$C$38)),IMSUM(-1*A1709*A1709/$C$39,COMPLEX(0,1*A1709)))</f>
        <v>3.47812299207272-28.792965904397i</v>
      </c>
      <c r="E1709" t="str">
        <f t="shared" ref="E1709:E1772" si="498">IMDIV(IMPRODUCT(IMSUM(F1709,G1709),$C$29,H1709),IMSUM(1,I1709))</f>
        <v>159.591033103167-2.59903651506862i</v>
      </c>
      <c r="F1709" t="str">
        <f t="shared" ref="F1709:F1772" si="499">IMDIV(IMPRODUCT($C$14,$C$15,COMPLEX(1,A1709/$C$15)),IMSUM(-1*A1709*A1709/$C$16,COMPLEX(0,A1709)))</f>
        <v>2.90990958636926-270.180429877018i</v>
      </c>
      <c r="G1709" t="str">
        <f t="shared" ref="G1709:G1772" si="500">IMDIV(1,COMPLEX(1,A1709*$C$9*$C$10))</f>
        <v>0.999999888814197-0.000333445333753422i</v>
      </c>
      <c r="H1709" t="str">
        <f t="shared" ref="H1709:H1772" si="501">IMDIV($C$3,IMSUM(K1709,COMPLEX(0,$C$28*A1709)))</f>
        <v>15.4007969524934+13.1468529359165i</v>
      </c>
      <c r="I1709" t="str">
        <f t="shared" ref="I1709:I1772" si="502">IMPRODUCT(F1709,$C$29,H1709,$C$31)</f>
        <v>24.3523869697492-27.9129961915181i</v>
      </c>
      <c r="K1709" t="str">
        <f t="shared" ref="K1709:K1772" si="503">IF($C$26&lt;=0,IMDIV(1,IMSUM(IMDIV(1,L1709),1/$C$18)),IMDIV(1,IMSUM(IMDIV(1,L1709),1/$C$18,IMDIV(1,M1709))))</f>
        <v>0.18780347127929-0.16220750116748i</v>
      </c>
      <c r="L1709" t="str">
        <f t="shared" ref="L1709:L1772" si="504">IMSUM($C$21/$C$22,IMDIV(1,COMPLEX(0,$C$20*$C$22*A1709)))</f>
        <v>0.000833333333333333-1.45847635324042i</v>
      </c>
      <c r="M1709" t="str">
        <f t="shared" ref="M1709:M1772" si="505">IMSUM($C$25/$C$26,IMDIV(1,COMPLEX(0,$C$24*$C$26*A1709)))</f>
        <v>0.005-0.513196492209731i</v>
      </c>
      <c r="N1709">
        <f t="shared" ref="N1709:N1772" si="506">ABS(R1709)</f>
        <v>55.137349832775996</v>
      </c>
      <c r="O1709">
        <f t="shared" ref="O1709:O1772" si="507">ABS(P1709)</f>
        <v>43.142661184847071</v>
      </c>
      <c r="P1709" s="3">
        <f t="shared" ref="P1709:P1772" si="508">20*LOG10(IMABS(C1709))</f>
        <v>43.142661184847071</v>
      </c>
      <c r="Q1709" s="3">
        <f t="shared" ref="Q1709:Q1772" si="509">IMARGUMENT(C1709)*180/PI()</f>
        <v>-124.862650167224</v>
      </c>
      <c r="R1709">
        <f t="shared" ref="R1709:R1772" si="510">IF(Q1709&lt;0,Q1709+180,Q1709-180)</f>
        <v>55.137349832775996</v>
      </c>
      <c r="S1709">
        <f t="shared" ref="S1709:S1772" si="511">B1709/1000</f>
        <v>0.55280707310788013</v>
      </c>
      <c r="T1709">
        <f t="shared" si="494"/>
        <v>43.142661184847071</v>
      </c>
    </row>
    <row r="1710" spans="1:20" x14ac:dyDescent="0.25">
      <c r="A1710">
        <f t="shared" si="495"/>
        <v>3486.5881587183185</v>
      </c>
      <c r="B1710">
        <f t="shared" ref="B1710:B1773" si="512">B1709*(1+B$42)</f>
        <v>554.90773998569011</v>
      </c>
      <c r="C1710" t="str">
        <f t="shared" si="496"/>
        <v>-81.7954324661007-117.065761000287i</v>
      </c>
      <c r="D1710" t="str">
        <f t="shared" si="497"/>
        <v>3.47812297678349-28.6839868768684i</v>
      </c>
      <c r="E1710" t="str">
        <f t="shared" si="498"/>
        <v>159.579249060241-2.59785569028225i</v>
      </c>
      <c r="F1710" t="str">
        <f t="shared" si="499"/>
        <v>2.90990958390564-269.157638239964i</v>
      </c>
      <c r="G1710" t="str">
        <f t="shared" si="500"/>
        <v>0.999999887967579-0.000334712425738312i</v>
      </c>
      <c r="H1710" t="str">
        <f t="shared" si="501"/>
        <v>15.4027110516586+13.1972910190876i</v>
      </c>
      <c r="I1710" t="str">
        <f t="shared" si="502"/>
        <v>24.3533001336572-27.8088430027017i</v>
      </c>
      <c r="K1710" t="str">
        <f t="shared" si="503"/>
        <v>0.187193265232398-0.162286909929206i</v>
      </c>
      <c r="L1710" t="str">
        <f t="shared" si="504"/>
        <v>0.000833333333333333-1.45295512377009i</v>
      </c>
      <c r="M1710" t="str">
        <f t="shared" si="505"/>
        <v>0.005-0.511253728043166i</v>
      </c>
      <c r="N1710">
        <f t="shared" si="506"/>
        <v>55.057478589644447</v>
      </c>
      <c r="O1710">
        <f t="shared" si="507"/>
        <v>43.095212644563489</v>
      </c>
      <c r="P1710" s="3">
        <f t="shared" si="508"/>
        <v>43.095212644563489</v>
      </c>
      <c r="Q1710" s="3">
        <f t="shared" si="509"/>
        <v>-124.94252141035555</v>
      </c>
      <c r="R1710">
        <f t="shared" si="510"/>
        <v>55.057478589644447</v>
      </c>
      <c r="S1710">
        <f t="shared" si="511"/>
        <v>0.5549077399856901</v>
      </c>
      <c r="T1710">
        <f t="shared" si="494"/>
        <v>43.095212644563489</v>
      </c>
    </row>
    <row r="1711" spans="1:20" x14ac:dyDescent="0.25">
      <c r="A1711">
        <f t="shared" si="495"/>
        <v>3499.8371937214479</v>
      </c>
      <c r="B1711">
        <f t="shared" si="512"/>
        <v>557.01638939763575</v>
      </c>
      <c r="C1711" t="str">
        <f t="shared" si="496"/>
        <v>-81.5113622710136-116.313809858948i</v>
      </c>
      <c r="D1711" t="str">
        <f t="shared" si="497"/>
        <v>3.47812296137785-28.5754204781209i</v>
      </c>
      <c r="E1711" t="str">
        <f t="shared" si="498"/>
        <v>159.567459206852-2.5966210368146i</v>
      </c>
      <c r="F1711" t="str">
        <f t="shared" si="499"/>
        <v>2.90990958142331-268.1387185259i</v>
      </c>
      <c r="G1711" t="str">
        <f t="shared" si="500"/>
        <v>0.999999887114515-0.0003359843326695i</v>
      </c>
      <c r="H1711" t="str">
        <f t="shared" si="501"/>
        <v>15.4046399712596+13.2479262943454i</v>
      </c>
      <c r="I1711" t="str">
        <f t="shared" si="502"/>
        <v>24.3542203175366-27.7050901548709i</v>
      </c>
      <c r="K1711" t="str">
        <f t="shared" si="503"/>
        <v>0.186582470381161-0.162364059806744i</v>
      </c>
      <c r="L1711" t="str">
        <f t="shared" si="504"/>
        <v>0.000833333333333333-1.44745479554701i</v>
      </c>
      <c r="M1711" t="str">
        <f t="shared" si="505"/>
        <v>0.005-0.509318318433121i</v>
      </c>
      <c r="N1711">
        <f t="shared" si="506"/>
        <v>54.977676382400176</v>
      </c>
      <c r="O1711">
        <f t="shared" si="507"/>
        <v>43.047705863311087</v>
      </c>
      <c r="P1711" s="3">
        <f t="shared" si="508"/>
        <v>43.047705863311087</v>
      </c>
      <c r="Q1711" s="3">
        <f t="shared" si="509"/>
        <v>-125.02232361759982</v>
      </c>
      <c r="R1711">
        <f t="shared" si="510"/>
        <v>54.977676382400176</v>
      </c>
      <c r="S1711">
        <f t="shared" si="511"/>
        <v>0.55701638939763576</v>
      </c>
      <c r="T1711">
        <f t="shared" si="494"/>
        <v>43.047705863311087</v>
      </c>
    </row>
    <row r="1712" spans="1:20" x14ac:dyDescent="0.25">
      <c r="A1712">
        <f t="shared" si="495"/>
        <v>3513.1365750575897</v>
      </c>
      <c r="B1712">
        <f t="shared" si="512"/>
        <v>559.13305167734677</v>
      </c>
      <c r="C1712" t="str">
        <f t="shared" si="496"/>
        <v>-81.2271123519734-115.565679954661i</v>
      </c>
      <c r="D1712" t="str">
        <f t="shared" si="497"/>
        <v>3.4781229458549-28.4672651463903i</v>
      </c>
      <c r="E1712" t="str">
        <f t="shared" si="498"/>
        <v>159.555663899413-2.59533244873022i</v>
      </c>
      <c r="F1712" t="str">
        <f t="shared" si="499"/>
        <v>2.90990957892209-267.123656077323i</v>
      </c>
      <c r="G1712" t="str">
        <f t="shared" si="500"/>
        <v>0.999999886254956-0.000337261072843749i</v>
      </c>
      <c r="H1712" t="str">
        <f t="shared" si="501"/>
        <v>15.4065838279402+13.2987595749275i</v>
      </c>
      <c r="I1712" t="str">
        <f t="shared" si="502"/>
        <v>24.355147575868-27.6017361590115i</v>
      </c>
      <c r="K1712" t="str">
        <f t="shared" si="503"/>
        <v>0.185971103470917-0.162438945357549i</v>
      </c>
      <c r="L1712" t="str">
        <f t="shared" si="504"/>
        <v>0.000833333333333333-1.44197528944712i</v>
      </c>
      <c r="M1712" t="str">
        <f t="shared" si="505"/>
        <v>0.005-0.507390235538075i</v>
      </c>
      <c r="N1712">
        <f t="shared" si="506"/>
        <v>54.89794511116709</v>
      </c>
      <c r="O1712">
        <f t="shared" si="507"/>
        <v>43.000140828787714</v>
      </c>
      <c r="P1712" s="3">
        <f t="shared" si="508"/>
        <v>43.000140828787714</v>
      </c>
      <c r="Q1712" s="3">
        <f t="shared" si="509"/>
        <v>-125.10205488883291</v>
      </c>
      <c r="R1712">
        <f t="shared" si="510"/>
        <v>54.89794511116709</v>
      </c>
      <c r="S1712">
        <f t="shared" si="511"/>
        <v>0.55913305167734673</v>
      </c>
      <c r="T1712">
        <f t="shared" si="494"/>
        <v>43.000140828787714</v>
      </c>
    </row>
    <row r="1713" spans="1:20" x14ac:dyDescent="0.25">
      <c r="A1713">
        <f t="shared" si="495"/>
        <v>3526.4864940428083</v>
      </c>
      <c r="B1713">
        <f t="shared" si="512"/>
        <v>561.2577572737207</v>
      </c>
      <c r="C1713" t="str">
        <f t="shared" si="496"/>
        <v>-80.9426907239939-114.821362518065i</v>
      </c>
      <c r="D1713" t="str">
        <f t="shared" si="497"/>
        <v>3.47812293021372-28.3595193258257i</v>
      </c>
      <c r="E1713" t="str">
        <f t="shared" si="498"/>
        <v>159.543863495334-2.59398982315494i</v>
      </c>
      <c r="F1713" t="str">
        <f t="shared" si="499"/>
        <v>2.90990957640181-266.112436292218i</v>
      </c>
      <c r="G1713" t="str">
        <f t="shared" si="500"/>
        <v>0.999999885388851-0.000338542664627342i</v>
      </c>
      <c r="H1713" t="str">
        <f t="shared" si="501"/>
        <v>15.4085427392913+13.3497916779057i</v>
      </c>
      <c r="I1713" t="str">
        <f t="shared" si="502"/>
        <v>24.3560819635628-27.4987795318878i</v>
      </c>
      <c r="K1713" t="str">
        <f t="shared" si="503"/>
        <v>0.185359181311334-0.16251156129292i</v>
      </c>
      <c r="L1713" t="str">
        <f t="shared" si="504"/>
        <v>0.000833333333333333-1.43651652664586i</v>
      </c>
      <c r="M1713" t="str">
        <f t="shared" si="505"/>
        <v>0.005-0.505469451621912i</v>
      </c>
      <c r="N1713">
        <f t="shared" si="506"/>
        <v>54.818286679535419</v>
      </c>
      <c r="O1713">
        <f t="shared" si="507"/>
        <v>42.952517530638339</v>
      </c>
      <c r="P1713" s="3">
        <f t="shared" si="508"/>
        <v>42.952517530638339</v>
      </c>
      <c r="Q1713" s="3">
        <f t="shared" si="509"/>
        <v>-125.18171332046458</v>
      </c>
      <c r="R1713">
        <f t="shared" si="510"/>
        <v>54.818286679535419</v>
      </c>
      <c r="S1713">
        <f t="shared" si="511"/>
        <v>0.56125775727372074</v>
      </c>
      <c r="T1713">
        <f t="shared" si="494"/>
        <v>42.952517530638339</v>
      </c>
    </row>
    <row r="1714" spans="1:20" x14ac:dyDescent="0.25">
      <c r="A1714">
        <f t="shared" si="495"/>
        <v>3539.8871427201711</v>
      </c>
      <c r="B1714">
        <f t="shared" si="512"/>
        <v>563.39053675136086</v>
      </c>
      <c r="C1714" t="str">
        <f t="shared" si="496"/>
        <v>-80.6581054216598-114.080848744216i</v>
      </c>
      <c r="D1714" t="str">
        <f t="shared" si="497"/>
        <v>3.47812291445348-28.2521814664675i</v>
      </c>
      <c r="E1714" t="str">
        <f t="shared" si="498"/>
        <v>159.532058352981-2.59259306028461i</v>
      </c>
      <c r="F1714" t="str">
        <f t="shared" si="499"/>
        <v>2.90990957386228-265.10504462385i</v>
      </c>
      <c r="G1714" t="str">
        <f t="shared" si="500"/>
        <v>0.999999884516152-0.000339829126456356i</v>
      </c>
      <c r="H1714" t="str">
        <f t="shared" si="501"/>
        <v>15.410516823859+13.4010234242092i</v>
      </c>
      <c r="I1714" t="str">
        <f t="shared" si="502"/>
        <v>24.3570235359662-27.3962187960225i</v>
      </c>
      <c r="K1714" t="str">
        <f t="shared" si="503"/>
        <v>0.184746720774604-0.162581902478907i</v>
      </c>
      <c r="L1714" t="str">
        <f t="shared" si="504"/>
        <v>0.000833333333333333-1.43107842861712i</v>
      </c>
      <c r="M1714" t="str">
        <f t="shared" si="505"/>
        <v>0.005-0.503555939053508i</v>
      </c>
      <c r="N1714">
        <f t="shared" si="506"/>
        <v>54.738702994456418</v>
      </c>
      <c r="O1714">
        <f t="shared" si="507"/>
        <v>42.904835960461085</v>
      </c>
      <c r="P1714" s="3">
        <f t="shared" si="508"/>
        <v>42.904835960461085</v>
      </c>
      <c r="Q1714" s="3">
        <f t="shared" si="509"/>
        <v>-125.26129700554358</v>
      </c>
      <c r="R1714">
        <f t="shared" si="510"/>
        <v>54.738702994456418</v>
      </c>
      <c r="S1714">
        <f t="shared" si="511"/>
        <v>0.56339053675136086</v>
      </c>
      <c r="T1714">
        <f t="shared" si="494"/>
        <v>42.904835960461085</v>
      </c>
    </row>
    <row r="1715" spans="1:20" x14ac:dyDescent="0.25">
      <c r="A1715">
        <f t="shared" si="495"/>
        <v>3553.3387138625076</v>
      </c>
      <c r="B1715">
        <f t="shared" si="512"/>
        <v>565.53142079101599</v>
      </c>
      <c r="C1715" t="str">
        <f t="shared" si="496"/>
        <v>-80.3733644982316-113.344129792155i</v>
      </c>
      <c r="D1715" t="str">
        <f t="shared" si="497"/>
        <v>3.47812289857323-28.1452500242244i</v>
      </c>
      <c r="E1715" t="str">
        <f t="shared" si="498"/>
        <v>159.520248831646-2.59114206339856i</v>
      </c>
      <c r="F1715" t="str">
        <f t="shared" si="499"/>
        <v>2.90990957130352-264.10146658055i</v>
      </c>
      <c r="G1715" t="str">
        <f t="shared" si="500"/>
        <v>0.999999883636807-0.000341120476836928i</v>
      </c>
      <c r="H1715" t="str">
        <f t="shared" si="501"/>
        <v>15.4125062011525+13.4524556386484i</v>
      </c>
      <c r="I1715" t="str">
        <f t="shared" si="502"/>
        <v>24.3579723488611-27.2940524796746i</v>
      </c>
      <c r="K1715" t="str">
        <f t="shared" si="503"/>
        <v>0.184133738793628-0.162649963937191i</v>
      </c>
      <c r="L1715" t="str">
        <f t="shared" si="504"/>
        <v>0.000833333333333333-1.42566091713201i</v>
      </c>
      <c r="M1715" t="str">
        <f t="shared" si="505"/>
        <v>0.005-0.501649670306345i</v>
      </c>
      <c r="N1715">
        <f t="shared" si="506"/>
        <v>54.659195966130639</v>
      </c>
      <c r="O1715">
        <f t="shared" si="507"/>
        <v>42.857096111812581</v>
      </c>
      <c r="P1715" s="3">
        <f t="shared" si="508"/>
        <v>42.857096111812581</v>
      </c>
      <c r="Q1715" s="3">
        <f t="shared" si="509"/>
        <v>-125.34080403386936</v>
      </c>
      <c r="R1715">
        <f t="shared" si="510"/>
        <v>54.659195966130639</v>
      </c>
      <c r="S1715">
        <f t="shared" si="511"/>
        <v>0.56553142079101604</v>
      </c>
      <c r="T1715">
        <f t="shared" si="494"/>
        <v>42.857096111812581</v>
      </c>
    </row>
    <row r="1716" spans="1:20" x14ac:dyDescent="0.25">
      <c r="A1716">
        <f t="shared" si="495"/>
        <v>3566.841400975185</v>
      </c>
      <c r="B1716">
        <f t="shared" si="512"/>
        <v>567.68044019002184</v>
      </c>
      <c r="C1716" t="str">
        <f t="shared" si="496"/>
        <v>-80.0884760247377-112.611196784498i</v>
      </c>
      <c r="D1716" t="str">
        <f t="shared" si="497"/>
        <v>3.47812288257202-28.0387234608517i</v>
      </c>
      <c r="E1716" t="str">
        <f t="shared" si="498"/>
        <v>159.508435291503-2.58963673887036i</v>
      </c>
      <c r="F1716" t="str">
        <f t="shared" si="499"/>
        <v>2.90990956872521-263.101687725512i</v>
      </c>
      <c r="G1716" t="str">
        <f t="shared" si="500"/>
        <v>0.999999882750766-0.000342416734345514i</v>
      </c>
      <c r="H1716" t="str">
        <f t="shared" si="501"/>
        <v>15.4145109916534+13.5040891499389i</v>
      </c>
      <c r="I1716" t="str">
        <f t="shared" si="502"/>
        <v>24.3589284584729-27.1922791168209i</v>
      </c>
      <c r="K1716" t="str">
        <f t="shared" si="503"/>
        <v>0.183520252360176-0.162715740845934i</v>
      </c>
      <c r="L1716" t="str">
        <f t="shared" si="504"/>
        <v>0.000833333333333333-1.42026391425783i</v>
      </c>
      <c r="M1716" t="str">
        <f t="shared" si="505"/>
        <v>0.005-0.499750617958104i</v>
      </c>
      <c r="N1716">
        <f t="shared" si="506"/>
        <v>54.579767507900954</v>
      </c>
      <c r="O1716">
        <f t="shared" si="507"/>
        <v>42.809297980213159</v>
      </c>
      <c r="P1716" s="3">
        <f t="shared" si="508"/>
        <v>42.809297980213159</v>
      </c>
      <c r="Q1716" s="3">
        <f t="shared" si="509"/>
        <v>-125.42023249209905</v>
      </c>
      <c r="R1716">
        <f t="shared" si="510"/>
        <v>54.579767507900954</v>
      </c>
      <c r="S1716">
        <f t="shared" si="511"/>
        <v>0.56768044019002184</v>
      </c>
      <c r="T1716">
        <f t="shared" si="494"/>
        <v>42.809297980213159</v>
      </c>
    </row>
    <row r="1717" spans="1:20" x14ac:dyDescent="0.25">
      <c r="A1717">
        <f t="shared" si="495"/>
        <v>3580.395398298891</v>
      </c>
      <c r="B1717">
        <f t="shared" si="512"/>
        <v>569.83762586274395</v>
      </c>
      <c r="C1717" t="str">
        <f t="shared" si="496"/>
        <v>-79.8034480890667-111.882040807047i</v>
      </c>
      <c r="D1717" t="str">
        <f t="shared" si="497"/>
        <v>3.47812286644902-27.9326002439292i</v>
      </c>
      <c r="E1717" t="str">
        <f t="shared" si="498"/>
        <v>159.496618093573-2.58807699617582i</v>
      </c>
      <c r="F1717" t="str">
        <f t="shared" si="499"/>
        <v>2.90990956612728-262.105693676583i</v>
      </c>
      <c r="G1717" t="str">
        <f t="shared" si="500"/>
        <v>0.999999881857979-0.00034371791762916i</v>
      </c>
      <c r="H1717" t="str">
        <f t="shared" si="501"/>
        <v>15.4165313168228+13.5559247907244i</v>
      </c>
      <c r="I1717" t="str">
        <f t="shared" si="502"/>
        <v>24.3598919214706-27.0908972471335i</v>
      </c>
      <c r="K1717" t="str">
        <f t="shared" si="503"/>
        <v>0.182906278523052-0.162779228540609i</v>
      </c>
      <c r="L1717" t="str">
        <f t="shared" si="504"/>
        <v>0.000833333333333333-1.41488734235688i</v>
      </c>
      <c r="M1717" t="str">
        <f t="shared" si="505"/>
        <v>0.005-0.497858754690281i</v>
      </c>
      <c r="N1717">
        <f t="shared" si="506"/>
        <v>54.500419536145017</v>
      </c>
      <c r="O1717">
        <f t="shared" si="507"/>
        <v>42.761441563152459</v>
      </c>
      <c r="P1717" s="3">
        <f t="shared" si="508"/>
        <v>42.761441563152459</v>
      </c>
      <c r="Q1717" s="3">
        <f t="shared" si="509"/>
        <v>-125.49958046385498</v>
      </c>
      <c r="R1717">
        <f t="shared" si="510"/>
        <v>54.500419536145017</v>
      </c>
      <c r="S1717">
        <f t="shared" si="511"/>
        <v>0.569837625862744</v>
      </c>
      <c r="T1717">
        <f t="shared" si="494"/>
        <v>42.761441563152459</v>
      </c>
    </row>
    <row r="1718" spans="1:20" x14ac:dyDescent="0.25">
      <c r="A1718">
        <f t="shared" si="495"/>
        <v>3594.0009008124271</v>
      </c>
      <c r="B1718">
        <f t="shared" si="512"/>
        <v>572.00300884102239</v>
      </c>
      <c r="C1718" t="str">
        <f t="shared" si="496"/>
        <v>-79.5182887950576-111.156652908387i</v>
      </c>
      <c r="D1718" t="str">
        <f t="shared" si="497"/>
        <v>3.47812285020324-27.8268788468385i</v>
      </c>
      <c r="E1718" t="str">
        <f t="shared" si="498"/>
        <v>159.484797599684-2.58646274790656i</v>
      </c>
      <c r="F1718" t="str">
        <f t="shared" si="499"/>
        <v>2.90990956350956-261.113470106052i</v>
      </c>
      <c r="G1718" t="str">
        <f t="shared" si="500"/>
        <v>0.999999880958394-0.000345024045405772i</v>
      </c>
      <c r="H1718" t="str">
        <f t="shared" si="501"/>
        <v>15.4185672991104+13.607963397602i</v>
      </c>
      <c r="I1718" t="str">
        <f t="shared" si="502"/>
        <v>24.3608627949727-26.9899054159594i</v>
      </c>
      <c r="K1718" t="str">
        <f t="shared" si="503"/>
        <v>0.182291834386223-0.162840422514806i</v>
      </c>
      <c r="L1718" t="str">
        <f t="shared" si="504"/>
        <v>0.000833333333333333-1.40953112408535i</v>
      </c>
      <c r="M1718" t="str">
        <f t="shared" si="505"/>
        <v>0.005-0.495974053287788i</v>
      </c>
      <c r="N1718">
        <f t="shared" si="506"/>
        <v>54.42115397016039</v>
      </c>
      <c r="O1718">
        <f t="shared" si="507"/>
        <v>42.713526860093481</v>
      </c>
      <c r="P1718" s="3">
        <f t="shared" si="508"/>
        <v>42.713526860093481</v>
      </c>
      <c r="Q1718" s="3">
        <f t="shared" si="509"/>
        <v>-125.57884602983961</v>
      </c>
      <c r="R1718">
        <f t="shared" si="510"/>
        <v>54.42115397016039</v>
      </c>
      <c r="S1718">
        <f t="shared" si="511"/>
        <v>0.5720030088410224</v>
      </c>
      <c r="T1718">
        <f t="shared" si="494"/>
        <v>42.713526860093481</v>
      </c>
    </row>
    <row r="1719" spans="1:20" x14ac:dyDescent="0.25">
      <c r="A1719">
        <f t="shared" si="495"/>
        <v>3607.6581042355137</v>
      </c>
      <c r="B1719">
        <f t="shared" si="512"/>
        <v>574.17662027461824</v>
      </c>
      <c r="C1719" t="str">
        <f t="shared" si="496"/>
        <v>-79.2330062615839-110.435024099542i</v>
      </c>
      <c r="D1719" t="str">
        <f t="shared" si="497"/>
        <v>3.47812283383375-27.7215577487422i</v>
      </c>
      <c r="E1719" t="str">
        <f t="shared" si="498"/>
        <v>159.472974172441-2.58479390977409i</v>
      </c>
      <c r="F1719" t="str">
        <f t="shared" si="499"/>
        <v>2.90990956087191-260.125002740451i</v>
      </c>
      <c r="G1719" t="str">
        <f t="shared" si="500"/>
        <v>0.999999880051959-0.000346335136464383i</v>
      </c>
      <c r="H1719" t="str">
        <f t="shared" si="501"/>
        <v>15.4206190619635+13.6602058111458i</v>
      </c>
      <c r="I1719" t="str">
        <f t="shared" si="502"/>
        <v>24.3618411365497-26.8893021743021i</v>
      </c>
      <c r="K1719" t="str">
        <f t="shared" si="503"/>
        <v>0.181676937106952-0.162899318421001i</v>
      </c>
      <c r="L1719" t="str">
        <f t="shared" si="504"/>
        <v>0.000833333333333333-1.40419518239226i</v>
      </c>
      <c r="M1719" t="str">
        <f t="shared" si="505"/>
        <v>0.005-0.494096486638562i</v>
      </c>
      <c r="N1719">
        <f t="shared" si="506"/>
        <v>54.341972732060995</v>
      </c>
      <c r="O1719">
        <f t="shared" si="507"/>
        <v>42.665553872478725</v>
      </c>
      <c r="P1719" s="3">
        <f t="shared" si="508"/>
        <v>42.665553872478725</v>
      </c>
      <c r="Q1719" s="3">
        <f t="shared" si="509"/>
        <v>-125.658027267939</v>
      </c>
      <c r="R1719">
        <f t="shared" si="510"/>
        <v>54.341972732060995</v>
      </c>
      <c r="S1719">
        <f t="shared" si="511"/>
        <v>0.57417662027461824</v>
      </c>
      <c r="T1719">
        <f t="shared" si="494"/>
        <v>42.665553872478725</v>
      </c>
    </row>
    <row r="1720" spans="1:20" x14ac:dyDescent="0.25">
      <c r="A1720">
        <f t="shared" si="495"/>
        <v>3621.367205031609</v>
      </c>
      <c r="B1720">
        <f t="shared" si="512"/>
        <v>576.35849143166183</v>
      </c>
      <c r="C1720" t="str">
        <f t="shared" si="496"/>
        <v>-78.9476086216283-109.717145353593i</v>
      </c>
      <c r="D1720" t="str">
        <f t="shared" si="497"/>
        <v>3.47812281733961-27.6166354345605i</v>
      </c>
      <c r="E1720" t="str">
        <f t="shared" si="498"/>
        <v>159.461148175175-2.58307040062259i</v>
      </c>
      <c r="F1720" t="str">
        <f t="shared" si="499"/>
        <v>2.90990955821418-259.140277360344i</v>
      </c>
      <c r="G1720" t="str">
        <f t="shared" si="500"/>
        <v>0.999999879138622-0.000347651209665425i</v>
      </c>
      <c r="H1720" t="str">
        <f t="shared" si="501"/>
        <v>15.4226867298344+13.7126528759316i</v>
      </c>
      <c r="I1720" t="str">
        <f t="shared" si="502"/>
        <v>24.3628270042282-26.7890860787985i</v>
      </c>
      <c r="K1720" t="str">
        <f t="shared" si="503"/>
        <v>0.18106160389391-0.162955912071312i</v>
      </c>
      <c r="L1720" t="str">
        <f t="shared" si="504"/>
        <v>0.000833333333333333-1.39887944051829i</v>
      </c>
      <c r="M1720" t="str">
        <f t="shared" si="505"/>
        <v>0.005-0.492226027733176i</v>
      </c>
      <c r="N1720">
        <f t="shared" si="506"/>
        <v>54.262877746662241</v>
      </c>
      <c r="O1720">
        <f t="shared" si="507"/>
        <v>42.617522603733214</v>
      </c>
      <c r="P1720" s="3">
        <f t="shared" si="508"/>
        <v>42.617522603733214</v>
      </c>
      <c r="Q1720" s="3">
        <f t="shared" si="509"/>
        <v>-125.73712225333776</v>
      </c>
      <c r="R1720">
        <f t="shared" si="510"/>
        <v>54.262877746662241</v>
      </c>
      <c r="S1720">
        <f t="shared" si="511"/>
        <v>0.57635849143166185</v>
      </c>
      <c r="T1720">
        <f t="shared" si="494"/>
        <v>42.617522603733214</v>
      </c>
    </row>
    <row r="1721" spans="1:20" x14ac:dyDescent="0.25">
      <c r="A1721">
        <f t="shared" si="495"/>
        <v>3635.1284004107292</v>
      </c>
      <c r="B1721">
        <f t="shared" si="512"/>
        <v>578.54865369910215</v>
      </c>
      <c r="C1721" t="str">
        <f t="shared" si="496"/>
        <v>-78.662104021368-109.00300760535i</v>
      </c>
      <c r="D1721" t="str">
        <f t="shared" si="497"/>
        <v>3.4781228007199-27.512110394951i</v>
      </c>
      <c r="E1721" t="str">
        <f t="shared" si="498"/>
        <v>159.449319971915-2.58129214243458i</v>
      </c>
      <c r="F1721" t="str">
        <f t="shared" si="499"/>
        <v>2.90990955553622-258.159279800126i</v>
      </c>
      <c r="G1721" t="str">
        <f t="shared" si="500"/>
        <v>0.99999987821833-0.000348972283940997i</v>
      </c>
      <c r="H1721" t="str">
        <f t="shared" si="501"/>
        <v>15.42477042819+13.7653054405616i</v>
      </c>
      <c r="I1721" t="str">
        <f t="shared" si="502"/>
        <v>24.3638204564946-26.6892556917005i</v>
      </c>
      <c r="K1721" t="str">
        <f t="shared" si="503"/>
        <v>0.180445852005278-0.163010199438221i</v>
      </c>
      <c r="L1721" t="str">
        <f t="shared" si="504"/>
        <v>0.000833333333333333-1.39358382199471i</v>
      </c>
      <c r="M1721" t="str">
        <f t="shared" si="505"/>
        <v>0.005-0.49036264966445i</v>
      </c>
      <c r="N1721">
        <f t="shared" si="506"/>
        <v>54.183870941371381</v>
      </c>
      <c r="O1721">
        <f t="shared" si="507"/>
        <v>42.56943305926999</v>
      </c>
      <c r="P1721" s="3">
        <f t="shared" si="508"/>
        <v>42.56943305926999</v>
      </c>
      <c r="Q1721" s="3">
        <f t="shared" si="509"/>
        <v>-125.81612905862862</v>
      </c>
      <c r="R1721">
        <f t="shared" si="510"/>
        <v>54.183870941371381</v>
      </c>
      <c r="S1721">
        <f t="shared" si="511"/>
        <v>0.57854865369910213</v>
      </c>
      <c r="T1721">
        <f t="shared" si="494"/>
        <v>42.56943305926999</v>
      </c>
    </row>
    <row r="1722" spans="1:20" x14ac:dyDescent="0.25">
      <c r="A1722">
        <f t="shared" si="495"/>
        <v>3648.9418883322901</v>
      </c>
      <c r="B1722">
        <f t="shared" si="512"/>
        <v>580.74713858315874</v>
      </c>
      <c r="C1722" t="str">
        <f t="shared" si="496"/>
        <v>-78.3765006192423-108.292601751021i</v>
      </c>
      <c r="D1722" t="str">
        <f t="shared" si="497"/>
        <v>3.47812278397361-27.4079811262858i</v>
      </c>
      <c r="E1722" t="str">
        <f t="shared" si="498"/>
        <v>159.437489927346-2.57945906033967i</v>
      </c>
      <c r="F1722" t="str">
        <f t="shared" si="499"/>
        <v>2.90990955283787-257.181995947819i</v>
      </c>
      <c r="G1722" t="str">
        <f t="shared" si="500"/>
        <v>0.999999877291031-0.000350298378295142i</v>
      </c>
      <c r="H1722" t="str">
        <f t="shared" si="501"/>
        <v>15.4268702835205+13.8181643576894i</v>
      </c>
      <c r="I1722" t="str">
        <f t="shared" si="502"/>
        <v>24.364821552299-26.5898095808549i</v>
      </c>
      <c r="K1722" t="str">
        <f t="shared" si="503"/>
        <v>0.179829698746836-0.163062176655268i</v>
      </c>
      <c r="L1722" t="str">
        <f t="shared" si="504"/>
        <v>0.000833333333333333-1.38830825064227i</v>
      </c>
      <c r="M1722" t="str">
        <f t="shared" si="505"/>
        <v>0.005-0.488506325627069i</v>
      </c>
      <c r="N1722">
        <f t="shared" si="506"/>
        <v>54.104954246077966</v>
      </c>
      <c r="O1722">
        <f t="shared" si="507"/>
        <v>42.521285246493939</v>
      </c>
      <c r="P1722" s="3">
        <f t="shared" si="508"/>
        <v>42.521285246493939</v>
      </c>
      <c r="Q1722" s="3">
        <f t="shared" si="509"/>
        <v>-125.89504575392203</v>
      </c>
      <c r="R1722">
        <f t="shared" si="510"/>
        <v>54.104954246077966</v>
      </c>
      <c r="S1722">
        <f t="shared" si="511"/>
        <v>0.58074713858315874</v>
      </c>
      <c r="T1722">
        <f t="shared" si="494"/>
        <v>42.521285246493939</v>
      </c>
    </row>
    <row r="1723" spans="1:20" x14ac:dyDescent="0.25">
      <c r="A1723">
        <f t="shared" si="495"/>
        <v>3662.8078675079528</v>
      </c>
      <c r="B1723">
        <f t="shared" si="512"/>
        <v>582.95397770977479</v>
      </c>
      <c r="C1723" t="str">
        <f t="shared" si="496"/>
        <v>-78.0908065850243-107.585918647891i</v>
      </c>
      <c r="D1723" t="str">
        <f t="shared" si="497"/>
        <v>3.47812276709982-27.3042461306305i</v>
      </c>
      <c r="E1723" t="str">
        <f t="shared" si="498"/>
        <v>159.425658406771-2.5775710826189i</v>
      </c>
      <c r="F1723" t="str">
        <f t="shared" si="499"/>
        <v>2.90990955011895-256.208411744866i</v>
      </c>
      <c r="G1723" t="str">
        <f t="shared" si="500"/>
        <v>0.999999876356671-0.000351629511804114i</v>
      </c>
      <c r="H1723" t="str">
        <f t="shared" si="501"/>
        <v>15.4289864233479+13.8712304840452i</v>
      </c>
      <c r="I1723" t="str">
        <f t="shared" si="502"/>
        <v>24.3658303510587-26.4907463196823i</v>
      </c>
      <c r="K1723" t="str">
        <f t="shared" si="503"/>
        <v>0.179213161470042-0.163111840017721i</v>
      </c>
      <c r="L1723" t="str">
        <f t="shared" si="504"/>
        <v>0.000833333333333333-1.38305265057011i</v>
      </c>
      <c r="M1723" t="str">
        <f t="shared" si="505"/>
        <v>0.005-0.486657028917183i</v>
      </c>
      <c r="N1723">
        <f t="shared" si="506"/>
        <v>54.026129593040949</v>
      </c>
      <c r="O1723">
        <f t="shared" si="507"/>
        <v>42.473079174805534</v>
      </c>
      <c r="P1723" s="3">
        <f t="shared" si="508"/>
        <v>42.473079174805534</v>
      </c>
      <c r="Q1723" s="3">
        <f t="shared" si="509"/>
        <v>-125.97387040695905</v>
      </c>
      <c r="R1723">
        <f t="shared" si="510"/>
        <v>54.026129593040949</v>
      </c>
      <c r="S1723">
        <f t="shared" si="511"/>
        <v>0.58295397770977475</v>
      </c>
      <c r="T1723">
        <f t="shared" si="494"/>
        <v>42.473079174805534</v>
      </c>
    </row>
    <row r="1724" spans="1:20" x14ac:dyDescent="0.25">
      <c r="A1724">
        <f t="shared" si="495"/>
        <v>3676.7265374044832</v>
      </c>
      <c r="B1724">
        <f t="shared" si="512"/>
        <v>585.16920282507192</v>
      </c>
      <c r="C1724" t="str">
        <f t="shared" si="496"/>
        <v>-77.8050300988929-106.882949114029i</v>
      </c>
      <c r="D1724" t="str">
        <f t="shared" si="497"/>
        <v>3.47812275009756-27.2009039157222i</v>
      </c>
      <c r="E1724" t="str">
        <f t="shared" si="498"/>
        <v>159.413825776073-2.57562814071492i</v>
      </c>
      <c r="F1724" t="str">
        <f t="shared" si="499"/>
        <v>2.90990954737937-255.238513185931i</v>
      </c>
      <c r="G1724" t="str">
        <f t="shared" si="500"/>
        <v>0.999999875415197-0.000352965703616662i</v>
      </c>
      <c r="H1724" t="str">
        <f t="shared" si="501"/>
        <v>15.431118976235+13.924504680461i</v>
      </c>
      <c r="I1724" t="str">
        <f t="shared" si="502"/>
        <v>24.3668469126624-26.3920644871574i</v>
      </c>
      <c r="K1724" t="str">
        <f t="shared" si="503"/>
        <v>0.178596257570099-0.163159185983224i</v>
      </c>
      <c r="L1724" t="str">
        <f t="shared" si="504"/>
        <v>0.000833333333333333-1.37781694617464i</v>
      </c>
      <c r="M1724" t="str">
        <f t="shared" si="505"/>
        <v>0.005-0.484814732932042i</v>
      </c>
      <c r="N1724">
        <f t="shared" si="506"/>
        <v>53.947398916777473</v>
      </c>
      <c r="O1724">
        <f t="shared" si="507"/>
        <v>42.424814855605163</v>
      </c>
      <c r="P1724" s="3">
        <f t="shared" si="508"/>
        <v>42.424814855605163</v>
      </c>
      <c r="Q1724" s="3">
        <f t="shared" si="509"/>
        <v>-126.05260108322253</v>
      </c>
      <c r="R1724">
        <f t="shared" si="510"/>
        <v>53.947398916777473</v>
      </c>
      <c r="S1724">
        <f t="shared" si="511"/>
        <v>0.5851692028250719</v>
      </c>
      <c r="T1724">
        <f t="shared" si="494"/>
        <v>42.424814855605163</v>
      </c>
    </row>
    <row r="1725" spans="1:20" x14ac:dyDescent="0.25">
      <c r="A1725">
        <f t="shared" si="495"/>
        <v>3690.6980982466207</v>
      </c>
      <c r="B1725">
        <f t="shared" si="512"/>
        <v>587.39284579580726</v>
      </c>
      <c r="C1725" t="str">
        <f t="shared" si="496"/>
        <v>-77.5191793504911-106.183683927992i</v>
      </c>
      <c r="D1725" t="str">
        <f t="shared" si="497"/>
        <v>3.47812273296583-27.0979529949485i</v>
      </c>
      <c r="E1725" t="str">
        <f t="shared" si="498"/>
        <v>159.401992401673-2.57363016923363i</v>
      </c>
      <c r="F1725" t="str">
        <f t="shared" si="499"/>
        <v>2.9099095446189-254.272286318698i</v>
      </c>
      <c r="G1725" t="str">
        <f t="shared" si="500"/>
        <v>0.999999874466553-0.000354306972954295i</v>
      </c>
      <c r="H1725" t="str">
        <f t="shared" si="501"/>
        <v>15.4332680717946+13.9779878118961i</v>
      </c>
      <c r="I1725" t="str">
        <f t="shared" si="502"/>
        <v>24.3678712974735-26.2937626677898i</v>
      </c>
      <c r="K1725" t="str">
        <f t="shared" si="503"/>
        <v>0.177979004484013-0.163204211172402i</v>
      </c>
      <c r="L1725" t="str">
        <f t="shared" si="504"/>
        <v>0.000833333333333333-1.37260106213852i</v>
      </c>
      <c r="M1725" t="str">
        <f t="shared" si="505"/>
        <v>0.005-0.482979411169597i</v>
      </c>
      <c r="N1725">
        <f t="shared" si="506"/>
        <v>53.868764153951616</v>
      </c>
      <c r="O1725">
        <f t="shared" si="507"/>
        <v>42.376492302296079</v>
      </c>
      <c r="P1725" s="3">
        <f t="shared" si="508"/>
        <v>42.376492302296079</v>
      </c>
      <c r="Q1725" s="3">
        <f t="shared" si="509"/>
        <v>-126.13123584604838</v>
      </c>
      <c r="R1725">
        <f t="shared" si="510"/>
        <v>53.868764153951616</v>
      </c>
      <c r="S1725">
        <f t="shared" si="511"/>
        <v>0.58739284579580731</v>
      </c>
      <c r="T1725">
        <f t="shared" si="494"/>
        <v>42.376492302296079</v>
      </c>
    </row>
    <row r="1726" spans="1:20" x14ac:dyDescent="0.25">
      <c r="A1726">
        <f t="shared" si="495"/>
        <v>3704.7227510199577</v>
      </c>
      <c r="B1726">
        <f t="shared" si="512"/>
        <v>589.62493860983136</v>
      </c>
      <c r="C1726" t="str">
        <f t="shared" si="496"/>
        <v>-77.2332625379949-105.488113828558i</v>
      </c>
      <c r="D1726" t="str">
        <f t="shared" si="497"/>
        <v>3.47812271570364-26.9953918873258i</v>
      </c>
      <c r="E1726" t="str">
        <f t="shared" si="498"/>
        <v>159.390158650495-2.57157710595157i</v>
      </c>
      <c r="F1726" t="str">
        <f t="shared" si="499"/>
        <v>2.90990954183741-253.309717243669i</v>
      </c>
      <c r="G1726" t="str">
        <f t="shared" si="500"/>
        <v>0.999999873510686-0.000355653339111564i</v>
      </c>
      <c r="H1726" t="str">
        <f t="shared" si="501"/>
        <v>15.4354338406989+14.0316807474634i</v>
      </c>
      <c r="I1726" t="str">
        <f t="shared" si="502"/>
        <v>24.3689035663352-26.1958394516043i</v>
      </c>
      <c r="K1726" t="str">
        <f t="shared" si="503"/>
        <v>0.177361419688635-0.163246912369456i</v>
      </c>
      <c r="L1726" t="str">
        <f t="shared" si="504"/>
        <v>0.000833333333333333-1.36740492342948i</v>
      </c>
      <c r="M1726" t="str">
        <f t="shared" si="505"/>
        <v>0.005-0.481151037228128i</v>
      </c>
      <c r="N1726">
        <f t="shared" si="506"/>
        <v>53.79022724326181</v>
      </c>
      <c r="O1726">
        <f t="shared" si="507"/>
        <v>42.328111530288297</v>
      </c>
      <c r="P1726" s="3">
        <f t="shared" si="508"/>
        <v>42.328111530288297</v>
      </c>
      <c r="Q1726" s="3">
        <f t="shared" si="509"/>
        <v>-126.20977275673819</v>
      </c>
      <c r="R1726">
        <f t="shared" si="510"/>
        <v>53.79022724326181</v>
      </c>
      <c r="S1726">
        <f t="shared" si="511"/>
        <v>0.58962493860983134</v>
      </c>
      <c r="T1726">
        <f t="shared" si="494"/>
        <v>42.328111530288297</v>
      </c>
    </row>
    <row r="1727" spans="1:20" x14ac:dyDescent="0.25">
      <c r="A1727">
        <f t="shared" si="495"/>
        <v>3718.8006974738337</v>
      </c>
      <c r="B1727">
        <f t="shared" si="512"/>
        <v>591.86551337654873</v>
      </c>
      <c r="C1727" t="str">
        <f t="shared" si="496"/>
        <v>-76.9472878671733-104.796229514465i</v>
      </c>
      <c r="D1727" t="str">
        <f t="shared" si="497"/>
        <v>3.47812269831001-26.8932191174784i</v>
      </c>
      <c r="E1727" t="str">
        <f t="shared" si="498"/>
        <v>159.378324889928-2.56946889182061i</v>
      </c>
      <c r="F1727" t="str">
        <f t="shared" si="499"/>
        <v>2.90990953903474-252.350792113966i</v>
      </c>
      <c r="G1727" t="str">
        <f t="shared" si="500"/>
        <v>0.999999872547541-0.00035700482145634i</v>
      </c>
      <c r="H1727" t="str">
        <f t="shared" si="501"/>
        <v>15.4376164146879+14.0855843604548i</v>
      </c>
      <c r="I1727" t="str">
        <f t="shared" si="502"/>
        <v>24.3699437805732-26.0982934341199i</v>
      </c>
      <c r="K1727" t="str">
        <f t="shared" si="503"/>
        <v>0.176743520698706-0.163287286522716i</v>
      </c>
      <c r="L1727" t="str">
        <f t="shared" si="504"/>
        <v>0.000833333333333333-1.36222845529935i</v>
      </c>
      <c r="M1727" t="str">
        <f t="shared" si="505"/>
        <v>0.005-0.479329584805867i</v>
      </c>
      <c r="N1727">
        <f t="shared" si="506"/>
        <v>53.711790125328278</v>
      </c>
      <c r="O1727">
        <f t="shared" si="507"/>
        <v>42.279672557001646</v>
      </c>
      <c r="P1727" s="3">
        <f t="shared" si="508"/>
        <v>42.279672557001646</v>
      </c>
      <c r="Q1727" s="3">
        <f t="shared" si="509"/>
        <v>-126.28820987467172</v>
      </c>
      <c r="R1727">
        <f t="shared" si="510"/>
        <v>53.711790125328278</v>
      </c>
      <c r="S1727">
        <f t="shared" si="511"/>
        <v>0.59186551337654869</v>
      </c>
      <c r="T1727">
        <f t="shared" si="494"/>
        <v>42.279672557001646</v>
      </c>
    </row>
    <row r="1728" spans="1:20" x14ac:dyDescent="0.25">
      <c r="A1728">
        <f t="shared" si="495"/>
        <v>3732.9321401242346</v>
      </c>
      <c r="B1728">
        <f t="shared" si="512"/>
        <v>594.11460232737966</v>
      </c>
      <c r="C1728" t="str">
        <f t="shared" si="496"/>
        <v>-76.6612635504456-104.108021644164i</v>
      </c>
      <c r="D1728" t="str">
        <f t="shared" si="497"/>
        <v>3.47812268078394-26.7914332156163i</v>
      </c>
      <c r="E1728" t="str">
        <f t="shared" si="498"/>
        <v>159.366491487782-2.56730547097074i</v>
      </c>
      <c r="F1728" t="str">
        <f t="shared" si="499"/>
        <v>2.90990953621073-251.395497135126i</v>
      </c>
      <c r="G1728" t="str">
        <f t="shared" si="500"/>
        <v>0.999999871577062-0.000358361439430092i</v>
      </c>
      <c r="H1728" t="str">
        <f t="shared" si="501"/>
        <v>15.439815926579+14.1396995283676i</v>
      </c>
      <c r="I1728" t="str">
        <f t="shared" si="502"/>
        <v>24.3709920019997-26.0011232163306i</v>
      </c>
      <c r="K1728" t="str">
        <f t="shared" si="503"/>
        <v>0.176125325064876-0.163325330745181i</v>
      </c>
      <c r="L1728" t="str">
        <f t="shared" si="504"/>
        <v>0.000833333333333333-1.35707158328287i</v>
      </c>
      <c r="M1728" t="str">
        <f t="shared" si="505"/>
        <v>0.005-0.477515027700603i</v>
      </c>
      <c r="N1728">
        <f t="shared" si="506"/>
        <v>53.63345474258081</v>
      </c>
      <c r="O1728">
        <f t="shared" si="507"/>
        <v>42.231175401868683</v>
      </c>
      <c r="P1728" s="3">
        <f t="shared" si="508"/>
        <v>42.231175401868683</v>
      </c>
      <c r="Q1728" s="3">
        <f t="shared" si="509"/>
        <v>-126.36654525741919</v>
      </c>
      <c r="R1728">
        <f t="shared" si="510"/>
        <v>53.63345474258081</v>
      </c>
      <c r="S1728">
        <f t="shared" si="511"/>
        <v>0.59411460232737967</v>
      </c>
      <c r="T1728">
        <f t="shared" si="494"/>
        <v>42.231175401868683</v>
      </c>
    </row>
    <row r="1729" spans="1:20" x14ac:dyDescent="0.25">
      <c r="A1729">
        <f t="shared" si="495"/>
        <v>3747.1172822567064</v>
      </c>
      <c r="B1729">
        <f t="shared" si="512"/>
        <v>596.37223781622367</v>
      </c>
      <c r="C1729" t="str">
        <f t="shared" si="496"/>
        <v>-76.3751978059399-103.423480835592i</v>
      </c>
      <c r="D1729" t="str">
        <f t="shared" si="497"/>
        <v>3.47812266312442-26.6900327175154i</v>
      </c>
      <c r="E1729" t="str">
        <f t="shared" si="498"/>
        <v>159.354658812254-2.56508679071342i</v>
      </c>
      <c r="F1729" t="str">
        <f t="shared" si="499"/>
        <v>2.90990953336521-250.443818564912i</v>
      </c>
      <c r="G1729" t="str">
        <f t="shared" si="500"/>
        <v>0.999999870599194-0.000359723212548164i</v>
      </c>
      <c r="H1729" t="str">
        <f t="shared" si="501"/>
        <v>15.4420325102771+14.1940271329314i</v>
      </c>
      <c r="I1729" t="str">
        <f t="shared" si="502"/>
        <v>24.372048292919-25.9043274046877i</v>
      </c>
      <c r="K1729" t="str">
        <f t="shared" si="503"/>
        <v>0.17550685037173-0.163361042315011i</v>
      </c>
      <c r="L1729" t="str">
        <f t="shared" si="504"/>
        <v>0.000833333333333333-1.35193423319672i</v>
      </c>
      <c r="M1729" t="str">
        <f t="shared" si="505"/>
        <v>0.005-0.475707339809329i</v>
      </c>
      <c r="N1729">
        <f t="shared" si="506"/>
        <v>53.555223039146824</v>
      </c>
      <c r="O1729">
        <f t="shared" si="507"/>
        <v>42.182620086337622</v>
      </c>
      <c r="P1729" s="3">
        <f t="shared" si="508"/>
        <v>42.182620086337622</v>
      </c>
      <c r="Q1729" s="3">
        <f t="shared" si="509"/>
        <v>-126.44477696085318</v>
      </c>
      <c r="R1729">
        <f t="shared" si="510"/>
        <v>53.555223039146824</v>
      </c>
      <c r="S1729">
        <f t="shared" si="511"/>
        <v>0.59637223781622373</v>
      </c>
      <c r="T1729">
        <f t="shared" si="494"/>
        <v>42.182620086337622</v>
      </c>
    </row>
    <row r="1730" spans="1:20" x14ac:dyDescent="0.25">
      <c r="A1730">
        <f t="shared" si="495"/>
        <v>3761.3563279292825</v>
      </c>
      <c r="B1730">
        <f t="shared" si="512"/>
        <v>598.63845231992536</v>
      </c>
      <c r="C1730" t="str">
        <f t="shared" si="496"/>
        <v>-76.0890988565498-102.74259766595i</v>
      </c>
      <c r="D1730" t="str">
        <f t="shared" si="497"/>
        <v>3.47812264533044-26.5890161644954i</v>
      </c>
      <c r="E1730" t="str">
        <f t="shared" si="498"/>
        <v>159.342827231886-2.56281280154541i</v>
      </c>
      <c r="F1730" t="str">
        <f t="shared" si="499"/>
        <v>2.90990953049803-249.495742713109i</v>
      </c>
      <c r="G1730" t="str">
        <f t="shared" si="500"/>
        <v>0.999999869613879-0.00036109016040006i</v>
      </c>
      <c r="H1730" t="str">
        <f t="shared" si="501"/>
        <v>15.4442663007828+14.2485680601339i</v>
      </c>
      <c r="I1730" t="str">
        <f t="shared" si="502"/>
        <v>24.3731127161292-25.8079046110776i</v>
      </c>
      <c r="K1730" t="str">
        <f t="shared" si="503"/>
        <v>0.174888114235795-0.16339441867601i</v>
      </c>
      <c r="L1730" t="str">
        <f t="shared" si="504"/>
        <v>0.000833333333333333-1.3468163311384i</v>
      </c>
      <c r="M1730" t="str">
        <f t="shared" si="505"/>
        <v>0.005-0.473906495127843i</v>
      </c>
      <c r="N1730">
        <f t="shared" si="506"/>
        <v>53.477096960736844</v>
      </c>
      <c r="O1730">
        <f t="shared" si="507"/>
        <v>42.134006633874833</v>
      </c>
      <c r="P1730" s="3">
        <f t="shared" si="508"/>
        <v>42.134006633874833</v>
      </c>
      <c r="Q1730" s="3">
        <f t="shared" si="509"/>
        <v>-126.52290303926316</v>
      </c>
      <c r="R1730">
        <f t="shared" si="510"/>
        <v>53.477096960736844</v>
      </c>
      <c r="S1730">
        <f t="shared" si="511"/>
        <v>0.59863845231992541</v>
      </c>
      <c r="T1730">
        <f t="shared" si="494"/>
        <v>42.134006633874833</v>
      </c>
    </row>
    <row r="1731" spans="1:20" x14ac:dyDescent="0.25">
      <c r="A1731">
        <f t="shared" si="495"/>
        <v>3775.6494819754139</v>
      </c>
      <c r="B1731">
        <f t="shared" si="512"/>
        <v>600.91327843874114</v>
      </c>
      <c r="C1731" t="str">
        <f t="shared" si="496"/>
        <v>-75.8029749289888-102.065362671504i</v>
      </c>
      <c r="D1731" t="str">
        <f t="shared" si="497"/>
        <v>3.47812262740097-26.4883821033993i</v>
      </c>
      <c r="E1731" t="str">
        <f t="shared" si="498"/>
        <v>159.330997115527-2.56048345715055i</v>
      </c>
      <c r="F1731" t="str">
        <f t="shared" si="499"/>
        <v>2.90990952760903-248.551255941327i</v>
      </c>
      <c r="G1731" t="str">
        <f t="shared" si="500"/>
        <v>0.999999868621062-0.000362462302649721i</v>
      </c>
      <c r="H1731" t="str">
        <f t="shared" si="501"/>
        <v>15.446517434203+14.3033232002489i</v>
      </c>
      <c r="I1731" t="str">
        <f t="shared" si="502"/>
        <v>24.3741853349286-25.7118534528043i</v>
      </c>
      <c r="K1731" t="str">
        <f t="shared" si="503"/>
        <v>0.174269134303544-0.163425457438068i</v>
      </c>
      <c r="L1731" t="str">
        <f t="shared" si="504"/>
        <v>0.000833333333333333-1.34171780348515i</v>
      </c>
      <c r="M1731" t="str">
        <f t="shared" si="505"/>
        <v>0.005-0.472112467750391i</v>
      </c>
      <c r="N1731">
        <f t="shared" si="506"/>
        <v>53.39907845453267</v>
      </c>
      <c r="O1731">
        <f t="shared" si="507"/>
        <v>42.085335069967329</v>
      </c>
      <c r="P1731" s="3">
        <f t="shared" si="508"/>
        <v>42.085335069967329</v>
      </c>
      <c r="Q1731" s="3">
        <f t="shared" si="509"/>
        <v>-126.60092154546733</v>
      </c>
      <c r="R1731">
        <f t="shared" si="510"/>
        <v>53.39907845453267</v>
      </c>
      <c r="S1731">
        <f t="shared" si="511"/>
        <v>0.60091327843874109</v>
      </c>
      <c r="T1731">
        <f t="shared" si="494"/>
        <v>42.085335069967329</v>
      </c>
    </row>
    <row r="1732" spans="1:20" x14ac:dyDescent="0.25">
      <c r="A1732">
        <f t="shared" si="495"/>
        <v>3789.9969500069205</v>
      </c>
      <c r="B1732">
        <f t="shared" si="512"/>
        <v>603.19674889680834</v>
      </c>
      <c r="C1732" t="str">
        <f t="shared" si="496"/>
        <v>-75.5168342528437-101.391766347396i</v>
      </c>
      <c r="D1732" t="str">
        <f t="shared" si="497"/>
        <v>3.47812260933495-26.3881290865723i</v>
      </c>
      <c r="E1732" t="str">
        <f t="shared" si="498"/>
        <v>159.319168832294-2.55809871440129i</v>
      </c>
      <c r="F1732" t="str">
        <f t="shared" si="499"/>
        <v>2.90990952469801-247.610344662805i</v>
      </c>
      <c r="G1732" t="str">
        <f t="shared" si="500"/>
        <v>0.999999867620685-0.000363839659035813i</v>
      </c>
      <c r="H1732" t="str">
        <f t="shared" si="501"/>
        <v>15.4487860477601+14.3582934478624i</v>
      </c>
      <c r="I1732" t="str">
        <f t="shared" si="502"/>
        <v>24.3752662131178-25.6161725525693i</v>
      </c>
      <c r="K1732" t="str">
        <f t="shared" si="503"/>
        <v>0.173649928249394-0.163454156377578i</v>
      </c>
      <c r="L1732" t="str">
        <f t="shared" si="504"/>
        <v>0.000833333333333333-1.33663857689296i</v>
      </c>
      <c r="M1732" t="str">
        <f t="shared" si="505"/>
        <v>0.005-0.470325231869289i</v>
      </c>
      <c r="N1732">
        <f t="shared" si="506"/>
        <v>53.321169469074363</v>
      </c>
      <c r="O1732">
        <f t="shared" si="507"/>
        <v>42.036605422124936</v>
      </c>
      <c r="P1732" s="3">
        <f t="shared" si="508"/>
        <v>42.036605422124936</v>
      </c>
      <c r="Q1732" s="3">
        <f t="shared" si="509"/>
        <v>-126.67883053092564</v>
      </c>
      <c r="R1732">
        <f t="shared" si="510"/>
        <v>53.321169469074363</v>
      </c>
      <c r="S1732">
        <f t="shared" si="511"/>
        <v>0.6031967488968083</v>
      </c>
      <c r="T1732">
        <f t="shared" si="494"/>
        <v>42.036605422124936</v>
      </c>
    </row>
    <row r="1733" spans="1:20" x14ac:dyDescent="0.25">
      <c r="A1733">
        <f t="shared" si="495"/>
        <v>3804.3989384169467</v>
      </c>
      <c r="B1733">
        <f t="shared" si="512"/>
        <v>605.4888965426162</v>
      </c>
      <c r="C1733" t="str">
        <f t="shared" si="496"/>
        <v>-75.230685059629-100.721799147469i</v>
      </c>
      <c r="D1733" t="str">
        <f t="shared" si="497"/>
        <v>3.47812259113138-26.2882556718411i</v>
      </c>
      <c r="E1733" t="str">
        <f t="shared" si="498"/>
        <v>159.307342751532-2.55565853335899i</v>
      </c>
      <c r="F1733" t="str">
        <f t="shared" si="499"/>
        <v>2.90990952176484-246.672995342221i</v>
      </c>
      <c r="G1733" t="str">
        <f t="shared" si="500"/>
        <v>0.999999866612691-0.000365222249372007i</v>
      </c>
      <c r="H1733" t="str">
        <f t="shared" si="501"/>
        <v>15.4510722798017+14.4134797019009i</v>
      </c>
      <c r="I1733" t="str">
        <f t="shared" si="502"/>
        <v>24.3763554150058-25.5208605384532i</v>
      </c>
      <c r="K1733" t="str">
        <f t="shared" si="503"/>
        <v>0.17303051377369-0.163480513437828i</v>
      </c>
      <c r="L1733" t="str">
        <f t="shared" si="504"/>
        <v>0.000833333333333333-1.33157857829544i</v>
      </c>
      <c r="M1733" t="str">
        <f t="shared" si="505"/>
        <v>0.005-0.468544761774544i</v>
      </c>
      <c r="N1733">
        <f t="shared" si="506"/>
        <v>53.243371954146426</v>
      </c>
      <c r="O1733">
        <f t="shared" si="507"/>
        <v>41.987817719882337</v>
      </c>
      <c r="P1733" s="3">
        <f t="shared" si="508"/>
        <v>41.987817719882337</v>
      </c>
      <c r="Q1733" s="3">
        <f t="shared" si="509"/>
        <v>-126.75662804585357</v>
      </c>
      <c r="R1733">
        <f t="shared" si="510"/>
        <v>53.243371954146426</v>
      </c>
      <c r="S1733">
        <f t="shared" si="511"/>
        <v>0.60548889654261617</v>
      </c>
      <c r="T1733">
        <f t="shared" si="494"/>
        <v>41.987817719882337</v>
      </c>
    </row>
    <row r="1734" spans="1:20" x14ac:dyDescent="0.25">
      <c r="A1734">
        <f t="shared" si="495"/>
        <v>3818.8556543829309</v>
      </c>
      <c r="B1734">
        <f t="shared" si="512"/>
        <v>607.78975434947813</v>
      </c>
      <c r="C1734" t="str">
        <f t="shared" si="496"/>
        <v>-74.9445355818412-100.055451484107i</v>
      </c>
      <c r="D1734" t="str">
        <f t="shared" si="497"/>
        <v>3.47812257278923-26.1887604224932i</v>
      </c>
      <c r="E1734" t="str">
        <f t="shared" si="498"/>
        <v>159.295519242777-2.5531628772755i</v>
      </c>
      <c r="F1734" t="str">
        <f t="shared" si="499"/>
        <v>2.90990951880935-245.739194495488i</v>
      </c>
      <c r="G1734" t="str">
        <f t="shared" si="500"/>
        <v>0.999999865597021-0.000366610093547266i</v>
      </c>
      <c r="H1734" t="str">
        <f t="shared" si="501"/>
        <v>15.4533762698104+14.4688828656581i</v>
      </c>
      <c r="I1734" t="str">
        <f t="shared" si="502"/>
        <v>24.3774530054121-25.4259160438951i</v>
      </c>
      <c r="K1734" t="str">
        <f t="shared" si="503"/>
        <v>0.172410908600695-0.163504526729359i</v>
      </c>
      <c r="L1734" t="str">
        <f t="shared" si="504"/>
        <v>0.000833333333333333-1.32653773490281i</v>
      </c>
      <c r="M1734" t="str">
        <f t="shared" si="505"/>
        <v>0.005-0.466771031853503i</v>
      </c>
      <c r="N1734">
        <f t="shared" si="506"/>
        <v>53.165687860663809</v>
      </c>
      <c r="O1734">
        <f t="shared" si="507"/>
        <v>41.938971994800944</v>
      </c>
      <c r="P1734" s="3">
        <f t="shared" si="508"/>
        <v>41.938971994800944</v>
      </c>
      <c r="Q1734" s="3">
        <f t="shared" si="509"/>
        <v>-126.83431213933619</v>
      </c>
      <c r="R1734">
        <f t="shared" si="510"/>
        <v>53.165687860663809</v>
      </c>
      <c r="S1734">
        <f t="shared" si="511"/>
        <v>0.60778975434947813</v>
      </c>
      <c r="T1734">
        <f t="shared" si="494"/>
        <v>41.938971994800944</v>
      </c>
    </row>
    <row r="1735" spans="1:20" x14ac:dyDescent="0.25">
      <c r="A1735">
        <f t="shared" si="495"/>
        <v>3833.3673058695858</v>
      </c>
      <c r="B1735">
        <f t="shared" si="512"/>
        <v>610.09935541600612</v>
      </c>
      <c r="C1735" t="str">
        <f t="shared" si="496"/>
        <v>-74.6583940520064-99.3927137280862i</v>
      </c>
      <c r="D1735" t="str">
        <f t="shared" si="497"/>
        <v>3.47812255430739-26.0896419072559i</v>
      </c>
      <c r="E1735" t="str">
        <f t="shared" si="498"/>
        <v>159.283698675713-2.55061171259287i</v>
      </c>
      <c r="F1735" t="str">
        <f t="shared" si="499"/>
        <v>2.90990951583135-244.808928689569i</v>
      </c>
      <c r="G1735" t="str">
        <f t="shared" si="500"/>
        <v>0.999999864573618-0.00036800321152613i</v>
      </c>
      <c r="H1735" t="str">
        <f t="shared" si="501"/>
        <v>15.4556981584143+14.524503846824i</v>
      </c>
      <c r="I1735" t="str">
        <f t="shared" si="502"/>
        <v>24.3785590496736-25.3313377076758i</v>
      </c>
      <c r="K1735" t="str">
        <f t="shared" si="503"/>
        <v>0.171791130476556-0.163526194530292i</v>
      </c>
      <c r="L1735" t="str">
        <f t="shared" si="504"/>
        <v>0.000833333333333333-1.32151597420085i</v>
      </c>
      <c r="M1735" t="str">
        <f t="shared" si="505"/>
        <v>0.005-0.465004016590457i</v>
      </c>
      <c r="N1735">
        <f t="shared" si="506"/>
        <v>53.088119140559797</v>
      </c>
      <c r="O1735">
        <f t="shared" si="507"/>
        <v>41.890068280470103</v>
      </c>
      <c r="P1735" s="3">
        <f t="shared" si="508"/>
        <v>41.890068280470103</v>
      </c>
      <c r="Q1735" s="3">
        <f t="shared" si="509"/>
        <v>-126.9118808594402</v>
      </c>
      <c r="R1735">
        <f t="shared" si="510"/>
        <v>53.088119140559797</v>
      </c>
      <c r="S1735">
        <f t="shared" si="511"/>
        <v>0.61009935541600613</v>
      </c>
      <c r="T1735">
        <f t="shared" si="494"/>
        <v>41.890068280470103</v>
      </c>
    </row>
    <row r="1736" spans="1:20" x14ac:dyDescent="0.25">
      <c r="A1736">
        <f t="shared" si="495"/>
        <v>3847.9341016318908</v>
      </c>
      <c r="B1736">
        <f t="shared" si="512"/>
        <v>612.41773296658698</v>
      </c>
      <c r="C1736" t="str">
        <f t="shared" si="496"/>
        <v>-74.3722687017395-98.7335762084517i</v>
      </c>
      <c r="D1736" t="str">
        <f t="shared" si="497"/>
        <v>3.47812253568481-25.9908987002761i</v>
      </c>
      <c r="E1736" t="str">
        <f t="shared" si="498"/>
        <v>159.271881420137-2.54800500894228i</v>
      </c>
      <c r="F1736" t="str">
        <f t="shared" si="499"/>
        <v>2.90990951283063-243.882184542278i</v>
      </c>
      <c r="G1736" t="str">
        <f t="shared" si="500"/>
        <v>0.999999863542422-0.000369401623349004i</v>
      </c>
      <c r="H1736" t="str">
        <f t="shared" si="501"/>
        <v>15.458038087396+14.5803435575112i</v>
      </c>
      <c r="I1736" t="str">
        <f t="shared" si="502"/>
        <v>24.3796736136455-25.2371241738964i</v>
      </c>
      <c r="K1736" t="str">
        <f t="shared" si="503"/>
        <v>0.171171197167291-0.163545515286637i</v>
      </c>
      <c r="L1736" t="str">
        <f t="shared" si="504"/>
        <v>0.000833333333333333-1.31651322394984i</v>
      </c>
      <c r="M1736" t="str">
        <f t="shared" si="505"/>
        <v>0.005-0.463243690566306i</v>
      </c>
      <c r="N1736">
        <f t="shared" si="506"/>
        <v>53.010667746671984</v>
      </c>
      <c r="O1736">
        <f t="shared" si="507"/>
        <v>41.841106612509307</v>
      </c>
      <c r="P1736" s="3">
        <f t="shared" si="508"/>
        <v>41.841106612509307</v>
      </c>
      <c r="Q1736" s="3">
        <f t="shared" si="509"/>
        <v>-126.98933225332802</v>
      </c>
      <c r="R1736">
        <f t="shared" si="510"/>
        <v>53.010667746671984</v>
      </c>
      <c r="S1736">
        <f t="shared" si="511"/>
        <v>0.61241773296658697</v>
      </c>
      <c r="T1736">
        <f t="shared" si="494"/>
        <v>41.841106612509307</v>
      </c>
    </row>
    <row r="1737" spans="1:20" x14ac:dyDescent="0.25">
      <c r="A1737">
        <f t="shared" si="495"/>
        <v>3862.5562512180923</v>
      </c>
      <c r="B1737">
        <f t="shared" si="512"/>
        <v>614.74492035186006</v>
      </c>
      <c r="C1737" t="str">
        <f t="shared" si="496"/>
        <v>-74.0861677607918-98.078029212392i</v>
      </c>
      <c r="D1737" t="str">
        <f t="shared" si="497"/>
        <v>3.47812251692044-25.8925293810997i</v>
      </c>
      <c r="E1737" t="str">
        <f t="shared" si="498"/>
        <v>159.260067845918-2.54534273914231i</v>
      </c>
      <c r="F1737" t="str">
        <f t="shared" si="499"/>
        <v>2.90990950980712-242.958948722088i</v>
      </c>
      <c r="G1737" t="str">
        <f t="shared" si="500"/>
        <v>0.999999862503374-0.000370805349132446i</v>
      </c>
      <c r="H1737" t="str">
        <f t="shared" si="501"/>
        <v>15.4603961997036+14.6364029142851i</v>
      </c>
      <c r="I1737" t="str">
        <f t="shared" si="502"/>
        <v>24.3807967637086-25.1432740919611i</v>
      </c>
      <c r="K1737" t="str">
        <f t="shared" si="503"/>
        <v>0.170551126456741-0.163562487612557i</v>
      </c>
      <c r="L1737" t="str">
        <f t="shared" si="504"/>
        <v>0.000833333333333333-1.31152941218354i</v>
      </c>
      <c r="M1737" t="str">
        <f t="shared" si="505"/>
        <v>0.005-0.461490028458165i</v>
      </c>
      <c r="N1737">
        <f t="shared" si="506"/>
        <v>52.933335632628868</v>
      </c>
      <c r="O1737">
        <f t="shared" si="507"/>
        <v>41.79208702856868</v>
      </c>
      <c r="P1737" s="3">
        <f t="shared" si="508"/>
        <v>41.79208702856868</v>
      </c>
      <c r="Q1737" s="3">
        <f t="shared" si="509"/>
        <v>-127.06666436737113</v>
      </c>
      <c r="R1737">
        <f t="shared" si="510"/>
        <v>52.933335632628868</v>
      </c>
      <c r="S1737">
        <f t="shared" si="511"/>
        <v>0.61474492035186001</v>
      </c>
      <c r="T1737">
        <f t="shared" si="494"/>
        <v>41.79208702856868</v>
      </c>
    </row>
    <row r="1738" spans="1:20" x14ac:dyDescent="0.25">
      <c r="A1738">
        <f t="shared" si="495"/>
        <v>3877.2339649727205</v>
      </c>
      <c r="B1738">
        <f t="shared" si="512"/>
        <v>617.0809510491971</v>
      </c>
      <c r="C1738" t="str">
        <f t="shared" si="496"/>
        <v>-73.8000994561072-97.4260629851394i</v>
      </c>
      <c r="D1738" t="str">
        <f t="shared" si="497"/>
        <v>3.47812249801319-25.7945325346509i</v>
      </c>
      <c r="E1738" t="str">
        <f t="shared" si="498"/>
        <v>159.248258322958-2.54262487919835i</v>
      </c>
      <c r="F1738" t="str">
        <f t="shared" si="499"/>
        <v>2.90990950676057-242.039207947943i</v>
      </c>
      <c r="G1738" t="str">
        <f t="shared" si="500"/>
        <v>0.999999861456414-0.000372214409069455i</v>
      </c>
      <c r="H1738" t="str">
        <f t="shared" si="501"/>
        <v>15.4627726394606+14.6926828381913i</v>
      </c>
      <c r="I1738" t="str">
        <f t="shared" si="502"/>
        <v>24.3819285667723-25.0497861165583i</v>
      </c>
      <c r="K1738" t="str">
        <f t="shared" si="503"/>
        <v>0.169930936144542-0.163577110290617i</v>
      </c>
      <c r="L1738" t="str">
        <f t="shared" si="504"/>
        <v>0.000833333333333333-1.30656446720815i</v>
      </c>
      <c r="M1738" t="str">
        <f t="shared" si="505"/>
        <v>0.005-0.459743005039016i</v>
      </c>
      <c r="N1738">
        <f t="shared" si="506"/>
        <v>52.856124752735909</v>
      </c>
      <c r="O1738">
        <f t="shared" si="507"/>
        <v>41.743009568330358</v>
      </c>
      <c r="P1738" s="3">
        <f t="shared" si="508"/>
        <v>41.743009568330358</v>
      </c>
      <c r="Q1738" s="3">
        <f t="shared" si="509"/>
        <v>-127.14387524726409</v>
      </c>
      <c r="R1738">
        <f t="shared" si="510"/>
        <v>52.856124752735909</v>
      </c>
      <c r="S1738">
        <f t="shared" si="511"/>
        <v>0.61708095104919714</v>
      </c>
      <c r="T1738">
        <f t="shared" si="494"/>
        <v>41.743009568330358</v>
      </c>
    </row>
    <row r="1739" spans="1:20" x14ac:dyDescent="0.25">
      <c r="A1739">
        <f t="shared" si="495"/>
        <v>3891.9674540396172</v>
      </c>
      <c r="B1739">
        <f t="shared" si="512"/>
        <v>619.42585866318404</v>
      </c>
      <c r="C1739" t="str">
        <f t="shared" si="496"/>
        <v>-73.5140720108745-96.7776677298788i</v>
      </c>
      <c r="D1739" t="str">
        <f t="shared" si="497"/>
        <v>3.47812247896199-25.6969067512122i</v>
      </c>
      <c r="E1739" t="str">
        <f t="shared" si="498"/>
        <v>159.236453221151-2.53985140829894i</v>
      </c>
      <c r="F1739" t="str">
        <f t="shared" si="499"/>
        <v>2.90990950369079-241.122948989062i</v>
      </c>
      <c r="G1739" t="str">
        <f t="shared" si="500"/>
        <v>0.999999860401483-0.000373628823429766i</v>
      </c>
      <c r="H1739" t="str">
        <f t="shared" si="501"/>
        <v>15.4651675519761+14.7491842547849i</v>
      </c>
      <c r="I1739" t="str">
        <f t="shared" si="502"/>
        <v>24.383069090279-24.9566589076411i</v>
      </c>
      <c r="K1739" t="str">
        <f t="shared" si="503"/>
        <v>0.169310644044078-0.163589382271995i</v>
      </c>
      <c r="L1739" t="str">
        <f t="shared" si="504"/>
        <v>0.000833333333333333-1.30161831760126i</v>
      </c>
      <c r="M1739" t="str">
        <f t="shared" si="505"/>
        <v>0.005-0.458002595177342i</v>
      </c>
      <c r="N1739">
        <f t="shared" si="506"/>
        <v>52.779037061862269</v>
      </c>
      <c r="O1739">
        <f t="shared" si="507"/>
        <v>41.693874273509088</v>
      </c>
      <c r="P1739" s="3">
        <f t="shared" si="508"/>
        <v>41.693874273509088</v>
      </c>
      <c r="Q1739" s="3">
        <f t="shared" si="509"/>
        <v>-127.22096293813773</v>
      </c>
      <c r="R1739">
        <f t="shared" si="510"/>
        <v>52.779037061862269</v>
      </c>
      <c r="S1739">
        <f t="shared" si="511"/>
        <v>0.619425858663184</v>
      </c>
      <c r="T1739">
        <f t="shared" si="494"/>
        <v>41.693874273509088</v>
      </c>
    </row>
    <row r="1740" spans="1:20" x14ac:dyDescent="0.25">
      <c r="A1740">
        <f t="shared" si="495"/>
        <v>3906.7569303649675</v>
      </c>
      <c r="B1740">
        <f t="shared" si="512"/>
        <v>621.77967692610412</v>
      </c>
      <c r="C1740" t="str">
        <f t="shared" si="496"/>
        <v>-73.2280936435848-96.1328336076766i</v>
      </c>
      <c r="D1740" t="str">
        <f t="shared" si="497"/>
        <v>3.47812245976571-25.599650626404i</v>
      </c>
      <c r="E1740" t="str">
        <f t="shared" si="498"/>
        <v>159.224652910349-2.53702230881313i</v>
      </c>
      <c r="F1740" t="str">
        <f t="shared" si="499"/>
        <v>2.90990950059767-240.210158664754i</v>
      </c>
      <c r="G1740" t="str">
        <f t="shared" si="500"/>
        <v>0.999999859338518-0.000375048612560136i</v>
      </c>
      <c r="H1740" t="str">
        <f t="shared" si="501"/>
        <v>15.4675810837553+14.8059080941594i</v>
      </c>
      <c r="I1740" t="str">
        <f t="shared" si="502"/>
        <v>24.3842184022088-24.8638911304094i</v>
      </c>
      <c r="K1740" t="str">
        <f t="shared" si="503"/>
        <v>0.168690267980439-0.163599302676666i</v>
      </c>
      <c r="L1740" t="str">
        <f t="shared" si="504"/>
        <v>0.000833333333333333-1.29669089221086i</v>
      </c>
      <c r="M1740" t="str">
        <f t="shared" si="505"/>
        <v>0.005-0.456268773836762i</v>
      </c>
      <c r="N1740">
        <f t="shared" si="506"/>
        <v>52.702074515327254</v>
      </c>
      <c r="O1740">
        <f t="shared" si="507"/>
        <v>41.64468118785318</v>
      </c>
      <c r="P1740" s="3">
        <f t="shared" si="508"/>
        <v>41.64468118785318</v>
      </c>
      <c r="Q1740" s="3">
        <f t="shared" si="509"/>
        <v>-127.29792548467275</v>
      </c>
      <c r="R1740">
        <f t="shared" si="510"/>
        <v>52.702074515327254</v>
      </c>
      <c r="S1740">
        <f t="shared" si="511"/>
        <v>0.62177967692610414</v>
      </c>
      <c r="T1740">
        <f t="shared" si="494"/>
        <v>41.64468118785318</v>
      </c>
    </row>
    <row r="1741" spans="1:20" x14ac:dyDescent="0.25">
      <c r="A1741">
        <f t="shared" si="495"/>
        <v>3921.6026067003545</v>
      </c>
      <c r="B1741">
        <f t="shared" si="512"/>
        <v>624.14243969842335</v>
      </c>
      <c r="C1741" t="str">
        <f t="shared" si="496"/>
        <v>-72.9421725670832-95.4915507374155i</v>
      </c>
      <c r="D1741" t="str">
        <f t="shared" si="497"/>
        <v>3.47812244042325-25.5027627611642i</v>
      </c>
      <c r="E1741" t="str">
        <f t="shared" si="498"/>
        <v>159.212857760317-2.5341375662872i</v>
      </c>
      <c r="F1741" t="str">
        <f t="shared" si="499"/>
        <v>2.909909497481-239.300823844223i</v>
      </c>
      <c r="G1741" t="str">
        <f t="shared" si="500"/>
        <v>0.99999985826746-0.000376473796884639i</v>
      </c>
      <c r="H1741" t="str">
        <f t="shared" si="501"/>
        <v>15.4700133825103+14.8628552909762i</v>
      </c>
      <c r="I1741" t="str">
        <f t="shared" si="502"/>
        <v>24.3853765710838-24.7714814552912i</v>
      </c>
      <c r="K1741" t="str">
        <f t="shared" si="503"/>
        <v>0.168069825788373-0.163606870793555i</v>
      </c>
      <c r="L1741" t="str">
        <f t="shared" si="504"/>
        <v>0.000833333333333333-1.29178212015428i</v>
      </c>
      <c r="M1741" t="str">
        <f t="shared" si="505"/>
        <v>0.005-0.454541516075675i</v>
      </c>
      <c r="N1741">
        <f t="shared" si="506"/>
        <v>52.625239068787195</v>
      </c>
      <c r="O1741">
        <f t="shared" si="507"/>
        <v>41.595430357144494</v>
      </c>
      <c r="P1741" s="3">
        <f t="shared" si="508"/>
        <v>41.595430357144494</v>
      </c>
      <c r="Q1741" s="3">
        <f t="shared" si="509"/>
        <v>-127.3747609312128</v>
      </c>
      <c r="R1741">
        <f t="shared" si="510"/>
        <v>52.625239068787195</v>
      </c>
      <c r="S1741">
        <f t="shared" si="511"/>
        <v>0.62414243969842331</v>
      </c>
      <c r="T1741">
        <f t="shared" si="494"/>
        <v>41.595430357144494</v>
      </c>
    </row>
    <row r="1742" spans="1:20" x14ac:dyDescent="0.25">
      <c r="A1742">
        <f t="shared" si="495"/>
        <v>3936.5046966058162</v>
      </c>
      <c r="B1742">
        <f t="shared" si="512"/>
        <v>626.51418096927739</v>
      </c>
      <c r="C1742" t="str">
        <f t="shared" si="496"/>
        <v>-72.6563169876307-94.8538091957507i</v>
      </c>
      <c r="D1742" t="str">
        <f t="shared" si="497"/>
        <v>3.47812242093354-25.4062417617283i</v>
      </c>
      <c r="E1742" t="str">
        <f t="shared" si="498"/>
        <v>159.201068140699-2.53119716943999i</v>
      </c>
      <c r="F1742" t="str">
        <f t="shared" si="499"/>
        <v>2.90990949434058-238.39493144638i</v>
      </c>
      <c r="G1742" t="str">
        <f t="shared" si="500"/>
        <v>0.999999857188246-0.000377904396904961i</v>
      </c>
      <c r="H1742" t="str">
        <f t="shared" si="501"/>
        <v>15.4724645971704+14.9200267844943i</v>
      </c>
      <c r="I1742" t="str">
        <f t="shared" si="502"/>
        <v>24.3865436659729-24.6794285579242i</v>
      </c>
      <c r="K1742" t="str">
        <f t="shared" si="503"/>
        <v>0.167449335310233-0.163612086080665i</v>
      </c>
      <c r="L1742" t="str">
        <f t="shared" si="504"/>
        <v>0.000833333333333333-1.28689193081717i</v>
      </c>
      <c r="M1742" t="str">
        <f t="shared" si="505"/>
        <v>0.005-0.452820797046898i</v>
      </c>
      <c r="N1742">
        <f t="shared" si="506"/>
        <v>52.548532678121219</v>
      </c>
      <c r="O1742">
        <f t="shared" si="507"/>
        <v>41.546121829198981</v>
      </c>
      <c r="P1742" s="3">
        <f t="shared" si="508"/>
        <v>41.546121829198981</v>
      </c>
      <c r="Q1742" s="3">
        <f t="shared" si="509"/>
        <v>-127.45146732187878</v>
      </c>
      <c r="R1742">
        <f t="shared" si="510"/>
        <v>52.548532678121219</v>
      </c>
      <c r="S1742">
        <f t="shared" si="511"/>
        <v>0.62651418096927736</v>
      </c>
      <c r="T1742">
        <f t="shared" si="494"/>
        <v>41.546121829198981</v>
      </c>
    </row>
    <row r="1743" spans="1:20" x14ac:dyDescent="0.25">
      <c r="A1743">
        <f t="shared" si="495"/>
        <v>3951.4634144529182</v>
      </c>
      <c r="B1743">
        <f t="shared" si="512"/>
        <v>628.89493485696062</v>
      </c>
      <c r="C1743" t="str">
        <f t="shared" si="496"/>
        <v>-72.3705351039621-94.2195990170787i</v>
      </c>
      <c r="D1743" t="str">
        <f t="shared" si="497"/>
        <v>3.47812240129539-25.3100862396095i</v>
      </c>
      <c r="E1743" t="str">
        <f t="shared" si="498"/>
        <v>159.189284420977-2.5282011101575i</v>
      </c>
      <c r="F1743" t="str">
        <f t="shared" si="499"/>
        <v>2.90990949117626-237.492468439663i</v>
      </c>
      <c r="G1743" t="str">
        <f t="shared" si="500"/>
        <v>0.999999856100815-0.000379340433200693i</v>
      </c>
      <c r="H1743" t="str">
        <f t="shared" si="501"/>
        <v>15.4749348778925+14.9774235185999i</v>
      </c>
      <c r="I1743" t="str">
        <f t="shared" si="502"/>
        <v>24.3877197564963-24.5877311191372i</v>
      </c>
      <c r="K1743" t="str">
        <f t="shared" si="503"/>
        <v>0.16682881439393-0.163614948165171i</v>
      </c>
      <c r="L1743" t="str">
        <f t="shared" si="504"/>
        <v>0.000833333333333333-1.28202025385253i</v>
      </c>
      <c r="M1743" t="str">
        <f t="shared" si="505"/>
        <v>0.005-0.451106591997307i</v>
      </c>
      <c r="N1743">
        <f t="shared" si="506"/>
        <v>52.47195729931866</v>
      </c>
      <c r="O1743">
        <f t="shared" si="507"/>
        <v>41.496755653866757</v>
      </c>
      <c r="P1743" s="3">
        <f t="shared" si="508"/>
        <v>41.496755653866757</v>
      </c>
      <c r="Q1743" s="3">
        <f t="shared" si="509"/>
        <v>-127.52804270068134</v>
      </c>
      <c r="R1743">
        <f t="shared" si="510"/>
        <v>52.47195729931866</v>
      </c>
      <c r="S1743">
        <f t="shared" si="511"/>
        <v>0.62889493485696057</v>
      </c>
      <c r="T1743">
        <f t="shared" si="494"/>
        <v>41.496755653866757</v>
      </c>
    </row>
    <row r="1744" spans="1:20" x14ac:dyDescent="0.25">
      <c r="A1744">
        <f t="shared" si="495"/>
        <v>3966.4789754278395</v>
      </c>
      <c r="B1744">
        <f t="shared" si="512"/>
        <v>631.28473560941711</v>
      </c>
      <c r="C1744" t="str">
        <f t="shared" si="496"/>
        <v>-72.0848351063449-93.5889101935173i</v>
      </c>
      <c r="D1744" t="str">
        <f t="shared" si="497"/>
        <v>3.47812238150772-25.2142948115782i</v>
      </c>
      <c r="E1744" t="str">
        <f t="shared" si="498"/>
        <v>159.177506970433-2.52514938349017i</v>
      </c>
      <c r="F1744" t="str">
        <f t="shared" si="499"/>
        <v>2.90990948798782-236.593421841835i</v>
      </c>
      <c r="G1744" t="str">
        <f t="shared" si="500"/>
        <v>0.999999855005103-0.000380781926429629i</v>
      </c>
      <c r="H1744" t="str">
        <f t="shared" si="501"/>
        <v>15.4774243760731+15.0350464418362i</v>
      </c>
      <c r="I1744" t="str">
        <f t="shared" si="502"/>
        <v>24.3889049128287-24.4963878249324i</v>
      </c>
      <c r="K1744" t="str">
        <f t="shared" si="503"/>
        <v>0.16620828089088-0.163615456843483i</v>
      </c>
      <c r="L1744" t="str">
        <f t="shared" si="504"/>
        <v>0.000833333333333333-1.27716701917965i</v>
      </c>
      <c r="M1744" t="str">
        <f t="shared" si="505"/>
        <v>0.005-0.449398876267491i</v>
      </c>
      <c r="N1744">
        <f t="shared" si="506"/>
        <v>52.395514888366137</v>
      </c>
      <c r="O1744">
        <f t="shared" si="507"/>
        <v>41.447331883031737</v>
      </c>
      <c r="P1744" s="3">
        <f t="shared" si="508"/>
        <v>41.447331883031737</v>
      </c>
      <c r="Q1744" s="3">
        <f t="shared" si="509"/>
        <v>-127.60448511163386</v>
      </c>
      <c r="R1744">
        <f t="shared" si="510"/>
        <v>52.395514888366137</v>
      </c>
      <c r="S1744">
        <f t="shared" si="511"/>
        <v>0.63128473560941711</v>
      </c>
      <c r="T1744">
        <f t="shared" si="494"/>
        <v>41.447331883031737</v>
      </c>
    </row>
    <row r="1745" spans="1:20" x14ac:dyDescent="0.25">
      <c r="A1745">
        <f t="shared" si="495"/>
        <v>3981.5515955344654</v>
      </c>
      <c r="B1745">
        <f t="shared" si="512"/>
        <v>633.68361760473294</v>
      </c>
      <c r="C1745" t="str">
        <f t="shared" si="496"/>
        <v>-71.7992251756423-92.9617326748965i</v>
      </c>
      <c r="D1745" t="str">
        <f t="shared" si="497"/>
        <v>3.47812236156938-25.1188660996424i</v>
      </c>
      <c r="E1745" t="str">
        <f t="shared" si="498"/>
        <v>159.165736158107-2.52204198764305i</v>
      </c>
      <c r="F1745" t="str">
        <f t="shared" si="499"/>
        <v>2.90990948477512-235.697778719811i</v>
      </c>
      <c r="G1745" t="str">
        <f t="shared" si="500"/>
        <v>0.999999853901049-0.00038222889732806i</v>
      </c>
      <c r="H1745" t="str">
        <f t="shared" si="501"/>
        <v>15.4799332443579+15.0928965074352i</v>
      </c>
      <c r="I1745" t="str">
        <f t="shared" si="502"/>
        <v>24.3900992057073-24.4053973664666i</v>
      </c>
      <c r="K1745" t="str">
        <f t="shared" si="503"/>
        <v>0.16558775265394-0.163613612081285i</v>
      </c>
      <c r="L1745" t="str">
        <f t="shared" si="504"/>
        <v>0.000833333333333333-1.27233215698311i</v>
      </c>
      <c r="M1745" t="str">
        <f t="shared" si="505"/>
        <v>0.005-0.447697625291383i</v>
      </c>
      <c r="N1745">
        <f t="shared" si="506"/>
        <v>52.319207401132871</v>
      </c>
      <c r="O1745">
        <f t="shared" si="507"/>
        <v>41.397850570611013</v>
      </c>
      <c r="P1745" s="3">
        <f t="shared" si="508"/>
        <v>41.397850570611013</v>
      </c>
      <c r="Q1745" s="3">
        <f t="shared" si="509"/>
        <v>-127.68079259886713</v>
      </c>
      <c r="R1745">
        <f t="shared" si="510"/>
        <v>52.319207401132871</v>
      </c>
      <c r="S1745">
        <f t="shared" si="511"/>
        <v>0.63368361760473291</v>
      </c>
      <c r="T1745">
        <f t="shared" si="494"/>
        <v>41.397850570611013</v>
      </c>
    </row>
    <row r="1746" spans="1:20" x14ac:dyDescent="0.25">
      <c r="A1746">
        <f t="shared" si="495"/>
        <v>3996.6814915974965</v>
      </c>
      <c r="B1746">
        <f t="shared" si="512"/>
        <v>636.09161535163094</v>
      </c>
      <c r="C1746" t="str">
        <f t="shared" si="496"/>
        <v>-71.5137134823843-92.3380563687811i</v>
      </c>
      <c r="D1746" t="str">
        <f t="shared" si="497"/>
        <v>3.47812234147923-25.0237987310284i</v>
      </c>
      <c r="E1746" t="str">
        <f t="shared" si="498"/>
        <v>159.153972352767-2.51887892397272i</v>
      </c>
      <c r="F1746" t="str">
        <f t="shared" si="499"/>
        <v>2.90990948153796-234.805526189463i</v>
      </c>
      <c r="G1746" t="str">
        <f t="shared" si="500"/>
        <v>0.999999852788587-0.000383681366711076i</v>
      </c>
      <c r="H1746" t="str">
        <f t="shared" si="501"/>
        <v>15.4824616366534+15.1509746733463i</v>
      </c>
      <c r="I1746" t="str">
        <f t="shared" si="502"/>
        <v>24.391302706432-24.3147584400331i</v>
      </c>
      <c r="K1746" t="str">
        <f t="shared" si="503"/>
        <v>0.164967247535368-0.16360941401354i</v>
      </c>
      <c r="L1746" t="str">
        <f t="shared" si="504"/>
        <v>0.000833333333333333-1.26751559771181i</v>
      </c>
      <c r="M1746" t="str">
        <f t="shared" si="505"/>
        <v>0.005-0.446002814595918i</v>
      </c>
      <c r="N1746">
        <f t="shared" si="506"/>
        <v>52.24303679325952</v>
      </c>
      <c r="O1746">
        <f t="shared" si="507"/>
        <v>41.34831177255527</v>
      </c>
      <c r="P1746" s="3">
        <f t="shared" si="508"/>
        <v>41.34831177255527</v>
      </c>
      <c r="Q1746" s="3">
        <f t="shared" si="509"/>
        <v>-127.75696320674048</v>
      </c>
      <c r="R1746">
        <f t="shared" si="510"/>
        <v>52.24303679325952</v>
      </c>
      <c r="S1746">
        <f t="shared" si="511"/>
        <v>0.63609161535163095</v>
      </c>
      <c r="T1746">
        <f t="shared" si="494"/>
        <v>41.34831177255527</v>
      </c>
    </row>
    <row r="1747" spans="1:20" x14ac:dyDescent="0.25">
      <c r="A1747">
        <f t="shared" si="495"/>
        <v>4011.8688812655669</v>
      </c>
      <c r="B1747">
        <f t="shared" si="512"/>
        <v>638.50876348996712</v>
      </c>
      <c r="C1747" t="str">
        <f t="shared" si="496"/>
        <v>-71.2283081858246-91.7178711404781i</v>
      </c>
      <c r="D1747" t="str">
        <f t="shared" si="497"/>
        <v>3.47812232123611-24.9290913381598i</v>
      </c>
      <c r="E1747" t="str">
        <f t="shared" si="498"/>
        <v>159.142215922858-2.51566019697759i</v>
      </c>
      <c r="F1747" t="str">
        <f t="shared" si="499"/>
        <v>2.90990947827615-233.91665141544i</v>
      </c>
      <c r="G1747" t="str">
        <f t="shared" si="500"/>
        <v>0.999999851667655-0.000385139355472862i</v>
      </c>
      <c r="H1747" t="str">
        <f t="shared" si="501"/>
        <v>15.4850097081382+15.209281902269i</v>
      </c>
      <c r="I1747" t="str">
        <f t="shared" si="502"/>
        <v>24.392515486874-24.2244697470443i</v>
      </c>
      <c r="K1747" t="str">
        <f t="shared" si="503"/>
        <v>0.164346783384758-0.163602862944466i</v>
      </c>
      <c r="L1747" t="str">
        <f t="shared" si="504"/>
        <v>0.000833333333333333-1.26271727207791i</v>
      </c>
      <c r="M1747" t="str">
        <f t="shared" si="505"/>
        <v>0.005-0.444314419800677i</v>
      </c>
      <c r="N1747">
        <f t="shared" si="506"/>
        <v>52.167005020044527</v>
      </c>
      <c r="O1747">
        <f t="shared" si="507"/>
        <v>41.298715546846637</v>
      </c>
      <c r="P1747" s="3">
        <f t="shared" si="508"/>
        <v>41.298715546846637</v>
      </c>
      <c r="Q1747" s="3">
        <f t="shared" si="509"/>
        <v>-127.83299497995547</v>
      </c>
      <c r="R1747">
        <f t="shared" si="510"/>
        <v>52.167005020044527</v>
      </c>
      <c r="S1747">
        <f t="shared" si="511"/>
        <v>0.6385087634899671</v>
      </c>
      <c r="T1747">
        <f t="shared" si="494"/>
        <v>41.298715546846637</v>
      </c>
    </row>
    <row r="1748" spans="1:20" x14ac:dyDescent="0.25">
      <c r="A1748">
        <f t="shared" si="495"/>
        <v>4027.1139830143766</v>
      </c>
      <c r="B1748">
        <f t="shared" si="512"/>
        <v>640.93509679122906</v>
      </c>
      <c r="C1748" t="str">
        <f t="shared" si="496"/>
        <v>-70.9430174330242-91.1011668130862i</v>
      </c>
      <c r="D1748" t="str">
        <f t="shared" si="497"/>
        <v>3.47812230083883-24.8347425586392i</v>
      </c>
      <c r="E1748" t="str">
        <f t="shared" si="498"/>
        <v>159.130467236478-2.51238581429347i</v>
      </c>
      <c r="F1748" t="str">
        <f t="shared" si="499"/>
        <v>2.90990947498952-233.031141610978i</v>
      </c>
      <c r="G1748" t="str">
        <f t="shared" si="500"/>
        <v>0.999999850538187-0.000386602884587003i</v>
      </c>
      <c r="H1748" t="str">
        <f t="shared" si="501"/>
        <v>15.4875776152745+15.2678191616836i</v>
      </c>
      <c r="I1748" t="str">
        <f t="shared" si="502"/>
        <v>24.3937376194789-24.1345299940136i</v>
      </c>
      <c r="K1748" t="str">
        <f t="shared" si="503"/>
        <v>0.163726378046987-0.163593959347483i</v>
      </c>
      <c r="L1748" t="str">
        <f t="shared" si="504"/>
        <v>0.000833333333333333-1.2579371110559i</v>
      </c>
      <c r="M1748" t="str">
        <f t="shared" si="505"/>
        <v>0.005-0.442632416617529i</v>
      </c>
      <c r="N1748">
        <f t="shared" si="506"/>
        <v>52.091114036330097</v>
      </c>
      <c r="O1748">
        <f t="shared" si="507"/>
        <v>41.249061953499002</v>
      </c>
      <c r="P1748" s="3">
        <f t="shared" si="508"/>
        <v>41.249061953499002</v>
      </c>
      <c r="Q1748" s="3">
        <f t="shared" si="509"/>
        <v>-127.9088859636699</v>
      </c>
      <c r="R1748">
        <f t="shared" si="510"/>
        <v>52.091114036330097</v>
      </c>
      <c r="S1748">
        <f t="shared" si="511"/>
        <v>0.64093509679122906</v>
      </c>
      <c r="T1748">
        <f t="shared" si="494"/>
        <v>41.249061953499002</v>
      </c>
    </row>
    <row r="1749" spans="1:20" x14ac:dyDescent="0.25">
      <c r="A1749">
        <f t="shared" si="495"/>
        <v>4042.4170161498314</v>
      </c>
      <c r="B1749">
        <f t="shared" si="512"/>
        <v>643.37065015903579</v>
      </c>
      <c r="C1749" t="str">
        <f t="shared" si="496"/>
        <v>-70.6578493579124-90.4879331675425i</v>
      </c>
      <c r="D1749" t="str">
        <f t="shared" si="497"/>
        <v>3.47812228028625-24.7407510352277i</v>
      </c>
      <c r="E1749" t="str">
        <f t="shared" si="498"/>
        <v>159.118726661326-2.50905578668087i</v>
      </c>
      <c r="F1749" t="str">
        <f t="shared" si="499"/>
        <v>2.90990947167783-232.148984037723i</v>
      </c>
      <c r="G1749" t="str">
        <f t="shared" si="500"/>
        <v>0.999999849400119-0.000388071975106782i</v>
      </c>
      <c r="H1749" t="str">
        <f t="shared" si="501"/>
        <v>15.4901655158183+15.326587423882i</v>
      </c>
      <c r="I1749" t="str">
        <f t="shared" si="502"/>
        <v>24.394969177271-24.0449378925367i</v>
      </c>
      <c r="K1749" t="str">
        <f t="shared" si="503"/>
        <v>0.163106049360171-0.16358270386513i</v>
      </c>
      <c r="L1749" t="str">
        <f t="shared" si="504"/>
        <v>0.000833333333333333-1.25317504588155i</v>
      </c>
      <c r="M1749" t="str">
        <f t="shared" si="505"/>
        <v>0.005-0.440956780850298i</v>
      </c>
      <c r="N1749">
        <f t="shared" si="506"/>
        <v>52.015365796393112</v>
      </c>
      <c r="O1749">
        <f t="shared" si="507"/>
        <v>41.199351054556026</v>
      </c>
      <c r="P1749" s="3">
        <f t="shared" si="508"/>
        <v>41.199351054556026</v>
      </c>
      <c r="Q1749" s="3">
        <f t="shared" si="509"/>
        <v>-127.98463420360689</v>
      </c>
      <c r="R1749">
        <f t="shared" si="510"/>
        <v>52.015365796393112</v>
      </c>
      <c r="S1749">
        <f t="shared" si="511"/>
        <v>0.64337065015903583</v>
      </c>
      <c r="T1749">
        <f t="shared" si="494"/>
        <v>41.199351054556026</v>
      </c>
    </row>
    <row r="1750" spans="1:20" x14ac:dyDescent="0.25">
      <c r="A1750">
        <f t="shared" si="495"/>
        <v>4057.7782008112008</v>
      </c>
      <c r="B1750">
        <f t="shared" si="512"/>
        <v>645.81545862964015</v>
      </c>
      <c r="C1750" t="str">
        <f t="shared" si="496"/>
        <v>-70.3728120803717-89.878159942689i</v>
      </c>
      <c r="D1750" t="str">
        <f t="shared" si="497"/>
        <v>3.47812225957717-24.6471154158256i</v>
      </c>
      <c r="E1750" t="str">
        <f t="shared" si="498"/>
        <v>159.106994564676-2.5056701280196i</v>
      </c>
      <c r="F1750" t="str">
        <f t="shared" si="499"/>
        <v>2.90990946834093-231.270166005542i</v>
      </c>
      <c r="G1750" t="str">
        <f t="shared" si="500"/>
        <v>0.999999848253386-0.000389546648165481i</v>
      </c>
      <c r="H1750" t="str">
        <f t="shared" si="501"/>
        <v>15.4927735688323+15.3855876660001i</v>
      </c>
      <c r="I1750" t="str">
        <f t="shared" si="502"/>
        <v>24.3962102338586-23.9556921592751i</v>
      </c>
      <c r="K1750" t="str">
        <f t="shared" si="503"/>
        <v>0.162485815153606-0.163569097308952i</v>
      </c>
      <c r="L1750" t="str">
        <f t="shared" si="504"/>
        <v>0.000833333333333333-1.24843100805095i</v>
      </c>
      <c r="M1750" t="str">
        <f t="shared" si="505"/>
        <v>0.005-0.439287488394401i</v>
      </c>
      <c r="N1750">
        <f t="shared" si="506"/>
        <v>51.939762253830253</v>
      </c>
      <c r="O1750">
        <f t="shared" si="507"/>
        <v>41.14958291409026</v>
      </c>
      <c r="P1750" s="3">
        <f t="shared" si="508"/>
        <v>41.14958291409026</v>
      </c>
      <c r="Q1750" s="3">
        <f t="shared" si="509"/>
        <v>-128.06023774616975</v>
      </c>
      <c r="R1750">
        <f t="shared" si="510"/>
        <v>51.939762253830253</v>
      </c>
      <c r="S1750">
        <f t="shared" si="511"/>
        <v>0.64581545862964018</v>
      </c>
      <c r="T1750">
        <f t="shared" si="494"/>
        <v>41.14958291409026</v>
      </c>
    </row>
    <row r="1751" spans="1:20" x14ac:dyDescent="0.25">
      <c r="A1751">
        <f t="shared" si="495"/>
        <v>4073.1977579742838</v>
      </c>
      <c r="B1751">
        <f t="shared" si="512"/>
        <v>648.26955737243281</v>
      </c>
      <c r="C1751" t="str">
        <f t="shared" si="496"/>
        <v>-70.0879137053154-89.2718368353479i</v>
      </c>
      <c r="D1751" t="str">
        <f t="shared" si="497"/>
        <v>3.47812223871041-24.5538343534531i</v>
      </c>
      <c r="E1751" t="str">
        <f t="shared" si="498"/>
        <v>159.09527131333-2.50222885529956i</v>
      </c>
      <c r="F1751" t="str">
        <f t="shared" si="499"/>
        <v>2.90990946497865-230.394674872341i</v>
      </c>
      <c r="G1751" t="str">
        <f t="shared" si="500"/>
        <v>0.999999847097921-0.000391026924976692i</v>
      </c>
      <c r="H1751" t="str">
        <f t="shared" si="501"/>
        <v>15.4954019346967+15.4448208700502i</v>
      </c>
      <c r="I1751" t="str">
        <f t="shared" si="502"/>
        <v>24.3974608634399-23.8667915159374i</v>
      </c>
      <c r="K1751" t="str">
        <f t="shared" si="503"/>
        <v>0.16186569324572-0.163553140659359i</v>
      </c>
      <c r="L1751" t="str">
        <f t="shared" si="504"/>
        <v>0.000833333333333333-1.24370492931954i</v>
      </c>
      <c r="M1751" t="str">
        <f t="shared" si="505"/>
        <v>0.005-0.437624515236502i</v>
      </c>
      <c r="N1751">
        <f t="shared" si="506"/>
        <v>51.864305361445673</v>
      </c>
      <c r="O1751">
        <f t="shared" si="507"/>
        <v>41.099757598201336</v>
      </c>
      <c r="P1751" s="3">
        <f t="shared" si="508"/>
        <v>41.099757598201336</v>
      </c>
      <c r="Q1751" s="3">
        <f t="shared" si="509"/>
        <v>-128.13569463855433</v>
      </c>
      <c r="R1751">
        <f t="shared" si="510"/>
        <v>51.864305361445673</v>
      </c>
      <c r="S1751">
        <f t="shared" si="511"/>
        <v>0.64826955737243286</v>
      </c>
      <c r="T1751">
        <f t="shared" si="494"/>
        <v>41.099757598201336</v>
      </c>
    </row>
    <row r="1752" spans="1:20" x14ac:dyDescent="0.25">
      <c r="A1752">
        <f t="shared" si="495"/>
        <v>4088.6759094545864</v>
      </c>
      <c r="B1752">
        <f t="shared" si="512"/>
        <v>650.73298169044813</v>
      </c>
      <c r="C1752" t="str">
        <f t="shared" si="496"/>
        <v>-69.8031623217712-88.6689535004187i</v>
      </c>
      <c r="D1752" t="str">
        <f t="shared" si="497"/>
        <v>3.47812221768476-24.4609065062308i</v>
      </c>
      <c r="E1752" t="str">
        <f t="shared" si="498"/>
        <v>159.083557273587-2.49873198860909i</v>
      </c>
      <c r="F1752" t="str">
        <f t="shared" si="499"/>
        <v>2.90990946159072-229.522498043887i</v>
      </c>
      <c r="G1752" t="str">
        <f t="shared" si="500"/>
        <v>0.999999845933657-0.000392512826834615i</v>
      </c>
      <c r="H1752" t="str">
        <f t="shared" si="501"/>
        <v>15.498050775121+15.5042880229525i</v>
      </c>
      <c r="I1752" t="str">
        <f t="shared" si="502"/>
        <v>24.3987211408065-23.7782346892622i</v>
      </c>
      <c r="K1752" t="str">
        <f t="shared" si="503"/>
        <v>0.16124570144203-0.163534835065452i</v>
      </c>
      <c r="L1752" t="str">
        <f t="shared" si="504"/>
        <v>0.000833333333333333-1.23899674170108i</v>
      </c>
      <c r="M1752" t="str">
        <f t="shared" si="505"/>
        <v>0.005-0.435967837454176i</v>
      </c>
      <c r="N1752">
        <f t="shared" si="506"/>
        <v>51.788997071140898</v>
      </c>
      <c r="O1752">
        <f t="shared" si="507"/>
        <v>41.049875175014428</v>
      </c>
      <c r="P1752" s="3">
        <f t="shared" si="508"/>
        <v>41.049875175014428</v>
      </c>
      <c r="Q1752" s="3">
        <f t="shared" si="509"/>
        <v>-128.2110029288591</v>
      </c>
      <c r="R1752">
        <f t="shared" si="510"/>
        <v>51.788997071140898</v>
      </c>
      <c r="S1752">
        <f t="shared" si="511"/>
        <v>0.65073298169044813</v>
      </c>
      <c r="T1752">
        <f t="shared" si="494"/>
        <v>41.049875175014428</v>
      </c>
    </row>
    <row r="1753" spans="1:20" x14ac:dyDescent="0.25">
      <c r="A1753">
        <f t="shared" si="495"/>
        <v>4104.2128779105133</v>
      </c>
      <c r="B1753">
        <f t="shared" si="512"/>
        <v>653.2057670208718</v>
      </c>
      <c r="C1753" t="str">
        <f t="shared" si="496"/>
        <v>-69.5185660019669-88.0694995509804i</v>
      </c>
      <c r="D1753" t="str">
        <f t="shared" si="497"/>
        <v>3.47812219649899-24.3683305373605i</v>
      </c>
      <c r="E1753" t="str">
        <f t="shared" si="498"/>
        <v>159.071852811199-2.4951795511238i</v>
      </c>
      <c r="F1753" t="str">
        <f t="shared" si="499"/>
        <v>2.90990945817703-228.653622973624i</v>
      </c>
      <c r="G1753" t="str">
        <f t="shared" si="500"/>
        <v>0.999999844760528-0.000394004375114369i</v>
      </c>
      <c r="H1753" t="str">
        <f t="shared" si="501"/>
        <v>15.5007202531561+15.5639901165684i</v>
      </c>
      <c r="I1753" t="str">
        <f t="shared" si="502"/>
        <v>24.3999911413491-23.6900204110008i</v>
      </c>
      <c r="K1753" t="str">
        <f t="shared" si="503"/>
        <v>0.160625857533097-0.163514181844823i</v>
      </c>
      <c r="L1753" t="str">
        <f t="shared" si="504"/>
        <v>0.000833333333333333-1.2343063774667i</v>
      </c>
      <c r="M1753" t="str">
        <f t="shared" si="505"/>
        <v>0.005-0.434317431215556i</v>
      </c>
      <c r="N1753">
        <f t="shared" si="506"/>
        <v>51.713839333802838</v>
      </c>
      <c r="O1753">
        <f t="shared" si="507"/>
        <v>40.999935714678131</v>
      </c>
      <c r="P1753" s="3">
        <f t="shared" si="508"/>
        <v>40.999935714678131</v>
      </c>
      <c r="Q1753" s="3">
        <f t="shared" si="509"/>
        <v>-128.28616066619716</v>
      </c>
      <c r="R1753">
        <f t="shared" si="510"/>
        <v>51.713839333802838</v>
      </c>
      <c r="S1753">
        <f t="shared" si="511"/>
        <v>0.65320576702087185</v>
      </c>
      <c r="T1753">
        <f t="shared" si="494"/>
        <v>40.999935714678131</v>
      </c>
    </row>
    <row r="1754" spans="1:20" x14ac:dyDescent="0.25">
      <c r="A1754">
        <f t="shared" si="495"/>
        <v>4119.8088868465738</v>
      </c>
      <c r="B1754">
        <f t="shared" si="512"/>
        <v>655.68794893555116</v>
      </c>
      <c r="C1754" t="str">
        <f t="shared" si="496"/>
        <v>-69.2341328004271-87.4734645584158i</v>
      </c>
      <c r="D1754" t="str">
        <f t="shared" si="497"/>
        <v>3.47812217515192-24.2761051151057i</v>
      </c>
      <c r="E1754" t="str">
        <f t="shared" si="498"/>
        <v>159.060158291343-2.49157156909919i</v>
      </c>
      <c r="F1754" t="str">
        <f t="shared" si="499"/>
        <v>2.90990945473734-227.788037162492i</v>
      </c>
      <c r="G1754" t="str">
        <f t="shared" si="500"/>
        <v>0.999999843578467-0.000395501591272296i</v>
      </c>
      <c r="H1754" t="str">
        <f t="shared" si="501"/>
        <v>15.5034105332061+15.6239281477328i</v>
      </c>
      <c r="I1754" t="str">
        <f t="shared" si="502"/>
        <v>24.4012709410619-23.6021474178993i</v>
      </c>
      <c r="K1754" t="str">
        <f t="shared" si="503"/>
        <v>0.16000617929249-0.163491182483325i</v>
      </c>
      <c r="L1754" t="str">
        <f t="shared" si="504"/>
        <v>0.000833333333333333-1.22963376914396i</v>
      </c>
      <c r="M1754" t="str">
        <f t="shared" si="505"/>
        <v>0.005-0.432673272778996i</v>
      </c>
      <c r="N1754">
        <f t="shared" si="506"/>
        <v>51.638834099191939</v>
      </c>
      <c r="O1754">
        <f t="shared" si="507"/>
        <v>40.94993928936276</v>
      </c>
      <c r="P1754" s="3">
        <f t="shared" si="508"/>
        <v>40.94993928936276</v>
      </c>
      <c r="Q1754" s="3">
        <f t="shared" si="509"/>
        <v>-128.36116590080806</v>
      </c>
      <c r="R1754">
        <f t="shared" si="510"/>
        <v>51.638834099191939</v>
      </c>
      <c r="S1754">
        <f t="shared" si="511"/>
        <v>0.65568794893555116</v>
      </c>
      <c r="T1754">
        <f t="shared" si="494"/>
        <v>40.94993928936276</v>
      </c>
    </row>
    <row r="1755" spans="1:20" x14ac:dyDescent="0.25">
      <c r="A1755">
        <f t="shared" si="495"/>
        <v>4135.4641606165906</v>
      </c>
      <c r="B1755">
        <f t="shared" si="512"/>
        <v>658.17956314150626</v>
      </c>
      <c r="C1755" t="str">
        <f t="shared" si="496"/>
        <v>-68.9498707530625-86.8808380525366i</v>
      </c>
      <c r="D1755" t="str">
        <f t="shared" si="497"/>
        <v>3.47812215364231-24.1842289127727i</v>
      </c>
      <c r="E1755" t="str">
        <f t="shared" si="498"/>
        <v>159.048474078572-2.4879080718549i</v>
      </c>
      <c r="F1755" t="str">
        <f t="shared" si="499"/>
        <v>2.90990945127146-226.925728158748i</v>
      </c>
      <c r="G1755" t="str">
        <f t="shared" si="500"/>
        <v>0.999999842387405-0.000397004496846274i</v>
      </c>
      <c r="H1755" t="str">
        <f t="shared" si="501"/>
        <v>15.5061217810399+15.6841031182881i</v>
      </c>
      <c r="I1755" t="str">
        <f t="shared" si="502"/>
        <v>24.4025606165486-23.5146144516808i</v>
      </c>
      <c r="K1755" t="str">
        <f t="shared" si="503"/>
        <v>0.159386684474745-0.16346583863481i</v>
      </c>
      <c r="L1755" t="str">
        <f t="shared" si="504"/>
        <v>0.000833333333333333-1.2249788495158i</v>
      </c>
      <c r="M1755" t="str">
        <f t="shared" si="505"/>
        <v>0.005-0.431035338492723i</v>
      </c>
      <c r="N1755">
        <f t="shared" si="506"/>
        <v>51.563983315831791</v>
      </c>
      <c r="O1755">
        <f t="shared" si="507"/>
        <v>40.899885973257369</v>
      </c>
      <c r="P1755" s="3">
        <f t="shared" si="508"/>
        <v>40.899885973257369</v>
      </c>
      <c r="Q1755" s="3">
        <f t="shared" si="509"/>
        <v>-128.43601668416821</v>
      </c>
      <c r="R1755">
        <f t="shared" si="510"/>
        <v>51.563983315831791</v>
      </c>
      <c r="S1755">
        <f t="shared" si="511"/>
        <v>0.65817956314150627</v>
      </c>
      <c r="T1755">
        <f t="shared" si="494"/>
        <v>40.899885973257369</v>
      </c>
    </row>
    <row r="1756" spans="1:20" x14ac:dyDescent="0.25">
      <c r="A1756">
        <f t="shared" si="495"/>
        <v>4151.1789244269339</v>
      </c>
      <c r="B1756">
        <f t="shared" si="512"/>
        <v>660.680645481444</v>
      </c>
      <c r="C1756" t="str">
        <f t="shared" si="496"/>
        <v>-68.6657878762771-86.2916095217362i</v>
      </c>
      <c r="D1756" t="str">
        <f t="shared" si="497"/>
        <v>3.47812213196891-24.0927006086916i</v>
      </c>
      <c r="E1756" t="str">
        <f t="shared" si="498"/>
        <v>159.036800536788-2.48418909176663i</v>
      </c>
      <c r="F1756" t="str">
        <f t="shared" si="499"/>
        <v>2.90990944777918-226.066683557788i</v>
      </c>
      <c r="G1756" t="str">
        <f t="shared" si="500"/>
        <v>0.999999841187273-0.000398513113456022i</v>
      </c>
      <c r="H1756" t="str">
        <f t="shared" si="501"/>
        <v>15.5088541638043+15.7445160351172i</v>
      </c>
      <c r="I1756" t="str">
        <f t="shared" si="502"/>
        <v>24.4038602450272-23.4274202590294i</v>
      </c>
      <c r="K1756" t="str">
        <f t="shared" si="503"/>
        <v>0.158767390813339-0.163438152120841i</v>
      </c>
      <c r="L1756" t="str">
        <f t="shared" si="504"/>
        <v>0.000833333333333333-1.22034155161964i</v>
      </c>
      <c r="M1756" t="str">
        <f t="shared" si="505"/>
        <v>0.005-0.429403604794505i</v>
      </c>
      <c r="N1756">
        <f t="shared" si="506"/>
        <v>51.489288930897345</v>
      </c>
      <c r="O1756">
        <f t="shared" si="507"/>
        <v>40.849775842567965</v>
      </c>
      <c r="P1756" s="3">
        <f t="shared" si="508"/>
        <v>40.849775842567965</v>
      </c>
      <c r="Q1756" s="3">
        <f t="shared" si="509"/>
        <v>-128.51071106910265</v>
      </c>
      <c r="R1756">
        <f t="shared" si="510"/>
        <v>51.489288930897345</v>
      </c>
      <c r="S1756">
        <f t="shared" si="511"/>
        <v>0.66068064548144401</v>
      </c>
      <c r="T1756">
        <f t="shared" si="494"/>
        <v>40.849775842567965</v>
      </c>
    </row>
    <row r="1757" spans="1:20" x14ac:dyDescent="0.25">
      <c r="A1757">
        <f t="shared" si="495"/>
        <v>4166.9534043397571</v>
      </c>
      <c r="B1757">
        <f t="shared" si="512"/>
        <v>663.19123193427356</v>
      </c>
      <c r="C1757" t="str">
        <f t="shared" si="496"/>
        <v>-68.381892166069-85.7057684131475i</v>
      </c>
      <c r="D1757" t="str">
        <f t="shared" si="497"/>
        <v>3.47812211013045-24.0015188861969i</v>
      </c>
      <c r="E1757" t="str">
        <f t="shared" si="498"/>
        <v>159.025138029202-2.48041466424961i</v>
      </c>
      <c r="F1757" t="str">
        <f t="shared" si="499"/>
        <v>2.9099094442603-225.210891001968i</v>
      </c>
      <c r="G1757" t="str">
        <f t="shared" si="500"/>
        <v>0.999999839978003-0.000400027462803413i</v>
      </c>
      <c r="H1757" t="str">
        <f t="shared" si="501"/>
        <v>15.5116078500356+15.8051679101775i</v>
      </c>
      <c r="I1757" t="str">
        <f t="shared" si="502"/>
        <v>24.4051699043347-23.3405635915723i</v>
      </c>
      <c r="K1757" t="str">
        <f t="shared" si="503"/>
        <v>0.158148316018664-0.163408124930374i</v>
      </c>
      <c r="L1757" t="str">
        <f t="shared" si="504"/>
        <v>0.000833333333333333-1.2157218087464i</v>
      </c>
      <c r="M1757" t="str">
        <f t="shared" si="505"/>
        <v>0.005-0.427778048211302i</v>
      </c>
      <c r="N1757">
        <f t="shared" si="506"/>
        <v>51.41475289010657</v>
      </c>
      <c r="O1757">
        <f t="shared" si="507"/>
        <v>40.799608975514488</v>
      </c>
      <c r="P1757" s="3">
        <f t="shared" si="508"/>
        <v>40.799608975514488</v>
      </c>
      <c r="Q1757" s="3">
        <f t="shared" si="509"/>
        <v>-128.58524710989343</v>
      </c>
      <c r="R1757">
        <f t="shared" si="510"/>
        <v>51.41475289010657</v>
      </c>
      <c r="S1757">
        <f t="shared" si="511"/>
        <v>0.66319123193427354</v>
      </c>
      <c r="T1757">
        <f t="shared" si="494"/>
        <v>40.799608975514488</v>
      </c>
    </row>
    <row r="1758" spans="1:20" x14ac:dyDescent="0.25">
      <c r="A1758">
        <f t="shared" si="495"/>
        <v>4182.7878272762482</v>
      </c>
      <c r="B1758">
        <f t="shared" si="512"/>
        <v>665.71135861562379</v>
      </c>
      <c r="C1758" t="str">
        <f t="shared" si="496"/>
        <v>-68.0981915971383-85.123304132813i</v>
      </c>
      <c r="D1758" t="str">
        <f t="shared" si="497"/>
        <v>3.47812208812575-23.910682433609i</v>
      </c>
      <c r="E1758" t="str">
        <f t="shared" si="498"/>
        <v>159.013486918293-2.47658482774714i</v>
      </c>
      <c r="F1758" t="str">
        <f t="shared" si="499"/>
        <v>2.90990944071464-224.358338180423i</v>
      </c>
      <c r="G1758" t="str">
        <f t="shared" si="500"/>
        <v>0.999999838759526-0.000401547566672789i</v>
      </c>
      <c r="H1758" t="str">
        <f t="shared" si="501"/>
        <v>15.5143830096724+15.8660597605348i</v>
      </c>
      <c r="I1758" t="str">
        <f t="shared" si="502"/>
        <v>24.4064896729322-23.2540432058625i</v>
      </c>
      <c r="K1758" t="str">
        <f t="shared" si="503"/>
        <v>0.157529477776007-0.163375759219405i</v>
      </c>
      <c r="L1758" t="str">
        <f t="shared" si="504"/>
        <v>0.000833333333333333-1.21111955443953i</v>
      </c>
      <c r="M1758" t="str">
        <f t="shared" si="505"/>
        <v>0.005-0.426158645358937i</v>
      </c>
      <c r="N1758">
        <f t="shared" si="506"/>
        <v>51.340377137610091</v>
      </c>
      <c r="O1758">
        <f t="shared" si="507"/>
        <v>40.749385452327765</v>
      </c>
      <c r="P1758" s="3">
        <f t="shared" si="508"/>
        <v>40.749385452327765</v>
      </c>
      <c r="Q1758" s="3">
        <f t="shared" si="509"/>
        <v>-128.65962286238991</v>
      </c>
      <c r="R1758">
        <f t="shared" si="510"/>
        <v>51.340377137610091</v>
      </c>
      <c r="S1758">
        <f t="shared" si="511"/>
        <v>0.6657113586156238</v>
      </c>
      <c r="T1758">
        <f t="shared" si="494"/>
        <v>40.749385452327765</v>
      </c>
    </row>
    <row r="1759" spans="1:20" x14ac:dyDescent="0.25">
      <c r="A1759">
        <f t="shared" si="495"/>
        <v>4198.6824210198974</v>
      </c>
      <c r="B1759">
        <f t="shared" si="512"/>
        <v>668.24106177836313</v>
      </c>
      <c r="C1759" t="str">
        <f t="shared" si="496"/>
        <v>-67.8146941220098-84.5442060458726i</v>
      </c>
      <c r="D1759" t="str">
        <f t="shared" si="497"/>
        <v>3.47812206595346-23.820189944215i</v>
      </c>
      <c r="E1759" t="str">
        <f t="shared" si="498"/>
        <v>159.00184756578-2.47269962371884i</v>
      </c>
      <c r="F1759" t="str">
        <f t="shared" si="499"/>
        <v>2.909909437142-223.509012828895i</v>
      </c>
      <c r="G1759" t="str">
        <f t="shared" si="500"/>
        <v>0.99999983753177-0.00040307344693127i</v>
      </c>
      <c r="H1759" t="str">
        <f t="shared" si="501"/>
        <v>15.5171798140678+15.9271926083981i</v>
      </c>
      <c r="I1759" t="str">
        <f t="shared" si="502"/>
        <v>24.4078196299111-23.1678578633617i</v>
      </c>
      <c r="K1759" t="str">
        <f t="shared" si="503"/>
        <v>0.156910893743536-0.163341057310601i</v>
      </c>
      <c r="L1759" t="str">
        <f t="shared" si="504"/>
        <v>0.000833333333333333-1.20653472249406i</v>
      </c>
      <c r="M1759" t="str">
        <f t="shared" si="505"/>
        <v>0.005-0.424545372941759i</v>
      </c>
      <c r="N1759">
        <f t="shared" si="506"/>
        <v>51.266163615879549</v>
      </c>
      <c r="O1759">
        <f t="shared" si="507"/>
        <v>40.699105355246921</v>
      </c>
      <c r="P1759" s="3">
        <f t="shared" si="508"/>
        <v>40.699105355246921</v>
      </c>
      <c r="Q1759" s="3">
        <f t="shared" si="509"/>
        <v>-128.73383638412045</v>
      </c>
      <c r="R1759">
        <f t="shared" si="510"/>
        <v>51.266163615879549</v>
      </c>
      <c r="S1759">
        <f t="shared" si="511"/>
        <v>0.66824106177836318</v>
      </c>
      <c r="T1759">
        <f t="shared" si="494"/>
        <v>40.699105355246921</v>
      </c>
    </row>
    <row r="1760" spans="1:20" x14ac:dyDescent="0.25">
      <c r="A1760">
        <f t="shared" si="495"/>
        <v>4214.6374142197728</v>
      </c>
      <c r="B1760">
        <f t="shared" si="512"/>
        <v>670.78037781312094</v>
      </c>
      <c r="C1760" t="str">
        <f t="shared" si="496"/>
        <v>-67.5314076701478-83.9684634767622i</v>
      </c>
      <c r="D1760" t="str">
        <f t="shared" si="497"/>
        <v>3.47812204361237-23.7300401162501i</v>
      </c>
      <c r="E1760" t="str">
        <f t="shared" si="498"/>
        <v>158.990220332581-2.46875909662188i</v>
      </c>
      <c r="F1760" t="str">
        <f t="shared" si="499"/>
        <v>2.90990943354213-222.662902729555i</v>
      </c>
      <c r="G1760" t="str">
        <f t="shared" si="500"/>
        <v>0.999999836294665-0.00040460512552907i</v>
      </c>
      <c r="H1760" t="str">
        <f t="shared" si="501"/>
        <v>15.5199984360024+15.9885674811544i</v>
      </c>
      <c r="I1760" t="str">
        <f t="shared" si="502"/>
        <v>24.409159854998-23.0820063304243i</v>
      </c>
      <c r="K1760" t="str">
        <f t="shared" si="503"/>
        <v>0.156292581550292-0.163304021692891i</v>
      </c>
      <c r="L1760" t="str">
        <f t="shared" si="504"/>
        <v>0.000833333333333333-1.20196724695563i</v>
      </c>
      <c r="M1760" t="str">
        <f t="shared" si="505"/>
        <v>0.005-0.422938207752301i</v>
      </c>
      <c r="N1760">
        <f t="shared" si="506"/>
        <v>51.192114265600793</v>
      </c>
      <c r="O1760">
        <f t="shared" si="507"/>
        <v>40.648768768515886</v>
      </c>
      <c r="P1760" s="3">
        <f t="shared" si="508"/>
        <v>40.648768768515886</v>
      </c>
      <c r="Q1760" s="3">
        <f t="shared" si="509"/>
        <v>-128.80788573439921</v>
      </c>
      <c r="R1760">
        <f t="shared" si="510"/>
        <v>51.192114265600793</v>
      </c>
      <c r="S1760">
        <f t="shared" si="511"/>
        <v>0.67078037781312094</v>
      </c>
      <c r="T1760">
        <f t="shared" si="494"/>
        <v>40.648768768515886</v>
      </c>
    </row>
    <row r="1761" spans="1:20" x14ac:dyDescent="0.25">
      <c r="A1761">
        <f t="shared" si="495"/>
        <v>4230.6530363938082</v>
      </c>
      <c r="B1761">
        <f t="shared" si="512"/>
        <v>673.3293432488108</v>
      </c>
      <c r="C1761" t="str">
        <f t="shared" si="496"/>
        <v>-67.248340147081-83.3960657094219i</v>
      </c>
      <c r="D1761" t="str">
        <f t="shared" si="497"/>
        <v>3.47812202110114-23.6402316528787i</v>
      </c>
      <c r="E1761" t="str">
        <f t="shared" si="498"/>
        <v>158.978605578776-2.46476329390027i</v>
      </c>
      <c r="F1761" t="str">
        <f t="shared" si="499"/>
        <v>2.90990942991486-221.819995710823i</v>
      </c>
      <c r="G1761" t="str">
        <f t="shared" si="500"/>
        <v>0.999999835048141-0.000406142624499814i</v>
      </c>
      <c r="H1761" t="str">
        <f t="shared" si="501"/>
        <v>15.522839049697+16.0501854114034i</v>
      </c>
      <c r="I1761" t="str">
        <f t="shared" si="502"/>
        <v>24.4105104285593-22.9964873782793i</v>
      </c>
      <c r="K1761" t="str">
        <f t="shared" si="503"/>
        <v>0.155674558794191-0.163264655021027i</v>
      </c>
      <c r="L1761" t="str">
        <f t="shared" si="504"/>
        <v>0.000833333333333333-1.19741706211957i</v>
      </c>
      <c r="M1761" t="str">
        <f t="shared" si="505"/>
        <v>0.005-0.42133712667095i</v>
      </c>
      <c r="N1761">
        <f t="shared" si="506"/>
        <v>51.118231025564626</v>
      </c>
      <c r="O1761">
        <f t="shared" si="507"/>
        <v>40.598375778379761</v>
      </c>
      <c r="P1761" s="3">
        <f t="shared" si="508"/>
        <v>40.598375778379761</v>
      </c>
      <c r="Q1761" s="3">
        <f t="shared" si="509"/>
        <v>-128.88176897443537</v>
      </c>
      <c r="R1761">
        <f t="shared" si="510"/>
        <v>51.118231025564626</v>
      </c>
      <c r="S1761">
        <f t="shared" si="511"/>
        <v>0.67332934324881077</v>
      </c>
      <c r="T1761">
        <f t="shared" si="494"/>
        <v>40.598375778379761</v>
      </c>
    </row>
    <row r="1762" spans="1:20" x14ac:dyDescent="0.25">
      <c r="A1762">
        <f t="shared" si="495"/>
        <v>4246.7295179321045</v>
      </c>
      <c r="B1762">
        <f t="shared" si="512"/>
        <v>675.88799475315625</v>
      </c>
      <c r="C1762" t="str">
        <f t="shared" si="496"/>
        <v>-66.9654994335395-82.8270019875238i</v>
      </c>
      <c r="D1762" t="str">
        <f t="shared" si="497"/>
        <v>3.47812199841854-23.5507632621759i</v>
      </c>
      <c r="E1762" t="str">
        <f t="shared" si="498"/>
        <v>158.967003663574-2.46071226596827i</v>
      </c>
      <c r="F1762" t="str">
        <f t="shared" si="499"/>
        <v>2.90990942625999-220.980279647201i</v>
      </c>
      <c r="G1762" t="str">
        <f t="shared" si="500"/>
        <v>0.999999833792126-0.000407685965960853i</v>
      </c>
      <c r="H1762" t="str">
        <f t="shared" si="501"/>
        <v>15.5257018308255+16.112047436993i</v>
      </c>
      <c r="I1762" t="str">
        <f t="shared" si="502"/>
        <v>24.4118714316076-22.9112997830144i</v>
      </c>
      <c r="K1762" t="str">
        <f t="shared" si="503"/>
        <v>0.155056843040033-0.163222960115131i</v>
      </c>
      <c r="L1762" t="str">
        <f t="shared" si="504"/>
        <v>0.000833333333333333-1.19288410252996i</v>
      </c>
      <c r="M1762" t="str">
        <f t="shared" si="505"/>
        <v>0.005-0.419742106665621i</v>
      </c>
      <c r="N1762">
        <f t="shared" si="506"/>
        <v>51.044515832557465</v>
      </c>
      <c r="O1762">
        <f t="shared" si="507"/>
        <v>40.547926473081688</v>
      </c>
      <c r="P1762" s="3">
        <f t="shared" si="508"/>
        <v>40.547926473081688</v>
      </c>
      <c r="Q1762" s="3">
        <f t="shared" si="509"/>
        <v>-128.95548416744253</v>
      </c>
      <c r="R1762">
        <f t="shared" si="510"/>
        <v>51.044515832557465</v>
      </c>
      <c r="S1762">
        <f t="shared" si="511"/>
        <v>0.6758879947531562</v>
      </c>
      <c r="T1762">
        <f t="shared" si="494"/>
        <v>40.547926473081688</v>
      </c>
    </row>
    <row r="1763" spans="1:20" x14ac:dyDescent="0.25">
      <c r="A1763">
        <f t="shared" si="495"/>
        <v>4262.867090100247</v>
      </c>
      <c r="B1763">
        <f t="shared" si="512"/>
        <v>678.45636913321823</v>
      </c>
      <c r="C1763" t="str">
        <f t="shared" si="496"/>
        <v>-66.6828933845898-82.2612615147072i</v>
      </c>
      <c r="D1763" t="str">
        <f t="shared" si="497"/>
        <v>3.47812197556319-23.4616336571088i</v>
      </c>
      <c r="E1763" t="str">
        <f t="shared" si="498"/>
        <v>158.955414945281-2.45660606619313i</v>
      </c>
      <c r="F1763" t="str">
        <f t="shared" si="499"/>
        <v>2.90990942257726-220.143742459088i</v>
      </c>
      <c r="G1763" t="str">
        <f t="shared" si="500"/>
        <v>0.999999832526546-0.000409235172113585i</v>
      </c>
      <c r="H1763" t="str">
        <f t="shared" si="501"/>
        <v>15.5285869565281+16.1741546010555i</v>
      </c>
      <c r="I1763" t="str">
        <f t="shared" si="502"/>
        <v>24.4132429458064-22.8264423255587i</v>
      </c>
      <c r="K1763" t="str">
        <f t="shared" si="503"/>
        <v>0.154439451817512-0.163178939960195i</v>
      </c>
      <c r="L1763" t="str">
        <f t="shared" si="504"/>
        <v>0.000833333333333333-1.18836830297864i</v>
      </c>
      <c r="M1763" t="str">
        <f t="shared" si="505"/>
        <v>0.005-0.418153124791414i</v>
      </c>
      <c r="N1763">
        <f t="shared" si="506"/>
        <v>50.970970621254224</v>
      </c>
      <c r="O1763">
        <f t="shared" si="507"/>
        <v>40.497420942858838</v>
      </c>
      <c r="P1763" s="3">
        <f t="shared" si="508"/>
        <v>40.497420942858838</v>
      </c>
      <c r="Q1763" s="3">
        <f t="shared" si="509"/>
        <v>-129.02902937874578</v>
      </c>
      <c r="R1763">
        <f t="shared" si="510"/>
        <v>50.970970621254224</v>
      </c>
      <c r="S1763">
        <f t="shared" si="511"/>
        <v>0.67845636913321827</v>
      </c>
      <c r="T1763">
        <f t="shared" si="494"/>
        <v>40.497420942858838</v>
      </c>
    </row>
    <row r="1764" spans="1:20" x14ac:dyDescent="0.25">
      <c r="A1764">
        <f t="shared" si="495"/>
        <v>4279.0659850426273</v>
      </c>
      <c r="B1764">
        <f t="shared" si="512"/>
        <v>681.03450333592446</v>
      </c>
      <c r="C1764" t="str">
        <f t="shared" si="496"/>
        <v>-66.400529828776-81.6988334548256i</v>
      </c>
      <c r="D1764" t="str">
        <f t="shared" si="497"/>
        <v>3.47812195253381-23.3728415555182i</v>
      </c>
      <c r="E1764" t="str">
        <f t="shared" si="498"/>
        <v>158.943839781255-2.45244475088108i</v>
      </c>
      <c r="F1764" t="str">
        <f t="shared" si="499"/>
        <v>2.90990941886648-219.31037211262i</v>
      </c>
      <c r="G1764" t="str">
        <f t="shared" si="500"/>
        <v>0.999999831251329-0.000410790265243769i</v>
      </c>
      <c r="H1764" t="str">
        <f t="shared" si="501"/>
        <v>15.5314946054242+16.236507952043i</v>
      </c>
      <c r="I1764" t="str">
        <f t="shared" si="502"/>
        <v>24.4146250534767-22.7419137916669i</v>
      </c>
      <c r="K1764" t="str">
        <f t="shared" si="503"/>
        <v>0.153822402619247-0.163132597705564i</v>
      </c>
      <c r="L1764" t="str">
        <f t="shared" si="504"/>
        <v>0.000833333333333333-1.18386959850432i</v>
      </c>
      <c r="M1764" t="str">
        <f t="shared" si="505"/>
        <v>0.005-0.416570158190292i</v>
      </c>
      <c r="N1764">
        <f t="shared" si="506"/>
        <v>50.897597324111331</v>
      </c>
      <c r="O1764">
        <f t="shared" si="507"/>
        <v>40.446859279938252</v>
      </c>
      <c r="P1764" s="3">
        <f t="shared" si="508"/>
        <v>40.446859279938252</v>
      </c>
      <c r="Q1764" s="3">
        <f t="shared" si="509"/>
        <v>-129.10240267588867</v>
      </c>
      <c r="R1764">
        <f t="shared" si="510"/>
        <v>50.897597324111331</v>
      </c>
      <c r="S1764">
        <f t="shared" si="511"/>
        <v>0.68103450333592441</v>
      </c>
      <c r="T1764">
        <f t="shared" si="494"/>
        <v>40.446859279938252</v>
      </c>
    </row>
    <row r="1765" spans="1:20" x14ac:dyDescent="0.25">
      <c r="A1765">
        <f t="shared" si="495"/>
        <v>4295.3264357857897</v>
      </c>
      <c r="B1765">
        <f t="shared" si="512"/>
        <v>683.62243444860098</v>
      </c>
      <c r="C1765" t="str">
        <f t="shared" si="496"/>
        <v>-66.1184165672762-81.1397069322116i</v>
      </c>
      <c r="D1765" t="str">
        <f t="shared" si="497"/>
        <v>3.47812192932909-23.2843856800999i</v>
      </c>
      <c r="E1765" t="str">
        <f t="shared" si="498"/>
        <v>158.932278527883-2.44822837925916i</v>
      </c>
      <c r="F1765" t="str">
        <f t="shared" si="499"/>
        <v>2.90990941512747-218.480156619481i</v>
      </c>
      <c r="G1765" t="str">
        <f t="shared" si="500"/>
        <v>0.999999829966403-0.000412351267721855i</v>
      </c>
      <c r="H1765" t="str">
        <f t="shared" si="501"/>
        <v>15.5344249576259+16.2991085437641i</v>
      </c>
      <c r="I1765" t="str">
        <f t="shared" si="502"/>
        <v>24.4160178376007-22.6577129719012i</v>
      </c>
      <c r="K1765" t="str">
        <f t="shared" si="503"/>
        <v>0.15320571289881-0.163083936664392i</v>
      </c>
      <c r="L1765" t="str">
        <f t="shared" si="504"/>
        <v>0.000833333333333333-1.17938792439163i</v>
      </c>
      <c r="M1765" t="str">
        <f t="shared" si="505"/>
        <v>0.005-0.414993184090746i</v>
      </c>
      <c r="N1765">
        <f t="shared" si="506"/>
        <v>50.824397871258071</v>
      </c>
      <c r="O1765">
        <f t="shared" si="507"/>
        <v>40.396241578533171</v>
      </c>
      <c r="P1765" s="3">
        <f t="shared" si="508"/>
        <v>40.396241578533171</v>
      </c>
      <c r="Q1765" s="3">
        <f t="shared" si="509"/>
        <v>-129.17560212874193</v>
      </c>
      <c r="R1765">
        <f t="shared" si="510"/>
        <v>50.824397871258071</v>
      </c>
      <c r="S1765">
        <f t="shared" si="511"/>
        <v>0.68362243444860094</v>
      </c>
      <c r="T1765">
        <f t="shared" si="494"/>
        <v>40.396241578533171</v>
      </c>
    </row>
    <row r="1766" spans="1:20" x14ac:dyDescent="0.25">
      <c r="A1766">
        <f t="shared" si="495"/>
        <v>4311.6486762417753</v>
      </c>
      <c r="B1766">
        <f t="shared" si="512"/>
        <v>686.22019969950566</v>
      </c>
      <c r="C1766" t="str">
        <f t="shared" si="496"/>
        <v>-65.8365613730528-80.5838710319479i</v>
      </c>
      <c r="D1766" t="str">
        <f t="shared" si="497"/>
        <v>3.47812190594766-23.1962647583864i</v>
      </c>
      <c r="E1766" t="str">
        <f t="shared" si="498"/>
        <v>158.920731540538-2.44395701345807i</v>
      </c>
      <c r="F1766" t="str">
        <f t="shared" si="499"/>
        <v>2.90990941135996-217.653084036745i</v>
      </c>
      <c r="G1766" t="str">
        <f t="shared" si="500"/>
        <v>0.999999828671693-0.000413918202003293i</v>
      </c>
      <c r="H1766" t="str">
        <f t="shared" si="501"/>
        <v>15.537378194752+16.3619574354206i</v>
      </c>
      <c r="I1766" t="str">
        <f t="shared" si="502"/>
        <v>24.4174213818291-22.5738386616173i</v>
      </c>
      <c r="K1766" t="str">
        <f t="shared" si="503"/>
        <v>0.152589400068773-0.16303296031306i</v>
      </c>
      <c r="L1766" t="str">
        <f t="shared" si="504"/>
        <v>0.000833333333333333-1.17492321617019i</v>
      </c>
      <c r="M1766" t="str">
        <f t="shared" si="505"/>
        <v>0.005-0.413422179807477i</v>
      </c>
      <c r="N1766">
        <f t="shared" si="506"/>
        <v>50.751374190392255</v>
      </c>
      <c r="O1766">
        <f t="shared" si="507"/>
        <v>40.345567934838293</v>
      </c>
      <c r="P1766" s="3">
        <f t="shared" si="508"/>
        <v>40.345567934838293</v>
      </c>
      <c r="Q1766" s="3">
        <f t="shared" si="509"/>
        <v>-129.24862580960774</v>
      </c>
      <c r="R1766">
        <f t="shared" si="510"/>
        <v>50.751374190392255</v>
      </c>
      <c r="S1766">
        <f t="shared" si="511"/>
        <v>0.68622019969950565</v>
      </c>
      <c r="T1766">
        <f t="shared" si="494"/>
        <v>40.345567934838293</v>
      </c>
    </row>
    <row r="1767" spans="1:20" x14ac:dyDescent="0.25">
      <c r="A1767">
        <f t="shared" si="495"/>
        <v>4328.0329412114943</v>
      </c>
      <c r="B1767">
        <f t="shared" si="512"/>
        <v>688.82783645836378</v>
      </c>
      <c r="C1767" t="str">
        <f t="shared" si="496"/>
        <v>-65.5549719900196-80.0313148001531i</v>
      </c>
      <c r="D1767" t="str">
        <f t="shared" si="497"/>
        <v>3.47812188238821-23.1084775227287i</v>
      </c>
      <c r="E1767" t="str">
        <f t="shared" si="498"/>
        <v>158.909199173548-2.4396307184937i</v>
      </c>
      <c r="F1767" t="str">
        <f t="shared" si="499"/>
        <v>2.9099094075638-216.829142466694i</v>
      </c>
      <c r="G1767" t="str">
        <f t="shared" si="500"/>
        <v>0.999999827367124-0.000415491090628869i</v>
      </c>
      <c r="H1767" t="str">
        <f t="shared" si="501"/>
        <v>15.5403544999401+16.4250556916448i</v>
      </c>
      <c r="I1767" t="str">
        <f t="shared" si="502"/>
        <v>24.4188357704862-22.4902896609449i</v>
      </c>
      <c r="K1767" t="str">
        <f t="shared" si="503"/>
        <v>0.151973481498755-0.162979672290578i</v>
      </c>
      <c r="L1767" t="str">
        <f t="shared" si="504"/>
        <v>0.000833333333333333-1.17047540961366i</v>
      </c>
      <c r="M1767" t="str">
        <f t="shared" si="505"/>
        <v>0.005-0.411857122741061i</v>
      </c>
      <c r="N1767">
        <f t="shared" si="506"/>
        <v>50.678528206672411</v>
      </c>
      <c r="O1767">
        <f t="shared" si="507"/>
        <v>40.294838447025413</v>
      </c>
      <c r="P1767" s="3">
        <f t="shared" si="508"/>
        <v>40.294838447025413</v>
      </c>
      <c r="Q1767" s="3">
        <f t="shared" si="509"/>
        <v>-129.32147179332759</v>
      </c>
      <c r="R1767">
        <f t="shared" si="510"/>
        <v>50.678528206672411</v>
      </c>
      <c r="S1767">
        <f t="shared" si="511"/>
        <v>0.68882783645836376</v>
      </c>
      <c r="T1767">
        <f t="shared" si="494"/>
        <v>40.294838447025413</v>
      </c>
    </row>
    <row r="1768" spans="1:20" x14ac:dyDescent="0.25">
      <c r="A1768">
        <f t="shared" si="495"/>
        <v>4344.4794663880984</v>
      </c>
      <c r="B1768">
        <f t="shared" si="512"/>
        <v>691.44538223690563</v>
      </c>
      <c r="C1768" t="str">
        <f t="shared" si="496"/>
        <v>-65.2736561322101-79.48202724428i</v>
      </c>
      <c r="D1768" t="str">
        <f t="shared" si="497"/>
        <v>3.47812185864935-23.0210227102778i</v>
      </c>
      <c r="E1768" t="str">
        <f t="shared" si="498"/>
        <v>158.897681780163-2.43524956224984i</v>
      </c>
      <c r="F1768" t="str">
        <f t="shared" si="499"/>
        <v>2.90990940373871-216.008320056652i</v>
      </c>
      <c r="G1768" t="str">
        <f t="shared" si="500"/>
        <v>0.999999826052621-0.000417069956225019i</v>
      </c>
      <c r="H1768" t="str">
        <f t="shared" si="501"/>
        <v>15.5433540578624+16.4884043825365i</v>
      </c>
      <c r="I1768" t="str">
        <f t="shared" si="502"/>
        <v>24.4202610885753-22.4070647747746i</v>
      </c>
      <c r="K1768" t="str">
        <f t="shared" si="503"/>
        <v>0.151357974513489-0.16292407639795i</v>
      </c>
      <c r="L1768" t="str">
        <f t="shared" si="504"/>
        <v>0.000833333333333333-1.16604444073885i</v>
      </c>
      <c r="M1768" t="str">
        <f t="shared" si="505"/>
        <v>0.005-0.410297990377627i</v>
      </c>
      <c r="N1768">
        <f t="shared" si="506"/>
        <v>50.60586184261345</v>
      </c>
      <c r="O1768">
        <f t="shared" si="507"/>
        <v>40.24405321523875</v>
      </c>
      <c r="P1768" s="3">
        <f t="shared" si="508"/>
        <v>40.24405321523875</v>
      </c>
      <c r="Q1768" s="3">
        <f t="shared" si="509"/>
        <v>-129.39413815738655</v>
      </c>
      <c r="R1768">
        <f t="shared" si="510"/>
        <v>50.60586184261345</v>
      </c>
      <c r="S1768">
        <f t="shared" si="511"/>
        <v>0.69144538223690566</v>
      </c>
      <c r="T1768">
        <f t="shared" si="494"/>
        <v>40.24405321523875</v>
      </c>
    </row>
    <row r="1769" spans="1:20" x14ac:dyDescent="0.25">
      <c r="A1769">
        <f t="shared" si="495"/>
        <v>4360.9884883603736</v>
      </c>
      <c r="B1769">
        <f t="shared" si="512"/>
        <v>694.07287468940592</v>
      </c>
      <c r="C1769" t="str">
        <f t="shared" si="496"/>
        <v>-64.9926214829587-78.9359973334279i</v>
      </c>
      <c r="D1769" t="str">
        <f t="shared" si="497"/>
        <v>3.47812183472976-22.9338990629671i</v>
      </c>
      <c r="E1769" t="str">
        <f t="shared" si="498"/>
        <v>158.886179712522-2.43081361545945i</v>
      </c>
      <c r="F1769" t="str">
        <f t="shared" si="499"/>
        <v>2.9099093998845-215.190604998814i</v>
      </c>
      <c r="G1769" t="str">
        <f t="shared" si="500"/>
        <v>0.99999982472811-0.000418654821504161i</v>
      </c>
      <c r="H1769" t="str">
        <f t="shared" si="501"/>
        <v>15.5463770547378+16.5520045837011i</v>
      </c>
      <c r="I1769" t="str">
        <f t="shared" si="502"/>
        <v>24.4216974217849-22.3241628127393i</v>
      </c>
      <c r="K1769" t="str">
        <f t="shared" si="503"/>
        <v>0.150742896390896-0.162866176597519i</v>
      </c>
      <c r="L1769" t="str">
        <f t="shared" si="504"/>
        <v>0.000833333333333333-1.16163024580479i</v>
      </c>
      <c r="M1769" t="str">
        <f t="shared" si="505"/>
        <v>0.005-0.40874476028853i</v>
      </c>
      <c r="N1769">
        <f t="shared" si="506"/>
        <v>50.533377017981223</v>
      </c>
      <c r="O1769">
        <f t="shared" si="507"/>
        <v>40.193212341590453</v>
      </c>
      <c r="P1769" s="3">
        <f t="shared" si="508"/>
        <v>40.193212341590453</v>
      </c>
      <c r="Q1769" s="3">
        <f t="shared" si="509"/>
        <v>-129.46662298201878</v>
      </c>
      <c r="R1769">
        <f t="shared" si="510"/>
        <v>50.533377017981223</v>
      </c>
      <c r="S1769">
        <f t="shared" si="511"/>
        <v>0.69407287468940593</v>
      </c>
      <c r="T1769">
        <f t="shared" si="494"/>
        <v>40.193212341590453</v>
      </c>
    </row>
    <row r="1770" spans="1:20" x14ac:dyDescent="0.25">
      <c r="A1770">
        <f t="shared" si="495"/>
        <v>4377.5602446161429</v>
      </c>
      <c r="B1770">
        <f t="shared" si="512"/>
        <v>696.71035161322573</v>
      </c>
      <c r="C1770" t="str">
        <f t="shared" si="496"/>
        <v>-64.7118756940797-78.3932139986575i</v>
      </c>
      <c r="D1770" t="str">
        <f t="shared" si="497"/>
        <v>3.47812181062802-22.8471053274934i</v>
      </c>
      <c r="E1770" t="str">
        <f t="shared" si="498"/>
        <v>158.874693321615-2.42632295168437i</v>
      </c>
      <c r="F1770" t="str">
        <f t="shared" si="499"/>
        <v>2.90990939600094-214.375985530073i</v>
      </c>
      <c r="G1770" t="str">
        <f t="shared" si="500"/>
        <v>0.999999823393513-0.000420245709265018i</v>
      </c>
      <c r="H1770" t="str">
        <f t="shared" si="501"/>
        <v>15.5494236783468+16.6158573762873i</v>
      </c>
      <c r="I1770" t="str">
        <f t="shared" si="502"/>
        <v>24.4231448564939-22.2415825891989i</v>
      </c>
      <c r="K1770" t="str">
        <f t="shared" si="503"/>
        <v>0.150128264360168-0.162805977012281i</v>
      </c>
      <c r="L1770" t="str">
        <f t="shared" si="504"/>
        <v>0.000833333333333333-1.1572327613118i</v>
      </c>
      <c r="M1770" t="str">
        <f t="shared" si="505"/>
        <v>0.005-0.407197410130035i</v>
      </c>
      <c r="N1770">
        <f t="shared" si="506"/>
        <v>50.461075649688013</v>
      </c>
      <c r="O1770">
        <f t="shared" si="507"/>
        <v>40.142315930154922</v>
      </c>
      <c r="P1770" s="3">
        <f t="shared" si="508"/>
        <v>40.142315930154922</v>
      </c>
      <c r="Q1770" s="3">
        <f t="shared" si="509"/>
        <v>-129.53892435031199</v>
      </c>
      <c r="R1770">
        <f t="shared" si="510"/>
        <v>50.461075649688013</v>
      </c>
      <c r="S1770">
        <f t="shared" si="511"/>
        <v>0.6967103516132257</v>
      </c>
      <c r="T1770">
        <f t="shared" si="494"/>
        <v>40.142315930154922</v>
      </c>
    </row>
    <row r="1771" spans="1:20" x14ac:dyDescent="0.25">
      <c r="A1771">
        <f t="shared" si="495"/>
        <v>4394.1949735456847</v>
      </c>
      <c r="B1771">
        <f t="shared" si="512"/>
        <v>699.35785094935602</v>
      </c>
      <c r="C1771" t="str">
        <f t="shared" si="496"/>
        <v>-64.4314263850641-77.8536661333297i</v>
      </c>
      <c r="D1771" t="str">
        <f t="shared" si="497"/>
        <v>3.47812178634277-22.7606402552999i</v>
      </c>
      <c r="E1771" t="str">
        <f t="shared" si="498"/>
        <v>158.863222957256-2.42177764729691i</v>
      </c>
      <c r="F1771" t="str">
        <f t="shared" si="499"/>
        <v>2.9099093920878-213.564449931855i</v>
      </c>
      <c r="G1771" t="str">
        <f t="shared" si="500"/>
        <v>0.999999822048753-0.000421842642392948i</v>
      </c>
      <c r="H1771" t="str">
        <f t="shared" si="501"/>
        <v>15.5524941180455+16.679963847026i</v>
      </c>
      <c r="I1771" t="str">
        <f t="shared" si="502"/>
        <v>24.4246034797782-22.1593229232245i</v>
      </c>
      <c r="K1771" t="str">
        <f t="shared" si="503"/>
        <v>0.149514095599865-0.16274348192517i</v>
      </c>
      <c r="L1771" t="str">
        <f t="shared" si="504"/>
        <v>0.000833333333333333-1.1528519240006i</v>
      </c>
      <c r="M1771" t="str">
        <f t="shared" si="505"/>
        <v>0.005-0.405655917642992i</v>
      </c>
      <c r="N1771">
        <f t="shared" si="506"/>
        <v>50.388959651689078</v>
      </c>
      <c r="O1771">
        <f t="shared" si="507"/>
        <v>40.091364086964212</v>
      </c>
      <c r="P1771" s="3">
        <f t="shared" si="508"/>
        <v>40.091364086964212</v>
      </c>
      <c r="Q1771" s="3">
        <f t="shared" si="509"/>
        <v>-129.61104034831092</v>
      </c>
      <c r="R1771">
        <f t="shared" si="510"/>
        <v>50.388959651689078</v>
      </c>
      <c r="S1771">
        <f t="shared" si="511"/>
        <v>0.69935785094935599</v>
      </c>
      <c r="T1771">
        <f t="shared" si="494"/>
        <v>40.091364086964212</v>
      </c>
    </row>
    <row r="1772" spans="1:20" x14ac:dyDescent="0.25">
      <c r="A1772">
        <f t="shared" si="495"/>
        <v>4410.8929144451586</v>
      </c>
      <c r="B1772">
        <f t="shared" si="512"/>
        <v>702.01541078296361</v>
      </c>
      <c r="C1772" t="str">
        <f t="shared" si="496"/>
        <v>-64.1512811422769-77.3173425934476i</v>
      </c>
      <c r="D1772" t="str">
        <f t="shared" si="497"/>
        <v>3.47812176187259-22.6745026025574i</v>
      </c>
      <c r="E1772" t="str">
        <f t="shared" si="498"/>
        <v>158.851768968049-2.41717778145717i</v>
      </c>
      <c r="F1772" t="str">
        <f t="shared" si="499"/>
        <v>2.90990938814489-212.755986529948i</v>
      </c>
      <c r="G1772" t="str">
        <f t="shared" si="500"/>
        <v>0.999999820693755-0.000423445643860273i</v>
      </c>
      <c r="H1772" t="str">
        <f t="shared" si="501"/>
        <v>15.5555885647799+16.7443250882691i</v>
      </c>
      <c r="I1772" t="str">
        <f t="shared" si="502"/>
        <v>24.4260733794162-22.0773826385821i</v>
      </c>
      <c r="K1772" t="str">
        <f t="shared" si="503"/>
        <v>0.148900407236024-0.162678695778322i</v>
      </c>
      <c r="L1772" t="str">
        <f t="shared" si="504"/>
        <v>0.000833333333333333-1.14848767085137i</v>
      </c>
      <c r="M1772" t="str">
        <f t="shared" si="505"/>
        <v>0.005-0.404120260652514i</v>
      </c>
      <c r="N1772">
        <f t="shared" si="506"/>
        <v>50.317030934879369</v>
      </c>
      <c r="O1772">
        <f t="shared" si="507"/>
        <v>40.040356920002502</v>
      </c>
      <c r="P1772" s="3">
        <f t="shared" si="508"/>
        <v>40.040356920002502</v>
      </c>
      <c r="Q1772" s="3">
        <f t="shared" si="509"/>
        <v>-129.68296906512063</v>
      </c>
      <c r="R1772">
        <f t="shared" si="510"/>
        <v>50.317030934879369</v>
      </c>
      <c r="S1772">
        <f t="shared" si="511"/>
        <v>0.70201541078296359</v>
      </c>
      <c r="T1772">
        <f t="shared" ref="T1772:T1835" si="513">P1772</f>
        <v>40.040356920002502</v>
      </c>
    </row>
    <row r="1773" spans="1:20" x14ac:dyDescent="0.25">
      <c r="A1773">
        <f t="shared" ref="A1773:A1836" si="514">2*PI()*B1773</f>
        <v>4427.6543075200507</v>
      </c>
      <c r="B1773">
        <f t="shared" si="512"/>
        <v>704.68306934393888</v>
      </c>
      <c r="C1773" t="str">
        <f t="shared" ref="C1773:C1836" si="515">IMPRODUCT(D1773,E1773,$C$40,,K1773,$C$41)</f>
        <v>-63.8714475181641-76.7842321980106i</v>
      </c>
      <c r="D1773" t="str">
        <f t="shared" ref="D1773:D1836" si="516">IMDIV(IMPRODUCT($C$37,$C$38,COMPLEX(1,A1773/$C$38)),IMSUM(-1*A1773*A1773/$C$39,COMPLEX(0,1*A1773)))</f>
        <v>3.47812173721609-22.5886911301468i</v>
      </c>
      <c r="E1773" t="str">
        <f t="shared" ref="E1773:E1836" si="517">IMDIV(IMPRODUCT(IMSUM(F1773,G1773),$C$29,H1773),IMSUM(1,I1773))</f>
        <v>158.840331701352-2.41252343609599i</v>
      </c>
      <c r="F1773" t="str">
        <f t="shared" ref="F1773:F1836" si="518">IMDIV(IMPRODUCT($C$14,$C$15,COMPLEX(1,A1773/$C$15)),IMSUM(-1*A1773*A1773/$C$16,COMPLEX(0,A1773)))</f>
        <v>2.90990938417193-211.950583694334i</v>
      </c>
      <c r="G1773" t="str">
        <f t="shared" ref="G1773:G1836" si="519">IMDIV(1,COMPLEX(1,A1773*$C$9*$C$10))</f>
        <v>0.999999819328438-0.000425054736726608i</v>
      </c>
      <c r="H1773" t="str">
        <f t="shared" ref="H1773:H1836" si="520">IMDIV($C$3,IMSUM(K1773,COMPLEX(0,$C$28*A1773)))</f>
        <v>15.5587072111006+16.8089421980281i</v>
      </c>
      <c r="I1773" t="str">
        <f t="shared" ref="I1773:I1836" si="521">IMPRODUCT(F1773,$C$29,H1773,$C$31)</f>
        <v>24.4275546438946-21.9957605637171i</v>
      </c>
      <c r="K1773" t="str">
        <f t="shared" ref="K1773:K1836" si="522">IF($C$26&lt;=0,IMDIV(1,IMSUM(IMDIV(1,L1773),1/$C$18)),IMDIV(1,IMSUM(IMDIV(1,L1773),1/$C$18,IMDIV(1,M1773))))</f>
        <v>0.148287216340282-0.162611623172307i</v>
      </c>
      <c r="L1773" t="str">
        <f t="shared" ref="L1773:L1836" si="523">IMSUM($C$21/$C$22,IMDIV(1,COMPLEX(0,$C$20*$C$22*A1773)))</f>
        <v>0.000833333333333333-1.14413993908285i</v>
      </c>
      <c r="M1773" t="str">
        <f t="shared" ref="M1773:M1836" si="524">IMSUM($C$25/$C$26,IMDIV(1,COMPLEX(0,$C$24*$C$26*A1773)))</f>
        <v>0.005-0.402590417067656i</v>
      </c>
      <c r="N1773">
        <f t="shared" ref="N1773:N1836" si="525">ABS(R1773)</f>
        <v>50.245291406990901</v>
      </c>
      <c r="O1773">
        <f t="shared" ref="O1773:O1836" si="526">ABS(P1773)</f>
        <v>39.989294539200387</v>
      </c>
      <c r="P1773" s="3">
        <f t="shared" ref="P1773:P1836" si="527">20*LOG10(IMABS(C1773))</f>
        <v>39.989294539200387</v>
      </c>
      <c r="Q1773" s="3">
        <f t="shared" ref="Q1773:Q1836" si="528">IMARGUMENT(C1773)*180/PI()</f>
        <v>-129.7547085930091</v>
      </c>
      <c r="R1773">
        <f t="shared" ref="R1773:R1836" si="529">IF(Q1773&lt;0,Q1773+180,Q1773-180)</f>
        <v>50.245291406990901</v>
      </c>
      <c r="S1773">
        <f t="shared" ref="S1773:S1836" si="530">B1773/1000</f>
        <v>0.70468306934393887</v>
      </c>
      <c r="T1773">
        <f t="shared" si="513"/>
        <v>39.989294539200387</v>
      </c>
    </row>
    <row r="1774" spans="1:20" x14ac:dyDescent="0.25">
      <c r="A1774">
        <f t="shared" si="514"/>
        <v>4444.4793938886269</v>
      </c>
      <c r="B1774">
        <f t="shared" ref="B1774:B1837" si="531">B1773*(1+B$42)</f>
        <v>707.36086500744591</v>
      </c>
      <c r="C1774" t="str">
        <f t="shared" si="515"/>
        <v>-63.59193303047-76.2543237293827i</v>
      </c>
      <c r="D1774" t="str">
        <f t="shared" si="516"/>
        <v>3.47812171237183-22.5032046036414i</v>
      </c>
      <c r="E1774" t="str">
        <f t="shared" si="517"/>
        <v>158.828911503249-2.40781469588978i</v>
      </c>
      <c r="F1774" t="str">
        <f t="shared" si="518"/>
        <v>2.90990938016875-211.148229839024i</v>
      </c>
      <c r="G1774" t="str">
        <f t="shared" si="519"/>
        <v>0.999999817952726-0.000426669944139193i</v>
      </c>
      <c r="H1774" t="str">
        <f t="shared" si="520"/>
        <v>15.5618502511765+16.8738162800146i</v>
      </c>
      <c r="I1774" t="str">
        <f t="shared" si="521"/>
        <v>24.429047362415-21.9144555317375i</v>
      </c>
      <c r="K1774" t="str">
        <f t="shared" si="522"/>
        <v>0.147674539928006-0.16254226886534i</v>
      </c>
      <c r="L1774" t="str">
        <f t="shared" si="523"/>
        <v>0.000833333333333333-1.13980866615148i</v>
      </c>
      <c r="M1774" t="str">
        <f t="shared" si="524"/>
        <v>0.005-0.401066364881108i</v>
      </c>
      <c r="N1774">
        <f t="shared" si="525"/>
        <v>50.173742972490203</v>
      </c>
      <c r="O1774">
        <f t="shared" si="526"/>
        <v>39.93817705642946</v>
      </c>
      <c r="P1774" s="3">
        <f t="shared" si="527"/>
        <v>39.93817705642946</v>
      </c>
      <c r="Q1774" s="3">
        <f t="shared" si="528"/>
        <v>-129.8262570275098</v>
      </c>
      <c r="R1774">
        <f t="shared" si="529"/>
        <v>50.173742972490203</v>
      </c>
      <c r="S1774">
        <f t="shared" si="530"/>
        <v>0.70736086500744588</v>
      </c>
      <c r="T1774">
        <f t="shared" si="513"/>
        <v>39.93817705642946</v>
      </c>
    </row>
    <row r="1775" spans="1:20" x14ac:dyDescent="0.25">
      <c r="A1775">
        <f t="shared" si="514"/>
        <v>4461.3684155854035</v>
      </c>
      <c r="B1775">
        <f t="shared" si="531"/>
        <v>710.0488362944742</v>
      </c>
      <c r="C1775" t="str">
        <f t="shared" si="515"/>
        <v>-63.3127451614605-75.7276059336709i</v>
      </c>
      <c r="D1775" t="str">
        <f t="shared" si="516"/>
        <v>3.47812168733841-22.4180417932887i</v>
      </c>
      <c r="E1775" t="str">
        <f t="shared" si="517"/>
        <v>158.817508718519-2.40305164824262i</v>
      </c>
      <c r="F1775" t="str">
        <f t="shared" si="518"/>
        <v>2.90990937613506-210.348913421888i</v>
      </c>
      <c r="G1775" t="str">
        <f t="shared" si="519"/>
        <v>0.999999816566538-0.000428291289333231i</v>
      </c>
      <c r="H1775" t="str">
        <f t="shared" si="520"/>
        <v>15.5650178808108+16.9389484436795i</v>
      </c>
      <c r="I1775" t="str">
        <f t="shared" si="521"/>
        <v>24.4305516248997-21.8334663803994i</v>
      </c>
      <c r="K1775" t="str">
        <f t="shared" si="522"/>
        <v>0.147062394956447-0.162470637772463i</v>
      </c>
      <c r="L1775" t="str">
        <f t="shared" si="523"/>
        <v>0.000833333333333333-1.13549378975042i</v>
      </c>
      <c r="M1775" t="str">
        <f t="shared" si="524"/>
        <v>0.005-0.399548082168866i</v>
      </c>
      <c r="N1775">
        <f t="shared" si="525"/>
        <v>50.102387532477394</v>
      </c>
      <c r="O1775">
        <f t="shared" si="526"/>
        <v>39.88700458549652</v>
      </c>
      <c r="P1775" s="3">
        <f t="shared" si="527"/>
        <v>39.88700458549652</v>
      </c>
      <c r="Q1775" s="3">
        <f t="shared" si="528"/>
        <v>-129.89761246752261</v>
      </c>
      <c r="R1775">
        <f t="shared" si="529"/>
        <v>50.102387532477394</v>
      </c>
      <c r="S1775">
        <f t="shared" si="530"/>
        <v>0.71004883629447424</v>
      </c>
      <c r="T1775">
        <f t="shared" si="513"/>
        <v>39.88700458549652</v>
      </c>
    </row>
    <row r="1776" spans="1:20" x14ac:dyDescent="0.25">
      <c r="A1776">
        <f t="shared" si="514"/>
        <v>4478.3216155646287</v>
      </c>
      <c r="B1776">
        <f t="shared" si="531"/>
        <v>712.74702187239325</v>
      </c>
      <c r="C1776" t="str">
        <f t="shared" si="515"/>
        <v>-63.0338913571526-75.2040675211117i</v>
      </c>
      <c r="D1776" t="str">
        <f t="shared" si="516"/>
        <v>3.47812166211437-22.3332014739931i</v>
      </c>
      <c r="E1776" t="str">
        <f t="shared" si="517"/>
        <v>158.806123690602-2.39823438326191i</v>
      </c>
      <c r="F1776" t="str">
        <f t="shared" si="518"/>
        <v>2.90990937207067-209.55262294449i</v>
      </c>
      <c r="G1776" t="str">
        <f t="shared" si="519"/>
        <v>0.999999815169795-0.00042991879563221i</v>
      </c>
      <c r="H1776" t="str">
        <f t="shared" si="520"/>
        <v>15.5682102974551+17.0043398042534i</v>
      </c>
      <c r="I1776" t="str">
        <f t="shared" si="521"/>
        <v>24.4320675219972-21.7527919520906i</v>
      </c>
      <c r="K1776" t="str">
        <f t="shared" si="522"/>
        <v>0.146450798322898-0.162396734964698i</v>
      </c>
      <c r="L1776" t="str">
        <f t="shared" si="523"/>
        <v>0.000833333333333333-1.13119524780875i</v>
      </c>
      <c r="M1776" t="str">
        <f t="shared" si="524"/>
        <v>0.005-0.398035547089924i</v>
      </c>
      <c r="N1776">
        <f t="shared" si="525"/>
        <v>50.031226984585743</v>
      </c>
      <c r="O1776">
        <f t="shared" si="526"/>
        <v>39.835777242137304</v>
      </c>
      <c r="P1776" s="3">
        <f t="shared" si="527"/>
        <v>39.835777242137304</v>
      </c>
      <c r="Q1776" s="3">
        <f t="shared" si="528"/>
        <v>-129.96877301541426</v>
      </c>
      <c r="R1776">
        <f t="shared" si="529"/>
        <v>50.031226984585743</v>
      </c>
      <c r="S1776">
        <f t="shared" si="530"/>
        <v>0.71274702187239325</v>
      </c>
      <c r="T1776">
        <f t="shared" si="513"/>
        <v>39.835777242137304</v>
      </c>
    </row>
    <row r="1777" spans="1:20" x14ac:dyDescent="0.25">
      <c r="A1777">
        <f t="shared" si="514"/>
        <v>4495.3392377037744</v>
      </c>
      <c r="B1777">
        <f t="shared" si="531"/>
        <v>715.45546055550835</v>
      </c>
      <c r="C1777" t="str">
        <f t="shared" si="515"/>
        <v>-62.7553790265569-74.6836971664708i</v>
      </c>
      <c r="D1777" t="str">
        <f t="shared" si="516"/>
        <v>3.47812163669826-22.2486824252981i</v>
      </c>
      <c r="E1777" t="str">
        <f t="shared" si="517"/>
        <v>158.79475676157-2.39336299373569i</v>
      </c>
      <c r="F1777" t="str">
        <f t="shared" si="518"/>
        <v>2.90990936797532-208.759346951926i</v>
      </c>
      <c r="G1777" t="str">
        <f t="shared" si="519"/>
        <v>0.999999813762417-0.000431552486448255i</v>
      </c>
      <c r="H1777" t="str">
        <f t="shared" si="520"/>
        <v>15.5714277002246+17.0699914827876i</v>
      </c>
      <c r="I1777" t="str">
        <f t="shared" si="521"/>
        <v>24.4335951450894-21.6724310938152i</v>
      </c>
      <c r="K1777" t="str">
        <f t="shared" si="522"/>
        <v>0.145839766862869-0.162320565668183i</v>
      </c>
      <c r="L1777" t="str">
        <f t="shared" si="523"/>
        <v>0.000833333333333333-1.12691297849049i</v>
      </c>
      <c r="M1777" t="str">
        <f t="shared" si="524"/>
        <v>0.005-0.396528737885957i</v>
      </c>
      <c r="N1777">
        <f t="shared" si="525"/>
        <v>49.960263222880855</v>
      </c>
      <c r="O1777">
        <f t="shared" si="526"/>
        <v>39.784495144010499</v>
      </c>
      <c r="P1777" s="3">
        <f t="shared" si="527"/>
        <v>39.784495144010499</v>
      </c>
      <c r="Q1777" s="3">
        <f t="shared" si="528"/>
        <v>-130.03973677711915</v>
      </c>
      <c r="R1777">
        <f t="shared" si="529"/>
        <v>49.960263222880855</v>
      </c>
      <c r="S1777">
        <f t="shared" si="530"/>
        <v>0.71545546055550835</v>
      </c>
      <c r="T1777">
        <f t="shared" si="513"/>
        <v>39.784495144010499</v>
      </c>
    </row>
    <row r="1778" spans="1:20" x14ac:dyDescent="0.25">
      <c r="A1778">
        <f t="shared" si="514"/>
        <v>4512.4215268070484</v>
      </c>
      <c r="B1778">
        <f t="shared" si="531"/>
        <v>718.17419130561927</v>
      </c>
      <c r="C1778" t="str">
        <f t="shared" si="515"/>
        <v>-62.4772155409265-74.1664835094531i</v>
      </c>
      <c r="D1778" t="str">
        <f t="shared" si="516"/>
        <v>3.47812161108864-22.1644834313689i</v>
      </c>
      <c r="E1778" t="str">
        <f t="shared" si="517"/>
        <v>158.783408272096-2.38843757511197i</v>
      </c>
      <c r="F1778" t="str">
        <f t="shared" si="518"/>
        <v>2.9099093638488-207.969074032653i</v>
      </c>
      <c r="G1778" t="str">
        <f t="shared" si="519"/>
        <v>0.999999812344322-0.000433192385282451i</v>
      </c>
      <c r="H1778" t="str">
        <f t="shared" si="520"/>
        <v>15.5746702899132+17.135904606195i</v>
      </c>
      <c r="I1778" t="str">
        <f t="shared" si="521"/>
        <v>24.4351345862975-21.5923826571777i</v>
      </c>
      <c r="K1778" t="str">
        <f t="shared" si="522"/>
        <v>0.14522931734828-0.162242135263276i</v>
      </c>
      <c r="L1778" t="str">
        <f t="shared" si="523"/>
        <v>0.000833333333333333-1.12264692019375i</v>
      </c>
      <c r="M1778" t="str">
        <f t="shared" si="524"/>
        <v>0.005-0.39502763288101i</v>
      </c>
      <c r="N1778">
        <f t="shared" si="525"/>
        <v>49.889498137761052</v>
      </c>
      <c r="O1778">
        <f t="shared" si="526"/>
        <v>39.73315841069148</v>
      </c>
      <c r="P1778" s="3">
        <f t="shared" si="527"/>
        <v>39.73315841069148</v>
      </c>
      <c r="Q1778" s="3">
        <f t="shared" si="528"/>
        <v>-130.11050186223895</v>
      </c>
      <c r="R1778">
        <f t="shared" si="529"/>
        <v>49.889498137761052</v>
      </c>
      <c r="S1778">
        <f t="shared" si="530"/>
        <v>0.71817419130561932</v>
      </c>
      <c r="T1778">
        <f t="shared" si="513"/>
        <v>39.73315841069148</v>
      </c>
    </row>
    <row r="1779" spans="1:20" x14ac:dyDescent="0.25">
      <c r="A1779">
        <f t="shared" si="514"/>
        <v>4529.5687286089151</v>
      </c>
      <c r="B1779">
        <f t="shared" si="531"/>
        <v>720.9032532325806</v>
      </c>
      <c r="C1779" t="str">
        <f t="shared" si="515"/>
        <v>-62.1994082330125-73.6524151551226i</v>
      </c>
      <c r="D1779" t="str">
        <f t="shared" si="516"/>
        <v>3.47812158528399-22.0806032809745i</v>
      </c>
      <c r="E1779" t="str">
        <f t="shared" si="517"/>
        <v>158.772078561425-2.38345822547314i</v>
      </c>
      <c r="F1779" t="str">
        <f t="shared" si="518"/>
        <v>2.90990935969085-207.181792818329i</v>
      </c>
      <c r="G1779" t="str">
        <f t="shared" si="519"/>
        <v>0.99999981091543-0.000434838515725187i</v>
      </c>
      <c r="H1779" t="str">
        <f t="shared" si="520"/>
        <v>15.5779382690093+17.2020803072913i</v>
      </c>
      <c r="I1779" t="str">
        <f t="shared" si="521"/>
        <v>24.4366859384875-21.5126454983684i</v>
      </c>
      <c r="K1779" t="str">
        <f t="shared" si="522"/>
        <v>0.144619466485668-0.162161449283636i</v>
      </c>
      <c r="L1779" t="str">
        <f t="shared" si="523"/>
        <v>0.000833333333333333-1.11839701154986i</v>
      </c>
      <c r="M1779" t="str">
        <f t="shared" si="524"/>
        <v>0.005-0.393532210481181i</v>
      </c>
      <c r="N1779">
        <f t="shared" si="525"/>
        <v>49.818933615859805</v>
      </c>
      <c r="O1779">
        <f t="shared" si="526"/>
        <v>39.681767163665704</v>
      </c>
      <c r="P1779" s="3">
        <f t="shared" si="527"/>
        <v>39.681767163665704</v>
      </c>
      <c r="Q1779" s="3">
        <f t="shared" si="528"/>
        <v>-130.18106638414019</v>
      </c>
      <c r="R1779">
        <f t="shared" si="529"/>
        <v>49.818933615859805</v>
      </c>
      <c r="S1779">
        <f t="shared" si="530"/>
        <v>0.72090325323258064</v>
      </c>
      <c r="T1779">
        <f t="shared" si="513"/>
        <v>39.681767163665704</v>
      </c>
    </row>
    <row r="1780" spans="1:20" x14ac:dyDescent="0.25">
      <c r="A1780">
        <f t="shared" si="514"/>
        <v>4546.7810897776289</v>
      </c>
      <c r="B1780">
        <f t="shared" si="531"/>
        <v>723.64268559486447</v>
      </c>
      <c r="C1780" t="str">
        <f t="shared" si="515"/>
        <v>-61.9219643963318-73.1414806743315i</v>
      </c>
      <c r="D1780" t="str">
        <f t="shared" si="516"/>
        <v>3.47812155928287-21.997040767471i</v>
      </c>
      <c r="E1780" t="str">
        <f t="shared" si="517"/>
        <v>158.760767967342-2.378425045513i</v>
      </c>
      <c r="F1780" t="str">
        <f t="shared" si="518"/>
        <v>2.90990935550124-206.397491983652i</v>
      </c>
      <c r="G1780" t="str">
        <f t="shared" si="519"/>
        <v>0.999999809475657-0.000436490901456494i</v>
      </c>
      <c r="H1780" t="str">
        <f t="shared" si="520"/>
        <v>15.5812318417112+17.2685197248375i</v>
      </c>
      <c r="I1780" t="str">
        <f t="shared" si="521"/>
        <v>24.4382492952786-21.4332184781482i</v>
      </c>
      <c r="K1780" t="str">
        <f t="shared" si="522"/>
        <v>0.144010230914403-0.162078513415278i</v>
      </c>
      <c r="L1780" t="str">
        <f t="shared" si="523"/>
        <v>0.000833333333333333-1.11416319142246i</v>
      </c>
      <c r="M1780" t="str">
        <f t="shared" si="524"/>
        <v>0.005-0.392042449174319i</v>
      </c>
      <c r="N1780">
        <f t="shared" si="525"/>
        <v>49.748571539946539</v>
      </c>
      <c r="O1780">
        <f t="shared" si="526"/>
        <v>39.630321526322099</v>
      </c>
      <c r="P1780" s="3">
        <f t="shared" si="527"/>
        <v>39.630321526322099</v>
      </c>
      <c r="Q1780" s="3">
        <f t="shared" si="528"/>
        <v>-130.25142846005346</v>
      </c>
      <c r="R1780">
        <f t="shared" si="529"/>
        <v>49.748571539946539</v>
      </c>
      <c r="S1780">
        <f t="shared" si="530"/>
        <v>0.72364268559486444</v>
      </c>
      <c r="T1780">
        <f t="shared" si="513"/>
        <v>39.630321526322099</v>
      </c>
    </row>
    <row r="1781" spans="1:20" x14ac:dyDescent="0.25">
      <c r="A1781">
        <f t="shared" si="514"/>
        <v>4564.0588579187843</v>
      </c>
      <c r="B1781">
        <f t="shared" si="531"/>
        <v>726.39252780012498</v>
      </c>
      <c r="C1781" t="str">
        <f t="shared" si="515"/>
        <v>-61.6448912844441-72.6336686041626i</v>
      </c>
      <c r="D1781" t="str">
        <f t="shared" si="516"/>
        <v>3.47812153308375-21.9137946887835i</v>
      </c>
      <c r="E1781" t="str">
        <f t="shared" si="517"/>
        <v>158.749476826148-2.37333813851356i</v>
      </c>
      <c r="F1781" t="str">
        <f t="shared" si="518"/>
        <v>2.90990935127974-205.61616024619i</v>
      </c>
      <c r="G1781" t="str">
        <f t="shared" si="519"/>
        <v>0.999999808024921-0.000438149566246389i</v>
      </c>
      <c r="H1781" t="str">
        <f t="shared" si="520"/>
        <v>15.5845512139421+17.3352240035814i</v>
      </c>
      <c r="I1781" t="str">
        <f t="shared" si="521"/>
        <v>24.4398247510471-21.3541004618316i</v>
      </c>
      <c r="K1781" t="str">
        <f t="shared" si="522"/>
        <v>0.143401627204931-0.16199333349561i</v>
      </c>
      <c r="L1781" t="str">
        <f t="shared" si="523"/>
        <v>0.000833333333333333-1.10994539890661i</v>
      </c>
      <c r="M1781" t="str">
        <f t="shared" si="524"/>
        <v>0.005-0.390558327529706i</v>
      </c>
      <c r="N1781">
        <f t="shared" si="525"/>
        <v>49.678413788829488</v>
      </c>
      <c r="O1781">
        <f t="shared" si="526"/>
        <v>39.578821623946567</v>
      </c>
      <c r="P1781" s="3">
        <f t="shared" si="527"/>
        <v>39.578821623946567</v>
      </c>
      <c r="Q1781" s="3">
        <f t="shared" si="528"/>
        <v>-130.32158621117051</v>
      </c>
      <c r="R1781">
        <f t="shared" si="529"/>
        <v>49.678413788829488</v>
      </c>
      <c r="S1781">
        <f t="shared" si="530"/>
        <v>0.72639252780012498</v>
      </c>
      <c r="T1781">
        <f t="shared" si="513"/>
        <v>39.578821623946567</v>
      </c>
    </row>
    <row r="1782" spans="1:20" x14ac:dyDescent="0.25">
      <c r="A1782">
        <f t="shared" si="514"/>
        <v>4581.4022815788758</v>
      </c>
      <c r="B1782">
        <f t="shared" si="531"/>
        <v>729.15281940576551</v>
      </c>
      <c r="C1782" t="str">
        <f t="shared" si="515"/>
        <v>-61.3681961102326-72.1289674483753i</v>
      </c>
      <c r="D1782" t="str">
        <f t="shared" si="516"/>
        <v>3.47812150668517-21.8308638473891i</v>
      </c>
      <c r="E1782" t="str">
        <f t="shared" si="517"/>
        <v>158.738205472624-2.36819761031833i</v>
      </c>
      <c r="F1782" t="str">
        <f t="shared" si="518"/>
        <v>2.90990934702606-204.837786366223i</v>
      </c>
      <c r="G1782" t="str">
        <f t="shared" si="519"/>
        <v>0.999999806563138-0.000439814533955212i</v>
      </c>
      <c r="H1782" t="str">
        <f t="shared" si="520"/>
        <v>15.587896593367+17.402194294301i</v>
      </c>
      <c r="I1782" t="str">
        <f t="shared" si="521"/>
        <v>24.4414124009348-21.2752903192735i</v>
      </c>
      <c r="K1782" t="str">
        <f t="shared" si="522"/>
        <v>0.142793671857022-0.161905915512437i</v>
      </c>
      <c r="L1782" t="str">
        <f t="shared" si="523"/>
        <v>0.000833333333333333-1.10574357332796i</v>
      </c>
      <c r="M1782" t="str">
        <f t="shared" si="524"/>
        <v>0.005-0.389079824197754i</v>
      </c>
      <c r="N1782">
        <f t="shared" si="525"/>
        <v>49.608462237259374</v>
      </c>
      <c r="O1782">
        <f t="shared" si="526"/>
        <v>39.527267583714533</v>
      </c>
      <c r="P1782" s="3">
        <f t="shared" si="527"/>
        <v>39.527267583714533</v>
      </c>
      <c r="Q1782" s="3">
        <f t="shared" si="528"/>
        <v>-130.39153776274063</v>
      </c>
      <c r="R1782">
        <f t="shared" si="529"/>
        <v>49.608462237259374</v>
      </c>
      <c r="S1782">
        <f t="shared" si="530"/>
        <v>0.72915281940576548</v>
      </c>
      <c r="T1782">
        <f t="shared" si="513"/>
        <v>39.527267583714533</v>
      </c>
    </row>
    <row r="1783" spans="1:20" x14ac:dyDescent="0.25">
      <c r="A1783">
        <f t="shared" si="514"/>
        <v>4598.8116102488757</v>
      </c>
      <c r="B1783">
        <f t="shared" si="531"/>
        <v>731.92360011950746</v>
      </c>
      <c r="C1783" t="str">
        <f t="shared" si="515"/>
        <v>-61.0918860452035-71.6273656778701i</v>
      </c>
      <c r="D1783" t="str">
        <f t="shared" si="516"/>
        <v>3.47812148008556-21.7482470503i</v>
      </c>
      <c r="E1783" t="str">
        <f t="shared" si="517"/>
        <v>158.726954240009-2.36300356931026i</v>
      </c>
      <c r="F1783" t="str">
        <f t="shared" si="518"/>
        <v>2.90990934274002-204.062359146581i</v>
      </c>
      <c r="G1783" t="str">
        <f t="shared" si="519"/>
        <v>0.999999805090225-0.000441485828533972i</v>
      </c>
      <c r="H1783" t="str">
        <f t="shared" si="520"/>
        <v>15.5912681894077+17.4694317538467i</v>
      </c>
      <c r="I1783" t="str">
        <f t="shared" si="521"/>
        <v>24.4430123408543-21.1967869248527i</v>
      </c>
      <c r="K1783" t="str">
        <f t="shared" si="522"/>
        <v>0.142186381298046-0.161816265602949i</v>
      </c>
      <c r="L1783" t="str">
        <f t="shared" si="523"/>
        <v>0.000833333333333333-1.10155765424185i</v>
      </c>
      <c r="M1783" t="str">
        <f t="shared" si="524"/>
        <v>0.005-0.387606917909697i</v>
      </c>
      <c r="N1783">
        <f t="shared" si="525"/>
        <v>49.538718755832718</v>
      </c>
      <c r="O1783">
        <f t="shared" si="526"/>
        <v>39.475659534684553</v>
      </c>
      <c r="P1783" s="3">
        <f t="shared" si="527"/>
        <v>39.475659534684553</v>
      </c>
      <c r="Q1783" s="3">
        <f t="shared" si="528"/>
        <v>-130.46128124416728</v>
      </c>
      <c r="R1783">
        <f t="shared" si="529"/>
        <v>49.538718755832718</v>
      </c>
      <c r="S1783">
        <f t="shared" si="530"/>
        <v>0.73192360011950741</v>
      </c>
      <c r="T1783">
        <f t="shared" si="513"/>
        <v>39.475659534684553</v>
      </c>
    </row>
    <row r="1784" spans="1:20" x14ac:dyDescent="0.25">
      <c r="A1784">
        <f t="shared" si="514"/>
        <v>4616.2870943678217</v>
      </c>
      <c r="B1784">
        <f t="shared" si="531"/>
        <v>734.70490979996157</v>
      </c>
      <c r="C1784" t="str">
        <f t="shared" si="515"/>
        <v>-60.815968218782-71.1288517311519i</v>
      </c>
      <c r="D1784" t="str">
        <f t="shared" si="516"/>
        <v>3.47812145328341-21.6659431090457i</v>
      </c>
      <c r="E1784" t="str">
        <f t="shared" si="517"/>
        <v>158.715723459966-2.35775612638368i</v>
      </c>
      <c r="F1784" t="str">
        <f t="shared" si="518"/>
        <v>2.90990933842135-203.289867432485i</v>
      </c>
      <c r="G1784" t="str">
        <f t="shared" si="519"/>
        <v>0.999999803606097-0.000443163474024689i</v>
      </c>
      <c r="H1784" t="str">
        <f t="shared" si="520"/>
        <v>15.5946662132602+17.5369375451857i</v>
      </c>
      <c r="I1784" t="str">
        <f t="shared" si="521"/>
        <v>24.444624667497-21.1185891574587i</v>
      </c>
      <c r="K1784" t="str">
        <f t="shared" si="522"/>
        <v>0.141579771881254-0.161724390052677i</v>
      </c>
      <c r="L1784" t="str">
        <f t="shared" si="523"/>
        <v>0.000833333333333333-1.0973875814324i</v>
      </c>
      <c r="M1784" t="str">
        <f t="shared" si="524"/>
        <v>0.005-0.386139587477284i</v>
      </c>
      <c r="N1784">
        <f t="shared" si="525"/>
        <v>49.469185210898047</v>
      </c>
      <c r="O1784">
        <f t="shared" si="526"/>
        <v>39.423997607790255</v>
      </c>
      <c r="P1784" s="3">
        <f t="shared" si="527"/>
        <v>39.423997607790255</v>
      </c>
      <c r="Q1784" s="3">
        <f t="shared" si="528"/>
        <v>-130.53081478910195</v>
      </c>
      <c r="R1784">
        <f t="shared" si="529"/>
        <v>49.469185210898047</v>
      </c>
      <c r="S1784">
        <f t="shared" si="530"/>
        <v>0.73470490979996161</v>
      </c>
      <c r="T1784">
        <f t="shared" si="513"/>
        <v>39.423997607790255</v>
      </c>
    </row>
    <row r="1785" spans="1:20" x14ac:dyDescent="0.25">
      <c r="A1785">
        <f t="shared" si="514"/>
        <v>4633.8289853264196</v>
      </c>
      <c r="B1785">
        <f t="shared" si="531"/>
        <v>737.49678845720143</v>
      </c>
      <c r="C1785" t="str">
        <f t="shared" si="515"/>
        <v>-60.5404497176338-70.6334140148151i</v>
      </c>
      <c r="D1785" t="str">
        <f t="shared" si="516"/>
        <v>3.47812142627717-21.5839508396564i</v>
      </c>
      <c r="E1785" t="str">
        <f t="shared" si="517"/>
        <v>158.704513462563-2.35245539491987i</v>
      </c>
      <c r="F1785" t="str">
        <f t="shared" si="518"/>
        <v>2.90990933406979-202.520300111381i</v>
      </c>
      <c r="G1785" t="str">
        <f t="shared" si="519"/>
        <v>0.999999802110667-0.000444847494560745i</v>
      </c>
      <c r="H1785" t="str">
        <f t="shared" si="520"/>
        <v>15.5980908779096+17.6047128374452i</v>
      </c>
      <c r="I1785" t="str">
        <f t="shared" si="521"/>
        <v>24.4462494783381-21.0406959004742i</v>
      </c>
      <c r="K1785" t="str">
        <f t="shared" si="522"/>
        <v>0.140973859884086-0.161630295294439i</v>
      </c>
      <c r="L1785" t="str">
        <f t="shared" si="523"/>
        <v>0.000833333333333333-1.09323329491174i</v>
      </c>
      <c r="M1785" t="str">
        <f t="shared" si="524"/>
        <v>0.005-0.384677811792473i</v>
      </c>
      <c r="N1785">
        <f t="shared" si="525"/>
        <v>49.399863464459969</v>
      </c>
      <c r="O1785">
        <f t="shared" si="526"/>
        <v>39.372281935833968</v>
      </c>
      <c r="P1785" s="3">
        <f t="shared" si="527"/>
        <v>39.372281935833968</v>
      </c>
      <c r="Q1785" s="3">
        <f t="shared" si="528"/>
        <v>-130.60013653554003</v>
      </c>
      <c r="R1785">
        <f t="shared" si="529"/>
        <v>49.399863464459969</v>
      </c>
      <c r="S1785">
        <f t="shared" si="530"/>
        <v>0.73749678845720146</v>
      </c>
      <c r="T1785">
        <f t="shared" si="513"/>
        <v>39.372281935833968</v>
      </c>
    </row>
    <row r="1786" spans="1:20" x14ac:dyDescent="0.25">
      <c r="A1786">
        <f t="shared" si="514"/>
        <v>4651.4375354706599</v>
      </c>
      <c r="B1786">
        <f t="shared" si="531"/>
        <v>740.2992762533388</v>
      </c>
      <c r="C1786" t="str">
        <f t="shared" si="515"/>
        <v>-60.2653375849804-70.1410409040233i</v>
      </c>
      <c r="D1786" t="str">
        <f t="shared" si="516"/>
        <v>3.4781213990653-21.5022690626457i</v>
      </c>
      <c r="E1786" t="str">
        <f t="shared" si="517"/>
        <v>158.693324576234-2.34710149076169i</v>
      </c>
      <c r="F1786" t="str">
        <f t="shared" si="518"/>
        <v>2.90990932968508-201.753646112786i</v>
      </c>
      <c r="G1786" t="str">
        <f t="shared" si="519"/>
        <v>0.999999800603851-0.000446537914367225i</v>
      </c>
      <c r="H1786" t="str">
        <f t="shared" si="520"/>
        <v>15.6015423981475+17.672758805957i</v>
      </c>
      <c r="I1786" t="str">
        <f t="shared" si="521"/>
        <v>24.4478868716447-20.9631060417622i</v>
      </c>
      <c r="K1786" t="str">
        <f t="shared" si="522"/>
        <v>0.140368661506492-0.16153398790725i</v>
      </c>
      <c r="L1786" t="str">
        <f t="shared" si="523"/>
        <v>0.000833333333333333-1.08909473491905i</v>
      </c>
      <c r="M1786" t="str">
        <f t="shared" si="524"/>
        <v>0.005-0.383221569827129i</v>
      </c>
      <c r="N1786">
        <f t="shared" si="525"/>
        <v>49.330755374086181</v>
      </c>
      <c r="O1786">
        <f t="shared" si="526"/>
        <v>39.320512653478232</v>
      </c>
      <c r="P1786" s="3">
        <f t="shared" si="527"/>
        <v>39.320512653478232</v>
      </c>
      <c r="Q1786" s="3">
        <f t="shared" si="528"/>
        <v>-130.66924462591382</v>
      </c>
      <c r="R1786">
        <f t="shared" si="529"/>
        <v>49.330755374086181</v>
      </c>
      <c r="S1786">
        <f t="shared" si="530"/>
        <v>0.7402992762533388</v>
      </c>
      <c r="T1786">
        <f t="shared" si="513"/>
        <v>39.320512653478232</v>
      </c>
    </row>
    <row r="1787" spans="1:20" x14ac:dyDescent="0.25">
      <c r="A1787">
        <f t="shared" si="514"/>
        <v>4669.1129981054482</v>
      </c>
      <c r="B1787">
        <f t="shared" si="531"/>
        <v>743.11241350310149</v>
      </c>
      <c r="C1787" t="str">
        <f t="shared" si="515"/>
        <v>-59.9906388199373-69.6517207430138i</v>
      </c>
      <c r="D1787" t="str">
        <f t="shared" si="516"/>
        <v>3.47812137164623-21.4208966029939i</v>
      </c>
      <c r="E1787" t="str">
        <f t="shared" si="517"/>
        <v>158.682157127767-2.34169453218588i</v>
      </c>
      <c r="F1787" t="str">
        <f t="shared" si="518"/>
        <v>2.90990932526698-200.989894408123i</v>
      </c>
      <c r="G1787" t="str">
        <f t="shared" si="519"/>
        <v>0.999999799085562-0.00044823475776127i</v>
      </c>
      <c r="H1787" t="str">
        <f t="shared" si="520"/>
        <v>15.6050209905891+17.7410766323023i</v>
      </c>
      <c r="I1787" t="str">
        <f t="shared" si="521"/>
        <v>24.4495369464818-20.8858184736509i</v>
      </c>
      <c r="K1787" t="str">
        <f t="shared" si="522"/>
        <v>0.139764192869271-0.161435474615214i</v>
      </c>
      <c r="L1787" t="str">
        <f t="shared" si="523"/>
        <v>0.000833333333333333-1.08497184191975i</v>
      </c>
      <c r="M1787" t="str">
        <f t="shared" si="524"/>
        <v>0.005-0.381770840632725i</v>
      </c>
      <c r="N1787">
        <f t="shared" si="525"/>
        <v>49.261862792814838</v>
      </c>
      <c r="O1787">
        <f t="shared" si="526"/>
        <v>39.268689897239064</v>
      </c>
      <c r="P1787" s="3">
        <f t="shared" si="527"/>
        <v>39.268689897239064</v>
      </c>
      <c r="Q1787" s="3">
        <f t="shared" si="528"/>
        <v>-130.73813720718516</v>
      </c>
      <c r="R1787">
        <f t="shared" si="529"/>
        <v>49.261862792814838</v>
      </c>
      <c r="S1787">
        <f t="shared" si="530"/>
        <v>0.74311241350310153</v>
      </c>
      <c r="T1787">
        <f t="shared" si="513"/>
        <v>39.268689897239064</v>
      </c>
    </row>
    <row r="1788" spans="1:20" x14ac:dyDescent="0.25">
      <c r="A1788">
        <f t="shared" si="514"/>
        <v>4686.8556274982493</v>
      </c>
      <c r="B1788">
        <f t="shared" si="531"/>
        <v>745.93624067441328</v>
      </c>
      <c r="C1788" t="str">
        <f t="shared" si="515"/>
        <v>-59.7163603768521-69.1654418455962i</v>
      </c>
      <c r="D1788" t="str">
        <f t="shared" si="516"/>
        <v>3.47812134401836-21.3398322901309i</v>
      </c>
      <c r="E1788" t="str">
        <f t="shared" si="517"/>
        <v>158.671011442261-2.33623463987591i</v>
      </c>
      <c r="F1788" t="str">
        <f t="shared" si="518"/>
        <v>2.90990932081526-200.229034010568i</v>
      </c>
      <c r="G1788" t="str">
        <f t="shared" si="519"/>
        <v>0.999999797555711-0.000449938049152425i</v>
      </c>
      <c r="H1788" t="str">
        <f t="shared" si="520"/>
        <v>15.6085268736888+17.8096675043565i</v>
      </c>
      <c r="I1788" t="str">
        <f t="shared" si="521"/>
        <v>24.4511998027191-20.8088320929182i</v>
      </c>
      <c r="K1788" t="str">
        <f t="shared" si="522"/>
        <v>0.139160470012433-0.161334762286403i</v>
      </c>
      <c r="L1788" t="str">
        <f t="shared" si="523"/>
        <v>0.000833333333333333-1.08086455660465i</v>
      </c>
      <c r="M1788" t="str">
        <f t="shared" si="524"/>
        <v>0.005-0.380325603340033i</v>
      </c>
      <c r="N1788">
        <f t="shared" si="525"/>
        <v>49.193187569062104</v>
      </c>
      <c r="O1788">
        <f t="shared" si="526"/>
        <v>39.216813805477464</v>
      </c>
      <c r="P1788" s="3">
        <f t="shared" si="527"/>
        <v>39.216813805477464</v>
      </c>
      <c r="Q1788" s="3">
        <f t="shared" si="528"/>
        <v>-130.8068124309379</v>
      </c>
      <c r="R1788">
        <f t="shared" si="529"/>
        <v>49.193187569062104</v>
      </c>
      <c r="S1788">
        <f t="shared" si="530"/>
        <v>0.74593624067441333</v>
      </c>
      <c r="T1788">
        <f t="shared" si="513"/>
        <v>39.216813805477464</v>
      </c>
    </row>
    <row r="1789" spans="1:20" x14ac:dyDescent="0.25">
      <c r="A1789">
        <f t="shared" si="514"/>
        <v>4704.6656788827431</v>
      </c>
      <c r="B1789">
        <f t="shared" si="531"/>
        <v>748.77079838897612</v>
      </c>
      <c r="C1789" t="str">
        <f t="shared" si="515"/>
        <v>-59.4425091646598-68.682192495669i</v>
      </c>
      <c r="D1789" t="str">
        <f t="shared" si="516"/>
        <v>3.47812131618015-21.2590749579192i</v>
      </c>
      <c r="E1789" t="str">
        <f t="shared" si="517"/>
        <v>158.659887843116-2.33072193689725i</v>
      </c>
      <c r="F1789" t="str">
        <f t="shared" si="518"/>
        <v>2.90990931632966-199.471053974889i</v>
      </c>
      <c r="G1789" t="str">
        <f t="shared" si="519"/>
        <v>0.999999796014211-0.000451647813042989i</v>
      </c>
      <c r="H1789" t="str">
        <f t="shared" si="520"/>
        <v>15.6120602677584+17.8785326163357i</v>
      </c>
      <c r="I1789" t="str">
        <f t="shared" si="521"/>
        <v>24.4528755410394-20.7321458007781i</v>
      </c>
      <c r="K1789" t="str">
        <f t="shared" si="522"/>
        <v>0.13855750889357-0.161231857931697i</v>
      </c>
      <c r="L1789" t="str">
        <f t="shared" si="523"/>
        <v>0.000833333333333333-1.07677281988907i</v>
      </c>
      <c r="M1789" t="str">
        <f t="shared" si="524"/>
        <v>0.005-0.378885837158829i</v>
      </c>
      <c r="N1789">
        <f t="shared" si="525"/>
        <v>49.124731546530739</v>
      </c>
      <c r="O1789">
        <f t="shared" si="526"/>
        <v>39.164884518391865</v>
      </c>
      <c r="P1789" s="3">
        <f t="shared" si="527"/>
        <v>39.164884518391865</v>
      </c>
      <c r="Q1789" s="3">
        <f t="shared" si="528"/>
        <v>-130.87526845346926</v>
      </c>
      <c r="R1789">
        <f t="shared" si="529"/>
        <v>49.124731546530739</v>
      </c>
      <c r="S1789">
        <f t="shared" si="530"/>
        <v>0.74877079838897609</v>
      </c>
      <c r="T1789">
        <f t="shared" si="513"/>
        <v>39.164884518391865</v>
      </c>
    </row>
    <row r="1790" spans="1:20" x14ac:dyDescent="0.25">
      <c r="A1790">
        <f t="shared" si="514"/>
        <v>4722.5434084624976</v>
      </c>
      <c r="B1790">
        <f t="shared" si="531"/>
        <v>751.61612742285422</v>
      </c>
      <c r="C1790" t="str">
        <f t="shared" si="515"/>
        <v>-59.169092046245-68.2019609477424i</v>
      </c>
      <c r="D1790" t="str">
        <f t="shared" si="516"/>
        <v>3.47812128812994-21.1786234446375i</v>
      </c>
      <c r="E1790" t="str">
        <f t="shared" si="517"/>
        <v>158.648786651997-2.32515654866748i</v>
      </c>
      <c r="F1790" t="str">
        <f t="shared" si="518"/>
        <v>2.90990931180986-198.715943397289i</v>
      </c>
      <c r="G1790" t="str">
        <f t="shared" si="519"/>
        <v>0.999999794460974-0.000453364074028371i</v>
      </c>
      <c r="H1790" t="str">
        <f t="shared" si="520"/>
        <v>15.6156213949837+17.9476731688414i</v>
      </c>
      <c r="I1790" t="str">
        <f t="shared" si="521"/>
        <v>24.4545642629432-20.6557585028655i</v>
      </c>
      <c r="K1790" t="str">
        <f t="shared" si="522"/>
        <v>0.137955325386261-0.161126768703619i</v>
      </c>
      <c r="L1790" t="str">
        <f t="shared" si="523"/>
        <v>0.000833333333333333-1.07269657291201i</v>
      </c>
      <c r="M1790" t="str">
        <f t="shared" si="524"/>
        <v>0.005-0.377451521377595i</v>
      </c>
      <c r="N1790">
        <f t="shared" si="525"/>
        <v>49.05649656412001</v>
      </c>
      <c r="O1790">
        <f t="shared" si="526"/>
        <v>39.11290217801011</v>
      </c>
      <c r="P1790" s="3">
        <f t="shared" si="527"/>
        <v>39.11290217801011</v>
      </c>
      <c r="Q1790" s="3">
        <f t="shared" si="528"/>
        <v>-130.94350343587999</v>
      </c>
      <c r="R1790">
        <f t="shared" si="529"/>
        <v>49.05649656412001</v>
      </c>
      <c r="S1790">
        <f t="shared" si="530"/>
        <v>0.75161612742285422</v>
      </c>
      <c r="T1790">
        <f t="shared" si="513"/>
        <v>39.11290217801011</v>
      </c>
    </row>
    <row r="1791" spans="1:20" x14ac:dyDescent="0.25">
      <c r="A1791">
        <f t="shared" si="514"/>
        <v>4740.4890734146547</v>
      </c>
      <c r="B1791">
        <f t="shared" si="531"/>
        <v>754.47226870706106</v>
      </c>
      <c r="C1791" t="str">
        <f t="shared" si="515"/>
        <v>-58.8961158378145-67.7247354274663i</v>
      </c>
      <c r="D1791" t="str">
        <f t="shared" si="516"/>
        <v>3.47812125986618-21.0984765929638i</v>
      </c>
      <c r="E1791" t="str">
        <f t="shared" si="517"/>
        <v>158.637708188814-2.31953860292942i</v>
      </c>
      <c r="F1791" t="str">
        <f t="shared" si="518"/>
        <v>2.90990930725568-197.963691415249i</v>
      </c>
      <c r="G1791" t="str">
        <f t="shared" si="519"/>
        <v>0.99999979289591-0.000455086856797438i</v>
      </c>
      <c r="H1791" t="str">
        <f t="shared" si="520"/>
        <v>15.619210479442+18.0170903689084i</v>
      </c>
      <c r="I1791" t="str">
        <f t="shared" si="521"/>
        <v>24.4562660707578-20.5796691092217i</v>
      </c>
      <c r="K1791" t="str">
        <f t="shared" si="522"/>
        <v>0.137353935278477-0.161019501895139i</v>
      </c>
      <c r="L1791" t="str">
        <f t="shared" si="523"/>
        <v>0.000833333333333333-1.06863575703527i</v>
      </c>
      <c r="M1791" t="str">
        <f t="shared" si="524"/>
        <v>0.005-0.376022635363214i</v>
      </c>
      <c r="N1791">
        <f t="shared" si="525"/>
        <v>48.988484455835447</v>
      </c>
      <c r="O1791">
        <f t="shared" si="526"/>
        <v>39.060866928181092</v>
      </c>
      <c r="P1791" s="3">
        <f t="shared" si="527"/>
        <v>39.060866928181092</v>
      </c>
      <c r="Q1791" s="3">
        <f t="shared" si="528"/>
        <v>-131.01151554416455</v>
      </c>
      <c r="R1791">
        <f t="shared" si="529"/>
        <v>48.988484455835447</v>
      </c>
      <c r="S1791">
        <f t="shared" si="530"/>
        <v>0.75447226870706108</v>
      </c>
      <c r="T1791">
        <f t="shared" si="513"/>
        <v>39.060866928181092</v>
      </c>
    </row>
    <row r="1792" spans="1:20" x14ac:dyDescent="0.25">
      <c r="A1792">
        <f t="shared" si="514"/>
        <v>4758.5029318936304</v>
      </c>
      <c r="B1792">
        <f t="shared" si="531"/>
        <v>757.33926332814792</v>
      </c>
      <c r="C1792" t="str">
        <f t="shared" si="515"/>
        <v>-58.6235873082799-67.2505041321695i</v>
      </c>
      <c r="D1792" t="str">
        <f t="shared" si="516"/>
        <v>3.47812123138718-21.0186332499587i</v>
      </c>
      <c r="E1792" t="str">
        <f t="shared" si="517"/>
        <v>158.626652771693-2.31386822972261i</v>
      </c>
      <c r="F1792" t="str">
        <f t="shared" si="518"/>
        <v>2.90990930266679-197.21428720737i</v>
      </c>
      <c r="G1792" t="str">
        <f t="shared" si="519"/>
        <v>0.999999791318928-0.000456816186132878i</v>
      </c>
      <c r="H1792" t="str">
        <f t="shared" si="520"/>
        <v>15.6228277471198+18.0867854300508i</v>
      </c>
      <c r="I1792" t="str">
        <f t="shared" si="521"/>
        <v>24.4579810676433-20.5038765342804i</v>
      </c>
      <c r="K1792" t="str">
        <f t="shared" si="522"/>
        <v>0.136753354271026-0.160910064938462i</v>
      </c>
      <c r="L1792" t="str">
        <f t="shared" si="523"/>
        <v>0.000833333333333333-1.06459031384267i</v>
      </c>
      <c r="M1792" t="str">
        <f t="shared" si="524"/>
        <v>0.005-0.374599158560683i</v>
      </c>
      <c r="N1792">
        <f t="shared" si="525"/>
        <v>48.920697050700568</v>
      </c>
      <c r="O1792">
        <f t="shared" si="526"/>
        <v>39.008778914566456</v>
      </c>
      <c r="P1792" s="3">
        <f t="shared" si="527"/>
        <v>39.008778914566456</v>
      </c>
      <c r="Q1792" s="3">
        <f t="shared" si="528"/>
        <v>-131.07930294929943</v>
      </c>
      <c r="R1792">
        <f t="shared" si="529"/>
        <v>48.920697050700568</v>
      </c>
      <c r="S1792">
        <f t="shared" si="530"/>
        <v>0.75733926332814794</v>
      </c>
      <c r="T1792">
        <f t="shared" si="513"/>
        <v>39.008778914566456</v>
      </c>
    </row>
    <row r="1793" spans="1:20" x14ac:dyDescent="0.25">
      <c r="A1793">
        <f t="shared" si="514"/>
        <v>4776.5852430348268</v>
      </c>
      <c r="B1793">
        <f t="shared" si="531"/>
        <v>760.21715252879494</v>
      </c>
      <c r="C1793" t="str">
        <f t="shared" si="515"/>
        <v>-58.3515131786537-66.7792552314084i</v>
      </c>
      <c r="D1793" t="str">
        <f t="shared" si="516"/>
        <v>3.47812120269133-20.9390922670489i</v>
      </c>
      <c r="E1793" t="str">
        <f t="shared" si="517"/>
        <v>158.615620716959-2.30814556135556i</v>
      </c>
      <c r="F1793" t="str">
        <f t="shared" si="518"/>
        <v>2.90990929804296-196.467719993222i</v>
      </c>
      <c r="G1793" t="str">
        <f t="shared" si="519"/>
        <v>0.999999789729939-0.000458552086911548i</v>
      </c>
      <c r="H1793" t="str">
        <f t="shared" si="520"/>
        <v>15.6264734259308+18.1567595723095i</v>
      </c>
      <c r="I1793" t="str">
        <f t="shared" si="521"/>
        <v>24.4597093575999-20.4283796968537i</v>
      </c>
      <c r="K1793" t="str">
        <f t="shared" si="522"/>
        <v>0.136153597976005-0.160798465403794i</v>
      </c>
      <c r="L1793" t="str">
        <f t="shared" si="523"/>
        <v>0.000833333333333333-1.06056018513914i</v>
      </c>
      <c r="M1793" t="str">
        <f t="shared" si="524"/>
        <v>0.005-0.373181070492811i</v>
      </c>
      <c r="N1793">
        <f t="shared" si="525"/>
        <v>48.853136172669252</v>
      </c>
      <c r="O1793">
        <f t="shared" si="526"/>
        <v>38.956638284632504</v>
      </c>
      <c r="P1793" s="3">
        <f t="shared" si="527"/>
        <v>38.956638284632504</v>
      </c>
      <c r="Q1793" s="3">
        <f t="shared" si="528"/>
        <v>-131.14686382733075</v>
      </c>
      <c r="R1793">
        <f t="shared" si="529"/>
        <v>48.853136172669252</v>
      </c>
      <c r="S1793">
        <f t="shared" si="530"/>
        <v>0.76021715252879496</v>
      </c>
      <c r="T1793">
        <f t="shared" si="513"/>
        <v>38.956638284632504</v>
      </c>
    </row>
    <row r="1794" spans="1:20" x14ac:dyDescent="0.25">
      <c r="A1794">
        <f t="shared" si="514"/>
        <v>4794.736266958359</v>
      </c>
      <c r="B1794">
        <f t="shared" si="531"/>
        <v>763.10597770840434</v>
      </c>
      <c r="C1794" t="str">
        <f t="shared" si="515"/>
        <v>-58.0799001214523-66.3109768675167i</v>
      </c>
      <c r="D1794" t="str">
        <f t="shared" si="516"/>
        <v>3.47812117377699-20.8598525000107i</v>
      </c>
      <c r="E1794" t="str">
        <f t="shared" si="517"/>
        <v>158.604612339108-2.3023707323765i</v>
      </c>
      <c r="F1794" t="str">
        <f t="shared" si="518"/>
        <v>2.90990929338396-195.723979033186i</v>
      </c>
      <c r="G1794" t="str">
        <f t="shared" si="519"/>
        <v>0.999999788128851-0.000460294584104839i</v>
      </c>
      <c r="H1794" t="str">
        <f t="shared" si="520"/>
        <v>15.6301477457333+18.2270140223008i</v>
      </c>
      <c r="I1794" t="str">
        <f t="shared" si="521"/>
        <v>24.4614510454761-20.3531775201169i</v>
      </c>
      <c r="K1794" t="str">
        <f t="shared" si="522"/>
        <v>0.135554681915272-0.160684710998087i</v>
      </c>
      <c r="L1794" t="str">
        <f t="shared" si="523"/>
        <v>0.000833333333333333-1.05654531294993i</v>
      </c>
      <c r="M1794" t="str">
        <f t="shared" si="524"/>
        <v>0.005-0.371768350759923i</v>
      </c>
      <c r="N1794">
        <f t="shared" si="525"/>
        <v>48.785803640537296</v>
      </c>
      <c r="O1794">
        <f t="shared" si="526"/>
        <v>38.904445187641258</v>
      </c>
      <c r="P1794" s="3">
        <f t="shared" si="527"/>
        <v>38.904445187641258</v>
      </c>
      <c r="Q1794" s="3">
        <f t="shared" si="528"/>
        <v>-131.2141963594627</v>
      </c>
      <c r="R1794">
        <f t="shared" si="529"/>
        <v>48.785803640537296</v>
      </c>
      <c r="S1794">
        <f t="shared" si="530"/>
        <v>0.76310597770840438</v>
      </c>
      <c r="T1794">
        <f t="shared" si="513"/>
        <v>38.904445187641258</v>
      </c>
    </row>
    <row r="1795" spans="1:20" x14ac:dyDescent="0.25">
      <c r="A1795">
        <f t="shared" si="514"/>
        <v>4812.9562647728008</v>
      </c>
      <c r="B1795">
        <f t="shared" si="531"/>
        <v>766.00578042369625</v>
      </c>
      <c r="C1795" t="str">
        <f t="shared" si="515"/>
        <v>-57.8087547601119-65.8456571561681i</v>
      </c>
      <c r="D1795" t="str">
        <f t="shared" si="516"/>
        <v>3.47812114464247-20.7809128089535i</v>
      </c>
      <c r="E1795" t="str">
        <f t="shared" si="517"/>
        <v>158.593627950782-2.29654387954482i</v>
      </c>
      <c r="F1795" t="str">
        <f t="shared" si="518"/>
        <v>2.90990928868945-194.983053628298i</v>
      </c>
      <c r="G1795" t="str">
        <f t="shared" si="519"/>
        <v>0.999999786515571-0.000462043702779032i</v>
      </c>
      <c r="H1795" t="str">
        <f t="shared" si="520"/>
        <v>15.6338509383487+18.2975500132638i</v>
      </c>
      <c r="I1795" t="str">
        <f t="shared" si="521"/>
        <v>24.4632062369747-20.2782689315951i</v>
      </c>
      <c r="K1795" t="str">
        <f t="shared" si="522"/>
        <v>0.134956621518947-0.16056880956377i</v>
      </c>
      <c r="L1795" t="str">
        <f t="shared" si="523"/>
        <v>0.000833333333333333-1.05254563951976i</v>
      </c>
      <c r="M1795" t="str">
        <f t="shared" si="524"/>
        <v>0.005-0.370360979039573i</v>
      </c>
      <c r="N1795">
        <f t="shared" si="525"/>
        <v>48.718701267856545</v>
      </c>
      <c r="O1795">
        <f t="shared" si="526"/>
        <v>38.852199774641917</v>
      </c>
      <c r="P1795" s="3">
        <f t="shared" si="527"/>
        <v>38.852199774641917</v>
      </c>
      <c r="Q1795" s="3">
        <f t="shared" si="528"/>
        <v>-131.28129873214345</v>
      </c>
      <c r="R1795">
        <f t="shared" si="529"/>
        <v>48.718701267856545</v>
      </c>
      <c r="S1795">
        <f t="shared" si="530"/>
        <v>0.76600578042369627</v>
      </c>
      <c r="T1795">
        <f t="shared" si="513"/>
        <v>38.852199774641917</v>
      </c>
    </row>
    <row r="1796" spans="1:20" x14ac:dyDescent="0.25">
      <c r="A1796">
        <f t="shared" si="514"/>
        <v>4831.2454985789373</v>
      </c>
      <c r="B1796">
        <f t="shared" si="531"/>
        <v>768.91660238930626</v>
      </c>
      <c r="C1796" t="str">
        <f t="shared" si="515"/>
        <v>-57.5380836684121-65.3832841869441i</v>
      </c>
      <c r="D1796" t="str">
        <f t="shared" si="516"/>
        <v>3.47812111528612-20.7022720583031i</v>
      </c>
      <c r="E1796" t="str">
        <f t="shared" si="517"/>
        <v>158.582667862749-2.290665141801i</v>
      </c>
      <c r="F1796" t="str">
        <f t="shared" si="518"/>
        <v>2.90990928395921-194.244933120096i</v>
      </c>
      <c r="G1796" t="str">
        <f t="shared" si="519"/>
        <v>0.999999784890007-0.000463799468095656i</v>
      </c>
      <c r="H1796" t="str">
        <f t="shared" si="520"/>
        <v>15.6375832375798+18.3683687851101i</v>
      </c>
      <c r="I1796" t="str">
        <f t="shared" si="521"/>
        <v>24.4649750386612-20.2036528631487i</v>
      </c>
      <c r="K1796" t="str">
        <f t="shared" si="522"/>
        <v>0.134359432123927-0.160450769077453i</v>
      </c>
      <c r="L1796" t="str">
        <f t="shared" si="523"/>
        <v>0.000833333333333333-1.04856110731197i</v>
      </c>
      <c r="M1796" t="str">
        <f t="shared" si="524"/>
        <v>0.005-0.368958935086246i</v>
      </c>
      <c r="N1796">
        <f t="shared" si="525"/>
        <v>48.651830862850517</v>
      </c>
      <c r="O1796">
        <f t="shared" si="526"/>
        <v>38.799902198461922</v>
      </c>
      <c r="P1796" s="3">
        <f t="shared" si="527"/>
        <v>38.799902198461922</v>
      </c>
      <c r="Q1796" s="3">
        <f t="shared" si="528"/>
        <v>-131.34816913714948</v>
      </c>
      <c r="R1796">
        <f t="shared" si="529"/>
        <v>48.651830862850517</v>
      </c>
      <c r="S1796">
        <f t="shared" si="530"/>
        <v>0.76891660238930626</v>
      </c>
      <c r="T1796">
        <f t="shared" si="513"/>
        <v>38.799902198461922</v>
      </c>
    </row>
    <row r="1797" spans="1:20" x14ac:dyDescent="0.25">
      <c r="A1797">
        <f t="shared" si="514"/>
        <v>4849.6042314735378</v>
      </c>
      <c r="B1797">
        <f t="shared" si="531"/>
        <v>771.83848547838568</v>
      </c>
      <c r="C1797" t="str">
        <f t="shared" si="515"/>
        <v>-57.2678933699179-64.9238460239143i</v>
      </c>
      <c r="D1797" t="str">
        <f t="shared" si="516"/>
        <v>3.47812108570623-20.6239291167861i</v>
      </c>
      <c r="E1797" t="str">
        <f t="shared" si="517"/>
        <v>158.571732383886-2.28473466023724i</v>
      </c>
      <c r="F1797" t="str">
        <f t="shared" si="518"/>
        <v>2.90990927919294-193.50960689047i</v>
      </c>
      <c r="G1797" t="str">
        <f t="shared" si="519"/>
        <v>0.999999783252065-0.000465561905311857i</v>
      </c>
      <c r="H1797" t="str">
        <f t="shared" si="520"/>
        <v>15.6413448792294+18.439471584472i</v>
      </c>
      <c r="I1797" t="str">
        <f t="shared" si="521"/>
        <v>24.4667575579702-20.1293282509601i</v>
      </c>
      <c r="K1797" t="str">
        <f t="shared" si="522"/>
        <v>0.133763128972427-0.160330597648618i</v>
      </c>
      <c r="L1797" t="str">
        <f t="shared" si="523"/>
        <v>0.000833333333333333-1.04459165900774i</v>
      </c>
      <c r="M1797" t="str">
        <f t="shared" si="524"/>
        <v>0.005-0.367562198731068i</v>
      </c>
      <c r="N1797">
        <f t="shared" si="525"/>
        <v>48.585194228329215</v>
      </c>
      <c r="O1797">
        <f t="shared" si="526"/>
        <v>38.747552613698694</v>
      </c>
      <c r="P1797" s="3">
        <f t="shared" si="527"/>
        <v>38.747552613698694</v>
      </c>
      <c r="Q1797" s="3">
        <f t="shared" si="528"/>
        <v>-131.41480577167079</v>
      </c>
      <c r="R1797">
        <f t="shared" si="529"/>
        <v>48.585194228329215</v>
      </c>
      <c r="S1797">
        <f t="shared" si="530"/>
        <v>0.77183848547838563</v>
      </c>
      <c r="T1797">
        <f t="shared" si="513"/>
        <v>38.747552613698694</v>
      </c>
    </row>
    <row r="1798" spans="1:20" x14ac:dyDescent="0.25">
      <c r="A1798">
        <f t="shared" si="514"/>
        <v>4868.0327275531372</v>
      </c>
      <c r="B1798">
        <f t="shared" si="531"/>
        <v>774.7714717232036</v>
      </c>
      <c r="C1798" t="str">
        <f t="shared" si="515"/>
        <v>-56.9981903374205-64.4673307062098i</v>
      </c>
      <c r="D1798" t="str">
        <f t="shared" si="516"/>
        <v>3.47812105590111-20.5458828574129i</v>
      </c>
      <c r="E1798" t="str">
        <f t="shared" si="517"/>
        <v>158.560821821145-2.27875257806705i</v>
      </c>
      <c r="F1798" t="str">
        <f t="shared" si="518"/>
        <v>2.90990927439039-192.777064361504i</v>
      </c>
      <c r="G1798" t="str">
        <f t="shared" si="519"/>
        <v>0.999999781601652-0.000467331039780752i</v>
      </c>
      <c r="H1798" t="str">
        <f t="shared" si="520"/>
        <v>15.6451361011188+18.5108596647536i</v>
      </c>
      <c r="I1798" t="str">
        <f t="shared" si="521"/>
        <v>24.4685539032145-20.055294035519i</v>
      </c>
      <c r="K1798" t="str">
        <f t="shared" si="522"/>
        <v>0.133167727210534-0.160208303518289i</v>
      </c>
      <c r="L1798" t="str">
        <f t="shared" si="523"/>
        <v>0.000833333333333333-1.04063723750522i</v>
      </c>
      <c r="M1798" t="str">
        <f t="shared" si="524"/>
        <v>0.005-0.366170749881517i</v>
      </c>
      <c r="N1798">
        <f t="shared" si="525"/>
        <v>48.518793161605259</v>
      </c>
      <c r="O1798">
        <f t="shared" si="526"/>
        <v>38.695151176709516</v>
      </c>
      <c r="P1798" s="3">
        <f t="shared" si="527"/>
        <v>38.695151176709516</v>
      </c>
      <c r="Q1798" s="3">
        <f t="shared" si="528"/>
        <v>-131.48120683839474</v>
      </c>
      <c r="R1798">
        <f t="shared" si="529"/>
        <v>48.518793161605259</v>
      </c>
      <c r="S1798">
        <f t="shared" si="530"/>
        <v>0.7747714717232036</v>
      </c>
      <c r="T1798">
        <f t="shared" si="513"/>
        <v>38.695151176709516</v>
      </c>
    </row>
    <row r="1799" spans="1:20" x14ac:dyDescent="0.25">
      <c r="A1799">
        <f t="shared" si="514"/>
        <v>4886.5312519178387</v>
      </c>
      <c r="B1799">
        <f t="shared" si="531"/>
        <v>777.71560331575176</v>
      </c>
      <c r="C1799" t="str">
        <f t="shared" si="515"/>
        <v>-56.7289809924027-64.0137262486188i</v>
      </c>
      <c r="D1799" t="str">
        <f t="shared" si="516"/>
        <v>3.47812102586903-20.4681321574619i</v>
      </c>
      <c r="E1799" t="str">
        <f t="shared" si="517"/>
        <v>158.549936479543-2.27271904059809i</v>
      </c>
      <c r="F1799" t="str">
        <f t="shared" si="518"/>
        <v>2.90990926955126-192.04729499533i</v>
      </c>
      <c r="G1799" t="str">
        <f t="shared" si="519"/>
        <v>0.999999779938671-0.000469106896951803i</v>
      </c>
      <c r="H1799" t="str">
        <f t="shared" si="520"/>
        <v>15.6489571431071+18.58253428618i</v>
      </c>
      <c r="I1799" t="str">
        <f t="shared" si="521"/>
        <v>24.4703641835916-19.9815491616093i</v>
      </c>
      <c r="K1799" t="str">
        <f t="shared" si="522"/>
        <v>0.132573241886794-0.160083895057686i</v>
      </c>
      <c r="L1799" t="str">
        <f t="shared" si="523"/>
        <v>0.000833333333333333-1.03669778591873i</v>
      </c>
      <c r="M1799" t="str">
        <f t="shared" si="524"/>
        <v>0.005-0.364784568521137i</v>
      </c>
      <c r="N1799">
        <f t="shared" si="525"/>
        <v>48.452629454410697</v>
      </c>
      <c r="O1799">
        <f t="shared" si="526"/>
        <v>38.642698045603339</v>
      </c>
      <c r="P1799" s="3">
        <f t="shared" si="527"/>
        <v>38.642698045603339</v>
      </c>
      <c r="Q1799" s="3">
        <f t="shared" si="528"/>
        <v>-131.5473705455893</v>
      </c>
      <c r="R1799">
        <f t="shared" si="529"/>
        <v>48.452629454410697</v>
      </c>
      <c r="S1799">
        <f t="shared" si="530"/>
        <v>0.77771560331575174</v>
      </c>
      <c r="T1799">
        <f t="shared" si="513"/>
        <v>38.642698045603339</v>
      </c>
    </row>
    <row r="1800" spans="1:20" x14ac:dyDescent="0.25">
      <c r="A1800">
        <f t="shared" si="514"/>
        <v>4905.1000706751265</v>
      </c>
      <c r="B1800">
        <f t="shared" si="531"/>
        <v>780.67092260835159</v>
      </c>
      <c r="C1800" t="str">
        <f t="shared" si="515"/>
        <v>-56.4602717045036-63.5630206421799i</v>
      </c>
      <c r="D1800" t="str">
        <f t="shared" si="516"/>
        <v>3.47812099560828-20.3906758984631i</v>
      </c>
      <c r="E1800" t="str">
        <f t="shared" si="517"/>
        <v>158.539076662135-2.26663419519638i</v>
      </c>
      <c r="F1800" t="str">
        <f t="shared" si="518"/>
        <v>2.90990926467528-191.320288293969i</v>
      </c>
      <c r="G1800" t="str">
        <f t="shared" si="519"/>
        <v>0.999999778263027-0.000470889502371176i</v>
      </c>
      <c r="H1800" t="str">
        <f t="shared" si="520"/>
        <v>15.6528082471102+18.6544967158486i</v>
      </c>
      <c r="I1800" t="str">
        <f t="shared" si="521"/>
        <v>24.4721885091912-19.9080925782951i</v>
      </c>
      <c r="K1800" t="str">
        <f t="shared" si="522"/>
        <v>0.131979687950813-0.159957380766861i</v>
      </c>
      <c r="L1800" t="str">
        <f t="shared" si="523"/>
        <v>0.000833333333333333-1.03277324757794i</v>
      </c>
      <c r="M1800" t="str">
        <f t="shared" si="524"/>
        <v>0.005-0.363403634709241i</v>
      </c>
      <c r="N1800">
        <f t="shared" si="525"/>
        <v>48.386704892816653</v>
      </c>
      <c r="O1800">
        <f t="shared" si="526"/>
        <v>38.59019338023105</v>
      </c>
      <c r="P1800" s="3">
        <f t="shared" si="527"/>
        <v>38.59019338023105</v>
      </c>
      <c r="Q1800" s="3">
        <f t="shared" si="528"/>
        <v>-131.61329510718335</v>
      </c>
      <c r="R1800">
        <f t="shared" si="529"/>
        <v>48.386704892816653</v>
      </c>
      <c r="S1800">
        <f t="shared" si="530"/>
        <v>0.78067092260835158</v>
      </c>
      <c r="T1800">
        <f t="shared" si="513"/>
        <v>38.59019338023105</v>
      </c>
    </row>
    <row r="1801" spans="1:20" x14ac:dyDescent="0.25">
      <c r="A1801">
        <f t="shared" si="514"/>
        <v>4923.7394509436917</v>
      </c>
      <c r="B1801">
        <f t="shared" si="531"/>
        <v>783.63747211426335</v>
      </c>
      <c r="C1801" t="str">
        <f t="shared" si="515"/>
        <v>-56.1920687910047-63.1152018547847i</v>
      </c>
      <c r="D1801" t="str">
        <f t="shared" si="516"/>
        <v>3.47812096511712-20.3135129661823i</v>
      </c>
      <c r="E1801" t="str">
        <f t="shared" si="517"/>
        <v>158.52824267-2.2604981912602i</v>
      </c>
      <c r="F1801" t="str">
        <f t="shared" si="518"/>
        <v>2.9099092597622-190.596033799186i</v>
      </c>
      <c r="G1801" t="str">
        <f t="shared" si="519"/>
        <v>0.999999776574625-0.000472678881682114i</v>
      </c>
      <c r="H1801" t="str">
        <f t="shared" si="520"/>
        <v>15.6566896571196+18.7267482277802i</v>
      </c>
      <c r="I1801" t="str">
        <f t="shared" si="521"/>
        <v>24.4740269910037-19.8349232389062i</v>
      </c>
      <c r="K1801" t="str">
        <f t="shared" si="522"/>
        <v>0.131387080251881-0.159828769273316i</v>
      </c>
      <c r="L1801" t="str">
        <f t="shared" si="523"/>
        <v>0.000833333333333333-1.02886356602703i</v>
      </c>
      <c r="M1801" t="str">
        <f t="shared" si="524"/>
        <v>0.005-0.362027928580636i</v>
      </c>
      <c r="N1801">
        <f t="shared" si="525"/>
        <v>48.321021257150619</v>
      </c>
      <c r="O1801">
        <f t="shared" si="526"/>
        <v>38.537637342176517</v>
      </c>
      <c r="P1801" s="3">
        <f t="shared" si="527"/>
        <v>38.537637342176517</v>
      </c>
      <c r="Q1801" s="3">
        <f t="shared" si="528"/>
        <v>-131.67897874284938</v>
      </c>
      <c r="R1801">
        <f t="shared" si="529"/>
        <v>48.321021257150619</v>
      </c>
      <c r="S1801">
        <f t="shared" si="530"/>
        <v>0.78363747211426338</v>
      </c>
      <c r="T1801">
        <f t="shared" si="513"/>
        <v>38.537637342176517</v>
      </c>
    </row>
    <row r="1802" spans="1:20" x14ac:dyDescent="0.25">
      <c r="A1802">
        <f t="shared" si="514"/>
        <v>4942.4496608572781</v>
      </c>
      <c r="B1802">
        <f t="shared" si="531"/>
        <v>786.61529450829755</v>
      </c>
      <c r="C1802" t="str">
        <f t="shared" si="515"/>
        <v>-55.9243785163163-62.6702578317813i</v>
      </c>
      <c r="D1802" t="str">
        <f t="shared" si="516"/>
        <v>3.47812093439379-20.2366422506048i</v>
      </c>
      <c r="E1802" t="str">
        <f t="shared" si="517"/>
        <v>158.517434802211-2.25431118018824i</v>
      </c>
      <c r="F1802" t="str">
        <f t="shared" si="518"/>
        <v>2.90990925481168-189.874521092337i</v>
      </c>
      <c r="G1802" t="str">
        <f t="shared" si="519"/>
        <v>0.999999774873366-0.000474475060625302i</v>
      </c>
      <c r="H1802" t="str">
        <f t="shared" si="520"/>
        <v>15.6606016192228+18.799290102971i</v>
      </c>
      <c r="I1802" t="str">
        <f t="shared" si="521"/>
        <v>24.475879740928-19.762040101026i</v>
      </c>
      <c r="K1802" t="str">
        <f t="shared" si="522"/>
        <v>0.130795433537622-0.159698069330603i</v>
      </c>
      <c r="L1802" t="str">
        <f t="shared" si="523"/>
        <v>0.000833333333333333-1.02496868502394i</v>
      </c>
      <c r="M1802" t="str">
        <f t="shared" si="524"/>
        <v>0.005-0.360657430345324i</v>
      </c>
      <c r="N1802">
        <f t="shared" si="525"/>
        <v>48.255580321917364</v>
      </c>
      <c r="O1802">
        <f t="shared" si="526"/>
        <v>38.485030094746421</v>
      </c>
      <c r="P1802" s="3">
        <f t="shared" si="527"/>
        <v>38.485030094746421</v>
      </c>
      <c r="Q1802" s="3">
        <f t="shared" si="528"/>
        <v>-131.74441967808264</v>
      </c>
      <c r="R1802">
        <f t="shared" si="529"/>
        <v>48.255580321917364</v>
      </c>
      <c r="S1802">
        <f t="shared" si="530"/>
        <v>0.78661529450829759</v>
      </c>
      <c r="T1802">
        <f t="shared" si="513"/>
        <v>38.485030094746421</v>
      </c>
    </row>
    <row r="1803" spans="1:20" x14ac:dyDescent="0.25">
      <c r="A1803">
        <f t="shared" si="514"/>
        <v>4961.2309695685362</v>
      </c>
      <c r="B1803">
        <f t="shared" si="531"/>
        <v>789.60443262742911</v>
      </c>
      <c r="C1803" t="str">
        <f t="shared" si="515"/>
        <v>-55.657207091485-62.2281764965936i</v>
      </c>
      <c r="D1803" t="str">
        <f t="shared" si="516"/>
        <v>3.47812090343651-20.1600626459194i</v>
      </c>
      <c r="E1803" t="str">
        <f t="shared" si="517"/>
        <v>158.506653355828-2.24807331534631i</v>
      </c>
      <c r="F1803" t="str">
        <f t="shared" si="518"/>
        <v>2.90990924982348-189.155739794219i</v>
      </c>
      <c r="G1803" t="str">
        <f t="shared" si="519"/>
        <v>0.999999773159153-0.000476278065039236i</v>
      </c>
      <c r="H1803" t="str">
        <f t="shared" si="520"/>
        <v>15.6645443816229+18.8721236294444i</v>
      </c>
      <c r="I1803" t="str">
        <f t="shared" si="521"/>
        <v>24.4777468717784-19.6894421264774i</v>
      </c>
      <c r="K1803" t="str">
        <f t="shared" si="522"/>
        <v>0.130204762452664-0.15956528981691i</v>
      </c>
      <c r="L1803" t="str">
        <f t="shared" si="523"/>
        <v>0.000833333333333333-1.02108854853949i</v>
      </c>
      <c r="M1803" t="str">
        <f t="shared" si="524"/>
        <v>0.005-0.359292120288228i</v>
      </c>
      <c r="N1803">
        <f t="shared" si="525"/>
        <v>48.190383855720427</v>
      </c>
      <c r="O1803">
        <f t="shared" si="526"/>
        <v>38.43237180296147</v>
      </c>
      <c r="P1803" s="3">
        <f t="shared" si="527"/>
        <v>38.43237180296147</v>
      </c>
      <c r="Q1803" s="3">
        <f t="shared" si="528"/>
        <v>-131.80961614427957</v>
      </c>
      <c r="R1803">
        <f t="shared" si="529"/>
        <v>48.190383855720427</v>
      </c>
      <c r="S1803">
        <f t="shared" si="530"/>
        <v>0.78960443262742908</v>
      </c>
      <c r="T1803">
        <f t="shared" si="513"/>
        <v>38.43237180296147</v>
      </c>
    </row>
    <row r="1804" spans="1:20" x14ac:dyDescent="0.25">
      <c r="A1804">
        <f t="shared" si="514"/>
        <v>4980.0836472528963</v>
      </c>
      <c r="B1804">
        <f t="shared" si="531"/>
        <v>792.60492947141336</v>
      </c>
      <c r="C1804" t="str">
        <f t="shared" si="515"/>
        <v>-55.3905606737082-61.7889457513374i</v>
      </c>
      <c r="D1804" t="str">
        <f t="shared" si="516"/>
        <v>3.4781208722435-20.0837730505029i</v>
      </c>
      <c r="E1804" t="str">
        <f t="shared" si="517"/>
        <v>158.495898625871-2.24178475203799i</v>
      </c>
      <c r="F1804" t="str">
        <f t="shared" si="518"/>
        <v>2.9099092447973-188.439679564922i</v>
      </c>
      <c r="G1804" t="str">
        <f t="shared" si="519"/>
        <v>0.999999771431888-0.000478087920860599i</v>
      </c>
      <c r="H1804" t="str">
        <f t="shared" si="520"/>
        <v>15.668518194658+18.9452501023044i</v>
      </c>
      <c r="I1804" t="str">
        <f t="shared" si="521"/>
        <v>24.4796284972939-19.617128281309i</v>
      </c>
      <c r="K1804" t="str">
        <f t="shared" si="522"/>
        <v>0.129615081537332-0.159430439733633i</v>
      </c>
      <c r="L1804" t="str">
        <f t="shared" si="523"/>
        <v>0.000833333333333333-1.01722310075662i</v>
      </c>
      <c r="M1804" t="str">
        <f t="shared" si="524"/>
        <v>0.005-0.357931978768907i</v>
      </c>
      <c r="N1804">
        <f t="shared" si="525"/>
        <v>48.125433621182765</v>
      </c>
      <c r="O1804">
        <f t="shared" si="526"/>
        <v>38.379662633546396</v>
      </c>
      <c r="P1804" s="3">
        <f t="shared" si="527"/>
        <v>38.379662633546396</v>
      </c>
      <c r="Q1804" s="3">
        <f t="shared" si="528"/>
        <v>-131.87456637881724</v>
      </c>
      <c r="R1804">
        <f t="shared" si="529"/>
        <v>48.125433621182765</v>
      </c>
      <c r="S1804">
        <f t="shared" si="530"/>
        <v>0.79260492947141337</v>
      </c>
      <c r="T1804">
        <f t="shared" si="513"/>
        <v>38.379662633546396</v>
      </c>
    </row>
    <row r="1805" spans="1:20" x14ac:dyDescent="0.25">
      <c r="A1805">
        <f t="shared" si="514"/>
        <v>4999.0079651124579</v>
      </c>
      <c r="B1805">
        <f t="shared" si="531"/>
        <v>795.61682820340479</v>
      </c>
      <c r="C1805" t="str">
        <f t="shared" si="515"/>
        <v>-55.1244453658582-61.352553477442i</v>
      </c>
      <c r="D1805" t="str">
        <f t="shared" si="516"/>
        <v>3.47812084081299-20.0077723669038i</v>
      </c>
      <c r="E1805" t="str">
        <f t="shared" si="517"/>
        <v>158.485170905302-2.23544564747353i</v>
      </c>
      <c r="F1805" t="str">
        <f t="shared" si="518"/>
        <v>2.90990923973284-187.72633010368i</v>
      </c>
      <c r="G1805" t="str">
        <f t="shared" si="519"/>
        <v>0.99999976969147-0.000479904654124635i</v>
      </c>
      <c r="H1805" t="str">
        <f t="shared" si="520"/>
        <v>15.6725233108218+19.0186708237889i</v>
      </c>
      <c r="I1805" t="str">
        <f t="shared" si="521"/>
        <v>24.481524732146-19.545097535782i</v>
      </c>
      <c r="K1805" t="str">
        <f t="shared" si="522"/>
        <v>0.129026405226361-0.159293528203926i</v>
      </c>
      <c r="L1805" t="str">
        <f t="shared" si="523"/>
        <v>0.000833333333333333-1.01337228606955i</v>
      </c>
      <c r="M1805" t="str">
        <f t="shared" si="524"/>
        <v>0.005-0.356576986221265i</v>
      </c>
      <c r="N1805">
        <f t="shared" si="525"/>
        <v>48.060731374869533</v>
      </c>
      <c r="O1805">
        <f t="shared" si="526"/>
        <v>38.3269027549199</v>
      </c>
      <c r="P1805" s="3">
        <f t="shared" si="527"/>
        <v>38.3269027549199</v>
      </c>
      <c r="Q1805" s="3">
        <f t="shared" si="528"/>
        <v>-131.93926862513047</v>
      </c>
      <c r="R1805">
        <f t="shared" si="529"/>
        <v>48.060731374869533</v>
      </c>
      <c r="S1805">
        <f t="shared" si="530"/>
        <v>0.79561682820340485</v>
      </c>
      <c r="T1805">
        <f t="shared" si="513"/>
        <v>38.3269027549199</v>
      </c>
    </row>
    <row r="1806" spans="1:20" x14ac:dyDescent="0.25">
      <c r="A1806">
        <f t="shared" si="514"/>
        <v>5018.0041953798855</v>
      </c>
      <c r="B1806">
        <f t="shared" si="531"/>
        <v>798.64017215057777</v>
      </c>
      <c r="C1806" t="str">
        <f t="shared" si="515"/>
        <v>-54.8588672160242-60.9189875362874i</v>
      </c>
      <c r="D1806" t="str">
        <f t="shared" si="516"/>
        <v>3.47812080914315-19.9320595018268i</v>
      </c>
      <c r="E1806" t="str">
        <f t="shared" si="517"/>
        <v>158.474470485014-2.2290561607362i</v>
      </c>
      <c r="F1806" t="str">
        <f t="shared" si="518"/>
        <v>2.9099092346298-187.01568114872i</v>
      </c>
      <c r="G1806" t="str">
        <f t="shared" si="519"/>
        <v>0.9999997679378-0.000481728290965516i</v>
      </c>
      <c r="H1806" t="str">
        <f t="shared" si="520"/>
        <v>15.6765599847839+19.0923871033225i</v>
      </c>
      <c r="I1806" t="str">
        <f t="shared" si="521"/>
        <v>24.4834356919452-19.4733488643569i</v>
      </c>
      <c r="K1806" t="str">
        <f t="shared" si="522"/>
        <v>0.128438747847644-0.159154564471246i</v>
      </c>
      <c r="L1806" t="str">
        <f t="shared" si="523"/>
        <v>0.000833333333333333-1.00953604908304i</v>
      </c>
      <c r="M1806" t="str">
        <f t="shared" si="524"/>
        <v>0.005-0.355227123153282i</v>
      </c>
      <c r="N1806">
        <f t="shared" si="525"/>
        <v>47.996278867212681</v>
      </c>
      <c r="O1806">
        <f t="shared" si="526"/>
        <v>38.274092337185635</v>
      </c>
      <c r="P1806" s="3">
        <f t="shared" si="527"/>
        <v>38.274092337185635</v>
      </c>
      <c r="Q1806" s="3">
        <f t="shared" si="528"/>
        <v>-132.00372113278732</v>
      </c>
      <c r="R1806">
        <f t="shared" si="529"/>
        <v>47.996278867212681</v>
      </c>
      <c r="S1806">
        <f t="shared" si="530"/>
        <v>0.79864017215057781</v>
      </c>
      <c r="T1806">
        <f t="shared" si="513"/>
        <v>38.274092337185635</v>
      </c>
    </row>
    <row r="1807" spans="1:20" x14ac:dyDescent="0.25">
      <c r="A1807">
        <f t="shared" si="514"/>
        <v>5037.0726113223291</v>
      </c>
      <c r="B1807">
        <f t="shared" si="531"/>
        <v>801.67500480474996</v>
      </c>
      <c r="C1807" t="str">
        <f t="shared" si="515"/>
        <v>-54.5938322170554-60.4882357698309i</v>
      </c>
      <c r="D1807" t="str">
        <f t="shared" si="516"/>
        <v>3.47812077723217-19.8566333661169i</v>
      </c>
      <c r="E1807" t="str">
        <f t="shared" si="517"/>
        <v>158.463797653806-2.22261645275094i</v>
      </c>
      <c r="F1807" t="str">
        <f t="shared" si="518"/>
        <v>2.90990922948794-186.307722477119i</v>
      </c>
      <c r="G1807" t="str">
        <f t="shared" si="519"/>
        <v>0.999999766170776-0.000483558857616725i</v>
      </c>
      <c r="H1807" t="str">
        <f t="shared" si="520"/>
        <v>15.6806284734107+19.1664002575729i</v>
      </c>
      <c r="I1807" t="str">
        <f t="shared" si="521"/>
        <v>24.4853614932521-19.4018812456809i</v>
      </c>
      <c r="K1807" t="str">
        <f t="shared" si="522"/>
        <v>0.127852123620984-0.159013557897868i</v>
      </c>
      <c r="L1807" t="str">
        <f t="shared" si="523"/>
        <v>0.000833333333333333-1.00571433461151i</v>
      </c>
      <c r="M1807" t="str">
        <f t="shared" si="524"/>
        <v>0.005-0.353882370146725i</v>
      </c>
      <c r="N1807">
        <f t="shared" si="525"/>
        <v>47.932077842435262</v>
      </c>
      <c r="O1807">
        <f t="shared" si="526"/>
        <v>38.221231552121232</v>
      </c>
      <c r="P1807" s="3">
        <f t="shared" si="527"/>
        <v>38.221231552121232</v>
      </c>
      <c r="Q1807" s="3">
        <f t="shared" si="528"/>
        <v>-132.06792215756474</v>
      </c>
      <c r="R1807">
        <f t="shared" si="529"/>
        <v>47.932077842435262</v>
      </c>
      <c r="S1807">
        <f t="shared" si="530"/>
        <v>0.80167500480474996</v>
      </c>
      <c r="T1807">
        <f t="shared" si="513"/>
        <v>38.221231552121232</v>
      </c>
    </row>
    <row r="1808" spans="1:20" x14ac:dyDescent="0.25">
      <c r="A1808">
        <f t="shared" si="514"/>
        <v>5056.2134872453535</v>
      </c>
      <c r="B1808">
        <f t="shared" si="531"/>
        <v>804.72136982300799</v>
      </c>
      <c r="C1808" t="str">
        <f t="shared" si="515"/>
        <v>-54.329346306127-60.0602860012511i</v>
      </c>
      <c r="D1808" t="str">
        <f t="shared" si="516"/>
        <v>3.47812074507819-19.7814928747438i</v>
      </c>
      <c r="E1808" t="str">
        <f t="shared" si="517"/>
        <v>158.453152698369-2.21612668625407i</v>
      </c>
      <c r="F1808" t="str">
        <f t="shared" si="518"/>
        <v>2.90990922430689-185.602443904655i</v>
      </c>
      <c r="G1808" t="str">
        <f t="shared" si="519"/>
        <v>0.999999764390298-0.000485396380411431i</v>
      </c>
      <c r="H1808" t="str">
        <f t="shared" si="520"/>
        <v>15.6847290357859+19.240711610504i</v>
      </c>
      <c r="I1808" t="str">
        <f t="shared" si="521"/>
        <v>24.4873022535834-19.330693662574i</v>
      </c>
      <c r="K1808" t="str">
        <f t="shared" si="522"/>
        <v>0.127266546656889-0.158870517963405i</v>
      </c>
      <c r="L1808" t="str">
        <f t="shared" si="523"/>
        <v>0.000833333333333333-1.00190708767834i</v>
      </c>
      <c r="M1808" t="str">
        <f t="shared" si="524"/>
        <v>0.005-0.35254270785687i</v>
      </c>
      <c r="N1808">
        <f t="shared" si="525"/>
        <v>47.868130038476124</v>
      </c>
      <c r="O1808">
        <f t="shared" si="526"/>
        <v>38.168320573168934</v>
      </c>
      <c r="P1808" s="3">
        <f t="shared" si="527"/>
        <v>38.168320573168934</v>
      </c>
      <c r="Q1808" s="3">
        <f t="shared" si="528"/>
        <v>-132.13186996152388</v>
      </c>
      <c r="R1808">
        <f t="shared" si="529"/>
        <v>47.868130038476124</v>
      </c>
      <c r="S1808">
        <f t="shared" si="530"/>
        <v>0.80472136982300801</v>
      </c>
      <c r="T1808">
        <f t="shared" si="513"/>
        <v>38.168320573168934</v>
      </c>
    </row>
    <row r="1809" spans="1:20" x14ac:dyDescent="0.25">
      <c r="A1809">
        <f t="shared" si="514"/>
        <v>5075.4270984968862</v>
      </c>
      <c r="B1809">
        <f t="shared" si="531"/>
        <v>807.77931102833543</v>
      </c>
      <c r="C1809" t="str">
        <f t="shared" si="515"/>
        <v>-54.0654153643101-59.6351260355925i</v>
      </c>
      <c r="D1809" t="str">
        <f t="shared" si="516"/>
        <v>3.47812071267938-19.7066369467863i</v>
      </c>
      <c r="E1809" t="str">
        <f t="shared" si="517"/>
        <v>158.442535903274-2.20958702575737i</v>
      </c>
      <c r="F1809" t="str">
        <f t="shared" si="518"/>
        <v>2.90990921908641-184.899835285656i</v>
      </c>
      <c r="G1809" t="str">
        <f t="shared" si="519"/>
        <v>0.999999762596263-0.000487240885782866i</v>
      </c>
      <c r="H1809" t="str">
        <f t="shared" si="520"/>
        <v>15.6888619332318+19.3153224934323i</v>
      </c>
      <c r="I1809" t="str">
        <f t="shared" si="521"/>
        <v>24.4892580914205-19.2597851020164i</v>
      </c>
      <c r="K1809" t="str">
        <f t="shared" si="522"/>
        <v>0.126682030955378-0.158725454263297i</v>
      </c>
      <c r="L1809" t="str">
        <f t="shared" si="523"/>
        <v>0.000833333333333333-0.998114253514975i</v>
      </c>
      <c r="M1809" t="str">
        <f t="shared" si="524"/>
        <v>0.005-0.351208117012223i</v>
      </c>
      <c r="N1809">
        <f t="shared" si="525"/>
        <v>47.804437186918193</v>
      </c>
      <c r="O1809">
        <f t="shared" si="526"/>
        <v>38.11535957542538</v>
      </c>
      <c r="P1809" s="3">
        <f t="shared" si="527"/>
        <v>38.11535957542538</v>
      </c>
      <c r="Q1809" s="3">
        <f t="shared" si="528"/>
        <v>-132.19556281308181</v>
      </c>
      <c r="R1809">
        <f t="shared" si="529"/>
        <v>47.804437186918193</v>
      </c>
      <c r="S1809">
        <f t="shared" si="530"/>
        <v>0.80777931102833544</v>
      </c>
      <c r="T1809">
        <f t="shared" si="513"/>
        <v>38.11535957542538</v>
      </c>
    </row>
    <row r="1810" spans="1:20" x14ac:dyDescent="0.25">
      <c r="A1810">
        <f t="shared" si="514"/>
        <v>5094.7137214711738</v>
      </c>
      <c r="B1810">
        <f t="shared" si="531"/>
        <v>810.84887241024308</v>
      </c>
      <c r="C1810" t="str">
        <f t="shared" si="515"/>
        <v>-53.8020452161551-59.2127436604114i</v>
      </c>
      <c r="D1810" t="str">
        <f t="shared" si="516"/>
        <v>3.47812068003388-19.6320645054167i</v>
      </c>
      <c r="E1810" t="str">
        <f t="shared" si="517"/>
        <v>158.431947550948-2.20299763751873i</v>
      </c>
      <c r="F1810" t="str">
        <f t="shared" si="518"/>
        <v>2.90990921382619-184.199886512864i</v>
      </c>
      <c r="G1810" t="str">
        <f t="shared" si="519"/>
        <v>0.999999760788567-0.000489092400264711i</v>
      </c>
      <c r="H1810" t="str">
        <f t="shared" si="520"/>
        <v>15.6930274293304+19.390234245083i</v>
      </c>
      <c r="I1810" t="str">
        <f t="shared" si="521"/>
        <v>24.4912291262196-19.1891545551357i</v>
      </c>
      <c r="K1810" t="str">
        <f t="shared" si="522"/>
        <v>0.126098590404818-0.158578376507299i</v>
      </c>
      <c r="L1810" t="str">
        <f t="shared" si="523"/>
        <v>0.000833333333333333-0.99433577756025i</v>
      </c>
      <c r="M1810" t="str">
        <f t="shared" si="524"/>
        <v>0.005-0.349878578414248i</v>
      </c>
      <c r="N1810">
        <f t="shared" si="525"/>
        <v>47.741001012914779</v>
      </c>
      <c r="O1810">
        <f t="shared" si="526"/>
        <v>38.062348735631119</v>
      </c>
      <c r="P1810" s="3">
        <f t="shared" si="527"/>
        <v>38.062348735631119</v>
      </c>
      <c r="Q1810" s="3">
        <f t="shared" si="528"/>
        <v>-132.25899898708522</v>
      </c>
      <c r="R1810">
        <f t="shared" si="529"/>
        <v>47.741001012914779</v>
      </c>
      <c r="S1810">
        <f t="shared" si="530"/>
        <v>0.81084887241024306</v>
      </c>
      <c r="T1810">
        <f t="shared" si="513"/>
        <v>38.062348735631119</v>
      </c>
    </row>
    <row r="1811" spans="1:20" x14ac:dyDescent="0.25">
      <c r="A1811">
        <f t="shared" si="514"/>
        <v>5114.0736336127648</v>
      </c>
      <c r="B1811">
        <f t="shared" si="531"/>
        <v>813.93009812540197</v>
      </c>
      <c r="C1811" t="str">
        <f t="shared" si="515"/>
        <v>-53.5392416292901-58.79312664643i</v>
      </c>
      <c r="D1811" t="str">
        <f t="shared" si="516"/>
        <v>3.4781206471398-19.5577744778854i</v>
      </c>
      <c r="E1811" t="str">
        <f t="shared" si="517"/>
        <v>158.421387921667-2.19635868950814i</v>
      </c>
      <c r="F1811" t="str">
        <f t="shared" si="518"/>
        <v>2.90990920852591-183.50258751728i</v>
      </c>
      <c r="G1811" t="str">
        <f t="shared" si="519"/>
        <v>0.999999758967106-0.000490950950491468i</v>
      </c>
      <c r="H1811" t="str">
        <f t="shared" si="520"/>
        <v>15.6972257899449+19.4654482116464i</v>
      </c>
      <c r="I1811" t="str">
        <f t="shared" si="521"/>
        <v>24.4932154784184-19.1188010171934i</v>
      </c>
      <c r="K1811" t="str">
        <f t="shared" si="522"/>
        <v>0.125516238780777-0.158429294517949i</v>
      </c>
      <c r="L1811" t="str">
        <f t="shared" si="523"/>
        <v>0.000833333333333333-0.990571605459504i</v>
      </c>
      <c r="M1811" t="str">
        <f t="shared" si="524"/>
        <v>0.005-0.348554072937088i</v>
      </c>
      <c r="N1811">
        <f t="shared" si="525"/>
        <v>47.677823235117245</v>
      </c>
      <c r="O1811">
        <f t="shared" si="526"/>
        <v>38.009288232160621</v>
      </c>
      <c r="P1811" s="3">
        <f t="shared" si="527"/>
        <v>38.009288232160621</v>
      </c>
      <c r="Q1811" s="3">
        <f t="shared" si="528"/>
        <v>-132.32217676488276</v>
      </c>
      <c r="R1811">
        <f t="shared" si="529"/>
        <v>47.677823235117245</v>
      </c>
      <c r="S1811">
        <f t="shared" si="530"/>
        <v>0.81393009812540196</v>
      </c>
      <c r="T1811">
        <f t="shared" si="513"/>
        <v>38.009288232160621</v>
      </c>
    </row>
    <row r="1812" spans="1:20" x14ac:dyDescent="0.25">
      <c r="A1812">
        <f t="shared" si="514"/>
        <v>5133.5071134204936</v>
      </c>
      <c r="B1812">
        <f t="shared" si="531"/>
        <v>817.02303249827855</v>
      </c>
      <c r="C1812" t="str">
        <f t="shared" si="515"/>
        <v>-53.2770103140235-58.376262748194i</v>
      </c>
      <c r="D1812" t="str">
        <f t="shared" si="516"/>
        <v>3.47812061399524-19.4837657955054i</v>
      </c>
      <c r="E1812" t="str">
        <f t="shared" si="517"/>
        <v>158.410857293536-2.18967035137438i</v>
      </c>
      <c r="F1812" t="str">
        <f t="shared" si="518"/>
        <v>2.90990920318524-182.807928268023i</v>
      </c>
      <c r="G1812" t="str">
        <f t="shared" si="519"/>
        <v>0.999999757131776-0.000492816563198855i</v>
      </c>
      <c r="H1812" t="str">
        <f t="shared" si="520"/>
        <v>15.7014572832422+19.5409657468352i</v>
      </c>
      <c r="I1812" t="str">
        <f t="shared" si="521"/>
        <v>24.4952172694456-19.0487234875733i</v>
      </c>
      <c r="K1812" t="str">
        <f t="shared" si="522"/>
        <v>0.124934989744914-0.158278218229022i</v>
      </c>
      <c r="L1812" t="str">
        <f t="shared" si="523"/>
        <v>0.000833333333333333-0.986821683063857i</v>
      </c>
      <c r="M1812" t="str">
        <f t="shared" si="524"/>
        <v>0.005-0.347234581527284i</v>
      </c>
      <c r="N1812">
        <f t="shared" si="525"/>
        <v>47.614905565607273</v>
      </c>
      <c r="O1812">
        <f t="shared" si="526"/>
        <v>37.95617824501165</v>
      </c>
      <c r="P1812" s="3">
        <f t="shared" si="527"/>
        <v>37.95617824501165</v>
      </c>
      <c r="Q1812" s="3">
        <f t="shared" si="528"/>
        <v>-132.38509443439273</v>
      </c>
      <c r="R1812">
        <f t="shared" si="529"/>
        <v>47.614905565607273</v>
      </c>
      <c r="S1812">
        <f t="shared" si="530"/>
        <v>0.81702303249827857</v>
      </c>
      <c r="T1812">
        <f t="shared" si="513"/>
        <v>37.95617824501165</v>
      </c>
    </row>
    <row r="1813" spans="1:20" x14ac:dyDescent="0.25">
      <c r="A1813">
        <f t="shared" si="514"/>
        <v>5153.0144404514913</v>
      </c>
      <c r="B1813">
        <f t="shared" si="531"/>
        <v>820.12772002177201</v>
      </c>
      <c r="C1813" t="str">
        <f t="shared" si="515"/>
        <v>-53.0153569229683-57.9621397047325i</v>
      </c>
      <c r="D1813" t="str">
        <f t="shared" si="516"/>
        <v>3.47812058059832-19.410037393637i</v>
      </c>
      <c r="E1813" t="str">
        <f t="shared" si="517"/>
        <v>158.400355942478-2.1829327944136i</v>
      </c>
      <c r="F1813" t="str">
        <f t="shared" si="518"/>
        <v>2.90990919780393-182.115898772187i</v>
      </c>
      <c r="G1813" t="str">
        <f t="shared" si="519"/>
        <v>0.999999755282471-0.000494689265224179i</v>
      </c>
      <c r="H1813" t="str">
        <f t="shared" si="520"/>
        <v>15.7057221797134+19.6167882119422i</v>
      </c>
      <c r="I1813" t="str">
        <f t="shared" si="521"/>
        <v>24.4972346217294-18.9789209697671i</v>
      </c>
      <c r="K1813" t="str">
        <f t="shared" si="522"/>
        <v>0.12435485684388-0.158125157683984i</v>
      </c>
      <c r="L1813" t="str">
        <f t="shared" si="523"/>
        <v>0.000833333333333333-0.983085956429434i</v>
      </c>
      <c r="M1813" t="str">
        <f t="shared" si="524"/>
        <v>0.005-0.34592008520351i</v>
      </c>
      <c r="N1813">
        <f t="shared" si="525"/>
        <v>47.552249709824167</v>
      </c>
      <c r="O1813">
        <f t="shared" si="526"/>
        <v>37.903018955795147</v>
      </c>
      <c r="P1813" s="3">
        <f t="shared" si="527"/>
        <v>37.903018955795147</v>
      </c>
      <c r="Q1813" s="3">
        <f t="shared" si="528"/>
        <v>-132.44775029017583</v>
      </c>
      <c r="R1813">
        <f t="shared" si="529"/>
        <v>47.552249709824167</v>
      </c>
      <c r="S1813">
        <f t="shared" si="530"/>
        <v>0.82012772002177203</v>
      </c>
      <c r="T1813">
        <f t="shared" si="513"/>
        <v>37.903018955795147</v>
      </c>
    </row>
    <row r="1814" spans="1:20" x14ac:dyDescent="0.25">
      <c r="A1814">
        <f t="shared" si="514"/>
        <v>5172.5958953252066</v>
      </c>
      <c r="B1814">
        <f t="shared" si="531"/>
        <v>823.24420535785475</v>
      </c>
      <c r="C1814" t="str">
        <f t="shared" si="515"/>
        <v>-52.7542870506682-57.5507452402213i</v>
      </c>
      <c r="D1814" t="str">
        <f t="shared" si="516"/>
        <v>3.47812054694709-19.3365882116724i</v>
      </c>
      <c r="E1814" t="str">
        <f t="shared" si="517"/>
        <v>158.389884142217-2.17614619153591i</v>
      </c>
      <c r="F1814" t="str">
        <f t="shared" si="518"/>
        <v>2.90990919238165-181.426489074696i</v>
      </c>
      <c r="G1814" t="str">
        <f t="shared" si="519"/>
        <v>0.999999753419085-0.000496569083506731i</v>
      </c>
      <c r="H1814" t="str">
        <f t="shared" si="520"/>
        <v>15.7100207521979+19.6929169758988i</v>
      </c>
      <c r="I1814" t="str">
        <f t="shared" si="521"/>
        <v>24.4992676587066-18.9093924713638i</v>
      </c>
      <c r="K1814" t="str">
        <f t="shared" si="522"/>
        <v>0.123775853508254-0.157970123034418i</v>
      </c>
      <c r="L1814" t="str">
        <f t="shared" si="523"/>
        <v>0.000833333333333333-0.979364371816523i</v>
      </c>
      <c r="M1814" t="str">
        <f t="shared" si="524"/>
        <v>0.005-0.344610565056297i</v>
      </c>
      <c r="N1814">
        <f t="shared" si="525"/>
        <v>47.489857366498086</v>
      </c>
      <c r="O1814">
        <f t="shared" si="526"/>
        <v>37.849810547724282</v>
      </c>
      <c r="P1814" s="3">
        <f t="shared" si="527"/>
        <v>37.849810547724282</v>
      </c>
      <c r="Q1814" s="3">
        <f t="shared" si="528"/>
        <v>-132.51014263350191</v>
      </c>
      <c r="R1814">
        <f t="shared" si="529"/>
        <v>47.489857366498086</v>
      </c>
      <c r="S1814">
        <f t="shared" si="530"/>
        <v>0.82324420535785481</v>
      </c>
      <c r="T1814">
        <f t="shared" si="513"/>
        <v>37.849810547724282</v>
      </c>
    </row>
    <row r="1815" spans="1:20" x14ac:dyDescent="0.25">
      <c r="A1815">
        <f t="shared" si="514"/>
        <v>5192.2517597274427</v>
      </c>
      <c r="B1815">
        <f t="shared" si="531"/>
        <v>826.37253333821457</v>
      </c>
      <c r="C1815" t="str">
        <f t="shared" si="515"/>
        <v>-52.4938062332408-57.1420670646513i</v>
      </c>
      <c r="D1815" t="str">
        <f t="shared" si="516"/>
        <v>3.47812051303964-19.2634171930203i</v>
      </c>
      <c r="E1815" t="str">
        <f t="shared" si="517"/>
        <v>158.379442164268-2.16931071722856i</v>
      </c>
      <c r="F1815" t="str">
        <f t="shared" si="518"/>
        <v>2.90990918691808-180.73968925816i</v>
      </c>
      <c r="G1815" t="str">
        <f t="shared" si="519"/>
        <v>0.999999751541509-0.000498456045088167i</v>
      </c>
      <c r="H1815" t="str">
        <f t="shared" si="520"/>
        <v>15.7143532759046+19.7693534153341i</v>
      </c>
      <c r="I1815" t="str">
        <f t="shared" si="521"/>
        <v>24.501316504831-18.8401370040359i</v>
      </c>
      <c r="K1815" t="str">
        <f t="shared" si="522"/>
        <v>0.123197993051493-0.15781312453845i</v>
      </c>
      <c r="L1815" t="str">
        <f t="shared" si="523"/>
        <v>0.000833333333333333-0.975656875688906i</v>
      </c>
      <c r="M1815" t="str">
        <f t="shared" si="524"/>
        <v>0.005-0.343306002247755i</v>
      </c>
      <c r="N1815">
        <f t="shared" si="525"/>
        <v>47.427730227582401</v>
      </c>
      <c r="O1815">
        <f t="shared" si="526"/>
        <v>37.796553205603992</v>
      </c>
      <c r="P1815" s="3">
        <f t="shared" si="527"/>
        <v>37.796553205603992</v>
      </c>
      <c r="Q1815" s="3">
        <f t="shared" si="528"/>
        <v>-132.5722697724176</v>
      </c>
      <c r="R1815">
        <f t="shared" si="529"/>
        <v>47.427730227582401</v>
      </c>
      <c r="S1815">
        <f t="shared" si="530"/>
        <v>0.82637253333821459</v>
      </c>
      <c r="T1815">
        <f t="shared" si="513"/>
        <v>37.796553205603992</v>
      </c>
    </row>
    <row r="1816" spans="1:20" x14ac:dyDescent="0.25">
      <c r="A1816">
        <f t="shared" si="514"/>
        <v>5211.9823164144073</v>
      </c>
      <c r="B1816">
        <f t="shared" si="531"/>
        <v>829.51274896489986</v>
      </c>
      <c r="C1816" t="str">
        <f t="shared" si="515"/>
        <v>-52.2339199480347-56.7360928745005i</v>
      </c>
      <c r="D1816" t="str">
        <f t="shared" si="516"/>
        <v>3.47812047887398-19.1905232850912i</v>
      </c>
      <c r="E1816" t="str">
        <f t="shared" si="517"/>
        <v>158.369030277924-2.16242654752872i</v>
      </c>
      <c r="F1816" t="str">
        <f t="shared" si="518"/>
        <v>2.9099091814129-180.055489442732i</v>
      </c>
      <c r="G1816" t="str">
        <f t="shared" si="519"/>
        <v>0.999999749649638-0.000500350177112904i</v>
      </c>
      <c r="H1816" t="str">
        <f t="shared" si="520"/>
        <v>15.7187200284348+19.846098914634i</v>
      </c>
      <c r="I1816" t="str">
        <f t="shared" si="521"/>
        <v>24.5033812855825-18.7711535835268i</v>
      </c>
      <c r="K1816" t="str">
        <f t="shared" si="522"/>
        <v>0.12262128866892-0.157654172559161i</v>
      </c>
      <c r="L1816" t="str">
        <f t="shared" si="523"/>
        <v>0.000833333333333333-0.971963414713004i</v>
      </c>
      <c r="M1816" t="str">
        <f t="shared" si="524"/>
        <v>0.005-0.342006378011312i</v>
      </c>
      <c r="N1816">
        <f t="shared" si="525"/>
        <v>47.365869978186112</v>
      </c>
      <c r="O1816">
        <f t="shared" si="526"/>
        <v>37.743247115820651</v>
      </c>
      <c r="P1816" s="3">
        <f t="shared" si="527"/>
        <v>37.743247115820651</v>
      </c>
      <c r="Q1816" s="3">
        <f t="shared" si="528"/>
        <v>-132.63413002181389</v>
      </c>
      <c r="R1816">
        <f t="shared" si="529"/>
        <v>47.365869978186112</v>
      </c>
      <c r="S1816">
        <f t="shared" si="530"/>
        <v>0.8295127489648999</v>
      </c>
      <c r="T1816">
        <f t="shared" si="513"/>
        <v>37.743247115820651</v>
      </c>
    </row>
    <row r="1817" spans="1:20" x14ac:dyDescent="0.25">
      <c r="A1817">
        <f t="shared" si="514"/>
        <v>5231.7878492167829</v>
      </c>
      <c r="B1817">
        <f t="shared" si="531"/>
        <v>832.66489741096655</v>
      </c>
      <c r="C1817" t="str">
        <f t="shared" si="515"/>
        <v>-51.974633613292-56.3328103534048i</v>
      </c>
      <c r="D1817" t="str">
        <f t="shared" si="516"/>
        <v>3.47812044444818-19.1179054392817i</v>
      </c>
      <c r="E1817" t="str">
        <f t="shared" si="517"/>
        <v>158.358648750242-2.15549385998562i</v>
      </c>
      <c r="F1817" t="str">
        <f t="shared" si="518"/>
        <v>2.90990917586581-179.373879785969i</v>
      </c>
      <c r="G1817" t="str">
        <f t="shared" si="519"/>
        <v>0.99999974774336-0.000502251506828502i</v>
      </c>
      <c r="H1817" t="str">
        <f t="shared" si="520"/>
        <v>15.7231212898057+19.9231548660022i</v>
      </c>
      <c r="I1817" t="str">
        <f t="shared" si="521"/>
        <v>24.5054621274769-18.7024412296393i</v>
      </c>
      <c r="K1817" t="str">
        <f t="shared" si="522"/>
        <v>0.122045753436723-0.15749327756299i</v>
      </c>
      <c r="L1817" t="str">
        <f t="shared" si="523"/>
        <v>0.000833333333333333-0.968283935757125i</v>
      </c>
      <c r="M1817" t="str">
        <f t="shared" si="524"/>
        <v>0.005-0.340711673651436i</v>
      </c>
      <c r="N1817">
        <f t="shared" si="525"/>
        <v>47.304278296508301</v>
      </c>
      <c r="O1817">
        <f t="shared" si="526"/>
        <v>37.689892466330804</v>
      </c>
      <c r="P1817" s="3">
        <f t="shared" si="527"/>
        <v>37.689892466330804</v>
      </c>
      <c r="Q1817" s="3">
        <f t="shared" si="528"/>
        <v>-132.6957217034917</v>
      </c>
      <c r="R1817">
        <f t="shared" si="529"/>
        <v>47.304278296508301</v>
      </c>
      <c r="S1817">
        <f t="shared" si="530"/>
        <v>0.8326648974109665</v>
      </c>
      <c r="T1817">
        <f t="shared" si="513"/>
        <v>37.689892466330804</v>
      </c>
    </row>
    <row r="1818" spans="1:20" x14ac:dyDescent="0.25">
      <c r="A1818">
        <f t="shared" si="514"/>
        <v>5251.6686430438067</v>
      </c>
      <c r="B1818">
        <f t="shared" si="531"/>
        <v>835.82902402112825</v>
      </c>
      <c r="C1818" t="str">
        <f t="shared" si="515"/>
        <v>-51.7159525878254-55.9322071728379i</v>
      </c>
      <c r="D1818" t="str">
        <f t="shared" si="516"/>
        <v>3.47812040976025-19.0455626109597i</v>
      </c>
      <c r="E1818" t="str">
        <f t="shared" si="517"/>
        <v>158.348297846033-2.14851283362739i</v>
      </c>
      <c r="F1818" t="str">
        <f t="shared" si="518"/>
        <v>2.90990917027647-178.694850482686i</v>
      </c>
      <c r="G1818" t="str">
        <f t="shared" si="519"/>
        <v>0.999999745822568-0.000504160061586063i</v>
      </c>
      <c r="H1818" t="str">
        <f t="shared" si="520"/>
        <v>15.7275573424735+20.00052266952i</v>
      </c>
      <c r="I1818" t="str">
        <f t="shared" si="521"/>
        <v>24.5075591580735-18.6339989662231i</v>
      </c>
      <c r="K1818" t="str">
        <f t="shared" si="522"/>
        <v>0.121471400310992-0.15733045011812i</v>
      </c>
      <c r="L1818" t="str">
        <f t="shared" si="523"/>
        <v>0.000833333333333333-0.964618385890735i</v>
      </c>
      <c r="M1818" t="str">
        <f t="shared" si="524"/>
        <v>0.005-0.339421870543371i</v>
      </c>
      <c r="N1818">
        <f t="shared" si="525"/>
        <v>47.242956853775468</v>
      </c>
      <c r="O1818">
        <f t="shared" si="526"/>
        <v>37.636489446650636</v>
      </c>
      <c r="P1818" s="3">
        <f t="shared" si="527"/>
        <v>37.636489446650636</v>
      </c>
      <c r="Q1818" s="3">
        <f t="shared" si="528"/>
        <v>-132.75704314622453</v>
      </c>
      <c r="R1818">
        <f t="shared" si="529"/>
        <v>47.242956853775468</v>
      </c>
      <c r="S1818">
        <f t="shared" si="530"/>
        <v>0.83582902402112824</v>
      </c>
      <c r="T1818">
        <f t="shared" si="513"/>
        <v>37.636489446650636</v>
      </c>
    </row>
    <row r="1819" spans="1:20" x14ac:dyDescent="0.25">
      <c r="A1819">
        <f t="shared" si="514"/>
        <v>5271.6249838873737</v>
      </c>
      <c r="B1819">
        <f t="shared" si="531"/>
        <v>839.0051743124086</v>
      </c>
      <c r="C1819" t="str">
        <f t="shared" si="515"/>
        <v>-51.4578821707095-55.5342709927883i</v>
      </c>
      <c r="D1819" t="str">
        <f t="shared" si="516"/>
        <v>3.4781203748082-18.9734937594493i</v>
      </c>
      <c r="E1819" t="str">
        <f t="shared" si="517"/>
        <v>158.337977827849-2.14148364892857i</v>
      </c>
      <c r="F1819" t="str">
        <f t="shared" si="518"/>
        <v>2.9099091646446-178.01839176482i</v>
      </c>
      <c r="G1819" t="str">
        <f t="shared" si="519"/>
        <v>0.999999743887149-0.000506075868840621i</v>
      </c>
      <c r="H1819" t="str">
        <f t="shared" si="520"/>
        <v>15.7320284713564+20.0782037332082i</v>
      </c>
      <c r="I1819" t="str">
        <f t="shared" si="521"/>
        <v>24.5096725059856-18.5658258211621i</v>
      </c>
      <c r="K1819" t="str">
        <f t="shared" si="522"/>
        <v>0.120898242126771-0.157165700892868i</v>
      </c>
      <c r="L1819" t="str">
        <f t="shared" si="523"/>
        <v>0.000833333333333333-0.960966712383677i</v>
      </c>
      <c r="M1819" t="str">
        <f t="shared" si="524"/>
        <v>0.005-0.338136950132867i</v>
      </c>
      <c r="N1819">
        <f t="shared" si="525"/>
        <v>47.181907314175788</v>
      </c>
      <c r="O1819">
        <f t="shared" si="526"/>
        <v>37.583038247845039</v>
      </c>
      <c r="P1819" s="3">
        <f t="shared" si="527"/>
        <v>37.583038247845039</v>
      </c>
      <c r="Q1819" s="3">
        <f t="shared" si="528"/>
        <v>-132.81809268582421</v>
      </c>
      <c r="R1819">
        <f t="shared" si="529"/>
        <v>47.181907314175788</v>
      </c>
      <c r="S1819">
        <f t="shared" si="530"/>
        <v>0.83900517431240862</v>
      </c>
      <c r="T1819">
        <f t="shared" si="513"/>
        <v>37.583038247845039</v>
      </c>
    </row>
    <row r="1820" spans="1:20" x14ac:dyDescent="0.25">
      <c r="A1820">
        <f t="shared" si="514"/>
        <v>5291.657158826145</v>
      </c>
      <c r="B1820">
        <f t="shared" si="531"/>
        <v>842.19339397479575</v>
      </c>
      <c r="C1820" t="str">
        <f t="shared" si="515"/>
        <v>-51.2004276009827-55.1389894624407i</v>
      </c>
      <c r="D1820" t="str">
        <f t="shared" si="516"/>
        <v>3.47812033959-18.9016978480158i</v>
      </c>
      <c r="E1820" t="str">
        <f t="shared" si="517"/>
        <v>158.327688955977-2.13440648777721i</v>
      </c>
      <c r="F1820" t="str">
        <f t="shared" si="518"/>
        <v>2.90990915896981-177.344493901285i</v>
      </c>
      <c r="G1820" t="str">
        <f t="shared" si="519"/>
        <v>0.999999741936994-0.000507998956151539i</v>
      </c>
      <c r="H1820" t="str">
        <f t="shared" si="520"/>
        <v>15.7365349638586+20.1561994730898i</v>
      </c>
      <c r="I1820" t="str">
        <f t="shared" si="521"/>
        <v>24.51180230089-18.4979208263622i</v>
      </c>
      <c r="K1820" t="str">
        <f t="shared" si="522"/>
        <v>0.120326291597136-0.156999040654055i</v>
      </c>
      <c r="L1820" t="str">
        <f t="shared" si="523"/>
        <v>0.000833333333333333-0.9573288627054i</v>
      </c>
      <c r="M1820" t="str">
        <f t="shared" si="524"/>
        <v>0.005-0.33685689393591i</v>
      </c>
      <c r="N1820">
        <f t="shared" si="525"/>
        <v>47.121131334795649</v>
      </c>
      <c r="O1820">
        <f t="shared" si="526"/>
        <v>37.529539062516776</v>
      </c>
      <c r="P1820" s="3">
        <f t="shared" si="527"/>
        <v>37.529539062516776</v>
      </c>
      <c r="Q1820" s="3">
        <f t="shared" si="528"/>
        <v>-132.87886866520435</v>
      </c>
      <c r="R1820">
        <f t="shared" si="529"/>
        <v>47.121131334795649</v>
      </c>
      <c r="S1820">
        <f t="shared" si="530"/>
        <v>0.84219339397479576</v>
      </c>
      <c r="T1820">
        <f t="shared" si="513"/>
        <v>37.529539062516776</v>
      </c>
    </row>
    <row r="1821" spans="1:20" x14ac:dyDescent="0.25">
      <c r="A1821">
        <f t="shared" si="514"/>
        <v>5311.7654560296842</v>
      </c>
      <c r="B1821">
        <f t="shared" si="531"/>
        <v>845.39372887189995</v>
      </c>
      <c r="C1821" t="str">
        <f t="shared" si="515"/>
        <v>-50.9435940573555-54.746350220862i</v>
      </c>
      <c r="D1821" t="str">
        <f t="shared" si="516"/>
        <v>3.47812030410365-18.8301738438511i</v>
      </c>
      <c r="E1821" t="str">
        <f t="shared" si="517"/>
        <v>158.317431488423-2.12728153343758i</v>
      </c>
      <c r="F1821" t="str">
        <f t="shared" si="518"/>
        <v>2.90990915325184-176.673147197833i</v>
      </c>
      <c r="G1821" t="str">
        <f t="shared" si="519"/>
        <v>0.999999739971989-0.000509929351182901i</v>
      </c>
      <c r="H1821" t="str">
        <f t="shared" si="520"/>
        <v>15.7410771098954+20.2345113132515i</v>
      </c>
      <c r="I1821" t="str">
        <f t="shared" si="521"/>
        <v>24.5139486735352-18.4302830177411i</v>
      </c>
      <c r="K1821" t="str">
        <f t="shared" si="522"/>
        <v>0.119755561312308-0.156830480265366i</v>
      </c>
      <c r="L1821" t="str">
        <f t="shared" si="523"/>
        <v>0.000833333333333333-0.953704784524207i</v>
      </c>
      <c r="M1821" t="str">
        <f t="shared" si="524"/>
        <v>0.005-0.335581683538465i</v>
      </c>
      <c r="N1821">
        <f t="shared" si="525"/>
        <v>47.060630565561524</v>
      </c>
      <c r="O1821">
        <f t="shared" si="526"/>
        <v>37.475992084795308</v>
      </c>
      <c r="P1821" s="3">
        <f t="shared" si="527"/>
        <v>37.475992084795308</v>
      </c>
      <c r="Q1821" s="3">
        <f t="shared" si="528"/>
        <v>-132.93936943443848</v>
      </c>
      <c r="R1821">
        <f t="shared" si="529"/>
        <v>47.060630565561524</v>
      </c>
      <c r="S1821">
        <f t="shared" si="530"/>
        <v>0.84539372887190001</v>
      </c>
      <c r="T1821">
        <f t="shared" si="513"/>
        <v>37.475992084795308</v>
      </c>
    </row>
    <row r="1822" spans="1:20" x14ac:dyDescent="0.25">
      <c r="A1822">
        <f t="shared" si="514"/>
        <v>5331.9501647625975</v>
      </c>
      <c r="B1822">
        <f t="shared" si="531"/>
        <v>848.60622504161324</v>
      </c>
      <c r="C1822" t="str">
        <f t="shared" si="515"/>
        <v>-50.6873866579404-54.3563408976838i</v>
      </c>
      <c r="D1822" t="str">
        <f t="shared" si="516"/>
        <v>3.47812026834706-18.7589207180582i</v>
      </c>
      <c r="E1822" t="str">
        <f t="shared" si="517"/>
        <v>158.307205680908-2.12010897052072i</v>
      </c>
      <c r="F1822" t="str">
        <f t="shared" si="518"/>
        <v>2.9099091474903-176.004341996917i</v>
      </c>
      <c r="G1822" t="str">
        <f t="shared" si="519"/>
        <v>0.999999737992022-0.000511867081703915i</v>
      </c>
      <c r="H1822" t="str">
        <f t="shared" si="520"/>
        <v>15.7456552019153+20.3131406859081i</v>
      </c>
      <c r="I1822" t="str">
        <f t="shared" si="521"/>
        <v>24.5161117557521-18.3629114352131i</v>
      </c>
      <c r="K1822" t="str">
        <f t="shared" si="522"/>
        <v>0.119186063738777-0.156660030685717i</v>
      </c>
      <c r="L1822" t="str">
        <f t="shared" si="523"/>
        <v>0.000833333333333333-0.950094425706519i</v>
      </c>
      <c r="M1822" t="str">
        <f t="shared" si="524"/>
        <v>0.005-0.334311300596198i</v>
      </c>
      <c r="N1822">
        <f t="shared" si="525"/>
        <v>47.000406649174835</v>
      </c>
      <c r="O1822">
        <f t="shared" si="526"/>
        <v>37.422397510325922</v>
      </c>
      <c r="P1822" s="3">
        <f t="shared" si="527"/>
        <v>37.422397510325922</v>
      </c>
      <c r="Q1822" s="3">
        <f t="shared" si="528"/>
        <v>-132.99959335082517</v>
      </c>
      <c r="R1822">
        <f t="shared" si="529"/>
        <v>47.000406649174835</v>
      </c>
      <c r="S1822">
        <f t="shared" si="530"/>
        <v>0.8486062250416132</v>
      </c>
      <c r="T1822">
        <f t="shared" si="513"/>
        <v>37.422397510325922</v>
      </c>
    </row>
    <row r="1823" spans="1:20" x14ac:dyDescent="0.25">
      <c r="A1823">
        <f t="shared" si="514"/>
        <v>5352.2115753886956</v>
      </c>
      <c r="B1823">
        <f t="shared" si="531"/>
        <v>851.83092869677137</v>
      </c>
      <c r="C1823" t="str">
        <f t="shared" si="515"/>
        <v>-50.4318104599819-53.9689491137933i</v>
      </c>
      <c r="D1823" t="str">
        <f t="shared" si="516"/>
        <v>3.47812023231822-18.687937445637i</v>
      </c>
      <c r="E1823" t="str">
        <f t="shared" si="517"/>
        <v>158.297011786852-2.11288898494603i</v>
      </c>
      <c r="F1823" t="str">
        <f t="shared" si="518"/>
        <v>2.9099091416849-175.338068677549i</v>
      </c>
      <c r="G1823" t="str">
        <f t="shared" si="519"/>
        <v>0.999999735996979-0.000513812175589312i</v>
      </c>
      <c r="H1823" t="str">
        <f t="shared" si="520"/>
        <v>15.7502695349266+20.3920890314652i</v>
      </c>
      <c r="I1823" t="str">
        <f t="shared" si="521"/>
        <v>24.5182916804624-18.2958051226804i</v>
      </c>
      <c r="K1823" t="str">
        <f t="shared" si="522"/>
        <v>0.118617811218466-0.156487702967594i</v>
      </c>
      <c r="L1823" t="str">
        <f t="shared" si="523"/>
        <v>0.000833333333333333-0.94649773431612i</v>
      </c>
      <c r="M1823" t="str">
        <f t="shared" si="524"/>
        <v>0.005-0.333045726834228i</v>
      </c>
      <c r="N1823">
        <f t="shared" si="525"/>
        <v>46.940461221057149</v>
      </c>
      <c r="O1823">
        <f t="shared" si="526"/>
        <v>37.368755536258412</v>
      </c>
      <c r="P1823" s="3">
        <f t="shared" si="527"/>
        <v>37.368755536258412</v>
      </c>
      <c r="Q1823" s="3">
        <f t="shared" si="528"/>
        <v>-133.05953877894285</v>
      </c>
      <c r="R1823">
        <f t="shared" si="529"/>
        <v>46.940461221057149</v>
      </c>
      <c r="S1823">
        <f t="shared" si="530"/>
        <v>0.85183092869677135</v>
      </c>
      <c r="T1823">
        <f t="shared" si="513"/>
        <v>37.368755536258412</v>
      </c>
    </row>
    <row r="1824" spans="1:20" x14ac:dyDescent="0.25">
      <c r="A1824">
        <f t="shared" si="514"/>
        <v>5372.5499793751733</v>
      </c>
      <c r="B1824">
        <f t="shared" si="531"/>
        <v>855.06788622581917</v>
      </c>
      <c r="C1824" t="str">
        <f t="shared" si="515"/>
        <v>-50.1768704596109-53.584162482021i</v>
      </c>
      <c r="D1824" t="str">
        <f t="shared" si="516"/>
        <v>3.47812019601505-18.6172230054693i</v>
      </c>
      <c r="E1824" t="str">
        <f t="shared" si="517"/>
        <v>158.286850057375-2.10562176391114i</v>
      </c>
      <c r="F1824" t="str">
        <f t="shared" si="518"/>
        <v>2.90990913583532-174.674317655165i</v>
      </c>
      <c r="G1824" t="str">
        <f t="shared" si="519"/>
        <v>0.999999733986744-0.000515764660819744i</v>
      </c>
      <c r="H1824" t="str">
        <f t="shared" si="520"/>
        <v>15.7549204065213+20.4713577985853i</v>
      </c>
      <c r="I1824" t="str">
        <f t="shared" si="521"/>
        <v>24.5204885816897-18.2289631280196i</v>
      </c>
      <c r="K1824" t="str">
        <f t="shared" si="522"/>
        <v>0.118050815967907-0.156313508255401i</v>
      </c>
      <c r="L1824" t="str">
        <f t="shared" si="523"/>
        <v>0.000833333333333333-0.942914658613389i</v>
      </c>
      <c r="M1824" t="str">
        <f t="shared" si="524"/>
        <v>0.005-0.331784944046851i</v>
      </c>
      <c r="N1824">
        <f t="shared" si="525"/>
        <v>46.880795909287258</v>
      </c>
      <c r="O1824">
        <f t="shared" si="526"/>
        <v>37.315066361236326</v>
      </c>
      <c r="P1824" s="3">
        <f t="shared" si="527"/>
        <v>37.315066361236326</v>
      </c>
      <c r="Q1824" s="3">
        <f t="shared" si="528"/>
        <v>-133.11920409071274</v>
      </c>
      <c r="R1824">
        <f t="shared" si="529"/>
        <v>46.880795909287258</v>
      </c>
      <c r="S1824">
        <f t="shared" si="530"/>
        <v>0.8550678862258192</v>
      </c>
      <c r="T1824">
        <f t="shared" si="513"/>
        <v>37.315066361236326</v>
      </c>
    </row>
    <row r="1825" spans="1:20" x14ac:dyDescent="0.25">
      <c r="A1825">
        <f t="shared" si="514"/>
        <v>5392.9656692967983</v>
      </c>
      <c r="B1825">
        <f t="shared" si="531"/>
        <v>858.31714419347725</v>
      </c>
      <c r="C1825" t="str">
        <f t="shared" si="515"/>
        <v>-49.9225715915983-53.2019686078299i</v>
      </c>
      <c r="D1825" t="str">
        <f t="shared" si="516"/>
        <v>3.47812015943545-18.5467763803042i</v>
      </c>
      <c r="E1825" t="str">
        <f t="shared" si="517"/>
        <v>158.27672074128-2.09830749585445i</v>
      </c>
      <c r="F1825" t="str">
        <f t="shared" si="518"/>
        <v>2.90990912994116-174.013079381482i</v>
      </c>
      <c r="G1825" t="str">
        <f t="shared" si="519"/>
        <v>0.999999731961203-0.000517724565482186i</v>
      </c>
      <c r="H1825" t="str">
        <f t="shared" si="520"/>
        <v>15.7596081169003+20.5509484442526i</v>
      </c>
      <c r="I1825" t="str">
        <f t="shared" si="521"/>
        <v>24.5227025945684-18.1623845030704i</v>
      </c>
      <c r="K1825" t="str">
        <f t="shared" si="522"/>
        <v>0.117485090077448-0.15613745778379i</v>
      </c>
      <c r="L1825" t="str">
        <f t="shared" si="523"/>
        <v>0.000833333333333333-0.939345147054581i</v>
      </c>
      <c r="M1825" t="str">
        <f t="shared" si="524"/>
        <v>0.005-0.330528934097281i</v>
      </c>
      <c r="N1825">
        <f t="shared" si="525"/>
        <v>46.821412334545784</v>
      </c>
      <c r="O1825">
        <f t="shared" si="526"/>
        <v>37.261330185385184</v>
      </c>
      <c r="P1825" s="3">
        <f t="shared" si="527"/>
        <v>37.261330185385184</v>
      </c>
      <c r="Q1825" s="3">
        <f t="shared" si="528"/>
        <v>-133.17858766545422</v>
      </c>
      <c r="R1825">
        <f t="shared" si="529"/>
        <v>46.821412334545784</v>
      </c>
      <c r="S1825">
        <f t="shared" si="530"/>
        <v>0.85831714419347727</v>
      </c>
      <c r="T1825">
        <f t="shared" si="513"/>
        <v>37.261330185385184</v>
      </c>
    </row>
    <row r="1826" spans="1:20" x14ac:dyDescent="0.25">
      <c r="A1826">
        <f t="shared" si="514"/>
        <v>5413.4589388401264</v>
      </c>
      <c r="B1826">
        <f t="shared" si="531"/>
        <v>861.5787493414125</v>
      </c>
      <c r="C1826" t="str">
        <f t="shared" si="515"/>
        <v>-49.6689187291304-52.8223550900105i</v>
      </c>
      <c r="D1826" t="str">
        <f t="shared" si="516"/>
        <v>3.4781201225773-18.4765965567432i</v>
      </c>
      <c r="E1826" t="str">
        <f t="shared" si="517"/>
        <v>158.266624085053-2.09094637042473i</v>
      </c>
      <c r="F1826" t="str">
        <f t="shared" si="518"/>
        <v>2.90990912400214-173.354344344366i</v>
      </c>
      <c r="G1826" t="str">
        <f t="shared" si="519"/>
        <v>0.999999729920238-0.000519691917770344i</v>
      </c>
      <c r="H1826" t="str">
        <f t="shared" si="520"/>
        <v>15.7643329688989+20.6308624338382i</v>
      </c>
      <c r="I1826" t="str">
        <f t="shared" si="521"/>
        <v>24.5249338553534-18.0960683036239i</v>
      </c>
      <c r="K1826" t="str">
        <f t="shared" si="522"/>
        <v>0.116920645510492-0.155959562875995i</v>
      </c>
      <c r="L1826" t="str">
        <f t="shared" si="523"/>
        <v>0.000833333333333333-0.935789148291077i</v>
      </c>
      <c r="M1826" t="str">
        <f t="shared" si="524"/>
        <v>0.005-0.329277678917395i</v>
      </c>
      <c r="N1826">
        <f t="shared" si="525"/>
        <v>46.762312110058161</v>
      </c>
      <c r="O1826">
        <f t="shared" si="526"/>
        <v>37.207547210301854</v>
      </c>
      <c r="P1826" s="3">
        <f t="shared" si="527"/>
        <v>37.207547210301854</v>
      </c>
      <c r="Q1826" s="3">
        <f t="shared" si="528"/>
        <v>-133.23768788994184</v>
      </c>
      <c r="R1826">
        <f t="shared" si="529"/>
        <v>46.762312110058161</v>
      </c>
      <c r="S1826">
        <f t="shared" si="530"/>
        <v>0.86157874934141254</v>
      </c>
      <c r="T1826">
        <f t="shared" si="513"/>
        <v>37.207547210301854</v>
      </c>
    </row>
    <row r="1827" spans="1:20" x14ac:dyDescent="0.25">
      <c r="A1827">
        <f t="shared" si="514"/>
        <v>5434.0300828077188</v>
      </c>
      <c r="B1827">
        <f t="shared" si="531"/>
        <v>864.85274858890989</v>
      </c>
      <c r="C1827" t="str">
        <f t="shared" si="515"/>
        <v>-49.4159166835885-52.4453095213702i</v>
      </c>
      <c r="D1827" t="str">
        <f t="shared" si="516"/>
        <v>3.47812008543852-18.4066825252261i</v>
      </c>
      <c r="E1827" t="str">
        <f t="shared" si="517"/>
        <v>158.256560332848-2.08353857844303i</v>
      </c>
      <c r="F1827" t="str">
        <f t="shared" si="518"/>
        <v>2.90990911801788-172.698103067694i</v>
      </c>
      <c r="G1827" t="str">
        <f t="shared" si="519"/>
        <v>0.999999727863732-0.000521666745985061i</v>
      </c>
      <c r="H1827" t="str">
        <f t="shared" si="520"/>
        <v>15.7690952680124+20.7111012411683i</v>
      </c>
      <c r="I1827" t="str">
        <f t="shared" si="521"/>
        <v>24.5271825014314-18.0300135894114i</v>
      </c>
      <c r="K1827" t="str">
        <f t="shared" si="522"/>
        <v>0.116357494102747-0.15577983494215i</v>
      </c>
      <c r="L1827" t="str">
        <f t="shared" si="523"/>
        <v>0.000833333333333333-0.932246611168639i</v>
      </c>
      <c r="M1827" t="str">
        <f t="shared" si="524"/>
        <v>0.005-0.328031160507467i</v>
      </c>
      <c r="N1827">
        <f t="shared" si="525"/>
        <v>46.703496841538367</v>
      </c>
      <c r="O1827">
        <f t="shared" si="526"/>
        <v>37.153717639042718</v>
      </c>
      <c r="P1827" s="3">
        <f t="shared" si="527"/>
        <v>37.153717639042718</v>
      </c>
      <c r="Q1827" s="3">
        <f t="shared" si="528"/>
        <v>-133.29650315846163</v>
      </c>
      <c r="R1827">
        <f t="shared" si="529"/>
        <v>46.703496841538367</v>
      </c>
      <c r="S1827">
        <f t="shared" si="530"/>
        <v>0.86485274858890993</v>
      </c>
      <c r="T1827">
        <f t="shared" si="513"/>
        <v>37.153717639042718</v>
      </c>
    </row>
    <row r="1828" spans="1:20" x14ac:dyDescent="0.25">
      <c r="A1828">
        <f t="shared" si="514"/>
        <v>5454.6793971223888</v>
      </c>
      <c r="B1828">
        <f t="shared" si="531"/>
        <v>868.13918903354772</v>
      </c>
      <c r="C1828" t="str">
        <f t="shared" si="515"/>
        <v>-49.1635702043452-52.0708194894297i</v>
      </c>
      <c r="D1828" t="str">
        <f t="shared" si="516"/>
        <v>3.47812004801695-18.337033280016i</v>
      </c>
      <c r="E1828" t="str">
        <f t="shared" si="517"/>
        <v>158.246529726489-2.07608431187151i</v>
      </c>
      <c r="F1828" t="str">
        <f t="shared" si="518"/>
        <v>2.90990911198808-172.044346111213i</v>
      </c>
      <c r="G1828" t="str">
        <f t="shared" si="519"/>
        <v>0.999999725791567-0.000523649078534717i</v>
      </c>
      <c r="H1828" t="str">
        <f t="shared" si="520"/>
        <v>15.7738953224223+20.7916663485902i</v>
      </c>
      <c r="I1828" t="str">
        <f t="shared" si="521"/>
        <v>24.5294486713292-17.9642194240926i</v>
      </c>
      <c r="K1828" t="str">
        <f t="shared" si="522"/>
        <v>0.115795647561515-0.155598285477608i</v>
      </c>
      <c r="L1828" t="str">
        <f t="shared" si="523"/>
        <v>0.000833333333333333-0.928717484726674i</v>
      </c>
      <c r="M1828" t="str">
        <f t="shared" si="524"/>
        <v>0.005-0.32678936093591i</v>
      </c>
      <c r="N1828">
        <f t="shared" si="525"/>
        <v>46.644968127134973</v>
      </c>
      <c r="O1828">
        <f t="shared" si="526"/>
        <v>37.09984167611271</v>
      </c>
      <c r="P1828" s="3">
        <f t="shared" si="527"/>
        <v>37.09984167611271</v>
      </c>
      <c r="Q1828" s="3">
        <f t="shared" si="528"/>
        <v>-133.35503187286503</v>
      </c>
      <c r="R1828">
        <f t="shared" si="529"/>
        <v>46.644968127134973</v>
      </c>
      <c r="S1828">
        <f t="shared" si="530"/>
        <v>0.8681391890335477</v>
      </c>
      <c r="T1828">
        <f t="shared" si="513"/>
        <v>37.09984167611271</v>
      </c>
    </row>
    <row r="1829" spans="1:20" x14ac:dyDescent="0.25">
      <c r="A1829">
        <f t="shared" si="514"/>
        <v>5475.4071788314541</v>
      </c>
      <c r="B1829">
        <f t="shared" si="531"/>
        <v>871.43811795187526</v>
      </c>
      <c r="C1829" t="str">
        <f t="shared" si="515"/>
        <v>-48.9118839785691-51.6988725771157i</v>
      </c>
      <c r="D1829" t="str">
        <f t="shared" si="516"/>
        <v>3.47812001031042-18.2676478191852i</v>
      </c>
      <c r="E1829" t="str">
        <f t="shared" si="517"/>
        <v>158.236532505457-2.06858376377751i</v>
      </c>
      <c r="F1829" t="str">
        <f t="shared" si="518"/>
        <v>2.90990910591236-171.39306407041i</v>
      </c>
      <c r="G1829" t="str">
        <f t="shared" si="519"/>
        <v>0.999999723703624-0.000525638943935645i</v>
      </c>
      <c r="H1829" t="str">
        <f t="shared" si="520"/>
        <v>15.7787334430219+20.8725592470411i</v>
      </c>
      <c r="I1829" t="str">
        <f t="shared" si="521"/>
        <v>24.5317325047249-17.898684875244i</v>
      </c>
      <c r="K1829" t="str">
        <f t="shared" si="522"/>
        <v>0.115235117464999-0.155414926061253i</v>
      </c>
      <c r="L1829" t="str">
        <f t="shared" si="523"/>
        <v>0.000833333333333333-0.925201718197523i</v>
      </c>
      <c r="M1829" t="str">
        <f t="shared" si="524"/>
        <v>0.005-0.325552262339021i</v>
      </c>
      <c r="N1829">
        <f t="shared" si="525"/>
        <v>46.586727557377003</v>
      </c>
      <c r="O1829">
        <f t="shared" si="526"/>
        <v>37.045919527453748</v>
      </c>
      <c r="P1829" s="3">
        <f t="shared" si="527"/>
        <v>37.045919527453748</v>
      </c>
      <c r="Q1829" s="3">
        <f t="shared" si="528"/>
        <v>-133.413272442623</v>
      </c>
      <c r="R1829">
        <f t="shared" si="529"/>
        <v>46.586727557377003</v>
      </c>
      <c r="S1829">
        <f t="shared" si="530"/>
        <v>0.8714381179518752</v>
      </c>
      <c r="T1829">
        <f t="shared" si="513"/>
        <v>37.045919527453748</v>
      </c>
    </row>
    <row r="1830" spans="1:20" x14ac:dyDescent="0.25">
      <c r="A1830">
        <f t="shared" si="514"/>
        <v>5496.2137261110138</v>
      </c>
      <c r="B1830">
        <f t="shared" si="531"/>
        <v>874.74958280009241</v>
      </c>
      <c r="C1830" t="str">
        <f t="shared" si="515"/>
        <v>-48.6608626310416-51.3294563634572i</v>
      </c>
      <c r="D1830" t="str">
        <f t="shared" si="516"/>
        <v>3.47811997231677-18.1985251446004i</v>
      </c>
      <c r="E1830" t="str">
        <f t="shared" si="517"/>
        <v>158.226568906889-2.06103712830039i</v>
      </c>
      <c r="F1830" t="str">
        <f t="shared" si="518"/>
        <v>2.90990909979035-170.744247576374i</v>
      </c>
      <c r="G1830" t="str">
        <f t="shared" si="519"/>
        <v>0.999999721599783-0.000527636370812536i</v>
      </c>
      <c r="H1830" t="str">
        <f t="shared" si="520"/>
        <v>15.783609943444+20.9537814361166i</v>
      </c>
      <c r="I1830" t="str">
        <f t="shared" si="521"/>
        <v>24.5340341424581-17.8334090143487i</v>
      </c>
      <c r="K1830" t="str">
        <f t="shared" si="522"/>
        <v>0.114675915261641-0.155229768353806i</v>
      </c>
      <c r="L1830" t="str">
        <f t="shared" si="523"/>
        <v>0.000833333333333333-0.921699261005706i</v>
      </c>
      <c r="M1830" t="str">
        <f t="shared" si="524"/>
        <v>0.005-0.324319846920723i</v>
      </c>
      <c r="N1830">
        <f t="shared" si="525"/>
        <v>46.52877671512249</v>
      </c>
      <c r="O1830">
        <f t="shared" si="526"/>
        <v>36.991951400433393</v>
      </c>
      <c r="P1830" s="3">
        <f t="shared" si="527"/>
        <v>36.991951400433393</v>
      </c>
      <c r="Q1830" s="3">
        <f t="shared" si="528"/>
        <v>-133.47122328487751</v>
      </c>
      <c r="R1830">
        <f t="shared" si="529"/>
        <v>46.52877671512249</v>
      </c>
      <c r="S1830">
        <f t="shared" si="530"/>
        <v>0.87474958280009241</v>
      </c>
      <c r="T1830">
        <f t="shared" si="513"/>
        <v>36.991951400433393</v>
      </c>
    </row>
    <row r="1831" spans="1:20" x14ac:dyDescent="0.25">
      <c r="A1831">
        <f t="shared" si="514"/>
        <v>5517.0993382702354</v>
      </c>
      <c r="B1831">
        <f t="shared" si="531"/>
        <v>878.07363121473281</v>
      </c>
      <c r="C1831" t="str">
        <f t="shared" si="515"/>
        <v>-48.4105107239884-50.9625584242782i</v>
      </c>
      <c r="D1831" t="str">
        <f t="shared" si="516"/>
        <v>3.47811993403384-18.1296642619088i</v>
      </c>
      <c r="E1831" t="str">
        <f t="shared" si="517"/>
        <v>158.216639165572-2.05344460061753i</v>
      </c>
      <c r="F1831" t="str">
        <f t="shared" si="518"/>
        <v>2.90990909362175-170.097887295663i</v>
      </c>
      <c r="G1831" t="str">
        <f t="shared" si="519"/>
        <v>0.999999719479922-0.000529641387898858i</v>
      </c>
      <c r="H1831" t="str">
        <f t="shared" si="520"/>
        <v>15.7885251400867+21.0353344241411i</v>
      </c>
      <c r="I1831" t="str">
        <f t="shared" si="521"/>
        <v>24.5363537265412-17.7683909167842i</v>
      </c>
      <c r="K1831" t="str">
        <f t="shared" si="522"/>
        <v>0.114118052269472-0.15504282409613i</v>
      </c>
      <c r="L1831" t="str">
        <f t="shared" si="523"/>
        <v>0.000833333333333333-0.91821006276719i</v>
      </c>
      <c r="M1831" t="str">
        <f t="shared" si="524"/>
        <v>0.005-0.323092096952304i</v>
      </c>
      <c r="N1831">
        <f t="shared" si="525"/>
        <v>46.47111717550365</v>
      </c>
      <c r="O1831">
        <f t="shared" si="526"/>
        <v>36.937937503833425</v>
      </c>
      <c r="P1831" s="3">
        <f t="shared" si="527"/>
        <v>36.937937503833425</v>
      </c>
      <c r="Q1831" s="3">
        <f t="shared" si="528"/>
        <v>-133.52888282449635</v>
      </c>
      <c r="R1831">
        <f t="shared" si="529"/>
        <v>46.47111717550365</v>
      </c>
      <c r="S1831">
        <f t="shared" si="530"/>
        <v>0.87807363121473281</v>
      </c>
      <c r="T1831">
        <f t="shared" si="513"/>
        <v>36.937937503833425</v>
      </c>
    </row>
    <row r="1832" spans="1:20" x14ac:dyDescent="0.25">
      <c r="A1832">
        <f t="shared" si="514"/>
        <v>5538.0643157556633</v>
      </c>
      <c r="B1832">
        <f t="shared" si="531"/>
        <v>881.41031101334886</v>
      </c>
      <c r="C1832" t="str">
        <f t="shared" si="515"/>
        <v>-48.1608327569163-50.598166332897i</v>
      </c>
      <c r="D1832" t="str">
        <f t="shared" si="516"/>
        <v>3.4781198954594-18.0610641805235i</v>
      </c>
      <c r="E1832" t="str">
        <f t="shared" si="517"/>
        <v>158.206743513938-2.04580637690897i</v>
      </c>
      <c r="F1832" t="str">
        <f t="shared" si="518"/>
        <v>2.90990908740618-169.453973930166i</v>
      </c>
      <c r="G1832" t="str">
        <f t="shared" si="519"/>
        <v>0.999999717343919-0.000531654024037259i</v>
      </c>
      <c r="H1832" t="str">
        <f t="shared" si="520"/>
        <v>15.793479352141+21.1172197282361i</v>
      </c>
      <c r="I1832" t="str">
        <f t="shared" si="521"/>
        <v>24.5386914001671-17.7036296618112i</v>
      </c>
      <c r="K1832" t="str">
        <f t="shared" si="522"/>
        <v>0.113561539675512-0.154854105107527i</v>
      </c>
      <c r="L1832" t="str">
        <f t="shared" si="523"/>
        <v>0.000833333333333333-0.914734073288688i</v>
      </c>
      <c r="M1832" t="str">
        <f t="shared" si="524"/>
        <v>0.005-0.32186899477217i</v>
      </c>
      <c r="N1832">
        <f t="shared" si="525"/>
        <v>46.413750505880699</v>
      </c>
      <c r="O1832">
        <f t="shared" si="526"/>
        <v>36.883878047838465</v>
      </c>
      <c r="P1832" s="3">
        <f t="shared" si="527"/>
        <v>36.883878047838465</v>
      </c>
      <c r="Q1832" s="3">
        <f t="shared" si="528"/>
        <v>-133.5862494941193</v>
      </c>
      <c r="R1832">
        <f t="shared" si="529"/>
        <v>46.413750505880699</v>
      </c>
      <c r="S1832">
        <f t="shared" si="530"/>
        <v>0.88141031101334888</v>
      </c>
      <c r="T1832">
        <f t="shared" si="513"/>
        <v>36.883878047838465</v>
      </c>
    </row>
    <row r="1833" spans="1:20" x14ac:dyDescent="0.25">
      <c r="A1833">
        <f t="shared" si="514"/>
        <v>5559.108960155535</v>
      </c>
      <c r="B1833">
        <f t="shared" si="531"/>
        <v>884.75967019519965</v>
      </c>
      <c r="C1833" t="str">
        <f t="shared" si="515"/>
        <v>-47.9118331664664-50.2362676608155i</v>
      </c>
      <c r="D1833" t="str">
        <f t="shared" si="516"/>
        <v>3.47811985659125-17.9927239136093i</v>
      </c>
      <c r="E1833" t="str">
        <f t="shared" si="517"/>
        <v>158.196882182059-2.03812265432464i</v>
      </c>
      <c r="F1833" t="str">
        <f t="shared" si="518"/>
        <v>2.90990908114328-168.812498216974i</v>
      </c>
      <c r="G1833" t="str">
        <f t="shared" si="519"/>
        <v>0.999999715191652-0.000533674308179989i</v>
      </c>
      <c r="H1833" t="str">
        <f t="shared" si="520"/>
        <v>15.7984729016184+21.1994388743937i</v>
      </c>
      <c r="I1833" t="str">
        <f t="shared" si="521"/>
        <v>24.5410473077236-17.6391243325637i</v>
      </c>
      <c r="K1833" t="str">
        <f t="shared" si="522"/>
        <v>0.113006388535166-0.154663623284035i</v>
      </c>
      <c r="L1833" t="str">
        <f t="shared" si="523"/>
        <v>0.000833333333333333-0.911271242566937i</v>
      </c>
      <c r="M1833" t="str">
        <f t="shared" si="524"/>
        <v>0.005-0.320650522785584i</v>
      </c>
      <c r="N1833">
        <f t="shared" si="525"/>
        <v>46.356678265787878</v>
      </c>
      <c r="O1833">
        <f t="shared" si="526"/>
        <v>36.829773244024082</v>
      </c>
      <c r="P1833" s="3">
        <f t="shared" si="527"/>
        <v>36.829773244024082</v>
      </c>
      <c r="Q1833" s="3">
        <f t="shared" si="528"/>
        <v>-133.64332173421212</v>
      </c>
      <c r="R1833">
        <f t="shared" si="529"/>
        <v>46.356678265787878</v>
      </c>
      <c r="S1833">
        <f t="shared" si="530"/>
        <v>0.88475967019519963</v>
      </c>
      <c r="T1833">
        <f t="shared" si="513"/>
        <v>36.829773244024082</v>
      </c>
    </row>
    <row r="1834" spans="1:20" x14ac:dyDescent="0.25">
      <c r="A1834">
        <f t="shared" si="514"/>
        <v>5580.2335742041259</v>
      </c>
      <c r="B1834">
        <f t="shared" si="531"/>
        <v>888.12175694194138</v>
      </c>
      <c r="C1834" t="str">
        <f t="shared" si="515"/>
        <v>-47.6635163262764-49.8768499784206i</v>
      </c>
      <c r="D1834" t="str">
        <f t="shared" si="516"/>
        <v>3.47811981742711-17.9246424780684i</v>
      </c>
      <c r="E1834" t="str">
        <f t="shared" si="517"/>
        <v>158.187055397647-2.03039363094835i</v>
      </c>
      <c r="F1834" t="str">
        <f t="shared" si="518"/>
        <v>2.90990907483267-168.173450928244i</v>
      </c>
      <c r="G1834" t="str">
        <f t="shared" si="519"/>
        <v>0.999999713022996-0.00053570226938932i</v>
      </c>
      <c r="H1834" t="str">
        <f t="shared" si="520"/>
        <v>15.8035061133782+21.2819933975459i</v>
      </c>
      <c r="I1834" t="str">
        <f t="shared" si="521"/>
        <v>24.5434215948006-17.5748740160367i</v>
      </c>
      <c r="K1834" t="str">
        <f t="shared" si="522"/>
        <v>0.112452609771673-0.154471390596722i</v>
      </c>
      <c r="L1834" t="str">
        <f t="shared" si="523"/>
        <v>0.000833333333333333-0.907821520787945i</v>
      </c>
      <c r="M1834" t="str">
        <f t="shared" si="524"/>
        <v>0.005-0.31943666346442i</v>
      </c>
      <c r="N1834">
        <f t="shared" si="525"/>
        <v>46.299902006888686</v>
      </c>
      <c r="O1834">
        <f t="shared" si="526"/>
        <v>36.775623305345803</v>
      </c>
      <c r="P1834" s="3">
        <f t="shared" si="527"/>
        <v>36.775623305345803</v>
      </c>
      <c r="Q1834" s="3">
        <f t="shared" si="528"/>
        <v>-133.70009799311131</v>
      </c>
      <c r="R1834">
        <f t="shared" si="529"/>
        <v>46.299902006888686</v>
      </c>
      <c r="S1834">
        <f t="shared" si="530"/>
        <v>0.8881217569419414</v>
      </c>
      <c r="T1834">
        <f t="shared" si="513"/>
        <v>36.775623305345803</v>
      </c>
    </row>
    <row r="1835" spans="1:20" x14ac:dyDescent="0.25">
      <c r="A1835">
        <f t="shared" si="514"/>
        <v>5601.4384617861015</v>
      </c>
      <c r="B1835">
        <f t="shared" si="531"/>
        <v>891.49661961832078</v>
      </c>
      <c r="C1835" t="str">
        <f t="shared" si="515"/>
        <v>-47.4158865468561-49.5199008556727i</v>
      </c>
      <c r="D1835" t="str">
        <f t="shared" si="516"/>
        <v>3.4781197779648-17.8568188945266i</v>
      </c>
      <c r="E1835" t="str">
        <f t="shared" si="517"/>
        <v>158.177263386048-2.02261950576667i</v>
      </c>
      <c r="F1835" t="str">
        <f t="shared" si="518"/>
        <v>2.90990906847404-167.536822871064i</v>
      </c>
      <c r="G1835" t="str">
        <f t="shared" si="519"/>
        <v>0.999999710837828-0.000537737936837951i</v>
      </c>
      <c r="H1835" t="str">
        <f t="shared" si="520"/>
        <v>15.8085793151564+21.3648848416394i</v>
      </c>
      <c r="I1835" t="str">
        <f t="shared" si="521"/>
        <v>24.5458144082037-17.5108778030764i</v>
      </c>
      <c r="K1835" t="str">
        <f t="shared" si="522"/>
        <v>0.111900214175555-0.154277419089974i</v>
      </c>
      <c r="L1835" t="str">
        <f t="shared" si="523"/>
        <v>0.000833333333333333-0.904384858326298i</v>
      </c>
      <c r="M1835" t="str">
        <f t="shared" si="524"/>
        <v>0.005-0.318227399346902i</v>
      </c>
      <c r="N1835">
        <f t="shared" si="525"/>
        <v>46.243423272924105</v>
      </c>
      <c r="O1835">
        <f t="shared" si="526"/>
        <v>36.721428446127156</v>
      </c>
      <c r="P1835" s="3">
        <f t="shared" si="527"/>
        <v>36.721428446127156</v>
      </c>
      <c r="Q1835" s="3">
        <f t="shared" si="528"/>
        <v>-133.7565767270759</v>
      </c>
      <c r="R1835">
        <f t="shared" si="529"/>
        <v>46.243423272924105</v>
      </c>
      <c r="S1835">
        <f t="shared" si="530"/>
        <v>0.89149661961832083</v>
      </c>
      <c r="T1835">
        <f t="shared" si="513"/>
        <v>36.721428446127156</v>
      </c>
    </row>
    <row r="1836" spans="1:20" x14ac:dyDescent="0.25">
      <c r="A1836">
        <f t="shared" si="514"/>
        <v>5622.7239279408886</v>
      </c>
      <c r="B1836">
        <f t="shared" si="531"/>
        <v>894.88430677287045</v>
      </c>
      <c r="C1836" t="str">
        <f t="shared" si="515"/>
        <v>-47.1689480754705-49.1654078628031i</v>
      </c>
      <c r="D1836" t="str">
        <f t="shared" si="516"/>
        <v>3.47811973820198-17.7892521873188i</v>
      </c>
      <c r="E1836" t="str">
        <f t="shared" si="517"/>
        <v>158.167506370239-2.01480047863211i</v>
      </c>
      <c r="F1836" t="str">
        <f t="shared" si="518"/>
        <v>2.90990906206697-166.902604887328i</v>
      </c>
      <c r="G1836" t="str">
        <f t="shared" si="519"/>
        <v>0.99999970863602-0.00053978133980944i</v>
      </c>
      <c r="H1836" t="str">
        <f t="shared" si="520"/>
        <v>15.8136928375929+21.4481147597068i</v>
      </c>
      <c r="I1836" t="str">
        <f t="shared" si="521"/>
        <v>24.5482258959632-17.4471347883686i</v>
      </c>
      <c r="K1836" t="str">
        <f t="shared" si="522"/>
        <v>0.111349212404115-0.154081720879786i</v>
      </c>
      <c r="L1836" t="str">
        <f t="shared" si="523"/>
        <v>0.000833333333333333-0.900961205744473i</v>
      </c>
      <c r="M1836" t="str">
        <f t="shared" si="524"/>
        <v>0.005-0.31702271303736i</v>
      </c>
      <c r="N1836">
        <f t="shared" si="525"/>
        <v>46.187243599669245</v>
      </c>
      <c r="O1836">
        <f t="shared" si="526"/>
        <v>36.667188882048222</v>
      </c>
      <c r="P1836" s="3">
        <f t="shared" si="527"/>
        <v>36.667188882048222</v>
      </c>
      <c r="Q1836" s="3">
        <f t="shared" si="528"/>
        <v>-133.81275640033076</v>
      </c>
      <c r="R1836">
        <f t="shared" si="529"/>
        <v>46.187243599669245</v>
      </c>
      <c r="S1836">
        <f t="shared" si="530"/>
        <v>0.89488430677287045</v>
      </c>
      <c r="T1836">
        <f t="shared" ref="T1836:T1899" si="532">P1836</f>
        <v>36.667188882048222</v>
      </c>
    </row>
    <row r="1837" spans="1:20" x14ac:dyDescent="0.25">
      <c r="A1837">
        <f t="shared" ref="A1837:A1900" si="533">2*PI()*B1837</f>
        <v>5644.0902788670646</v>
      </c>
      <c r="B1837">
        <f t="shared" si="531"/>
        <v>898.28486713860741</v>
      </c>
      <c r="C1837" t="str">
        <f t="shared" ref="C1837:C1900" si="534">IMPRODUCT(D1837,E1837,$C$40,,K1837,$C$41)</f>
        <v>-46.9227050960376-48.8133585710063i</v>
      </c>
      <c r="D1837" t="str">
        <f t="shared" ref="D1837:D1900" si="535">IMDIV(IMPRODUCT($C$37,$C$38,COMPLEX(1,A1837/$C$38)),IMSUM(-1*A1837*A1837/$C$39,COMPLEX(0,1*A1837)))</f>
        <v>3.47811969813639-17.7219413844753i</v>
      </c>
      <c r="E1837" t="str">
        <f t="shared" ref="E1837:E1900" si="536">IMDIV(IMPRODUCT(IMSUM(F1837,G1837),$C$29,H1837),IMSUM(1,I1837))</f>
        <v>158.157784570829-2.0069367502307i</v>
      </c>
      <c r="F1837" t="str">
        <f t="shared" ref="F1837:F1900" si="537">IMDIV(IMPRODUCT($C$14,$C$15,COMPLEX(1,A1837/$C$15)),IMSUM(-1*A1837*A1837/$C$16,COMPLEX(0,A1837)))</f>
        <v>2.90990905561113-166.270787853597i</v>
      </c>
      <c r="G1837" t="str">
        <f t="shared" ref="G1837:G1900" si="538">IMDIV(1,COMPLEX(1,A1837*$C$9*$C$10))</f>
        <v>0.999999706417447-0.000541832507698621i</v>
      </c>
      <c r="H1837" t="str">
        <f t="shared" ref="H1837:H1900" si="539">IMDIV($C$3,IMSUM(K1837,COMPLEX(0,$C$28*A1837)))</f>
        <v>15.8188470142619+21.5316847139421i</v>
      </c>
      <c r="I1837" t="str">
        <f t="shared" ref="I1837:I1900" si="540">IMPRODUCT(F1837,$C$29,H1837,$C$31)</f>
        <v>24.5506562073463-17.3836440704291i</v>
      </c>
      <c r="K1837" t="str">
        <f t="shared" ref="K1837:K1900" si="541">IF($C$26&lt;=0,IMDIV(1,IMSUM(IMDIV(1,L1837),1/$C$18)),IMDIV(1,IMSUM(IMDIV(1,L1837),1/$C$18,IMDIV(1,M1837))))</f>
        <v>0.110799614980942-0.153884308152045i</v>
      </c>
      <c r="L1837" t="str">
        <f t="shared" ref="L1837:L1900" si="542">IMSUM($C$21/$C$22,IMDIV(1,COMPLEX(0,$C$20*$C$22*A1837)))</f>
        <v>0.000833333333333333-0.897550513792061i</v>
      </c>
      <c r="M1837" t="str">
        <f t="shared" ref="M1837:M1900" si="543">IMSUM($C$25/$C$26,IMDIV(1,COMPLEX(0,$C$24*$C$26*A1837)))</f>
        <v>0.005-0.315822587205977i</v>
      </c>
      <c r="N1837">
        <f t="shared" ref="N1837:N1900" si="544">ABS(R1837)</f>
        <v>46.131364514886343</v>
      </c>
      <c r="O1837">
        <f t="shared" ref="O1837:O1900" si="545">ABS(P1837)</f>
        <v>36.612904830134113</v>
      </c>
      <c r="P1837" s="3">
        <f t="shared" ref="P1837:P1900" si="546">20*LOG10(IMABS(C1837))</f>
        <v>36.612904830134113</v>
      </c>
      <c r="Q1837" s="3">
        <f t="shared" ref="Q1837:Q1900" si="547">IMARGUMENT(C1837)*180/PI()</f>
        <v>-133.86863548511366</v>
      </c>
      <c r="R1837">
        <f t="shared" ref="R1837:R1900" si="548">IF(Q1837&lt;0,Q1837+180,Q1837-180)</f>
        <v>46.131364514886343</v>
      </c>
      <c r="S1837">
        <f t="shared" ref="S1837:S1900" si="549">B1837/1000</f>
        <v>0.89828486713860745</v>
      </c>
      <c r="T1837">
        <f t="shared" si="532"/>
        <v>36.612904830134113</v>
      </c>
    </row>
    <row r="1838" spans="1:20" x14ac:dyDescent="0.25">
      <c r="A1838">
        <f t="shared" si="533"/>
        <v>5665.5378219267595</v>
      </c>
      <c r="B1838">
        <f t="shared" ref="B1838:B1901" si="550">B1837*(1+B$42)</f>
        <v>901.6983496337341</v>
      </c>
      <c r="C1838" t="str">
        <f t="shared" si="534"/>
        <v>-46.677161729035-48.4637405531307i</v>
      </c>
      <c r="D1838" t="str">
        <f t="shared" si="535"/>
        <v>3.47811965776574-17.6548855177075i</v>
      </c>
      <c r="E1838" t="str">
        <f t="shared" si="536"/>
        <v>158.148098206056-1.99902852204694i</v>
      </c>
      <c r="F1838" t="str">
        <f t="shared" si="537"/>
        <v>2.90990904910613-165.64136268097i</v>
      </c>
      <c r="G1838" t="str">
        <f t="shared" si="538"/>
        <v>0.999999704181981-0.000543891470012024i</v>
      </c>
      <c r="H1838" t="str">
        <f t="shared" si="539"/>
        <v>15.8240421816995+21.6155962757749i</v>
      </c>
      <c r="I1838" t="str">
        <f t="shared" si="540"/>
        <v>24.5531054928677-17.3204047515921i</v>
      </c>
      <c r="K1838" t="str">
        <f t="shared" si="541"/>
        <v>0.110251432295449-0.153685193160817i</v>
      </c>
      <c r="L1838" t="str">
        <f t="shared" si="542"/>
        <v>0.000833333333333333-0.894152733405125i</v>
      </c>
      <c r="M1838" t="str">
        <f t="shared" si="543"/>
        <v>0.005-0.314627004588541i</v>
      </c>
      <c r="N1838">
        <f t="shared" si="544"/>
        <v>46.075787538279997</v>
      </c>
      <c r="O1838">
        <f t="shared" si="545"/>
        <v>36.558576508743116</v>
      </c>
      <c r="P1838" s="3">
        <f t="shared" si="546"/>
        <v>36.558576508743116</v>
      </c>
      <c r="Q1838" s="3">
        <f t="shared" si="547"/>
        <v>-133.92421246172</v>
      </c>
      <c r="R1838">
        <f t="shared" si="548"/>
        <v>46.075787538279997</v>
      </c>
      <c r="S1838">
        <f t="shared" si="549"/>
        <v>0.90169834963373408</v>
      </c>
      <c r="T1838">
        <f t="shared" si="532"/>
        <v>36.558576508743116</v>
      </c>
    </row>
    <row r="1839" spans="1:20" x14ac:dyDescent="0.25">
      <c r="A1839">
        <f t="shared" si="533"/>
        <v>5687.0668656500811</v>
      </c>
      <c r="B1839">
        <f t="shared" si="550"/>
        <v>905.12480336234228</v>
      </c>
      <c r="C1839" t="str">
        <f t="shared" si="534"/>
        <v>-46.4323220314209-48.1165413843716i</v>
      </c>
      <c r="D1839" t="str">
        <f t="shared" si="535"/>
        <v>3.47811961708768-17.5880836223943i</v>
      </c>
      <c r="E1839" t="str">
        <f t="shared" si="536"/>
        <v>158.138447491787-1.99107599633084i</v>
      </c>
      <c r="F1839" t="str">
        <f t="shared" si="537"/>
        <v>2.9099090425516-165.014320314955i</v>
      </c>
      <c r="G1839" t="str">
        <f t="shared" si="538"/>
        <v>0.999999701929494-0.000545958256368306i</v>
      </c>
      <c r="H1839" t="str">
        <f t="shared" si="539"/>
        <v>15.8292786794337+21.6998510259463i</v>
      </c>
      <c r="I1839" t="str">
        <f t="shared" si="540"/>
        <v>24.555573904301-17.2574159379999i</v>
      </c>
      <c r="K1839" t="str">
        <f t="shared" si="541"/>
        <v>0.109704674602436-0.153484388226634i</v>
      </c>
      <c r="L1839" t="str">
        <f t="shared" si="542"/>
        <v>0.000833333333333333-0.890767815705439i</v>
      </c>
      <c r="M1839" t="str">
        <f t="shared" si="543"/>
        <v>0.005-0.313435947986193i</v>
      </c>
      <c r="N1839">
        <f t="shared" si="544"/>
        <v>46.020514181452938</v>
      </c>
      <c r="O1839">
        <f t="shared" si="545"/>
        <v>36.50420413755554</v>
      </c>
      <c r="P1839" s="3">
        <f t="shared" si="546"/>
        <v>36.50420413755554</v>
      </c>
      <c r="Q1839" s="3">
        <f t="shared" si="547"/>
        <v>-133.97948581854706</v>
      </c>
      <c r="R1839">
        <f t="shared" si="548"/>
        <v>46.020514181452938</v>
      </c>
      <c r="S1839">
        <f t="shared" si="549"/>
        <v>0.90512480336234225</v>
      </c>
      <c r="T1839">
        <f t="shared" si="532"/>
        <v>36.50420413755554</v>
      </c>
    </row>
    <row r="1840" spans="1:20" x14ac:dyDescent="0.25">
      <c r="A1840">
        <f t="shared" si="533"/>
        <v>5708.6777197395513</v>
      </c>
      <c r="B1840">
        <f t="shared" si="550"/>
        <v>908.56427761511918</v>
      </c>
      <c r="C1840" t="str">
        <f t="shared" si="534"/>
        <v>-46.1881899965605-47.7717486429589i</v>
      </c>
      <c r="D1840" t="str">
        <f t="shared" si="535"/>
        <v>3.47811957609987-17.521534737568i</v>
      </c>
      <c r="E1840" t="str">
        <f t="shared" si="536"/>
        <v>158.128832641515-1.98307937606431i</v>
      </c>
      <c r="F1840" t="str">
        <f t="shared" si="537"/>
        <v>2.90990903594715-164.389651735336i</v>
      </c>
      <c r="G1840" t="str">
        <f t="shared" si="538"/>
        <v>0.999999699659854-0.000548032896498667i</v>
      </c>
      <c r="H1840" t="str">
        <f t="shared" si="539"/>
        <v>15.8345568500141+21.7844505545844i</v>
      </c>
      <c r="I1840" t="str">
        <f t="shared" si="540"/>
        <v>24.5580615946894-17.1946767395927i</v>
      </c>
      <c r="K1840" t="str">
        <f t="shared" si="541"/>
        <v>0.109159352021679-0.153281905734774i</v>
      </c>
      <c r="L1840" t="str">
        <f t="shared" si="542"/>
        <v>0.000833333333333333-0.887395711999841i</v>
      </c>
      <c r="M1840" t="str">
        <f t="shared" si="543"/>
        <v>0.005-0.312249400265185i</v>
      </c>
      <c r="N1840">
        <f t="shared" si="544"/>
        <v>45.965545947864229</v>
      </c>
      <c r="O1840">
        <f t="shared" si="545"/>
        <v>36.449787937561553</v>
      </c>
      <c r="P1840" s="3">
        <f t="shared" si="546"/>
        <v>36.449787937561553</v>
      </c>
      <c r="Q1840" s="3">
        <f t="shared" si="547"/>
        <v>-134.03445405213577</v>
      </c>
      <c r="R1840">
        <f t="shared" si="548"/>
        <v>45.965545947864229</v>
      </c>
      <c r="S1840">
        <f t="shared" si="549"/>
        <v>0.90856427761511915</v>
      </c>
      <c r="T1840">
        <f t="shared" si="532"/>
        <v>36.449787937561553</v>
      </c>
    </row>
    <row r="1841" spans="1:20" x14ac:dyDescent="0.25">
      <c r="A1841">
        <f t="shared" si="533"/>
        <v>5730.3706950745618</v>
      </c>
      <c r="B1841">
        <f t="shared" si="550"/>
        <v>912.01682187005667</v>
      </c>
      <c r="C1841" t="str">
        <f t="shared" si="534"/>
        <v>-45.9447695541678-47.4293499108463i</v>
      </c>
      <c r="D1841" t="str">
        <f t="shared" si="535"/>
        <v>3.47811953479999-17.4552379059005i</v>
      </c>
      <c r="E1841" t="str">
        <f t="shared" si="536"/>
        <v>158.119253866363-1.97503886492668i</v>
      </c>
      <c r="F1841" t="str">
        <f t="shared" si="537"/>
        <v>2.90990902929241-163.767347956048i</v>
      </c>
      <c r="G1841" t="str">
        <f t="shared" si="538"/>
        <v>0.999999697372933-0.000550115420247291i</v>
      </c>
      <c r="H1841" t="str">
        <f t="shared" si="539"/>
        <v>15.8398770390424+21.8693964612834i</v>
      </c>
      <c r="I1841" t="str">
        <f t="shared" si="540"/>
        <v>24.5605687183594-17.1321862700989i</v>
      </c>
      <c r="K1841" t="str">
        <f t="shared" si="541"/>
        <v>0.108615474537538-0.153077758133545i</v>
      </c>
      <c r="L1841" t="str">
        <f t="shared" si="542"/>
        <v>0.000833333333333333-0.884036373779479i</v>
      </c>
      <c r="M1841" t="str">
        <f t="shared" si="543"/>
        <v>0.005-0.31106734435663i</v>
      </c>
      <c r="N1841">
        <f t="shared" si="544"/>
        <v>45.910884332787106</v>
      </c>
      <c r="O1841">
        <f t="shared" si="545"/>
        <v>36.395328131049844</v>
      </c>
      <c r="P1841" s="3">
        <f t="shared" si="546"/>
        <v>36.395328131049844</v>
      </c>
      <c r="Q1841" s="3">
        <f t="shared" si="547"/>
        <v>-134.08911566721289</v>
      </c>
      <c r="R1841">
        <f t="shared" si="548"/>
        <v>45.910884332787106</v>
      </c>
      <c r="S1841">
        <f t="shared" si="549"/>
        <v>0.91201682187005673</v>
      </c>
      <c r="T1841">
        <f t="shared" si="532"/>
        <v>36.395328131049844</v>
      </c>
    </row>
    <row r="1842" spans="1:20" x14ac:dyDescent="0.25">
      <c r="A1842">
        <f t="shared" si="533"/>
        <v>5752.146103715846</v>
      </c>
      <c r="B1842">
        <f t="shared" si="550"/>
        <v>915.48248579316294</v>
      </c>
      <c r="C1842" t="str">
        <f t="shared" si="534"/>
        <v>-45.7020645702562-47.0893327743958i</v>
      </c>
      <c r="D1842" t="str">
        <f t="shared" si="535"/>
        <v>3.47811949318559-17.3891921736896i</v>
      </c>
      <c r="E1842" t="str">
        <f t="shared" si="536"/>
        <v>158.109711375078-1.96695466726138i</v>
      </c>
      <c r="F1842" t="str">
        <f t="shared" si="537"/>
        <v>2.90990902258699-163.14740002504i</v>
      </c>
      <c r="G1842" t="str">
        <f t="shared" si="538"/>
        <v>0.999999695068598-0.000552205857571763i</v>
      </c>
      <c r="H1842" t="str">
        <f t="shared" si="539"/>
        <v>15.8452395952017+21.9546903551798i</v>
      </c>
      <c r="I1842" t="str">
        <f t="shared" si="540"/>
        <v>24.5630954309294-17.0699436470229i</v>
      </c>
      <c r="K1842" t="str">
        <f t="shared" si="541"/>
        <v>0.108073051998596-0.152871957932572i</v>
      </c>
      <c r="L1842" t="str">
        <f t="shared" si="542"/>
        <v>0.000833333333333333-0.880689752719146i</v>
      </c>
      <c r="M1842" t="str">
        <f t="shared" si="543"/>
        <v>0.005-0.309889763256256i</v>
      </c>
      <c r="N1842">
        <f t="shared" si="544"/>
        <v>45.856530823267292</v>
      </c>
      <c r="O1842">
        <f t="shared" si="545"/>
        <v>36.340824941595656</v>
      </c>
      <c r="P1842" s="3">
        <f t="shared" si="546"/>
        <v>36.340824941595656</v>
      </c>
      <c r="Q1842" s="3">
        <f t="shared" si="547"/>
        <v>-134.14346917673271</v>
      </c>
      <c r="R1842">
        <f t="shared" si="548"/>
        <v>45.856530823267292</v>
      </c>
      <c r="S1842">
        <f t="shared" si="549"/>
        <v>0.91548248579316294</v>
      </c>
      <c r="T1842">
        <f t="shared" si="532"/>
        <v>36.340824941595656</v>
      </c>
    </row>
    <row r="1843" spans="1:20" x14ac:dyDescent="0.25">
      <c r="A1843">
        <f t="shared" si="533"/>
        <v>5774.0042589099658</v>
      </c>
      <c r="B1843">
        <f t="shared" si="550"/>
        <v>918.96131923917699</v>
      </c>
      <c r="C1843" t="str">
        <f t="shared" si="534"/>
        <v>-45.4600788471014-46.7516848250656i</v>
      </c>
      <c r="D1843" t="str">
        <f t="shared" si="535"/>
        <v>3.47811945125437-17.3233965908454i</v>
      </c>
      <c r="E1843" t="str">
        <f t="shared" si="536"/>
        <v>158.100205374039-1.95882698804172i</v>
      </c>
      <c r="F1843" t="str">
        <f t="shared" si="537"/>
        <v>2.90990901583053-162.529799024154i</v>
      </c>
      <c r="G1843" t="str">
        <f t="shared" si="538"/>
        <v>0.999999692746717-0.000554304238543508i</v>
      </c>
      <c r="H1843" t="str">
        <f t="shared" si="539"/>
        <v>15.8506448702889+22.0403338550326i</v>
      </c>
      <c r="I1843" t="str">
        <f t="shared" si="540"/>
        <v>24.5656418893239-17.0079479916377i</v>
      </c>
      <c r="K1843" t="str">
        <f t="shared" si="541"/>
        <v>0.10753209411732-0.152664517701079i</v>
      </c>
      <c r="L1843" t="str">
        <f t="shared" si="542"/>
        <v>0.000833333333333333-0.877355800676575i</v>
      </c>
      <c r="M1843" t="str">
        <f t="shared" si="543"/>
        <v>0.005-0.308716640024164i</v>
      </c>
      <c r="N1843">
        <f t="shared" si="544"/>
        <v>45.802486898084652</v>
      </c>
      <c r="O1843">
        <f t="shared" si="545"/>
        <v>36.286278594049577</v>
      </c>
      <c r="P1843" s="3">
        <f t="shared" si="546"/>
        <v>36.286278594049577</v>
      </c>
      <c r="Q1843" s="3">
        <f t="shared" si="547"/>
        <v>-134.19751310191535</v>
      </c>
      <c r="R1843">
        <f t="shared" si="548"/>
        <v>45.802486898084652</v>
      </c>
      <c r="S1843">
        <f t="shared" si="549"/>
        <v>0.91896131923917701</v>
      </c>
      <c r="T1843">
        <f t="shared" si="532"/>
        <v>36.286278594049577</v>
      </c>
    </row>
    <row r="1844" spans="1:20" x14ac:dyDescent="0.25">
      <c r="A1844">
        <f t="shared" si="533"/>
        <v>5795.9454750938248</v>
      </c>
      <c r="B1844">
        <f t="shared" si="550"/>
        <v>922.45337225228593</v>
      </c>
      <c r="C1844" t="str">
        <f t="shared" si="534"/>
        <v>-45.2188161232123-46.4163936600897i</v>
      </c>
      <c r="D1844" t="str">
        <f t="shared" si="535"/>
        <v>3.47811940900385-17.2578502108761i</v>
      </c>
      <c r="E1844" t="str">
        <f t="shared" si="536"/>
        <v>158.090736067255-1.95065603283964i</v>
      </c>
      <c r="F1844" t="str">
        <f t="shared" si="537"/>
        <v>2.90990900902261-161.914536068993i</v>
      </c>
      <c r="G1844" t="str">
        <f t="shared" si="538"/>
        <v>0.999999690407156-0.000556410593348215i</v>
      </c>
      <c r="H1844" t="str">
        <f t="shared" si="539"/>
        <v>15.8560932192442+22.126328589302i</v>
      </c>
      <c r="I1844" t="str">
        <f t="shared" si="540"/>
        <v>24.5682082517837-16.9461984289722i</v>
      </c>
      <c r="K1844" t="str">
        <f t="shared" si="541"/>
        <v>0.10699261046975-0.152455450066176i</v>
      </c>
      <c r="L1844" t="str">
        <f t="shared" si="542"/>
        <v>0.000833333333333333-0.874034469691749i</v>
      </c>
      <c r="M1844" t="str">
        <f t="shared" si="543"/>
        <v>0.005-0.307547957784583i</v>
      </c>
      <c r="N1844">
        <f t="shared" si="544"/>
        <v>45.748754027713119</v>
      </c>
      <c r="O1844">
        <f t="shared" si="545"/>
        <v>36.23168931452539</v>
      </c>
      <c r="P1844" s="3">
        <f t="shared" si="546"/>
        <v>36.23168931452539</v>
      </c>
      <c r="Q1844" s="3">
        <f t="shared" si="547"/>
        <v>-134.25124597228688</v>
      </c>
      <c r="R1844">
        <f t="shared" si="548"/>
        <v>45.748754027713119</v>
      </c>
      <c r="S1844">
        <f t="shared" si="549"/>
        <v>0.92245337225228596</v>
      </c>
      <c r="T1844">
        <f t="shared" si="532"/>
        <v>36.23168931452539</v>
      </c>
    </row>
    <row r="1845" spans="1:20" x14ac:dyDescent="0.25">
      <c r="A1845">
        <f t="shared" si="533"/>
        <v>5817.9700678991812</v>
      </c>
      <c r="B1845">
        <f t="shared" si="550"/>
        <v>925.9586950668446</v>
      </c>
      <c r="C1845" t="str">
        <f t="shared" si="534"/>
        <v>-44.9782800733169-46.0834468831602i</v>
      </c>
      <c r="D1845" t="str">
        <f t="shared" si="535"/>
        <v>3.4781193664316-17.1925520908753i</v>
      </c>
      <c r="E1845" t="str">
        <f t="shared" si="536"/>
        <v>158.081303656368-1.94244200778951i</v>
      </c>
      <c r="F1845" t="str">
        <f t="shared" si="537"/>
        <v>2.90990900216287-161.301602308791i</v>
      </c>
      <c r="G1845" t="str">
        <f t="shared" si="538"/>
        <v>0.99999968804978-0.000558524952286285i</v>
      </c>
      <c r="H1845" t="str">
        <f t="shared" si="539"/>
        <v>15.8615850001838+22.2126761962313i</v>
      </c>
      <c r="I1845" t="str">
        <f t="shared" si="540"/>
        <v>24.5707946778791-16.8846940878029i</v>
      </c>
      <c r="K1845" t="str">
        <f t="shared" si="541"/>
        <v>0.106454610495203-0.152244767711146i</v>
      </c>
      <c r="L1845" t="str">
        <f t="shared" si="542"/>
        <v>0.000833333333333333-0.870725711986199i</v>
      </c>
      <c r="M1845" t="str">
        <f t="shared" si="543"/>
        <v>0.005-0.306383699725626i</v>
      </c>
      <c r="N1845">
        <f t="shared" si="544"/>
        <v>45.695333674282381</v>
      </c>
      <c r="O1845">
        <f t="shared" si="545"/>
        <v>36.177057330388855</v>
      </c>
      <c r="P1845" s="3">
        <f t="shared" si="546"/>
        <v>36.177057330388855</v>
      </c>
      <c r="Q1845" s="3">
        <f t="shared" si="547"/>
        <v>-134.30466632571762</v>
      </c>
      <c r="R1845">
        <f t="shared" si="548"/>
        <v>45.695333674282381</v>
      </c>
      <c r="S1845">
        <f t="shared" si="549"/>
        <v>0.92595869506684458</v>
      </c>
      <c r="T1845">
        <f t="shared" si="532"/>
        <v>36.177057330388855</v>
      </c>
    </row>
    <row r="1846" spans="1:20" x14ac:dyDescent="0.25">
      <c r="A1846">
        <f t="shared" si="533"/>
        <v>5840.0783541571973</v>
      </c>
      <c r="B1846">
        <f t="shared" si="550"/>
        <v>929.47733810809859</v>
      </c>
      <c r="C1846" t="str">
        <f t="shared" si="534"/>
        <v>-44.7384743083525-45.7528321051049i</v>
      </c>
      <c r="D1846" t="str">
        <f t="shared" si="535"/>
        <v>3.47811932353521-17.1275012915073i</v>
      </c>
      <c r="E1846" t="str">
        <f t="shared" si="536"/>
        <v>158.071908340656-1.93418511955666i</v>
      </c>
      <c r="F1846" t="str">
        <f t="shared" si="537"/>
        <v>2.90990899525089-160.690988926292i</v>
      </c>
      <c r="G1846" t="str">
        <f t="shared" si="538"/>
        <v>0.999999685674455-0.000560647345773253i</v>
      </c>
      <c r="H1846" t="str">
        <f t="shared" si="539"/>
        <v>15.8671205744313+22.2993783239272i</v>
      </c>
      <c r="I1846" t="str">
        <f t="shared" si="540"/>
        <v>24.5734013285213-16.8234341006436i</v>
      </c>
      <c r="K1846" t="str">
        <f t="shared" si="541"/>
        <v>0.105918103496014-0.152032483373736i</v>
      </c>
      <c r="L1846" t="str">
        <f t="shared" si="542"/>
        <v>0.000833333333333333-0.867429479962344i</v>
      </c>
      <c r="M1846" t="str">
        <f t="shared" si="543"/>
        <v>0.005-0.305223849099049i</v>
      </c>
      <c r="N1846">
        <f t="shared" si="544"/>
        <v>45.642227291542241</v>
      </c>
      <c r="O1846">
        <f t="shared" si="545"/>
        <v>36.122382870245659</v>
      </c>
      <c r="P1846" s="3">
        <f t="shared" si="546"/>
        <v>36.122382870245659</v>
      </c>
      <c r="Q1846" s="3">
        <f t="shared" si="547"/>
        <v>-134.35777270845776</v>
      </c>
      <c r="R1846">
        <f t="shared" si="548"/>
        <v>45.642227291542241</v>
      </c>
      <c r="S1846">
        <f t="shared" si="549"/>
        <v>0.92947733810809863</v>
      </c>
      <c r="T1846">
        <f t="shared" si="532"/>
        <v>36.122382870245659</v>
      </c>
    </row>
    <row r="1847" spans="1:20" x14ac:dyDescent="0.25">
      <c r="A1847">
        <f t="shared" si="533"/>
        <v>5862.2706519029953</v>
      </c>
      <c r="B1847">
        <f t="shared" si="550"/>
        <v>933.00935199290939</v>
      </c>
      <c r="C1847" t="str">
        <f t="shared" si="534"/>
        <v>-44.4994023754705-45.424536944562i</v>
      </c>
      <c r="D1847" t="str">
        <f t="shared" si="535"/>
        <v>3.47811928031218-17.0626968769948i</v>
      </c>
      <c r="E1847" t="str">
        <f t="shared" si="536"/>
        <v>158.062550317028-1.92588557530402i</v>
      </c>
      <c r="F1847" t="str">
        <f t="shared" si="537"/>
        <v>2.90990898828628-160.082687137615i</v>
      </c>
      <c r="G1847" t="str">
        <f t="shared" si="538"/>
        <v>0.999999683281043-0.000562777804340232i</v>
      </c>
      <c r="H1847" t="str">
        <f t="shared" si="539"/>
        <v>15.8727003065498+22.3864366304426i</v>
      </c>
      <c r="I1847" t="str">
        <f t="shared" si="540"/>
        <v>24.5760283659741-16.7624176037351i</v>
      </c>
      <c r="K1847" t="str">
        <f t="shared" si="541"/>
        <v>0.105383098637294-0.151818609844444i</v>
      </c>
      <c r="L1847" t="str">
        <f t="shared" si="542"/>
        <v>0.000833333333333333-0.864145726202774i</v>
      </c>
      <c r="M1847" t="str">
        <f t="shared" si="543"/>
        <v>0.005-0.304068389220013i</v>
      </c>
      <c r="N1847">
        <f t="shared" si="544"/>
        <v>45.58943632482567</v>
      </c>
      <c r="O1847">
        <f t="shared" si="545"/>
        <v>36.067666163929708</v>
      </c>
      <c r="P1847" s="3">
        <f t="shared" si="546"/>
        <v>36.067666163929708</v>
      </c>
      <c r="Q1847" s="3">
        <f t="shared" si="547"/>
        <v>-134.41056367517433</v>
      </c>
      <c r="R1847">
        <f t="shared" si="548"/>
        <v>45.58943632482567</v>
      </c>
      <c r="S1847">
        <f t="shared" si="549"/>
        <v>0.93300935199290935</v>
      </c>
      <c r="T1847">
        <f t="shared" si="532"/>
        <v>36.067666163929708</v>
      </c>
    </row>
    <row r="1848" spans="1:20" x14ac:dyDescent="0.25">
      <c r="A1848">
        <f t="shared" si="533"/>
        <v>5884.5472803802268</v>
      </c>
      <c r="B1848">
        <f t="shared" si="550"/>
        <v>936.55478753048249</v>
      </c>
      <c r="C1848" t="str">
        <f t="shared" si="534"/>
        <v>-44.2610677580531-45.0985490286565i</v>
      </c>
      <c r="D1848" t="str">
        <f t="shared" si="535"/>
        <v>3.47811923676003-16.9981379151043i</v>
      </c>
      <c r="E1848" t="str">
        <f t="shared" si="536"/>
        <v>158.053229780043-1.91754358265816i</v>
      </c>
      <c r="F1848" t="str">
        <f t="shared" si="537"/>
        <v>2.90990898126863-159.476688192137i</v>
      </c>
      <c r="G1848" t="str">
        <f t="shared" si="538"/>
        <v>0.999999680869406-0.000564916358634351i</v>
      </c>
      <c r="H1848" t="str">
        <f t="shared" si="539"/>
        <v>15.8783245643749+22.4738527838601i</v>
      </c>
      <c r="I1848" t="str">
        <f t="shared" si="540"/>
        <v>24.5786759538679-16.7016437370365i</v>
      </c>
      <c r="K1848" t="str">
        <f t="shared" si="541"/>
        <v>0.104849604946712-0.15160315996482i</v>
      </c>
      <c r="L1848" t="str">
        <f t="shared" si="542"/>
        <v>0.000833333333333333-0.860874403469586i</v>
      </c>
      <c r="M1848" t="str">
        <f t="shared" si="543"/>
        <v>0.005-0.302917303466839i</v>
      </c>
      <c r="N1848">
        <f t="shared" si="544"/>
        <v>45.536962211013758</v>
      </c>
      <c r="O1848">
        <f t="shared" si="545"/>
        <v>36.012907442492015</v>
      </c>
      <c r="P1848" s="3">
        <f t="shared" si="546"/>
        <v>36.012907442492015</v>
      </c>
      <c r="Q1848" s="3">
        <f t="shared" si="547"/>
        <v>-134.46303778898624</v>
      </c>
      <c r="R1848">
        <f t="shared" si="548"/>
        <v>45.536962211013758</v>
      </c>
      <c r="S1848">
        <f t="shared" si="549"/>
        <v>0.93655478753048249</v>
      </c>
      <c r="T1848">
        <f t="shared" si="532"/>
        <v>36.012907442492015</v>
      </c>
    </row>
    <row r="1849" spans="1:20" x14ac:dyDescent="0.25">
      <c r="A1849">
        <f t="shared" si="533"/>
        <v>5906.9085600456719</v>
      </c>
      <c r="B1849">
        <f t="shared" si="550"/>
        <v>940.11369572309832</v>
      </c>
      <c r="C1849" t="str">
        <f t="shared" si="534"/>
        <v>-44.0234738757348-44.7748559936663i</v>
      </c>
      <c r="D1849" t="str">
        <f t="shared" si="535"/>
        <v>3.47811919287627-16.9338234771336i</v>
      </c>
      <c r="E1849" t="str">
        <f t="shared" si="536"/>
        <v>158.043946921898-1.90915934967883i</v>
      </c>
      <c r="F1849" t="str">
        <f t="shared" si="537"/>
        <v>2.90990897419755-158.872983372359i</v>
      </c>
      <c r="G1849" t="str">
        <f t="shared" si="538"/>
        <v>0.999999678439406-0.000567063039419198i</v>
      </c>
      <c r="H1849" t="str">
        <f t="shared" si="539"/>
        <v>15.8839937190476+22.5616284623761i</v>
      </c>
      <c r="I1849" t="str">
        <f t="shared" si="540"/>
        <v>24.5813442572108-16.6411116442146i</v>
      </c>
      <c r="K1849" t="str">
        <f t="shared" si="541"/>
        <v>0.104317631314302-0.151386146625756i</v>
      </c>
      <c r="L1849" t="str">
        <f t="shared" si="542"/>
        <v>0.000833333333333333-0.857615464703711i</v>
      </c>
      <c r="M1849" t="str">
        <f t="shared" si="543"/>
        <v>0.005-0.301770575280772i</v>
      </c>
      <c r="N1849">
        <f t="shared" si="544"/>
        <v>45.484806378500963</v>
      </c>
      <c r="O1849">
        <f t="shared" si="545"/>
        <v>35.958106938188308</v>
      </c>
      <c r="P1849" s="3">
        <f t="shared" si="546"/>
        <v>35.958106938188308</v>
      </c>
      <c r="Q1849" s="3">
        <f t="shared" si="547"/>
        <v>-134.51519362149904</v>
      </c>
      <c r="R1849">
        <f t="shared" si="548"/>
        <v>45.484806378500963</v>
      </c>
      <c r="S1849">
        <f t="shared" si="549"/>
        <v>0.94011369572309833</v>
      </c>
      <c r="T1849">
        <f t="shared" si="532"/>
        <v>35.958106938188308</v>
      </c>
    </row>
    <row r="1850" spans="1:20" x14ac:dyDescent="0.25">
      <c r="A1850">
        <f t="shared" si="533"/>
        <v>5929.3548125738453</v>
      </c>
      <c r="B1850">
        <f t="shared" si="550"/>
        <v>943.68612776684608</v>
      </c>
      <c r="C1850" t="str">
        <f t="shared" si="534"/>
        <v>-43.7866240844381-44.4534454856927i</v>
      </c>
      <c r="D1850" t="str">
        <f t="shared" si="535"/>
        <v>3.47811914865834-16.8697526378978i</v>
      </c>
      <c r="E1850" t="str">
        <f t="shared" si="536"/>
        <v>158.034701932441-1.90073308482336i</v>
      </c>
      <c r="F1850" t="str">
        <f t="shared" si="537"/>
        <v>2.90990896707264-158.271563993784i</v>
      </c>
      <c r="G1850" t="str">
        <f t="shared" si="538"/>
        <v>0.999999675990903-0.000569217877575259i</v>
      </c>
      <c r="H1850" t="str">
        <f t="shared" si="539"/>
        <v>15.8897081450472+22.6497653543853i</v>
      </c>
      <c r="I1850" t="str">
        <f t="shared" si="540"/>
        <v>24.5840334424014-16.5808204726348i</v>
      </c>
      <c r="K1850" t="str">
        <f t="shared" si="541"/>
        <v>0.103787186492296-0.151167582765792i</v>
      </c>
      <c r="L1850" t="str">
        <f t="shared" si="542"/>
        <v>0.000833333333333333-0.85436886302422i</v>
      </c>
      <c r="M1850" t="str">
        <f t="shared" si="543"/>
        <v>0.005-0.300628188165742i</v>
      </c>
      <c r="N1850">
        <f t="shared" si="544"/>
        <v>45.432970247162729</v>
      </c>
      <c r="O1850">
        <f t="shared" si="545"/>
        <v>35.903264884467823</v>
      </c>
      <c r="P1850" s="3">
        <f t="shared" si="546"/>
        <v>35.903264884467823</v>
      </c>
      <c r="Q1850" s="3">
        <f t="shared" si="547"/>
        <v>-134.56702975283727</v>
      </c>
      <c r="R1850">
        <f t="shared" si="548"/>
        <v>45.432970247162729</v>
      </c>
      <c r="S1850">
        <f t="shared" si="549"/>
        <v>0.94368612776684613</v>
      </c>
      <c r="T1850">
        <f t="shared" si="532"/>
        <v>35.903264884467823</v>
      </c>
    </row>
    <row r="1851" spans="1:20" x14ac:dyDescent="0.25">
      <c r="A1851">
        <f t="shared" si="533"/>
        <v>5951.8863608616257</v>
      </c>
      <c r="B1851">
        <f t="shared" si="550"/>
        <v>947.27213505236011</v>
      </c>
      <c r="C1851" t="str">
        <f t="shared" si="534"/>
        <v>-43.5505216764182-44.1343051613246i</v>
      </c>
      <c r="D1851" t="str">
        <f t="shared" si="535"/>
        <v>3.47811910410372-16.8059244757164i</v>
      </c>
      <c r="E1851" t="str">
        <f t="shared" si="536"/>
        <v>158.025494999173-1.8922649969163i</v>
      </c>
      <c r="F1851" t="str">
        <f t="shared" si="537"/>
        <v>2.90990895989344-157.672421404792i</v>
      </c>
      <c r="G1851" t="str">
        <f t="shared" si="538"/>
        <v>0.999999673523756-0.000571380904100363i</v>
      </c>
      <c r="H1851" t="str">
        <f t="shared" si="539"/>
        <v>15.895468220226+22.7382651585676i</v>
      </c>
      <c r="I1851" t="str">
        <f t="shared" si="540"/>
        <v>24.5867436772419-16.5207693733517i</v>
      </c>
      <c r="K1851" t="str">
        <f t="shared" si="541"/>
        <v>0.103258279094979-0.150947481369417i</v>
      </c>
      <c r="L1851" t="str">
        <f t="shared" si="542"/>
        <v>0.000833333333333333-0.851134551727661i</v>
      </c>
      <c r="M1851" t="str">
        <f t="shared" si="543"/>
        <v>0.005-0.299490125688128i</v>
      </c>
      <c r="N1851">
        <f t="shared" si="544"/>
        <v>45.381455228323006</v>
      </c>
      <c r="O1851">
        <f t="shared" si="545"/>
        <v>35.848381515961577</v>
      </c>
      <c r="P1851" s="3">
        <f t="shared" si="546"/>
        <v>35.848381515961577</v>
      </c>
      <c r="Q1851" s="3">
        <f t="shared" si="547"/>
        <v>-134.61854477167699</v>
      </c>
      <c r="R1851">
        <f t="shared" si="548"/>
        <v>45.381455228323006</v>
      </c>
      <c r="S1851">
        <f t="shared" si="549"/>
        <v>0.94727213505236008</v>
      </c>
      <c r="T1851">
        <f t="shared" si="532"/>
        <v>35.848381515961577</v>
      </c>
    </row>
    <row r="1852" spans="1:20" x14ac:dyDescent="0.25">
      <c r="A1852">
        <f t="shared" si="533"/>
        <v>5974.5035290329006</v>
      </c>
      <c r="B1852">
        <f t="shared" si="550"/>
        <v>950.87176916555916</v>
      </c>
      <c r="C1852" t="str">
        <f t="shared" si="534"/>
        <v>-43.3151698803183-43.8174226882995i</v>
      </c>
      <c r="D1852" t="str">
        <f t="shared" si="535"/>
        <v>3.47811905920986-16.7423380724i</v>
      </c>
      <c r="E1852" t="str">
        <f t="shared" si="536"/>
        <v>158.016326307255-1.8837552951148i</v>
      </c>
      <c r="F1852" t="str">
        <f t="shared" si="537"/>
        <v>2.90990895265961-157.075546986517i</v>
      </c>
      <c r="G1852" t="str">
        <f t="shared" si="538"/>
        <v>0.999999671037823-0.000573552150110133i</v>
      </c>
      <c r="H1852" t="str">
        <f t="shared" si="539"/>
        <v>15.9012743258426+22.8271295839744i</v>
      </c>
      <c r="I1852" t="str">
        <f t="shared" si="540"/>
        <v>24.589475130951-16.4609575011i</v>
      </c>
      <c r="K1852" t="str">
        <f t="shared" si="541"/>
        <v>0.102730917598564-0.150725855465379i</v>
      </c>
      <c r="L1852" t="str">
        <f t="shared" si="542"/>
        <v>0.000833333333333333-0.847912484287368i</v>
      </c>
      <c r="M1852" t="str">
        <f t="shared" si="543"/>
        <v>0.005-0.298356371476516i</v>
      </c>
      <c r="N1852">
        <f t="shared" si="544"/>
        <v>45.330262724722047</v>
      </c>
      <c r="O1852">
        <f t="shared" si="545"/>
        <v>35.793457068470815</v>
      </c>
      <c r="P1852" s="3">
        <f t="shared" si="546"/>
        <v>35.793457068470815</v>
      </c>
      <c r="Q1852" s="3">
        <f t="shared" si="547"/>
        <v>-134.66973727527795</v>
      </c>
      <c r="R1852">
        <f t="shared" si="548"/>
        <v>45.330262724722047</v>
      </c>
      <c r="S1852">
        <f t="shared" si="549"/>
        <v>0.95087176916555916</v>
      </c>
      <c r="T1852">
        <f t="shared" si="532"/>
        <v>35.793457068470815</v>
      </c>
    </row>
    <row r="1853" spans="1:20" x14ac:dyDescent="0.25">
      <c r="A1853">
        <f t="shared" si="533"/>
        <v>5997.206642443226</v>
      </c>
      <c r="B1853">
        <f t="shared" si="550"/>
        <v>954.48508188838832</v>
      </c>
      <c r="C1853" t="str">
        <f t="shared" si="534"/>
        <v>-43.080571861231-43.5027857461604i</v>
      </c>
      <c r="D1853" t="str">
        <f t="shared" si="535"/>
        <v>3.47811901397414-16.6789925132365i</v>
      </c>
      <c r="E1853" t="str">
        <f t="shared" si="536"/>
        <v>158.00719603951-1.87520418887873i</v>
      </c>
      <c r="F1853" t="str">
        <f t="shared" si="537"/>
        <v>2.90990894537069-156.480932152719i</v>
      </c>
      <c r="G1853" t="str">
        <f t="shared" si="538"/>
        <v>0.999999668532961-0.000575731646838422i</v>
      </c>
      <c r="H1853" t="str">
        <f t="shared" si="539"/>
        <v>15.9071268465968+22.9163603501164i</v>
      </c>
      <c r="I1853" t="str">
        <f t="shared" si="540"/>
        <v>24.5922279741759-16.4013840142843i</v>
      </c>
      <c r="K1853" t="str">
        <f t="shared" si="541"/>
        <v>0.102205110341099-0.150502718124997i</v>
      </c>
      <c r="L1853" t="str">
        <f t="shared" si="542"/>
        <v>0.000833333333333333-0.844702614352826i</v>
      </c>
      <c r="M1853" t="str">
        <f t="shared" si="543"/>
        <v>0.005-0.297226909221475i</v>
      </c>
      <c r="N1853">
        <f t="shared" si="544"/>
        <v>45.279394130486935</v>
      </c>
      <c r="O1853">
        <f t="shared" si="545"/>
        <v>35.738491778955009</v>
      </c>
      <c r="P1853" s="3">
        <f t="shared" si="546"/>
        <v>35.738491778955009</v>
      </c>
      <c r="Q1853" s="3">
        <f t="shared" si="547"/>
        <v>-134.72060586951307</v>
      </c>
      <c r="R1853">
        <f t="shared" si="548"/>
        <v>45.279394130486935</v>
      </c>
      <c r="S1853">
        <f t="shared" si="549"/>
        <v>0.95448508188838832</v>
      </c>
      <c r="T1853">
        <f t="shared" si="532"/>
        <v>35.738491778955009</v>
      </c>
    </row>
    <row r="1854" spans="1:20" x14ac:dyDescent="0.25">
      <c r="A1854">
        <f t="shared" si="533"/>
        <v>6019.9960276845104</v>
      </c>
      <c r="B1854">
        <f t="shared" si="550"/>
        <v>958.11212519956428</v>
      </c>
      <c r="C1854" t="str">
        <f t="shared" si="534"/>
        <v>-42.8467307207768-43.1903820269117i</v>
      </c>
      <c r="D1854" t="str">
        <f t="shared" si="535"/>
        <v>3.47811896839399-16.615886886979i</v>
      </c>
      <c r="E1854" t="str">
        <f t="shared" si="536"/>
        <v>157.998104376431-1.866611887938i</v>
      </c>
      <c r="F1854" t="str">
        <f t="shared" si="537"/>
        <v>2.90990893802626-155.888568349665i</v>
      </c>
      <c r="G1854" t="str">
        <f t="shared" si="538"/>
        <v>0.999999666009026-0.000577919425637777i</v>
      </c>
      <c r="H1854" t="str">
        <f t="shared" si="539"/>
        <v>15.9130261706648+23.0059591870532i</v>
      </c>
      <c r="I1854" t="str">
        <f t="shared" si="540"/>
        <v>24.5950023790073-16.3420480749711i</v>
      </c>
      <c r="K1854" t="str">
        <f t="shared" si="541"/>
        <v>0.101680865522386-0.15027808246048i</v>
      </c>
      <c r="L1854" t="str">
        <f t="shared" si="542"/>
        <v>0.000833333333333333-0.84150489574898i</v>
      </c>
      <c r="M1854" t="str">
        <f t="shared" si="543"/>
        <v>0.005-0.296101722675309i</v>
      </c>
      <c r="N1854">
        <f t="shared" si="544"/>
        <v>45.228850831100118</v>
      </c>
      <c r="O1854">
        <f t="shared" si="545"/>
        <v>35.683485885520788</v>
      </c>
      <c r="P1854" s="3">
        <f t="shared" si="546"/>
        <v>35.683485885520788</v>
      </c>
      <c r="Q1854" s="3">
        <f t="shared" si="547"/>
        <v>-134.77114916889988</v>
      </c>
      <c r="R1854">
        <f t="shared" si="548"/>
        <v>45.228850831100118</v>
      </c>
      <c r="S1854">
        <f t="shared" si="549"/>
        <v>0.95811212519956424</v>
      </c>
      <c r="T1854">
        <f t="shared" si="532"/>
        <v>35.683485885520788</v>
      </c>
    </row>
    <row r="1855" spans="1:20" x14ac:dyDescent="0.25">
      <c r="A1855">
        <f t="shared" si="533"/>
        <v>6042.8720125897116</v>
      </c>
      <c r="B1855">
        <f t="shared" si="550"/>
        <v>961.75295127532263</v>
      </c>
      <c r="C1855" t="str">
        <f t="shared" si="534"/>
        <v>-42.6136494971832-42.8801992356708i</v>
      </c>
      <c r="D1855" t="str">
        <f t="shared" si="535"/>
        <v>3.47811892246677-16.5530202858319i</v>
      </c>
      <c r="E1855" t="str">
        <f t="shared" si="536"/>
        <v>157.989051496189-1.85797860225803i</v>
      </c>
      <c r="F1855" t="str">
        <f t="shared" si="537"/>
        <v>2.90990893062591-155.298447056002i</v>
      </c>
      <c r="G1855" t="str">
        <f t="shared" si="538"/>
        <v>0.999999663465873-0.000580115517979877i</v>
      </c>
      <c r="H1855" t="str">
        <f t="shared" si="539"/>
        <v>15.918972689735+23.0959278354825i</v>
      </c>
      <c r="I1855" t="str">
        <f t="shared" si="540"/>
        <v>24.5977985189909-16.2829488488799i</v>
      </c>
      <c r="K1855" t="str">
        <f t="shared" si="541"/>
        <v>0.101158191203935-0.150051961623245i</v>
      </c>
      <c r="L1855" t="str">
        <f t="shared" si="542"/>
        <v>0.000833333333333333-0.83831928247557i</v>
      </c>
      <c r="M1855" t="str">
        <f t="shared" si="543"/>
        <v>0.005-0.294980795651832i</v>
      </c>
      <c r="N1855">
        <f t="shared" si="544"/>
        <v>45.178634203373861</v>
      </c>
      <c r="O1855">
        <f t="shared" si="545"/>
        <v>35.628439627410003</v>
      </c>
      <c r="P1855" s="3">
        <f t="shared" si="546"/>
        <v>35.628439627410003</v>
      </c>
      <c r="Q1855" s="3">
        <f t="shared" si="547"/>
        <v>-134.82136579662614</v>
      </c>
      <c r="R1855">
        <f t="shared" si="548"/>
        <v>45.178634203373861</v>
      </c>
      <c r="S1855">
        <f t="shared" si="549"/>
        <v>0.96175295127532268</v>
      </c>
      <c r="T1855">
        <f t="shared" si="532"/>
        <v>35.628439627410003</v>
      </c>
    </row>
    <row r="1856" spans="1:20" x14ac:dyDescent="0.25">
      <c r="A1856">
        <f t="shared" si="533"/>
        <v>6065.8349262375523</v>
      </c>
      <c r="B1856">
        <f t="shared" si="550"/>
        <v>965.40761249016884</v>
      </c>
      <c r="C1856" t="str">
        <f t="shared" si="534"/>
        <v>-42.3813311653817-42.5722250913126i</v>
      </c>
      <c r="D1856" t="str">
        <f t="shared" si="535"/>
        <v>3.47811887618983-16.4903918054378i</v>
      </c>
      <c r="E1856" t="str">
        <f t="shared" si="536"/>
        <v>157.980037574636-1.84930454201247i</v>
      </c>
      <c r="F1856" t="str">
        <f t="shared" si="537"/>
        <v>2.90990892316921-154.710559782637i</v>
      </c>
      <c r="G1856" t="str">
        <f t="shared" si="538"/>
        <v>0.999999660903355-0.000582319955455995i</v>
      </c>
      <c r="H1856" t="str">
        <f t="shared" si="539"/>
        <v>15.9249667990416+23.1862680468306i</v>
      </c>
      <c r="I1856" t="str">
        <f t="shared" si="540"/>
        <v>24.6006165691413-16.2240855053716i</v>
      </c>
      <c r="K1856" t="str">
        <f t="shared" si="541"/>
        <v>0.10063709530893-0.149824368802255i</v>
      </c>
      <c r="L1856" t="str">
        <f t="shared" si="542"/>
        <v>0.000833333333333333-0.835145728706488i</v>
      </c>
      <c r="M1856" t="str">
        <f t="shared" si="543"/>
        <v>0.005-0.293864112026132i</v>
      </c>
      <c r="N1856">
        <f t="shared" si="544"/>
        <v>45.128745615418296</v>
      </c>
      <c r="O1856">
        <f t="shared" si="545"/>
        <v>35.57335324498824</v>
      </c>
      <c r="P1856" s="3">
        <f t="shared" si="546"/>
        <v>35.57335324498824</v>
      </c>
      <c r="Q1856" s="3">
        <f t="shared" si="547"/>
        <v>-134.8712543845817</v>
      </c>
      <c r="R1856">
        <f t="shared" si="548"/>
        <v>45.128745615418296</v>
      </c>
      <c r="S1856">
        <f t="shared" si="549"/>
        <v>0.96540761249016882</v>
      </c>
      <c r="T1856">
        <f t="shared" si="532"/>
        <v>35.57335324498824</v>
      </c>
    </row>
    <row r="1857" spans="1:20" x14ac:dyDescent="0.25">
      <c r="A1857">
        <f t="shared" si="533"/>
        <v>6088.8850989572557</v>
      </c>
      <c r="B1857">
        <f t="shared" si="550"/>
        <v>969.07616141763151</v>
      </c>
      <c r="C1857" t="str">
        <f t="shared" si="534"/>
        <v>-42.1497786371083-42.2664473271163i</v>
      </c>
      <c r="D1857" t="str">
        <f t="shared" si="535"/>
        <v>3.47811882956051-16.4280005448652i</v>
      </c>
      <c r="E1857" t="str">
        <f t="shared" si="536"/>
        <v>157.971062785318-1.84058991754762i</v>
      </c>
      <c r="F1857" t="str">
        <f t="shared" si="537"/>
        <v>2.90990891565575-154.124898072615i</v>
      </c>
      <c r="G1857" t="str">
        <f t="shared" si="538"/>
        <v>0.999999658321324-0.000584532769777446i</v>
      </c>
      <c r="H1857" t="str">
        <f t="shared" si="539"/>
        <v>15.9310088974045+23.2769815833457i</v>
      </c>
      <c r="I1857" t="str">
        <f t="shared" si="540"/>
        <v>24.6034567059567-16.1654572174438i</v>
      </c>
      <c r="K1857" t="str">
        <f t="shared" si="541"/>
        <v>0.100117585622224-0.14959531722234i</v>
      </c>
      <c r="L1857" t="str">
        <f t="shared" si="542"/>
        <v>0.000833333333333333-0.831984188789089i</v>
      </c>
      <c r="M1857" t="str">
        <f t="shared" si="543"/>
        <v>0.005-0.292751655734342i</v>
      </c>
      <c r="N1857">
        <f t="shared" si="544"/>
        <v>45.079186426617923</v>
      </c>
      <c r="O1857">
        <f t="shared" si="545"/>
        <v>35.51822697973342</v>
      </c>
      <c r="P1857" s="3">
        <f t="shared" si="546"/>
        <v>35.51822697973342</v>
      </c>
      <c r="Q1857" s="3">
        <f t="shared" si="547"/>
        <v>-134.92081357338208</v>
      </c>
      <c r="R1857">
        <f t="shared" si="548"/>
        <v>45.079186426617923</v>
      </c>
      <c r="S1857">
        <f t="shared" si="549"/>
        <v>0.96907616141763153</v>
      </c>
      <c r="T1857">
        <f t="shared" si="532"/>
        <v>35.51822697973342</v>
      </c>
    </row>
    <row r="1858" spans="1:20" x14ac:dyDescent="0.25">
      <c r="A1858">
        <f t="shared" si="533"/>
        <v>6112.0228623332923</v>
      </c>
      <c r="B1858">
        <f t="shared" si="550"/>
        <v>972.75865083101849</v>
      </c>
      <c r="C1858" t="str">
        <f t="shared" si="534"/>
        <v>-41.9189947610149-41.9628536914019i</v>
      </c>
      <c r="D1858" t="str">
        <f t="shared" si="535"/>
        <v>3.47811878257617-16.3658456065948i</v>
      </c>
      <c r="E1858" t="str">
        <f t="shared" si="536"/>
        <v>157.962127299472-1.83183493935291i</v>
      </c>
      <c r="F1858" t="str">
        <f t="shared" si="537"/>
        <v>2.90990890808506-153.541453500995i</v>
      </c>
      <c r="G1858" t="str">
        <f t="shared" si="538"/>
        <v>0.999999655719634-0.000586753992776047i</v>
      </c>
      <c r="H1858" t="str">
        <f t="shared" si="539"/>
        <v>15.9370993872624+23.3680702181885i</v>
      </c>
      <c r="I1858" t="str">
        <f t="shared" si="540"/>
        <v>24.6063191074305-16.1070631617184i</v>
      </c>
      <c r="K1858" t="str">
        <f t="shared" si="541"/>
        <v>0.0995996697903574-0.14936482014255i</v>
      </c>
      <c r="L1858" t="str">
        <f t="shared" si="542"/>
        <v>0.000833333333333333-0.828834617243564i</v>
      </c>
      <c r="M1858" t="str">
        <f t="shared" si="543"/>
        <v>0.005-0.291643410773403i</v>
      </c>
      <c r="N1858">
        <f t="shared" si="544"/>
        <v>45.029957987603893</v>
      </c>
      <c r="O1858">
        <f t="shared" si="545"/>
        <v>35.463061074223951</v>
      </c>
      <c r="P1858" s="3">
        <f t="shared" si="546"/>
        <v>35.463061074223951</v>
      </c>
      <c r="Q1858" s="3">
        <f t="shared" si="547"/>
        <v>-134.97004201239611</v>
      </c>
      <c r="R1858">
        <f t="shared" si="548"/>
        <v>45.029957987603893</v>
      </c>
      <c r="S1858">
        <f t="shared" si="549"/>
        <v>0.97275865083101853</v>
      </c>
      <c r="T1858">
        <f t="shared" si="532"/>
        <v>35.463061074223951</v>
      </c>
    </row>
    <row r="1859" spans="1:20" x14ac:dyDescent="0.25">
      <c r="A1859">
        <f t="shared" si="533"/>
        <v>6135.2485492101596</v>
      </c>
      <c r="B1859">
        <f t="shared" si="550"/>
        <v>976.45513370417643</v>
      </c>
      <c r="C1859" t="str">
        <f t="shared" si="534"/>
        <v>-41.6889823227925-41.661431948167i</v>
      </c>
      <c r="D1859" t="str">
        <f t="shared" si="535"/>
        <v>3.47811873523406-16.3039260965068i</v>
      </c>
      <c r="E1859" t="str">
        <f t="shared" si="536"/>
        <v>157.953231286048-1.82303981803033i</v>
      </c>
      <c r="F1859" t="str">
        <f t="shared" si="537"/>
        <v>2.90990890045671-152.960217674731i</v>
      </c>
      <c r="G1859" t="str">
        <f t="shared" si="538"/>
        <v>0.999999653098132-0.000588983656404574i</v>
      </c>
      <c r="H1859" t="str">
        <f t="shared" si="539"/>
        <v>15.9432386747126+23.4595357355282i</v>
      </c>
      <c r="I1859" t="str">
        <f t="shared" si="540"/>
        <v>24.6092039530671-16.048902518435i</v>
      </c>
      <c r="K1859" t="str">
        <f t="shared" si="541"/>
        <v>0.099083355321592-0.149132890854492i</v>
      </c>
      <c r="L1859" t="str">
        <f t="shared" si="542"/>
        <v>0.000833333333333333-0.825696968762263i</v>
      </c>
      <c r="M1859" t="str">
        <f t="shared" si="543"/>
        <v>0.005-0.29053936120084i</v>
      </c>
      <c r="N1859">
        <f t="shared" si="544"/>
        <v>44.981061640228603</v>
      </c>
      <c r="O1859">
        <f t="shared" si="545"/>
        <v>35.40785577212759</v>
      </c>
      <c r="P1859" s="3">
        <f t="shared" si="546"/>
        <v>35.40785577212759</v>
      </c>
      <c r="Q1859" s="3">
        <f t="shared" si="547"/>
        <v>-135.0189383597714</v>
      </c>
      <c r="R1859">
        <f t="shared" si="548"/>
        <v>44.981061640228603</v>
      </c>
      <c r="S1859">
        <f t="shared" si="549"/>
        <v>0.97645513370417647</v>
      </c>
      <c r="T1859">
        <f t="shared" si="532"/>
        <v>35.40785577212759</v>
      </c>
    </row>
    <row r="1860" spans="1:20" x14ac:dyDescent="0.25">
      <c r="A1860">
        <f t="shared" si="533"/>
        <v>6158.5624936971581</v>
      </c>
      <c r="B1860">
        <f t="shared" si="550"/>
        <v>980.1656632122523</v>
      </c>
      <c r="C1860" t="str">
        <f t="shared" si="534"/>
        <v>-41.459744045301-41.3621698777189i</v>
      </c>
      <c r="D1860" t="str">
        <f t="shared" si="535"/>
        <v>3.47811868753147-16.2422411238684i</v>
      </c>
      <c r="E1860" t="str">
        <f t="shared" si="536"/>
        <v>157.94437491171-1.81420476426083i</v>
      </c>
      <c r="F1860" t="str">
        <f t="shared" si="537"/>
        <v>2.90990889277031-152.38118223255i</v>
      </c>
      <c r="G1860" t="str">
        <f t="shared" si="538"/>
        <v>0.99999965045667-0.00059122179273722i</v>
      </c>
      <c r="H1860" t="str">
        <f t="shared" si="539"/>
        <v>15.9494271695467+23.5513799306357i</v>
      </c>
      <c r="I1860" t="str">
        <f t="shared" si="540"/>
        <v>24.6121114238943-15.9909744714413i</v>
      </c>
      <c r="K1860" t="str">
        <f t="shared" si="541"/>
        <v>0.0985686495859739-0.14889954268069i</v>
      </c>
      <c r="L1860" t="str">
        <f t="shared" si="542"/>
        <v>0.000833333333333333-0.822571198209071i</v>
      </c>
      <c r="M1860" t="str">
        <f t="shared" si="543"/>
        <v>0.005-0.289439491134528i</v>
      </c>
      <c r="N1860">
        <f t="shared" si="544"/>
        <v>44.932498717541876</v>
      </c>
      <c r="O1860">
        <f t="shared" si="545"/>
        <v>35.35261131819005</v>
      </c>
      <c r="P1860" s="3">
        <f t="shared" si="546"/>
        <v>35.35261131819005</v>
      </c>
      <c r="Q1860" s="3">
        <f t="shared" si="547"/>
        <v>-135.06750128245812</v>
      </c>
      <c r="R1860">
        <f t="shared" si="548"/>
        <v>44.932498717541876</v>
      </c>
      <c r="S1860">
        <f t="shared" si="549"/>
        <v>0.98016566321225229</v>
      </c>
      <c r="T1860">
        <f t="shared" si="532"/>
        <v>35.35261131819005</v>
      </c>
    </row>
    <row r="1861" spans="1:20" x14ac:dyDescent="0.25">
      <c r="A1861">
        <f t="shared" si="533"/>
        <v>6181.9650311732075</v>
      </c>
      <c r="B1861">
        <f t="shared" si="550"/>
        <v>983.89029273245887</v>
      </c>
      <c r="C1861" t="str">
        <f t="shared" si="534"/>
        <v>-41.2312825887048-41.0650552772973i</v>
      </c>
      <c r="D1861" t="str">
        <f t="shared" si="535"/>
        <v>3.47811863946563-16.1807898013205i</v>
      </c>
      <c r="E1861" t="str">
        <f t="shared" si="536"/>
        <v>157.935558340839-1.80532998877708i</v>
      </c>
      <c r="F1861" t="str">
        <f t="shared" si="537"/>
        <v>2.90990888502536-151.804338844834i</v>
      </c>
      <c r="G1861" t="str">
        <f t="shared" si="538"/>
        <v>0.999999647795094-0.00059346843397006i</v>
      </c>
      <c r="H1861" t="str">
        <f t="shared" si="539"/>
        <v>15.95566528529+23.6436046099809i</v>
      </c>
      <c r="I1861" t="str">
        <f t="shared" si="540"/>
        <v>24.6150417024792-15.9332782081854i</v>
      </c>
      <c r="K1861" t="str">
        <f t="shared" si="541"/>
        <v>0.0980555598154159-0.148664788972939i</v>
      </c>
      <c r="L1861" t="str">
        <f t="shared" si="542"/>
        <v>0.000833333333333333-0.819457260618721i</v>
      </c>
      <c r="M1861" t="str">
        <f t="shared" si="543"/>
        <v>0.005-0.288343784752469i</v>
      </c>
      <c r="N1861">
        <f t="shared" si="544"/>
        <v>44.884270543767371</v>
      </c>
      <c r="O1861">
        <f t="shared" si="545"/>
        <v>35.297327958222787</v>
      </c>
      <c r="P1861" s="3">
        <f t="shared" si="546"/>
        <v>35.297327958222787</v>
      </c>
      <c r="Q1861" s="3">
        <f t="shared" si="547"/>
        <v>-135.11572945623263</v>
      </c>
      <c r="R1861">
        <f t="shared" si="548"/>
        <v>44.884270543767371</v>
      </c>
      <c r="S1861">
        <f t="shared" si="549"/>
        <v>0.98389029273245887</v>
      </c>
      <c r="T1861">
        <f t="shared" si="532"/>
        <v>35.297327958222787</v>
      </c>
    </row>
    <row r="1862" spans="1:20" x14ac:dyDescent="0.25">
      <c r="A1862">
        <f t="shared" si="533"/>
        <v>6205.4564982916654</v>
      </c>
      <c r="B1862">
        <f t="shared" si="550"/>
        <v>987.62907584484219</v>
      </c>
      <c r="C1862" t="str">
        <f t="shared" si="534"/>
        <v>-41.0036005506262-40.7700759617018i</v>
      </c>
      <c r="D1862" t="str">
        <f t="shared" si="535"/>
        <v>3.47811859103381-16.1195712448652i</v>
      </c>
      <c r="E1862" t="str">
        <f t="shared" si="536"/>
        <v>157.926781735555-1.79641570232913i</v>
      </c>
      <c r="F1862" t="str">
        <f t="shared" si="537"/>
        <v>2.90990887722144-151.229679213497i</v>
      </c>
      <c r="G1862" t="str">
        <f t="shared" si="538"/>
        <v>0.999999645113252-0.000595723612421509i</v>
      </c>
      <c r="H1862" t="str">
        <f t="shared" si="539"/>
        <v>15.9619534392389+23.7362115913286i</v>
      </c>
      <c r="I1862" t="str">
        <f t="shared" si="540"/>
        <v>24.6179949729405-15.8758129197067i</v>
      </c>
      <c r="K1862" t="str">
        <f t="shared" si="541"/>
        <v>0.0975440931037993-0.148428643110681i</v>
      </c>
      <c r="L1862" t="str">
        <f t="shared" si="542"/>
        <v>0.000833333333333333-0.816355111196178i</v>
      </c>
      <c r="M1862" t="str">
        <f t="shared" si="543"/>
        <v>0.005-0.287252226292558i</v>
      </c>
      <c r="N1862">
        <f t="shared" si="544"/>
        <v>44.836378434279681</v>
      </c>
      <c r="O1862">
        <f t="shared" si="545"/>
        <v>35.242005939092721</v>
      </c>
      <c r="P1862" s="3">
        <f t="shared" si="546"/>
        <v>35.242005939092721</v>
      </c>
      <c r="Q1862" s="3">
        <f t="shared" si="547"/>
        <v>-135.16362156572032</v>
      </c>
      <c r="R1862">
        <f t="shared" si="548"/>
        <v>44.836378434279681</v>
      </c>
      <c r="S1862">
        <f t="shared" si="549"/>
        <v>0.98762907584484216</v>
      </c>
      <c r="T1862">
        <f t="shared" si="532"/>
        <v>35.242005939092721</v>
      </c>
    </row>
    <row r="1863" spans="1:20" x14ac:dyDescent="0.25">
      <c r="A1863">
        <f t="shared" si="533"/>
        <v>6229.0372329851743</v>
      </c>
      <c r="B1863">
        <f t="shared" si="550"/>
        <v>991.38206633305265</v>
      </c>
      <c r="C1863" t="str">
        <f t="shared" si="534"/>
        <v>-40.7767004662985-40.4772197639064i</v>
      </c>
      <c r="D1863" t="str">
        <f t="shared" si="535"/>
        <v>3.47811854223322-16.058584573853i</v>
      </c>
      <c r="E1863" t="str">
        <f t="shared" si="536"/>
        <v>157.91804525572-1.78746211565659i</v>
      </c>
      <c r="F1863" t="str">
        <f t="shared" si="537"/>
        <v>2.9099088693581-150.657195071866i</v>
      </c>
      <c r="G1863" t="str">
        <f t="shared" si="538"/>
        <v>0.999999642410989-0.000597987360532791i</v>
      </c>
      <c r="H1863" t="str">
        <f t="shared" si="539"/>
        <v>15.9682920525004+23.8292027038374i</v>
      </c>
      <c r="I1863" t="str">
        <f t="shared" si="540"/>
        <v>24.6209714209642-15.8185778006277i</v>
      </c>
      <c r="K1863" t="str">
        <f t="shared" si="541"/>
        <v>0.0970342564071008-0.148191118499374i</v>
      </c>
      <c r="L1863" t="str">
        <f t="shared" si="542"/>
        <v>0.000833333333333333-0.813264705315976i</v>
      </c>
      <c r="M1863" t="str">
        <f t="shared" si="543"/>
        <v>0.005-0.286164800052359i</v>
      </c>
      <c r="N1863">
        <f t="shared" si="544"/>
        <v>44.788823695582749</v>
      </c>
      <c r="O1863">
        <f t="shared" si="545"/>
        <v>35.186645508710122</v>
      </c>
      <c r="P1863" s="3">
        <f t="shared" si="546"/>
        <v>35.186645508710122</v>
      </c>
      <c r="Q1863" s="3">
        <f t="shared" si="547"/>
        <v>-135.21117630441725</v>
      </c>
      <c r="R1863">
        <f t="shared" si="548"/>
        <v>44.788823695582749</v>
      </c>
      <c r="S1863">
        <f t="shared" si="549"/>
        <v>0.9913820663330527</v>
      </c>
      <c r="T1863">
        <f t="shared" si="532"/>
        <v>35.186645508710122</v>
      </c>
    </row>
    <row r="1864" spans="1:20" x14ac:dyDescent="0.25">
      <c r="A1864">
        <f t="shared" si="533"/>
        <v>6252.707574470518</v>
      </c>
      <c r="B1864">
        <f t="shared" si="550"/>
        <v>995.14931818511832</v>
      </c>
      <c r="C1864" t="str">
        <f t="shared" si="534"/>
        <v>-40.5505848087317-40.1864745356715i</v>
      </c>
      <c r="D1864" t="str">
        <f t="shared" si="535"/>
        <v>3.47811849306103-15.9978289109701i</v>
      </c>
      <c r="E1864" t="str">
        <f t="shared" si="536"/>
        <v>157.909349058943-1.77846943945803i</v>
      </c>
      <c r="F1864" t="str">
        <f t="shared" si="537"/>
        <v>2.90990886143489-150.086878184566i</v>
      </c>
      <c r="G1864" t="str">
        <f t="shared" si="538"/>
        <v>0.99999963968815-0.000600259710868405i</v>
      </c>
      <c r="H1864" t="str">
        <f t="shared" si="539"/>
        <v>15.9746815500314+23.9225797881583i</v>
      </c>
      <c r="I1864" t="str">
        <f t="shared" si="540"/>
        <v>24.6239712338182-15.7615720491462i</v>
      </c>
      <c r="K1864" t="str">
        <f t="shared" si="541"/>
        <v>0.0965260565435384-0.14795222856888i</v>
      </c>
      <c r="L1864" t="str">
        <f t="shared" si="542"/>
        <v>0.000833333333333333-0.810185998521592i</v>
      </c>
      <c r="M1864" t="str">
        <f t="shared" si="543"/>
        <v>0.005-0.285081490388881i</v>
      </c>
      <c r="N1864">
        <f t="shared" si="544"/>
        <v>44.741607625287941</v>
      </c>
      <c r="O1864">
        <f t="shared" si="545"/>
        <v>35.131246916017254</v>
      </c>
      <c r="P1864" s="3">
        <f t="shared" si="546"/>
        <v>35.131246916017254</v>
      </c>
      <c r="Q1864" s="3">
        <f t="shared" si="547"/>
        <v>-135.25839237471206</v>
      </c>
      <c r="R1864">
        <f t="shared" si="548"/>
        <v>44.741607625287941</v>
      </c>
      <c r="S1864">
        <f t="shared" si="549"/>
        <v>0.99514931818511831</v>
      </c>
      <c r="T1864">
        <f t="shared" si="532"/>
        <v>35.131246916017254</v>
      </c>
    </row>
    <row r="1865" spans="1:20" x14ac:dyDescent="0.25">
      <c r="A1865">
        <f t="shared" si="533"/>
        <v>6276.467863253506</v>
      </c>
      <c r="B1865">
        <f t="shared" si="550"/>
        <v>998.93088559422176</v>
      </c>
      <c r="C1865" t="str">
        <f t="shared" si="534"/>
        <v>-40.325255988888-39.8978281481563i</v>
      </c>
      <c r="D1865" t="str">
        <f t="shared" si="535"/>
        <v>3.47811844351443-15.937303382226i</v>
      </c>
      <c r="E1865" t="str">
        <f t="shared" si="536"/>
        <v>157.900693300602-1.76943788436028i</v>
      </c>
      <c r="F1865" t="str">
        <f t="shared" si="537"/>
        <v>2.90990885345133-149.518720347396i</v>
      </c>
      <c r="G1865" t="str">
        <f t="shared" si="538"/>
        <v>0.999999636944578-0.000602540696116591i</v>
      </c>
      <c r="H1865" t="str">
        <f t="shared" si="539"/>
        <v>15.9811223606786+24.0163446965352i</v>
      </c>
      <c r="I1865" t="str">
        <f t="shared" si="540"/>
        <v>24.6269946003659-15.7047948670269i</v>
      </c>
      <c r="K1865" t="str">
        <f t="shared" si="541"/>
        <v>0.0960195001937402-0.147711986771854i</v>
      </c>
      <c r="L1865" t="str">
        <f t="shared" si="542"/>
        <v>0.000833333333333333-0.807118946524799i</v>
      </c>
      <c r="M1865" t="str">
        <f t="shared" si="543"/>
        <v>0.005-0.284002281718351i</v>
      </c>
      <c r="N1865">
        <f t="shared" si="544"/>
        <v>44.694731512095473</v>
      </c>
      <c r="O1865">
        <f t="shared" si="545"/>
        <v>35.075810410977645</v>
      </c>
      <c r="P1865" s="3">
        <f t="shared" si="546"/>
        <v>35.075810410977645</v>
      </c>
      <c r="Q1865" s="3">
        <f t="shared" si="547"/>
        <v>-135.30526848790453</v>
      </c>
      <c r="R1865">
        <f t="shared" si="548"/>
        <v>44.694731512095473</v>
      </c>
      <c r="S1865">
        <f t="shared" si="549"/>
        <v>0.99893088559422172</v>
      </c>
      <c r="T1865">
        <f t="shared" si="532"/>
        <v>35.075810410977645</v>
      </c>
    </row>
    <row r="1866" spans="1:20" x14ac:dyDescent="0.25">
      <c r="A1866">
        <f t="shared" si="533"/>
        <v>6300.3184411338698</v>
      </c>
      <c r="B1866">
        <f t="shared" si="550"/>
        <v>1002.7268229594798</v>
      </c>
      <c r="C1866" t="str">
        <f t="shared" si="534"/>
        <v>-40.1007163558618-39.6112684925175i</v>
      </c>
      <c r="D1866" t="str">
        <f t="shared" si="535"/>
        <v>3.47811839359055-15.8770071169405i</v>
      </c>
      <c r="E1866" t="str">
        <f t="shared" si="536"/>
        <v>157.892078133846-1.76036766088869i</v>
      </c>
      <c r="F1866" t="str">
        <f t="shared" si="537"/>
        <v>2.909908845407-148.952713387216i</v>
      </c>
      <c r="G1866" t="str">
        <f t="shared" si="538"/>
        <v>0.999999634180115-0.000604830349089801i</v>
      </c>
      <c r="H1866" t="str">
        <f t="shared" si="539"/>
        <v>15.987614917219+24.1104992929067i</v>
      </c>
      <c r="I1866" t="str">
        <f t="shared" si="540"/>
        <v>24.6300417110829-15.6482454595938i</v>
      </c>
      <c r="K1866" t="str">
        <f t="shared" si="541"/>
        <v>0.0955145939009295-0.147470406582146i</v>
      </c>
      <c r="L1866" t="str">
        <f t="shared" si="542"/>
        <v>0.000833333333333333-0.804063505205016i</v>
      </c>
      <c r="M1866" t="str">
        <f t="shared" si="543"/>
        <v>0.005-0.28292715851599i</v>
      </c>
      <c r="N1866">
        <f t="shared" si="544"/>
        <v>44.648196635773502</v>
      </c>
      <c r="O1866">
        <f t="shared" si="545"/>
        <v>35.02033624456417</v>
      </c>
      <c r="P1866" s="3">
        <f t="shared" si="546"/>
        <v>35.02033624456417</v>
      </c>
      <c r="Q1866" s="3">
        <f t="shared" si="547"/>
        <v>-135.3518033642265</v>
      </c>
      <c r="R1866">
        <f t="shared" si="548"/>
        <v>44.648196635773502</v>
      </c>
      <c r="S1866">
        <f t="shared" si="549"/>
        <v>1.0027268229594799</v>
      </c>
      <c r="T1866">
        <f t="shared" si="532"/>
        <v>35.02033624456417</v>
      </c>
    </row>
    <row r="1867" spans="1:20" x14ac:dyDescent="0.25">
      <c r="A1867">
        <f t="shared" si="533"/>
        <v>6324.2596512101791</v>
      </c>
      <c r="B1867">
        <f t="shared" si="550"/>
        <v>1006.5371848867259</v>
      </c>
      <c r="C1867" t="str">
        <f t="shared" si="534"/>
        <v>-39.8769681970719-39.3267834805105i</v>
      </c>
      <c r="D1867" t="str">
        <f t="shared" si="535"/>
        <v>3.47811834328654-15.8169392477316i</v>
      </c>
      <c r="E1867" t="str">
        <f t="shared" si="536"/>
        <v>157.883503709607-1.75125897943801i</v>
      </c>
      <c r="F1867" t="str">
        <f t="shared" si="537"/>
        <v>2.9099088373014-148.388849161824i</v>
      </c>
      <c r="G1867" t="str">
        <f t="shared" si="538"/>
        <v>0.999999631394602-0.000607128702725178i</v>
      </c>
      <c r="H1867" t="str">
        <f t="shared" si="539"/>
        <v>15.9941596563998+24.2050454530075i</v>
      </c>
      <c r="I1867" t="str">
        <f t="shared" si="540"/>
        <v>24.6331127580697-15.591923035721i</v>
      </c>
      <c r="K1867" t="str">
        <f t="shared" si="541"/>
        <v>0.0950113440711384-0.147227501493214i</v>
      </c>
      <c r="L1867" t="str">
        <f t="shared" si="542"/>
        <v>0.000833333333333333-0.801019630608705i</v>
      </c>
      <c r="M1867" t="str">
        <f t="shared" si="543"/>
        <v>0.005-0.28185610531579i</v>
      </c>
      <c r="N1867">
        <f t="shared" si="544"/>
        <v>44.602004267140131</v>
      </c>
      <c r="O1867">
        <f t="shared" si="545"/>
        <v>34.964824668748264</v>
      </c>
      <c r="P1867" s="3">
        <f t="shared" si="546"/>
        <v>34.964824668748264</v>
      </c>
      <c r="Q1867" s="3">
        <f t="shared" si="547"/>
        <v>-135.39799573285987</v>
      </c>
      <c r="R1867">
        <f t="shared" si="548"/>
        <v>44.602004267140131</v>
      </c>
      <c r="S1867">
        <f t="shared" si="549"/>
        <v>1.0065371848867259</v>
      </c>
      <c r="T1867">
        <f t="shared" si="532"/>
        <v>34.964824668748264</v>
      </c>
    </row>
    <row r="1868" spans="1:20" x14ac:dyDescent="0.25">
      <c r="A1868">
        <f t="shared" si="533"/>
        <v>6348.2918378847771</v>
      </c>
      <c r="B1868">
        <f t="shared" si="550"/>
        <v>1010.3620261892954</v>
      </c>
      <c r="C1868" t="str">
        <f t="shared" si="534"/>
        <v>-39.6540137384593-39.0443610450811i</v>
      </c>
      <c r="D1868" t="str">
        <f t="shared" si="535"/>
        <v>3.47811829259949-15.7570989105029i</v>
      </c>
      <c r="E1868" t="str">
        <f t="shared" si="536"/>
        <v>157.874970176616-1.7421120502435i</v>
      </c>
      <c r="F1868" t="str">
        <f t="shared" si="537"/>
        <v>2.90990882913411-147.827119559845i</v>
      </c>
      <c r="G1868" t="str">
        <f t="shared" si="538"/>
        <v>0.99999962858788-0.000609435790085016i</v>
      </c>
      <c r="H1868" t="str">
        <f t="shared" si="539"/>
        <v>16.0007570189815+24.2999850644737i</v>
      </c>
      <c r="I1868" t="str">
        <f t="shared" si="540"/>
        <v>24.6362079350695-15.535826807827i</v>
      </c>
      <c r="K1868" t="str">
        <f t="shared" si="541"/>
        <v>0.0945097569734313-0.146983285016535i</v>
      </c>
      <c r="L1868" t="str">
        <f t="shared" si="542"/>
        <v>0.000833333333333333-0.797987278948703i</v>
      </c>
      <c r="M1868" t="str">
        <f t="shared" si="543"/>
        <v>0.005-0.280789106710291i</v>
      </c>
      <c r="N1868">
        <f t="shared" si="544"/>
        <v>44.556155668045307</v>
      </c>
      <c r="O1868">
        <f t="shared" si="545"/>
        <v>34.909275936488548</v>
      </c>
      <c r="P1868" s="3">
        <f t="shared" si="546"/>
        <v>34.909275936488548</v>
      </c>
      <c r="Q1868" s="3">
        <f t="shared" si="547"/>
        <v>-135.44384433195469</v>
      </c>
      <c r="R1868">
        <f t="shared" si="548"/>
        <v>44.556155668045307</v>
      </c>
      <c r="S1868">
        <f t="shared" si="549"/>
        <v>1.0103620261892954</v>
      </c>
      <c r="T1868">
        <f t="shared" si="532"/>
        <v>34.909275936488548</v>
      </c>
    </row>
    <row r="1869" spans="1:20" x14ac:dyDescent="0.25">
      <c r="A1869">
        <f t="shared" si="533"/>
        <v>6372.4153468687391</v>
      </c>
      <c r="B1869">
        <f t="shared" si="550"/>
        <v>1014.2014018888148</v>
      </c>
      <c r="C1869" t="str">
        <f t="shared" si="534"/>
        <v>-39.431855144693-38.7639891409545i</v>
      </c>
      <c r="D1869" t="str">
        <f t="shared" si="535"/>
        <v>3.4781182415265-15.6974852444309i</v>
      </c>
      <c r="E1869" t="str">
        <f t="shared" si="536"/>
        <v>157.866477681412-1.73292708335046i</v>
      </c>
      <c r="F1869" t="str">
        <f t="shared" si="537"/>
        <v>2.9099088209046-147.267516500611i</v>
      </c>
      <c r="G1869" t="str">
        <f t="shared" si="538"/>
        <v>0.999999625759786-0.000611751644357247i</v>
      </c>
      <c r="H1869" t="str">
        <f t="shared" si="539"/>
        <v>16.0074074497785+24.3953200269466i</v>
      </c>
      <c r="I1869" t="str">
        <f t="shared" si="540"/>
        <v>24.639327437482-15.4799559918657i</v>
      </c>
      <c r="K1869" t="str">
        <f t="shared" si="541"/>
        <v>0.0940098387401589-0.146737770680039i</v>
      </c>
      <c r="L1869" t="str">
        <f t="shared" si="542"/>
        <v>0.000833333333333333-0.794966406603606i</v>
      </c>
      <c r="M1869" t="str">
        <f t="shared" si="543"/>
        <v>0.005-0.27972614735036i</v>
      </c>
      <c r="N1869">
        <f t="shared" si="544"/>
        <v>44.510652091354899</v>
      </c>
      <c r="O1869">
        <f t="shared" si="545"/>
        <v>34.853690301719681</v>
      </c>
      <c r="P1869" s="3">
        <f t="shared" si="546"/>
        <v>34.853690301719681</v>
      </c>
      <c r="Q1869" s="3">
        <f t="shared" si="547"/>
        <v>-135.4893479086451</v>
      </c>
      <c r="R1869">
        <f t="shared" si="548"/>
        <v>44.510652091354899</v>
      </c>
      <c r="S1869">
        <f t="shared" si="549"/>
        <v>1.0142014018888148</v>
      </c>
      <c r="T1869">
        <f t="shared" si="532"/>
        <v>34.853690301719681</v>
      </c>
    </row>
    <row r="1870" spans="1:20" x14ac:dyDescent="0.25">
      <c r="A1870">
        <f t="shared" si="533"/>
        <v>6396.6305251868407</v>
      </c>
      <c r="B1870">
        <f t="shared" si="550"/>
        <v>1018.0553672159923</v>
      </c>
      <c r="C1870" t="str">
        <f t="shared" si="534"/>
        <v>-39.2104945193874-38.4856557452175i</v>
      </c>
      <c r="D1870" t="str">
        <f t="shared" si="535"/>
        <v>3.4781181900646-15.6380973919532i</v>
      </c>
      <c r="E1870" t="str">
        <f t="shared" si="536"/>
        <v>157.858026368354-1.72370428858797i</v>
      </c>
      <c r="F1870" t="str">
        <f t="shared" si="537"/>
        <v>2.90990881261244-146.710031934042i</v>
      </c>
      <c r="G1870" t="str">
        <f t="shared" si="538"/>
        <v>0.999999622910157-0.000614076298855914i</v>
      </c>
      <c r="H1870" t="str">
        <f t="shared" si="539"/>
        <v>16.0141113977011+24.4910522521783i</v>
      </c>
      <c r="I1870" t="str">
        <f t="shared" si="540"/>
        <v>24.6424714623784-15.4243098073179i</v>
      </c>
      <c r="K1870" t="str">
        <f t="shared" si="541"/>
        <v>0.093511595367226-0.146490972026547i</v>
      </c>
      <c r="L1870" t="str">
        <f t="shared" si="542"/>
        <v>0.000833333333333333-0.791956970117163i</v>
      </c>
      <c r="M1870" t="str">
        <f t="shared" si="543"/>
        <v>0.005-0.278667211944969i</v>
      </c>
      <c r="N1870">
        <f t="shared" si="544"/>
        <v>44.465494780932147</v>
      </c>
      <c r="O1870">
        <f t="shared" si="545"/>
        <v>34.798068019341564</v>
      </c>
      <c r="P1870" s="3">
        <f t="shared" si="546"/>
        <v>34.798068019341564</v>
      </c>
      <c r="Q1870" s="3">
        <f t="shared" si="547"/>
        <v>-135.53450521906785</v>
      </c>
      <c r="R1870">
        <f t="shared" si="548"/>
        <v>44.465494780932147</v>
      </c>
      <c r="S1870">
        <f t="shared" si="549"/>
        <v>1.0180553672159922</v>
      </c>
      <c r="T1870">
        <f t="shared" si="532"/>
        <v>34.798068019341564</v>
      </c>
    </row>
    <row r="1871" spans="1:20" x14ac:dyDescent="0.25">
      <c r="A1871">
        <f t="shared" si="533"/>
        <v>6420.9377211825513</v>
      </c>
      <c r="B1871">
        <f t="shared" si="550"/>
        <v>1021.9239776114131</v>
      </c>
      <c r="C1871" t="str">
        <f t="shared" si="534"/>
        <v>-38.9899339053199-38.2093488578945i</v>
      </c>
      <c r="D1871" t="str">
        <f t="shared" si="535"/>
        <v>3.47811813821086-15.5789344987554i</v>
      </c>
      <c r="E1871" t="str">
        <f t="shared" si="536"/>
        <v>157.849616379633-1.71444387553644i</v>
      </c>
      <c r="F1871" t="str">
        <f t="shared" si="537"/>
        <v>2.90990880425714-146.154657840537i</v>
      </c>
      <c r="G1871" t="str">
        <f t="shared" si="538"/>
        <v>0.99999962003883-0.000616409787021652i</v>
      </c>
      <c r="H1871" t="str">
        <f t="shared" si="539"/>
        <v>16.0208693157995+24.5871836641404i</v>
      </c>
      <c r="I1871" t="str">
        <f t="shared" si="540"/>
        <v>24.6456402085188-15.368887477186i</v>
      </c>
      <c r="K1871" t="str">
        <f t="shared" si="541"/>
        <v>0.0930150327143773-0.146242902612216i</v>
      </c>
      <c r="L1871" t="str">
        <f t="shared" si="542"/>
        <v>0.000833333333333333-0.788958926197608i</v>
      </c>
      <c r="M1871" t="str">
        <f t="shared" si="543"/>
        <v>0.005-0.277612285260977i</v>
      </c>
      <c r="N1871">
        <f t="shared" si="544"/>
        <v>44.420684971624468</v>
      </c>
      <c r="O1871">
        <f t="shared" si="545"/>
        <v>34.742409345207633</v>
      </c>
      <c r="P1871" s="3">
        <f t="shared" si="546"/>
        <v>34.742409345207633</v>
      </c>
      <c r="Q1871" s="3">
        <f t="shared" si="547"/>
        <v>-135.57931502837553</v>
      </c>
      <c r="R1871">
        <f t="shared" si="548"/>
        <v>44.420684971624468</v>
      </c>
      <c r="S1871">
        <f t="shared" si="549"/>
        <v>1.0219239776114131</v>
      </c>
      <c r="T1871">
        <f t="shared" si="532"/>
        <v>34.742409345207633</v>
      </c>
    </row>
    <row r="1872" spans="1:20" x14ac:dyDescent="0.25">
      <c r="A1872">
        <f t="shared" si="533"/>
        <v>6445.3372845230451</v>
      </c>
      <c r="B1872">
        <f t="shared" si="550"/>
        <v>1025.8072887263365</v>
      </c>
      <c r="C1872" t="str">
        <f t="shared" si="534"/>
        <v>-38.770175284665-37.9350565025218i</v>
      </c>
      <c r="D1872" t="str">
        <f t="shared" si="535"/>
        <v>3.47811808596229-15.5199957137595i</v>
      </c>
      <c r="E1872" t="str">
        <f t="shared" si="536"/>
        <v>157.841247855287-1.7051460535038i</v>
      </c>
      <c r="F1872" t="str">
        <f t="shared" si="537"/>
        <v>2.90990879583822-145.601386230852i</v>
      </c>
      <c r="G1872" t="str">
        <f t="shared" si="538"/>
        <v>0.99999961714564-0.000618752142422166i</v>
      </c>
      <c r="H1872" t="str">
        <f t="shared" si="539"/>
        <v>16.0276816613069+24.6837161991314i</v>
      </c>
      <c r="I1872" t="str">
        <f t="shared" si="540"/>
        <v>24.648833876367-15.313688227985i</v>
      </c>
      <c r="K1872" t="str">
        <f t="shared" si="541"/>
        <v>0.0925201565055113-0.145993576004999i</v>
      </c>
      <c r="L1872" t="str">
        <f t="shared" si="542"/>
        <v>0.000833333333333333-0.785972231717085i</v>
      </c>
      <c r="M1872" t="str">
        <f t="shared" si="543"/>
        <v>0.005-0.27656135212291i</v>
      </c>
      <c r="N1872">
        <f t="shared" si="544"/>
        <v>44.376223889247541</v>
      </c>
      <c r="O1872">
        <f t="shared" si="545"/>
        <v>34.686714536114593</v>
      </c>
      <c r="P1872" s="3">
        <f t="shared" si="546"/>
        <v>34.686714536114593</v>
      </c>
      <c r="Q1872" s="3">
        <f t="shared" si="547"/>
        <v>-135.62377611075246</v>
      </c>
      <c r="R1872">
        <f t="shared" si="548"/>
        <v>44.376223889247541</v>
      </c>
      <c r="S1872">
        <f t="shared" si="549"/>
        <v>1.0258072887263365</v>
      </c>
      <c r="T1872">
        <f t="shared" si="532"/>
        <v>34.686714536114593</v>
      </c>
    </row>
    <row r="1873" spans="1:20" x14ac:dyDescent="0.25">
      <c r="A1873">
        <f t="shared" si="533"/>
        <v>6469.8295662042328</v>
      </c>
      <c r="B1873">
        <f t="shared" si="550"/>
        <v>1029.7053564234966</v>
      </c>
      <c r="C1873" t="str">
        <f t="shared" si="534"/>
        <v>-38.5512205792301-37.6627667267126i</v>
      </c>
      <c r="D1873" t="str">
        <f t="shared" si="535"/>
        <v>3.47811803331587-15.4612801891113i</v>
      </c>
      <c r="E1873" t="str">
        <f t="shared" si="536"/>
        <v>157.832920933217-1.69581103149286i</v>
      </c>
      <c r="F1873" t="str">
        <f t="shared" si="537"/>
        <v>2.90990878735519-145.05020914599i</v>
      </c>
      <c r="G1873" t="str">
        <f t="shared" si="538"/>
        <v>0.999999614230419-0.000621103398752716i</v>
      </c>
      <c r="H1873" t="str">
        <f t="shared" si="539"/>
        <v>16.0345488956826+24.7806518058864i</v>
      </c>
      <c r="I1873" t="str">
        <f t="shared" si="540"/>
        <v>24.6520526681065-15.2587112897356i</v>
      </c>
      <c r="K1873" t="str">
        <f t="shared" si="541"/>
        <v>0.092026972329001-0.145743005783113i</v>
      </c>
      <c r="L1873" t="str">
        <f t="shared" si="542"/>
        <v>0.000833333333333333-0.782996843710981i</v>
      </c>
      <c r="M1873" t="str">
        <f t="shared" si="543"/>
        <v>0.005-0.275514397412742i</v>
      </c>
      <c r="N1873">
        <f t="shared" si="544"/>
        <v>44.332112750571554</v>
      </c>
      <c r="O1873">
        <f t="shared" si="545"/>
        <v>34.630983849791178</v>
      </c>
      <c r="P1873" s="3">
        <f t="shared" si="546"/>
        <v>34.630983849791178</v>
      </c>
      <c r="Q1873" s="3">
        <f t="shared" si="547"/>
        <v>-135.66788724942845</v>
      </c>
      <c r="R1873">
        <f t="shared" si="548"/>
        <v>44.332112750571554</v>
      </c>
      <c r="S1873">
        <f t="shared" si="549"/>
        <v>1.0297053564234966</v>
      </c>
      <c r="T1873">
        <f t="shared" si="532"/>
        <v>34.630983849791178</v>
      </c>
    </row>
    <row r="1874" spans="1:20" x14ac:dyDescent="0.25">
      <c r="A1874">
        <f t="shared" si="533"/>
        <v>6494.414918555809</v>
      </c>
      <c r="B1874">
        <f t="shared" si="550"/>
        <v>1033.6182367779058</v>
      </c>
      <c r="C1874" t="str">
        <f t="shared" si="534"/>
        <v>-38.3330716506988-37.3924676027159i</v>
      </c>
      <c r="D1874" t="str">
        <f t="shared" si="535"/>
        <v>3.47811798026857-15.4027870801682i</v>
      </c>
      <c r="E1874" t="str">
        <f t="shared" si="536"/>
        <v>157.824635749191-1.68643901817786i</v>
      </c>
      <c r="F1874" t="str">
        <f t="shared" si="537"/>
        <v>2.90990877880756-144.501118657083i</v>
      </c>
      <c r="G1874" t="str">
        <f t="shared" si="538"/>
        <v>0.999999611293001-0.000623463589836603i</v>
      </c>
      <c r="H1874" t="str">
        <f t="shared" si="539"/>
        <v>16.0414714846578+24.8779924456885i</v>
      </c>
      <c r="I1874" t="str">
        <f t="shared" si="540"/>
        <v>24.6552967876572-15.2039558959574i</v>
      </c>
      <c r="K1874" t="str">
        <f t="shared" si="541"/>
        <v>0.0915354856380448-0.145491205533517i</v>
      </c>
      <c r="L1874" t="str">
        <f t="shared" si="542"/>
        <v>0.000833333333333333-0.780032719377348i</v>
      </c>
      <c r="M1874" t="str">
        <f t="shared" si="543"/>
        <v>0.005-0.274471406069677i</v>
      </c>
      <c r="N1874">
        <f t="shared" si="544"/>
        <v>44.288352763307643</v>
      </c>
      <c r="O1874">
        <f t="shared" si="545"/>
        <v>34.575217544886875</v>
      </c>
      <c r="P1874" s="3">
        <f t="shared" si="546"/>
        <v>34.575217544886875</v>
      </c>
      <c r="Q1874" s="3">
        <f t="shared" si="547"/>
        <v>-135.71164723669236</v>
      </c>
      <c r="R1874">
        <f t="shared" si="548"/>
        <v>44.288352763307643</v>
      </c>
      <c r="S1874">
        <f t="shared" si="549"/>
        <v>1.0336182367779059</v>
      </c>
      <c r="T1874">
        <f t="shared" si="532"/>
        <v>34.575217544886875</v>
      </c>
    </row>
    <row r="1875" spans="1:20" x14ac:dyDescent="0.25">
      <c r="A1875">
        <f t="shared" si="533"/>
        <v>6519.0936952463207</v>
      </c>
      <c r="B1875">
        <f t="shared" si="550"/>
        <v>1037.5459860776618</v>
      </c>
      <c r="C1875" t="str">
        <f t="shared" si="534"/>
        <v>-38.1157303008848-37.1241472279739i</v>
      </c>
      <c r="D1875" t="str">
        <f t="shared" si="535"/>
        <v>3.47811792681736-15.3445155454871i</v>
      </c>
      <c r="E1875" t="str">
        <f t="shared" si="536"/>
        <v>157.816392436868-1.6770302218736i</v>
      </c>
      <c r="F1875" t="str">
        <f t="shared" si="537"/>
        <v>2.90990877019485-143.954106865281i</v>
      </c>
      <c r="G1875" t="str">
        <f t="shared" si="538"/>
        <v>0.999999608333216-0.000625832749625651i</v>
      </c>
      <c r="H1875" t="str">
        <f t="shared" si="539"/>
        <v>16.0484498982796+24.9757400924807i</v>
      </c>
      <c r="I1875" t="str">
        <f t="shared" si="540"/>
        <v>24.6585664406916-15.1494212836615i</v>
      </c>
      <c r="K1875" t="str">
        <f t="shared" si="541"/>
        <v>0.0910457017510286-0.145238188850405i</v>
      </c>
      <c r="L1875" t="str">
        <f t="shared" si="542"/>
        <v>0.000833333333333333-0.777079816076262i</v>
      </c>
      <c r="M1875" t="str">
        <f t="shared" si="543"/>
        <v>0.005-0.273432363089935i</v>
      </c>
      <c r="N1875">
        <f t="shared" si="544"/>
        <v>44.24494512609607</v>
      </c>
      <c r="O1875">
        <f t="shared" si="545"/>
        <v>34.519415880961617</v>
      </c>
      <c r="P1875" s="3">
        <f t="shared" si="546"/>
        <v>34.519415880961617</v>
      </c>
      <c r="Q1875" s="3">
        <f t="shared" si="547"/>
        <v>-135.75505487390393</v>
      </c>
      <c r="R1875">
        <f t="shared" si="548"/>
        <v>44.24494512609607</v>
      </c>
      <c r="S1875">
        <f t="shared" si="549"/>
        <v>1.0375459860776619</v>
      </c>
      <c r="T1875">
        <f t="shared" si="532"/>
        <v>34.519415880961617</v>
      </c>
    </row>
    <row r="1876" spans="1:20" x14ac:dyDescent="0.25">
      <c r="A1876">
        <f t="shared" si="533"/>
        <v>6543.8662512882574</v>
      </c>
      <c r="B1876">
        <f t="shared" si="550"/>
        <v>1041.4886608247571</v>
      </c>
      <c r="C1876" t="str">
        <f t="shared" si="534"/>
        <v>-37.8991982719911-36.85779372567i</v>
      </c>
      <c r="D1876" t="str">
        <f t="shared" si="535"/>
        <v>3.47811787295915-15.2864647468126i</v>
      </c>
      <c r="E1876" t="str">
        <f t="shared" si="536"/>
        <v>157.808191127807-1.66758485050919i</v>
      </c>
      <c r="F1876" t="str">
        <f t="shared" si="537"/>
        <v>2.90990876151657-143.409165901635i</v>
      </c>
      <c r="G1876" t="str">
        <f t="shared" si="538"/>
        <v>0.999999605350894-0.0006282109122007i</v>
      </c>
      <c r="H1876" t="str">
        <f t="shared" si="539"/>
        <v>16.0554846109567+25.0738967329791i</v>
      </c>
      <c r="I1876" t="str">
        <f t="shared" si="540"/>
        <v>24.6618618346508-15.095106693343i</v>
      </c>
      <c r="K1876" t="str">
        <f t="shared" si="541"/>
        <v>0.0905576258519096-0.144983969333706i</v>
      </c>
      <c r="L1876" t="str">
        <f t="shared" si="542"/>
        <v>0.000833333333333333-0.77413809132921i</v>
      </c>
      <c r="M1876" t="str">
        <f t="shared" si="543"/>
        <v>0.005-0.272397253526535i</v>
      </c>
      <c r="N1876">
        <f t="shared" si="544"/>
        <v>44.20189102849335</v>
      </c>
      <c r="O1876">
        <f t="shared" si="545"/>
        <v>34.463579118474811</v>
      </c>
      <c r="P1876" s="3">
        <f t="shared" si="546"/>
        <v>34.463579118474811</v>
      </c>
      <c r="Q1876" s="3">
        <f t="shared" si="547"/>
        <v>-135.79810897150665</v>
      </c>
      <c r="R1876">
        <f t="shared" si="548"/>
        <v>44.20189102849335</v>
      </c>
      <c r="S1876">
        <f t="shared" si="549"/>
        <v>1.0414886608247571</v>
      </c>
      <c r="T1876">
        <f t="shared" si="532"/>
        <v>34.463579118474811</v>
      </c>
    </row>
    <row r="1877" spans="1:20" x14ac:dyDescent="0.25">
      <c r="A1877">
        <f t="shared" si="533"/>
        <v>6568.7329430431528</v>
      </c>
      <c r="B1877">
        <f t="shared" si="550"/>
        <v>1045.4463177358912</v>
      </c>
      <c r="C1877" t="str">
        <f t="shared" si="534"/>
        <v>-37.6834772468748-36.593395245271i</v>
      </c>
      <c r="D1877" t="str">
        <f t="shared" si="535"/>
        <v>3.47811781869083-15.2286338490643i</v>
      </c>
      <c r="E1877" t="str">
        <f t="shared" si="536"/>
        <v>157.800031951486-1.65810311160236i</v>
      </c>
      <c r="F1877" t="str">
        <f t="shared" si="537"/>
        <v>2.9099087527722-142.866287926986i</v>
      </c>
      <c r="G1877" t="str">
        <f t="shared" si="538"/>
        <v>0.999999602345863-0.000630598111772095i</v>
      </c>
      <c r="H1877" t="str">
        <f t="shared" si="539"/>
        <v>16.062576101506+25.1724643667887i</v>
      </c>
      <c r="I1877" t="str">
        <f t="shared" si="540"/>
        <v>24.6651831787625-15.041011368975i</v>
      </c>
      <c r="K1877" t="str">
        <f t="shared" si="541"/>
        <v>0.090071262990616-0.144728560587594i</v>
      </c>
      <c r="L1877" t="str">
        <f t="shared" si="542"/>
        <v>0.000833333333333333-0.771207502818498i</v>
      </c>
      <c r="M1877" t="str">
        <f t="shared" si="543"/>
        <v>0.005-0.271366062489076i</v>
      </c>
      <c r="N1877">
        <f t="shared" si="544"/>
        <v>44.159191650961588</v>
      </c>
      <c r="O1877">
        <f t="shared" si="545"/>
        <v>34.40770751877443</v>
      </c>
      <c r="P1877" s="3">
        <f t="shared" si="546"/>
        <v>34.40770751877443</v>
      </c>
      <c r="Q1877" s="3">
        <f t="shared" si="547"/>
        <v>-135.84080834903841</v>
      </c>
      <c r="R1877">
        <f t="shared" si="548"/>
        <v>44.159191650961588</v>
      </c>
      <c r="S1877">
        <f t="shared" si="549"/>
        <v>1.0454463177358913</v>
      </c>
      <c r="T1877">
        <f t="shared" si="532"/>
        <v>34.40770751877443</v>
      </c>
    </row>
    <row r="1878" spans="1:20" x14ac:dyDescent="0.25">
      <c r="A1878">
        <f t="shared" si="533"/>
        <v>6593.6941282267171</v>
      </c>
      <c r="B1878">
        <f t="shared" si="550"/>
        <v>1049.4190137432877</v>
      </c>
      <c r="C1878" t="str">
        <f t="shared" si="534"/>
        <v>-37.4685688493205-36.3309399630663i</v>
      </c>
      <c r="D1878" t="str">
        <f t="shared" si="535"/>
        <v>3.4781177640093-15.1710220203253i</v>
      </c>
      <c r="E1878" t="str">
        <f t="shared" si="536"/>
        <v>157.791915035311-1.64858521222956i</v>
      </c>
      <c r="F1878" t="str">
        <f t="shared" si="537"/>
        <v>2.90990874396125-142.325465131853i</v>
      </c>
      <c r="G1878" t="str">
        <f t="shared" si="538"/>
        <v>0.999999599317951-0.000632994382680177i</v>
      </c>
      <c r="H1878" t="str">
        <f t="shared" si="539"/>
        <v>16.0697248531993+25.2714450065178i</v>
      </c>
      <c r="I1878" t="str">
        <f t="shared" si="540"/>
        <v>24.6685306840563-14.9871345580018i</v>
      </c>
      <c r="K1878" t="str">
        <f t="shared" si="541"/>
        <v>0.0895866180834697-0.144471976219019i</v>
      </c>
      <c r="L1878" t="str">
        <f t="shared" si="542"/>
        <v>0.000833333333333333-0.768288008386632i</v>
      </c>
      <c r="M1878" t="str">
        <f t="shared" si="543"/>
        <v>0.005-0.27033877514353i</v>
      </c>
      <c r="N1878">
        <f t="shared" si="544"/>
        <v>44.116848164859221</v>
      </c>
      <c r="O1878">
        <f t="shared" si="545"/>
        <v>34.351801344086518</v>
      </c>
      <c r="P1878" s="3">
        <f t="shared" si="546"/>
        <v>34.351801344086518</v>
      </c>
      <c r="Q1878" s="3">
        <f t="shared" si="547"/>
        <v>-135.88315183514078</v>
      </c>
      <c r="R1878">
        <f t="shared" si="548"/>
        <v>44.116848164859221</v>
      </c>
      <c r="S1878">
        <f t="shared" si="549"/>
        <v>1.0494190137432877</v>
      </c>
      <c r="T1878">
        <f t="shared" si="532"/>
        <v>34.351801344086518</v>
      </c>
    </row>
    <row r="1879" spans="1:20" x14ac:dyDescent="0.25">
      <c r="A1879">
        <f t="shared" si="533"/>
        <v>6618.7501659139798</v>
      </c>
      <c r="B1879">
        <f t="shared" si="550"/>
        <v>1053.4068059955123</v>
      </c>
      <c r="C1879" t="str">
        <f t="shared" si="534"/>
        <v>-37.2544746443203-36.070416082696i</v>
      </c>
      <c r="D1879" t="str">
        <f t="shared" si="535"/>
        <v>3.4781177089114-15.1136284318302i</v>
      </c>
      <c r="E1879" t="str">
        <f t="shared" si="536"/>
        <v>157.783840504634-1.63903135900318i</v>
      </c>
      <c r="F1879" t="str">
        <f t="shared" si="537"/>
        <v>2.9099087350832-141.786689736317i</v>
      </c>
      <c r="G1879" t="str">
        <f t="shared" si="538"/>
        <v>0.999999596266983-0.000635399759395776i</v>
      </c>
      <c r="H1879" t="str">
        <f t="shared" si="539"/>
        <v>16.0769313538099+25.370840677897i</v>
      </c>
      <c r="I1879" t="str">
        <f t="shared" si="540"/>
        <v>24.6719045633823-14.9334755113313i</v>
      </c>
      <c r="K1879" t="str">
        <f t="shared" si="541"/>
        <v>0.0891036959136166-0.144214229836236i</v>
      </c>
      <c r="L1879" t="str">
        <f t="shared" si="542"/>
        <v>0.000833333333333333-0.765379566035693i</v>
      </c>
      <c r="M1879" t="str">
        <f t="shared" si="543"/>
        <v>0.005-0.269315376712025i</v>
      </c>
      <c r="N1879">
        <f t="shared" si="544"/>
        <v>44.074861732428673</v>
      </c>
      <c r="O1879">
        <f t="shared" si="545"/>
        <v>34.295860857504309</v>
      </c>
      <c r="P1879" s="3">
        <f t="shared" si="546"/>
        <v>34.295860857504309</v>
      </c>
      <c r="Q1879" s="3">
        <f t="shared" si="547"/>
        <v>-135.92513826757133</v>
      </c>
      <c r="R1879">
        <f t="shared" si="548"/>
        <v>44.074861732428673</v>
      </c>
      <c r="S1879">
        <f t="shared" si="549"/>
        <v>1.0534068059955124</v>
      </c>
      <c r="T1879">
        <f t="shared" si="532"/>
        <v>34.295860857504309</v>
      </c>
    </row>
    <row r="1880" spans="1:20" x14ac:dyDescent="0.25">
      <c r="A1880">
        <f t="shared" si="533"/>
        <v>6643.9014165444532</v>
      </c>
      <c r="B1880">
        <f t="shared" si="550"/>
        <v>1057.4097518582953</v>
      </c>
      <c r="C1880" t="str">
        <f t="shared" si="534"/>
        <v>-37.0411961383606-35.8118118356793i</v>
      </c>
      <c r="D1880" t="str">
        <f t="shared" si="535"/>
        <v>3.47811765339397-15.0564522579529i</v>
      </c>
      <c r="E1880" t="str">
        <f t="shared" si="536"/>
        <v>157.775808482773-1.62944175804316i</v>
      </c>
      <c r="F1880" t="str">
        <f t="shared" si="537"/>
        <v>2.90990872613755-141.249953989915i</v>
      </c>
      <c r="G1880" t="str">
        <f t="shared" si="538"/>
        <v>0.999999593192783-0.000637814276520712i</v>
      </c>
      <c r="H1880" t="str">
        <f t="shared" si="539"/>
        <v>16.0841960956613+25.470653419897i</v>
      </c>
      <c r="I1880" t="str">
        <f t="shared" si="540"/>
        <v>24.6753050314277-14.8800334833296i</v>
      </c>
      <c r="K1880" t="str">
        <f t="shared" si="541"/>
        <v>0.0886225011314861-0.143955335047358i</v>
      </c>
      <c r="L1880" t="str">
        <f t="shared" si="542"/>
        <v>0.000833333333333333-0.762482133926769i</v>
      </c>
      <c r="M1880" t="str">
        <f t="shared" si="543"/>
        <v>0.005-0.268295852472629i</v>
      </c>
      <c r="N1880">
        <f t="shared" si="544"/>
        <v>44.0332335067896</v>
      </c>
      <c r="O1880">
        <f t="shared" si="545"/>
        <v>34.23988632297808</v>
      </c>
      <c r="P1880" s="3">
        <f t="shared" si="546"/>
        <v>34.23988632297808</v>
      </c>
      <c r="Q1880" s="3">
        <f t="shared" si="547"/>
        <v>-135.9667664932104</v>
      </c>
      <c r="R1880">
        <f t="shared" si="548"/>
        <v>44.0332335067896</v>
      </c>
      <c r="S1880">
        <f t="shared" si="549"/>
        <v>1.0574097518582952</v>
      </c>
      <c r="T1880">
        <f t="shared" si="532"/>
        <v>34.23988632297808</v>
      </c>
    </row>
    <row r="1881" spans="1:20" x14ac:dyDescent="0.25">
      <c r="A1881">
        <f t="shared" si="533"/>
        <v>6669.1482419273216</v>
      </c>
      <c r="B1881">
        <f t="shared" si="550"/>
        <v>1061.4279089153567</v>
      </c>
      <c r="C1881" t="str">
        <f t="shared" si="534"/>
        <v>-36.8287347797127-35.5551154819302i</v>
      </c>
      <c r="D1881" t="str">
        <f t="shared" si="535"/>
        <v>3.47811759745379-14.9994926761949i</v>
      </c>
      <c r="E1881" t="str">
        <f t="shared" si="536"/>
        <v>157.767819091019-1.61981661494996i</v>
      </c>
      <c r="F1881" t="str">
        <f t="shared" si="537"/>
        <v>2.9099087171238-140.715250171522i</v>
      </c>
      <c r="G1881" t="str">
        <f t="shared" si="538"/>
        <v>0.999999590095175-0.000640237968788283i</v>
      </c>
      <c r="H1881" t="str">
        <f t="shared" si="539"/>
        <v>16.0915195756752+25.5708852848489i</v>
      </c>
      <c r="I1881" t="str">
        <f t="shared" si="540"/>
        <v>24.6787323047339-14.8268077318139i</v>
      </c>
      <c r="K1881" t="str">
        <f t="shared" si="541"/>
        <v>0.0881430382552584-0.143695305458915i</v>
      </c>
      <c r="L1881" t="str">
        <f t="shared" si="542"/>
        <v>0.000833333333333333-0.759595670379332i</v>
      </c>
      <c r="M1881" t="str">
        <f t="shared" si="543"/>
        <v>0.005-0.267280187759144i</v>
      </c>
      <c r="N1881">
        <f t="shared" si="544"/>
        <v>43.991964631929648</v>
      </c>
      <c r="O1881">
        <f t="shared" si="545"/>
        <v>34.183878005304024</v>
      </c>
      <c r="P1881" s="3">
        <f t="shared" si="546"/>
        <v>34.183878005304024</v>
      </c>
      <c r="Q1881" s="3">
        <f t="shared" si="547"/>
        <v>-136.00803536807035</v>
      </c>
      <c r="R1881">
        <f t="shared" si="548"/>
        <v>43.991964631929648</v>
      </c>
      <c r="S1881">
        <f t="shared" si="549"/>
        <v>1.0614279089153567</v>
      </c>
      <c r="T1881">
        <f t="shared" si="532"/>
        <v>34.183878005304024</v>
      </c>
    </row>
    <row r="1882" spans="1:20" x14ac:dyDescent="0.25">
      <c r="A1882">
        <f t="shared" si="533"/>
        <v>6694.4910052466457</v>
      </c>
      <c r="B1882">
        <f t="shared" si="550"/>
        <v>1065.4613349692352</v>
      </c>
      <c r="C1882" t="str">
        <f t="shared" si="534"/>
        <v>-36.6170919587341-35.3003153102722i</v>
      </c>
      <c r="D1882" t="str">
        <f t="shared" si="535"/>
        <v>3.47811754108767-14.9427488671735i</v>
      </c>
      <c r="E1882" t="str">
        <f t="shared" si="536"/>
        <v>157.75987244866-1.61015613478165i</v>
      </c>
      <c r="F1882" t="str">
        <f t="shared" si="537"/>
        <v>2.90990870804141-140.182570589243i</v>
      </c>
      <c r="G1882" t="str">
        <f t="shared" si="538"/>
        <v>0.999999586973981-0.000642670871063777i</v>
      </c>
      <c r="H1882" t="str">
        <f t="shared" si="539"/>
        <v>16.098902295421+25.6715383385664i</v>
      </c>
      <c r="I1882" t="str">
        <f t="shared" si="540"/>
        <v>24.6821866017151-14.7737975180463i</v>
      </c>
      <c r="K1882" t="str">
        <f t="shared" si="541"/>
        <v>0.0876653116713521-0.143434154674426i</v>
      </c>
      <c r="L1882" t="str">
        <f t="shared" si="542"/>
        <v>0.000833333333333333-0.756720133870621i</v>
      </c>
      <c r="M1882" t="str">
        <f t="shared" si="543"/>
        <v>0.005-0.266268367960893i</v>
      </c>
      <c r="N1882">
        <f t="shared" si="544"/>
        <v>43.951056242696581</v>
      </c>
      <c r="O1882">
        <f t="shared" si="545"/>
        <v>34.127836170114264</v>
      </c>
      <c r="P1882" s="3">
        <f t="shared" si="546"/>
        <v>34.127836170114264</v>
      </c>
      <c r="Q1882" s="3">
        <f t="shared" si="547"/>
        <v>-136.04894375730342</v>
      </c>
      <c r="R1882">
        <f t="shared" si="548"/>
        <v>43.951056242696581</v>
      </c>
      <c r="S1882">
        <f t="shared" si="549"/>
        <v>1.0654613349692352</v>
      </c>
      <c r="T1882">
        <f t="shared" si="532"/>
        <v>34.127836170114264</v>
      </c>
    </row>
    <row r="1883" spans="1:20" x14ac:dyDescent="0.25">
      <c r="A1883">
        <f t="shared" si="533"/>
        <v>6719.930071066583</v>
      </c>
      <c r="B1883">
        <f t="shared" si="550"/>
        <v>1069.5100880421182</v>
      </c>
      <c r="C1883" t="str">
        <f t="shared" si="534"/>
        <v>-36.4062690081739-35.0473996389432i</v>
      </c>
      <c r="D1883" t="str">
        <f t="shared" si="535"/>
        <v>3.47811748429234-14.88622001461i</v>
      </c>
      <c r="E1883" t="str">
        <f t="shared" si="536"/>
        <v>157.751968672994-1.60046052202814i</v>
      </c>
      <c r="F1883" t="str">
        <f t="shared" si="537"/>
        <v>2.90990869888986-139.651907580306i</v>
      </c>
      <c r="G1883" t="str">
        <f t="shared" si="538"/>
        <v>0.99999958382902-0.000645113018344963i</v>
      </c>
      <c r="H1883" t="str">
        <f t="shared" si="539"/>
        <v>16.1063447611649+25.7726146604673i</v>
      </c>
      <c r="I1883" t="str">
        <f t="shared" si="540"/>
        <v>24.6856681426758-14.7210021067277i</v>
      </c>
      <c r="K1883" t="str">
        <f t="shared" si="541"/>
        <v>0.0871893256349291-0.143171896292987i</v>
      </c>
      <c r="L1883" t="str">
        <f t="shared" si="542"/>
        <v>0.000833333333333333-0.753855483035091i</v>
      </c>
      <c r="M1883" t="str">
        <f t="shared" si="543"/>
        <v>0.005-0.265260378522507i</v>
      </c>
      <c r="N1883">
        <f t="shared" si="544"/>
        <v>43.910509464790238</v>
      </c>
      <c r="O1883">
        <f t="shared" si="545"/>
        <v>34.071761083866349</v>
      </c>
      <c r="P1883" s="3">
        <f t="shared" si="546"/>
        <v>34.071761083866349</v>
      </c>
      <c r="Q1883" s="3">
        <f t="shared" si="547"/>
        <v>-136.08949053520976</v>
      </c>
      <c r="R1883">
        <f t="shared" si="548"/>
        <v>43.910509464790238</v>
      </c>
      <c r="S1883">
        <f t="shared" si="549"/>
        <v>1.0695100880421182</v>
      </c>
      <c r="T1883">
        <f t="shared" si="532"/>
        <v>34.071761083866349</v>
      </c>
    </row>
    <row r="1884" spans="1:20" x14ac:dyDescent="0.25">
      <c r="A1884">
        <f t="shared" si="533"/>
        <v>6745.4658053366365</v>
      </c>
      <c r="B1884">
        <f t="shared" si="550"/>
        <v>1073.5742263766783</v>
      </c>
      <c r="C1884" t="str">
        <f t="shared" si="534"/>
        <v>-36.196267203482-34.7963568160975i</v>
      </c>
      <c r="D1884" t="str">
        <f t="shared" si="535"/>
        <v>3.47811742706456-14.8299053053177i</v>
      </c>
      <c r="E1884" t="str">
        <f t="shared" si="536"/>
        <v>157.744107879348-1.59072998058182i</v>
      </c>
      <c r="F1884" t="str">
        <f t="shared" si="537"/>
        <v>2.90990868966861-139.123253510943i</v>
      </c>
      <c r="G1884" t="str">
        <f t="shared" si="538"/>
        <v>0.999999580660113-0.000647564445762601i</v>
      </c>
      <c r="H1884" t="str">
        <f t="shared" si="539"/>
        <v>16.1138474839205+25.8741163436991i</v>
      </c>
      <c r="I1884" t="str">
        <f t="shared" si="540"/>
        <v>24.689177149828-14.6684207659912i</v>
      </c>
      <c r="K1884" t="str">
        <f t="shared" si="541"/>
        <v>0.0867150842704146-0.142908543907869i</v>
      </c>
      <c r="L1884" t="str">
        <f t="shared" si="542"/>
        <v>0.000833333333333333-0.751001676663767i</v>
      </c>
      <c r="M1884" t="str">
        <f t="shared" si="543"/>
        <v>0.005-0.264256204943721i</v>
      </c>
      <c r="N1884">
        <f t="shared" si="544"/>
        <v>43.870325414759037</v>
      </c>
      <c r="O1884">
        <f t="shared" si="545"/>
        <v>34.015653013832868</v>
      </c>
      <c r="P1884" s="3">
        <f t="shared" si="546"/>
        <v>34.015653013832868</v>
      </c>
      <c r="Q1884" s="3">
        <f t="shared" si="547"/>
        <v>-136.12967458524096</v>
      </c>
      <c r="R1884">
        <f t="shared" si="548"/>
        <v>43.870325414759037</v>
      </c>
      <c r="S1884">
        <f t="shared" si="549"/>
        <v>1.0735742263766783</v>
      </c>
      <c r="T1884">
        <f t="shared" si="532"/>
        <v>34.015653013832868</v>
      </c>
    </row>
    <row r="1885" spans="1:20" x14ac:dyDescent="0.25">
      <c r="A1885">
        <f t="shared" si="533"/>
        <v>6771.0985753969153</v>
      </c>
      <c r="B1885">
        <f t="shared" si="550"/>
        <v>1077.6538084369097</v>
      </c>
      <c r="C1885" t="str">
        <f t="shared" si="534"/>
        <v>-35.9870877631288-34.547175220296i</v>
      </c>
      <c r="D1885" t="str">
        <f t="shared" si="535"/>
        <v>3.47811736940103-14.7738039291907i</v>
      </c>
      <c r="E1885" t="str">
        <f t="shared" si="536"/>
        <v>157.736290181091-1.58096471372041i</v>
      </c>
      <c r="F1885" t="str">
        <f t="shared" si="537"/>
        <v>2.90990868037717-138.596600776289i</v>
      </c>
      <c r="G1885" t="str">
        <f t="shared" si="538"/>
        <v>0.999999577467076-0.000650025188580944i</v>
      </c>
      <c r="H1885" t="str">
        <f t="shared" si="539"/>
        <v>16.1214109795005+25.9760454952642i</v>
      </c>
      <c r="I1885" t="str">
        <f t="shared" si="540"/>
        <v>24.692713847311-14.6160527673972i</v>
      </c>
      <c r="K1885" t="str">
        <f t="shared" si="541"/>
        <v>0.0862425915720319-0.142644111105126i</v>
      </c>
      <c r="L1885" t="str">
        <f t="shared" si="542"/>
        <v>0.000833333333333333-0.748158673703693i</v>
      </c>
      <c r="M1885" t="str">
        <f t="shared" si="543"/>
        <v>0.005-0.26325583277916i</v>
      </c>
      <c r="N1885">
        <f t="shared" si="544"/>
        <v>43.830505199989773</v>
      </c>
      <c r="O1885">
        <f t="shared" si="545"/>
        <v>33.959512228091093</v>
      </c>
      <c r="P1885" s="3">
        <f t="shared" si="546"/>
        <v>33.959512228091093</v>
      </c>
      <c r="Q1885" s="3">
        <f t="shared" si="547"/>
        <v>-136.16949480001023</v>
      </c>
      <c r="R1885">
        <f t="shared" si="548"/>
        <v>43.830505199989773</v>
      </c>
      <c r="S1885">
        <f t="shared" si="549"/>
        <v>1.0776538084369096</v>
      </c>
      <c r="T1885">
        <f t="shared" si="532"/>
        <v>33.959512228091093</v>
      </c>
    </row>
    <row r="1886" spans="1:20" x14ac:dyDescent="0.25">
      <c r="A1886">
        <f t="shared" si="533"/>
        <v>6796.8287499834241</v>
      </c>
      <c r="B1886">
        <f t="shared" si="550"/>
        <v>1081.74889290897</v>
      </c>
      <c r="C1886" t="str">
        <f t="shared" si="534"/>
        <v>-35.7787318489258-34.2998432609962i</v>
      </c>
      <c r="D1886" t="str">
        <f t="shared" si="535"/>
        <v>3.47811731129843-14.7179150791919i</v>
      </c>
      <c r="E1886" t="str">
        <f t="shared" si="536"/>
        <v>157.728515689651-1.57116492407368i</v>
      </c>
      <c r="F1886" t="str">
        <f t="shared" si="537"/>
        <v>2.90990867101497-138.071941800267i</v>
      </c>
      <c r="G1886" t="str">
        <f t="shared" si="538"/>
        <v>0.999999574249726-0.000652495282198245i</v>
      </c>
      <c r="H1886" t="str">
        <f t="shared" si="539"/>
        <v>16.1290357685669+26.078404236147i</v>
      </c>
      <c r="I1886" t="str">
        <f t="shared" si="540"/>
        <v>24.6962784612085-14.5638973859263i</v>
      </c>
      <c r="K1886" t="str">
        <f t="shared" si="541"/>
        <v>0.0857718514043556-0.142378611462225i</v>
      </c>
      <c r="L1886" t="str">
        <f t="shared" si="542"/>
        <v>0.000833333333333333-0.745326433257313i</v>
      </c>
      <c r="M1886" t="str">
        <f t="shared" si="543"/>
        <v>0.005-0.262259247638135i</v>
      </c>
      <c r="N1886">
        <f t="shared" si="544"/>
        <v>43.791049918706534</v>
      </c>
      <c r="O1886">
        <f t="shared" si="545"/>
        <v>33.903338995512797</v>
      </c>
      <c r="P1886" s="3">
        <f t="shared" si="546"/>
        <v>33.903338995512797</v>
      </c>
      <c r="Q1886" s="3">
        <f t="shared" si="547"/>
        <v>-136.20895008129347</v>
      </c>
      <c r="R1886">
        <f t="shared" si="548"/>
        <v>43.791049918706534</v>
      </c>
      <c r="S1886">
        <f t="shared" si="549"/>
        <v>1.08174889290897</v>
      </c>
      <c r="T1886">
        <f t="shared" si="532"/>
        <v>33.903338995512797</v>
      </c>
    </row>
    <row r="1887" spans="1:20" x14ac:dyDescent="0.25">
      <c r="A1887">
        <f t="shared" si="533"/>
        <v>6822.656699233361</v>
      </c>
      <c r="B1887">
        <f t="shared" si="550"/>
        <v>1085.8595387020241</v>
      </c>
      <c r="C1887" t="str">
        <f t="shared" si="534"/>
        <v>-35.571200566358-34.0543493790316i</v>
      </c>
      <c r="D1887" t="str">
        <f t="shared" si="535"/>
        <v>3.4781172527534-14.6622379513414i</v>
      </c>
      <c r="E1887" t="str">
        <f t="shared" si="536"/>
        <v>157.720784514543-1.56133081360733i</v>
      </c>
      <c r="F1887" t="str">
        <f t="shared" si="537"/>
        <v>2.90990866158148-137.549269035482i</v>
      </c>
      <c r="G1887" t="str">
        <f t="shared" si="538"/>
        <v>0.999999571007877-0.000654974762147269i</v>
      </c>
      <c r="H1887" t="str">
        <f t="shared" si="539"/>
        <v>16.1367223766843+26.1811947014431i</v>
      </c>
      <c r="I1887" t="str">
        <f t="shared" si="540"/>
        <v>24.6998712195683-14.5119538999741i</v>
      </c>
      <c r="K1887" t="str">
        <f t="shared" si="541"/>
        <v>0.0853028675028767-0.14211205854668i</v>
      </c>
      <c r="L1887" t="str">
        <f t="shared" si="542"/>
        <v>0.000833333333333333-0.742504914581901i</v>
      </c>
      <c r="M1887" t="str">
        <f t="shared" si="543"/>
        <v>0.005-0.261266435184434i</v>
      </c>
      <c r="N1887">
        <f t="shared" si="544"/>
        <v>43.751960659962549</v>
      </c>
      <c r="O1887">
        <f t="shared" si="545"/>
        <v>33.847133585754406</v>
      </c>
      <c r="P1887" s="3">
        <f t="shared" si="546"/>
        <v>33.847133585754406</v>
      </c>
      <c r="Q1887" s="3">
        <f t="shared" si="547"/>
        <v>-136.24803934003745</v>
      </c>
      <c r="R1887">
        <f t="shared" si="548"/>
        <v>43.751960659962549</v>
      </c>
      <c r="S1887">
        <f t="shared" si="549"/>
        <v>1.085859538702024</v>
      </c>
      <c r="T1887">
        <f t="shared" si="532"/>
        <v>33.847133585754406</v>
      </c>
    </row>
    <row r="1888" spans="1:20" x14ac:dyDescent="0.25">
      <c r="A1888">
        <f t="shared" si="533"/>
        <v>6848.5827946904474</v>
      </c>
      <c r="B1888">
        <f t="shared" si="550"/>
        <v>1089.9858049490917</v>
      </c>
      <c r="C1888" t="str">
        <f t="shared" si="534"/>
        <v>-35.3644949649132-33.8106820470855i</v>
      </c>
      <c r="D1888" t="str">
        <f t="shared" si="535"/>
        <v>3.47811719376259-14.6067717447049i</v>
      </c>
      <c r="E1888" t="str">
        <f t="shared" si="536"/>
        <v>157.713096763372-1.55146258359246i</v>
      </c>
      <c r="F1888" t="str">
        <f t="shared" si="537"/>
        <v>2.90990865207615-137.028574963111i</v>
      </c>
      <c r="G1888" t="str">
        <f t="shared" si="538"/>
        <v>0.999999567741343-0.0006574636640958i</v>
      </c>
      <c r="H1888" t="str">
        <f t="shared" si="539"/>
        <v>16.144471334373+26.2844190404889i</v>
      </c>
      <c r="I1888" t="str">
        <f t="shared" si="540"/>
        <v>24.7034923524204-14.4602215913463i</v>
      </c>
      <c r="K1888" t="str">
        <f t="shared" si="541"/>
        <v>0.0848356434745869-0.141844465914704i</v>
      </c>
      <c r="L1888" t="str">
        <f t="shared" si="542"/>
        <v>0.000833333333333333-0.739694077088968i</v>
      </c>
      <c r="M1888" t="str">
        <f t="shared" si="543"/>
        <v>0.005-0.260277381136117i</v>
      </c>
      <c r="N1888">
        <f t="shared" si="544"/>
        <v>43.713238503639587</v>
      </c>
      <c r="O1888">
        <f t="shared" si="545"/>
        <v>33.790896269246289</v>
      </c>
      <c r="P1888" s="3">
        <f t="shared" si="546"/>
        <v>33.790896269246289</v>
      </c>
      <c r="Q1888" s="3">
        <f t="shared" si="547"/>
        <v>-136.28676149636041</v>
      </c>
      <c r="R1888">
        <f t="shared" si="548"/>
        <v>43.713238503639587</v>
      </c>
      <c r="S1888">
        <f t="shared" si="549"/>
        <v>1.0899858049490918</v>
      </c>
      <c r="T1888">
        <f t="shared" si="532"/>
        <v>33.790896269246289</v>
      </c>
    </row>
    <row r="1889" spans="1:20" x14ac:dyDescent="0.25">
      <c r="A1889">
        <f t="shared" si="533"/>
        <v>6874.6074093102707</v>
      </c>
      <c r="B1889">
        <f t="shared" si="550"/>
        <v>1094.1277510078983</v>
      </c>
      <c r="C1889" t="str">
        <f t="shared" si="534"/>
        <v>-35.158616038427-33.5688297701586i</v>
      </c>
      <c r="D1889" t="str">
        <f t="shared" si="535"/>
        <v>3.4781171343226-14.5515156613824i</v>
      </c>
      <c r="E1889" t="str">
        <f t="shared" si="536"/>
        <v>157.705452541863-1.54156043458605i</v>
      </c>
      <c r="F1889" t="str">
        <f t="shared" si="537"/>
        <v>2.90990864249846-136.509852092795i</v>
      </c>
      <c r="G1889" t="str">
        <f t="shared" si="538"/>
        <v>0.999999564449937-0.00065996202384716i</v>
      </c>
      <c r="H1889" t="str">
        <f t="shared" si="539"/>
        <v>16.1522831771612+26.388079416994i</v>
      </c>
      <c r="I1889" t="str">
        <f t="shared" si="540"/>
        <v>24.7071420917967-14.4086997452512i</v>
      </c>
      <c r="K1889" t="str">
        <f t="shared" si="541"/>
        <v>0.0843701827985711-0.141575847109876i</v>
      </c>
      <c r="L1889" t="str">
        <f t="shared" si="542"/>
        <v>0.000833333333333333-0.736893880343658i</v>
      </c>
      <c r="M1889" t="str">
        <f t="shared" si="543"/>
        <v>0.005-0.259292071265309i</v>
      </c>
      <c r="N1889">
        <f t="shared" si="544"/>
        <v>43.674884520440543</v>
      </c>
      <c r="O1889">
        <f t="shared" si="545"/>
        <v>33.73462731718341</v>
      </c>
      <c r="P1889" s="3">
        <f t="shared" si="546"/>
        <v>33.73462731718341</v>
      </c>
      <c r="Q1889" s="3">
        <f t="shared" si="547"/>
        <v>-136.32511547955946</v>
      </c>
      <c r="R1889">
        <f t="shared" si="548"/>
        <v>43.674884520440543</v>
      </c>
      <c r="S1889">
        <f t="shared" si="549"/>
        <v>1.0941277510078982</v>
      </c>
      <c r="T1889">
        <f t="shared" si="532"/>
        <v>33.73462731718341</v>
      </c>
    </row>
    <row r="1890" spans="1:20" x14ac:dyDescent="0.25">
      <c r="A1890">
        <f t="shared" si="533"/>
        <v>6900.7309174656502</v>
      </c>
      <c r="B1890">
        <f t="shared" si="550"/>
        <v>1098.2854364617283</v>
      </c>
      <c r="C1890" t="str">
        <f t="shared" si="534"/>
        <v>-34.9535647254244-33.3287810860298i</v>
      </c>
      <c r="D1890" t="str">
        <f t="shared" si="535"/>
        <v>3.47811707443-14.4964689064967i</v>
      </c>
      <c r="E1890" t="str">
        <f t="shared" si="536"/>
        <v>157.69785195387-1.53162456640684i</v>
      </c>
      <c r="F1890" t="str">
        <f t="shared" si="537"/>
        <v>2.90990863284785-135.99309296253i</v>
      </c>
      <c r="G1890" t="str">
        <f t="shared" si="538"/>
        <v>0.999999561133469-0.000662469877340717i</v>
      </c>
      <c r="H1890" t="str">
        <f t="shared" si="539"/>
        <v>16.1601584456409+26.4921780091736i</v>
      </c>
      <c r="I1890" t="str">
        <f t="shared" si="540"/>
        <v>24.7108206717492-14.3573876502961i</v>
      </c>
      <c r="K1890" t="str">
        <f t="shared" si="541"/>
        <v>0.0839064888266244-0.141306215661819i</v>
      </c>
      <c r="L1890" t="str">
        <f t="shared" si="542"/>
        <v>0.000833333333333333-0.734104284064215i</v>
      </c>
      <c r="M1890" t="str">
        <f t="shared" si="543"/>
        <v>0.005-0.258310491397997i</v>
      </c>
      <c r="N1890">
        <f t="shared" si="544"/>
        <v>43.636899771889489</v>
      </c>
      <c r="O1890">
        <f t="shared" si="545"/>
        <v>33.678327001514965</v>
      </c>
      <c r="P1890" s="3">
        <f t="shared" si="546"/>
        <v>33.678327001514965</v>
      </c>
      <c r="Q1890" s="3">
        <f t="shared" si="547"/>
        <v>-136.36310022811051</v>
      </c>
      <c r="R1890">
        <f t="shared" si="548"/>
        <v>43.636899771889489</v>
      </c>
      <c r="S1890">
        <f t="shared" si="549"/>
        <v>1.0982854364617283</v>
      </c>
      <c r="T1890">
        <f t="shared" si="532"/>
        <v>33.678327001514965</v>
      </c>
    </row>
    <row r="1891" spans="1:20" x14ac:dyDescent="0.25">
      <c r="A1891">
        <f t="shared" si="533"/>
        <v>6926.9536949520198</v>
      </c>
      <c r="B1891">
        <f t="shared" si="550"/>
        <v>1102.4589211202829</v>
      </c>
      <c r="C1891" t="str">
        <f t="shared" si="534"/>
        <v>-34.7493419094711-33.0905245657107i</v>
      </c>
      <c r="D1891" t="str">
        <f t="shared" si="535"/>
        <v>3.47811701408137-14.4416306881816i</v>
      </c>
      <c r="E1891" t="str">
        <f t="shared" si="536"/>
        <v>157.690295101405-1.52165517811014i</v>
      </c>
      <c r="F1891" t="str">
        <f t="shared" si="537"/>
        <v>2.90990862312373-135.478290138563i</v>
      </c>
      <c r="G1891" t="str">
        <f t="shared" si="538"/>
        <v>0.999999557791748-0.00066498726065241i</v>
      </c>
      <c r="H1891" t="str">
        <f t="shared" si="539"/>
        <v>16.1680976855222+26.5967170098843i</v>
      </c>
      <c r="I1891" t="str">
        <f t="shared" si="540"/>
        <v>24.7145283283713-14.3062845984818i</v>
      </c>
      <c r="K1891" t="str">
        <f t="shared" si="541"/>
        <v>0.0834445647838734-0.141035585084892i</v>
      </c>
      <c r="L1891" t="str">
        <f t="shared" si="542"/>
        <v>0.000833333333333333-0.731325248121353i</v>
      </c>
      <c r="M1891" t="str">
        <f t="shared" si="543"/>
        <v>0.005-0.257332627413824i</v>
      </c>
      <c r="N1891">
        <f t="shared" si="544"/>
        <v>43.599285310328497</v>
      </c>
      <c r="O1891">
        <f t="shared" si="545"/>
        <v>33.621995594934717</v>
      </c>
      <c r="P1891" s="3">
        <f t="shared" si="546"/>
        <v>33.621995594934717</v>
      </c>
      <c r="Q1891" s="3">
        <f t="shared" si="547"/>
        <v>-136.4007146896715</v>
      </c>
      <c r="R1891">
        <f t="shared" si="548"/>
        <v>43.599285310328497</v>
      </c>
      <c r="S1891">
        <f t="shared" si="549"/>
        <v>1.1024589211202829</v>
      </c>
      <c r="T1891">
        <f t="shared" si="532"/>
        <v>33.621995594934717</v>
      </c>
    </row>
    <row r="1892" spans="1:20" x14ac:dyDescent="0.25">
      <c r="A1892">
        <f t="shared" si="533"/>
        <v>6953.2761189928378</v>
      </c>
      <c r="B1892">
        <f t="shared" si="550"/>
        <v>1106.6482650205401</v>
      </c>
      <c r="C1892" t="str">
        <f t="shared" si="534"/>
        <v>-34.5459484195273-32.8540488138911i</v>
      </c>
      <c r="D1892" t="str">
        <f t="shared" si="535"/>
        <v>3.4781169532732-14.387000217571i</v>
      </c>
      <c r="E1892" t="str">
        <f t="shared" si="536"/>
        <v>157.682782084643-1.51165246796738i</v>
      </c>
      <c r="F1892" t="str">
        <f t="shared" si="537"/>
        <v>2.90990861332558-134.965436215284i</v>
      </c>
      <c r="G1892" t="str">
        <f t="shared" si="538"/>
        <v>0.999999554424581-0.000667514209995256i</v>
      </c>
      <c r="H1892" t="str">
        <f t="shared" si="539"/>
        <v>16.1761014476887+26.7016986267595i</v>
      </c>
      <c r="I1892" t="str">
        <f t="shared" si="540"/>
        <v>24.7182652998161-14.2553898851967i</v>
      </c>
      <c r="K1892" t="str">
        <f t="shared" si="541"/>
        <v>0.0829844137694172-0.140763968876896i</v>
      </c>
      <c r="L1892" t="str">
        <f t="shared" si="542"/>
        <v>0.000833333333333333-0.728556732537709i</v>
      </c>
      <c r="M1892" t="str">
        <f t="shared" si="543"/>
        <v>0.005-0.25635846524589i</v>
      </c>
      <c r="N1892">
        <f t="shared" si="544"/>
        <v>43.562042178915419</v>
      </c>
      <c r="O1892">
        <f t="shared" si="545"/>
        <v>33.565633370870735</v>
      </c>
      <c r="P1892" s="3">
        <f t="shared" si="546"/>
        <v>33.565633370870735</v>
      </c>
      <c r="Q1892" s="3">
        <f t="shared" si="547"/>
        <v>-136.43795782108458</v>
      </c>
      <c r="R1892">
        <f t="shared" si="548"/>
        <v>43.562042178915419</v>
      </c>
      <c r="S1892">
        <f t="shared" si="549"/>
        <v>1.10664826502054</v>
      </c>
      <c r="T1892">
        <f t="shared" si="532"/>
        <v>33.565633370870735</v>
      </c>
    </row>
    <row r="1893" spans="1:20" x14ac:dyDescent="0.25">
      <c r="A1893">
        <f t="shared" si="533"/>
        <v>6979.6985682450113</v>
      </c>
      <c r="B1893">
        <f t="shared" si="550"/>
        <v>1110.8535284276181</v>
      </c>
      <c r="C1893" t="str">
        <f t="shared" si="534"/>
        <v>-34.3433850303113-32.6193424693826i</v>
      </c>
      <c r="D1893" t="str">
        <f t="shared" si="535"/>
        <v>3.47811689200202-14.3325767087872i</v>
      </c>
      <c r="E1893" t="str">
        <f t="shared" si="536"/>
        <v>157.675313001958-1.50161663344356i</v>
      </c>
      <c r="F1893" t="str">
        <f t="shared" si="537"/>
        <v>2.90990860345283-134.454523815115i</v>
      </c>
      <c r="G1893" t="str">
        <f t="shared" si="538"/>
        <v>0.999999551031775-0.000670050761719885i</v>
      </c>
      <c r="H1893" t="str">
        <f t="shared" si="539"/>
        <v>16.1841702882541+26.8071250823484i</v>
      </c>
      <c r="I1893" t="str">
        <f t="shared" si="540"/>
        <v>24.7220318263165-14.2047028092116i</v>
      </c>
      <c r="K1893" t="str">
        <f t="shared" si="541"/>
        <v>0.0825260387569794-0.1404913805178i</v>
      </c>
      <c r="L1893" t="str">
        <f t="shared" si="542"/>
        <v>0.000833333333333333-0.725798697487257i</v>
      </c>
      <c r="M1893" t="str">
        <f t="shared" si="543"/>
        <v>0.005-0.255387990880544i</v>
      </c>
      <c r="N1893">
        <f t="shared" si="544"/>
        <v>43.525171411622438</v>
      </c>
      <c r="O1893">
        <f t="shared" si="545"/>
        <v>33.509240603476542</v>
      </c>
      <c r="P1893" s="3">
        <f t="shared" si="546"/>
        <v>33.509240603476542</v>
      </c>
      <c r="Q1893" s="3">
        <f t="shared" si="547"/>
        <v>-136.47482858837756</v>
      </c>
      <c r="R1893">
        <f t="shared" si="548"/>
        <v>43.525171411622438</v>
      </c>
      <c r="S1893">
        <f t="shared" si="549"/>
        <v>1.1108535284276182</v>
      </c>
      <c r="T1893">
        <f t="shared" si="532"/>
        <v>33.509240603476542</v>
      </c>
    </row>
    <row r="1894" spans="1:20" x14ac:dyDescent="0.25">
      <c r="A1894">
        <f t="shared" si="533"/>
        <v>7006.2214228043422</v>
      </c>
      <c r="B1894">
        <f t="shared" si="550"/>
        <v>1115.0747718356431</v>
      </c>
      <c r="C1894" t="str">
        <f t="shared" si="534"/>
        <v>-34.1416524626598-32.386394205549i</v>
      </c>
      <c r="D1894" t="str">
        <f t="shared" si="535"/>
        <v>3.47811683026431-14.2783593789297i</v>
      </c>
      <c r="E1894" t="str">
        <f t="shared" si="536"/>
        <v>157.667887949926-1.49154787117326i</v>
      </c>
      <c r="F1894" t="str">
        <f t="shared" si="537"/>
        <v>2.90990859350488-133.945545588411i</v>
      </c>
      <c r="G1894" t="str">
        <f t="shared" si="538"/>
        <v>0.999999547613135-0.000672596952315053i</v>
      </c>
      <c r="H1894" t="str">
        <f t="shared" si="539"/>
        <v>16.1923047686196+26.9129986142547i</v>
      </c>
      <c r="I1894" t="str">
        <f t="shared" si="540"/>
        <v>24.7258281502059-14.1542226726761i</v>
      </c>
      <c r="K1894" t="str">
        <f t="shared" si="541"/>
        <v>0.0820694425955759-0.140217833468471i</v>
      </c>
      <c r="L1894" t="str">
        <f t="shared" si="542"/>
        <v>0.000833333333333333-0.723051103294738i</v>
      </c>
      <c r="M1894" t="str">
        <f t="shared" si="543"/>
        <v>0.005-0.254421190357186i</v>
      </c>
      <c r="N1894">
        <f t="shared" si="544"/>
        <v>43.488674033235782</v>
      </c>
      <c r="O1894">
        <f t="shared" si="545"/>
        <v>33.452817567620386</v>
      </c>
      <c r="P1894" s="3">
        <f t="shared" si="546"/>
        <v>33.452817567620386</v>
      </c>
      <c r="Q1894" s="3">
        <f t="shared" si="547"/>
        <v>-136.51132596676422</v>
      </c>
      <c r="R1894">
        <f t="shared" si="548"/>
        <v>43.488674033235782</v>
      </c>
      <c r="S1894">
        <f t="shared" si="549"/>
        <v>1.1150747718356431</v>
      </c>
      <c r="T1894">
        <f t="shared" si="532"/>
        <v>33.452817567620386</v>
      </c>
    </row>
    <row r="1895" spans="1:20" x14ac:dyDescent="0.25">
      <c r="A1895">
        <f t="shared" si="533"/>
        <v>7032.8450642109983</v>
      </c>
      <c r="B1895">
        <f t="shared" si="550"/>
        <v>1119.3120559686186</v>
      </c>
      <c r="C1895" t="str">
        <f t="shared" si="534"/>
        <v>-33.9407513839011-32.1551927307367i</v>
      </c>
      <c r="D1895" t="str">
        <f t="shared" si="535"/>
        <v>3.47811676805649-14.2243474480641i</v>
      </c>
      <c r="E1895" t="str">
        <f t="shared" si="536"/>
        <v>157.660507023358-1.48144637694106i</v>
      </c>
      <c r="F1895" t="str">
        <f t="shared" si="537"/>
        <v>2.90990858348121-133.438494213349i</v>
      </c>
      <c r="G1895" t="str">
        <f t="shared" si="538"/>
        <v>0.999999544168464-0.00067515281840817i</v>
      </c>
      <c r="H1895" t="str">
        <f t="shared" si="539"/>
        <v>16.2005054555313+27.0193214752783i</v>
      </c>
      <c r="I1895" t="str">
        <f t="shared" si="540"/>
        <v>24.7296545159382-14.1039487811123i</v>
      </c>
      <c r="K1895" t="str">
        <f t="shared" si="541"/>
        <v>0.0816146280101945-0.139943341169427i</v>
      </c>
      <c r="L1895" t="str">
        <f t="shared" si="542"/>
        <v>0.000833333333333333-0.720313910435086i</v>
      </c>
      <c r="M1895" t="str">
        <f t="shared" si="543"/>
        <v>0.005-0.253458049768068i</v>
      </c>
      <c r="N1895">
        <f t="shared" si="544"/>
        <v>43.452551059355528</v>
      </c>
      <c r="O1895">
        <f t="shared" si="545"/>
        <v>33.396364538876618</v>
      </c>
      <c r="P1895" s="3">
        <f t="shared" si="546"/>
        <v>33.396364538876618</v>
      </c>
      <c r="Q1895" s="3">
        <f t="shared" si="547"/>
        <v>-136.54744894064447</v>
      </c>
      <c r="R1895">
        <f t="shared" si="548"/>
        <v>43.452551059355528</v>
      </c>
      <c r="S1895">
        <f t="shared" si="549"/>
        <v>1.1193120559686185</v>
      </c>
      <c r="T1895">
        <f t="shared" si="532"/>
        <v>33.396364538876618</v>
      </c>
    </row>
    <row r="1896" spans="1:20" x14ac:dyDescent="0.25">
      <c r="A1896">
        <f t="shared" si="533"/>
        <v>7059.5698754550012</v>
      </c>
      <c r="B1896">
        <f t="shared" si="550"/>
        <v>1123.5654417812993</v>
      </c>
      <c r="C1896" t="str">
        <f t="shared" si="534"/>
        <v>-33.7406824082263-31.9257267886909i</v>
      </c>
      <c r="D1896" t="str">
        <f t="shared" si="535"/>
        <v>3.478116705375-14.1705401392104i</v>
      </c>
      <c r="E1896" t="str">
        <f t="shared" si="536"/>
        <v>157.65317031531-1.47131234565856i</v>
      </c>
      <c r="F1896" t="str">
        <f t="shared" si="537"/>
        <v>2.9099085733812-132.933362395825i</v>
      </c>
      <c r="G1896" t="str">
        <f t="shared" si="538"/>
        <v>0.999999540697564-0.000677718396765826i</v>
      </c>
      <c r="H1896" t="str">
        <f t="shared" si="539"/>
        <v>16.208772921139+27.1260959335587i</v>
      </c>
      <c r="I1896" t="str">
        <f t="shared" si="540"/>
        <v>24.7335111701088-14.0538804434111i</v>
      </c>
      <c r="K1896" t="str">
        <f t="shared" si="541"/>
        <v>0.0811615976024837-0.139667917039601i</v>
      </c>
      <c r="L1896" t="str">
        <f t="shared" si="542"/>
        <v>0.000833333333333333-0.717587079532859i</v>
      </c>
      <c r="M1896" t="str">
        <f t="shared" si="543"/>
        <v>0.005-0.252498555258087i</v>
      </c>
      <c r="N1896">
        <f t="shared" si="544"/>
        <v>43.416803496394664</v>
      </c>
      <c r="O1896">
        <f t="shared" si="545"/>
        <v>33.339881793515261</v>
      </c>
      <c r="P1896" s="3">
        <f t="shared" si="546"/>
        <v>33.339881793515261</v>
      </c>
      <c r="Q1896" s="3">
        <f t="shared" si="547"/>
        <v>-136.58319650360534</v>
      </c>
      <c r="R1896">
        <f t="shared" si="548"/>
        <v>43.416803496394664</v>
      </c>
      <c r="S1896">
        <f t="shared" si="549"/>
        <v>1.1235654417812992</v>
      </c>
      <c r="T1896">
        <f t="shared" si="532"/>
        <v>33.339881793515261</v>
      </c>
    </row>
    <row r="1897" spans="1:20" x14ac:dyDescent="0.25">
      <c r="A1897">
        <f t="shared" si="533"/>
        <v>7086.3962409817304</v>
      </c>
      <c r="B1897">
        <f t="shared" si="550"/>
        <v>1127.8349904600684</v>
      </c>
      <c r="C1897" t="str">
        <f t="shared" si="534"/>
        <v>-33.5414460970688-31.6979851589728i</v>
      </c>
      <c r="D1897" t="str">
        <f t="shared" si="535"/>
        <v>3.47811664221624-14.1169366783326i</v>
      </c>
      <c r="E1897" t="str">
        <f t="shared" si="536"/>
        <v>157.645877917106-1.46114597134212i</v>
      </c>
      <c r="F1897" t="str">
        <f t="shared" si="537"/>
        <v>2.90990856320429-132.430142869348i</v>
      </c>
      <c r="G1897" t="str">
        <f t="shared" si="538"/>
        <v>0.999999537200234-0.000680293724294324i</v>
      </c>
      <c r="H1897" t="str">
        <f t="shared" si="539"/>
        <v>16.2171077430554+27.2333242727186i</v>
      </c>
      <c r="I1897" t="str">
        <f t="shared" si="540"/>
        <v>24.7373983614747-14.0040169718271i</v>
      </c>
      <c r="K1897" t="str">
        <f t="shared" si="541"/>
        <v>0.0807103538514634-0.13939157447512i</v>
      </c>
      <c r="L1897" t="str">
        <f t="shared" si="542"/>
        <v>0.000833333333333333-0.714870571361688i</v>
      </c>
      <c r="M1897" t="str">
        <f t="shared" si="543"/>
        <v>0.005-0.251542693024593i</v>
      </c>
      <c r="N1897">
        <f t="shared" si="544"/>
        <v>43.381432341582126</v>
      </c>
      <c r="O1897">
        <f t="shared" si="545"/>
        <v>33.283369608493246</v>
      </c>
      <c r="P1897" s="3">
        <f t="shared" si="546"/>
        <v>33.283369608493246</v>
      </c>
      <c r="Q1897" s="3">
        <f t="shared" si="547"/>
        <v>-136.61856765841787</v>
      </c>
      <c r="R1897">
        <f t="shared" si="548"/>
        <v>43.381432341582126</v>
      </c>
      <c r="S1897">
        <f t="shared" si="549"/>
        <v>1.1278349904600684</v>
      </c>
      <c r="T1897">
        <f t="shared" si="532"/>
        <v>33.283369608493246</v>
      </c>
    </row>
    <row r="1898" spans="1:20" x14ac:dyDescent="0.25">
      <c r="A1898">
        <f t="shared" si="533"/>
        <v>7113.3245466974613</v>
      </c>
      <c r="B1898">
        <f t="shared" si="550"/>
        <v>1132.1207634238167</v>
      </c>
      <c r="C1898" t="str">
        <f t="shared" si="534"/>
        <v>-33.3430429594879-31.4719566573631i</v>
      </c>
      <c r="D1898" t="str">
        <f t="shared" si="535"/>
        <v>3.47811657857654-14.0635362943268i</v>
      </c>
      <c r="E1898" t="str">
        <f t="shared" si="536"/>
        <v>157.638629918363-1.45094744709585i</v>
      </c>
      <c r="F1898" t="str">
        <f t="shared" si="537"/>
        <v>2.90990855294987-131.928828394936i</v>
      </c>
      <c r="G1898" t="str">
        <f t="shared" si="538"/>
        <v>0.999999533676275-0.000682878838040204i</v>
      </c>
      <c r="H1898" t="str">
        <f t="shared" si="539"/>
        <v>16.2255105044168+27.3410087920113i</v>
      </c>
      <c r="I1898" t="str">
        <f t="shared" si="540"/>
        <v>24.7413163409763-13.9543576819745i</v>
      </c>
      <c r="K1898" t="str">
        <f t="shared" si="541"/>
        <v>0.0802608991142362-0.139114326848099i</v>
      </c>
      <c r="L1898" t="str">
        <f t="shared" si="542"/>
        <v>0.000833333333333333-0.71216434684368i</v>
      </c>
      <c r="M1898" t="str">
        <f t="shared" si="543"/>
        <v>0.005-0.250590449317188i</v>
      </c>
      <c r="N1898">
        <f t="shared" si="544"/>
        <v>43.346438582960644</v>
      </c>
      <c r="O1898">
        <f t="shared" si="545"/>
        <v>33.226828261444801</v>
      </c>
      <c r="P1898" s="3">
        <f t="shared" si="546"/>
        <v>33.226828261444801</v>
      </c>
      <c r="Q1898" s="3">
        <f t="shared" si="547"/>
        <v>-136.65356141703936</v>
      </c>
      <c r="R1898">
        <f t="shared" si="548"/>
        <v>43.346438582960644</v>
      </c>
      <c r="S1898">
        <f t="shared" si="549"/>
        <v>1.1321207634238166</v>
      </c>
      <c r="T1898">
        <f t="shared" si="532"/>
        <v>33.226828261444801</v>
      </c>
    </row>
    <row r="1899" spans="1:20" x14ac:dyDescent="0.25">
      <c r="A1899">
        <f t="shared" si="533"/>
        <v>7140.3551799749112</v>
      </c>
      <c r="B1899">
        <f t="shared" si="550"/>
        <v>1136.4228223248272</v>
      </c>
      <c r="C1899" t="str">
        <f t="shared" si="534"/>
        <v>-33.1454734525523-31.2476301362624i</v>
      </c>
      <c r="D1899" t="str">
        <f t="shared" si="535"/>
        <v>3.47811651445228-14.0103382190106i</v>
      </c>
      <c r="E1899" t="str">
        <f t="shared" si="536"/>
        <v>157.631426407003-1.44071696508622i</v>
      </c>
      <c r="F1899" t="str">
        <f t="shared" si="537"/>
        <v>2.90990854261739-131.429411761012i</v>
      </c>
      <c r="G1899" t="str">
        <f t="shared" si="538"/>
        <v>0.999999530125483-0.000685473775190781i</v>
      </c>
      <c r="H1899" t="str">
        <f t="shared" si="539"/>
        <v>16.2339817939434+27.4491518064683i</v>
      </c>
      <c r="I1899" t="str">
        <f t="shared" si="540"/>
        <v>24.7452653617588-13.904901892823i</v>
      </c>
      <c r="K1899" t="str">
        <f t="shared" si="541"/>
        <v>0.0798132356267195-0.138836187505449i</v>
      </c>
      <c r="L1899" t="str">
        <f t="shared" si="542"/>
        <v>0.000833333333333333-0.709468367048893i</v>
      </c>
      <c r="M1899" t="str">
        <f t="shared" si="543"/>
        <v>0.005-0.249641810437525i</v>
      </c>
      <c r="N1899">
        <f t="shared" si="544"/>
        <v>43.311823199391881</v>
      </c>
      <c r="O1899">
        <f t="shared" si="545"/>
        <v>33.170258030671874</v>
      </c>
      <c r="P1899" s="3">
        <f t="shared" si="546"/>
        <v>33.170258030671874</v>
      </c>
      <c r="Q1899" s="3">
        <f t="shared" si="547"/>
        <v>-136.68817680060812</v>
      </c>
      <c r="R1899">
        <f t="shared" si="548"/>
        <v>43.311823199391881</v>
      </c>
      <c r="S1899">
        <f t="shared" si="549"/>
        <v>1.1364228223248272</v>
      </c>
      <c r="T1899">
        <f t="shared" si="532"/>
        <v>33.170258030671874</v>
      </c>
    </row>
    <row r="1900" spans="1:20" x14ac:dyDescent="0.25">
      <c r="A1900">
        <f t="shared" si="533"/>
        <v>7167.4885296588163</v>
      </c>
      <c r="B1900">
        <f t="shared" si="550"/>
        <v>1140.7412290496616</v>
      </c>
      <c r="C1900" t="str">
        <f t="shared" si="534"/>
        <v>-32.9487379817344-31.0249944850846i</v>
      </c>
      <c r="D1900" t="str">
        <f t="shared" si="535"/>
        <v>3.47811644983974-13.9573416871117i</v>
      </c>
      <c r="E1900" t="str">
        <f t="shared" si="536"/>
        <v>157.624267469281-1.43045471652458i</v>
      </c>
      <c r="F1900" t="str">
        <f t="shared" si="537"/>
        <v>2.90990853220623-130.931885783299i</v>
      </c>
      <c r="G1900" t="str">
        <f t="shared" si="538"/>
        <v>0.999999526547653-0.000688078573074676i</v>
      </c>
      <c r="H1900" t="str">
        <f t="shared" si="539"/>
        <v>16.2425222060006+27.5577556470485i</v>
      </c>
      <c r="I1900" t="str">
        <f t="shared" si="540"/>
        <v>24.7492456791925-13.8556489266925i</v>
      </c>
      <c r="K1900" t="str">
        <f t="shared" si="541"/>
        <v>0.0793673655043862-0.138557169767706i</v>
      </c>
      <c r="L1900" t="str">
        <f t="shared" si="542"/>
        <v>0.000833333333333333-0.706782593194755i</v>
      </c>
      <c r="M1900" t="str">
        <f t="shared" si="543"/>
        <v>0.005-0.248696762739117i</v>
      </c>
      <c r="N1900">
        <f t="shared" si="544"/>
        <v>43.277587160556152</v>
      </c>
      <c r="O1900">
        <f t="shared" si="545"/>
        <v>33.113659195135476</v>
      </c>
      <c r="P1900" s="3">
        <f t="shared" si="546"/>
        <v>33.113659195135476</v>
      </c>
      <c r="Q1900" s="3">
        <f t="shared" si="547"/>
        <v>-136.72241283944385</v>
      </c>
      <c r="R1900">
        <f t="shared" si="548"/>
        <v>43.277587160556152</v>
      </c>
      <c r="S1900">
        <f t="shared" si="549"/>
        <v>1.1407412290496615</v>
      </c>
      <c r="T1900">
        <f t="shared" ref="T1900:T1963" si="551">P1900</f>
        <v>33.113659195135476</v>
      </c>
    </row>
    <row r="1901" spans="1:20" x14ac:dyDescent="0.25">
      <c r="A1901">
        <f t="shared" ref="A1901:A1964" si="552">2*PI()*B1901</f>
        <v>7194.724986071521</v>
      </c>
      <c r="B1901">
        <f t="shared" si="550"/>
        <v>1145.0760457200504</v>
      </c>
      <c r="C1901" t="str">
        <f t="shared" ref="C1901:C1964" si="553">IMPRODUCT(D1901,E1901,$C$40,,K1901,$C$41)</f>
        <v>-32.7528369013013-30.8040386306399i</v>
      </c>
      <c r="D1901" t="str">
        <f t="shared" ref="D1901:D1964" si="554">IMDIV(IMPRODUCT($C$37,$C$38,COMPLEX(1,A1901/$C$38)),IMSUM(-1*A1901*A1901/$C$39,COMPLEX(0,1*A1901)))</f>
        <v>3.47811638473522-13.9045459362573i</v>
      </c>
      <c r="E1901" t="str">
        <f t="shared" ref="E1901:E1964" si="555">IMDIV(IMPRODUCT(IMSUM(F1901,G1901),$C$29,H1901),IMSUM(1,I1901))</f>
        <v>157.617153189799-1.4201608916465i</v>
      </c>
      <c r="F1901" t="str">
        <f t="shared" ref="F1901:F1964" si="556">IMDIV(IMPRODUCT($C$14,$C$15,COMPLEX(1,A1901/$C$15)),IMSUM(-1*A1901*A1901/$C$16,COMPLEX(0,A1901)))</f>
        <v>2.90990852171579-130.436243304721i</v>
      </c>
      <c r="G1901" t="str">
        <f t="shared" ref="G1901:G1964" si="557">IMDIV(1,COMPLEX(1,A1901*$C$9*$C$10))</f>
        <v>0.99999952294258-0.00069069326916236i</v>
      </c>
      <c r="H1901" t="str">
        <f t="shared" ref="H1901:H1964" si="558">IMDIV($C$3,IMSUM(K1901,COMPLEX(0,$C$28*A1901)))</f>
        <v>16.2511323406627+27.6668226607917i</v>
      </c>
      <c r="I1901" t="str">
        <f t="shared" ref="I1901:I1964" si="559">IMPRODUCT(F1901,$C$29,H1901,$C$31)</f>
        <v>24.7532575508972-13.8065981092508i</v>
      </c>
      <c r="K1901" t="str">
        <f t="shared" ref="K1901:K1964" si="560">IF($C$26&lt;=0,IMDIV(1,IMSUM(IMDIV(1,L1901),1/$C$18)),IMDIV(1,IMSUM(IMDIV(1,L1901),1/$C$18,IMDIV(1,M1901))))</f>
        <v>0.0789232907430134-0.138277286927861i</v>
      </c>
      <c r="L1901" t="str">
        <f t="shared" ref="L1901:L1964" si="561">IMSUM($C$21/$C$22,IMDIV(1,COMPLEX(0,$C$20*$C$22*A1901)))</f>
        <v>0.000833333333333333-0.704106986645501i</v>
      </c>
      <c r="M1901" t="str">
        <f t="shared" ref="M1901:M1964" si="562">IMSUM($C$25/$C$26,IMDIV(1,COMPLEX(0,$C$24*$C$26*A1901)))</f>
        <v>0.005-0.247755292627134i</v>
      </c>
      <c r="N1901">
        <f t="shared" ref="N1901:N1964" si="563">ABS(R1901)</f>
        <v>43.243731426955605</v>
      </c>
      <c r="O1901">
        <f t="shared" ref="O1901:O1964" si="564">ABS(P1901)</f>
        <v>33.057032034445768</v>
      </c>
      <c r="P1901" s="3">
        <f t="shared" ref="P1901:P1964" si="565">20*LOG10(IMABS(C1901))</f>
        <v>33.057032034445768</v>
      </c>
      <c r="Q1901" s="3">
        <f t="shared" ref="Q1901:Q1964" si="566">IMARGUMENT(C1901)*180/PI()</f>
        <v>-136.75626857304439</v>
      </c>
      <c r="R1901">
        <f t="shared" ref="R1901:R1964" si="567">IF(Q1901&lt;0,Q1901+180,Q1901-180)</f>
        <v>43.243731426955605</v>
      </c>
      <c r="S1901">
        <f t="shared" ref="S1901:S1964" si="568">B1901/1000</f>
        <v>1.1450760457200504</v>
      </c>
      <c r="T1901">
        <f t="shared" si="551"/>
        <v>33.057032034445768</v>
      </c>
    </row>
    <row r="1902" spans="1:20" x14ac:dyDescent="0.25">
      <c r="A1902">
        <f t="shared" si="552"/>
        <v>7222.0649410185924</v>
      </c>
      <c r="B1902">
        <f t="shared" ref="B1902:B1965" si="569">B1901*(1+B$42)</f>
        <v>1149.4273346937866</v>
      </c>
      <c r="C1902" t="str">
        <f t="shared" si="553"/>
        <v>-32.5577705147163-30.5847515375165i</v>
      </c>
      <c r="D1902" t="str">
        <f t="shared" si="554"/>
        <v>3.47811631913497-13.8519502069627i</v>
      </c>
      <c r="E1902" t="str">
        <f t="shared" si="555"/>
        <v>157.610083651536-1.4098356796929i</v>
      </c>
      <c r="F1902" t="str">
        <f t="shared" si="556"/>
        <v>2.90990851114547-129.942477195294i</v>
      </c>
      <c r="G1902" t="str">
        <f t="shared" si="557"/>
        <v>0.999999519310057-0.000693317901066682i</v>
      </c>
      <c r="H1902" t="str">
        <f t="shared" si="558"/>
        <v>16.2598128037749+27.7763552109698i</v>
      </c>
      <c r="I1902" t="str">
        <f t="shared" si="559"/>
        <v>24.7573012367612-13.7577487695079i</v>
      </c>
      <c r="K1902" t="str">
        <f t="shared" si="560"/>
        <v>0.0784810132194491-0.137996552250223i</v>
      </c>
      <c r="L1902" t="str">
        <f t="shared" si="561"/>
        <v>0.000833333333333333-0.701441508911637i</v>
      </c>
      <c r="M1902" t="str">
        <f t="shared" si="562"/>
        <v>0.005-0.246817386558213i</v>
      </c>
      <c r="N1902">
        <f t="shared" si="563"/>
        <v>43.210256949917238</v>
      </c>
      <c r="O1902">
        <f t="shared" si="564"/>
        <v>33.000376828853824</v>
      </c>
      <c r="P1902" s="3">
        <f t="shared" si="565"/>
        <v>33.000376828853824</v>
      </c>
      <c r="Q1902" s="3">
        <f t="shared" si="566"/>
        <v>-136.78974305008276</v>
      </c>
      <c r="R1902">
        <f t="shared" si="567"/>
        <v>43.210256949917238</v>
      </c>
      <c r="S1902">
        <f t="shared" si="568"/>
        <v>1.1494273346937867</v>
      </c>
      <c r="T1902">
        <f t="shared" si="551"/>
        <v>33.000376828853824</v>
      </c>
    </row>
    <row r="1903" spans="1:20" x14ac:dyDescent="0.25">
      <c r="A1903">
        <f t="shared" si="552"/>
        <v>7249.5087877944634</v>
      </c>
      <c r="B1903">
        <f t="shared" si="569"/>
        <v>1153.7951585656231</v>
      </c>
      <c r="C1903" t="str">
        <f t="shared" si="553"/>
        <v>-32.3635390750371-30.3671222084498i</v>
      </c>
      <c r="D1903" t="str">
        <f t="shared" si="554"/>
        <v>3.47811625303521-13.7995537426207i</v>
      </c>
      <c r="E1903" t="str">
        <f t="shared" si="555"/>
        <v>157.603058935859-1.39947926888785i</v>
      </c>
      <c r="F1903" t="str">
        <f t="shared" si="556"/>
        <v>2.90990850049467-129.450580352025i</v>
      </c>
      <c r="G1903" t="str">
        <f t="shared" si="557"/>
        <v>0.999999515649874-0.000695952506543422i</v>
      </c>
      <c r="H1903" t="str">
        <f t="shared" si="558"/>
        <v>16.2685642070187+27.886355677244i</v>
      </c>
      <c r="I1903" t="str">
        <f t="shared" si="559"/>
        <v>24.7613769989655-13.7091002398137i</v>
      </c>
      <c r="K1903" t="str">
        <f t="shared" si="560"/>
        <v>0.0780405346923844-0.137714978969282i</v>
      </c>
      <c r="L1903" t="str">
        <f t="shared" si="561"/>
        <v>0.000833333333333333-0.698786121649368i</v>
      </c>
      <c r="M1903" t="str">
        <f t="shared" si="562"/>
        <v>0.005-0.24588303104026i</v>
      </c>
      <c r="N1903">
        <f t="shared" si="563"/>
        <v>43.177164671597012</v>
      </c>
      <c r="O1903">
        <f t="shared" si="564"/>
        <v>32.94369385924179</v>
      </c>
      <c r="P1903" s="3">
        <f t="shared" si="565"/>
        <v>32.94369385924179</v>
      </c>
      <c r="Q1903" s="3">
        <f t="shared" si="566"/>
        <v>-136.82283532840299</v>
      </c>
      <c r="R1903">
        <f t="shared" si="567"/>
        <v>43.177164671597012</v>
      </c>
      <c r="S1903">
        <f t="shared" si="568"/>
        <v>1.153795158565623</v>
      </c>
      <c r="T1903">
        <f t="shared" si="551"/>
        <v>32.94369385924179</v>
      </c>
    </row>
    <row r="1904" spans="1:20" x14ac:dyDescent="0.25">
      <c r="A1904">
        <f t="shared" si="552"/>
        <v>7277.056921188082</v>
      </c>
      <c r="B1904">
        <f t="shared" si="569"/>
        <v>1158.1795801681724</v>
      </c>
      <c r="C1904" t="str">
        <f t="shared" si="553"/>
        <v>-32.1701427853241-30.1511396846876i</v>
      </c>
      <c r="D1904" t="str">
        <f t="shared" si="554"/>
        <v>3.47811618643214-13.7473557894906i</v>
      </c>
      <c r="E1904" t="str">
        <f t="shared" si="555"/>
        <v>157.596079122549-1.38909184642388i</v>
      </c>
      <c r="F1904" t="str">
        <f t="shared" si="556"/>
        <v>2.90990848976278-128.960545698814i</v>
      </c>
      <c r="G1904" t="str">
        <f t="shared" si="557"/>
        <v>0.999999511961821-0.000698597123491822i</v>
      </c>
      <c r="H1904" t="str">
        <f t="shared" si="558"/>
        <v>16.2773871679757+27.9968264558205i</v>
      </c>
      <c r="I1904" t="str">
        <f t="shared" si="559"/>
        <v>24.7654851020059-13.6606518558532i</v>
      </c>
      <c r="K1904" t="str">
        <f t="shared" si="560"/>
        <v>0.0776018568031374-0.137432580288599i</v>
      </c>
      <c r="L1904" t="str">
        <f t="shared" si="561"/>
        <v>0.000833333333333333-0.69614078666006i</v>
      </c>
      <c r="M1904" t="str">
        <f t="shared" si="562"/>
        <v>0.005-0.244952212632257i</v>
      </c>
      <c r="N1904">
        <f t="shared" si="563"/>
        <v>43.144455524981595</v>
      </c>
      <c r="O1904">
        <f t="shared" si="564"/>
        <v>32.886983407114542</v>
      </c>
      <c r="P1904" s="3">
        <f t="shared" si="565"/>
        <v>32.886983407114542</v>
      </c>
      <c r="Q1904" s="3">
        <f t="shared" si="566"/>
        <v>-136.85554447501841</v>
      </c>
      <c r="R1904">
        <f t="shared" si="567"/>
        <v>43.144455524981595</v>
      </c>
      <c r="S1904">
        <f t="shared" si="568"/>
        <v>1.1581795801681725</v>
      </c>
      <c r="T1904">
        <f t="shared" si="551"/>
        <v>32.886983407114542</v>
      </c>
    </row>
    <row r="1905" spans="1:20" x14ac:dyDescent="0.25">
      <c r="A1905">
        <f t="shared" si="552"/>
        <v>7304.7097374885971</v>
      </c>
      <c r="B1905">
        <f t="shared" si="569"/>
        <v>1162.5806625728114</v>
      </c>
      <c r="C1905" t="str">
        <f t="shared" si="553"/>
        <v>-31.9775817990472-29.9367930463492i</v>
      </c>
      <c r="D1905" t="str">
        <f t="shared" si="554"/>
        <v>3.47811611932192-13.6953555966871i</v>
      </c>
      <c r="E1905" t="str">
        <f t="shared" si="555"/>
        <v>157.589144289829-1.37867359843856i</v>
      </c>
      <c r="F1905" t="str">
        <f t="shared" si="556"/>
        <v>2.90990847894914-128.472366186349i</v>
      </c>
      <c r="G1905" t="str">
        <f t="shared" si="557"/>
        <v>0.999999508245685-0.000701251789955142i</v>
      </c>
      <c r="H1905" t="str">
        <f t="shared" si="558"/>
        <v>16.2862823101944+28.1077699596105i</v>
      </c>
      <c r="I1905" t="str">
        <f t="shared" si="559"/>
        <v>24.769625812716-13.6124029566443i</v>
      </c>
      <c r="K1905" t="str">
        <f t="shared" si="560"/>
        <v>0.0771649810764482-0.137149369379702i</v>
      </c>
      <c r="L1905" t="str">
        <f t="shared" si="561"/>
        <v>0.000833333333333333-0.69350546588968i</v>
      </c>
      <c r="M1905" t="str">
        <f t="shared" si="562"/>
        <v>0.005-0.24402491794407i</v>
      </c>
      <c r="N1905">
        <f t="shared" si="563"/>
        <v>43.11213043389543</v>
      </c>
      <c r="O1905">
        <f t="shared" si="564"/>
        <v>32.830245754590678</v>
      </c>
      <c r="P1905" s="3">
        <f t="shared" si="565"/>
        <v>32.830245754590678</v>
      </c>
      <c r="Q1905" s="3">
        <f t="shared" si="566"/>
        <v>-136.88786956610457</v>
      </c>
      <c r="R1905">
        <f t="shared" si="567"/>
        <v>43.11213043389543</v>
      </c>
      <c r="S1905">
        <f t="shared" si="568"/>
        <v>1.1625806625728115</v>
      </c>
      <c r="T1905">
        <f t="shared" si="551"/>
        <v>32.830245754590678</v>
      </c>
    </row>
    <row r="1906" spans="1:20" x14ac:dyDescent="0.25">
      <c r="A1906">
        <f t="shared" si="552"/>
        <v>7332.4676344910531</v>
      </c>
      <c r="B1906">
        <f t="shared" si="569"/>
        <v>1166.9984690905881</v>
      </c>
      <c r="C1906" t="str">
        <f t="shared" si="553"/>
        <v>-31.7858562204978-29.7240714127737i</v>
      </c>
      <c r="D1906" t="str">
        <f t="shared" si="554"/>
        <v>3.47811605170071-13.6435524161702i</v>
      </c>
      <c r="E1906" t="str">
        <f t="shared" si="555"/>
        <v>157.582254514372-1.36822470999907i</v>
      </c>
      <c r="F1906" t="str">
        <f t="shared" si="556"/>
        <v>2.9099084680532-127.986034792002i</v>
      </c>
      <c r="G1906" t="str">
        <f t="shared" si="557"/>
        <v>0.999999504501253-0.000703916544121203i</v>
      </c>
      <c r="H1906" t="str">
        <f t="shared" si="558"/>
        <v>16.295250263256+28.2191886183908i</v>
      </c>
      <c r="I1906" t="str">
        <f t="shared" si="559"/>
        <v>24.7737994002897-13.5643528845326i</v>
      </c>
      <c r="K1906" t="str">
        <f t="shared" si="560"/>
        <v>0.0767299089212824-0.136865359381002i</v>
      </c>
      <c r="L1906" t="str">
        <f t="shared" si="561"/>
        <v>0.000833333333333333-0.690880121428255i</v>
      </c>
      <c r="M1906" t="str">
        <f t="shared" si="562"/>
        <v>0.005-0.243101133636252i</v>
      </c>
      <c r="N1906">
        <f t="shared" si="563"/>
        <v>43.080190313002987</v>
      </c>
      <c r="O1906">
        <f t="shared" si="564"/>
        <v>32.773481184393574</v>
      </c>
      <c r="P1906" s="3">
        <f t="shared" si="565"/>
        <v>32.773481184393574</v>
      </c>
      <c r="Q1906" s="3">
        <f t="shared" si="566"/>
        <v>-136.91980968699701</v>
      </c>
      <c r="R1906">
        <f t="shared" si="567"/>
        <v>43.080190313002987</v>
      </c>
      <c r="S1906">
        <f t="shared" si="568"/>
        <v>1.1669984690905881</v>
      </c>
      <c r="T1906">
        <f t="shared" si="551"/>
        <v>32.773481184393574</v>
      </c>
    </row>
    <row r="1907" spans="1:20" x14ac:dyDescent="0.25">
      <c r="A1907">
        <f t="shared" si="552"/>
        <v>7360.3310115021195</v>
      </c>
      <c r="B1907">
        <f t="shared" si="569"/>
        <v>1171.4330632731323</v>
      </c>
      <c r="C1907" t="str">
        <f t="shared" si="553"/>
        <v>-31.5949661052042-29.5129639428646i</v>
      </c>
      <c r="D1907" t="str">
        <f t="shared" si="554"/>
        <v>3.47811598356459-13.5919455027336i</v>
      </c>
      <c r="E1907" t="str">
        <f t="shared" si="555"/>
        <v>157.575409871333-1.35774536508386i</v>
      </c>
      <c r="F1907" t="str">
        <f t="shared" si="556"/>
        <v>2.90990845707428-127.501544519733i</v>
      </c>
      <c r="G1907" t="str">
        <f t="shared" si="557"/>
        <v>0.99999950072831-0.000706591424322932i</v>
      </c>
      <c r="H1907" t="str">
        <f t="shared" si="558"/>
        <v>16.3042916628426+28.3310848789668i</v>
      </c>
      <c r="I1907" t="str">
        <f t="shared" si="559"/>
        <v>24.7780061363053-13.5165009851898i</v>
      </c>
      <c r="K1907" t="str">
        <f t="shared" si="560"/>
        <v>0.0762966416316458-0.136580563396728i</v>
      </c>
      <c r="L1907" t="str">
        <f t="shared" si="561"/>
        <v>0.000833333333333333-0.688264715509317i</v>
      </c>
      <c r="M1907" t="str">
        <f t="shared" si="562"/>
        <v>0.005-0.242180846419856i</v>
      </c>
      <c r="N1907">
        <f t="shared" si="563"/>
        <v>43.048636067814016</v>
      </c>
      <c r="O1907">
        <f t="shared" si="564"/>
        <v>32.716689979842791</v>
      </c>
      <c r="P1907" s="3">
        <f t="shared" si="565"/>
        <v>32.716689979842791</v>
      </c>
      <c r="Q1907" s="3">
        <f t="shared" si="566"/>
        <v>-136.95136393218598</v>
      </c>
      <c r="R1907">
        <f t="shared" si="567"/>
        <v>43.048636067814016</v>
      </c>
      <c r="S1907">
        <f t="shared" si="568"/>
        <v>1.1714330632731325</v>
      </c>
      <c r="T1907">
        <f t="shared" si="551"/>
        <v>32.716689979842791</v>
      </c>
    </row>
    <row r="1908" spans="1:20" x14ac:dyDescent="0.25">
      <c r="A1908">
        <f t="shared" si="552"/>
        <v>7388.3002693458275</v>
      </c>
      <c r="B1908">
        <f t="shared" si="569"/>
        <v>1175.8845089135702</v>
      </c>
      <c r="C1908" t="str">
        <f t="shared" si="553"/>
        <v>-31.4049114603484-29.3034598354272i</v>
      </c>
      <c r="D1908" t="str">
        <f t="shared" si="554"/>
        <v>3.47811591490967-13.5405341139945i</v>
      </c>
      <c r="E1908" t="str">
        <f t="shared" si="555"/>
        <v>157.568610434369-1.34723574656365i</v>
      </c>
      <c r="F1908" t="str">
        <f t="shared" si="556"/>
        <v>2.90990844601173-127.018888399988i</v>
      </c>
      <c r="G1908" t="str">
        <f t="shared" si="557"/>
        <v>0.999999496926637-0.000709276469038921i</v>
      </c>
      <c r="H1908" t="str">
        <f t="shared" si="558"/>
        <v>16.3134071508059+28.4434612053372i</v>
      </c>
      <c r="I1908" t="str">
        <f t="shared" si="559"/>
        <v>24.7822462947489-13.4688466076103i</v>
      </c>
      <c r="K1908" t="str">
        <f t="shared" si="560"/>
        <v>0.0758651803874091-0.136294994495867i</v>
      </c>
      <c r="L1908" t="str">
        <f t="shared" si="561"/>
        <v>0.000833333333333333-0.685659210509381i</v>
      </c>
      <c r="M1908" t="str">
        <f t="shared" si="562"/>
        <v>0.005-0.241264043056243i</v>
      </c>
      <c r="N1908">
        <f t="shared" si="563"/>
        <v>43.017468594690683</v>
      </c>
      <c r="O1908">
        <f t="shared" si="564"/>
        <v>32.659872424845489</v>
      </c>
      <c r="P1908" s="3">
        <f t="shared" si="565"/>
        <v>32.659872424845489</v>
      </c>
      <c r="Q1908" s="3">
        <f t="shared" si="566"/>
        <v>-136.98253140530932</v>
      </c>
      <c r="R1908">
        <f t="shared" si="567"/>
        <v>43.017468594690683</v>
      </c>
      <c r="S1908">
        <f t="shared" si="568"/>
        <v>1.1758845089135703</v>
      </c>
      <c r="T1908">
        <f t="shared" si="551"/>
        <v>32.659872424845489</v>
      </c>
    </row>
    <row r="1909" spans="1:20" x14ac:dyDescent="0.25">
      <c r="A1909">
        <f t="shared" si="552"/>
        <v>7416.3758103693426</v>
      </c>
      <c r="B1909">
        <f t="shared" si="569"/>
        <v>1180.3528700474419</v>
      </c>
      <c r="C1909" t="str">
        <f t="shared" si="553"/>
        <v>-31.215692245188-29.0955483294965i</v>
      </c>
      <c r="D1909" t="str">
        <f t="shared" si="554"/>
        <v>3.47811584573198-13.4893175103828i</v>
      </c>
      <c r="E1909" t="str">
        <f t="shared" si="555"/>
        <v>157.561856275659-1.3366960361845i</v>
      </c>
      <c r="F1909" t="str">
        <f t="shared" si="556"/>
        <v>2.90990843486499-126.538059489596i</v>
      </c>
      <c r="G1909" t="str">
        <f t="shared" si="557"/>
        <v>0.999999493096017-0.000711971716893975i</v>
      </c>
      <c r="H1909" t="str">
        <f t="shared" si="558"/>
        <v>16.3225973752358+28.556320078861i</v>
      </c>
      <c r="I1909" t="str">
        <f t="shared" si="559"/>
        <v>24.7865201520376-13.4213891041074i</v>
      </c>
      <c r="K1909" t="str">
        <f t="shared" si="560"/>
        <v>0.0754355262551367-0.136008665711132i</v>
      </c>
      <c r="L1909" t="str">
        <f t="shared" si="561"/>
        <v>0.000833333333333333-0.683063568947381i</v>
      </c>
      <c r="M1909" t="str">
        <f t="shared" si="562"/>
        <v>0.005-0.240350710356886i</v>
      </c>
      <c r="N1909">
        <f t="shared" si="563"/>
        <v>42.986688780850386</v>
      </c>
      <c r="O1909">
        <f t="shared" si="564"/>
        <v>32.603028803887774</v>
      </c>
      <c r="P1909" s="3">
        <f t="shared" si="565"/>
        <v>32.603028803887774</v>
      </c>
      <c r="Q1909" s="3">
        <f t="shared" si="566"/>
        <v>-137.01331121914961</v>
      </c>
      <c r="R1909">
        <f t="shared" si="567"/>
        <v>42.986688780850386</v>
      </c>
      <c r="S1909">
        <f t="shared" si="568"/>
        <v>1.1803528700474419</v>
      </c>
      <c r="T1909">
        <f t="shared" si="551"/>
        <v>32.603028803887774</v>
      </c>
    </row>
    <row r="1910" spans="1:20" x14ac:dyDescent="0.25">
      <c r="A1910">
        <f t="shared" si="552"/>
        <v>7444.5580384487457</v>
      </c>
      <c r="B1910">
        <f t="shared" si="569"/>
        <v>1184.8382109536221</v>
      </c>
      <c r="C1910" t="str">
        <f t="shared" si="553"/>
        <v>-31.0273083714791-28.8892187046616i</v>
      </c>
      <c r="D1910" t="str">
        <f t="shared" si="554"/>
        <v>3.47811577602753-13.4382949551305i</v>
      </c>
      <c r="E1910" t="str">
        <f t="shared" si="555"/>
        <v>157.555147465928-1.32612641454999i</v>
      </c>
      <c r="F1910" t="str">
        <f t="shared" si="556"/>
        <v>2.90990842363335-126.05905087167i</v>
      </c>
      <c r="G1910" t="str">
        <f t="shared" si="557"/>
        <v>0.999999489236229-0.000714677206659669i</v>
      </c>
      <c r="H1910" t="str">
        <f t="shared" si="558"/>
        <v>16.3318629905308+28.6696639984263i</v>
      </c>
      <c r="I1910" t="str">
        <f t="shared" si="559"/>
        <v>24.7908279870442-13.3741278303108i</v>
      </c>
      <c r="K1910" t="str">
        <f t="shared" si="560"/>
        <v>0.0750076801889321-0.135721590037938i</v>
      </c>
      <c r="L1910" t="str">
        <f t="shared" si="561"/>
        <v>0.000833333333333333-0.680477753484144i</v>
      </c>
      <c r="M1910" t="str">
        <f t="shared" si="562"/>
        <v>0.005-0.23944083518319i</v>
      </c>
      <c r="N1910">
        <f t="shared" si="563"/>
        <v>42.956297504373936</v>
      </c>
      <c r="O1910">
        <f t="shared" si="564"/>
        <v>32.546159402026447</v>
      </c>
      <c r="P1910" s="3">
        <f t="shared" si="565"/>
        <v>32.546159402026447</v>
      </c>
      <c r="Q1910" s="3">
        <f t="shared" si="566"/>
        <v>-137.04370249562606</v>
      </c>
      <c r="R1910">
        <f t="shared" si="567"/>
        <v>42.956297504373936</v>
      </c>
      <c r="S1910">
        <f t="shared" si="568"/>
        <v>1.1848382109536222</v>
      </c>
      <c r="T1910">
        <f t="shared" si="551"/>
        <v>32.546159402026447</v>
      </c>
    </row>
    <row r="1911" spans="1:20" x14ac:dyDescent="0.25">
      <c r="A1911">
        <f t="shared" si="552"/>
        <v>7472.8473589948517</v>
      </c>
      <c r="B1911">
        <f t="shared" si="569"/>
        <v>1189.340596155246</v>
      </c>
      <c r="C1911" t="str">
        <f t="shared" si="553"/>
        <v>-30.8397597039014-28.6844602813802i</v>
      </c>
      <c r="D1911" t="str">
        <f t="shared" si="554"/>
        <v>3.47811570579234-13.387465714261i</v>
      </c>
      <c r="E1911" t="str">
        <f t="shared" si="555"/>
        <v>157.54848407447-1.31552706110533i</v>
      </c>
      <c r="F1911" t="str">
        <f t="shared" si="556"/>
        <v>2.90990841231619-125.581855655513i</v>
      </c>
      <c r="G1911" t="str">
        <f t="shared" si="557"/>
        <v>0.999999485347051-0.000717392977254905i</v>
      </c>
      <c r="H1911" t="str">
        <f t="shared" si="558"/>
        <v>16.3412046574703+28.7834954806215i</v>
      </c>
      <c r="I1911" t="str">
        <f t="shared" si="559"/>
        <v>24.7951700811225-13.3270621451652i</v>
      </c>
      <c r="K1911" t="str">
        <f t="shared" si="560"/>
        <v>0.0745816430312848-0.135433780433392i</v>
      </c>
      <c r="L1911" t="str">
        <f t="shared" si="561"/>
        <v>0.000833333333333333-0.677901726921841i</v>
      </c>
      <c r="M1911" t="str">
        <f t="shared" si="562"/>
        <v>0.005-0.238534404446294i</v>
      </c>
      <c r="N1911">
        <f t="shared" si="563"/>
        <v>42.926295634211641</v>
      </c>
      <c r="O1911">
        <f t="shared" si="564"/>
        <v>32.489264504880296</v>
      </c>
      <c r="P1911" s="3">
        <f t="shared" si="565"/>
        <v>32.489264504880296</v>
      </c>
      <c r="Q1911" s="3">
        <f t="shared" si="566"/>
        <v>-137.07370436578836</v>
      </c>
      <c r="R1911">
        <f t="shared" si="567"/>
        <v>42.926295634211641</v>
      </c>
      <c r="S1911">
        <f t="shared" si="568"/>
        <v>1.1893405961552459</v>
      </c>
      <c r="T1911">
        <f t="shared" si="551"/>
        <v>32.489264504880296</v>
      </c>
    </row>
    <row r="1912" spans="1:20" x14ac:dyDescent="0.25">
      <c r="A1912">
        <f t="shared" si="552"/>
        <v>7501.2441789590321</v>
      </c>
      <c r="B1912">
        <f t="shared" si="569"/>
        <v>1193.860090420636</v>
      </c>
      <c r="C1912" t="str">
        <f t="shared" si="553"/>
        <v>-30.6530460604879-28.4812624212868i</v>
      </c>
      <c r="D1912" t="str">
        <f t="shared" si="554"/>
        <v>3.47811563502234-13.3368290565785i</v>
      </c>
      <c r="E1912" t="str">
        <f t="shared" si="555"/>
        <v>157.541866169168-1.30489815412156i</v>
      </c>
      <c r="F1912" t="str">
        <f t="shared" si="556"/>
        <v>2.90990840091286-125.10646697651i</v>
      </c>
      <c r="G1912" t="str">
        <f t="shared" si="557"/>
        <v>0.999999481428259-0.000720119067746475i</v>
      </c>
      <c r="H1912" t="str">
        <f t="shared" si="558"/>
        <v>16.3506230432857+28.897817059908i</v>
      </c>
      <c r="I1912" t="str">
        <f t="shared" si="559"/>
        <v>24.7995467181304-13.2801914109259i</v>
      </c>
      <c r="K1912" t="str">
        <f t="shared" si="560"/>
        <v>0.0741574155139295-0.135145249815307i</v>
      </c>
      <c r="L1912" t="str">
        <f t="shared" si="561"/>
        <v>0.000833333333333333-0.675335452203468i</v>
      </c>
      <c r="M1912" t="str">
        <f t="shared" si="562"/>
        <v>0.005-0.237631405106888i</v>
      </c>
      <c r="N1912">
        <f t="shared" si="563"/>
        <v>42.896684030188396</v>
      </c>
      <c r="O1912">
        <f t="shared" si="564"/>
        <v>32.432344398621936</v>
      </c>
      <c r="P1912" s="3">
        <f t="shared" si="565"/>
        <v>32.432344398621936</v>
      </c>
      <c r="Q1912" s="3">
        <f t="shared" si="566"/>
        <v>-137.1033159698116</v>
      </c>
      <c r="R1912">
        <f t="shared" si="567"/>
        <v>42.896684030188396</v>
      </c>
      <c r="S1912">
        <f t="shared" si="568"/>
        <v>1.193860090420636</v>
      </c>
      <c r="T1912">
        <f t="shared" si="551"/>
        <v>32.432344398621936</v>
      </c>
    </row>
    <row r="1913" spans="1:20" x14ac:dyDescent="0.25">
      <c r="A1913">
        <f t="shared" si="552"/>
        <v>7529.7489068390769</v>
      </c>
      <c r="B1913">
        <f t="shared" si="569"/>
        <v>1198.3967587642344</v>
      </c>
      <c r="C1913" t="str">
        <f t="shared" si="553"/>
        <v>-30.4671672130548-28.2796145274955i</v>
      </c>
      <c r="D1913" t="str">
        <f t="shared" si="554"/>
        <v>3.47811556371348-13.2863842536577i</v>
      </c>
      <c r="E1913" t="str">
        <f t="shared" si="555"/>
        <v>157.535293816519-1.29423987067569i</v>
      </c>
      <c r="F1913" t="str">
        <f t="shared" si="556"/>
        <v>2.90990838942271-124.632877996036i</v>
      </c>
      <c r="G1913" t="str">
        <f t="shared" si="557"/>
        <v>0.999999477479628-0.00072285551734962i</v>
      </c>
      <c r="H1913" t="str">
        <f t="shared" si="558"/>
        <v>16.3601188217334+29.0126312887953i</v>
      </c>
      <c r="I1913" t="str">
        <f t="shared" si="559"/>
        <v>24.8039581844559-13.2335149931574i</v>
      </c>
      <c r="K1913" t="str">
        <f t="shared" si="560"/>
        <v>0.0737349982587119-0.134856011061224i</v>
      </c>
      <c r="L1913" t="str">
        <f t="shared" si="561"/>
        <v>0.000833333333333333-0.672778892412301i</v>
      </c>
      <c r="M1913" t="str">
        <f t="shared" si="562"/>
        <v>0.005-0.236731824175023i</v>
      </c>
      <c r="N1913">
        <f t="shared" si="563"/>
        <v>42.867463543012718</v>
      </c>
      <c r="O1913">
        <f t="shared" si="564"/>
        <v>32.375399369969557</v>
      </c>
      <c r="P1913" s="3">
        <f t="shared" si="565"/>
        <v>32.375399369969557</v>
      </c>
      <c r="Q1913" s="3">
        <f t="shared" si="566"/>
        <v>-137.13253645698728</v>
      </c>
      <c r="R1913">
        <f t="shared" si="567"/>
        <v>42.867463543012718</v>
      </c>
      <c r="S1913">
        <f t="shared" si="568"/>
        <v>1.1983967587642343</v>
      </c>
      <c r="T1913">
        <f t="shared" si="551"/>
        <v>32.375399369969557</v>
      </c>
    </row>
    <row r="1914" spans="1:20" x14ac:dyDescent="0.25">
      <c r="A1914">
        <f t="shared" si="552"/>
        <v>7558.3619526850644</v>
      </c>
      <c r="B1914">
        <f t="shared" si="569"/>
        <v>1202.9506664475384</v>
      </c>
      <c r="C1914" t="str">
        <f t="shared" si="553"/>
        <v>-30.2821228876359-28.0795060448941i</v>
      </c>
      <c r="D1914" t="str">
        <f t="shared" si="554"/>
        <v>3.47811549186163-13.2361305798332i</v>
      </c>
      <c r="E1914" t="str">
        <f t="shared" si="555"/>
        <v>157.528767081657-1.28355238663879i</v>
      </c>
      <c r="F1914" t="str">
        <f t="shared" si="556"/>
        <v>2.90990837784505-124.161081901354i</v>
      </c>
      <c r="G1914" t="str">
        <f t="shared" si="557"/>
        <v>0.99999947350093-0.000725602365428594i</v>
      </c>
      <c r="H1914" t="str">
        <f t="shared" si="558"/>
        <v>16.3696926731703+29.1279407380189i</v>
      </c>
      <c r="I1914" t="str">
        <f t="shared" si="559"/>
        <v>24.8084047690423-13.1870322607314i</v>
      </c>
      <c r="K1914" t="str">
        <f t="shared" si="560"/>
        <v>0.0733143917784622-0.134566077007455i</v>
      </c>
      <c r="L1914" t="str">
        <f t="shared" si="561"/>
        <v>0.000833333333333333-0.670232010771369i</v>
      </c>
      <c r="M1914" t="str">
        <f t="shared" si="562"/>
        <v>0.005-0.235835648709925i</v>
      </c>
      <c r="N1914">
        <f t="shared" si="563"/>
        <v>42.83863501428209</v>
      </c>
      <c r="O1914">
        <f t="shared" si="564"/>
        <v>32.318429706178947</v>
      </c>
      <c r="P1914" s="3">
        <f t="shared" si="565"/>
        <v>32.318429706178947</v>
      </c>
      <c r="Q1914" s="3">
        <f t="shared" si="566"/>
        <v>-137.16136498571791</v>
      </c>
      <c r="R1914">
        <f t="shared" si="567"/>
        <v>42.83863501428209</v>
      </c>
      <c r="S1914">
        <f t="shared" si="568"/>
        <v>1.2029506664475385</v>
      </c>
      <c r="T1914">
        <f t="shared" si="551"/>
        <v>32.318429706178947</v>
      </c>
    </row>
    <row r="1915" spans="1:20" x14ac:dyDescent="0.25">
      <c r="A1915">
        <f t="shared" si="552"/>
        <v>7587.0837281052673</v>
      </c>
      <c r="B1915">
        <f t="shared" si="569"/>
        <v>1207.521878980039</v>
      </c>
      <c r="C1915" t="str">
        <f t="shared" si="553"/>
        <v>-30.0979127649162-27.8809264604321i</v>
      </c>
      <c r="D1915" t="str">
        <f t="shared" si="554"/>
        <v>3.47811541946268-13.186067312189i</v>
      </c>
      <c r="E1915" t="str">
        <f t="shared" si="555"/>
        <v>157.522286028375-1.27283587665711i</v>
      </c>
      <c r="F1915" t="str">
        <f t="shared" si="556"/>
        <v>2.90990836617924-123.691071905519i</v>
      </c>
      <c r="G1915" t="str">
        <f t="shared" si="557"/>
        <v>0.999999469491937-0.000728359651497233i</v>
      </c>
      <c r="H1915" t="str">
        <f t="shared" si="558"/>
        <v>16.379345284627+29.2437479967187i</v>
      </c>
      <c r="I1915" t="str">
        <f t="shared" si="559"/>
        <v>24.8128867634132-13.1407425858237i</v>
      </c>
      <c r="K1915" t="str">
        <f t="shared" si="560"/>
        <v>0.0728955964778765-0.134275460448136i</v>
      </c>
      <c r="L1915" t="str">
        <f t="shared" si="561"/>
        <v>0.000833333333333333-0.667694770642925i</v>
      </c>
      <c r="M1915" t="str">
        <f t="shared" si="562"/>
        <v>0.005-0.23494286581981i</v>
      </c>
      <c r="N1915">
        <f t="shared" si="563"/>
        <v>42.810199276492426</v>
      </c>
      <c r="O1915">
        <f t="shared" si="564"/>
        <v>32.261435695035132</v>
      </c>
      <c r="P1915" s="3">
        <f t="shared" si="565"/>
        <v>32.261435695035132</v>
      </c>
      <c r="Q1915" s="3">
        <f t="shared" si="566"/>
        <v>-137.18980072350757</v>
      </c>
      <c r="R1915">
        <f t="shared" si="567"/>
        <v>42.810199276492426</v>
      </c>
      <c r="S1915">
        <f t="shared" si="568"/>
        <v>1.207521878980039</v>
      </c>
      <c r="T1915">
        <f t="shared" si="551"/>
        <v>32.261435695035132</v>
      </c>
    </row>
    <row r="1916" spans="1:20" x14ac:dyDescent="0.25">
      <c r="A1916">
        <f t="shared" si="552"/>
        <v>7615.9146462720682</v>
      </c>
      <c r="B1916">
        <f t="shared" si="569"/>
        <v>1212.1104621201632</v>
      </c>
      <c r="C1916" t="str">
        <f t="shared" si="553"/>
        <v>-29.9145364806701-27.6838653034003i</v>
      </c>
      <c r="D1916" t="str">
        <f t="shared" si="554"/>
        <v>3.47811534651246-13.1361937305481i</v>
      </c>
      <c r="E1916" t="str">
        <f t="shared" si="555"/>
        <v>157.515850719148-1.26209051414075i</v>
      </c>
      <c r="F1916" t="str">
        <f t="shared" si="556"/>
        <v>2.9099083544246-123.222841247279i</v>
      </c>
      <c r="G1916" t="str">
        <f t="shared" si="557"/>
        <v>0.999999465452417-0.000731127415219517i</v>
      </c>
      <c r="H1916" t="str">
        <f t="shared" si="558"/>
        <v>16.3890773498862+29.3600556726216i</v>
      </c>
      <c r="I1916" t="str">
        <f t="shared" si="559"/>
        <v>24.8174044616995-13.0946453439136i</v>
      </c>
      <c r="K1916" t="str">
        <f t="shared" si="560"/>
        <v>0.0724786126544051-0.133984174134301i</v>
      </c>
      <c r="L1916" t="str">
        <f t="shared" si="561"/>
        <v>0.000833333333333333-0.665167135527918i</v>
      </c>
      <c r="M1916" t="str">
        <f t="shared" si="562"/>
        <v>0.005-0.234053462661696i</v>
      </c>
      <c r="N1916">
        <f t="shared" si="563"/>
        <v>42.782157153043642</v>
      </c>
      <c r="O1916">
        <f t="shared" si="564"/>
        <v>32.204417624844424</v>
      </c>
      <c r="P1916" s="3">
        <f t="shared" si="565"/>
        <v>32.204417624844424</v>
      </c>
      <c r="Q1916" s="3">
        <f t="shared" si="566"/>
        <v>-137.21784284695636</v>
      </c>
      <c r="R1916">
        <f t="shared" si="567"/>
        <v>42.782157153043642</v>
      </c>
      <c r="S1916">
        <f t="shared" si="568"/>
        <v>1.2121104621201633</v>
      </c>
      <c r="T1916">
        <f t="shared" si="551"/>
        <v>32.204417624844424</v>
      </c>
    </row>
    <row r="1917" spans="1:20" x14ac:dyDescent="0.25">
      <c r="A1917">
        <f t="shared" si="552"/>
        <v>7644.8551219279016</v>
      </c>
      <c r="B1917">
        <f t="shared" si="569"/>
        <v>1216.7164818762199</v>
      </c>
      <c r="C1917" t="str">
        <f t="shared" si="553"/>
        <v>-29.7319936261999-27.4883121457062i</v>
      </c>
      <c r="D1917" t="str">
        <f t="shared" si="554"/>
        <v>3.47811527300677-13.0865091174623i</v>
      </c>
      <c r="E1917" t="str">
        <f t="shared" si="555"/>
        <v>157.509461215156-1.25131647124251i</v>
      </c>
      <c r="F1917" t="str">
        <f t="shared" si="556"/>
        <v>2.90990834258046-122.756383190979i</v>
      </c>
      <c r="G1917" t="str">
        <f t="shared" si="557"/>
        <v>0.999999461382139-0.000733905696410149i</v>
      </c>
      <c r="H1917" t="str">
        <f t="shared" si="558"/>
        <v>16.3988895695575+29.4768663922248i</v>
      </c>
      <c r="I1917" t="str">
        <f t="shared" si="559"/>
        <v>24.8219581606645-13.048739913781i</v>
      </c>
      <c r="K1917" t="str">
        <f t="shared" si="560"/>
        <v>0.072063440499147-0.133692230772971i</v>
      </c>
      <c r="L1917" t="str">
        <f t="shared" si="561"/>
        <v>0.000833333333333333-0.662649069065469i</v>
      </c>
      <c r="M1917" t="str">
        <f t="shared" si="562"/>
        <v>0.005-0.233167426441219i</v>
      </c>
      <c r="N1917">
        <f t="shared" si="563"/>
        <v>42.754509458250112</v>
      </c>
      <c r="O1917">
        <f t="shared" si="564"/>
        <v>32.147375784426593</v>
      </c>
      <c r="P1917" s="3">
        <f t="shared" si="565"/>
        <v>32.147375784426593</v>
      </c>
      <c r="Q1917" s="3">
        <f t="shared" si="566"/>
        <v>-137.24549054174989</v>
      </c>
      <c r="R1917">
        <f t="shared" si="567"/>
        <v>42.754509458250112</v>
      </c>
      <c r="S1917">
        <f t="shared" si="568"/>
        <v>1.2167164818762199</v>
      </c>
      <c r="T1917">
        <f t="shared" si="551"/>
        <v>32.147375784426593</v>
      </c>
    </row>
    <row r="1918" spans="1:20" x14ac:dyDescent="0.25">
      <c r="A1918">
        <f t="shared" si="552"/>
        <v>7673.9055713912276</v>
      </c>
      <c r="B1918">
        <f t="shared" si="569"/>
        <v>1221.3400045073495</v>
      </c>
      <c r="C1918" t="str">
        <f t="shared" si="553"/>
        <v>-29.5502837487773-27.2942566021397i</v>
      </c>
      <c r="D1918" t="str">
        <f t="shared" si="554"/>
        <v>3.47811519894137-13.0370127582017i</v>
      </c>
      <c r="E1918" t="str">
        <f t="shared" si="555"/>
        <v>157.503117576309-1.24051391884981i</v>
      </c>
      <c r="F1918" t="str">
        <f t="shared" si="556"/>
        <v>2.90990833064613-122.291691026463i</v>
      </c>
      <c r="G1918" t="str">
        <f t="shared" si="557"/>
        <v>0.999999457280868-0.000736694535035122i</v>
      </c>
      <c r="H1918" t="str">
        <f t="shared" si="558"/>
        <v>16.4087826511578+29.5941828009824i</v>
      </c>
      <c r="I1918" t="str">
        <f t="shared" si="559"/>
        <v>24.8265481597312-13.0030256775056i</v>
      </c>
      <c r="K1918" t="str">
        <f t="shared" si="560"/>
        <v>0.0716500800977525-0.133399643026254i</v>
      </c>
      <c r="L1918" t="str">
        <f t="shared" si="561"/>
        <v>0.000833333333333333-0.660140535032347i</v>
      </c>
      <c r="M1918" t="str">
        <f t="shared" si="562"/>
        <v>0.005-0.232284744412452i</v>
      </c>
      <c r="N1918">
        <f t="shared" si="563"/>
        <v>42.727256997346956</v>
      </c>
      <c r="O1918">
        <f t="shared" si="564"/>
        <v>32.090310463106945</v>
      </c>
      <c r="P1918" s="3">
        <f t="shared" si="565"/>
        <v>32.090310463106945</v>
      </c>
      <c r="Q1918" s="3">
        <f t="shared" si="566"/>
        <v>-137.27274300265304</v>
      </c>
      <c r="R1918">
        <f t="shared" si="567"/>
        <v>42.727256997346956</v>
      </c>
      <c r="S1918">
        <f t="shared" si="568"/>
        <v>1.2213400045073495</v>
      </c>
      <c r="T1918">
        <f t="shared" si="551"/>
        <v>32.090310463106945</v>
      </c>
    </row>
    <row r="1919" spans="1:20" x14ac:dyDescent="0.25">
      <c r="A1919">
        <f t="shared" si="552"/>
        <v>7703.0664125625144</v>
      </c>
      <c r="B1919">
        <f t="shared" si="569"/>
        <v>1225.9810965244774</v>
      </c>
      <c r="C1919" t="str">
        <f t="shared" si="553"/>
        <v>-29.3694063520861-27.1016883306337i</v>
      </c>
      <c r="D1919" t="str">
        <f t="shared" si="554"/>
        <v>3.47811512431201-12.9877039407446i</v>
      </c>
      <c r="E1919" t="str">
        <f t="shared" si="555"/>
        <v>157.496819861267-1.22968302656638i</v>
      </c>
      <c r="F1919" t="str">
        <f t="shared" si="556"/>
        <v>2.90990831862092-121.82875806898i</v>
      </c>
      <c r="G1919" t="str">
        <f t="shared" si="557"/>
        <v>0.999999453148368-0.000739493971212295i</v>
      </c>
      <c r="H1919" t="str">
        <f t="shared" si="558"/>
        <v>16.4187573091887+29.7120075634932i</v>
      </c>
      <c r="I1919" t="str">
        <f t="shared" si="559"/>
        <v>24.8311747610089-12.9575020204648i</v>
      </c>
      <c r="K1919" t="str">
        <f t="shared" si="560"/>
        <v>0.0712385314313305-0.133106423510469i</v>
      </c>
      <c r="L1919" t="str">
        <f t="shared" si="561"/>
        <v>0.000833333333333333-0.657641497342446i</v>
      </c>
      <c r="M1919" t="str">
        <f t="shared" si="562"/>
        <v>0.005-0.231405403877716i</v>
      </c>
      <c r="N1919">
        <f t="shared" si="563"/>
        <v>42.700400566499241</v>
      </c>
      <c r="O1919">
        <f t="shared" si="564"/>
        <v>32.033221950708651</v>
      </c>
      <c r="P1919" s="3">
        <f t="shared" si="565"/>
        <v>32.033221950708651</v>
      </c>
      <c r="Q1919" s="3">
        <f t="shared" si="566"/>
        <v>-137.29959943350076</v>
      </c>
      <c r="R1919">
        <f t="shared" si="567"/>
        <v>42.700400566499241</v>
      </c>
      <c r="S1919">
        <f t="shared" si="568"/>
        <v>1.2259810965244773</v>
      </c>
      <c r="T1919">
        <f t="shared" si="551"/>
        <v>32.033221950708651</v>
      </c>
    </row>
    <row r="1920" spans="1:20" x14ac:dyDescent="0.25">
      <c r="A1920">
        <f t="shared" si="552"/>
        <v>7732.3380649302517</v>
      </c>
      <c r="B1920">
        <f t="shared" si="569"/>
        <v>1230.6398246912704</v>
      </c>
      <c r="C1920" t="str">
        <f t="shared" si="553"/>
        <v>-29.189360896666-26.9105970325179i</v>
      </c>
      <c r="D1920" t="str">
        <f t="shared" si="554"/>
        <v>3.47811504911439-12.9385819557671i</v>
      </c>
      <c r="E1920" t="str">
        <f t="shared" si="555"/>
        <v>157.490568127469-1.21882396269761i</v>
      </c>
      <c r="F1920" t="str">
        <f t="shared" si="556"/>
        <v>2.90990830650415-121.367577659081i</v>
      </c>
      <c r="G1920" t="str">
        <f t="shared" si="557"/>
        <v>0.999999448984401-0.000742304045211971i</v>
      </c>
      <c r="H1920" t="str">
        <f t="shared" si="558"/>
        <v>16.4288142652184+29.8303433636919i</v>
      </c>
      <c r="I1920" t="str">
        <f t="shared" si="559"/>
        <v>24.8358382693192-12.9121683313327i</v>
      </c>
      <c r="K1920" t="str">
        <f t="shared" si="560"/>
        <v>0.0708287943773639-0.132812584795279i</v>
      </c>
      <c r="L1920" t="str">
        <f t="shared" si="561"/>
        <v>0.000833333333333333-0.655151920046271i</v>
      </c>
      <c r="M1920" t="str">
        <f t="shared" si="562"/>
        <v>0.005-0.230529392187404i</v>
      </c>
      <c r="N1920">
        <f t="shared" si="563"/>
        <v>42.673940952811677</v>
      </c>
      <c r="O1920">
        <f t="shared" si="564"/>
        <v>31.9761105375451</v>
      </c>
      <c r="P1920" s="3">
        <f t="shared" si="565"/>
        <v>31.9761105375451</v>
      </c>
      <c r="Q1920" s="3">
        <f t="shared" si="566"/>
        <v>-137.32605904718832</v>
      </c>
      <c r="R1920">
        <f t="shared" si="567"/>
        <v>42.673940952811677</v>
      </c>
      <c r="S1920">
        <f t="shared" si="568"/>
        <v>1.2306398246912704</v>
      </c>
      <c r="T1920">
        <f t="shared" si="551"/>
        <v>31.9761105375451</v>
      </c>
    </row>
    <row r="1921" spans="1:20" x14ac:dyDescent="0.25">
      <c r="A1921">
        <f t="shared" si="552"/>
        <v>7761.7209495769876</v>
      </c>
      <c r="B1921">
        <f t="shared" si="569"/>
        <v>1235.3162560250973</v>
      </c>
      <c r="C1921" t="str">
        <f t="shared" si="553"/>
        <v>-29.010146800358-26.7209724527635i</v>
      </c>
      <c r="D1921" t="str">
        <f t="shared" si="554"/>
        <v>3.47811497334419-12.8896460966329i</v>
      </c>
      <c r="E1921" t="str">
        <f t="shared" si="555"/>
        <v>157.484362431152-1.20793689423942i</v>
      </c>
      <c r="F1921" t="str">
        <f t="shared" si="556"/>
        <v>2.90990829429512-120.908143162534i</v>
      </c>
      <c r="G1921" t="str">
        <f t="shared" si="557"/>
        <v>0.999999444788728-0.000745124797457475i</v>
      </c>
      <c r="H1921" t="str">
        <f t="shared" si="558"/>
        <v>16.438954247962+29.9491929050424i</v>
      </c>
      <c r="I1921" t="str">
        <f t="shared" si="559"/>
        <v>24.840538992226-12.8670240020792i</v>
      </c>
      <c r="K1921" t="str">
        <f t="shared" si="560"/>
        <v>0.0704208687106279-0.132518139402841i</v>
      </c>
      <c r="L1921" t="str">
        <f t="shared" si="561"/>
        <v>0.000833333333333333-0.652671767330414i</v>
      </c>
      <c r="M1921" t="str">
        <f t="shared" si="562"/>
        <v>0.005-0.229656696739793i</v>
      </c>
      <c r="N1921">
        <f t="shared" si="563"/>
        <v>42.647878934336347</v>
      </c>
      <c r="O1921">
        <f t="shared" si="564"/>
        <v>31.918976514412016</v>
      </c>
      <c r="P1921" s="3">
        <f t="shared" si="565"/>
        <v>31.918976514412016</v>
      </c>
      <c r="Q1921" s="3">
        <f t="shared" si="566"/>
        <v>-137.35212106566365</v>
      </c>
      <c r="R1921">
        <f t="shared" si="567"/>
        <v>42.647878934336347</v>
      </c>
      <c r="S1921">
        <f t="shared" si="568"/>
        <v>1.2353162560250974</v>
      </c>
      <c r="T1921">
        <f t="shared" si="551"/>
        <v>31.918976514412016</v>
      </c>
    </row>
    <row r="1922" spans="1:20" x14ac:dyDescent="0.25">
      <c r="A1922">
        <f t="shared" si="552"/>
        <v>7791.2154891853806</v>
      </c>
      <c r="B1922">
        <f t="shared" si="569"/>
        <v>1240.0104577979928</v>
      </c>
      <c r="C1922" t="str">
        <f t="shared" si="553"/>
        <v>-28.8317634387516-26.5328043802237i</v>
      </c>
      <c r="D1922" t="str">
        <f t="shared" si="554"/>
        <v>3.47811489699703-12.8408956593831i</v>
      </c>
      <c r="E1922" t="str">
        <f t="shared" si="555"/>
        <v>157.478202827376-1.19702198686335i</v>
      </c>
      <c r="F1922" t="str">
        <f t="shared" si="556"/>
        <v>2.90990828199313-120.450447970217i</v>
      </c>
      <c r="G1922" t="str">
        <f t="shared" si="557"/>
        <v>0.999999440561107-0.000747956268525736i</v>
      </c>
      <c r="H1922" t="str">
        <f t="shared" si="558"/>
        <v>16.4491779933647+30.0685589107326i</v>
      </c>
      <c r="I1922" t="str">
        <f t="shared" si="559"/>
        <v>24.8452772400602-12.8220684279681i</v>
      </c>
      <c r="K1922" t="str">
        <f t="shared" si="560"/>
        <v>0.0700147541041173-0.132223099806975i</v>
      </c>
      <c r="L1922" t="str">
        <f t="shared" si="561"/>
        <v>0.000833333333333333-0.650201003517052i</v>
      </c>
      <c r="M1922" t="str">
        <f t="shared" si="562"/>
        <v>0.005-0.228787304980866i</v>
      </c>
      <c r="N1922">
        <f t="shared" si="563"/>
        <v>42.622215280082401</v>
      </c>
      <c r="O1922">
        <f t="shared" si="564"/>
        <v>31.86182017258011</v>
      </c>
      <c r="P1922" s="3">
        <f t="shared" si="565"/>
        <v>31.86182017258011</v>
      </c>
      <c r="Q1922" s="3">
        <f t="shared" si="566"/>
        <v>-137.3777847199176</v>
      </c>
      <c r="R1922">
        <f t="shared" si="567"/>
        <v>42.622215280082401</v>
      </c>
      <c r="S1922">
        <f t="shared" si="568"/>
        <v>1.2400104577979927</v>
      </c>
      <c r="T1922">
        <f t="shared" si="551"/>
        <v>31.86182017258011</v>
      </c>
    </row>
    <row r="1923" spans="1:20" x14ac:dyDescent="0.25">
      <c r="A1923">
        <f t="shared" si="552"/>
        <v>7820.8221080442854</v>
      </c>
      <c r="B1923">
        <f t="shared" si="569"/>
        <v>1244.7224975376253</v>
      </c>
      <c r="C1923" t="str">
        <f t="shared" si="553"/>
        <v>-28.6542101456336-26.3460826478664i</v>
      </c>
      <c r="D1923" t="str">
        <f t="shared" si="554"/>
        <v>3.47811482006855-12.7923299427265i</v>
      </c>
      <c r="E1923" t="str">
        <f t="shared" si="555"/>
        <v>157.472089370047-1.18607940490294i</v>
      </c>
      <c r="F1923" t="str">
        <f t="shared" si="556"/>
        <v>2.90990826959747-119.994485498032i</v>
      </c>
      <c r="G1923" t="str">
        <f t="shared" si="557"/>
        <v>0.999999436301296-0.000750798499147871i</v>
      </c>
      <c r="H1923" t="str">
        <f t="shared" si="558"/>
        <v>16.4594862446854+30.1884441238736i</v>
      </c>
      <c r="I1923" t="str">
        <f t="shared" si="559"/>
        <v>24.8500533259507-12.7773010075576i</v>
      </c>
      <c r="K1923" t="str">
        <f t="shared" si="560"/>
        <v>0.0696104501299748-0.131927478432344i</v>
      </c>
      <c r="L1923" t="str">
        <f t="shared" si="561"/>
        <v>0.000833333333333333-0.64773959306341i</v>
      </c>
      <c r="M1923" t="str">
        <f t="shared" si="562"/>
        <v>0.005-0.22792120440413i</v>
      </c>
      <c r="N1923">
        <f t="shared" si="563"/>
        <v>42.596950750025201</v>
      </c>
      <c r="O1923">
        <f t="shared" si="564"/>
        <v>31.804641803787746</v>
      </c>
      <c r="P1923" s="3">
        <f t="shared" si="565"/>
        <v>31.804641803787746</v>
      </c>
      <c r="Q1923" s="3">
        <f t="shared" si="566"/>
        <v>-137.4030492499748</v>
      </c>
      <c r="R1923">
        <f t="shared" si="567"/>
        <v>42.596950750025201</v>
      </c>
      <c r="S1923">
        <f t="shared" si="568"/>
        <v>1.2447224975376252</v>
      </c>
      <c r="T1923">
        <f t="shared" si="551"/>
        <v>31.804641803787746</v>
      </c>
    </row>
    <row r="1924" spans="1:20" x14ac:dyDescent="0.25">
      <c r="A1924">
        <f t="shared" si="552"/>
        <v>7850.5412320548548</v>
      </c>
      <c r="B1924">
        <f t="shared" si="569"/>
        <v>1249.4524430282684</v>
      </c>
      <c r="C1924" t="str">
        <f t="shared" si="553"/>
        <v>-28.4774862134355-26.1607971329996i</v>
      </c>
      <c r="D1924" t="str">
        <f t="shared" si="554"/>
        <v>3.47811474255431-12.7439482480288i</v>
      </c>
      <c r="E1924" t="str">
        <f t="shared" si="555"/>
        <v>157.466022111943-1.17510931134111i</v>
      </c>
      <c r="F1924" t="str">
        <f t="shared" si="556"/>
        <v>2.90990825710742-119.540249186806i</v>
      </c>
      <c r="G1924" t="str">
        <f t="shared" si="557"/>
        <v>0.999999432009048-0.000753651530209773i</v>
      </c>
      <c r="H1924" t="str">
        <f t="shared" si="558"/>
        <v>16.4698797525816+30.3088513076987i</v>
      </c>
      <c r="I1924" t="str">
        <f t="shared" si="559"/>
        <v>24.8548675658508-12.732721142699i</v>
      </c>
      <c r="K1924" t="str">
        <f t="shared" si="560"/>
        <v>0.0692079562604307-0.131631287653653i</v>
      </c>
      <c r="L1924" t="str">
        <f t="shared" si="561"/>
        <v>0.000833333333333333-0.645287500561275i</v>
      </c>
      <c r="M1924" t="str">
        <f t="shared" si="562"/>
        <v>0.005-0.227058382550438i</v>
      </c>
      <c r="N1924">
        <f t="shared" si="563"/>
        <v>42.572086095117157</v>
      </c>
      <c r="O1924">
        <f t="shared" si="564"/>
        <v>31.747441700233132</v>
      </c>
      <c r="P1924" s="3">
        <f t="shared" si="565"/>
        <v>31.747441700233132</v>
      </c>
      <c r="Q1924" s="3">
        <f t="shared" si="566"/>
        <v>-137.42791390488284</v>
      </c>
      <c r="R1924">
        <f t="shared" si="567"/>
        <v>42.572086095117157</v>
      </c>
      <c r="S1924">
        <f t="shared" si="568"/>
        <v>1.2494524430282683</v>
      </c>
      <c r="T1924">
        <f t="shared" si="551"/>
        <v>31.747441700233132</v>
      </c>
    </row>
    <row r="1925" spans="1:20" x14ac:dyDescent="0.25">
      <c r="A1925">
        <f t="shared" si="552"/>
        <v>7880.3732887366632</v>
      </c>
      <c r="B1925">
        <f t="shared" si="569"/>
        <v>1254.2003623117757</v>
      </c>
      <c r="C1925" t="str">
        <f t="shared" si="553"/>
        <v>-28.301590893687-25.9769377574919i</v>
      </c>
      <c r="D1925" t="str">
        <f t="shared" si="554"/>
        <v>3.47811466444983-12.695749879303i</v>
      </c>
      <c r="E1925" t="str">
        <f t="shared" si="555"/>
        <v>157.460001104739-1.16411186779779i</v>
      </c>
      <c r="F1925" t="str">
        <f t="shared" si="556"/>
        <v>2.90990824452226-119.087732502197i</v>
      </c>
      <c r="G1925" t="str">
        <f t="shared" si="557"/>
        <v>0.999999427684118-0.000756515402752692i</v>
      </c>
      <c r="H1925" t="str">
        <f t="shared" si="558"/>
        <v>16.480359275195+30.4297832457667i</v>
      </c>
      <c r="I1925" t="str">
        <f t="shared" si="559"/>
        <v>24.8597202785674-12.6883282385359i</v>
      </c>
      <c r="K1925" t="str">
        <f t="shared" si="560"/>
        <v>0.0688072718687412-0.131334539794866i</v>
      </c>
      <c r="L1925" t="str">
        <f t="shared" si="561"/>
        <v>0.000833333333333333-0.642844690736476i</v>
      </c>
      <c r="M1925" t="str">
        <f t="shared" si="562"/>
        <v>0.005-0.226198827007809i</v>
      </c>
      <c r="N1925">
        <f t="shared" si="563"/>
        <v>42.547622057295797</v>
      </c>
      <c r="O1925">
        <f t="shared" si="564"/>
        <v>31.690220154567758</v>
      </c>
      <c r="P1925" s="3">
        <f t="shared" si="565"/>
        <v>31.690220154567758</v>
      </c>
      <c r="Q1925" s="3">
        <f t="shared" si="566"/>
        <v>-137.4523779427042</v>
      </c>
      <c r="R1925">
        <f t="shared" si="567"/>
        <v>42.547622057295797</v>
      </c>
      <c r="S1925">
        <f t="shared" si="568"/>
        <v>1.2542003623117757</v>
      </c>
      <c r="T1925">
        <f t="shared" si="551"/>
        <v>31.690220154567758</v>
      </c>
    </row>
    <row r="1926" spans="1:20" x14ac:dyDescent="0.25">
      <c r="A1926">
        <f t="shared" si="552"/>
        <v>7910.3187072338633</v>
      </c>
      <c r="B1926">
        <f t="shared" si="569"/>
        <v>1258.9663236885606</v>
      </c>
      <c r="C1926" t="str">
        <f t="shared" si="553"/>
        <v>-28.1265233974642-25.7944944879825i</v>
      </c>
      <c r="D1926" t="str">
        <f t="shared" si="554"/>
        <v>3.47811458575064-12.6477341431995i</v>
      </c>
      <c r="E1926" t="str">
        <f t="shared" si="555"/>
        <v>157.454026399023-1.15308723451825i</v>
      </c>
      <c r="F1926" t="str">
        <f t="shared" si="556"/>
        <v>2.90990823184127-118.636928934601i</v>
      </c>
      <c r="G1926" t="str">
        <f t="shared" si="557"/>
        <v>0.999999423326255-0.000759390157973832i</v>
      </c>
      <c r="H1926" t="str">
        <f t="shared" si="558"/>
        <v>16.4909255782387+30.5512427421683i</v>
      </c>
      <c r="I1926" t="str">
        <f t="shared" si="559"/>
        <v>24.8646117857911-12.6441217035039i</v>
      </c>
      <c r="K1926" t="str">
        <f t="shared" si="560"/>
        <v>0.0684083962301325-0.131037247128431i</v>
      </c>
      <c r="L1926" t="str">
        <f t="shared" si="561"/>
        <v>0.000833333333333333-0.640411128448375i</v>
      </c>
      <c r="M1926" t="str">
        <f t="shared" si="562"/>
        <v>0.005-0.225342525411246i</v>
      </c>
      <c r="N1926">
        <f t="shared" si="563"/>
        <v>42.523559369494109</v>
      </c>
      <c r="O1926">
        <f t="shared" si="564"/>
        <v>31.632977459888302</v>
      </c>
      <c r="P1926" s="3">
        <f t="shared" si="565"/>
        <v>31.632977459888302</v>
      </c>
      <c r="Q1926" s="3">
        <f t="shared" si="566"/>
        <v>-137.47644063050589</v>
      </c>
      <c r="R1926">
        <f t="shared" si="567"/>
        <v>42.523559369494109</v>
      </c>
      <c r="S1926">
        <f t="shared" si="568"/>
        <v>1.2589663236885607</v>
      </c>
      <c r="T1926">
        <f t="shared" si="551"/>
        <v>31.632977459888302</v>
      </c>
    </row>
    <row r="1927" spans="1:20" x14ac:dyDescent="0.25">
      <c r="A1927">
        <f t="shared" si="552"/>
        <v>7940.3779183213528</v>
      </c>
      <c r="B1927">
        <f t="shared" si="569"/>
        <v>1263.7503957185772</v>
      </c>
      <c r="C1927" t="str">
        <f t="shared" si="553"/>
        <v>-27.9522828958439-25.6134573360895i</v>
      </c>
      <c r="D1927" t="str">
        <f t="shared" si="554"/>
        <v>3.4781145064522-12.5999003489957i</v>
      </c>
      <c r="E1927" t="str">
        <f t="shared" si="555"/>
        <v>157.448098044333-1.14203557036016i</v>
      </c>
      <c r="F1927" t="str">
        <f t="shared" si="556"/>
        <v>2.90990821906373-118.187831999056i</v>
      </c>
      <c r="G1927" t="str">
        <f t="shared" si="557"/>
        <v>0.99999941893521-0.000762275837226944i</v>
      </c>
      <c r="H1927" t="str">
        <f t="shared" si="558"/>
        <v>16.5015794350868+30.6732326217332i</v>
      </c>
      <c r="I1927" t="str">
        <f t="shared" si="559"/>
        <v>24.8695424121243-12.6001009493315i</v>
      </c>
      <c r="K1927" t="str">
        <f t="shared" si="560"/>
        <v>0.0680113285227531-0.130739421874527i</v>
      </c>
      <c r="L1927" t="str">
        <f t="shared" si="561"/>
        <v>0.000833333333333333-0.637986778689352i</v>
      </c>
      <c r="M1927" t="str">
        <f t="shared" si="562"/>
        <v>0.005-0.224489465442564i</v>
      </c>
      <c r="N1927">
        <f t="shared" si="563"/>
        <v>42.499898755651259</v>
      </c>
      <c r="O1927">
        <f t="shared" si="564"/>
        <v>31.575713909730219</v>
      </c>
      <c r="P1927" s="3">
        <f t="shared" si="565"/>
        <v>31.575713909730219</v>
      </c>
      <c r="Q1927" s="3">
        <f t="shared" si="566"/>
        <v>-137.50010124434874</v>
      </c>
      <c r="R1927">
        <f t="shared" si="567"/>
        <v>42.499898755651259</v>
      </c>
      <c r="S1927">
        <f t="shared" si="568"/>
        <v>1.2637503957185772</v>
      </c>
      <c r="T1927">
        <f t="shared" si="551"/>
        <v>31.575713909730219</v>
      </c>
    </row>
    <row r="1928" spans="1:20" x14ac:dyDescent="0.25">
      <c r="A1928">
        <f t="shared" si="552"/>
        <v>7970.5513544109735</v>
      </c>
      <c r="B1928">
        <f t="shared" si="569"/>
        <v>1268.5526472223078</v>
      </c>
      <c r="C1928" t="str">
        <f t="shared" si="553"/>
        <v>-27.7788685203548-25.4338163586076i</v>
      </c>
      <c r="D1928" t="str">
        <f t="shared" si="554"/>
        <v>3.47811442654996-12.5522478085864i</v>
      </c>
      <c r="E1928" t="str">
        <f t="shared" si="555"/>
        <v>157.44221608917-1.13095703278092i</v>
      </c>
      <c r="F1928" t="str">
        <f t="shared" si="556"/>
        <v>2.90990820618888-117.740435235154i</v>
      </c>
      <c r="G1928" t="str">
        <f t="shared" si="557"/>
        <v>0.99999941451073-0.000765172482022913i</v>
      </c>
      <c r="H1928" t="str">
        <f t="shared" si="558"/>
        <v>16.5123216268622+30.7957557302407i</v>
      </c>
      <c r="I1928" t="str">
        <f t="shared" si="559"/>
        <v>24.8745124851123-12.556265391039i</v>
      </c>
      <c r="K1928" t="str">
        <f t="shared" si="560"/>
        <v>0.0676160678286258-0.130441076200325i</v>
      </c>
      <c r="L1928" t="str">
        <f t="shared" si="561"/>
        <v>0.000833333333333333-0.635571606584332i</v>
      </c>
      <c r="M1928" t="str">
        <f t="shared" si="562"/>
        <v>0.005-0.223639634830209i</v>
      </c>
      <c r="N1928">
        <f t="shared" si="563"/>
        <v>42.476640930722766</v>
      </c>
      <c r="O1928">
        <f t="shared" si="564"/>
        <v>31.518429798060161</v>
      </c>
      <c r="P1928" s="3">
        <f t="shared" si="565"/>
        <v>31.518429798060161</v>
      </c>
      <c r="Q1928" s="3">
        <f t="shared" si="566"/>
        <v>-137.52335906927723</v>
      </c>
      <c r="R1928">
        <f t="shared" si="567"/>
        <v>42.476640930722766</v>
      </c>
      <c r="S1928">
        <f t="shared" si="568"/>
        <v>1.2685526472223079</v>
      </c>
      <c r="T1928">
        <f t="shared" si="551"/>
        <v>31.518429798060161</v>
      </c>
    </row>
    <row r="1929" spans="1:20" x14ac:dyDescent="0.25">
      <c r="A1929">
        <f t="shared" si="552"/>
        <v>8000.839449557735</v>
      </c>
      <c r="B1929">
        <f t="shared" si="569"/>
        <v>1273.3731472817526</v>
      </c>
      <c r="C1929" t="str">
        <f t="shared" si="553"/>
        <v>-27.6062793634325-25.2555616577008i</v>
      </c>
      <c r="D1929" t="str">
        <f t="shared" si="554"/>
        <v>3.47811434603931-12.5047758364738i</v>
      </c>
      <c r="E1929" t="str">
        <f t="shared" si="555"/>
        <v>157.436380581026-1.11985177782906i</v>
      </c>
      <c r="F1929" t="str">
        <f t="shared" si="556"/>
        <v>2.90990819321601-117.29473220694i</v>
      </c>
      <c r="G1929" t="str">
        <f t="shared" si="557"/>
        <v>0.99999941005256-0.000768080134030367i</v>
      </c>
      <c r="H1929" t="str">
        <f t="shared" si="558"/>
        <v>16.5231529425282+30.9188149346329i</v>
      </c>
      <c r="I1929" t="str">
        <f t="shared" si="559"/>
        <v>24.8795223352716-12.5126144469385i</v>
      </c>
      <c r="K1929" t="str">
        <f t="shared" si="560"/>
        <v>0.0672226131346052-0.130142222219266i</v>
      </c>
      <c r="L1929" t="str">
        <f t="shared" si="561"/>
        <v>0.000833333333333333-0.633165577390249i</v>
      </c>
      <c r="M1929" t="str">
        <f t="shared" si="562"/>
        <v>0.005-0.222793021349083i</v>
      </c>
      <c r="N1929">
        <f t="shared" si="563"/>
        <v>42.453786600689597</v>
      </c>
      <c r="O1929">
        <f t="shared" si="564"/>
        <v>31.461125419269308</v>
      </c>
      <c r="P1929" s="3">
        <f t="shared" si="565"/>
        <v>31.461125419269308</v>
      </c>
      <c r="Q1929" s="3">
        <f t="shared" si="566"/>
        <v>-137.5462133993104</v>
      </c>
      <c r="R1929">
        <f t="shared" si="567"/>
        <v>42.453786600689597</v>
      </c>
      <c r="S1929">
        <f t="shared" si="568"/>
        <v>1.2733731472817527</v>
      </c>
      <c r="T1929">
        <f t="shared" si="551"/>
        <v>31.461125419269308</v>
      </c>
    </row>
    <row r="1930" spans="1:20" x14ac:dyDescent="0.25">
      <c r="A1930">
        <f t="shared" si="552"/>
        <v>8031.2426394660552</v>
      </c>
      <c r="B1930">
        <f t="shared" si="569"/>
        <v>1278.2119652414233</v>
      </c>
      <c r="C1930" t="str">
        <f t="shared" si="553"/>
        <v>-27.4345144788722-25.0786833810891i</v>
      </c>
      <c r="D1930" t="str">
        <f t="shared" si="554"/>
        <v>3.47811426491561-12.4574837497577i</v>
      </c>
      <c r="E1930" t="str">
        <f t="shared" si="555"/>
        <v>157.430591566413-1.10871996013033i</v>
      </c>
      <c r="F1930" t="str">
        <f t="shared" si="556"/>
        <v>2.90990818014435-116.850716502827i</v>
      </c>
      <c r="G1930" t="str">
        <f t="shared" si="557"/>
        <v>0.999999405560443-0.000770998835076263i</v>
      </c>
      <c r="H1930" t="str">
        <f t="shared" si="558"/>
        <v>16.5340741789823+31.0424131232322i</v>
      </c>
      <c r="I1930" t="str">
        <f t="shared" si="559"/>
        <v>24.8845722961233-12.4691475386365i</v>
      </c>
      <c r="K1930" t="str">
        <f t="shared" si="560"/>
        <v>0.0668309633333388-0.129842871990346i</v>
      </c>
      <c r="L1930" t="str">
        <f t="shared" si="561"/>
        <v>0.000833333333333333-0.630768656495567i</v>
      </c>
      <c r="M1930" t="str">
        <f t="shared" si="562"/>
        <v>0.005-0.221949612820365i</v>
      </c>
      <c r="N1930">
        <f t="shared" si="563"/>
        <v>42.431336462570755</v>
      </c>
      <c r="O1930">
        <f t="shared" si="564"/>
        <v>31.403801068166342</v>
      </c>
      <c r="P1930" s="3">
        <f t="shared" si="565"/>
        <v>31.403801068166342</v>
      </c>
      <c r="Q1930" s="3">
        <f t="shared" si="566"/>
        <v>-137.56866353742925</v>
      </c>
      <c r="R1930">
        <f t="shared" si="567"/>
        <v>42.431336462570755</v>
      </c>
      <c r="S1930">
        <f t="shared" si="568"/>
        <v>1.2782119652414232</v>
      </c>
      <c r="T1930">
        <f t="shared" si="551"/>
        <v>31.403801068166342</v>
      </c>
    </row>
    <row r="1931" spans="1:20" x14ac:dyDescent="0.25">
      <c r="A1931">
        <f t="shared" si="552"/>
        <v>8061.7613614960264</v>
      </c>
      <c r="B1931">
        <f t="shared" si="569"/>
        <v>1283.0691707093408</v>
      </c>
      <c r="C1931" t="str">
        <f t="shared" si="553"/>
        <v>-27.2635728822834-24.9031717222266i</v>
      </c>
      <c r="D1931" t="str">
        <f t="shared" si="554"/>
        <v>3.4781141831742-12.4103708681253i</v>
      </c>
      <c r="E1931" t="str">
        <f t="shared" si="555"/>
        <v>157.424849090879-1.09756173287844i</v>
      </c>
      <c r="F1931" t="str">
        <f t="shared" si="556"/>
        <v>2.90990816697316-116.408381735501i</v>
      </c>
      <c r="G1931" t="str">
        <f t="shared" si="557"/>
        <v>0.999999401034121-0.000773928627146501i</v>
      </c>
      <c r="H1931" t="str">
        <f t="shared" si="558"/>
        <v>16.5450861411458+31.1665532059573i</v>
      </c>
      <c r="I1931" t="str">
        <f t="shared" si="559"/>
        <v>24.8896627042213-12.425864091031i</v>
      </c>
      <c r="K1931" t="str">
        <f t="shared" si="560"/>
        <v>0.0664411172242314-0.129543037517434i</v>
      </c>
      <c r="L1931" t="str">
        <f t="shared" si="561"/>
        <v>0.000833333333333333-0.62838080941977i</v>
      </c>
      <c r="M1931" t="str">
        <f t="shared" si="562"/>
        <v>0.005-0.221109397111342i</v>
      </c>
      <c r="N1931">
        <f t="shared" si="563"/>
        <v>42.409291204432179</v>
      </c>
      <c r="O1931">
        <f t="shared" si="564"/>
        <v>31.346457039970428</v>
      </c>
      <c r="P1931" s="3">
        <f t="shared" si="565"/>
        <v>31.346457039970428</v>
      </c>
      <c r="Q1931" s="3">
        <f t="shared" si="566"/>
        <v>-137.59070879556782</v>
      </c>
      <c r="R1931">
        <f t="shared" si="567"/>
        <v>42.409291204432179</v>
      </c>
      <c r="S1931">
        <f t="shared" si="568"/>
        <v>1.2830691707093409</v>
      </c>
      <c r="T1931">
        <f t="shared" si="551"/>
        <v>31.346457039970428</v>
      </c>
    </row>
    <row r="1932" spans="1:20" x14ac:dyDescent="0.25">
      <c r="A1932">
        <f t="shared" si="552"/>
        <v>8092.3960546697117</v>
      </c>
      <c r="B1932">
        <f t="shared" si="569"/>
        <v>1287.9448335580364</v>
      </c>
      <c r="C1932" t="str">
        <f t="shared" si="553"/>
        <v>-27.0934535515453-24.7290169204755i</v>
      </c>
      <c r="D1932" t="str">
        <f t="shared" si="554"/>
        <v>3.47811410081039-12.3634365138422i</v>
      </c>
      <c r="E1932" t="str">
        <f t="shared" si="555"/>
        <v>157.419153199038-1.08637724782406i</v>
      </c>
      <c r="F1932" t="str">
        <f t="shared" si="556"/>
        <v>2.90990815370168-115.967721541827i</v>
      </c>
      <c r="G1932" t="str">
        <f t="shared" si="557"/>
        <v>0.999999396473334-0.000776869552386518i</v>
      </c>
      <c r="H1932" t="str">
        <f t="shared" si="558"/>
        <v>16.5561896420626+31.2912381145471i</v>
      </c>
      <c r="I1932" t="str">
        <f t="shared" si="559"/>
        <v>24.894793899185-12.3827635323155i</v>
      </c>
      <c r="K1932" t="str">
        <f t="shared" si="560"/>
        <v>0.0660530735144122-0.129242730748584i</v>
      </c>
      <c r="L1932" t="str">
        <f t="shared" si="561"/>
        <v>0.000833333333333333-0.626002001812884i</v>
      </c>
      <c r="M1932" t="str">
        <f t="shared" si="562"/>
        <v>0.005-0.220272362135228i</v>
      </c>
      <c r="N1932">
        <f t="shared" si="563"/>
        <v>42.387651505397855</v>
      </c>
      <c r="O1932">
        <f t="shared" si="564"/>
        <v>31.289093630304777</v>
      </c>
      <c r="P1932" s="3">
        <f t="shared" si="565"/>
        <v>31.289093630304777</v>
      </c>
      <c r="Q1932" s="3">
        <f t="shared" si="566"/>
        <v>-137.61234849460214</v>
      </c>
      <c r="R1932">
        <f t="shared" si="567"/>
        <v>42.387651505397855</v>
      </c>
      <c r="S1932">
        <f t="shared" si="568"/>
        <v>1.2879448335580364</v>
      </c>
      <c r="T1932">
        <f t="shared" si="551"/>
        <v>31.289093630304777</v>
      </c>
    </row>
    <row r="1933" spans="1:20" x14ac:dyDescent="0.25">
      <c r="A1933">
        <f t="shared" si="552"/>
        <v>8123.1471596774572</v>
      </c>
      <c r="B1933">
        <f t="shared" si="569"/>
        <v>1292.8390239255571</v>
      </c>
      <c r="C1933" t="str">
        <f t="shared" si="553"/>
        <v>-26.9241554272616-24.5562092612721i</v>
      </c>
      <c r="D1933" t="str">
        <f t="shared" si="554"/>
        <v>3.47811401781943-12.3166800117419i</v>
      </c>
      <c r="E1933" t="str">
        <f t="shared" si="555"/>
        <v>157.413503934594-1.07516665526473i</v>
      </c>
      <c r="F1933" t="str">
        <f t="shared" si="556"/>
        <v>2.90990814032915-115.528729582761i</v>
      </c>
      <c r="G1933" t="str">
        <f t="shared" si="557"/>
        <v>0.999999391877819-0.000779821653101903i</v>
      </c>
      <c r="H1933" t="str">
        <f t="shared" si="558"/>
        <v>16.5673855029928+31.4164708027836i</v>
      </c>
      <c r="I1933" t="str">
        <f t="shared" si="559"/>
        <v>24.8999662237308-12.339845293978i</v>
      </c>
      <c r="K1933" t="str">
        <f t="shared" si="560"/>
        <v>0.0656668308197049-0.128941963575381i</v>
      </c>
      <c r="L1933" t="str">
        <f t="shared" si="561"/>
        <v>0.000833333333333333-0.623632199454954i</v>
      </c>
      <c r="M1933" t="str">
        <f t="shared" si="562"/>
        <v>0.005-0.219438495850995i</v>
      </c>
      <c r="N1933">
        <f t="shared" si="563"/>
        <v>42.366418035660473</v>
      </c>
      <c r="O1933">
        <f t="shared" si="564"/>
        <v>31.231711135189823</v>
      </c>
      <c r="P1933" s="3">
        <f t="shared" si="565"/>
        <v>31.231711135189823</v>
      </c>
      <c r="Q1933" s="3">
        <f t="shared" si="566"/>
        <v>-137.63358196433953</v>
      </c>
      <c r="R1933">
        <f t="shared" si="567"/>
        <v>42.366418035660473</v>
      </c>
      <c r="S1933">
        <f t="shared" si="568"/>
        <v>1.2928390239255572</v>
      </c>
      <c r="T1933">
        <f t="shared" si="551"/>
        <v>31.231711135189823</v>
      </c>
    </row>
    <row r="1934" spans="1:20" x14ac:dyDescent="0.25">
      <c r="A1934">
        <f t="shared" si="552"/>
        <v>8154.0151188842328</v>
      </c>
      <c r="B1934">
        <f t="shared" si="569"/>
        <v>1297.7518122164743</v>
      </c>
      <c r="C1934" t="str">
        <f t="shared" si="553"/>
        <v>-26.7556774132144-24.3847390762867i</v>
      </c>
      <c r="D1934" t="str">
        <f t="shared" si="554"/>
        <v>3.47811393419654-12.2701006892162i</v>
      </c>
      <c r="E1934" t="str">
        <f t="shared" si="555"/>
        <v>157.407901340365-1.06393010403504i</v>
      </c>
      <c r="F1934" t="str">
        <f t="shared" si="556"/>
        <v>2.90990812685478-115.091399543255i</v>
      </c>
      <c r="G1934" t="str">
        <f t="shared" si="557"/>
        <v>0.999999387247313-0.000782784971758997i</v>
      </c>
      <c r="H1934" t="str">
        <f t="shared" si="558"/>
        <v>16.5786745535103+31.5422542467191i</v>
      </c>
      <c r="I1934" t="str">
        <f t="shared" si="559"/>
        <v>24.9051800237031-12.2971088108024i</v>
      </c>
      <c r="K1934" t="str">
        <f t="shared" si="560"/>
        <v>0.0652823876656006-0.128640747832289i</v>
      </c>
      <c r="L1934" t="str">
        <f t="shared" si="561"/>
        <v>0.000833333333333333-0.621271368255582i</v>
      </c>
      <c r="M1934" t="str">
        <f t="shared" si="562"/>
        <v>0.005-0.218607786263195i</v>
      </c>
      <c r="N1934">
        <f t="shared" si="563"/>
        <v>42.345591456493366</v>
      </c>
      <c r="O1934">
        <f t="shared" si="564"/>
        <v>31.174309851036405</v>
      </c>
      <c r="P1934" s="3">
        <f t="shared" si="565"/>
        <v>31.174309851036405</v>
      </c>
      <c r="Q1934" s="3">
        <f t="shared" si="566"/>
        <v>-137.65440854350663</v>
      </c>
      <c r="R1934">
        <f t="shared" si="567"/>
        <v>42.345591456493366</v>
      </c>
      <c r="S1934">
        <f t="shared" si="568"/>
        <v>1.2977518122164742</v>
      </c>
      <c r="T1934">
        <f t="shared" si="551"/>
        <v>31.174309851036405</v>
      </c>
    </row>
    <row r="1935" spans="1:20" x14ac:dyDescent="0.25">
      <c r="A1935">
        <f t="shared" si="552"/>
        <v>8185.0003763359928</v>
      </c>
      <c r="B1935">
        <f t="shared" si="569"/>
        <v>1302.6832691028969</v>
      </c>
      <c r="C1935" t="str">
        <f t="shared" si="553"/>
        <v>-26.5880183768203-24.2145967435773i</v>
      </c>
      <c r="D1935" t="str">
        <f t="shared" si="554"/>
        <v>3.47811384993692-12.2236978762061i</v>
      </c>
      <c r="E1935" t="str">
        <f t="shared" si="555"/>
        <v>157.402345458304-1.05266774149514i</v>
      </c>
      <c r="F1935" t="str">
        <f t="shared" si="556"/>
        <v>2.90990811327784-114.65572513217i</v>
      </c>
      <c r="G1935" t="str">
        <f t="shared" si="557"/>
        <v>0.999999382581547-0.000785759550985509i</v>
      </c>
      <c r="H1935" t="str">
        <f t="shared" si="558"/>
        <v>16.590057631603+31.6685914449074i</v>
      </c>
      <c r="I1935" t="str">
        <f t="shared" si="559"/>
        <v>24.9104356481089-12.254553520871i</v>
      </c>
      <c r="K1935" t="str">
        <f t="shared" si="560"/>
        <v>0.0648997424882329-0.12833909529602i</v>
      </c>
      <c r="L1935" t="str">
        <f t="shared" si="561"/>
        <v>0.000833333333333333-0.618919474253418i</v>
      </c>
      <c r="M1935" t="str">
        <f t="shared" si="562"/>
        <v>0.005-0.217780221421792i</v>
      </c>
      <c r="N1935">
        <f t="shared" si="563"/>
        <v>42.325172420260429</v>
      </c>
      <c r="O1935">
        <f t="shared" si="564"/>
        <v>31.116890074639379</v>
      </c>
      <c r="P1935" s="3">
        <f t="shared" si="565"/>
        <v>31.116890074639379</v>
      </c>
      <c r="Q1935" s="3">
        <f t="shared" si="566"/>
        <v>-137.67482757973957</v>
      </c>
      <c r="R1935">
        <f t="shared" si="567"/>
        <v>42.325172420260429</v>
      </c>
      <c r="S1935">
        <f t="shared" si="568"/>
        <v>1.3026832691028969</v>
      </c>
      <c r="T1935">
        <f t="shared" si="551"/>
        <v>31.116890074639379</v>
      </c>
    </row>
    <row r="1936" spans="1:20" x14ac:dyDescent="0.25">
      <c r="A1936">
        <f t="shared" si="552"/>
        <v>8216.1033777660705</v>
      </c>
      <c r="B1936">
        <f t="shared" si="569"/>
        <v>1307.633465525488</v>
      </c>
      <c r="C1936" t="str">
        <f t="shared" si="553"/>
        <v>-26.4211771495864-24.0457726877368i</v>
      </c>
      <c r="D1936" t="str">
        <f t="shared" si="554"/>
        <v>3.4781137650357-12.1774709051914i</v>
      </c>
      <c r="E1936" t="str">
        <f t="shared" si="555"/>
        <v>157.39683632953-1.04137971352514i</v>
      </c>
      <c r="F1936" t="str">
        <f t="shared" si="556"/>
        <v>2.90990809959749-114.221700082184i</v>
      </c>
      <c r="G1936" t="str">
        <f t="shared" si="557"/>
        <v>0.999999377880254-0.000788745433571129i</v>
      </c>
      <c r="H1936" t="str">
        <f t="shared" si="558"/>
        <v>16.6015355837707+31.7954854186346i</v>
      </c>
      <c r="I1936" t="str">
        <f t="shared" si="559"/>
        <v>24.9157334491485-12.2121788655642i</v>
      </c>
      <c r="K1936" t="str">
        <f t="shared" si="560"/>
        <v>0.0645188936353554-0.128037017684923i</v>
      </c>
      <c r="L1936" t="str">
        <f t="shared" si="561"/>
        <v>0.000833333333333333-0.616576483615681i</v>
      </c>
      <c r="M1936" t="str">
        <f t="shared" si="562"/>
        <v>0.005-0.216955789421988i</v>
      </c>
      <c r="N1936">
        <f t="shared" si="563"/>
        <v>42.305161570426407</v>
      </c>
      <c r="O1936">
        <f t="shared" si="564"/>
        <v>31.059452103171306</v>
      </c>
      <c r="P1936" s="3">
        <f t="shared" si="565"/>
        <v>31.059452103171306</v>
      </c>
      <c r="Q1936" s="3">
        <f t="shared" si="566"/>
        <v>-137.69483842957359</v>
      </c>
      <c r="R1936">
        <f t="shared" si="567"/>
        <v>42.305161570426407</v>
      </c>
      <c r="S1936">
        <f t="shared" si="568"/>
        <v>1.307633465525488</v>
      </c>
      <c r="T1936">
        <f t="shared" si="551"/>
        <v>31.059452103171306</v>
      </c>
    </row>
    <row r="1937" spans="1:20" x14ac:dyDescent="0.25">
      <c r="A1937">
        <f t="shared" si="552"/>
        <v>8247.3245706015823</v>
      </c>
      <c r="B1937">
        <f t="shared" si="569"/>
        <v>1312.602472694485</v>
      </c>
      <c r="C1937" t="str">
        <f t="shared" si="553"/>
        <v>-26.2551525275634-23.8782573800345i</v>
      </c>
      <c r="D1937" t="str">
        <f t="shared" si="554"/>
        <v>3.47811367948801-12.1314191111816i</v>
      </c>
      <c r="E1937" t="str">
        <f t="shared" si="555"/>
        <v>157.391373994347-1.03006616451233i</v>
      </c>
      <c r="F1937" t="str">
        <f t="shared" si="556"/>
        <v>2.90990808581298-113.789318149701i</v>
      </c>
      <c r="G1937" t="str">
        <f t="shared" si="557"/>
        <v>0.999999373143163-0.00079174266246814i</v>
      </c>
      <c r="H1937" t="str">
        <f t="shared" si="558"/>
        <v>16.6131092651286+31.9229392121566i</v>
      </c>
      <c r="I1937" t="str">
        <f t="shared" si="559"/>
        <v>24.9210737822495-12.1699842895635i</v>
      </c>
      <c r="K1937" t="str">
        <f t="shared" si="560"/>
        <v>0.0641398393673214-0.127734526658376i</v>
      </c>
      <c r="L1937" t="str">
        <f t="shared" si="561"/>
        <v>0.000833333333333333-0.614242362637658i</v>
      </c>
      <c r="M1937" t="str">
        <f t="shared" si="562"/>
        <v>0.005-0.216134478404053i</v>
      </c>
      <c r="N1937">
        <f t="shared" si="563"/>
        <v>42.285559541570223</v>
      </c>
      <c r="O1937">
        <f t="shared" si="564"/>
        <v>31.001996234175792</v>
      </c>
      <c r="P1937" s="3">
        <f t="shared" si="565"/>
        <v>31.001996234175792</v>
      </c>
      <c r="Q1937" s="3">
        <f t="shared" si="566"/>
        <v>-137.71444045842978</v>
      </c>
      <c r="R1937">
        <f t="shared" si="567"/>
        <v>42.285559541570223</v>
      </c>
      <c r="S1937">
        <f t="shared" si="568"/>
        <v>1.3126024726944849</v>
      </c>
      <c r="T1937">
        <f t="shared" si="551"/>
        <v>31.001996234175792</v>
      </c>
    </row>
    <row r="1938" spans="1:20" x14ac:dyDescent="0.25">
      <c r="A1938">
        <f t="shared" si="552"/>
        <v>8278.6644039698676</v>
      </c>
      <c r="B1938">
        <f t="shared" si="569"/>
        <v>1317.5903620907241</v>
      </c>
      <c r="C1938" t="str">
        <f t="shared" si="553"/>
        <v>-26.0899432718023-23.7120413385508i</v>
      </c>
      <c r="D1938" t="str">
        <f t="shared" si="554"/>
        <v>3.47811359328894-12.0855418317062i</v>
      </c>
      <c r="E1938" t="str">
        <f t="shared" si="555"/>
        <v>157.385958492277-1.01872723734355i</v>
      </c>
      <c r="F1938" t="str">
        <f t="shared" si="556"/>
        <v>2.90990807192352-113.358573114761i</v>
      </c>
      <c r="G1938" t="str">
        <f t="shared" si="557"/>
        <v>0.999999368370003-0.000794751280792041i</v>
      </c>
      <c r="H1938" t="str">
        <f t="shared" si="558"/>
        <v>16.6247795395098+32.0509558929382i</v>
      </c>
      <c r="I1938" t="str">
        <f t="shared" si="559"/>
        <v>24.926457006101-12.1279692408534i</v>
      </c>
      <c r="K1938" t="str">
        <f t="shared" si="560"/>
        <v>0.0637625778580629-0.127431633816202i</v>
      </c>
      <c r="L1938" t="str">
        <f t="shared" si="561"/>
        <v>0.000833333333333333-0.611917077742237i</v>
      </c>
      <c r="M1938" t="str">
        <f t="shared" si="562"/>
        <v>0.005-0.21531627655315i</v>
      </c>
      <c r="N1938">
        <f t="shared" si="563"/>
        <v>42.266366959394162</v>
      </c>
      <c r="O1938">
        <f t="shared" si="564"/>
        <v>30.944522765561505</v>
      </c>
      <c r="P1938" s="3">
        <f t="shared" si="565"/>
        <v>30.944522765561505</v>
      </c>
      <c r="Q1938" s="3">
        <f t="shared" si="566"/>
        <v>-137.73363304060584</v>
      </c>
      <c r="R1938">
        <f t="shared" si="567"/>
        <v>42.266366959394162</v>
      </c>
      <c r="S1938">
        <f t="shared" si="568"/>
        <v>1.3175903620907241</v>
      </c>
      <c r="T1938">
        <f t="shared" si="551"/>
        <v>30.944522765561505</v>
      </c>
    </row>
    <row r="1939" spans="1:20" x14ac:dyDescent="0.25">
      <c r="A1939">
        <f t="shared" si="552"/>
        <v>8310.1233287049545</v>
      </c>
      <c r="B1939">
        <f t="shared" si="569"/>
        <v>1322.5972054666688</v>
      </c>
      <c r="C1939" t="str">
        <f t="shared" si="553"/>
        <v>-25.9255481088073-23.5471151283044i</v>
      </c>
      <c r="D1939" t="str">
        <f t="shared" si="554"/>
        <v>3.47811350643351-12.0398384068051i</v>
      </c>
      <c r="E1939" t="str">
        <f t="shared" si="555"/>
        <v>157.380589862071-1.00736307339859i</v>
      </c>
      <c r="F1939" t="str">
        <f t="shared" si="556"/>
        <v>2.9099080579283-112.929458780952i</v>
      </c>
      <c r="G1939" t="str">
        <f t="shared" si="557"/>
        <v>0.999999363560497-0.000797771331822163i</v>
      </c>
      <c r="H1939" t="str">
        <f t="shared" si="558"/>
        <v>16.6365472795688+32.179538551893i</v>
      </c>
      <c r="I1939" t="str">
        <f t="shared" si="559"/>
        <v>24.9318834826863-12.0861331707223i</v>
      </c>
      <c r="K1939" t="str">
        <f t="shared" si="560"/>
        <v>0.0633871071960765-0.127128350698101i</v>
      </c>
      <c r="L1939" t="str">
        <f t="shared" si="561"/>
        <v>0.000833333333333333-0.609600595479414i</v>
      </c>
      <c r="M1939" t="str">
        <f t="shared" si="562"/>
        <v>0.005-0.214501172099174i</v>
      </c>
      <c r="N1939">
        <f t="shared" si="563"/>
        <v>42.247584440735153</v>
      </c>
      <c r="O1939">
        <f t="shared" si="564"/>
        <v>30.887031995595425</v>
      </c>
      <c r="P1939" s="3">
        <f t="shared" si="565"/>
        <v>30.887031995595425</v>
      </c>
      <c r="Q1939" s="3">
        <f t="shared" si="566"/>
        <v>-137.75241555926485</v>
      </c>
      <c r="R1939">
        <f t="shared" si="567"/>
        <v>42.247584440735153</v>
      </c>
      <c r="S1939">
        <f t="shared" si="568"/>
        <v>1.3225972054666688</v>
      </c>
      <c r="T1939">
        <f t="shared" si="551"/>
        <v>30.887031995595425</v>
      </c>
    </row>
    <row r="1940" spans="1:20" x14ac:dyDescent="0.25">
      <c r="A1940">
        <f t="shared" si="552"/>
        <v>8341.7017973540333</v>
      </c>
      <c r="B1940">
        <f t="shared" si="569"/>
        <v>1327.6230748474422</v>
      </c>
      <c r="C1940" t="str">
        <f t="shared" si="553"/>
        <v>-25.7619657309901-23.3834693613763i</v>
      </c>
      <c r="D1940" t="str">
        <f t="shared" si="554"/>
        <v>3.47811341891673-11.9943081790192i</v>
      </c>
      <c r="E1940" t="str">
        <f t="shared" si="555"/>
        <v>157.375268141746-0.995973812537811i</v>
      </c>
      <c r="F1940" t="str">
        <f t="shared" si="556"/>
        <v>2.9099080438265-112.50196897532i</v>
      </c>
      <c r="G1940" t="str">
        <f t="shared" si="557"/>
        <v>0.99999935871437-0.000800802859002292i</v>
      </c>
      <c r="H1940" t="str">
        <f t="shared" si="558"/>
        <v>16.6484133668886+32.308690303631i</v>
      </c>
      <c r="I1940" t="str">
        <f t="shared" si="559"/>
        <v>24.9373535773186-12.0444755337662i</v>
      </c>
      <c r="K1940" t="str">
        <f t="shared" si="560"/>
        <v>0.063013425385403-0.126824688783087i</v>
      </c>
      <c r="L1940" t="str">
        <f t="shared" si="561"/>
        <v>0.000833333333333333-0.607292882525815i</v>
      </c>
      <c r="M1940" t="str">
        <f t="shared" si="562"/>
        <v>0.005-0.213689153316571i</v>
      </c>
      <c r="N1940">
        <f t="shared" si="563"/>
        <v>42.229212593577444</v>
      </c>
      <c r="O1940">
        <f t="shared" si="564"/>
        <v>30.829524222896971</v>
      </c>
      <c r="P1940" s="3">
        <f t="shared" si="565"/>
        <v>30.829524222896971</v>
      </c>
      <c r="Q1940" s="3">
        <f t="shared" si="566"/>
        <v>-137.77078740642256</v>
      </c>
      <c r="R1940">
        <f t="shared" si="567"/>
        <v>42.229212593577444</v>
      </c>
      <c r="S1940">
        <f t="shared" si="568"/>
        <v>1.3276230748474422</v>
      </c>
      <c r="T1940">
        <f t="shared" si="551"/>
        <v>30.829524222896971</v>
      </c>
    </row>
    <row r="1941" spans="1:20" x14ac:dyDescent="0.25">
      <c r="A1941">
        <f t="shared" si="552"/>
        <v>8373.4002641839779</v>
      </c>
      <c r="B1941">
        <f t="shared" si="569"/>
        <v>1332.6680425318625</v>
      </c>
      <c r="C1941" t="str">
        <f t="shared" si="553"/>
        <v>-25.599194797124-23.2210946970251i</v>
      </c>
      <c r="D1941" t="str">
        <f t="shared" si="554"/>
        <v>3.47811333073356-11.9489504933807i</v>
      </c>
      <c r="E1941" t="str">
        <f t="shared" si="555"/>
        <v>157.369993368605-0.984559593098351i</v>
      </c>
      <c r="F1941" t="str">
        <f t="shared" si="556"/>
        <v>2.90990802961732-112.076097548282i</v>
      </c>
      <c r="G1941" t="str">
        <f t="shared" si="557"/>
        <v>0.999999353831342-0.000803845905941296i</v>
      </c>
      <c r="H1941" t="str">
        <f t="shared" si="558"/>
        <v>16.6603786920882+32.4384142867056i</v>
      </c>
      <c r="I1941" t="str">
        <f t="shared" si="559"/>
        <v>24.9428676586762-12.0029957878911i</v>
      </c>
      <c r="K1941" t="str">
        <f t="shared" si="560"/>
        <v>0.0626415303466157-0.126520659488951i</v>
      </c>
      <c r="L1941" t="str">
        <f t="shared" si="561"/>
        <v>0.000833333333333333-0.604993905684216i</v>
      </c>
      <c r="M1941" t="str">
        <f t="shared" si="562"/>
        <v>0.005-0.212880208524179i</v>
      </c>
      <c r="N1941">
        <f t="shared" si="563"/>
        <v>42.211252017062378</v>
      </c>
      <c r="O1941">
        <f t="shared" si="564"/>
        <v>30.771999746431806</v>
      </c>
      <c r="P1941" s="3">
        <f t="shared" si="565"/>
        <v>30.771999746431806</v>
      </c>
      <c r="Q1941" s="3">
        <f t="shared" si="566"/>
        <v>-137.78874798293762</v>
      </c>
      <c r="R1941">
        <f t="shared" si="567"/>
        <v>42.211252017062378</v>
      </c>
      <c r="S1941">
        <f t="shared" si="568"/>
        <v>1.3326680425318624</v>
      </c>
      <c r="T1941">
        <f t="shared" si="551"/>
        <v>30.771999746431806</v>
      </c>
    </row>
    <row r="1942" spans="1:20" x14ac:dyDescent="0.25">
      <c r="A1942">
        <f t="shared" si="552"/>
        <v>8405.2191851878779</v>
      </c>
      <c r="B1942">
        <f t="shared" si="569"/>
        <v>1337.7321810934836</v>
      </c>
      <c r="C1942" t="str">
        <f t="shared" si="553"/>
        <v>-25.4372339327973-23.0599818417979i</v>
      </c>
      <c r="D1942" t="str">
        <f t="shared" si="554"/>
        <v>3.47811324187894-11.9037646974042i</v>
      </c>
      <c r="E1942" t="str">
        <f t="shared" si="555"/>
        <v>157.36476557926-0.973120551883459i</v>
      </c>
      <c r="F1942" t="str">
        <f t="shared" si="556"/>
        <v>2.90990801529996-111.651838373534i</v>
      </c>
      <c r="G1942" t="str">
        <f t="shared" si="557"/>
        <v>0.999999348911133-0.000806900516413751i</v>
      </c>
      <c r="H1942" t="str">
        <f t="shared" si="558"/>
        <v>16.6724441549303+32.5687136638646i</v>
      </c>
      <c r="I1942" t="str">
        <f t="shared" si="559"/>
        <v>24.9484260988361-11.9616933943144i</v>
      </c>
      <c r="K1942" t="str">
        <f t="shared" si="560"/>
        <v>0.0622714199178038-0.126216274171735i</v>
      </c>
      <c r="L1942" t="str">
        <f t="shared" si="561"/>
        <v>0.000833333333333333-0.60270363188306i</v>
      </c>
      <c r="M1942" t="str">
        <f t="shared" si="562"/>
        <v>0.005-0.212074326085056i</v>
      </c>
      <c r="N1942">
        <f t="shared" si="563"/>
        <v>42.193703301499681</v>
      </c>
      <c r="O1942">
        <f t="shared" si="564"/>
        <v>30.714458865505982</v>
      </c>
      <c r="P1942" s="3">
        <f t="shared" si="565"/>
        <v>30.714458865505982</v>
      </c>
      <c r="Q1942" s="3">
        <f t="shared" si="566"/>
        <v>-137.80629669850032</v>
      </c>
      <c r="R1942">
        <f t="shared" si="567"/>
        <v>42.193703301499681</v>
      </c>
      <c r="S1942">
        <f t="shared" si="568"/>
        <v>1.3377321810934837</v>
      </c>
      <c r="T1942">
        <f t="shared" si="551"/>
        <v>30.714458865505982</v>
      </c>
    </row>
    <row r="1943" spans="1:20" x14ac:dyDescent="0.25">
      <c r="A1943">
        <f t="shared" si="552"/>
        <v>8437.1590180915919</v>
      </c>
      <c r="B1943">
        <f t="shared" si="569"/>
        <v>1342.8155633816389</v>
      </c>
      <c r="C1943" t="str">
        <f t="shared" si="553"/>
        <v>-25.2760817308653-22.9001215496344i</v>
      </c>
      <c r="D1943" t="str">
        <f t="shared" si="554"/>
        <v>3.47811315234774-11.8587501410767i</v>
      </c>
      <c r="E1943" t="str">
        <f t="shared" si="555"/>
        <v>157.359584809665-0.961656824156317i</v>
      </c>
      <c r="F1943" t="str">
        <f t="shared" si="556"/>
        <v>2.90990800087358-111.229185347964i</v>
      </c>
      <c r="G1943" t="str">
        <f t="shared" si="557"/>
        <v>0.999999343953459-0.00080996673436057i</v>
      </c>
      <c r="H1943" t="str">
        <f t="shared" si="558"/>
        <v>16.6846106644333+32.6995916223058i</v>
      </c>
      <c r="I1943" t="str">
        <f t="shared" si="559"/>
        <v>24.9540292733107-11.920567817569i</v>
      </c>
      <c r="K1943" t="str">
        <f t="shared" si="560"/>
        <v>0.0619030918555602-0.125911544125216i</v>
      </c>
      <c r="L1943" t="str">
        <f t="shared" si="561"/>
        <v>0.000833333333333333-0.600422028175992i</v>
      </c>
      <c r="M1943" t="str">
        <f t="shared" si="562"/>
        <v>0.005-0.211271494406312i</v>
      </c>
      <c r="N1943">
        <f t="shared" si="563"/>
        <v>42.176567028379424</v>
      </c>
      <c r="O1943">
        <f t="shared" si="564"/>
        <v>30.656901879759879</v>
      </c>
      <c r="P1943" s="3">
        <f t="shared" si="565"/>
        <v>30.656901879759879</v>
      </c>
      <c r="Q1943" s="3">
        <f t="shared" si="566"/>
        <v>-137.82343297162058</v>
      </c>
      <c r="R1943">
        <f t="shared" si="567"/>
        <v>42.176567028379424</v>
      </c>
      <c r="S1943">
        <f t="shared" si="568"/>
        <v>1.3428155633816388</v>
      </c>
      <c r="T1943">
        <f t="shared" si="551"/>
        <v>30.656901879759879</v>
      </c>
    </row>
    <row r="1944" spans="1:20" x14ac:dyDescent="0.25">
      <c r="A1944">
        <f t="shared" si="552"/>
        <v>8469.2202223603399</v>
      </c>
      <c r="B1944">
        <f t="shared" si="569"/>
        <v>1347.9182625224892</v>
      </c>
      <c r="C1944" t="str">
        <f t="shared" si="553"/>
        <v>-25.1157367519009-22.7415046219639i</v>
      </c>
      <c r="D1944" t="str">
        <f t="shared" si="554"/>
        <v>3.47811306213481-11.8139061768488i</v>
      </c>
      <c r="E1944" t="str">
        <f t="shared" si="555"/>
        <v>157.354451095126-0.950168543633433i</v>
      </c>
      <c r="F1944" t="str">
        <f t="shared" si="556"/>
        <v>2.90990798633734-110.808132391568i</v>
      </c>
      <c r="G1944" t="str">
        <f t="shared" si="557"/>
        <v>0.999999338958035-0.000813044603889635i</v>
      </c>
      <c r="H1944" t="str">
        <f t="shared" si="558"/>
        <v>16.6968791389828+32.8310513739342i</v>
      </c>
      <c r="I1944" t="str">
        <f t="shared" si="559"/>
        <v>24.9596775610849-11.8796185255066i</v>
      </c>
      <c r="K1944" t="str">
        <f t="shared" si="560"/>
        <v>0.061536543835967-0.125606480580408i</v>
      </c>
      <c r="L1944" t="str">
        <f t="shared" si="561"/>
        <v>0.000833333333333333-0.598149061741375i</v>
      </c>
      <c r="M1944" t="str">
        <f t="shared" si="562"/>
        <v>0.005-0.210471701938944i</v>
      </c>
      <c r="N1944">
        <f t="shared" si="563"/>
        <v>42.159843770382508</v>
      </c>
      <c r="O1944">
        <f t="shared" si="564"/>
        <v>30.599329089161884</v>
      </c>
      <c r="P1944" s="3">
        <f t="shared" si="565"/>
        <v>30.599329089161884</v>
      </c>
      <c r="Q1944" s="3">
        <f t="shared" si="566"/>
        <v>-137.84015622961749</v>
      </c>
      <c r="R1944">
        <f t="shared" si="567"/>
        <v>42.159843770382508</v>
      </c>
      <c r="S1944">
        <f t="shared" si="568"/>
        <v>1.3479182625224893</v>
      </c>
      <c r="T1944">
        <f t="shared" si="551"/>
        <v>30.599329089161884</v>
      </c>
    </row>
    <row r="1945" spans="1:20" x14ac:dyDescent="0.25">
      <c r="A1945">
        <f t="shared" si="552"/>
        <v>8501.40325920531</v>
      </c>
      <c r="B1945">
        <f t="shared" si="569"/>
        <v>1353.0403519200747</v>
      </c>
      <c r="C1945" t="str">
        <f t="shared" si="553"/>
        <v>-24.9561975246474-22.5841219077992i</v>
      </c>
      <c r="D1945" t="str">
        <f t="shared" si="554"/>
        <v>3.47811297123496-11.7692321596249i</v>
      </c>
      <c r="E1945" t="str">
        <f t="shared" si="555"/>
        <v>157.34936447034-0.938655842476851i</v>
      </c>
      <c r="F1945" t="str">
        <f t="shared" si="556"/>
        <v>2.90990797169042-110.388673447357i</v>
      </c>
      <c r="G1945" t="str">
        <f t="shared" si="557"/>
        <v>0.999999333924574-0.000816134169276434i</v>
      </c>
      <c r="H1945" t="str">
        <f t="shared" si="558"/>
        <v>16.7092505064452+32.9630961556239i</v>
      </c>
      <c r="I1945" t="str">
        <f t="shared" si="559"/>
        <v>24.9653713446511-11.8388449893i</v>
      </c>
      <c r="K1945" t="str">
        <f t="shared" si="560"/>
        <v>0.0611717734555834-0.125301094705084i</v>
      </c>
      <c r="L1945" t="str">
        <f t="shared" si="561"/>
        <v>0.000833333333333333-0.595884699881823i</v>
      </c>
      <c r="M1945" t="str">
        <f t="shared" si="562"/>
        <v>0.005-0.209674937177668i</v>
      </c>
      <c r="N1945">
        <f t="shared" si="563"/>
        <v>42.143534091391786</v>
      </c>
      <c r="O1945">
        <f t="shared" si="564"/>
        <v>30.541740794003193</v>
      </c>
      <c r="P1945" s="3">
        <f t="shared" si="565"/>
        <v>30.541740794003193</v>
      </c>
      <c r="Q1945" s="3">
        <f t="shared" si="566"/>
        <v>-137.85646590860821</v>
      </c>
      <c r="R1945">
        <f t="shared" si="567"/>
        <v>42.143534091391786</v>
      </c>
      <c r="S1945">
        <f t="shared" si="568"/>
        <v>1.3530403519200747</v>
      </c>
      <c r="T1945">
        <f t="shared" si="551"/>
        <v>30.541740794003193</v>
      </c>
    </row>
    <row r="1946" spans="1:20" x14ac:dyDescent="0.25">
      <c r="A1946">
        <f t="shared" si="552"/>
        <v>8533.7085915902899</v>
      </c>
      <c r="B1946">
        <f t="shared" si="569"/>
        <v>1358.181905257371</v>
      </c>
      <c r="C1946" t="str">
        <f t="shared" si="553"/>
        <v>-24.7974625464674-22.4279643038232i</v>
      </c>
      <c r="D1946" t="str">
        <f t="shared" si="554"/>
        <v>3.47811287964297-11.7247274467543i</v>
      </c>
      <c r="E1946" t="str">
        <f t="shared" si="555"/>
        <v>157.344324969415-0.927118851285499i</v>
      </c>
      <c r="F1946" t="str">
        <f t="shared" si="556"/>
        <v>2.90990795693197-109.970802481274i</v>
      </c>
      <c r="G1946" t="str">
        <f t="shared" si="557"/>
        <v>0.999999328852786-0.000819235474964692i</v>
      </c>
      <c r="H1946" t="str">
        <f t="shared" si="558"/>
        <v>16.7217257042832+33.0957292294818i</v>
      </c>
      <c r="I1946" t="str">
        <f t="shared" si="559"/>
        <v>24.9711110100471-11.7982466834477i</v>
      </c>
      <c r="K1946" t="str">
        <f t="shared" si="560"/>
        <v>0.0608087782324326-0.124995397603301i</v>
      </c>
      <c r="L1946" t="str">
        <f t="shared" si="561"/>
        <v>0.000833333333333333-0.593628910023735i</v>
      </c>
      <c r="M1946" t="str">
        <f t="shared" si="562"/>
        <v>0.005-0.208881188660758i</v>
      </c>
      <c r="N1946">
        <f t="shared" si="563"/>
        <v>42.127638546504926</v>
      </c>
      <c r="O1946">
        <f t="shared" si="564"/>
        <v>30.48413729489182</v>
      </c>
      <c r="P1946" s="3">
        <f t="shared" si="565"/>
        <v>30.48413729489182</v>
      </c>
      <c r="Q1946" s="3">
        <f t="shared" si="566"/>
        <v>-137.87236145349507</v>
      </c>
      <c r="R1946">
        <f t="shared" si="567"/>
        <v>42.127638546504926</v>
      </c>
      <c r="S1946">
        <f t="shared" si="568"/>
        <v>1.3581819052573709</v>
      </c>
      <c r="T1946">
        <f t="shared" si="551"/>
        <v>30.48413729489182</v>
      </c>
    </row>
    <row r="1947" spans="1:20" x14ac:dyDescent="0.25">
      <c r="A1947">
        <f t="shared" si="552"/>
        <v>8566.1366842383341</v>
      </c>
      <c r="B1947">
        <f t="shared" si="569"/>
        <v>1363.3429964973491</v>
      </c>
      <c r="C1947" t="str">
        <f t="shared" si="553"/>
        <v>-24.6395302837912-22.273022754467i</v>
      </c>
      <c r="D1947" t="str">
        <f t="shared" si="554"/>
        <v>3.47811278735357-11.6803913980216i</v>
      </c>
      <c r="E1947" t="str">
        <f t="shared" si="555"/>
        <v>157.33933262589-0.915557699093379i</v>
      </c>
      <c r="F1947" t="str">
        <f t="shared" si="556"/>
        <v>2.90990794206116-109.554513482104i</v>
      </c>
      <c r="G1947" t="str">
        <f t="shared" si="557"/>
        <v>0.999999323742379-0.00082234856556702i</v>
      </c>
      <c r="H1947" t="str">
        <f t="shared" si="558"/>
        <v>16.7343056796739+33.2289538831178i</v>
      </c>
      <c r="I1947" t="str">
        <f t="shared" si="559"/>
        <v>24.9768969468945-11.7578230857776i</v>
      </c>
      <c r="K1947" t="str">
        <f t="shared" si="560"/>
        <v>0.0604475556069873-0.124689400314946i</v>
      </c>
      <c r="L1947" t="str">
        <f t="shared" si="561"/>
        <v>0.000833333333333333-0.591381659716809i</v>
      </c>
      <c r="M1947" t="str">
        <f t="shared" si="562"/>
        <v>0.005-0.208090444969872i</v>
      </c>
      <c r="N1947">
        <f t="shared" si="563"/>
        <v>42.112157682042579</v>
      </c>
      <c r="O1947">
        <f t="shared" si="564"/>
        <v>30.426518892746337</v>
      </c>
      <c r="P1947" s="3">
        <f t="shared" si="565"/>
        <v>30.426518892746337</v>
      </c>
      <c r="Q1947" s="3">
        <f t="shared" si="566"/>
        <v>-137.88784231795742</v>
      </c>
      <c r="R1947">
        <f t="shared" si="567"/>
        <v>42.112157682042579</v>
      </c>
      <c r="S1947">
        <f t="shared" si="568"/>
        <v>1.3633429964973491</v>
      </c>
      <c r="T1947">
        <f t="shared" si="551"/>
        <v>30.426518892746337</v>
      </c>
    </row>
    <row r="1948" spans="1:20" x14ac:dyDescent="0.25">
      <c r="A1948">
        <f t="shared" si="552"/>
        <v>8598.6880036384391</v>
      </c>
      <c r="B1948">
        <f t="shared" si="569"/>
        <v>1368.5236998840389</v>
      </c>
      <c r="C1948" t="str">
        <f t="shared" si="553"/>
        <v>-24.4823991725675-22.1192882519884i</v>
      </c>
      <c r="D1948" t="str">
        <f t="shared" si="554"/>
        <v>3.47811269436142-11.636223375638i</v>
      </c>
      <c r="E1948" t="str">
        <f t="shared" si="555"/>
        <v>157.334387472767-0.90397251336056i</v>
      </c>
      <c r="F1948" t="str">
        <f t="shared" si="556"/>
        <v>2.9099079270771-109.139800461391i</v>
      </c>
      <c r="G1948" t="str">
        <f t="shared" si="557"/>
        <v>0.99999931859306-0.000825473485865545i</v>
      </c>
      <c r="H1948" t="str">
        <f t="shared" si="558"/>
        <v>16.7469913896251+33.3627734299132i</v>
      </c>
      <c r="I1948" t="str">
        <f t="shared" si="559"/>
        <v>24.9827295484347-11.7175736774498i</v>
      </c>
      <c r="K1948" t="str">
        <f t="shared" si="560"/>
        <v>0.0600881029431588-0.124383113815301i</v>
      </c>
      <c r="L1948" t="str">
        <f t="shared" si="561"/>
        <v>0.000833333333333333-0.589142916633602i</v>
      </c>
      <c r="M1948" t="str">
        <f t="shared" si="562"/>
        <v>0.005-0.207302694729899i</v>
      </c>
      <c r="N1948">
        <f t="shared" si="563"/>
        <v>42.097092035561417</v>
      </c>
      <c r="O1948">
        <f t="shared" si="564"/>
        <v>30.368885888791375</v>
      </c>
      <c r="P1948" s="3">
        <f t="shared" si="565"/>
        <v>30.368885888791375</v>
      </c>
      <c r="Q1948" s="3">
        <f t="shared" si="566"/>
        <v>-137.90290796443858</v>
      </c>
      <c r="R1948">
        <f t="shared" si="567"/>
        <v>42.097092035561417</v>
      </c>
      <c r="S1948">
        <f t="shared" si="568"/>
        <v>1.3685236998840389</v>
      </c>
      <c r="T1948">
        <f t="shared" si="551"/>
        <v>30.368885888791375</v>
      </c>
    </row>
    <row r="1949" spans="1:20" x14ac:dyDescent="0.25">
      <c r="A1949">
        <f t="shared" si="552"/>
        <v>8631.363018052265</v>
      </c>
      <c r="B1949">
        <f t="shared" si="569"/>
        <v>1373.7240899435983</v>
      </c>
      <c r="C1949" t="str">
        <f t="shared" si="553"/>
        <v>-24.326067618707-21.9667518365385i</v>
      </c>
      <c r="D1949" t="str">
        <f t="shared" si="554"/>
        <v>3.47811260066121-11.5922227442315i</v>
      </c>
      <c r="E1949" t="str">
        <f t="shared" si="555"/>
        <v>157.329489542534-0.892363419966939i</v>
      </c>
      <c r="F1949" t="str">
        <f t="shared" si="556"/>
        <v>2.90990791197895-108.726657453347i</v>
      </c>
      <c r="G1949" t="str">
        <f t="shared" si="557"/>
        <v>0.999999313404531-0.000828610280812562i</v>
      </c>
      <c r="H1949" t="str">
        <f t="shared" si="558"/>
        <v>16.759783801099+33.4971912092996i</v>
      </c>
      <c r="I1949" t="str">
        <f t="shared" si="559"/>
        <v>24.9886092115693-11.6774979429627i</v>
      </c>
      <c r="K1949" t="str">
        <f t="shared" si="560"/>
        <v>0.0597304175292799-0.124076549014607i</v>
      </c>
      <c r="L1949" t="str">
        <f t="shared" si="561"/>
        <v>0.000833333333333333-0.586912648569039i</v>
      </c>
      <c r="M1949" t="str">
        <f t="shared" si="562"/>
        <v>0.005-0.206517926608785i</v>
      </c>
      <c r="N1949">
        <f t="shared" si="563"/>
        <v>42.082442135865421</v>
      </c>
      <c r="O1949">
        <f t="shared" si="564"/>
        <v>30.311238584550921</v>
      </c>
      <c r="P1949" s="3">
        <f t="shared" si="565"/>
        <v>30.311238584550921</v>
      </c>
      <c r="Q1949" s="3">
        <f t="shared" si="566"/>
        <v>-137.91755786413458</v>
      </c>
      <c r="R1949">
        <f t="shared" si="567"/>
        <v>42.082442135865421</v>
      </c>
      <c r="S1949">
        <f t="shared" si="568"/>
        <v>1.3737240899435983</v>
      </c>
      <c r="T1949">
        <f t="shared" si="551"/>
        <v>30.311238584550921</v>
      </c>
    </row>
    <row r="1950" spans="1:20" x14ac:dyDescent="0.25">
      <c r="A1950">
        <f t="shared" si="552"/>
        <v>8664.1621975208636</v>
      </c>
      <c r="B1950">
        <f t="shared" si="569"/>
        <v>1378.9442414853841</v>
      </c>
      <c r="C1950" t="str">
        <f t="shared" si="553"/>
        <v>-24.1705339985308-21.8154045962265i</v>
      </c>
      <c r="D1950" t="str">
        <f t="shared" si="554"/>
        <v>3.47811250624753-11.5483888708383i</v>
      </c>
      <c r="E1950" t="str">
        <f t="shared" si="555"/>
        <v>157.324638867185-0.880730543206866i</v>
      </c>
      <c r="F1950" t="str">
        <f t="shared" si="556"/>
        <v>2.90990789676584-108.315078514774i</v>
      </c>
      <c r="G1950" t="str">
        <f t="shared" si="557"/>
        <v>0.999999308176495-0.000831758995531181i</v>
      </c>
      <c r="H1950" t="str">
        <f t="shared" si="558"/>
        <v>16.7726838911318+33.6322105870341i</v>
      </c>
      <c r="I1950" t="str">
        <f t="shared" si="559"/>
        <v>24.9945363368984-11.6375953701567i</v>
      </c>
      <c r="K1950" t="str">
        <f t="shared" si="560"/>
        <v>0.0593744965790938-0.123769716757661i</v>
      </c>
      <c r="L1950" t="str">
        <f t="shared" si="561"/>
        <v>0.000833333333333333-0.584690823439968i</v>
      </c>
      <c r="M1950" t="str">
        <f t="shared" si="562"/>
        <v>0.005-0.205736129317379i</v>
      </c>
      <c r="N1950">
        <f t="shared" si="563"/>
        <v>42.068208503015512</v>
      </c>
      <c r="O1950">
        <f t="shared" si="564"/>
        <v>30.25357728184354</v>
      </c>
      <c r="P1950" s="3">
        <f t="shared" si="565"/>
        <v>30.25357728184354</v>
      </c>
      <c r="Q1950" s="3">
        <f t="shared" si="566"/>
        <v>-137.93179149698449</v>
      </c>
      <c r="R1950">
        <f t="shared" si="567"/>
        <v>42.068208503015512</v>
      </c>
      <c r="S1950">
        <f t="shared" si="568"/>
        <v>1.3789442414853841</v>
      </c>
      <c r="T1950">
        <f t="shared" si="551"/>
        <v>30.25357728184354</v>
      </c>
    </row>
    <row r="1951" spans="1:20" x14ac:dyDescent="0.25">
      <c r="A1951">
        <f t="shared" si="552"/>
        <v>8697.0860138714434</v>
      </c>
      <c r="B1951">
        <f t="shared" si="569"/>
        <v>1384.1842296030286</v>
      </c>
      <c r="C1951" t="str">
        <f t="shared" si="553"/>
        <v>-24.0157966592131-21.6652376671769i</v>
      </c>
      <c r="D1951" t="str">
        <f t="shared" si="554"/>
        <v>3.47811241111496-11.5047211248934i</v>
      </c>
      <c r="E1951" t="str">
        <f t="shared" si="555"/>
        <v>157.31983547825-0.869074005785312i</v>
      </c>
      <c r="F1951" t="str">
        <f t="shared" si="556"/>
        <v>2.90990788143688-107.905057724968i</v>
      </c>
      <c r="G1951" t="str">
        <f t="shared" si="557"/>
        <v>0.99999930290865-0.00083491967531597i</v>
      </c>
      <c r="H1951" t="str">
        <f t="shared" si="558"/>
        <v>16.7856926469593+33.7678349554847i</v>
      </c>
      <c r="I1951" t="str">
        <f t="shared" si="559"/>
        <v>25.0005113287595-11.5978654502183i</v>
      </c>
      <c r="K1951" t="str">
        <f t="shared" si="560"/>
        <v>0.0590203372327345-0.123462627823409i</v>
      </c>
      <c r="L1951" t="str">
        <f t="shared" si="561"/>
        <v>0.000833333333333333-0.582477409284687i</v>
      </c>
      <c r="M1951" t="str">
        <f t="shared" si="562"/>
        <v>0.005-0.204957291609264i</v>
      </c>
      <c r="N1951">
        <f t="shared" si="563"/>
        <v>42.054391648341749</v>
      </c>
      <c r="O1951">
        <f t="shared" si="564"/>
        <v>30.195902282776427</v>
      </c>
      <c r="P1951" s="3">
        <f t="shared" si="565"/>
        <v>30.195902282776427</v>
      </c>
      <c r="Q1951" s="3">
        <f t="shared" si="566"/>
        <v>-137.94560835165825</v>
      </c>
      <c r="R1951">
        <f t="shared" si="567"/>
        <v>42.054391648341749</v>
      </c>
      <c r="S1951">
        <f t="shared" si="568"/>
        <v>1.3841842296030287</v>
      </c>
      <c r="T1951">
        <f t="shared" si="551"/>
        <v>30.195902282776427</v>
      </c>
    </row>
    <row r="1952" spans="1:20" x14ac:dyDescent="0.25">
      <c r="A1952">
        <f t="shared" si="552"/>
        <v>8730.134940724156</v>
      </c>
      <c r="B1952">
        <f t="shared" si="569"/>
        <v>1389.4441296755201</v>
      </c>
      <c r="C1952" t="str">
        <f t="shared" si="553"/>
        <v>-23.8618539192264-21.5162422335828i</v>
      </c>
      <c r="D1952" t="str">
        <f t="shared" si="554"/>
        <v>3.47811231525798-11.4612188782215i</v>
      </c>
      <c r="E1952" t="str">
        <f t="shared" si="555"/>
        <v>157.315079406821-0.857393928811168i</v>
      </c>
      <c r="F1952" t="str">
        <f t="shared" si="556"/>
        <v>2.90990786599121-107.496589185644i</v>
      </c>
      <c r="G1952" t="str">
        <f t="shared" si="557"/>
        <v>0.999999297600693-0.000838092365633609i</v>
      </c>
      <c r="H1952" t="str">
        <f t="shared" si="558"/>
        <v>16.7988110661414+33.9040677339142i</v>
      </c>
      <c r="I1952" t="str">
        <f t="shared" si="559"/>
        <v>25.0065345952687-11.5583076776858i</v>
      </c>
      <c r="K1952" t="str">
        <f t="shared" si="560"/>
        <v>0.0586679365577129-0.123155292924567i</v>
      </c>
      <c r="L1952" t="str">
        <f t="shared" si="561"/>
        <v>0.000833333333333333-0.580272374262488i</v>
      </c>
      <c r="M1952" t="str">
        <f t="shared" si="562"/>
        <v>0.005-0.204181402280598i</v>
      </c>
      <c r="N1952">
        <f t="shared" si="563"/>
        <v>42.040992074452589</v>
      </c>
      <c r="O1952">
        <f t="shared" si="564"/>
        <v>30.138213889740534</v>
      </c>
      <c r="P1952" s="3">
        <f t="shared" si="565"/>
        <v>30.138213889740534</v>
      </c>
      <c r="Q1952" s="3">
        <f t="shared" si="566"/>
        <v>-137.95900792554741</v>
      </c>
      <c r="R1952">
        <f t="shared" si="567"/>
        <v>42.040992074452589</v>
      </c>
      <c r="S1952">
        <f t="shared" si="568"/>
        <v>1.3894441296755202</v>
      </c>
      <c r="T1952">
        <f t="shared" si="551"/>
        <v>30.138213889740534</v>
      </c>
    </row>
    <row r="1953" spans="1:20" x14ac:dyDescent="0.25">
      <c r="A1953">
        <f t="shared" si="552"/>
        <v>8763.3094534989086</v>
      </c>
      <c r="B1953">
        <f t="shared" si="569"/>
        <v>1394.7240173682872</v>
      </c>
      <c r="C1953" t="str">
        <f t="shared" si="553"/>
        <v>-23.7087040687813-21.3684095277521i</v>
      </c>
      <c r="D1953" t="str">
        <f t="shared" si="554"/>
        <v>3.47811221867114-11.4178815050282i</v>
      </c>
      <c r="E1953" t="str">
        <f t="shared" si="555"/>
        <v>157.310370683568-0.845690431793119i</v>
      </c>
      <c r="F1953" t="str">
        <f t="shared" si="556"/>
        <v>2.90990785042792-107.089667020845i</v>
      </c>
      <c r="G1953" t="str">
        <f t="shared" si="557"/>
        <v>0.99999929225232-0.000841277112123549i</v>
      </c>
      <c r="H1953" t="str">
        <f t="shared" si="558"/>
        <v>16.8120401566911+34.0409123687713i</v>
      </c>
      <c r="I1953" t="str">
        <f t="shared" si="559"/>
        <v>25.0126065483602-11.5189215504544i</v>
      </c>
      <c r="K1953" t="str">
        <f t="shared" si="560"/>
        <v>0.0583172915498978-0.122847722707246i</v>
      </c>
      <c r="L1953" t="str">
        <f t="shared" si="561"/>
        <v>0.000833333333333333-0.578075686653208i</v>
      </c>
      <c r="M1953" t="str">
        <f t="shared" si="562"/>
        <v>0.005-0.203408450169952i</v>
      </c>
      <c r="N1953">
        <f t="shared" si="563"/>
        <v>42.028010275247539</v>
      </c>
      <c r="O1953">
        <f t="shared" si="564"/>
        <v>30.080512405404697</v>
      </c>
      <c r="P1953" s="3">
        <f t="shared" si="565"/>
        <v>30.080512405404697</v>
      </c>
      <c r="Q1953" s="3">
        <f t="shared" si="566"/>
        <v>-137.97198972475246</v>
      </c>
      <c r="R1953">
        <f t="shared" si="567"/>
        <v>42.028010275247539</v>
      </c>
      <c r="S1953">
        <f t="shared" si="568"/>
        <v>1.3947240173682871</v>
      </c>
      <c r="T1953">
        <f t="shared" si="551"/>
        <v>30.080512405404697</v>
      </c>
    </row>
    <row r="1954" spans="1:20" x14ac:dyDescent="0.25">
      <c r="A1954">
        <f t="shared" si="552"/>
        <v>8796.6100294222033</v>
      </c>
      <c r="B1954">
        <f t="shared" si="569"/>
        <v>1400.0239686342866</v>
      </c>
      <c r="C1954" t="str">
        <f t="shared" si="553"/>
        <v>-23.5563453702687-21.2217308301499i</v>
      </c>
      <c r="D1954" t="str">
        <f t="shared" si="554"/>
        <v>3.47811212134884-11.3747083818907i</v>
      </c>
      <c r="E1954" t="str">
        <f t="shared" si="555"/>
        <v>157.305709338778-0.833963632634052i</v>
      </c>
      <c r="F1954" t="str">
        <f t="shared" si="556"/>
        <v>2.90990783474613-106.684285376858i</v>
      </c>
      <c r="G1954" t="str">
        <f t="shared" si="557"/>
        <v>0.999999286863221-0.000844473960598663i</v>
      </c>
      <c r="H1954" t="str">
        <f t="shared" si="558"/>
        <v>16.8253809372043+34.1783723339847i</v>
      </c>
      <c r="I1954" t="str">
        <f t="shared" si="559"/>
        <v>25.0187276038278-11.4797065697822i</v>
      </c>
      <c r="K1954" t="str">
        <f t="shared" si="560"/>
        <v>0.0579683991344963-0.122539927750594i</v>
      </c>
      <c r="L1954" t="str">
        <f t="shared" si="561"/>
        <v>0.000833333333333333-0.575887314856752i</v>
      </c>
      <c r="M1954" t="str">
        <f t="shared" si="562"/>
        <v>0.005-0.202638424158151i</v>
      </c>
      <c r="N1954">
        <f t="shared" si="563"/>
        <v>42.015446735926673</v>
      </c>
      <c r="O1954">
        <f t="shared" si="564"/>
        <v>30.022798132710879</v>
      </c>
      <c r="P1954" s="3">
        <f t="shared" si="565"/>
        <v>30.022798132710879</v>
      </c>
      <c r="Q1954" s="3">
        <f t="shared" si="566"/>
        <v>-137.98455326407333</v>
      </c>
      <c r="R1954">
        <f t="shared" si="567"/>
        <v>42.015446735926673</v>
      </c>
      <c r="S1954">
        <f t="shared" si="568"/>
        <v>1.4000239686342866</v>
      </c>
      <c r="T1954">
        <f t="shared" si="551"/>
        <v>30.022798132710879</v>
      </c>
    </row>
    <row r="1955" spans="1:20" x14ac:dyDescent="0.25">
      <c r="A1955">
        <f t="shared" si="552"/>
        <v>8830.0371475340071</v>
      </c>
      <c r="B1955">
        <f t="shared" si="569"/>
        <v>1405.3440597150968</v>
      </c>
      <c r="C1955" t="str">
        <f t="shared" si="553"/>
        <v>-23.4047760586979-21.0761974694337i</v>
      </c>
      <c r="D1955" t="str">
        <f t="shared" si="554"/>
        <v>3.47811202328548-11.3316988877493i</v>
      </c>
      <c r="E1955" t="str">
        <f t="shared" si="555"/>
        <v>157.301095402362-0.822213647628353i</v>
      </c>
      <c r="F1955" t="str">
        <f t="shared" si="556"/>
        <v>2.90990781894493-106.280438422132i</v>
      </c>
      <c r="G1955" t="str">
        <f t="shared" si="557"/>
        <v>0.999999281433088-0.000847682957045902i</v>
      </c>
      <c r="H1955" t="str">
        <f t="shared" si="558"/>
        <v>16.8388344369887+34.3164511312586i</v>
      </c>
      <c r="I1955" t="str">
        <f t="shared" si="559"/>
        <v>25.0248981813655-11.4406622402939i</v>
      </c>
      <c r="K1955" t="str">
        <f t="shared" si="560"/>
        <v>0.0576212561670337-0.122231918566455i</v>
      </c>
      <c r="L1955" t="str">
        <f t="shared" si="561"/>
        <v>0.000833333333333333-0.57370722739266i</v>
      </c>
      <c r="M1955" t="str">
        <f t="shared" si="562"/>
        <v>0.005-0.201871313168112i</v>
      </c>
      <c r="N1955">
        <f t="shared" si="563"/>
        <v>42.003301933000614</v>
      </c>
      <c r="O1955">
        <f t="shared" si="564"/>
        <v>29.965071374868586</v>
      </c>
      <c r="P1955" s="3">
        <f t="shared" si="565"/>
        <v>29.965071374868586</v>
      </c>
      <c r="Q1955" s="3">
        <f t="shared" si="566"/>
        <v>-137.99669806699939</v>
      </c>
      <c r="R1955">
        <f t="shared" si="567"/>
        <v>42.003301933000614</v>
      </c>
      <c r="S1955">
        <f t="shared" si="568"/>
        <v>1.4053440597150968</v>
      </c>
      <c r="T1955">
        <f t="shared" si="551"/>
        <v>29.965071374868586</v>
      </c>
    </row>
    <row r="1956" spans="1:20" x14ac:dyDescent="0.25">
      <c r="A1956">
        <f t="shared" si="552"/>
        <v>8863.5912886946371</v>
      </c>
      <c r="B1956">
        <f t="shared" si="569"/>
        <v>1410.6843671420143</v>
      </c>
      <c r="C1956" t="str">
        <f t="shared" si="553"/>
        <v>-23.2539943421343-20.9318008224853i</v>
      </c>
      <c r="D1956" t="str">
        <f t="shared" si="554"/>
        <v>3.47811192447544-11.2888524038978i</v>
      </c>
      <c r="E1956" t="str">
        <f t="shared" si="555"/>
        <v>157.296528903899-0.810440591456432i</v>
      </c>
      <c r="F1956" t="str">
        <f t="shared" si="556"/>
        <v>2.90990780302341-105.878120347194i</v>
      </c>
      <c r="G1956" t="str">
        <f t="shared" si="557"/>
        <v>0.999999275961607-0.000850904147626968i</v>
      </c>
      <c r="H1956" t="str">
        <f t="shared" si="558"/>
        <v>16.8524016962012+34.4551522903774i</v>
      </c>
      <c r="I1956" t="str">
        <f t="shared" si="559"/>
        <v>25.0311187046118-11.40178806999i</v>
      </c>
      <c r="K1956" t="str">
        <f t="shared" si="560"/>
        <v>0.0572758594343288-0.121923705599032i</v>
      </c>
      <c r="L1956" t="str">
        <f t="shared" si="561"/>
        <v>0.000833333333333333-0.571535392899641i</v>
      </c>
      <c r="M1956" t="str">
        <f t="shared" si="562"/>
        <v>0.005-0.201107106164686i</v>
      </c>
      <c r="N1956">
        <f t="shared" si="563"/>
        <v>41.991576334302522</v>
      </c>
      <c r="O1956">
        <f t="shared" si="564"/>
        <v>29.907332435349975</v>
      </c>
      <c r="P1956" s="3">
        <f t="shared" si="565"/>
        <v>29.907332435349975</v>
      </c>
      <c r="Q1956" s="3">
        <f t="shared" si="566"/>
        <v>-138.00842366569748</v>
      </c>
      <c r="R1956">
        <f t="shared" si="567"/>
        <v>41.991576334302522</v>
      </c>
      <c r="S1956">
        <f t="shared" si="568"/>
        <v>1.4106843671420142</v>
      </c>
      <c r="T1956">
        <f t="shared" si="551"/>
        <v>29.907332435349975</v>
      </c>
    </row>
    <row r="1957" spans="1:20" x14ac:dyDescent="0.25">
      <c r="A1957">
        <f t="shared" si="552"/>
        <v>8897.2729355916763</v>
      </c>
      <c r="B1957">
        <f t="shared" si="569"/>
        <v>1416.0449677371539</v>
      </c>
      <c r="C1957" t="str">
        <f t="shared" si="553"/>
        <v>-23.1039984021348-20.7885323144356i</v>
      </c>
      <c r="D1957" t="str">
        <f t="shared" si="554"/>
        <v>3.47811182491302-11.2461683139751i</v>
      </c>
      <c r="E1957" t="str">
        <f t="shared" si="555"/>
        <v>157.292009872642-0.79864457718101i</v>
      </c>
      <c r="F1957" t="str">
        <f t="shared" si="556"/>
        <v>2.90990778698066-105.477325364563i</v>
      </c>
      <c r="G1957" t="str">
        <f t="shared" si="557"/>
        <v>0.999999270448464-0.000854137578678964i</v>
      </c>
      <c r="H1957" t="str">
        <f t="shared" si="558"/>
        <v>16.8660837659791+34.5944793695078i</v>
      </c>
      <c r="I1957" t="str">
        <f t="shared" si="559"/>
        <v>25.0373896011893-11.3630835702496i</v>
      </c>
      <c r="K1957" t="str">
        <f t="shared" si="560"/>
        <v>0.0569322056554716-0.121615299224577i</v>
      </c>
      <c r="L1957" t="str">
        <f t="shared" si="561"/>
        <v>0.000833333333333333-0.569371780135126i</v>
      </c>
      <c r="M1957" t="str">
        <f t="shared" si="562"/>
        <v>0.005-0.200345792154499i</v>
      </c>
      <c r="N1957">
        <f t="shared" si="563"/>
        <v>41.980270398997192</v>
      </c>
      <c r="O1957">
        <f t="shared" si="564"/>
        <v>29.849581617884532</v>
      </c>
      <c r="P1957" s="3">
        <f t="shared" si="565"/>
        <v>29.849581617884532</v>
      </c>
      <c r="Q1957" s="3">
        <f t="shared" si="566"/>
        <v>-138.01972960100281</v>
      </c>
      <c r="R1957">
        <f t="shared" si="567"/>
        <v>41.980270398997192</v>
      </c>
      <c r="S1957">
        <f t="shared" si="568"/>
        <v>1.4160449677371538</v>
      </c>
      <c r="T1957">
        <f t="shared" si="551"/>
        <v>29.849581617884532</v>
      </c>
    </row>
    <row r="1958" spans="1:20" x14ac:dyDescent="0.25">
      <c r="A1958">
        <f t="shared" si="552"/>
        <v>8931.0825727469255</v>
      </c>
      <c r="B1958">
        <f t="shared" si="569"/>
        <v>1421.4259386145552</v>
      </c>
      <c r="C1958" t="str">
        <f t="shared" si="553"/>
        <v>-22.9547863941824-20.6463834186861i</v>
      </c>
      <c r="D1958" t="str">
        <f t="shared" si="554"/>
        <v>3.47811172459249-11.2036460039563i</v>
      </c>
      <c r="E1958" t="str">
        <f t="shared" si="555"/>
        <v>157.28753833756-0.786825716243107i</v>
      </c>
      <c r="F1958" t="str">
        <f t="shared" si="556"/>
        <v>2.90990777081576-105.078047708668i</v>
      </c>
      <c r="G1958" t="str">
        <f t="shared" si="557"/>
        <v>0.999999264893342-0.000857383296715072i</v>
      </c>
      <c r="H1958" t="str">
        <f t="shared" si="558"/>
        <v>16.8798817085812+34.7344359555114i</v>
      </c>
      <c r="I1958" t="str">
        <f t="shared" si="559"/>
        <v>25.0437113027499-11.3245482558396i</v>
      </c>
      <c r="K1958" t="str">
        <f t="shared" si="560"/>
        <v>0.0565902914827944-0.121306709751075i</v>
      </c>
      <c r="L1958" t="str">
        <f t="shared" si="561"/>
        <v>0.000833333333333333-0.567216357974823i</v>
      </c>
      <c r="M1958" t="str">
        <f t="shared" si="562"/>
        <v>0.005-0.199587360185793i</v>
      </c>
      <c r="N1958">
        <f t="shared" si="563"/>
        <v>41.96938457759245</v>
      </c>
      <c r="O1958">
        <f t="shared" si="564"/>
        <v>29.791819226454294</v>
      </c>
      <c r="P1958" s="3">
        <f t="shared" si="565"/>
        <v>29.791819226454294</v>
      </c>
      <c r="Q1958" s="3">
        <f t="shared" si="566"/>
        <v>-138.03061542240755</v>
      </c>
      <c r="R1958">
        <f t="shared" si="567"/>
        <v>41.96938457759245</v>
      </c>
      <c r="S1958">
        <f t="shared" si="568"/>
        <v>1.4214259386145551</v>
      </c>
      <c r="T1958">
        <f t="shared" si="551"/>
        <v>29.791819226454294</v>
      </c>
    </row>
    <row r="1959" spans="1:20" x14ac:dyDescent="0.25">
      <c r="A1959">
        <f t="shared" si="552"/>
        <v>8965.0206865233649</v>
      </c>
      <c r="B1959">
        <f t="shared" si="569"/>
        <v>1426.8273571812906</v>
      </c>
      <c r="C1959" t="str">
        <f t="shared" si="553"/>
        <v>-22.8063564481186-20.5053456569228i</v>
      </c>
      <c r="D1959" t="str">
        <f t="shared" si="554"/>
        <v>3.4781116235081-11.1612848621437i</v>
      </c>
      <c r="E1959" t="str">
        <f t="shared" si="555"/>
        <v>157.283114327346-0.774984118460791i</v>
      </c>
      <c r="F1959" t="str">
        <f t="shared" si="556"/>
        <v>2.90990775452777-104.680281635766i</v>
      </c>
      <c r="G1959" t="str">
        <f t="shared" si="557"/>
        <v>0.999999259295921-0.000860641348425213i</v>
      </c>
      <c r="H1959" t="str">
        <f t="shared" si="558"/>
        <v>16.8937965975249+34.8750256642564i</v>
      </c>
      <c r="I1959" t="str">
        <f t="shared" si="559"/>
        <v>25.0500842450179-11.2861816449199i</v>
      </c>
      <c r="K1959" t="str">
        <f t="shared" si="560"/>
        <v>0.0562501135028438-0.120997947417964i</v>
      </c>
      <c r="L1959" t="str">
        <f t="shared" si="561"/>
        <v>0.000833333333333333-0.565069095412256i</v>
      </c>
      <c r="M1959" t="str">
        <f t="shared" si="562"/>
        <v>0.005-0.19883179934827i</v>
      </c>
      <c r="N1959">
        <f t="shared" si="563"/>
        <v>41.958919311946943</v>
      </c>
      <c r="O1959">
        <f t="shared" si="564"/>
        <v>29.734045565288664</v>
      </c>
      <c r="P1959" s="3">
        <f t="shared" si="565"/>
        <v>29.734045565288664</v>
      </c>
      <c r="Q1959" s="3">
        <f t="shared" si="566"/>
        <v>-138.04108068805306</v>
      </c>
      <c r="R1959">
        <f t="shared" si="567"/>
        <v>41.958919311946943</v>
      </c>
      <c r="S1959">
        <f t="shared" si="568"/>
        <v>1.4268273571812906</v>
      </c>
      <c r="T1959">
        <f t="shared" si="551"/>
        <v>29.734045565288664</v>
      </c>
    </row>
    <row r="1960" spans="1:20" x14ac:dyDescent="0.25">
      <c r="A1960">
        <f t="shared" si="552"/>
        <v>8999.0877651321534</v>
      </c>
      <c r="B1960">
        <f t="shared" si="569"/>
        <v>1432.2493011385795</v>
      </c>
      <c r="C1960" t="str">
        <f t="shared" si="553"/>
        <v>-22.6587066685733-20.3654105991283i</v>
      </c>
      <c r="D1960" t="str">
        <f t="shared" si="554"/>
        <v>3.47811152165399-11.1190842791578i</v>
      </c>
      <c r="E1960" t="str">
        <f t="shared" si="555"/>
        <v>157.278737870461-0.763119892022286i</v>
      </c>
      <c r="F1960" t="str">
        <f t="shared" si="556"/>
        <v>2.90990773811576-104.284021423859i</v>
      </c>
      <c r="G1960" t="str">
        <f t="shared" si="557"/>
        <v>0.999999253655878-0.000863911780676726i</v>
      </c>
      <c r="H1960" t="str">
        <f t="shared" si="558"/>
        <v>16.9078295177284+35.0162521409367i</v>
      </c>
      <c r="I1960" t="str">
        <f t="shared" si="559"/>
        <v>25.0565088678344-11.247983259051i</v>
      </c>
      <c r="K1960" t="str">
        <f t="shared" si="560"/>
        <v>0.0559116682373478-0.120689022395845i</v>
      </c>
      <c r="L1960" t="str">
        <f t="shared" si="561"/>
        <v>0.000833333333333333-0.562929961558333i</v>
      </c>
      <c r="M1960" t="str">
        <f t="shared" si="562"/>
        <v>0.005-0.198079098772932i</v>
      </c>
      <c r="N1960">
        <f t="shared" si="563"/>
        <v>41.94887503528355</v>
      </c>
      <c r="O1960">
        <f t="shared" si="564"/>
        <v>29.676260938859642</v>
      </c>
      <c r="P1960" s="3">
        <f t="shared" si="565"/>
        <v>29.676260938859642</v>
      </c>
      <c r="Q1960" s="3">
        <f t="shared" si="566"/>
        <v>-138.05112496471645</v>
      </c>
      <c r="R1960">
        <f t="shared" si="567"/>
        <v>41.94887503528355</v>
      </c>
      <c r="S1960">
        <f t="shared" si="568"/>
        <v>1.4322493011385795</v>
      </c>
      <c r="T1960">
        <f t="shared" si="551"/>
        <v>29.676260938859642</v>
      </c>
    </row>
    <row r="1961" spans="1:20" x14ac:dyDescent="0.25">
      <c r="A1961">
        <f t="shared" si="552"/>
        <v>9033.2842986396554</v>
      </c>
      <c r="B1961">
        <f t="shared" si="569"/>
        <v>1437.6918484829062</v>
      </c>
      <c r="C1961" t="str">
        <f t="shared" si="553"/>
        <v>-22.511835135394-20.2265698635855i</v>
      </c>
      <c r="D1961" t="str">
        <f t="shared" si="554"/>
        <v>3.47811141902433-11.0770436479292i</v>
      </c>
      <c r="E1961" t="str">
        <f t="shared" si="555"/>
        <v>157.274408995135-0.751233143485411i</v>
      </c>
      <c r="F1961" t="str">
        <f t="shared" si="556"/>
        <v>2.90990772157877-103.889261372611i</v>
      </c>
      <c r="G1961" t="str">
        <f t="shared" si="557"/>
        <v>0.99999924797289-0.000867194640515037i</v>
      </c>
      <c r="H1961" t="str">
        <f t="shared" si="558"/>
        <v>16.9219815656545+35.1581190603929i</v>
      </c>
      <c r="I1961" t="str">
        <f t="shared" si="559"/>
        <v>25.0629856152015-11.2099526232012i</v>
      </c>
      <c r="K1961" t="str">
        <f t="shared" si="560"/>
        <v>0.0555749521441845-0.120379944786224i</v>
      </c>
      <c r="L1961" t="str">
        <f t="shared" si="561"/>
        <v>0.000833333333333333-0.560798925640898i</v>
      </c>
      <c r="M1961" t="str">
        <f t="shared" si="562"/>
        <v>0.005-0.197329247631931i</v>
      </c>
      <c r="N1961">
        <f t="shared" si="563"/>
        <v>41.93925217219649</v>
      </c>
      <c r="O1961">
        <f t="shared" si="564"/>
        <v>29.618465651876754</v>
      </c>
      <c r="P1961" s="3">
        <f t="shared" si="565"/>
        <v>29.618465651876754</v>
      </c>
      <c r="Q1961" s="3">
        <f t="shared" si="566"/>
        <v>-138.06074782780351</v>
      </c>
      <c r="R1961">
        <f t="shared" si="567"/>
        <v>41.93925217219649</v>
      </c>
      <c r="S1961">
        <f t="shared" si="568"/>
        <v>1.4376918484829062</v>
      </c>
      <c r="T1961">
        <f t="shared" si="551"/>
        <v>29.618465651876754</v>
      </c>
    </row>
    <row r="1962" spans="1:20" x14ac:dyDescent="0.25">
      <c r="A1962">
        <f t="shared" si="552"/>
        <v>9067.6107789744856</v>
      </c>
      <c r="B1962">
        <f t="shared" si="569"/>
        <v>1443.1550775071412</v>
      </c>
      <c r="C1962" t="str">
        <f t="shared" si="553"/>
        <v>-22.3657399040729-20.0888151168786i</v>
      </c>
      <c r="D1962" t="str">
        <f t="shared" si="554"/>
        <v>3.47811131561322-11.0351623636893i</v>
      </c>
      <c r="E1962" t="str">
        <f t="shared" si="555"/>
        <v>157.270127729412-0.739323977775635i</v>
      </c>
      <c r="F1962" t="str">
        <f t="shared" si="556"/>
        <v>2.90990770491586-103.495995803266i</v>
      </c>
      <c r="G1962" t="str">
        <f t="shared" si="557"/>
        <v>0.999999242246629-0.000870489975164338i</v>
      </c>
      <c r="H1962" t="str">
        <f t="shared" si="558"/>
        <v>16.9362538494566+35.30063012744i</v>
      </c>
      <c r="I1962" t="str">
        <f t="shared" si="559"/>
        <v>25.0695149353284-11.1720892657542i</v>
      </c>
      <c r="K1962" t="str">
        <f t="shared" si="560"/>
        <v>0.0552399616183416-0.120070724621252i</v>
      </c>
      <c r="L1962" t="str">
        <f t="shared" si="561"/>
        <v>0.000833333333333333-0.558675957004283i</v>
      </c>
      <c r="M1962" t="str">
        <f t="shared" si="562"/>
        <v>0.005-0.196582235138405i</v>
      </c>
      <c r="N1962">
        <f t="shared" si="563"/>
        <v>41.930051138661241</v>
      </c>
      <c r="O1962">
        <f t="shared" si="564"/>
        <v>29.560660009282458</v>
      </c>
      <c r="P1962" s="3">
        <f t="shared" si="565"/>
        <v>29.560660009282458</v>
      </c>
      <c r="Q1962" s="3">
        <f t="shared" si="566"/>
        <v>-138.06994886133876</v>
      </c>
      <c r="R1962">
        <f t="shared" si="567"/>
        <v>41.930051138661241</v>
      </c>
      <c r="S1962">
        <f t="shared" si="568"/>
        <v>1.4431550775071411</v>
      </c>
      <c r="T1962">
        <f t="shared" si="551"/>
        <v>29.560660009282458</v>
      </c>
    </row>
    <row r="1963" spans="1:20" x14ac:dyDescent="0.25">
      <c r="A1963">
        <f t="shared" si="552"/>
        <v>9102.0676999345906</v>
      </c>
      <c r="B1963">
        <f t="shared" si="569"/>
        <v>1448.6390668016684</v>
      </c>
      <c r="C1963" t="str">
        <f t="shared" si="553"/>
        <v>-22.2204190061708-19.9521380738889i</v>
      </c>
      <c r="D1963" t="str">
        <f t="shared" si="554"/>
        <v>3.47811121141469-10.9934398239615i</v>
      </c>
      <c r="E1963" t="str">
        <f t="shared" si="555"/>
        <v>157.265894101166-0.727392498181064i</v>
      </c>
      <c r="F1963" t="str">
        <f t="shared" si="556"/>
        <v>2.90990768812609-103.104219058566i</v>
      </c>
      <c r="G1963" t="str">
        <f t="shared" si="557"/>
        <v>0.999999236476766-0.000873797832028265i</v>
      </c>
      <c r="H1963" t="str">
        <f t="shared" si="558"/>
        <v>16.9506474891262+35.4437890771978i</v>
      </c>
      <c r="I1963" t="str">
        <f t="shared" si="559"/>
        <v>25.0760972806772-11.1343927185168i</v>
      </c>
      <c r="K1963" t="str">
        <f t="shared" si="560"/>
        <v>0.0549066929928794-0.119761371863486i</v>
      </c>
      <c r="L1963" t="str">
        <f t="shared" si="561"/>
        <v>0.000833333333333333-0.556561025108868i</v>
      </c>
      <c r="M1963" t="str">
        <f t="shared" si="562"/>
        <v>0.005-0.195838050546329i</v>
      </c>
      <c r="N1963">
        <f t="shared" si="563"/>
        <v>41.921272342046109</v>
      </c>
      <c r="O1963">
        <f t="shared" si="564"/>
        <v>29.502844316247202</v>
      </c>
      <c r="P1963" s="3">
        <f t="shared" si="565"/>
        <v>29.502844316247202</v>
      </c>
      <c r="Q1963" s="3">
        <f t="shared" si="566"/>
        <v>-138.07872765795389</v>
      </c>
      <c r="R1963">
        <f t="shared" si="567"/>
        <v>41.921272342046109</v>
      </c>
      <c r="S1963">
        <f t="shared" si="568"/>
        <v>1.4486390668016684</v>
      </c>
      <c r="T1963">
        <f t="shared" si="551"/>
        <v>29.502844316247202</v>
      </c>
    </row>
    <row r="1964" spans="1:20" x14ac:dyDescent="0.25">
      <c r="A1964">
        <f t="shared" si="552"/>
        <v>9136.6555571943409</v>
      </c>
      <c r="B1964">
        <f t="shared" si="569"/>
        <v>1454.1438952555147</v>
      </c>
      <c r="C1964" t="str">
        <f t="shared" si="553"/>
        <v>-22.0758704497422-19.8165304977853i</v>
      </c>
      <c r="D1964" t="str">
        <f t="shared" si="554"/>
        <v>3.47811110642275-10.9518754285533i</v>
      </c>
      <c r="E1964" t="str">
        <f t="shared" si="555"/>
        <v>157.261708138126-0.715438806352497i</v>
      </c>
      <c r="F1964" t="str">
        <f t="shared" si="556"/>
        <v>2.90990767120846-102.713925502672i</v>
      </c>
      <c r="G1964" t="str">
        <f t="shared" si="557"/>
        <v>0.999999230662968-0.00087711825869058i</v>
      </c>
      <c r="H1964" t="str">
        <f t="shared" si="558"/>
        <v>16.9651636166431+35.5875996754254i</v>
      </c>
      <c r="I1964" t="str">
        <f t="shared" si="559"/>
        <v>25.082733108009-11.096862516727i</v>
      </c>
      <c r="K1964" t="str">
        <f t="shared" si="560"/>
        <v>0.0545751425398869-0.119451896405662i</v>
      </c>
      <c r="L1964" t="str">
        <f t="shared" si="561"/>
        <v>0.000833333333333333-0.554454099530653i</v>
      </c>
      <c r="M1964" t="str">
        <f t="shared" si="562"/>
        <v>0.005-0.195096683150358i</v>
      </c>
      <c r="N1964">
        <f t="shared" si="563"/>
        <v>41.91291618111822</v>
      </c>
      <c r="O1964">
        <f t="shared" si="564"/>
        <v>29.445018878165186</v>
      </c>
      <c r="P1964" s="3">
        <f t="shared" si="565"/>
        <v>29.445018878165186</v>
      </c>
      <c r="Q1964" s="3">
        <f t="shared" si="566"/>
        <v>-138.08708381888178</v>
      </c>
      <c r="R1964">
        <f t="shared" si="567"/>
        <v>41.91291618111822</v>
      </c>
      <c r="S1964">
        <f t="shared" si="568"/>
        <v>1.4541438952555148</v>
      </c>
      <c r="T1964">
        <f t="shared" ref="T1964:T2027" si="570">P1964</f>
        <v>29.445018878165186</v>
      </c>
    </row>
    <row r="1965" spans="1:20" x14ac:dyDescent="0.25">
      <c r="A1965">
        <f t="shared" ref="A1965:A2028" si="571">2*PI()*B1965</f>
        <v>9171.3748483116815</v>
      </c>
      <c r="B1965">
        <f t="shared" si="569"/>
        <v>1459.6696420574858</v>
      </c>
      <c r="C1965" t="str">
        <f t="shared" ref="C1965:C2028" si="572">IMPRODUCT(D1965,E1965,$C$40,,K1965,$C$41)</f>
        <v>-21.932092219752-19.6819842000092i</v>
      </c>
      <c r="D1965" t="str">
        <f t="shared" ref="D1965:D2028" si="573">IMDIV(IMPRODUCT($C$37,$C$38,COMPLEX(1,A1965/$C$38)),IMSUM(-1*A1965*A1965/$C$39,COMPLEX(0,1*A1965)))</f>
        <v>3.47811100063137-10.9104685795467i</v>
      </c>
      <c r="E1965" t="str">
        <f t="shared" ref="E1965:E2028" si="574">IMDIV(IMPRODUCT(IMSUM(F1965,G1965),$C$29,H1965),IMSUM(1,I1965))</f>
        <v>157.257569867899-0.703463002298645i</v>
      </c>
      <c r="F1965" t="str">
        <f t="shared" ref="F1965:F2028" si="575">IMDIV(IMPRODUCT($C$14,$C$15,COMPLEX(1,A1965/$C$15)),IMSUM(-1*A1965*A1965/$C$16,COMPLEX(0,A1965)))</f>
        <v>2.90990765416202-102.325109521079i</v>
      </c>
      <c r="G1965" t="str">
        <f t="shared" ref="G1965:G2028" si="576">IMDIV(1,COMPLEX(1,A1965*$C$9*$C$10))</f>
        <v>0.999999224804902-0.000880451302915858i</v>
      </c>
      <c r="H1965" t="str">
        <f t="shared" ref="H1965:H2028" si="577">IMDIV($C$3,IMSUM(K1965,COMPLEX(0,$C$28*A1965)))</f>
        <v>16.9798033761285+35.7320657188626i</v>
      </c>
      <c r="I1965" t="str">
        <f t="shared" ref="I1965:I2028" si="578">IMPRODUCT(F1965,$C$29,H1965,$C$31)</f>
        <v>25.0894228784319-11.059498199063i</v>
      </c>
      <c r="K1965" t="str">
        <f t="shared" ref="K1965:K2028" si="579">IF($C$26&lt;=0,IMDIV(1,IMSUM(IMDIV(1,L1965),1/$C$18)),IMDIV(1,IMSUM(IMDIV(1,L1965),1/$C$18,IMDIV(1,M1965))))</f>
        <v>0.0542453064714359-0.119142308070471i</v>
      </c>
      <c r="L1965" t="str">
        <f t="shared" ref="L1965:L2028" si="580">IMSUM($C$21/$C$22,IMDIV(1,COMPLEX(0,$C$20*$C$22*A1965)))</f>
        <v>0.000833333333333333-0.5523551499608i</v>
      </c>
      <c r="M1965" t="str">
        <f t="shared" ref="M1965:M2028" si="581">IMSUM($C$25/$C$26,IMDIV(1,COMPLEX(0,$C$24*$C$26*A1965)))</f>
        <v>0.005-0.194358122285672i</v>
      </c>
      <c r="N1965">
        <f t="shared" ref="N1965:N2028" si="582">ABS(R1965)</f>
        <v>41.9049830460566</v>
      </c>
      <c r="O1965">
        <f t="shared" ref="O1965:O2028" si="583">ABS(P1965)</f>
        <v>29.387184000648624</v>
      </c>
      <c r="P1965" s="3">
        <f t="shared" ref="P1965:P2028" si="584">20*LOG10(IMABS(C1965))</f>
        <v>29.387184000648624</v>
      </c>
      <c r="Q1965" s="3">
        <f t="shared" ref="Q1965:Q2028" si="585">IMARGUMENT(C1965)*180/PI()</f>
        <v>-138.0950169539434</v>
      </c>
      <c r="R1965">
        <f t="shared" ref="R1965:R2028" si="586">IF(Q1965&lt;0,Q1965+180,Q1965-180)</f>
        <v>41.9049830460566</v>
      </c>
      <c r="S1965">
        <f t="shared" ref="S1965:S2028" si="587">B1965/1000</f>
        <v>1.4596696420574857</v>
      </c>
      <c r="T1965">
        <f t="shared" si="570"/>
        <v>29.387184000648624</v>
      </c>
    </row>
    <row r="1966" spans="1:20" x14ac:dyDescent="0.25">
      <c r="A1966">
        <f t="shared" si="571"/>
        <v>9206.2260727352641</v>
      </c>
      <c r="B1966">
        <f t="shared" ref="B1966:B2029" si="588">B1965*(1+B$42)</f>
        <v>1465.2163866973042</v>
      </c>
      <c r="C1966" t="str">
        <f t="shared" si="572"/>
        <v>-21.7890822784987-19.5484910402575i</v>
      </c>
      <c r="D1966" t="str">
        <f t="shared" si="573"/>
        <v>3.47811089403445-10.8692186812903i</v>
      </c>
      <c r="E1966" t="str">
        <f t="shared" si="574"/>
        <v>157.253479317998-0.691465184387519i</v>
      </c>
      <c r="F1966" t="str">
        <f t="shared" si="575"/>
        <v>2.90990763698577-101.93776552054i</v>
      </c>
      <c r="G1966" t="str">
        <f t="shared" si="576"/>
        <v>0.99999921890223-0.00088379701265017i</v>
      </c>
      <c r="H1966" t="str">
        <f t="shared" si="577"/>
        <v>16.9945679239991+35.8771910355721i</v>
      </c>
      <c r="I1966" t="str">
        <f t="shared" si="578"/>
        <v>25.0961670574477-11.0222993076511i</v>
      </c>
      <c r="K1966" t="str">
        <f t="shared" si="579"/>
        <v>0.0539171809405333-0.118832616610363i</v>
      </c>
      <c r="L1966" t="str">
        <f t="shared" si="580"/>
        <v>0.000833333333333333-0.550264146205222i</v>
      </c>
      <c r="M1966" t="str">
        <f t="shared" si="581"/>
        <v>0.005-0.193622357327827i</v>
      </c>
      <c r="N1966">
        <f t="shared" si="582"/>
        <v>41.897473318458225</v>
      </c>
      <c r="O1966">
        <f t="shared" si="583"/>
        <v>29.329339989524442</v>
      </c>
      <c r="P1966" s="3">
        <f t="shared" si="584"/>
        <v>29.329339989524442</v>
      </c>
      <c r="Q1966" s="3">
        <f t="shared" si="585"/>
        <v>-138.10252668154178</v>
      </c>
      <c r="R1966">
        <f t="shared" si="586"/>
        <v>41.897473318458225</v>
      </c>
      <c r="S1966">
        <f t="shared" si="587"/>
        <v>1.4652163866973043</v>
      </c>
      <c r="T1966">
        <f t="shared" si="570"/>
        <v>29.329339989524442</v>
      </c>
    </row>
    <row r="1967" spans="1:20" x14ac:dyDescent="0.25">
      <c r="A1967">
        <f t="shared" si="571"/>
        <v>9241.2097318116594</v>
      </c>
      <c r="B1967">
        <f t="shared" si="588"/>
        <v>1470.784208966754</v>
      </c>
      <c r="C1967" t="str">
        <f t="shared" si="572"/>
        <v>-21.6468385660279-19.4160429264573i</v>
      </c>
      <c r="D1967" t="str">
        <f t="shared" si="573"/>
        <v>3.47811078662586-10.8281251403904i</v>
      </c>
      <c r="E1967" t="str">
        <f t="shared" si="574"/>
        <v>157.249436515863-0.679445449342038i</v>
      </c>
      <c r="F1967" t="str">
        <f t="shared" si="575"/>
        <v>2.90990761967874-101.55188792898i</v>
      </c>
      <c r="G1967" t="str">
        <f t="shared" si="576"/>
        <v>0.999999212954613-0.000887155436021776i</v>
      </c>
      <c r="H1967" t="str">
        <f t="shared" si="577"/>
        <v>17.0094584291248+36.0229794852913i</v>
      </c>
      <c r="I1967" t="str">
        <f t="shared" si="578"/>
        <v>25.1029661150015-10.9852653880752i</v>
      </c>
      <c r="K1967" t="str">
        <f t="shared" si="579"/>
        <v>0.0535907620420654-0.118522831707348i</v>
      </c>
      <c r="L1967" t="str">
        <f t="shared" si="580"/>
        <v>0.000833333333333333-0.548181058184122i</v>
      </c>
      <c r="M1967" t="str">
        <f t="shared" si="581"/>
        <v>0.005-0.192889377692595i</v>
      </c>
      <c r="N1967">
        <f t="shared" si="582"/>
        <v>41.890387371347686</v>
      </c>
      <c r="O1967">
        <f t="shared" si="583"/>
        <v>29.271487150828719</v>
      </c>
      <c r="P1967" s="3">
        <f t="shared" si="584"/>
        <v>29.271487150828719</v>
      </c>
      <c r="Q1967" s="3">
        <f t="shared" si="585"/>
        <v>-138.10961262865231</v>
      </c>
      <c r="R1967">
        <f t="shared" si="586"/>
        <v>41.890387371347686</v>
      </c>
      <c r="S1967">
        <f t="shared" si="587"/>
        <v>1.470784208966754</v>
      </c>
      <c r="T1967">
        <f t="shared" si="570"/>
        <v>29.271487150828719</v>
      </c>
    </row>
    <row r="1968" spans="1:20" x14ac:dyDescent="0.25">
      <c r="A1968">
        <f t="shared" si="571"/>
        <v>9276.3263287925438</v>
      </c>
      <c r="B1968">
        <f t="shared" si="588"/>
        <v>1476.3731889608277</v>
      </c>
      <c r="C1968" t="str">
        <f t="shared" si="572"/>
        <v>-21.5053590005481-19.2846318147396i</v>
      </c>
      <c r="D1968" t="str">
        <f t="shared" si="573"/>
        <v>3.47811067839941-10.7871873657027i</v>
      </c>
      <c r="E1968" t="str">
        <f t="shared" si="574"/>
        <v>157.24544148889-0.667403892239949i</v>
      </c>
      <c r="F1968" t="str">
        <f t="shared" si="575"/>
        <v>2.90990760223992-101.167471195422i</v>
      </c>
      <c r="G1968" t="str">
        <f t="shared" si="576"/>
        <v>0.999999206961708-0.000890526621341813i</v>
      </c>
      <c r="H1968" t="str">
        <f t="shared" si="577"/>
        <v>17.0244760729876+36.1694349597837i</v>
      </c>
      <c r="I1968" t="str">
        <f t="shared" si="578"/>
        <v>25.1098205255303-10.9483959893862i</v>
      </c>
      <c r="K1968" t="str">
        <f t="shared" si="579"/>
        <v>0.0532660458137446-0.118212962972816i</v>
      </c>
      <c r="L1968" t="str">
        <f t="shared" si="580"/>
        <v>0.000833333333333333-0.546105855931581i</v>
      </c>
      <c r="M1968" t="str">
        <f t="shared" si="581"/>
        <v>0.005-0.192159172835818i</v>
      </c>
      <c r="N1968">
        <f t="shared" si="582"/>
        <v>41.883725569186623</v>
      </c>
      <c r="O1968">
        <f t="shared" si="583"/>
        <v>29.213625790802801</v>
      </c>
      <c r="P1968" s="3">
        <f t="shared" si="584"/>
        <v>29.213625790802801</v>
      </c>
      <c r="Q1968" s="3">
        <f t="shared" si="585"/>
        <v>-138.11627443081338</v>
      </c>
      <c r="R1968">
        <f t="shared" si="586"/>
        <v>41.883725569186623</v>
      </c>
      <c r="S1968">
        <f t="shared" si="587"/>
        <v>1.4763731889608278</v>
      </c>
      <c r="T1968">
        <f t="shared" si="570"/>
        <v>29.213625790802801</v>
      </c>
    </row>
    <row r="1969" spans="1:20" x14ac:dyDescent="0.25">
      <c r="A1969">
        <f t="shared" si="571"/>
        <v>9311.5763688419556</v>
      </c>
      <c r="B1969">
        <f t="shared" si="588"/>
        <v>1481.9834070788788</v>
      </c>
      <c r="C1969" t="str">
        <f t="shared" si="572"/>
        <v>-21.3646414788412-19.1542497094053i</v>
      </c>
      <c r="D1969" t="str">
        <f t="shared" si="573"/>
        <v>3.4781105693489-10.7464047683233i</v>
      </c>
      <c r="E1969" t="str">
        <f t="shared" si="574"/>
        <v>157.241494264449-0.655340606511926i</v>
      </c>
      <c r="F1969" t="str">
        <f t="shared" si="575"/>
        <v>2.90990758466833-100.784509789901i</v>
      </c>
      <c r="G1969" t="str">
        <f t="shared" si="576"/>
        <v>0.99999920092317-0.000893910617104995i</v>
      </c>
      <c r="H1969" t="str">
        <f t="shared" si="577"/>
        <v>17.0396220498449+36.3165613831988i</v>
      </c>
      <c r="I1969" t="str">
        <f t="shared" si="578"/>
        <v>25.116730768012-10.9116906641117i</v>
      </c>
      <c r="K1969" t="str">
        <f t="shared" si="579"/>
        <v>0.0529430282370495-0.117903019947369i</v>
      </c>
      <c r="L1969" t="str">
        <f t="shared" si="580"/>
        <v>0.000833333333333333-0.544038509595121i</v>
      </c>
      <c r="M1969" t="str">
        <f t="shared" si="581"/>
        <v>0.005-0.191431732253256i</v>
      </c>
      <c r="N1969">
        <f t="shared" si="582"/>
        <v>41.877488267882228</v>
      </c>
      <c r="O1969">
        <f t="shared" si="583"/>
        <v>29.155756215888211</v>
      </c>
      <c r="P1969" s="3">
        <f t="shared" si="584"/>
        <v>29.155756215888211</v>
      </c>
      <c r="Q1969" s="3">
        <f t="shared" si="585"/>
        <v>-138.12251173211777</v>
      </c>
      <c r="R1969">
        <f t="shared" si="586"/>
        <v>41.877488267882228</v>
      </c>
      <c r="S1969">
        <f t="shared" si="587"/>
        <v>1.4819834070788789</v>
      </c>
      <c r="T1969">
        <f t="shared" si="570"/>
        <v>29.155756215888211</v>
      </c>
    </row>
    <row r="1970" spans="1:20" x14ac:dyDescent="0.25">
      <c r="A1970">
        <f t="shared" si="571"/>
        <v>9346.9603590435545</v>
      </c>
      <c r="B1970">
        <f t="shared" si="588"/>
        <v>1487.6149440257786</v>
      </c>
      <c r="C1970" t="str">
        <f t="shared" si="572"/>
        <v>-21.2246838766749-19.0248886628897i</v>
      </c>
      <c r="D1970" t="str">
        <f t="shared" si="573"/>
        <v>3.47811045946803-10.705776761581i</v>
      </c>
      <c r="E1970" t="str">
        <f t="shared" si="574"/>
        <v>157.237594869914-0.643255683941273i</v>
      </c>
      <c r="F1970" t="str">
        <f t="shared" si="575"/>
        <v>2.90990756696292-100.402998203388i</v>
      </c>
      <c r="G1970" t="str">
        <f t="shared" si="576"/>
        <v>0.999999194838652-0.000897307471990306i</v>
      </c>
      <c r="H1970" t="str">
        <f t="shared" si="577"/>
        <v>17.0548975668919+36.4643627124349i</v>
      </c>
      <c r="I1970" t="str">
        <f t="shared" si="578"/>
        <v>25.1236973260162-10.8751489682651i</v>
      </c>
      <c r="K1970" t="str">
        <f t="shared" si="579"/>
        <v>0.0526217052381591-0.117593012100662i</v>
      </c>
      <c r="L1970" t="str">
        <f t="shared" si="580"/>
        <v>0.000833333333333333-0.541978989435265i</v>
      </c>
      <c r="M1970" t="str">
        <f t="shared" si="581"/>
        <v>0.005-0.190707045480431i</v>
      </c>
      <c r="N1970">
        <f t="shared" si="582"/>
        <v>41.871675814794116</v>
      </c>
      <c r="O1970">
        <f t="shared" si="583"/>
        <v>29.097878732723071</v>
      </c>
      <c r="P1970" s="3">
        <f t="shared" si="584"/>
        <v>29.097878732723071</v>
      </c>
      <c r="Q1970" s="3">
        <f t="shared" si="585"/>
        <v>-138.12832418520588</v>
      </c>
      <c r="R1970">
        <f t="shared" si="586"/>
        <v>41.871675814794116</v>
      </c>
      <c r="S1970">
        <f t="shared" si="587"/>
        <v>1.4876149440257787</v>
      </c>
      <c r="T1970">
        <f t="shared" si="570"/>
        <v>29.097878732723071</v>
      </c>
    </row>
    <row r="1971" spans="1:20" x14ac:dyDescent="0.25">
      <c r="A1971">
        <f t="shared" si="571"/>
        <v>9382.478808407921</v>
      </c>
      <c r="B1971">
        <f t="shared" si="588"/>
        <v>1493.2678808130765</v>
      </c>
      <c r="C1971" t="str">
        <f t="shared" si="572"/>
        <v>-21.0854840492069-18.8965407757189i</v>
      </c>
      <c r="D1971" t="str">
        <f t="shared" si="573"/>
        <v>3.47811034875049-10.6653027610282i</v>
      </c>
      <c r="E1971" t="str">
        <f t="shared" si="574"/>
        <v>157.233743332682-0.63114921466292i</v>
      </c>
      <c r="F1971" t="str">
        <f t="shared" si="575"/>
        <v>2.9099075491227-100.022930947713i</v>
      </c>
      <c r="G1971" t="str">
        <f t="shared" si="576"/>
        <v>0.999999188707805-0.000900717234861704i</v>
      </c>
      <c r="H1971" t="str">
        <f t="shared" si="577"/>
        <v>17.0703038444303+36.6128429375085i</v>
      </c>
      <c r="I1971" t="str">
        <f t="shared" si="578"/>
        <v>25.1307206877567-10.8387704613572i</v>
      </c>
      <c r="K1971" t="str">
        <f t="shared" si="579"/>
        <v>0.0523020726888859-0.117282948831255i</v>
      </c>
      <c r="L1971" t="str">
        <f t="shared" si="580"/>
        <v>0.000833333333333333-0.539927265825132i</v>
      </c>
      <c r="M1971" t="str">
        <f t="shared" si="581"/>
        <v>0.005-0.189985102092479i</v>
      </c>
      <c r="N1971">
        <f t="shared" si="582"/>
        <v>41.866288548743228</v>
      </c>
      <c r="O1971">
        <f t="shared" si="583"/>
        <v>29.039993648136566</v>
      </c>
      <c r="P1971" s="3">
        <f t="shared" si="584"/>
        <v>29.039993648136566</v>
      </c>
      <c r="Q1971" s="3">
        <f t="shared" si="585"/>
        <v>-138.13371145125677</v>
      </c>
      <c r="R1971">
        <f t="shared" si="586"/>
        <v>41.866288548743228</v>
      </c>
      <c r="S1971">
        <f t="shared" si="587"/>
        <v>1.4932678808130766</v>
      </c>
      <c r="T1971">
        <f t="shared" si="570"/>
        <v>29.039993648136566</v>
      </c>
    </row>
    <row r="1972" spans="1:20" x14ac:dyDescent="0.25">
      <c r="A1972">
        <f t="shared" si="571"/>
        <v>9418.1322278798707</v>
      </c>
      <c r="B1972">
        <f t="shared" si="588"/>
        <v>1498.9422987601663</v>
      </c>
      <c r="C1972" t="str">
        <f t="shared" si="572"/>
        <v>-20.9470398313927-18.769198196467i</v>
      </c>
      <c r="D1972" t="str">
        <f t="shared" si="573"/>
        <v>3.47811023718991-10.6249821844327i</v>
      </c>
      <c r="E1972" t="str">
        <f t="shared" si="574"/>
        <v>157.229939680203-0.619021287161869i</v>
      </c>
      <c r="F1972" t="str">
        <f t="shared" si="575"/>
        <v>2.90990753114665-99.6443025554785i</v>
      </c>
      <c r="G1972" t="str">
        <f t="shared" si="576"/>
        <v>0.999999182530274-0.000904139954768823i</v>
      </c>
      <c r="H1972" t="str">
        <f t="shared" si="577"/>
        <v>17.0858421160371+36.7620060819265i</v>
      </c>
      <c r="I1972" t="str">
        <f t="shared" si="578"/>
        <v>25.1378013461401-10.8025547064056i</v>
      </c>
      <c r="K1972" t="str">
        <f t="shared" si="579"/>
        <v>0.0519841264076065-0.116972839466482i</v>
      </c>
      <c r="L1972" t="str">
        <f t="shared" si="580"/>
        <v>0.000833333333333333-0.53788330924998i</v>
      </c>
      <c r="M1972" t="str">
        <f t="shared" si="581"/>
        <v>0.005-0.189265891704004i</v>
      </c>
      <c r="N1972">
        <f t="shared" si="582"/>
        <v>41.861326800020692</v>
      </c>
      <c r="O1972">
        <f t="shared" si="583"/>
        <v>28.982101269145765</v>
      </c>
      <c r="P1972" s="3">
        <f t="shared" si="584"/>
        <v>28.982101269145765</v>
      </c>
      <c r="Q1972" s="3">
        <f t="shared" si="585"/>
        <v>-138.13867319997931</v>
      </c>
      <c r="R1972">
        <f t="shared" si="586"/>
        <v>41.861326800020692</v>
      </c>
      <c r="S1972">
        <f t="shared" si="587"/>
        <v>1.4989422987601664</v>
      </c>
      <c r="T1972">
        <f t="shared" si="570"/>
        <v>28.982101269145765</v>
      </c>
    </row>
    <row r="1973" spans="1:20" x14ac:dyDescent="0.25">
      <c r="A1973">
        <f t="shared" si="571"/>
        <v>9453.9211303458142</v>
      </c>
      <c r="B1973">
        <f t="shared" si="588"/>
        <v>1504.638279495455</v>
      </c>
      <c r="C1973" t="str">
        <f t="shared" si="572"/>
        <v>-20.8093490383867-18.6428531217039i</v>
      </c>
      <c r="D1973" t="str">
        <f t="shared" si="573"/>
        <v>3.47811012477986-10.5848144517695i</v>
      </c>
      <c r="E1973" t="str">
        <f t="shared" si="574"/>
        <v>157.226183939998-0.606871988273904i</v>
      </c>
      <c r="F1973" t="str">
        <f t="shared" si="575"/>
        <v>2.90990751303371-99.2671075799894i</v>
      </c>
      <c r="G1973" t="str">
        <f t="shared" si="576"/>
        <v>0.999999176305705-0.000907575680947671i</v>
      </c>
      <c r="H1973" t="str">
        <f t="shared" si="577"/>
        <v>17.1015136287364+36.9118562030654i</v>
      </c>
      <c r="I1973" t="str">
        <f t="shared" si="578"/>
        <v>25.1449397988207-10.7665012699463i</v>
      </c>
      <c r="K1973" t="str">
        <f t="shared" si="579"/>
        <v>0.0516678621601827-0.116662693262323i</v>
      </c>
      <c r="L1973" t="str">
        <f t="shared" si="580"/>
        <v>0.000833333333333333-0.535847090306816i</v>
      </c>
      <c r="M1973" t="str">
        <f t="shared" si="581"/>
        <v>0.005-0.188549403968922i</v>
      </c>
      <c r="N1973">
        <f t="shared" si="582"/>
        <v>41.856790890393995</v>
      </c>
      <c r="O1973">
        <f t="shared" si="583"/>
        <v>28.924201902950522</v>
      </c>
      <c r="P1973" s="3">
        <f t="shared" si="584"/>
        <v>28.924201902950522</v>
      </c>
      <c r="Q1973" s="3">
        <f t="shared" si="585"/>
        <v>-138.143209109606</v>
      </c>
      <c r="R1973">
        <f t="shared" si="586"/>
        <v>41.856790890393995</v>
      </c>
      <c r="S1973">
        <f t="shared" si="587"/>
        <v>1.5046382794954549</v>
      </c>
      <c r="T1973">
        <f t="shared" si="570"/>
        <v>28.924201902950522</v>
      </c>
    </row>
    <row r="1974" spans="1:20" x14ac:dyDescent="0.25">
      <c r="A1974">
        <f t="shared" si="571"/>
        <v>9489.8460306411289</v>
      </c>
      <c r="B1974">
        <f t="shared" si="588"/>
        <v>1510.3559049575379</v>
      </c>
      <c r="C1974" t="str">
        <f t="shared" si="572"/>
        <v>-20.6724094659434-18.5174977959427i</v>
      </c>
      <c r="D1974" t="str">
        <f t="shared" si="573"/>
        <v>3.47811001151388-10.5447989852123i</v>
      </c>
      <c r="E1974" t="str">
        <f t="shared" si="574"/>
        <v>157.22247613969-0.59470140318461i</v>
      </c>
      <c r="F1974" t="str">
        <f t="shared" si="575"/>
        <v>2.90990749478286-98.8913405951689i</v>
      </c>
      <c r="G1974" t="str">
        <f t="shared" si="576"/>
        <v>0.999999170033739-0.000911024462821354i</v>
      </c>
      <c r="H1974" t="str">
        <f t="shared" si="577"/>
        <v>17.1173196431755+37.0623973925553i</v>
      </c>
      <c r="I1974" t="str">
        <f t="shared" si="578"/>
        <v>25.1521365482525-10.7306097220451i</v>
      </c>
      <c r="K1974" t="str">
        <f t="shared" si="579"/>
        <v>0.0513532756608837-0.116352519403293i</v>
      </c>
      <c r="L1974" t="str">
        <f t="shared" si="580"/>
        <v>0.000833333333333333-0.533818579703939i</v>
      </c>
      <c r="M1974" t="str">
        <f t="shared" si="581"/>
        <v>0.005-0.187835628580317i</v>
      </c>
      <c r="N1974">
        <f t="shared" si="582"/>
        <v>41.852681133115368</v>
      </c>
      <c r="O1974">
        <f t="shared" si="583"/>
        <v>28.866295856929774</v>
      </c>
      <c r="P1974" s="3">
        <f t="shared" si="584"/>
        <v>28.866295856929774</v>
      </c>
      <c r="Q1974" s="3">
        <f t="shared" si="585"/>
        <v>-138.14731886688463</v>
      </c>
      <c r="R1974">
        <f t="shared" si="586"/>
        <v>41.852681133115368</v>
      </c>
      <c r="S1974">
        <f t="shared" si="587"/>
        <v>1.5103559049575379</v>
      </c>
      <c r="T1974">
        <f t="shared" si="570"/>
        <v>28.866295856929774</v>
      </c>
    </row>
    <row r="1975" spans="1:20" x14ac:dyDescent="0.25">
      <c r="A1975">
        <f t="shared" si="571"/>
        <v>9525.9074455575665</v>
      </c>
      <c r="B1975">
        <f t="shared" si="588"/>
        <v>1516.0952573963766</v>
      </c>
      <c r="C1975" t="str">
        <f t="shared" si="572"/>
        <v>-20.5362188908132-18.3931245115794i</v>
      </c>
      <c r="D1975" t="str">
        <f t="shared" si="573"/>
        <v>3.47810989738544-10.504935209125i</v>
      </c>
      <c r="E1975" t="str">
        <f t="shared" si="574"/>
        <v>157.21881630702-0.58250961543031i</v>
      </c>
      <c r="F1975" t="str">
        <f t="shared" si="575"/>
        <v>2.90990747639304-98.5169961954828i</v>
      </c>
      <c r="G1975" t="str">
        <f t="shared" si="576"/>
        <v>0.999999163714016-0.00091448635000077i</v>
      </c>
      <c r="H1975" t="str">
        <f t="shared" si="577"/>
        <v>17.1332614338006+37.2136337766691i</v>
      </c>
      <c r="I1975" t="str">
        <f t="shared" si="578"/>
        <v>25.1593921017437-10.6948796363083i</v>
      </c>
      <c r="K1975" t="str">
        <f t="shared" si="579"/>
        <v>0.0510403625732994-0.116042327002337i</v>
      </c>
      <c r="L1975" t="str">
        <f t="shared" si="580"/>
        <v>0.000833333333333333-0.53179774826055i</v>
      </c>
      <c r="M1975" t="str">
        <f t="shared" si="581"/>
        <v>0.005-0.18712455527029i</v>
      </c>
      <c r="N1975">
        <f t="shared" si="582"/>
        <v>41.848997832928831</v>
      </c>
      <c r="O1975">
        <f t="shared" si="583"/>
        <v>28.808383438636419</v>
      </c>
      <c r="P1975" s="3">
        <f t="shared" si="584"/>
        <v>28.808383438636419</v>
      </c>
      <c r="Q1975" s="3">
        <f t="shared" si="585"/>
        <v>-138.15100216707117</v>
      </c>
      <c r="R1975">
        <f t="shared" si="586"/>
        <v>41.848997832928831</v>
      </c>
      <c r="S1975">
        <f t="shared" si="587"/>
        <v>1.5160952573963766</v>
      </c>
      <c r="T1975">
        <f t="shared" si="570"/>
        <v>28.808383438636419</v>
      </c>
    </row>
    <row r="1976" spans="1:20" x14ac:dyDescent="0.25">
      <c r="A1976">
        <f t="shared" si="571"/>
        <v>9562.1058938506849</v>
      </c>
      <c r="B1976">
        <f t="shared" si="588"/>
        <v>1521.8564193744828</v>
      </c>
      <c r="C1976" t="str">
        <f t="shared" si="572"/>
        <v>-20.4007750711403-18.2697256088332i</v>
      </c>
      <c r="D1976" t="str">
        <f t="shared" si="573"/>
        <v>3.47810978238799-10.4652225500538i</v>
      </c>
      <c r="E1976" t="str">
        <f t="shared" si="574"/>
        <v>157.215204469879-0.570296706896381i</v>
      </c>
      <c r="F1976" t="str">
        <f t="shared" si="575"/>
        <v>2.90990745786319-98.1440689958614i</v>
      </c>
      <c r="G1976" t="str">
        <f t="shared" si="576"/>
        <v>0.999999157346172-0.000917961392285333i</v>
      </c>
      <c r="H1976" t="str">
        <f t="shared" si="577"/>
        <v>17.1493402890387+37.3655695167159i</v>
      </c>
      <c r="I1976" t="str">
        <f t="shared" si="578"/>
        <v>25.1667069715098-10.6593105898959i</v>
      </c>
      <c r="K1976" t="str">
        <f t="shared" si="579"/>
        <v>0.0507291185112536-0.115732125100744i</v>
      </c>
      <c r="L1976" t="str">
        <f t="shared" si="580"/>
        <v>0.000833333333333333-0.529784566906304i</v>
      </c>
      <c r="M1976" t="str">
        <f t="shared" si="581"/>
        <v>0.005-0.186416173809812i</v>
      </c>
      <c r="N1976">
        <f t="shared" si="582"/>
        <v>41.845741286077129</v>
      </c>
      <c r="O1976">
        <f t="shared" si="583"/>
        <v>28.750464955794332</v>
      </c>
      <c r="P1976" s="3">
        <f t="shared" si="584"/>
        <v>28.750464955794332</v>
      </c>
      <c r="Q1976" s="3">
        <f t="shared" si="585"/>
        <v>-138.15425871392287</v>
      </c>
      <c r="R1976">
        <f t="shared" si="586"/>
        <v>41.845741286077129</v>
      </c>
      <c r="S1976">
        <f t="shared" si="587"/>
        <v>1.5218564193744828</v>
      </c>
      <c r="T1976">
        <f t="shared" si="570"/>
        <v>28.750464955794332</v>
      </c>
    </row>
    <row r="1977" spans="1:20" x14ac:dyDescent="0.25">
      <c r="A1977">
        <f t="shared" si="571"/>
        <v>9598.4418962473192</v>
      </c>
      <c r="B1977">
        <f t="shared" si="588"/>
        <v>1527.639473768106</v>
      </c>
      <c r="C1977" t="str">
        <f t="shared" si="572"/>
        <v>-20.2660757468534-18.1472934756786i</v>
      </c>
      <c r="D1977" t="str">
        <f t="shared" si="573"/>
        <v>3.47810966651491-10.4256604367188i</v>
      </c>
      <c r="E1977" t="str">
        <f t="shared" si="574"/>
        <v>157.211640656326-0.558062757819246i</v>
      </c>
      <c r="F1977" t="str">
        <f t="shared" si="575"/>
        <v>2.90990743919223-97.7725536316215i</v>
      </c>
      <c r="G1977" t="str">
        <f t="shared" si="576"/>
        <v>0.999999150929841-0.000921449639663686i</v>
      </c>
      <c r="H1977" t="str">
        <f t="shared" si="577"/>
        <v>17.1655575114792+37.5182088094413i</v>
      </c>
      <c r="I1977" t="str">
        <f t="shared" si="578"/>
        <v>25.17408167473-10.6239021635327i</v>
      </c>
      <c r="K1977" t="str">
        <f t="shared" si="579"/>
        <v>0.0504195390397098-0.115421922668062i</v>
      </c>
      <c r="L1977" t="str">
        <f t="shared" si="580"/>
        <v>0.000833333333333333-0.527779006680918i</v>
      </c>
      <c r="M1977" t="str">
        <f t="shared" si="581"/>
        <v>0.005-0.18571047400858i</v>
      </c>
      <c r="N1977">
        <f t="shared" si="582"/>
        <v>41.842911780309208</v>
      </c>
      <c r="O1977">
        <f t="shared" si="583"/>
        <v>28.692540716293454</v>
      </c>
      <c r="P1977" s="3">
        <f t="shared" si="584"/>
        <v>28.692540716293454</v>
      </c>
      <c r="Q1977" s="3">
        <f t="shared" si="585"/>
        <v>-138.15708821969079</v>
      </c>
      <c r="R1977">
        <f t="shared" si="586"/>
        <v>41.842911780309208</v>
      </c>
      <c r="S1977">
        <f t="shared" si="587"/>
        <v>1.527639473768106</v>
      </c>
      <c r="T1977">
        <f t="shared" si="570"/>
        <v>28.692540716293454</v>
      </c>
    </row>
    <row r="1978" spans="1:20" x14ac:dyDescent="0.25">
      <c r="A1978">
        <f t="shared" si="571"/>
        <v>9634.9159754530574</v>
      </c>
      <c r="B1978">
        <f t="shared" si="588"/>
        <v>1533.4445037684247</v>
      </c>
      <c r="C1978" t="str">
        <f t="shared" si="572"/>
        <v>-20.1321186400557-18.0258205477741i</v>
      </c>
      <c r="D1978" t="str">
        <f t="shared" si="573"/>
        <v>3.47810954975952-10.3862483000056i</v>
      </c>
      <c r="E1978" t="str">
        <f t="shared" si="574"/>
        <v>157.208124894613-0.545807846787556i</v>
      </c>
      <c r="F1978" t="str">
        <f t="shared" si="575"/>
        <v>2.90990742037912-97.4024447583899i</v>
      </c>
      <c r="G1978" t="str">
        <f t="shared" si="576"/>
        <v>0.999999144464652-0.000924951142314419i</v>
      </c>
      <c r="H1978" t="str">
        <f t="shared" si="577"/>
        <v>17.1819144180609+37.671555887434i</v>
      </c>
      <c r="I1978" t="str">
        <f t="shared" si="578"/>
        <v>25.1815167336031-10.5886539415215i</v>
      </c>
      <c r="K1978" t="str">
        <f t="shared" si="579"/>
        <v>0.0501116196756708-0.115111728602026i</v>
      </c>
      <c r="L1978" t="str">
        <f t="shared" si="580"/>
        <v>0.000833333333333333-0.525781038733731i</v>
      </c>
      <c r="M1978" t="str">
        <f t="shared" si="581"/>
        <v>0.005-0.185007445714863i</v>
      </c>
      <c r="N1978">
        <f t="shared" si="582"/>
        <v>41.840509594885049</v>
      </c>
      <c r="O1978">
        <f t="shared" si="583"/>
        <v>28.634611028185422</v>
      </c>
      <c r="P1978" s="3">
        <f t="shared" si="584"/>
        <v>28.634611028185422</v>
      </c>
      <c r="Q1978" s="3">
        <f t="shared" si="585"/>
        <v>-138.15949040511495</v>
      </c>
      <c r="R1978">
        <f t="shared" si="586"/>
        <v>41.840509594885049</v>
      </c>
      <c r="S1978">
        <f t="shared" si="587"/>
        <v>1.5334445037684248</v>
      </c>
      <c r="T1978">
        <f t="shared" si="570"/>
        <v>28.634611028185422</v>
      </c>
    </row>
    <row r="1979" spans="1:20" x14ac:dyDescent="0.25">
      <c r="A1979">
        <f t="shared" si="571"/>
        <v>9671.5286561597786</v>
      </c>
      <c r="B1979">
        <f t="shared" si="588"/>
        <v>1539.2715928827447</v>
      </c>
      <c r="C1979" t="str">
        <f t="shared" si="572"/>
        <v>-19.9989014554136-17.9052993083909i</v>
      </c>
      <c r="D1979" t="str">
        <f t="shared" si="573"/>
        <v>3.47810943211512-10.3469855729574i</v>
      </c>
      <c r="E1979" t="str">
        <f t="shared" si="574"/>
        <v>157.204657213213-0.533532050739855i</v>
      </c>
      <c r="F1979" t="str">
        <f t="shared" si="575"/>
        <v>2.90990740142275-97.0337370520264i</v>
      </c>
      <c r="G1979" t="str">
        <f t="shared" si="576"/>
        <v>0.999999137950236-0.000928465950606795i</v>
      </c>
      <c r="H1979" t="str">
        <f t="shared" si="577"/>
        <v>17.1984123402607+37.825615019535i</v>
      </c>
      <c r="I1979" t="str">
        <f t="shared" si="578"/>
        <v>25.1890126754036-10.5535655117566i</v>
      </c>
      <c r="K1979" t="str">
        <f t="shared" si="579"/>
        <v>0.0498053558890789-0.114801551728505i</v>
      </c>
      <c r="L1979" t="str">
        <f t="shared" si="580"/>
        <v>0.000833333333333333-0.523790634323301i</v>
      </c>
      <c r="M1979" t="str">
        <f t="shared" si="581"/>
        <v>0.005-0.184307078815365i</v>
      </c>
      <c r="N1979">
        <f t="shared" si="582"/>
        <v>41.838535000584613</v>
      </c>
      <c r="O1979">
        <f t="shared" si="583"/>
        <v>28.576676199680435</v>
      </c>
      <c r="P1979" s="3">
        <f t="shared" si="584"/>
        <v>28.576676199680435</v>
      </c>
      <c r="Q1979" s="3">
        <f t="shared" si="585"/>
        <v>-138.16146499941539</v>
      </c>
      <c r="R1979">
        <f t="shared" si="586"/>
        <v>41.838535000584613</v>
      </c>
      <c r="S1979">
        <f t="shared" si="587"/>
        <v>1.5392715928827447</v>
      </c>
      <c r="T1979">
        <f t="shared" si="570"/>
        <v>28.576676199680435</v>
      </c>
    </row>
    <row r="1980" spans="1:20" x14ac:dyDescent="0.25">
      <c r="A1980">
        <f t="shared" si="571"/>
        <v>9708.2804650531871</v>
      </c>
      <c r="B1980">
        <f t="shared" si="588"/>
        <v>1545.1208249356991</v>
      </c>
      <c r="C1980" t="str">
        <f t="shared" si="572"/>
        <v>-19.8664218805401-17.785722288332i</v>
      </c>
      <c r="D1980" t="str">
        <f t="shared" si="573"/>
        <v>3.47810931357493-10.3078716907666i</v>
      </c>
      <c r="E1980" t="str">
        <f t="shared" si="574"/>
        <v>157.201237640837-0.521235444968034i</v>
      </c>
      <c r="F1980" t="str">
        <f t="shared" si="575"/>
        <v>2.90990738232204-96.6664252085465i</v>
      </c>
      <c r="G1980" t="str">
        <f t="shared" si="576"/>
        <v>0.999999131386215-0.000931994115101467i</v>
      </c>
      <c r="H1980" t="str">
        <f t="shared" si="577"/>
        <v>17.2150526242843+37.9803905112551i</v>
      </c>
      <c r="I1980" t="str">
        <f t="shared" si="578"/>
        <v>25.1965700325392-10.518636465736i</v>
      </c>
      <c r="K1980" t="str">
        <f t="shared" si="579"/>
        <v>0.0495007431037051-0.114491400801446i</v>
      </c>
      <c r="L1980" t="str">
        <f t="shared" si="580"/>
        <v>0.000833333333333333-0.521807764816997i</v>
      </c>
      <c r="M1980" t="str">
        <f t="shared" si="581"/>
        <v>0.005-0.183609363235071i</v>
      </c>
      <c r="N1980">
        <f t="shared" si="582"/>
        <v>41.836988259711489</v>
      </c>
      <c r="O1980">
        <f t="shared" si="583"/>
        <v>28.518736539142282</v>
      </c>
      <c r="P1980" s="3">
        <f t="shared" si="584"/>
        <v>28.518736539142282</v>
      </c>
      <c r="Q1980" s="3">
        <f t="shared" si="585"/>
        <v>-138.16301174028851</v>
      </c>
      <c r="R1980">
        <f t="shared" si="586"/>
        <v>41.836988259711489</v>
      </c>
      <c r="S1980">
        <f t="shared" si="587"/>
        <v>1.5451208249356991</v>
      </c>
      <c r="T1980">
        <f t="shared" si="570"/>
        <v>28.518736539142282</v>
      </c>
    </row>
    <row r="1981" spans="1:20" x14ac:dyDescent="0.25">
      <c r="A1981">
        <f t="shared" si="571"/>
        <v>9745.1719308203883</v>
      </c>
      <c r="B1981">
        <f t="shared" si="588"/>
        <v>1550.9922840704548</v>
      </c>
      <c r="C1981" t="str">
        <f t="shared" si="572"/>
        <v>-19.7346775863769-17.6670820658522i</v>
      </c>
      <c r="D1981" t="str">
        <f t="shared" si="573"/>
        <v>3.47810919413214-10.2689060907668i</v>
      </c>
      <c r="E1981" t="str">
        <f t="shared" si="574"/>
        <v>157.197866206464-0.508918103118045i</v>
      </c>
      <c r="F1981" t="str">
        <f t="shared" si="575"/>
        <v>2.90990736307589-96.3005039440464i</v>
      </c>
      <c r="G1981" t="str">
        <f t="shared" si="576"/>
        <v>0.999999124772213-0.000935535686551212i</v>
      </c>
      <c r="H1981" t="str">
        <f t="shared" si="577"/>
        <v>17.2318366312624+38.1358867051976i</v>
      </c>
      <c r="I1981" t="str">
        <f t="shared" si="578"/>
        <v>25.2041893426098-10.4838663985764i</v>
      </c>
      <c r="K1981" t="str">
        <f t="shared" si="579"/>
        <v>0.0491977766980378-0.114181284502835i</v>
      </c>
      <c r="L1981" t="str">
        <f t="shared" si="580"/>
        <v>0.000833333333333333-0.519832401690574i</v>
      </c>
      <c r="M1981" t="str">
        <f t="shared" si="581"/>
        <v>0.005-0.18291428893711i</v>
      </c>
      <c r="N1981">
        <f t="shared" si="582"/>
        <v>41.835869626101328</v>
      </c>
      <c r="O1981">
        <f t="shared" si="583"/>
        <v>28.460792355084674</v>
      </c>
      <c r="P1981" s="3">
        <f t="shared" si="584"/>
        <v>28.460792355084674</v>
      </c>
      <c r="Q1981" s="3">
        <f t="shared" si="585"/>
        <v>-138.16413037389867</v>
      </c>
      <c r="R1981">
        <f t="shared" si="586"/>
        <v>41.835869626101328</v>
      </c>
      <c r="S1981">
        <f t="shared" si="587"/>
        <v>1.5509922840704549</v>
      </c>
      <c r="T1981">
        <f t="shared" si="570"/>
        <v>28.460792355084674</v>
      </c>
    </row>
    <row r="1982" spans="1:20" x14ac:dyDescent="0.25">
      <c r="A1982">
        <f t="shared" si="571"/>
        <v>9782.2035841575071</v>
      </c>
      <c r="B1982">
        <f t="shared" si="588"/>
        <v>1556.8860547499226</v>
      </c>
      <c r="C1982" t="str">
        <f t="shared" si="572"/>
        <v>-19.6036662275753-17.5493712665719i</v>
      </c>
      <c r="D1982" t="str">
        <f t="shared" si="573"/>
        <v>3.47810907377985-10.2300882124248i</v>
      </c>
      <c r="E1982" t="str">
        <f t="shared" si="574"/>
        <v>157.19454293936-0.496580097190209i</v>
      </c>
      <c r="F1982" t="str">
        <f t="shared" si="575"/>
        <v>2.9099073436832-95.9359679946256i</v>
      </c>
      <c r="G1982" t="str">
        <f t="shared" si="576"/>
        <v>0.999999118107849-0.00093909071590166i</v>
      </c>
      <c r="H1982" t="str">
        <f t="shared" si="577"/>
        <v>17.2487657374478+38.2921079814865i</v>
      </c>
      <c r="I1982" t="str">
        <f t="shared" si="578"/>
        <v>25.2118711484655-10.4492549090265i</v>
      </c>
      <c r="K1982" t="str">
        <f t="shared" si="579"/>
        <v>0.0488964520061641-0.113871211442672i</v>
      </c>
      <c r="L1982" t="str">
        <f t="shared" si="580"/>
        <v>0.000833333333333333-0.517864516527767i</v>
      </c>
      <c r="M1982" t="str">
        <f t="shared" si="581"/>
        <v>0.005-0.182221845922605i</v>
      </c>
      <c r="N1982">
        <f t="shared" si="582"/>
        <v>41.835179345124033</v>
      </c>
      <c r="O1982">
        <f t="shared" si="583"/>
        <v>28.402843956167523</v>
      </c>
      <c r="P1982" s="3">
        <f t="shared" si="584"/>
        <v>28.402843956167523</v>
      </c>
      <c r="Q1982" s="3">
        <f t="shared" si="585"/>
        <v>-138.16482065487597</v>
      </c>
      <c r="R1982">
        <f t="shared" si="586"/>
        <v>41.835179345124033</v>
      </c>
      <c r="S1982">
        <f t="shared" si="587"/>
        <v>1.5568860547499226</v>
      </c>
      <c r="T1982">
        <f t="shared" si="570"/>
        <v>28.402843956167523</v>
      </c>
    </row>
    <row r="1983" spans="1:20" x14ac:dyDescent="0.25">
      <c r="A1983">
        <f t="shared" si="571"/>
        <v>9819.3759577773053</v>
      </c>
      <c r="B1983">
        <f t="shared" si="588"/>
        <v>1562.8022217579723</v>
      </c>
      <c r="C1983" t="str">
        <f t="shared" si="572"/>
        <v>-19.4733854428703-17.4325825633882i</v>
      </c>
      <c r="D1983" t="str">
        <f t="shared" si="573"/>
        <v>3.47810895251116-10.1914174973323i</v>
      </c>
      <c r="E1983" t="str">
        <f t="shared" si="574"/>
        <v>157.191267869105-0.484221497541101i</v>
      </c>
      <c r="F1983" t="str">
        <f t="shared" si="575"/>
        <v>2.90990732414284-95.5728121163121i</v>
      </c>
      <c r="G1983" t="str">
        <f t="shared" si="576"/>
        <v>0.999999111392741-0.00094265925429202i</v>
      </c>
      <c r="H1983" t="str">
        <f t="shared" si="577"/>
        <v>17.2658413344159+38.4490587582009i</v>
      </c>
      <c r="I1983" t="str">
        <f t="shared" si="578"/>
        <v>25.2196159982673-10.4148015994818i</v>
      </c>
      <c r="K1983" t="str">
        <f t="shared" si="579"/>
        <v>0.0485967643186448-0.113561190158944i</v>
      </c>
      <c r="L1983" t="str">
        <f t="shared" si="580"/>
        <v>0.000833333333333333-0.515904081019891i</v>
      </c>
      <c r="M1983" t="str">
        <f t="shared" si="581"/>
        <v>0.005-0.181532024230529i</v>
      </c>
      <c r="N1983">
        <f t="shared" si="582"/>
        <v>41.834917653693026</v>
      </c>
      <c r="O1983">
        <f t="shared" si="583"/>
        <v>28.344891651192402</v>
      </c>
      <c r="P1983" s="3">
        <f t="shared" si="584"/>
        <v>28.344891651192402</v>
      </c>
      <c r="Q1983" s="3">
        <f t="shared" si="585"/>
        <v>-138.16508234630697</v>
      </c>
      <c r="R1983">
        <f t="shared" si="586"/>
        <v>41.834917653693026</v>
      </c>
      <c r="S1983">
        <f t="shared" si="587"/>
        <v>1.5628022217579725</v>
      </c>
      <c r="T1983">
        <f t="shared" si="570"/>
        <v>28.344891651192402</v>
      </c>
    </row>
    <row r="1984" spans="1:20" x14ac:dyDescent="0.25">
      <c r="A1984">
        <f t="shared" si="571"/>
        <v>9856.6895864168582</v>
      </c>
      <c r="B1984">
        <f t="shared" si="588"/>
        <v>1568.7408702006526</v>
      </c>
      <c r="C1984" t="str">
        <f t="shared" si="572"/>
        <v>-19.3438328554561-17.3167086763821i</v>
      </c>
      <c r="D1984" t="str">
        <f t="shared" si="573"/>
        <v>3.47810883031909-10.152893389198i</v>
      </c>
      <c r="E1984" t="str">
        <f t="shared" si="574"/>
        <v>157.188041025613-0.471842372886207i</v>
      </c>
      <c r="F1984" t="str">
        <f t="shared" si="575"/>
        <v>2.90990730445369-95.2110310849868i</v>
      </c>
      <c r="G1984" t="str">
        <f t="shared" si="576"/>
        <v>0.9999991046265-0.000946241353055827i</v>
      </c>
      <c r="H1984" t="str">
        <f t="shared" si="577"/>
        <v>17.2830648292699+38.6067434918153i</v>
      </c>
      <c r="I1984" t="str">
        <f t="shared" si="578"/>
        <v>25.227424445547-10.3805060759995i</v>
      </c>
      <c r="K1984" t="str">
        <f t="shared" si="579"/>
        <v>0.048298708883389-0.113251229117621i</v>
      </c>
      <c r="L1984" t="str">
        <f t="shared" si="580"/>
        <v>0.000833333333333333-0.513951066965422i</v>
      </c>
      <c r="M1984" t="str">
        <f t="shared" si="581"/>
        <v>0.005-0.180844813937566i</v>
      </c>
      <c r="N1984">
        <f t="shared" si="582"/>
        <v>41.835084780267778</v>
      </c>
      <c r="O1984">
        <f t="shared" si="583"/>
        <v>28.286935749098991</v>
      </c>
      <c r="P1984" s="3">
        <f t="shared" si="584"/>
        <v>28.286935749098991</v>
      </c>
      <c r="Q1984" s="3">
        <f t="shared" si="585"/>
        <v>-138.16491521973222</v>
      </c>
      <c r="R1984">
        <f t="shared" si="586"/>
        <v>41.835084780267778</v>
      </c>
      <c r="S1984">
        <f t="shared" si="587"/>
        <v>1.5687408702006527</v>
      </c>
      <c r="T1984">
        <f t="shared" si="570"/>
        <v>28.286935749098991</v>
      </c>
    </row>
    <row r="1985" spans="1:20" x14ac:dyDescent="0.25">
      <c r="A1985">
        <f t="shared" si="571"/>
        <v>9894.1450068452432</v>
      </c>
      <c r="B1985">
        <f t="shared" si="588"/>
        <v>1574.7020855074152</v>
      </c>
      <c r="C1985" t="str">
        <f t="shared" si="572"/>
        <v>-19.2150060733569-17.2017423727227i</v>
      </c>
      <c r="D1985" t="str">
        <f t="shared" si="573"/>
        <v>3.47810870719661-10.1145153338397i</v>
      </c>
      <c r="E1985" t="str">
        <f t="shared" si="574"/>
        <v>157.18486243916-0.459442790299297i</v>
      </c>
      <c r="F1985" t="str">
        <f t="shared" si="575"/>
        <v>2.90990728461463-94.8506196963082i</v>
      </c>
      <c r="G1985" t="str">
        <f t="shared" si="576"/>
        <v>0.999999097808738-0.000949837063721671i</v>
      </c>
      <c r="H1985" t="str">
        <f t="shared" si="577"/>
        <v>17.3004376448476+38.7651666776467i</v>
      </c>
      <c r="I1985" t="str">
        <f t="shared" si="578"/>
        <v>25.2352970492693-10.3463679483141i</v>
      </c>
      <c r="K1985" t="str">
        <f t="shared" si="579"/>
        <v>0.0480022809065181-0.112941336712651i</v>
      </c>
      <c r="L1985" t="str">
        <f t="shared" si="580"/>
        <v>0.000833333333333333-0.512005446269599i</v>
      </c>
      <c r="M1985" t="str">
        <f t="shared" si="581"/>
        <v>0.005-0.180160205157966i</v>
      </c>
      <c r="N1985">
        <f t="shared" si="582"/>
        <v>41.835680944859462</v>
      </c>
      <c r="O1985">
        <f t="shared" si="583"/>
        <v>28.228976558961229</v>
      </c>
      <c r="P1985" s="3">
        <f t="shared" si="584"/>
        <v>28.228976558961229</v>
      </c>
      <c r="Q1985" s="3">
        <f t="shared" si="585"/>
        <v>-138.16431905514054</v>
      </c>
      <c r="R1985">
        <f t="shared" si="586"/>
        <v>41.835680944859462</v>
      </c>
      <c r="S1985">
        <f t="shared" si="587"/>
        <v>1.5747020855074152</v>
      </c>
      <c r="T1985">
        <f t="shared" si="570"/>
        <v>28.228976558961229</v>
      </c>
    </row>
    <row r="1986" spans="1:20" x14ac:dyDescent="0.25">
      <c r="A1986">
        <f t="shared" si="571"/>
        <v>9931.7427578712559</v>
      </c>
      <c r="B1986">
        <f t="shared" si="588"/>
        <v>1580.6859534323435</v>
      </c>
      <c r="C1986" t="str">
        <f t="shared" si="572"/>
        <v>-19.0869026897943-17.0876764665668i</v>
      </c>
      <c r="D1986" t="str">
        <f t="shared" si="573"/>
        <v>3.47810858313661-10.0762827791761i</v>
      </c>
      <c r="E1986" t="str">
        <f t="shared" si="574"/>
        <v>157.181732140403-0.447022815216718i</v>
      </c>
      <c r="F1986" t="str">
        <f t="shared" si="575"/>
        <v>2.90990726462447-94.4915727656369i</v>
      </c>
      <c r="G1986" t="str">
        <f t="shared" si="576"/>
        <v>0.999999090939063-0.000953446438013941i</v>
      </c>
      <c r="H1986" t="str">
        <f t="shared" si="577"/>
        <v>17.3179612199319+38.9243328503071i</v>
      </c>
      <c r="I1986" t="str">
        <f t="shared" si="578"/>
        <v>25.2432343738933-10.3123868298524i</v>
      </c>
      <c r="K1986" t="str">
        <f t="shared" si="579"/>
        <v>0.0477074755532259-0.112631521265971i</v>
      </c>
      <c r="L1986" t="str">
        <f t="shared" si="580"/>
        <v>0.000833333333333333-0.51006719094401i</v>
      </c>
      <c r="M1986" t="str">
        <f t="shared" si="581"/>
        <v>0.005-0.179478188043401i</v>
      </c>
      <c r="N1986">
        <f t="shared" si="582"/>
        <v>41.836706359035389</v>
      </c>
      <c r="O1986">
        <f t="shared" si="583"/>
        <v>28.171014389983068</v>
      </c>
      <c r="P1986" s="3">
        <f t="shared" si="584"/>
        <v>28.171014389983068</v>
      </c>
      <c r="Q1986" s="3">
        <f t="shared" si="585"/>
        <v>-138.16329364096461</v>
      </c>
      <c r="R1986">
        <f t="shared" si="586"/>
        <v>41.836706359035389</v>
      </c>
      <c r="S1986">
        <f t="shared" si="587"/>
        <v>1.5806859534323434</v>
      </c>
      <c r="T1986">
        <f t="shared" si="570"/>
        <v>28.171014389983068</v>
      </c>
    </row>
    <row r="1987" spans="1:20" x14ac:dyDescent="0.25">
      <c r="A1987">
        <f t="shared" si="571"/>
        <v>9969.4833803511665</v>
      </c>
      <c r="B1987">
        <f t="shared" si="588"/>
        <v>1586.6925600553864</v>
      </c>
      <c r="C1987" t="str">
        <f t="shared" si="572"/>
        <v>-18.9595202835534-16.974503818957i</v>
      </c>
      <c r="D1987" t="str">
        <f t="shared" si="573"/>
        <v>3.47810845813199-10.038195175219i</v>
      </c>
      <c r="E1987" t="str">
        <f t="shared" si="574"/>
        <v>157.178650160406-0.434582511437566i</v>
      </c>
      <c r="F1987" t="str">
        <f t="shared" si="575"/>
        <v>2.90990724448213-94.1338851279629i</v>
      </c>
      <c r="G1987" t="str">
        <f t="shared" si="576"/>
        <v>0.99999908401708-0.000957069527853568i</v>
      </c>
      <c r="H1987" t="str">
        <f t="shared" si="577"/>
        <v>17.335637009465+39.0842465841626i</v>
      </c>
      <c r="I1987" t="str">
        <f t="shared" si="578"/>
        <v>25.2512369894364-10.2785623377505i</v>
      </c>
      <c r="K1987" t="str">
        <f t="shared" si="579"/>
        <v>0.0474142879486356-0.112321791027525i</v>
      </c>
      <c r="L1987" t="str">
        <f t="shared" si="580"/>
        <v>0.000833333333333333-0.508136273106208i</v>
      </c>
      <c r="M1987" t="str">
        <f t="shared" si="581"/>
        <v>0.005-0.178798752782826i</v>
      </c>
      <c r="N1987">
        <f t="shared" si="582"/>
        <v>41.838161225924267</v>
      </c>
      <c r="O1987">
        <f t="shared" si="583"/>
        <v>28.113049551495042</v>
      </c>
      <c r="P1987" s="3">
        <f t="shared" si="584"/>
        <v>28.113049551495042</v>
      </c>
      <c r="Q1987" s="3">
        <f t="shared" si="585"/>
        <v>-138.16183877407573</v>
      </c>
      <c r="R1987">
        <f t="shared" si="586"/>
        <v>41.838161225924267</v>
      </c>
      <c r="S1987">
        <f t="shared" si="587"/>
        <v>1.5866925600553863</v>
      </c>
      <c r="T1987">
        <f t="shared" si="570"/>
        <v>28.113049551495042</v>
      </c>
    </row>
    <row r="1988" spans="1:20" x14ac:dyDescent="0.25">
      <c r="A1988">
        <f t="shared" si="571"/>
        <v>10007.367417196501</v>
      </c>
      <c r="B1988">
        <f t="shared" si="588"/>
        <v>1592.7219917835969</v>
      </c>
      <c r="C1988" t="str">
        <f t="shared" si="572"/>
        <v>-18.8328564193443-16.8622173377141i</v>
      </c>
      <c r="D1988" t="str">
        <f t="shared" si="573"/>
        <v>3.47810833217553-10.0002519740654i</v>
      </c>
      <c r="E1988" t="str">
        <f t="shared" si="574"/>
        <v>157.175616530662-0.422121941127351i</v>
      </c>
      <c r="F1988" t="str">
        <f t="shared" si="575"/>
        <v>2.90990722418641-93.7775516378292i</v>
      </c>
      <c r="G1988" t="str">
        <f t="shared" si="576"/>
        <v>0.999999077042389-0.000960706385358776i</v>
      </c>
      <c r="H1988" t="str">
        <f t="shared" si="577"/>
        <v>17.3534664847665+39.2449124938006i</v>
      </c>
      <c r="I1988" t="str">
        <f t="shared" si="578"/>
        <v>25.2593054715383-10.2448940928701i</v>
      </c>
      <c r="K1988" t="str">
        <f t="shared" si="579"/>
        <v>0.0471227131786479-0.112012154175287i</v>
      </c>
      <c r="L1988" t="str">
        <f t="shared" si="580"/>
        <v>0.000833333333333333-0.506212664979286i</v>
      </c>
      <c r="M1988" t="str">
        <f t="shared" si="581"/>
        <v>0.005-0.178121889602337i</v>
      </c>
      <c r="N1988">
        <f t="shared" si="582"/>
        <v>41.840045740219438</v>
      </c>
      <c r="O1988">
        <f t="shared" si="583"/>
        <v>28.055082352949935</v>
      </c>
      <c r="P1988" s="3">
        <f t="shared" si="584"/>
        <v>28.055082352949935</v>
      </c>
      <c r="Q1988" s="3">
        <f t="shared" si="585"/>
        <v>-138.15995425978056</v>
      </c>
      <c r="R1988">
        <f t="shared" si="586"/>
        <v>41.840045740219438</v>
      </c>
      <c r="S1988">
        <f t="shared" si="587"/>
        <v>1.5927219917835969</v>
      </c>
      <c r="T1988">
        <f t="shared" si="570"/>
        <v>28.055082352949935</v>
      </c>
    </row>
    <row r="1989" spans="1:20" x14ac:dyDescent="0.25">
      <c r="A1989">
        <f t="shared" si="571"/>
        <v>10045.39541338185</v>
      </c>
      <c r="B1989">
        <f t="shared" si="588"/>
        <v>1598.7743353523747</v>
      </c>
      <c r="C1989" t="str">
        <f t="shared" si="572"/>
        <v>-18.7069086481631-16.7508099773287i</v>
      </c>
      <c r="D1989" t="str">
        <f t="shared" si="573"/>
        <v>3.47810820526001-9.96245262988968i</v>
      </c>
      <c r="E1989" t="str">
        <f t="shared" si="574"/>
        <v>157.172631283118-0.409641164819968i</v>
      </c>
      <c r="F1989" t="str">
        <f t="shared" si="575"/>
        <v>2.90990720373616-93.4225671692593i</v>
      </c>
      <c r="G1989" t="str">
        <f t="shared" si="576"/>
        <v>0.99999907001459-0.000964357062845825i</v>
      </c>
      <c r="H1989" t="str">
        <f t="shared" si="577"/>
        <v>17.3714511337528+39.4063352345002i</v>
      </c>
      <c r="I1989" t="str">
        <f t="shared" si="578"/>
        <v>25.2674404015253-10.2113817198148i</v>
      </c>
      <c r="K1989" t="str">
        <f t="shared" si="579"/>
        <v>0.0468327462907851-0.111702618815303i</v>
      </c>
      <c r="L1989" t="str">
        <f t="shared" si="580"/>
        <v>0.000833333333333333-0.504296338891498i</v>
      </c>
      <c r="M1989" t="str">
        <f t="shared" si="581"/>
        <v>0.005-0.17744758876503i</v>
      </c>
      <c r="N1989">
        <f t="shared" si="582"/>
        <v>41.842360088182687</v>
      </c>
      <c r="O1989">
        <f t="shared" si="583"/>
        <v>27.997113103919592</v>
      </c>
      <c r="P1989" s="3">
        <f t="shared" si="584"/>
        <v>27.997113103919592</v>
      </c>
      <c r="Q1989" s="3">
        <f t="shared" si="585"/>
        <v>-138.15763991181731</v>
      </c>
      <c r="R1989">
        <f t="shared" si="586"/>
        <v>41.842360088182687</v>
      </c>
      <c r="S1989">
        <f t="shared" si="587"/>
        <v>1.5987743353523747</v>
      </c>
      <c r="T1989">
        <f t="shared" si="570"/>
        <v>27.997113103919592</v>
      </c>
    </row>
    <row r="1990" spans="1:20" x14ac:dyDescent="0.25">
      <c r="A1990">
        <f t="shared" si="571"/>
        <v>10083.567915952701</v>
      </c>
      <c r="B1990">
        <f t="shared" si="588"/>
        <v>1604.8496778267138</v>
      </c>
      <c r="C1990" t="str">
        <f t="shared" si="572"/>
        <v>-18.5816745076467-16.6402747388469i</v>
      </c>
      <c r="D1990" t="str">
        <f t="shared" si="573"/>
        <v>3.47810807737808-9.92479659893531i</v>
      </c>
      <c r="E1990" t="str">
        <f t="shared" si="574"/>
        <v>157.169694450195-0.397140241420609i</v>
      </c>
      <c r="F1990" t="str">
        <f t="shared" si="575"/>
        <v>2.90990718313017-93.0689266156811i</v>
      </c>
      <c r="G1990" t="str">
        <f t="shared" si="576"/>
        <v>0.999999062933279-0.00096802161282977i</v>
      </c>
      <c r="H1990" t="str">
        <f t="shared" si="577"/>
        <v>17.3895924611628+39.5685195027121i</v>
      </c>
      <c r="I1990" t="str">
        <f t="shared" si="578"/>
        <v>25.2756423664757-10.1780248469482i</v>
      </c>
      <c r="K1990" t="str">
        <f t="shared" si="579"/>
        <v>0.0465443822950298-0.111393192981732i</v>
      </c>
      <c r="L1990" t="str">
        <f t="shared" si="580"/>
        <v>0.000833333333333333-0.502387267275851i</v>
      </c>
      <c r="M1990" t="str">
        <f t="shared" si="581"/>
        <v>0.005-0.176775840570861i</v>
      </c>
      <c r="N1990">
        <f t="shared" si="582"/>
        <v>41.845104447647998</v>
      </c>
      <c r="O1990">
        <f t="shared" si="583"/>
        <v>27.939142114090316</v>
      </c>
      <c r="P1990" s="3">
        <f t="shared" si="584"/>
        <v>27.939142114090316</v>
      </c>
      <c r="Q1990" s="3">
        <f t="shared" si="585"/>
        <v>-138.154895552352</v>
      </c>
      <c r="R1990">
        <f t="shared" si="586"/>
        <v>41.845104447647998</v>
      </c>
      <c r="S1990">
        <f t="shared" si="587"/>
        <v>1.6048496778267138</v>
      </c>
      <c r="T1990">
        <f t="shared" si="570"/>
        <v>27.939142114090316</v>
      </c>
    </row>
    <row r="1991" spans="1:20" x14ac:dyDescent="0.25">
      <c r="A1991">
        <f t="shared" si="571"/>
        <v>10121.885474033321</v>
      </c>
      <c r="B1991">
        <f t="shared" si="588"/>
        <v>1610.9481066024553</v>
      </c>
      <c r="C1991" t="str">
        <f t="shared" si="572"/>
        <v>-18.4571515224279-16.5306046697564i</v>
      </c>
      <c r="D1991" t="str">
        <f t="shared" si="573"/>
        <v>3.47810794852242-9.88728333950778i</v>
      </c>
      <c r="E1991" t="str">
        <f t="shared" si="574"/>
        <v>157.166806064815-0.384619228205472i</v>
      </c>
      <c r="F1991" t="str">
        <f t="shared" si="575"/>
        <v>2.90990716236729-92.7166248898582i</v>
      </c>
      <c r="G1991" t="str">
        <f t="shared" si="576"/>
        <v>0.999999055798047-0.000971700088025212i</v>
      </c>
      <c r="H1991" t="str">
        <f t="shared" si="577"/>
        <v>17.4078919887861+39.731470036546i</v>
      </c>
      <c r="I1991" t="str">
        <f t="shared" si="578"/>
        <v>25.2839119592887-10.1448231064124i</v>
      </c>
      <c r="K1991" t="str">
        <f t="shared" si="579"/>
        <v>0.0462576161646561-0.111083884636899i</v>
      </c>
      <c r="L1991" t="str">
        <f t="shared" si="580"/>
        <v>0.000833333333333333-0.500485422669705i</v>
      </c>
      <c r="M1991" t="str">
        <f t="shared" si="581"/>
        <v>0.005-0.176106635356506i</v>
      </c>
      <c r="N1991">
        <f t="shared" si="582"/>
        <v>41.848278988026266</v>
      </c>
      <c r="O1991">
        <f t="shared" si="583"/>
        <v>27.881169693259924</v>
      </c>
      <c r="P1991" s="3">
        <f t="shared" si="584"/>
        <v>27.881169693259924</v>
      </c>
      <c r="Q1991" s="3">
        <f t="shared" si="585"/>
        <v>-138.15172101197373</v>
      </c>
      <c r="R1991">
        <f t="shared" si="586"/>
        <v>41.848278988026266</v>
      </c>
      <c r="S1991">
        <f t="shared" si="587"/>
        <v>1.6109481066024554</v>
      </c>
      <c r="T1991">
        <f t="shared" si="570"/>
        <v>27.881169693259924</v>
      </c>
    </row>
    <row r="1992" spans="1:20" x14ac:dyDescent="0.25">
      <c r="A1992">
        <f t="shared" si="571"/>
        <v>10160.348638834648</v>
      </c>
      <c r="B1992">
        <f t="shared" si="588"/>
        <v>1617.0697094075447</v>
      </c>
      <c r="C1992" t="str">
        <f t="shared" si="572"/>
        <v>-18.3333372044853-16.4217928638651i</v>
      </c>
      <c r="D1992" t="str">
        <f t="shared" si="573"/>
        <v>3.47810781868562-9.84991231196615i</v>
      </c>
      <c r="E1992" t="str">
        <f t="shared" si="574"/>
        <v>157.16396616042-0.372078180829904i</v>
      </c>
      <c r="F1992" t="str">
        <f t="shared" si="575"/>
        <v>2.90990714144632-92.3656569238113i</v>
      </c>
      <c r="G1992" t="str">
        <f t="shared" si="576"/>
        <v>0.999999048608485-0.000975392541347056i</v>
      </c>
      <c r="H1992" t="str">
        <f t="shared" si="577"/>
        <v>17.4263512556941+39.8951916162611i</v>
      </c>
      <c r="I1992" t="str">
        <f t="shared" si="578"/>
        <v>25.2922497787496-10.111776134145i</v>
      </c>
      <c r="K1992" t="str">
        <f t="shared" si="579"/>
        <v>0.0459724428370575-0.110774701671358i</v>
      </c>
      <c r="L1992" t="str">
        <f t="shared" si="580"/>
        <v>0.000833333333333333-0.49859077771439i</v>
      </c>
      <c r="M1992" t="str">
        <f t="shared" si="581"/>
        <v>0.005-0.175439963495224i</v>
      </c>
      <c r="N1992">
        <f t="shared" si="582"/>
        <v>41.851883870305613</v>
      </c>
      <c r="O1992">
        <f t="shared" si="583"/>
        <v>27.823196151333246</v>
      </c>
      <c r="P1992" s="3">
        <f t="shared" si="584"/>
        <v>27.823196151333246</v>
      </c>
      <c r="Q1992" s="3">
        <f t="shared" si="585"/>
        <v>-138.14811612969439</v>
      </c>
      <c r="R1992">
        <f t="shared" si="586"/>
        <v>41.851883870305613</v>
      </c>
      <c r="S1992">
        <f t="shared" si="587"/>
        <v>1.6170697094075446</v>
      </c>
      <c r="T1992">
        <f t="shared" si="570"/>
        <v>27.823196151333246</v>
      </c>
    </row>
    <row r="1993" spans="1:20" x14ac:dyDescent="0.25">
      <c r="A1993">
        <f t="shared" si="571"/>
        <v>10198.95796366222</v>
      </c>
      <c r="B1993">
        <f t="shared" si="588"/>
        <v>1623.2145743032934</v>
      </c>
      <c r="C1993" t="str">
        <f t="shared" si="572"/>
        <v>-18.2102290534917-16.313832461181i</v>
      </c>
      <c r="D1993" t="str">
        <f t="shared" si="573"/>
        <v>3.47810768786018-9.81268297871554i</v>
      </c>
      <c r="E1993" t="str">
        <f t="shared" si="574"/>
        <v>157.161174770999-0.359517153327387i</v>
      </c>
      <c r="F1993" t="str">
        <f t="shared" si="575"/>
        <v>2.90990712036604-92.0160176687478i</v>
      </c>
      <c r="G1993" t="str">
        <f t="shared" si="576"/>
        <v>0.999999041364178-0.000979099025911274i</v>
      </c>
      <c r="H1993" t="str">
        <f t="shared" si="577"/>
        <v>17.4449718184757+40.0596890647669i</v>
      </c>
      <c r="I1993" t="str">
        <f t="shared" si="578"/>
        <v>25.300656429599-10.0788835698985i</v>
      </c>
      <c r="K1993" t="str">
        <f t="shared" si="579"/>
        <v>0.0456888572145668-0.110465651903964i</v>
      </c>
      <c r="L1993" t="str">
        <f t="shared" si="580"/>
        <v>0.000833333333333333-0.496703305154803i</v>
      </c>
      <c r="M1993" t="str">
        <f t="shared" si="581"/>
        <v>0.005-0.174775815396716i</v>
      </c>
      <c r="N1993">
        <f t="shared" si="582"/>
        <v>41.855919247056619</v>
      </c>
      <c r="O1993">
        <f t="shared" si="583"/>
        <v>27.765221798318951</v>
      </c>
      <c r="P1993" s="3">
        <f t="shared" si="584"/>
        <v>27.765221798318951</v>
      </c>
      <c r="Q1993" s="3">
        <f t="shared" si="585"/>
        <v>-138.14408075294338</v>
      </c>
      <c r="R1993">
        <f t="shared" si="586"/>
        <v>41.855919247056619</v>
      </c>
      <c r="S1993">
        <f t="shared" si="587"/>
        <v>1.6232145743032933</v>
      </c>
      <c r="T1993">
        <f t="shared" si="570"/>
        <v>27.765221798318951</v>
      </c>
    </row>
    <row r="1994" spans="1:20" x14ac:dyDescent="0.25">
      <c r="A1994">
        <f t="shared" si="571"/>
        <v>10237.714003924137</v>
      </c>
      <c r="B1994">
        <f t="shared" si="588"/>
        <v>1629.382789685646</v>
      </c>
      <c r="C1994" t="str">
        <f t="shared" si="572"/>
        <v>-18.0878245571587-16.2067166477861i</v>
      </c>
      <c r="D1994" t="str">
        <f t="shared" si="573"/>
        <v>3.47810755603859-9.77559480419952i</v>
      </c>
      <c r="E1994" t="str">
        <f t="shared" si="574"/>
        <v>157.158431931108-0.346936198113768i</v>
      </c>
      <c r="F1994" t="str">
        <f t="shared" si="575"/>
        <v>2.90990709912525-91.6677020949906i</v>
      </c>
      <c r="G1994" t="str">
        <f t="shared" si="576"/>
        <v>0.999999034064711-0.00098281959503567i</v>
      </c>
      <c r="H1994" t="str">
        <f t="shared" si="577"/>
        <v>17.4637552514765+40.2249672481304i</v>
      </c>
      <c r="I1994" t="str">
        <f t="shared" si="578"/>
        <v>25.309132522603-10.0461450572596i</v>
      </c>
      <c r="K1994" t="str">
        <f t="shared" si="579"/>
        <v>0.0454068541652702-0.110156743081951i</v>
      </c>
      <c r="L1994" t="str">
        <f t="shared" si="580"/>
        <v>0.000833333333333333-0.494822977839015i</v>
      </c>
      <c r="M1994" t="str">
        <f t="shared" si="581"/>
        <v>0.005-0.17411418150699i</v>
      </c>
      <c r="N1994">
        <f t="shared" si="582"/>
        <v>41.860385262433198</v>
      </c>
      <c r="O1994">
        <f t="shared" si="583"/>
        <v>27.707246944325547</v>
      </c>
      <c r="P1994" s="3">
        <f t="shared" si="584"/>
        <v>27.707246944325547</v>
      </c>
      <c r="Q1994" s="3">
        <f t="shared" si="585"/>
        <v>-138.1396147375668</v>
      </c>
      <c r="R1994">
        <f t="shared" si="586"/>
        <v>41.860385262433198</v>
      </c>
      <c r="S1994">
        <f t="shared" si="587"/>
        <v>1.6293827896856461</v>
      </c>
      <c r="T1994">
        <f t="shared" si="570"/>
        <v>27.707246944325547</v>
      </c>
    </row>
    <row r="1995" spans="1:20" x14ac:dyDescent="0.25">
      <c r="A1995">
        <f t="shared" si="571"/>
        <v>10276.617317139049</v>
      </c>
      <c r="B1995">
        <f t="shared" si="588"/>
        <v>1635.5744442864516</v>
      </c>
      <c r="C1995" t="str">
        <f t="shared" si="572"/>
        <v>-17.9661211915779-16.1004386557088i</v>
      </c>
      <c r="D1995" t="str">
        <f t="shared" si="573"/>
        <v>3.47810742321327-9.73864725489218i</v>
      </c>
      <c r="E1995" t="str">
        <f t="shared" si="574"/>
        <v>157.155737675894-0.334335365990875i</v>
      </c>
      <c r="F1995" t="str">
        <f t="shared" si="575"/>
        <v>2.90990707772272-91.3207051919027i</v>
      </c>
      <c r="G1995" t="str">
        <f t="shared" si="576"/>
        <v>0.999999026709661-0.000986554302240644i</v>
      </c>
      <c r="H1995" t="str">
        <f t="shared" si="577"/>
        <v>17.4827031470426+40.3910310760904i</v>
      </c>
      <c r="I1995" t="str">
        <f t="shared" si="578"/>
        <v>25.317678674623-10.0135602436689i</v>
      </c>
      <c r="K1995" t="str">
        <f t="shared" si="579"/>
        <v>0.0451264285238166-0.109847982881015i</v>
      </c>
      <c r="L1995" t="str">
        <f t="shared" si="580"/>
        <v>0.000833333333333333-0.492949768717886i</v>
      </c>
      <c r="M1995" t="str">
        <f t="shared" si="581"/>
        <v>0.005-0.173455052308219i</v>
      </c>
      <c r="N1995">
        <f t="shared" si="582"/>
        <v>41.86528205217644</v>
      </c>
      <c r="O1995">
        <f t="shared" si="583"/>
        <v>27.64927189955759</v>
      </c>
      <c r="P1995" s="3">
        <f t="shared" si="584"/>
        <v>27.64927189955759</v>
      </c>
      <c r="Q1995" s="3">
        <f t="shared" si="585"/>
        <v>-138.13471794782356</v>
      </c>
      <c r="R1995">
        <f t="shared" si="586"/>
        <v>41.86528205217644</v>
      </c>
      <c r="S1995">
        <f t="shared" si="587"/>
        <v>1.6355744442864515</v>
      </c>
      <c r="T1995">
        <f t="shared" si="570"/>
        <v>27.64927189955759</v>
      </c>
    </row>
    <row r="1996" spans="1:20" x14ac:dyDescent="0.25">
      <c r="A1996">
        <f t="shared" si="571"/>
        <v>10315.668462944179</v>
      </c>
      <c r="B1996">
        <f t="shared" si="588"/>
        <v>1641.7896271747402</v>
      </c>
      <c r="C1996" t="str">
        <f t="shared" si="572"/>
        <v>-17.8451164215602-15.9949917627929i</v>
      </c>
      <c r="D1996" t="str">
        <f t="shared" si="573"/>
        <v>3.47810728937654-9.70183979929046i</v>
      </c>
      <c r="E1996" t="str">
        <f t="shared" si="574"/>
        <v>157.153092041118-0.321714706149163i</v>
      </c>
      <c r="F1996" t="str">
        <f t="shared" si="575"/>
        <v>2.90990705615721-90.9750219678165i</v>
      </c>
      <c r="G1996" t="str">
        <f t="shared" si="576"/>
        <v>0.999999019298608-0.00099030320124996i</v>
      </c>
      <c r="H1996" t="str">
        <f t="shared" si="577"/>
        <v>17.5018171157671+40.5578855025787i</v>
      </c>
      <c r="I1996" t="str">
        <f t="shared" si="578"/>
        <v>25.3262955086872-9.98112878044095i</v>
      </c>
      <c r="K1996" t="str">
        <f t="shared" si="579"/>
        <v>0.0448475750922195-0.109539378905415i</v>
      </c>
      <c r="L1996" t="str">
        <f t="shared" si="580"/>
        <v>0.000833333333333333-0.491083650844676i</v>
      </c>
      <c r="M1996" t="str">
        <f t="shared" si="581"/>
        <v>0.005-0.172798418318608i</v>
      </c>
      <c r="N1996">
        <f t="shared" si="582"/>
        <v>41.87060974361529</v>
      </c>
      <c r="O1996">
        <f t="shared" si="583"/>
        <v>27.59129697431203</v>
      </c>
      <c r="P1996" s="3">
        <f t="shared" si="584"/>
        <v>27.59129697431203</v>
      </c>
      <c r="Q1996" s="3">
        <f t="shared" si="585"/>
        <v>-138.12939025638471</v>
      </c>
      <c r="R1996">
        <f t="shared" si="586"/>
        <v>41.87060974361529</v>
      </c>
      <c r="S1996">
        <f t="shared" si="587"/>
        <v>1.6417896271747401</v>
      </c>
      <c r="T1996">
        <f t="shared" si="570"/>
        <v>27.59129697431203</v>
      </c>
    </row>
    <row r="1997" spans="1:20" x14ac:dyDescent="0.25">
      <c r="A1997">
        <f t="shared" si="571"/>
        <v>10354.868003103365</v>
      </c>
      <c r="B1997">
        <f t="shared" si="588"/>
        <v>1648.0284277580042</v>
      </c>
      <c r="C1997" t="str">
        <f t="shared" si="572"/>
        <v>-17.7248077009719-15.8903692925642i</v>
      </c>
      <c r="D1997" t="str">
        <f t="shared" si="573"/>
        <v>3.47810715452075-9.66517190790686i</v>
      </c>
      <c r="E1997" t="str">
        <f t="shared" si="574"/>
        <v>157.150495063175-0.309074266172889i</v>
      </c>
      <c r="F1997" t="str">
        <f t="shared" si="575"/>
        <v>2.90990703442749-90.6306474499641i</v>
      </c>
      <c r="G1997" t="str">
        <f t="shared" si="576"/>
        <v>0.999999011831123-0.000994066345991528i</v>
      </c>
      <c r="H1997" t="str">
        <f t="shared" si="577"/>
        <v>17.5210987867415+40.7255355262493i</v>
      </c>
      <c r="I1997" t="str">
        <f t="shared" si="578"/>
        <v>25.3349836540638-9.94885032278515i</v>
      </c>
      <c r="K1997" t="str">
        <f t="shared" si="579"/>
        <v>0.0445702886406539-0.109230938688072i</v>
      </c>
      <c r="L1997" t="str">
        <f t="shared" si="580"/>
        <v>0.000833333333333333-0.489224597374654i</v>
      </c>
      <c r="M1997" t="str">
        <f t="shared" si="581"/>
        <v>0.005-0.172144270092257i</v>
      </c>
      <c r="N1997">
        <f t="shared" si="582"/>
        <v>41.876368455667887</v>
      </c>
      <c r="O1997">
        <f t="shared" si="583"/>
        <v>27.533322478974704</v>
      </c>
      <c r="P1997" s="3">
        <f t="shared" si="584"/>
        <v>27.533322478974704</v>
      </c>
      <c r="Q1997" s="3">
        <f t="shared" si="585"/>
        <v>-138.12363154433211</v>
      </c>
      <c r="R1997">
        <f t="shared" si="586"/>
        <v>41.876368455667887</v>
      </c>
      <c r="S1997">
        <f t="shared" si="587"/>
        <v>1.6480284277580042</v>
      </c>
      <c r="T1997">
        <f t="shared" si="570"/>
        <v>27.533322478974704</v>
      </c>
    </row>
    <row r="1998" spans="1:20" x14ac:dyDescent="0.25">
      <c r="A1998">
        <f t="shared" si="571"/>
        <v>10394.216501515159</v>
      </c>
      <c r="B1998">
        <f t="shared" si="588"/>
        <v>1654.2909357834847</v>
      </c>
      <c r="C1998" t="str">
        <f t="shared" si="572"/>
        <v>-17.6051924730662-15.7865646140945i</v>
      </c>
      <c r="D1998" t="str">
        <f t="shared" si="573"/>
        <v>3.47810701863812-9.62864305326134i</v>
      </c>
      <c r="E1998" t="str">
        <f t="shared" si="574"/>
        <v>157.147946779123-0.296414092041729i</v>
      </c>
      <c r="F1998" t="str">
        <f t="shared" si="575"/>
        <v>2.90990701253233-90.2875766844018i</v>
      </c>
      <c r="G1998" t="str">
        <f t="shared" si="576"/>
        <v>0.999999004306778-0.000997843790598167i</v>
      </c>
      <c r="H1998" t="str">
        <f t="shared" si="577"/>
        <v>17.5405498078127+40.8939861910167i</v>
      </c>
      <c r="I1998" t="str">
        <f t="shared" si="578"/>
        <v>25.3437437463339-9.91672452982755i</v>
      </c>
      <c r="K1998" t="str">
        <f t="shared" si="579"/>
        <v>0.0442945639082458-0.108922669690678i</v>
      </c>
      <c r="L1998" t="str">
        <f t="shared" si="580"/>
        <v>0.000833333333333333-0.487372581564707i</v>
      </c>
      <c r="M1998" t="str">
        <f t="shared" si="581"/>
        <v>0.005-0.171492598219025i</v>
      </c>
      <c r="N1998">
        <f t="shared" si="582"/>
        <v>41.882558298845623</v>
      </c>
      <c r="O1998">
        <f t="shared" si="583"/>
        <v>27.475348724016328</v>
      </c>
      <c r="P1998" s="3">
        <f t="shared" si="584"/>
        <v>27.475348724016328</v>
      </c>
      <c r="Q1998" s="3">
        <f t="shared" si="585"/>
        <v>-138.11744170115438</v>
      </c>
      <c r="R1998">
        <f t="shared" si="586"/>
        <v>41.882558298845623</v>
      </c>
      <c r="S1998">
        <f t="shared" si="587"/>
        <v>1.6542909357834847</v>
      </c>
      <c r="T1998">
        <f t="shared" si="570"/>
        <v>27.475348724016328</v>
      </c>
    </row>
    <row r="1999" spans="1:20" x14ac:dyDescent="0.25">
      <c r="A1999">
        <f t="shared" si="571"/>
        <v>10433.714524220917</v>
      </c>
      <c r="B1999">
        <f t="shared" si="588"/>
        <v>1660.577241339462</v>
      </c>
      <c r="C1999" t="str">
        <f t="shared" si="572"/>
        <v>-17.4862681708146-15.6835711418622i</v>
      </c>
      <c r="D1999" t="str">
        <f t="shared" si="573"/>
        <v>3.47810688172085-9.59225270987406i</v>
      </c>
      <c r="E1999" t="str">
        <f t="shared" si="574"/>
        <v>157.145447226698-0.283734228136565i</v>
      </c>
      <c r="F1999" t="str">
        <f t="shared" si="575"/>
        <v>2.90990699047045-89.9458047359421i</v>
      </c>
      <c r="G1999" t="str">
        <f t="shared" si="576"/>
        <v>0.999998996725139-0.0010016355894084i</v>
      </c>
      <c r="H1999" t="str">
        <f t="shared" si="577"/>
        <v>17.5601718458388+41.0632425865972i</v>
      </c>
      <c r="I1999" t="str">
        <f t="shared" si="578"/>
        <v>25.3525764274653-9.88475106463074i</v>
      </c>
      <c r="K1999" t="str">
        <f t="shared" si="579"/>
        <v>0.0440203956038566-0.108614579303821i</v>
      </c>
      <c r="L1999" t="str">
        <f t="shared" si="580"/>
        <v>0.000833333333333333-0.485527576772969i</v>
      </c>
      <c r="M1999" t="str">
        <f t="shared" si="581"/>
        <v>0.005-0.170843393324393i</v>
      </c>
      <c r="N1999">
        <f t="shared" si="582"/>
        <v>41.889179375250563</v>
      </c>
      <c r="O1999">
        <f t="shared" si="583"/>
        <v>27.417376019989234</v>
      </c>
      <c r="P1999" s="3">
        <f t="shared" si="584"/>
        <v>27.417376019989234</v>
      </c>
      <c r="Q1999" s="3">
        <f t="shared" si="585"/>
        <v>-138.11082062474944</v>
      </c>
      <c r="R1999">
        <f t="shared" si="586"/>
        <v>41.889179375250563</v>
      </c>
      <c r="S1999">
        <f t="shared" si="587"/>
        <v>1.6605772413394619</v>
      </c>
      <c r="T1999">
        <f t="shared" si="570"/>
        <v>27.417376019989234</v>
      </c>
    </row>
    <row r="2000" spans="1:20" x14ac:dyDescent="0.25">
      <c r="A2000">
        <f t="shared" si="571"/>
        <v>10473.362639412957</v>
      </c>
      <c r="B2000">
        <f t="shared" si="588"/>
        <v>1666.8874348565521</v>
      </c>
      <c r="C2000" t="str">
        <f t="shared" si="572"/>
        <v>-17.3680322172312-15.5813823356102i</v>
      </c>
      <c r="D2000" t="str">
        <f t="shared" si="573"/>
        <v>3.47810674376101-9.5560003542575i</v>
      </c>
      <c r="E2000" t="str">
        <f t="shared" si="574"/>
        <v>157.142996444342-0.271034717241219i</v>
      </c>
      <c r="F2000" t="str">
        <f t="shared" si="575"/>
        <v>2.90990696824056-89.6053266880791i</v>
      </c>
      <c r="G2000" t="str">
        <f t="shared" si="576"/>
        <v>0.999998989085771-0.00100544179696719i</v>
      </c>
      <c r="H2000" t="str">
        <f t="shared" si="577"/>
        <v>17.579966586957+41.2333098490653i</v>
      </c>
      <c r="I2000" t="str">
        <f t="shared" si="578"/>
        <v>25.3614823458894-9.85292959421806i</v>
      </c>
      <c r="K2000" t="str">
        <f t="shared" si="579"/>
        <v>0.0437477784068597-0.108306674847101i</v>
      </c>
      <c r="L2000" t="str">
        <f t="shared" si="580"/>
        <v>0.000833333333333333-0.483689556458427i</v>
      </c>
      <c r="M2000" t="str">
        <f t="shared" si="581"/>
        <v>0.005-0.170196646069329i</v>
      </c>
      <c r="N2000">
        <f t="shared" si="582"/>
        <v>41.89623177857905</v>
      </c>
      <c r="O2000">
        <f t="shared" si="583"/>
        <v>27.359404677522924</v>
      </c>
      <c r="P2000" s="3">
        <f t="shared" si="584"/>
        <v>27.359404677522924</v>
      </c>
      <c r="Q2000" s="3">
        <f t="shared" si="585"/>
        <v>-138.10376822142095</v>
      </c>
      <c r="R2000">
        <f t="shared" si="586"/>
        <v>41.89623177857905</v>
      </c>
      <c r="S2000">
        <f t="shared" si="587"/>
        <v>1.6668874348565521</v>
      </c>
      <c r="T2000">
        <f t="shared" si="570"/>
        <v>27.359404677522924</v>
      </c>
    </row>
    <row r="2001" spans="1:20" x14ac:dyDescent="0.25">
      <c r="A2001">
        <f t="shared" si="571"/>
        <v>10513.161417442727</v>
      </c>
      <c r="B2001">
        <f t="shared" si="588"/>
        <v>1673.221607109007</v>
      </c>
      <c r="C2001" t="str">
        <f t="shared" si="572"/>
        <v>-17.2504820256985-15.4799917002036i</v>
      </c>
      <c r="D2001" t="str">
        <f t="shared" si="573"/>
        <v>3.47810660475072-9.51988546490953i</v>
      </c>
      <c r="E2001" t="str">
        <f t="shared" si="574"/>
        <v>157.140594471223-0.258315600548801i</v>
      </c>
      <c r="F2001" t="str">
        <f t="shared" si="575"/>
        <v>2.90990694584144-89.2661376429241i</v>
      </c>
      <c r="G2001" t="str">
        <f t="shared" si="576"/>
        <v>0.999998981388233-0.00100926246802683i</v>
      </c>
      <c r="H2001" t="str">
        <f t="shared" si="577"/>
        <v>17.5999357368489+41.4041931614104i</v>
      </c>
      <c r="I2001" t="str">
        <f t="shared" si="578"/>
        <v>25.3704621565772-9.82125978959542i</v>
      </c>
      <c r="K2001" t="str">
        <f t="shared" si="579"/>
        <v>0.0434767069679133-0.107998963569271i</v>
      </c>
      <c r="L2001" t="str">
        <f t="shared" si="580"/>
        <v>0.000833333333333333-0.481858494180542i</v>
      </c>
      <c r="M2001" t="str">
        <f t="shared" si="581"/>
        <v>0.005-0.169552347150158i</v>
      </c>
      <c r="N2001">
        <f t="shared" si="582"/>
        <v>41.903715594121905</v>
      </c>
      <c r="O2001">
        <f t="shared" si="583"/>
        <v>27.301435007321476</v>
      </c>
      <c r="P2001" s="3">
        <f t="shared" si="584"/>
        <v>27.301435007321476</v>
      </c>
      <c r="Q2001" s="3">
        <f t="shared" si="585"/>
        <v>-138.09628440587809</v>
      </c>
      <c r="R2001">
        <f t="shared" si="586"/>
        <v>41.903715594121905</v>
      </c>
      <c r="S2001">
        <f t="shared" si="587"/>
        <v>1.6732216071090069</v>
      </c>
      <c r="T2001">
        <f t="shared" si="570"/>
        <v>27.301435007321476</v>
      </c>
    </row>
    <row r="2002" spans="1:20" x14ac:dyDescent="0.25">
      <c r="A2002">
        <f t="shared" si="571"/>
        <v>10553.111430829011</v>
      </c>
      <c r="B2002">
        <f t="shared" si="588"/>
        <v>1679.5798492160213</v>
      </c>
      <c r="C2002" t="str">
        <f t="shared" si="572"/>
        <v>-17.1336150002865-15.3793927854811i</v>
      </c>
      <c r="D2002" t="str">
        <f t="shared" si="573"/>
        <v>3.47810646468194-9.48390752230507i</v>
      </c>
      <c r="E2002" t="str">
        <f t="shared" si="574"/>
        <v>157.138241347259-0.245576917664639i</v>
      </c>
      <c r="F2002" t="str">
        <f t="shared" si="575"/>
        <v>2.90990692327174-88.9282327211267i</v>
      </c>
      <c r="G2002" t="str">
        <f t="shared" si="576"/>
        <v>0.999998973632083-0.00101309765754759i</v>
      </c>
      <c r="H2002" t="str">
        <f t="shared" si="577"/>
        <v>17.6200810210144+41.5758977541079i</v>
      </c>
      <c r="I2002" t="str">
        <f t="shared" si="578"/>
        <v>25.3795165211163-9.78974132577439i</v>
      </c>
      <c r="K2002" t="str">
        <f t="shared" si="579"/>
        <v>0.0432071759097241-0.107691452648374i</v>
      </c>
      <c r="L2002" t="str">
        <f t="shared" si="580"/>
        <v>0.000833333333333333-0.480034363598865i</v>
      </c>
      <c r="M2002" t="str">
        <f t="shared" si="581"/>
        <v>0.005-0.168910487298424i</v>
      </c>
      <c r="N2002">
        <f t="shared" si="582"/>
        <v>41.91163089876332</v>
      </c>
      <c r="O2002">
        <f t="shared" si="583"/>
        <v>27.243467320159041</v>
      </c>
      <c r="P2002" s="3">
        <f t="shared" si="584"/>
        <v>27.243467320159041</v>
      </c>
      <c r="Q2002" s="3">
        <f t="shared" si="585"/>
        <v>-138.08836910123668</v>
      </c>
      <c r="R2002">
        <f t="shared" si="586"/>
        <v>41.91163089876332</v>
      </c>
      <c r="S2002">
        <f t="shared" si="587"/>
        <v>1.6795798492160214</v>
      </c>
      <c r="T2002">
        <f t="shared" si="570"/>
        <v>27.243467320159041</v>
      </c>
    </row>
    <row r="2003" spans="1:20" x14ac:dyDescent="0.25">
      <c r="A2003">
        <f t="shared" si="571"/>
        <v>10593.213254266162</v>
      </c>
      <c r="B2003">
        <f t="shared" si="588"/>
        <v>1685.9622526430423</v>
      </c>
      <c r="C2003" t="str">
        <f t="shared" si="572"/>
        <v>-17.01742853607-15.2795791861068i</v>
      </c>
      <c r="D2003" t="str">
        <f t="shared" si="573"/>
        <v>3.47810632354662-9.44806600888934i</v>
      </c>
      <c r="E2003" t="str">
        <f t="shared" si="574"/>
        <v>157.135937113138-0.232818706610818i</v>
      </c>
      <c r="F2003" t="str">
        <f t="shared" si="575"/>
        <v>2.90990690053017-88.5916070618118i</v>
      </c>
      <c r="G2003" t="str">
        <f t="shared" si="576"/>
        <v>0.999998965816874-0.0010169474206986i</v>
      </c>
      <c r="H2003" t="str">
        <f t="shared" si="577"/>
        <v>17.6404041850492+41.7484289056957i</v>
      </c>
      <c r="I2003" t="str">
        <f t="shared" si="578"/>
        <v>25.3886461077913-9.75837388179708i</v>
      </c>
      <c r="K2003" t="str">
        <f t="shared" si="579"/>
        <v>0.042939179827806-0.107384149191888i</v>
      </c>
      <c r="L2003" t="str">
        <f t="shared" si="580"/>
        <v>0.000833333333333333-0.478217138472669i</v>
      </c>
      <c r="M2003" t="str">
        <f t="shared" si="581"/>
        <v>0.005-0.168271057280757i</v>
      </c>
      <c r="N2003">
        <f t="shared" si="582"/>
        <v>41.919977760982533</v>
      </c>
      <c r="O2003">
        <f t="shared" si="583"/>
        <v>27.185501926876356</v>
      </c>
      <c r="P2003" s="3">
        <f t="shared" si="584"/>
        <v>27.185501926876356</v>
      </c>
      <c r="Q2003" s="3">
        <f t="shared" si="585"/>
        <v>-138.08002223901747</v>
      </c>
      <c r="R2003">
        <f t="shared" si="586"/>
        <v>41.919977760982533</v>
      </c>
      <c r="S2003">
        <f t="shared" si="587"/>
        <v>1.6859622526430424</v>
      </c>
      <c r="T2003">
        <f t="shared" si="570"/>
        <v>27.185501926876356</v>
      </c>
    </row>
    <row r="2004" spans="1:20" x14ac:dyDescent="0.25">
      <c r="A2004">
        <f t="shared" si="571"/>
        <v>10633.467464632373</v>
      </c>
      <c r="B2004">
        <f t="shared" si="588"/>
        <v>1692.3689092030859</v>
      </c>
      <c r="C2004" t="str">
        <f t="shared" si="572"/>
        <v>-16.9019200194439-15.180544541419i</v>
      </c>
      <c r="D2004" t="str">
        <f t="shared" si="573"/>
        <v>3.47810618133666-9.41236040907018i</v>
      </c>
      <c r="E2004" t="str">
        <f t="shared" si="574"/>
        <v>157.133681810343-0.220041003831042i</v>
      </c>
      <c r="F2004" t="str">
        <f t="shared" si="575"/>
        <v>2.90990687761546-88.256255822507i</v>
      </c>
      <c r="G2004" t="str">
        <f t="shared" si="576"/>
        <v>0.999998957942157-0.00102081181285865i</v>
      </c>
      <c r="H2004" t="str">
        <f t="shared" si="577"/>
        <v>17.6609069949252+41.9217919433588i</v>
      </c>
      <c r="I2004" t="str">
        <f t="shared" si="578"/>
        <v>25.3978515916629-9.72715714075945i</v>
      </c>
      <c r="K2004" t="str">
        <f t="shared" si="579"/>
        <v>0.0426727132912319-0.107077060236884i</v>
      </c>
      <c r="L2004" t="str">
        <f t="shared" si="580"/>
        <v>0.000833333333333333-0.476406792660559i</v>
      </c>
      <c r="M2004" t="str">
        <f t="shared" si="581"/>
        <v>0.005-0.167634047898742i</v>
      </c>
      <c r="N2004">
        <f t="shared" si="582"/>
        <v>41.928756240852408</v>
      </c>
      <c r="O2004">
        <f t="shared" si="583"/>
        <v>27.12753913837745</v>
      </c>
      <c r="P2004" s="3">
        <f t="shared" si="584"/>
        <v>27.12753913837745</v>
      </c>
      <c r="Q2004" s="3">
        <f t="shared" si="585"/>
        <v>-138.07124375914759</v>
      </c>
      <c r="R2004">
        <f t="shared" si="586"/>
        <v>41.928756240852408</v>
      </c>
      <c r="S2004">
        <f t="shared" si="587"/>
        <v>1.6923689092030858</v>
      </c>
      <c r="T2004">
        <f t="shared" si="570"/>
        <v>27.12753913837745</v>
      </c>
    </row>
    <row r="2005" spans="1:20" x14ac:dyDescent="0.25">
      <c r="A2005">
        <f t="shared" si="571"/>
        <v>10673.874640997976</v>
      </c>
      <c r="B2005">
        <f t="shared" si="588"/>
        <v>1698.7999110580577</v>
      </c>
      <c r="C2005" t="str">
        <f t="shared" si="572"/>
        <v>-16.7870868284329-15.0822825352758i</v>
      </c>
      <c r="D2005" t="str">
        <f t="shared" si="573"/>
        <v>3.47810603804385-9.37679020921041i</v>
      </c>
      <c r="E2005" t="str">
        <f t="shared" si="574"/>
        <v>157.13147548117-0.207243844195049i</v>
      </c>
      <c r="F2005" t="str">
        <f t="shared" si="575"/>
        <v>2.90990685452626-87.9221741790715i</v>
      </c>
      <c r="G2005" t="str">
        <f t="shared" si="576"/>
        <v>0.999998950007478-0.00102469088961691i</v>
      </c>
      <c r="H2005" t="str">
        <f t="shared" si="577"/>
        <v>17.6815912372779+42.0959922435233i</v>
      </c>
      <c r="I2005" t="str">
        <f t="shared" si="578"/>
        <v>25.4071336546485-9.69609078983673i</v>
      </c>
      <c r="K2005" t="str">
        <f t="shared" si="579"/>
        <v>0.0424077708433801-0.106770192750186i</v>
      </c>
      <c r="L2005" t="str">
        <f t="shared" si="580"/>
        <v>0.000833333333333333-0.474603300120103i</v>
      </c>
      <c r="M2005" t="str">
        <f t="shared" si="581"/>
        <v>0.005-0.166999449988785i</v>
      </c>
      <c r="N2005">
        <f t="shared" si="582"/>
        <v>41.937966390039946</v>
      </c>
      <c r="O2005">
        <f t="shared" si="583"/>
        <v>27.069579265625443</v>
      </c>
      <c r="P2005" s="3">
        <f t="shared" si="584"/>
        <v>27.069579265625443</v>
      </c>
      <c r="Q2005" s="3">
        <f t="shared" si="585"/>
        <v>-138.06203360996005</v>
      </c>
      <c r="R2005">
        <f t="shared" si="586"/>
        <v>41.937966390039946</v>
      </c>
      <c r="S2005">
        <f t="shared" si="587"/>
        <v>1.6987999110580576</v>
      </c>
      <c r="T2005">
        <f t="shared" si="570"/>
        <v>27.069579265625443</v>
      </c>
    </row>
    <row r="2006" spans="1:20" x14ac:dyDescent="0.25">
      <c r="A2006">
        <f t="shared" si="571"/>
        <v>10714.435364633768</v>
      </c>
      <c r="B2006">
        <f t="shared" si="588"/>
        <v>1705.2553507200782</v>
      </c>
      <c r="C2006" t="str">
        <f t="shared" si="572"/>
        <v>-16.6729263330003-14.9847868958996i</v>
      </c>
      <c r="D2006" t="str">
        <f t="shared" si="573"/>
        <v>3.47810589365997-9.34135489762071i</v>
      </c>
      <c r="E2006" t="str">
        <f t="shared" si="574"/>
        <v>157.129318168758-0.194427261002165i</v>
      </c>
      <c r="F2006" t="str">
        <f t="shared" si="575"/>
        <v>2.90990683126125-87.5893573256287i</v>
      </c>
      <c r="G2006" t="str">
        <f t="shared" si="576"/>
        <v>0.999998942012382-0.0010285847067738i</v>
      </c>
      <c r="H2006" t="str">
        <f t="shared" si="577"/>
        <v>17.7024587196983+42.2710352324604i</v>
      </c>
      <c r="I2006" t="str">
        <f t="shared" si="578"/>
        <v>25.4164929856055-9.66517452030953i</v>
      </c>
      <c r="K2006" t="str">
        <f t="shared" si="579"/>
        <v>0.0421443470026717-0.106463553628534i</v>
      </c>
      <c r="L2006" t="str">
        <f t="shared" si="580"/>
        <v>0.000833333333333333-0.472806634907454i</v>
      </c>
      <c r="M2006" t="str">
        <f t="shared" si="581"/>
        <v>0.005-0.166367254421981i</v>
      </c>
      <c r="N2006">
        <f t="shared" si="582"/>
        <v>41.947608251805491</v>
      </c>
      <c r="O2006">
        <f t="shared" si="583"/>
        <v>27.011622619639194</v>
      </c>
      <c r="P2006" s="3">
        <f t="shared" si="584"/>
        <v>27.011622619639194</v>
      </c>
      <c r="Q2006" s="3">
        <f t="shared" si="585"/>
        <v>-138.05239174819451</v>
      </c>
      <c r="R2006">
        <f t="shared" si="586"/>
        <v>41.947608251805491</v>
      </c>
      <c r="S2006">
        <f t="shared" si="587"/>
        <v>1.7052553507200783</v>
      </c>
      <c r="T2006">
        <f t="shared" si="570"/>
        <v>27.011622619639194</v>
      </c>
    </row>
    <row r="2007" spans="1:20" x14ac:dyDescent="0.25">
      <c r="A2007">
        <f t="shared" si="571"/>
        <v>10755.150219019375</v>
      </c>
      <c r="B2007">
        <f t="shared" si="588"/>
        <v>1711.7353210528145</v>
      </c>
      <c r="C2007" t="str">
        <f t="shared" si="572"/>
        <v>-16.5594358953534-14.8880513957184i</v>
      </c>
      <c r="D2007" t="str">
        <f t="shared" si="573"/>
        <v>3.4781057481767-9.30605396455219i</v>
      </c>
      <c r="E2007" t="str">
        <f t="shared" si="574"/>
        <v>157.127209917101-0.18159128598852i</v>
      </c>
      <c r="F2007" t="str">
        <f t="shared" si="575"/>
        <v>2.90990680781908-87.2578004744967i</v>
      </c>
      <c r="G2007" t="str">
        <f t="shared" si="576"/>
        <v>0.999998933956407-0.0010324933203418i</v>
      </c>
      <c r="H2007" t="str">
        <f t="shared" si="577"/>
        <v>17.7235112710271+42.4469263868953i</v>
      </c>
      <c r="I2007" t="str">
        <f t="shared" si="578"/>
        <v>25.4259302804137-9.63440802758892i</v>
      </c>
      <c r="K2007" t="str">
        <f t="shared" si="579"/>
        <v>0.0418824362633054-0.106157149698767i</v>
      </c>
      <c r="L2007" t="str">
        <f t="shared" si="580"/>
        <v>0.000833333333333333-0.471016771176983i</v>
      </c>
      <c r="M2007" t="str">
        <f t="shared" si="581"/>
        <v>0.005-0.165737452103986i</v>
      </c>
      <c r="N2007">
        <f t="shared" si="582"/>
        <v>41.957681860999713</v>
      </c>
      <c r="O2007">
        <f t="shared" si="583"/>
        <v>26.9536695114897</v>
      </c>
      <c r="P2007" s="3">
        <f t="shared" si="584"/>
        <v>26.9536695114897</v>
      </c>
      <c r="Q2007" s="3">
        <f t="shared" si="585"/>
        <v>-138.04231813900029</v>
      </c>
      <c r="R2007">
        <f t="shared" si="586"/>
        <v>41.957681860999713</v>
      </c>
      <c r="S2007">
        <f t="shared" si="587"/>
        <v>1.7117353210528146</v>
      </c>
      <c r="T2007">
        <f t="shared" si="570"/>
        <v>26.9536695114897</v>
      </c>
    </row>
    <row r="2008" spans="1:20" x14ac:dyDescent="0.25">
      <c r="A2008">
        <f t="shared" si="571"/>
        <v>10796.019789851649</v>
      </c>
      <c r="B2008">
        <f t="shared" si="588"/>
        <v>1718.2399152728151</v>
      </c>
      <c r="C2008" t="str">
        <f t="shared" si="572"/>
        <v>-16.4466128702446-14.7920698512058i</v>
      </c>
      <c r="D2008" t="str">
        <f t="shared" si="573"/>
        <v>3.47810560158569-9.27088690218907i</v>
      </c>
      <c r="E2008" t="str">
        <f t="shared" si="574"/>
        <v>157.125150771079-0.168735949329356i</v>
      </c>
      <c r="F2008" t="str">
        <f t="shared" si="575"/>
        <v>2.90990678419845-86.9274988561193i</v>
      </c>
      <c r="G2008" t="str">
        <f t="shared" si="576"/>
        <v>0.999998925839091-0.00103641678654617i</v>
      </c>
      <c r="H2008" t="str">
        <f t="shared" si="577"/>
        <v>17.7447507416569+42.6236712346297i</v>
      </c>
      <c r="I2008" t="str">
        <f t="shared" si="578"/>
        <v>25.4354462420605-9.6037910112437i</v>
      </c>
      <c r="K2008" t="str">
        <f t="shared" si="579"/>
        <v>0.0416220330959808-0.105850987717996i</v>
      </c>
      <c r="L2008" t="str">
        <f t="shared" si="580"/>
        <v>0.000833333333333333-0.469233683180894i</v>
      </c>
      <c r="M2008" t="str">
        <f t="shared" si="581"/>
        <v>0.005-0.165110033974882i</v>
      </c>
      <c r="N2008">
        <f t="shared" si="582"/>
        <v>41.968187244064637</v>
      </c>
      <c r="O2008">
        <f t="shared" si="583"/>
        <v>26.895720252296336</v>
      </c>
      <c r="P2008" s="3">
        <f t="shared" si="584"/>
        <v>26.895720252296336</v>
      </c>
      <c r="Q2008" s="3">
        <f t="shared" si="585"/>
        <v>-138.03181275593536</v>
      </c>
      <c r="R2008">
        <f t="shared" si="586"/>
        <v>41.968187244064637</v>
      </c>
      <c r="S2008">
        <f t="shared" si="587"/>
        <v>1.7182399152728152</v>
      </c>
      <c r="T2008">
        <f t="shared" si="570"/>
        <v>26.895720252296336</v>
      </c>
    </row>
    <row r="2009" spans="1:20" x14ac:dyDescent="0.25">
      <c r="A2009">
        <f t="shared" si="571"/>
        <v>10837.044665053085</v>
      </c>
      <c r="B2009">
        <f t="shared" si="588"/>
        <v>1724.7692269508518</v>
      </c>
      <c r="C2009" t="str">
        <f t="shared" si="572"/>
        <v>-16.3344546052693-14.6968361227175i</v>
      </c>
      <c r="D2009" t="str">
        <f t="shared" si="573"/>
        <v>3.47810545387843-9.2358532046411i</v>
      </c>
      <c r="E2009" t="str">
        <f t="shared" si="574"/>
        <v>157.123140776475-0.155861279646586i</v>
      </c>
      <c r="F2009" t="str">
        <f t="shared" si="575"/>
        <v>2.90990676039791-86.5984477189951i</v>
      </c>
      <c r="G2009" t="str">
        <f t="shared" si="576"/>
        <v>0.999998917659966-0.00104035516182584i</v>
      </c>
      <c r="H2009" t="str">
        <f t="shared" si="577"/>
        <v>17.7661790038399+42.8012753551721i</v>
      </c>
      <c r="I2009" t="str">
        <f t="shared" si="578"/>
        <v>25.4450415807271-9.5733231750285i</v>
      </c>
      <c r="K2009" t="str">
        <f t="shared" si="579"/>
        <v>0.0413631319486191-0.105545074373792i</v>
      </c>
      <c r="L2009" t="str">
        <f t="shared" si="580"/>
        <v>0.000833333333333333-0.467457345268873i</v>
      </c>
      <c r="M2009" t="str">
        <f t="shared" si="581"/>
        <v>0.005-0.164484991009047i</v>
      </c>
      <c r="N2009">
        <f t="shared" si="582"/>
        <v>41.979124419031251</v>
      </c>
      <c r="O2009">
        <f t="shared" si="583"/>
        <v>26.837775153222655</v>
      </c>
      <c r="P2009" s="3">
        <f t="shared" si="584"/>
        <v>26.837775153222655</v>
      </c>
      <c r="Q2009" s="3">
        <f t="shared" si="585"/>
        <v>-138.02087558096875</v>
      </c>
      <c r="R2009">
        <f t="shared" si="586"/>
        <v>41.979124419031251</v>
      </c>
      <c r="S2009">
        <f t="shared" si="587"/>
        <v>1.7247692269508519</v>
      </c>
      <c r="T2009">
        <f t="shared" si="570"/>
        <v>26.837775153222655</v>
      </c>
    </row>
    <row r="2010" spans="1:20" x14ac:dyDescent="0.25">
      <c r="A2010">
        <f t="shared" si="571"/>
        <v>10878.225434780288</v>
      </c>
      <c r="B2010">
        <f t="shared" si="588"/>
        <v>1731.3233500132651</v>
      </c>
      <c r="C2010" t="str">
        <f t="shared" si="572"/>
        <v>-16.2229584411639-14.6023441143286i</v>
      </c>
      <c r="D2010" t="str">
        <f t="shared" si="573"/>
        <v>3.47810530504651-9.20095236793691i</v>
      </c>
      <c r="E2010" t="str">
        <f t="shared" si="574"/>
        <v>157.121179979996-0.142967304011906i</v>
      </c>
      <c r="F2010" t="str">
        <f t="shared" si="575"/>
        <v>2.90990673641617-86.2706423296146i</v>
      </c>
      <c r="G2010" t="str">
        <f t="shared" si="576"/>
        <v>0.999998909418562-0.0010443085028342i</v>
      </c>
      <c r="H2010" t="str">
        <f t="shared" si="577"/>
        <v>17.7877979519957+42.9797443803735i</v>
      </c>
      <c r="I2010" t="str">
        <f t="shared" si="578"/>
        <v>25.4547170138748-9.54300422691025i</v>
      </c>
      <c r="K2010" t="str">
        <f t="shared" si="579"/>
        <v>0.0411057272470763-0.105239416284385i</v>
      </c>
      <c r="L2010" t="str">
        <f t="shared" si="580"/>
        <v>0.000833333333333333-0.465687731887699i</v>
      </c>
      <c r="M2010" t="str">
        <f t="shared" si="581"/>
        <v>0.005-0.16386231421503i</v>
      </c>
      <c r="N2010">
        <f t="shared" si="582"/>
        <v>41.990493395517177</v>
      </c>
      <c r="O2010">
        <f t="shared" si="583"/>
        <v>26.779834525473976</v>
      </c>
      <c r="P2010" s="3">
        <f t="shared" si="584"/>
        <v>26.779834525473976</v>
      </c>
      <c r="Q2010" s="3">
        <f t="shared" si="585"/>
        <v>-138.00950660448282</v>
      </c>
      <c r="R2010">
        <f t="shared" si="586"/>
        <v>41.990493395517177</v>
      </c>
      <c r="S2010">
        <f t="shared" si="587"/>
        <v>1.7313233500132652</v>
      </c>
      <c r="T2010">
        <f t="shared" si="570"/>
        <v>26.779834525473976</v>
      </c>
    </row>
    <row r="2011" spans="1:20" x14ac:dyDescent="0.25">
      <c r="A2011">
        <f t="shared" si="571"/>
        <v>10919.562691432453</v>
      </c>
      <c r="B2011">
        <f t="shared" si="588"/>
        <v>1737.9023787433155</v>
      </c>
      <c r="C2011" t="str">
        <f t="shared" si="572"/>
        <v>-16.1121217120958-14.508587773665i</v>
      </c>
      <c r="D2011" t="str">
        <f t="shared" si="573"/>
        <v>3.47810515508131-9.16618389001609i</v>
      </c>
      <c r="E2011" t="str">
        <f t="shared" si="574"/>
        <v>157.119268429301-0.130054047952662i</v>
      </c>
      <c r="F2011" t="str">
        <f t="shared" si="575"/>
        <v>2.90990671225181-85.9440779723866i</v>
      </c>
      <c r="G2011" t="str">
        <f t="shared" si="576"/>
        <v>0.999998901114404-0.0010482768664399i</v>
      </c>
      <c r="H2011" t="str">
        <f t="shared" si="577"/>
        <v>17.8096095030313+43.1590839950792i</v>
      </c>
      <c r="I2011" t="str">
        <f t="shared" si="578"/>
        <v>25.4644732663336-9.5128338790982i</v>
      </c>
      <c r="K2011" t="str">
        <f t="shared" si="579"/>
        <v>0.0408498133958476-0.104934019998855i</v>
      </c>
      <c r="L2011" t="str">
        <f t="shared" si="580"/>
        <v>0.000833333333333333-0.463924817580891i</v>
      </c>
      <c r="M2011" t="str">
        <f t="shared" si="581"/>
        <v>0.005-0.163241994635415i</v>
      </c>
      <c r="N2011">
        <f t="shared" si="582"/>
        <v>42.002294174724824</v>
      </c>
      <c r="O2011">
        <f t="shared" si="583"/>
        <v>26.721898680292412</v>
      </c>
      <c r="P2011" s="3">
        <f t="shared" si="584"/>
        <v>26.721898680292412</v>
      </c>
      <c r="Q2011" s="3">
        <f t="shared" si="585"/>
        <v>-137.99770582527518</v>
      </c>
      <c r="R2011">
        <f t="shared" si="586"/>
        <v>42.002294174724824</v>
      </c>
      <c r="S2011">
        <f t="shared" si="587"/>
        <v>1.7379023787433154</v>
      </c>
      <c r="T2011">
        <f t="shared" si="570"/>
        <v>26.721898680292412</v>
      </c>
    </row>
    <row r="2012" spans="1:20" x14ac:dyDescent="0.25">
      <c r="A2012">
        <f t="shared" si="571"/>
        <v>10961.057029659894</v>
      </c>
      <c r="B2012">
        <f t="shared" si="588"/>
        <v>1744.50640778254</v>
      </c>
      <c r="C2012" t="str">
        <f t="shared" si="572"/>
        <v>-16.0019417459539-14.4155610917362i</v>
      </c>
      <c r="D2012" t="str">
        <f t="shared" si="573"/>
        <v>3.47810500397425-9.13154727072244i</v>
      </c>
      <c r="E2012" t="str">
        <f t="shared" si="574"/>
        <v>157.117406173016-0.11712153545764i</v>
      </c>
      <c r="F2012" t="str">
        <f t="shared" si="575"/>
        <v>2.90990668790347-85.6187499495739i</v>
      </c>
      <c r="G2012" t="str">
        <f t="shared" si="576"/>
        <v>0.999998892747015-0.00105226030972769i</v>
      </c>
      <c r="H2012" t="str">
        <f t="shared" si="577"/>
        <v>17.8316155966612+43.3392999377851i</v>
      </c>
      <c r="I2012" t="str">
        <f t="shared" si="578"/>
        <v>25.4743110703925-9.48281184807244i</v>
      </c>
      <c r="K2012" t="str">
        <f t="shared" si="579"/>
        <v>0.0405953847787682-0.104628891997343i</v>
      </c>
      <c r="L2012" t="str">
        <f t="shared" si="580"/>
        <v>0.000833333333333333-0.462168576988337i</v>
      </c>
      <c r="M2012" t="str">
        <f t="shared" si="581"/>
        <v>0.005-0.162624023346698i</v>
      </c>
      <c r="N2012">
        <f t="shared" si="582"/>
        <v>42.014526749439426</v>
      </c>
      <c r="O2012">
        <f t="shared" si="583"/>
        <v>26.663967928953902</v>
      </c>
      <c r="P2012" s="3">
        <f t="shared" si="584"/>
        <v>26.663967928953902</v>
      </c>
      <c r="Q2012" s="3">
        <f t="shared" si="585"/>
        <v>-137.98547325056057</v>
      </c>
      <c r="R2012">
        <f t="shared" si="586"/>
        <v>42.014526749439426</v>
      </c>
      <c r="S2012">
        <f t="shared" si="587"/>
        <v>1.7445064077825401</v>
      </c>
      <c r="T2012">
        <f t="shared" si="570"/>
        <v>26.663967928953902</v>
      </c>
    </row>
    <row r="2013" spans="1:20" x14ac:dyDescent="0.25">
      <c r="A2013">
        <f t="shared" si="571"/>
        <v>11002.709046372604</v>
      </c>
      <c r="B2013">
        <f t="shared" si="588"/>
        <v>1751.1355321321137</v>
      </c>
      <c r="C2013" t="str">
        <f t="shared" si="572"/>
        <v>-15.8924158646342-14.3232581027636i</v>
      </c>
      <c r="D2013" t="str">
        <f t="shared" si="573"/>
        <v>3.47810485171659-9.09704201179643i</v>
      </c>
      <c r="E2013" t="str">
        <f t="shared" si="574"/>
        <v>157.115593260759-0.104169788982792i</v>
      </c>
      <c r="F2013" t="str">
        <f t="shared" si="575"/>
        <v>2.90990666336973-85.2946535812229i</v>
      </c>
      <c r="G2013" t="str">
        <f t="shared" si="576"/>
        <v>0.999998884315913-0.00105625888999922i</v>
      </c>
      <c r="H2013" t="str">
        <f t="shared" si="577"/>
        <v>17.8538181957363+43.520398001307i</v>
      </c>
      <c r="I2013" t="str">
        <f t="shared" si="578"/>
        <v>25.4842311658897-9.45293785461436i</v>
      </c>
      <c r="K2013" t="str">
        <f t="shared" si="579"/>
        <v>0.0403424357597046-0.104324038691256i</v>
      </c>
      <c r="L2013" t="str">
        <f t="shared" si="580"/>
        <v>0.000833333333333333-0.460418984845922i</v>
      </c>
      <c r="M2013" t="str">
        <f t="shared" si="581"/>
        <v>0.005-0.162008391459153i</v>
      </c>
      <c r="N2013">
        <f t="shared" si="582"/>
        <v>42.027191104025121</v>
      </c>
      <c r="O2013">
        <f t="shared" si="583"/>
        <v>26.606042582763969</v>
      </c>
      <c r="P2013" s="3">
        <f t="shared" si="584"/>
        <v>26.606042582763969</v>
      </c>
      <c r="Q2013" s="3">
        <f t="shared" si="585"/>
        <v>-137.97280889597488</v>
      </c>
      <c r="R2013">
        <f t="shared" si="586"/>
        <v>42.027191104025121</v>
      </c>
      <c r="S2013">
        <f t="shared" si="587"/>
        <v>1.7511355321321136</v>
      </c>
      <c r="T2013">
        <f t="shared" si="570"/>
        <v>26.606042582763969</v>
      </c>
    </row>
    <row r="2014" spans="1:20" x14ac:dyDescent="0.25">
      <c r="A2014">
        <f t="shared" si="571"/>
        <v>11044.519340748819</v>
      </c>
      <c r="B2014">
        <f t="shared" si="588"/>
        <v>1757.7898471542157</v>
      </c>
      <c r="C2014" t="str">
        <f t="shared" si="572"/>
        <v>-15.7835413843236-14.2316728840098i</v>
      </c>
      <c r="D2014" t="str">
        <f t="shared" si="573"/>
        <v>3.4781046982996-9.06266761686827i</v>
      </c>
      <c r="E2014" t="str">
        <f t="shared" si="574"/>
        <v>157.113829743161-0.0911988294554977i</v>
      </c>
      <c r="F2014" t="str">
        <f t="shared" si="575"/>
        <v>2.90990663864917-84.9717842050988i</v>
      </c>
      <c r="G2014" t="str">
        <f t="shared" si="576"/>
        <v>0.999998875820613-0.00106027266477388i</v>
      </c>
      <c r="H2014" t="str">
        <f t="shared" si="577"/>
        <v>17.8762192865748+43.7023840334561i</v>
      </c>
      <c r="I2014" t="str">
        <f t="shared" si="578"/>
        <v>25.4942343003048-9.4232116238363i</v>
      </c>
      <c r="K2014" t="str">
        <f t="shared" si="579"/>
        <v>0.0400909606832419-0.104019466423492i</v>
      </c>
      <c r="L2014" t="str">
        <f t="shared" si="580"/>
        <v>0.000833333333333333-0.458676015985178i</v>
      </c>
      <c r="M2014" t="str">
        <f t="shared" si="581"/>
        <v>0.005-0.16139509011671i</v>
      </c>
      <c r="N2014">
        <f t="shared" si="582"/>
        <v>42.040287214423444</v>
      </c>
      <c r="O2014">
        <f t="shared" si="583"/>
        <v>26.548122953054659</v>
      </c>
      <c r="P2014" s="3">
        <f t="shared" si="584"/>
        <v>26.548122953054659</v>
      </c>
      <c r="Q2014" s="3">
        <f t="shared" si="585"/>
        <v>-137.95971278557656</v>
      </c>
      <c r="R2014">
        <f t="shared" si="586"/>
        <v>42.040287214423444</v>
      </c>
      <c r="S2014">
        <f t="shared" si="587"/>
        <v>1.7577898471542157</v>
      </c>
      <c r="T2014">
        <f t="shared" si="570"/>
        <v>26.548122953054659</v>
      </c>
    </row>
    <row r="2015" spans="1:20" x14ac:dyDescent="0.25">
      <c r="A2015">
        <f t="shared" si="571"/>
        <v>11086.488514243665</v>
      </c>
      <c r="B2015">
        <f t="shared" si="588"/>
        <v>1764.4694485734019</v>
      </c>
      <c r="C2015" t="str">
        <f t="shared" si="572"/>
        <v>-15.6753156157788-14.1407995556032i</v>
      </c>
      <c r="D2015" t="str">
        <f t="shared" si="573"/>
        <v>3.47810454371441-9.02842359145064i</v>
      </c>
      <c r="E2015" t="str">
        <f t="shared" si="574"/>
        <v>157.112115671889-0.0782086762809526i</v>
      </c>
      <c r="F2015" t="str">
        <f t="shared" si="575"/>
        <v>2.90990661374036-84.6501371766166i</v>
      </c>
      <c r="G2015" t="str">
        <f t="shared" si="576"/>
        <v>0.999998867260626-0.00106430169178959i</v>
      </c>
      <c r="H2015" t="str">
        <f t="shared" si="577"/>
        <v>17.8988208793039+43.88526393773i</v>
      </c>
      <c r="I2015" t="str">
        <f t="shared" si="578"/>
        <v>25.5043212288532-9.39363288521427i</v>
      </c>
      <c r="K2015" t="str">
        <f t="shared" si="579"/>
        <v>0.0398409538753619-0.103715181468652i</v>
      </c>
      <c r="L2015" t="str">
        <f t="shared" si="580"/>
        <v>0.000833333333333333-0.456939645332913i</v>
      </c>
      <c r="M2015" t="str">
        <f t="shared" si="581"/>
        <v>0.005-0.160784110496822i</v>
      </c>
      <c r="N2015">
        <f t="shared" si="582"/>
        <v>42.053815048149715</v>
      </c>
      <c r="O2015">
        <f t="shared" si="583"/>
        <v>26.490209351180148</v>
      </c>
      <c r="P2015" s="3">
        <f t="shared" si="584"/>
        <v>26.490209351180148</v>
      </c>
      <c r="Q2015" s="3">
        <f t="shared" si="585"/>
        <v>-137.94618495185028</v>
      </c>
      <c r="R2015">
        <f t="shared" si="586"/>
        <v>42.053815048149715</v>
      </c>
      <c r="S2015">
        <f t="shared" si="587"/>
        <v>1.7644694485734018</v>
      </c>
      <c r="T2015">
        <f t="shared" si="570"/>
        <v>26.490209351180148</v>
      </c>
    </row>
    <row r="2016" spans="1:20" x14ac:dyDescent="0.25">
      <c r="A2016">
        <f t="shared" si="571"/>
        <v>11128.617170597792</v>
      </c>
      <c r="B2016">
        <f t="shared" si="588"/>
        <v>1771.1744324779809</v>
      </c>
      <c r="C2016" t="str">
        <f t="shared" si="572"/>
        <v>-15.5677358646046-14.0506322803629i</v>
      </c>
      <c r="D2016" t="str">
        <f t="shared" si="573"/>
        <v>3.47810438795219-8.99430944293178i</v>
      </c>
      <c r="E2016" t="str">
        <f t="shared" si="574"/>
        <v>157.110451099666-0.0651993473490554i</v>
      </c>
      <c r="F2016" t="str">
        <f t="shared" si="575"/>
        <v>2.90990658864191-84.329707868777i</v>
      </c>
      <c r="G2016" t="str">
        <f t="shared" si="576"/>
        <v>0.99999885863546-0.00106834602900372i</v>
      </c>
      <c r="H2016" t="str">
        <f t="shared" si="577"/>
        <v>17.9216250082017+44.0690436740084i</v>
      </c>
      <c r="I2016" t="str">
        <f t="shared" si="578"/>
        <v>25.5144927145807-9.36420137261872i</v>
      </c>
      <c r="K2016" t="str">
        <f t="shared" si="579"/>
        <v>0.0395924096441164-0.103411190033276i</v>
      </c>
      <c r="L2016" t="str">
        <f t="shared" si="580"/>
        <v>0.000833333333333333-0.455209847910853i</v>
      </c>
      <c r="M2016" t="str">
        <f t="shared" si="581"/>
        <v>0.005-0.160175443810343i</v>
      </c>
      <c r="N2016">
        <f t="shared" si="582"/>
        <v>42.067774564287987</v>
      </c>
      <c r="O2016">
        <f t="shared" si="583"/>
        <v>26.432302088513616</v>
      </c>
      <c r="P2016" s="3">
        <f t="shared" si="584"/>
        <v>26.432302088513616</v>
      </c>
      <c r="Q2016" s="3">
        <f t="shared" si="585"/>
        <v>-137.93222543571201</v>
      </c>
      <c r="R2016">
        <f t="shared" si="586"/>
        <v>42.067774564287987</v>
      </c>
      <c r="S2016">
        <f t="shared" si="587"/>
        <v>1.7711744324779808</v>
      </c>
      <c r="T2016">
        <f t="shared" si="570"/>
        <v>26.432302088513616</v>
      </c>
    </row>
    <row r="2017" spans="1:20" x14ac:dyDescent="0.25">
      <c r="A2017">
        <f t="shared" si="571"/>
        <v>11170.905915846062</v>
      </c>
      <c r="B2017">
        <f t="shared" si="588"/>
        <v>1777.9048953213971</v>
      </c>
      <c r="C2017" t="str">
        <f t="shared" si="572"/>
        <v>-15.4607994315257-13.9611652636207i</v>
      </c>
      <c r="D2017" t="str">
        <f t="shared" si="573"/>
        <v>3.47810423100391-8.96032468056806i</v>
      </c>
      <c r="E2017" t="str">
        <f t="shared" si="574"/>
        <v>157.108836080292-0.0521708590381571i</v>
      </c>
      <c r="F2017" t="str">
        <f t="shared" si="575"/>
        <v>2.90990656335235-84.0104916720959i</v>
      </c>
      <c r="G2017" t="str">
        <f t="shared" si="576"/>
        <v>0.999998849944618-0.00107240573459381i</v>
      </c>
      <c r="H2017" t="str">
        <f t="shared" si="577"/>
        <v>17.9446337320498+44.2537292592642i</v>
      </c>
      <c r="I2017" t="str">
        <f t="shared" si="578"/>
        <v>25.5247495284598-9.33491682434796i</v>
      </c>
      <c r="K2017" t="str">
        <f t="shared" si="579"/>
        <v>0.039345322280292-0.103107498256069i</v>
      </c>
      <c r="L2017" t="str">
        <f t="shared" si="580"/>
        <v>0.000833333333333333-0.453486598835279i</v>
      </c>
      <c r="M2017" t="str">
        <f t="shared" si="581"/>
        <v>0.005-0.159569081301397i</v>
      </c>
      <c r="N2017">
        <f t="shared" si="582"/>
        <v>42.082165713489957</v>
      </c>
      <c r="O2017">
        <f t="shared" si="583"/>
        <v>26.374401476442788</v>
      </c>
      <c r="P2017" s="3">
        <f t="shared" si="584"/>
        <v>26.374401476442788</v>
      </c>
      <c r="Q2017" s="3">
        <f t="shared" si="585"/>
        <v>-137.91783428651004</v>
      </c>
      <c r="R2017">
        <f t="shared" si="586"/>
        <v>42.082165713489957</v>
      </c>
      <c r="S2017">
        <f t="shared" si="587"/>
        <v>1.7779048953213972</v>
      </c>
      <c r="T2017">
        <f t="shared" si="570"/>
        <v>26.374401476442788</v>
      </c>
    </row>
    <row r="2018" spans="1:20" x14ac:dyDescent="0.25">
      <c r="A2018">
        <f t="shared" si="571"/>
        <v>11213.355358326278</v>
      </c>
      <c r="B2018">
        <f t="shared" si="588"/>
        <v>1784.6609339236186</v>
      </c>
      <c r="C2018" t="str">
        <f t="shared" si="572"/>
        <v>-15.3545036126592-13.8723927530428i</v>
      </c>
      <c r="D2018" t="str">
        <f t="shared" si="573"/>
        <v>3.4781040728606-8.92646881547725i</v>
      </c>
      <c r="E2018" t="str">
        <f t="shared" si="574"/>
        <v>157.107270668668-0.0391232262224504i</v>
      </c>
      <c r="F2018" t="str">
        <f t="shared" si="575"/>
        <v>2.90990653787022-83.6924839945417i</v>
      </c>
      <c r="G2018" t="str">
        <f t="shared" si="576"/>
        <v>0.9999988411876-0.0010764808669585i</v>
      </c>
      <c r="H2018" t="str">
        <f t="shared" si="577"/>
        <v>17.9678491344881+44.4393267682802i</v>
      </c>
      <c r="I2018" t="str">
        <f t="shared" si="578"/>
        <v>25.5350924494873-9.30577898316104i</v>
      </c>
      <c r="K2018" t="str">
        <f t="shared" si="579"/>
        <v>0.0390996860580708-0.102804112208146i</v>
      </c>
      <c r="L2018" t="str">
        <f t="shared" si="580"/>
        <v>0.000833333333333333-0.451769873316674i</v>
      </c>
      <c r="M2018" t="str">
        <f t="shared" si="581"/>
        <v>0.005-0.158965014247258i</v>
      </c>
      <c r="N2018">
        <f t="shared" si="582"/>
        <v>42.096988437969031</v>
      </c>
      <c r="O2018">
        <f t="shared" si="583"/>
        <v>26.316507826366987</v>
      </c>
      <c r="P2018" s="3">
        <f t="shared" si="584"/>
        <v>26.316507826366987</v>
      </c>
      <c r="Q2018" s="3">
        <f t="shared" si="585"/>
        <v>-137.90301156203097</v>
      </c>
      <c r="R2018">
        <f t="shared" si="586"/>
        <v>42.096988437969031</v>
      </c>
      <c r="S2018">
        <f t="shared" si="587"/>
        <v>1.7846609339236186</v>
      </c>
      <c r="T2018">
        <f t="shared" si="570"/>
        <v>26.316507826366987</v>
      </c>
    </row>
    <row r="2019" spans="1:20" x14ac:dyDescent="0.25">
      <c r="A2019">
        <f t="shared" si="571"/>
        <v>11255.966108687919</v>
      </c>
      <c r="B2019">
        <f t="shared" si="588"/>
        <v>1791.4426454725283</v>
      </c>
      <c r="C2019" t="str">
        <f t="shared" si="572"/>
        <v>-15.2488456997808-13.7843090384479i</v>
      </c>
      <c r="D2019" t="str">
        <f t="shared" si="573"/>
        <v>3.47810391351313-8.8927413606313i</v>
      </c>
      <c r="E2019" t="str">
        <f t="shared" si="574"/>
        <v>157.105754920815-0.0260564622777469i</v>
      </c>
      <c r="F2019" t="str">
        <f t="shared" si="575"/>
        <v>2.90990651219406-83.3756802614671i</v>
      </c>
      <c r="G2019" t="str">
        <f t="shared" si="576"/>
        <v>0.999998832363903-0.0010805714847183i</v>
      </c>
      <c r="H2019" t="str">
        <f t="shared" si="577"/>
        <v>17.991273324379+44.6258423343825i</v>
      </c>
      <c r="I2019" t="str">
        <f t="shared" si="578"/>
        <v>25.5455222647841-9.27678759631243i</v>
      </c>
      <c r="K2019" t="str">
        <f t="shared" si="579"/>
        <v>0.0388554952356804-0.102501037893268i</v>
      </c>
      <c r="L2019" t="str">
        <f t="shared" si="580"/>
        <v>0.000833333333333333-0.450059646659368i</v>
      </c>
      <c r="M2019" t="str">
        <f t="shared" si="581"/>
        <v>0.005-0.158363233958217i</v>
      </c>
      <c r="N2019">
        <f t="shared" si="582"/>
        <v>42.112242671496091</v>
      </c>
      <c r="O2019">
        <f t="shared" si="583"/>
        <v>26.258621449692594</v>
      </c>
      <c r="P2019" s="3">
        <f t="shared" si="584"/>
        <v>26.258621449692594</v>
      </c>
      <c r="Q2019" s="3">
        <f t="shared" si="585"/>
        <v>-137.88775732850391</v>
      </c>
      <c r="R2019">
        <f t="shared" si="586"/>
        <v>42.112242671496091</v>
      </c>
      <c r="S2019">
        <f t="shared" si="587"/>
        <v>1.7914426454725283</v>
      </c>
      <c r="T2019">
        <f t="shared" si="570"/>
        <v>26.258621449692594</v>
      </c>
    </row>
    <row r="2020" spans="1:20" x14ac:dyDescent="0.25">
      <c r="A2020">
        <f t="shared" si="571"/>
        <v>11298.738779900932</v>
      </c>
      <c r="B2020">
        <f t="shared" si="588"/>
        <v>1798.2501275253239</v>
      </c>
      <c r="C2020" t="str">
        <f t="shared" si="572"/>
        <v>-15.1438229805891-13.6969084516255i</v>
      </c>
      <c r="D2020" t="str">
        <f t="shared" si="573"/>
        <v>3.47810375295233-8.85914183084934i</v>
      </c>
      <c r="E2020" t="str">
        <f t="shared" si="574"/>
        <v>157.104288893895-0.0129705790873743i</v>
      </c>
      <c r="F2020" t="str">
        <f t="shared" si="575"/>
        <v>2.9099064863224-83.0600759155437i</v>
      </c>
      <c r="G2020" t="str">
        <f t="shared" si="576"/>
        <v>0.999998823473019-0.00108467764671647i</v>
      </c>
      <c r="H2020" t="str">
        <f t="shared" si="577"/>
        <v>18.0149084361762+44.8132821501806i</v>
      </c>
      <c r="I2020" t="str">
        <f t="shared" si="578"/>
        <v>25.5560397696961-9.24794241558689i</v>
      </c>
      <c r="K2020" t="str">
        <f t="shared" si="579"/>
        <v>0.0386127440560407-0.102198281248093i</v>
      </c>
      <c r="L2020" t="str">
        <f t="shared" si="580"/>
        <v>0.000833333333333333-0.448355894261177i</v>
      </c>
      <c r="M2020" t="str">
        <f t="shared" si="581"/>
        <v>0.005-0.157763731777462i</v>
      </c>
      <c r="N2020">
        <f t="shared" si="582"/>
        <v>42.127928339396391</v>
      </c>
      <c r="O2020">
        <f t="shared" si="583"/>
        <v>26.200742657829412</v>
      </c>
      <c r="P2020" s="3">
        <f t="shared" si="584"/>
        <v>26.200742657829412</v>
      </c>
      <c r="Q2020" s="3">
        <f t="shared" si="585"/>
        <v>-137.87207166060361</v>
      </c>
      <c r="R2020">
        <f t="shared" si="586"/>
        <v>42.127928339396391</v>
      </c>
      <c r="S2020">
        <f t="shared" si="587"/>
        <v>1.798250127525324</v>
      </c>
      <c r="T2020">
        <f t="shared" si="570"/>
        <v>26.200742657829412</v>
      </c>
    </row>
    <row r="2021" spans="1:20" x14ac:dyDescent="0.25">
      <c r="A2021">
        <f t="shared" si="571"/>
        <v>11341.673987264556</v>
      </c>
      <c r="B2021">
        <f t="shared" si="588"/>
        <v>1805.0834780099201</v>
      </c>
      <c r="C2021" t="str">
        <f t="shared" si="572"/>
        <v>-15.0394327389675-13.6101853661523i</v>
      </c>
      <c r="D2021" t="str">
        <f t="shared" si="573"/>
        <v>3.47810359116893-8.82566974279072i</v>
      </c>
      <c r="E2021" t="str">
        <f t="shared" si="574"/>
        <v>157.102872646236+0.000134412951489889i</v>
      </c>
      <c r="F2021" t="str">
        <f t="shared" si="575"/>
        <v>2.9099064602537-82.7456664166966i</v>
      </c>
      <c r="G2021" t="str">
        <f t="shared" si="576"/>
        <v>0.999998814514435-0.00108879941201988i</v>
      </c>
      <c r="H2021" t="str">
        <f t="shared" si="577"/>
        <v>18.0387566302995+45.0016524683196i</v>
      </c>
      <c r="I2021" t="str">
        <f t="shared" si="578"/>
        <v>25.5666457678955-9.21924319733479i</v>
      </c>
      <c r="K2021" t="str">
        <f t="shared" si="579"/>
        <v>0.0383714267474026-0.101895848142429i</v>
      </c>
      <c r="L2021" t="str">
        <f t="shared" si="580"/>
        <v>0.000833333333333333-0.446658591613048i</v>
      </c>
      <c r="M2021" t="str">
        <f t="shared" si="581"/>
        <v>0.005-0.157166499080954i</v>
      </c>
      <c r="N2021">
        <f t="shared" si="582"/>
        <v>42.144045358543735</v>
      </c>
      <c r="O2021">
        <f t="shared" si="583"/>
        <v>26.142871762187056</v>
      </c>
      <c r="P2021" s="3">
        <f t="shared" si="584"/>
        <v>26.142871762187056</v>
      </c>
      <c r="Q2021" s="3">
        <f t="shared" si="585"/>
        <v>-137.85595464145626</v>
      </c>
      <c r="R2021">
        <f t="shared" si="586"/>
        <v>42.144045358543735</v>
      </c>
      <c r="S2021">
        <f t="shared" si="587"/>
        <v>1.8050834780099201</v>
      </c>
      <c r="T2021">
        <f t="shared" si="570"/>
        <v>26.142871762187056</v>
      </c>
    </row>
    <row r="2022" spans="1:20" x14ac:dyDescent="0.25">
      <c r="A2022">
        <f t="shared" si="571"/>
        <v>11384.772348416162</v>
      </c>
      <c r="B2022">
        <f t="shared" si="588"/>
        <v>1811.9427952263579</v>
      </c>
      <c r="C2022" t="str">
        <f t="shared" si="572"/>
        <v>-14.9356722552423-13.5241341972069i</v>
      </c>
      <c r="D2022" t="str">
        <f t="shared" si="573"/>
        <v>3.47810342815367-8.7923246149483i</v>
      </c>
      <c r="E2022" t="str">
        <f t="shared" si="574"/>
        <v>157.101506237349+0.0132585049211744i</v>
      </c>
      <c r="F2022" t="str">
        <f t="shared" si="575"/>
        <v>2.90990643398654-82.4324472420407i</v>
      </c>
      <c r="G2022" t="str">
        <f t="shared" si="576"/>
        <v>0.999998805487637-0.00109293683991982i</v>
      </c>
      <c r="H2022" t="str">
        <f t="shared" si="577"/>
        <v>18.0628200935176+45.190959602245i</v>
      </c>
      <c r="I2022" t="str">
        <f t="shared" si="578"/>
        <v>25.577341071486-9.19068970250924i</v>
      </c>
      <c r="K2022" t="str">
        <f t="shared" si="579"/>
        <v>0.03813153752398-0.101593744379491i</v>
      </c>
      <c r="L2022" t="str">
        <f t="shared" si="580"/>
        <v>0.000833333333333333-0.444967714298712i</v>
      </c>
      <c r="M2022" t="str">
        <f t="shared" si="581"/>
        <v>0.005-0.156571527277301i</v>
      </c>
      <c r="N2022">
        <f t="shared" si="582"/>
        <v>42.160593637355703</v>
      </c>
      <c r="O2022">
        <f t="shared" si="583"/>
        <v>26.085009074171055</v>
      </c>
      <c r="P2022" s="3">
        <f t="shared" si="584"/>
        <v>26.085009074171055</v>
      </c>
      <c r="Q2022" s="3">
        <f t="shared" si="585"/>
        <v>-137.8394063626443</v>
      </c>
      <c r="R2022">
        <f t="shared" si="586"/>
        <v>42.160593637355703</v>
      </c>
      <c r="S2022">
        <f t="shared" si="587"/>
        <v>1.811942795226358</v>
      </c>
      <c r="T2022">
        <f t="shared" si="570"/>
        <v>26.085009074171055</v>
      </c>
    </row>
    <row r="2023" spans="1:20" x14ac:dyDescent="0.25">
      <c r="A2023">
        <f t="shared" si="571"/>
        <v>11428.034483340143</v>
      </c>
      <c r="B2023">
        <f t="shared" si="588"/>
        <v>1818.828177848218</v>
      </c>
      <c r="C2023" t="str">
        <f t="shared" si="572"/>
        <v>-14.8325388064377-13.438749401383i</v>
      </c>
      <c r="D2023" t="str">
        <f t="shared" si="573"/>
        <v>3.4781032638972-8.75910596764114i</v>
      </c>
      <c r="E2023" t="str">
        <f t="shared" si="574"/>
        <v>157.100189727953+0.0264016893782383i</v>
      </c>
      <c r="F2023" t="str">
        <f t="shared" si="575"/>
        <v>2.90990640751938-82.1204138858131i</v>
      </c>
      <c r="G2023" t="str">
        <f t="shared" si="576"/>
        <v>0.999998796392105-0.00109708998993289i</v>
      </c>
      <c r="H2023" t="str">
        <f t="shared" si="577"/>
        <v>18.087101039336+45.3812099269784i</v>
      </c>
      <c r="I2023" t="str">
        <f t="shared" si="578"/>
        <v>25.5881265011067-9.16228169670259i</v>
      </c>
      <c r="K2023" t="str">
        <f t="shared" si="579"/>
        <v>0.0378930705865734-0.101291975696163i</v>
      </c>
      <c r="L2023" t="str">
        <f t="shared" si="580"/>
        <v>0.000833333333333333-0.443283237994334i</v>
      </c>
      <c r="M2023" t="str">
        <f t="shared" si="581"/>
        <v>0.005-0.155978807807632i</v>
      </c>
      <c r="N2023">
        <f t="shared" si="582"/>
        <v>42.177573075787933</v>
      </c>
      <c r="O2023">
        <f t="shared" si="583"/>
        <v>26.027154905178914</v>
      </c>
      <c r="P2023" s="3">
        <f t="shared" si="584"/>
        <v>26.027154905178914</v>
      </c>
      <c r="Q2023" s="3">
        <f t="shared" si="585"/>
        <v>-137.82242692421207</v>
      </c>
      <c r="R2023">
        <f t="shared" si="586"/>
        <v>42.177573075787933</v>
      </c>
      <c r="S2023">
        <f t="shared" si="587"/>
        <v>1.818828177848218</v>
      </c>
      <c r="T2023">
        <f t="shared" si="570"/>
        <v>26.027154905178914</v>
      </c>
    </row>
    <row r="2024" spans="1:20" x14ac:dyDescent="0.25">
      <c r="A2024">
        <f t="shared" si="571"/>
        <v>11471.461014376837</v>
      </c>
      <c r="B2024">
        <f t="shared" si="588"/>
        <v>1825.7397249240414</v>
      </c>
      <c r="C2024" t="str">
        <f t="shared" si="572"/>
        <v>-14.730029666527-13.3540254765012i</v>
      </c>
      <c r="D2024" t="str">
        <f t="shared" si="573"/>
        <v>3.47810309838999-8.72601332300765i</v>
      </c>
      <c r="E2024" t="str">
        <f t="shared" si="574"/>
        <v>157.098923179992+0.0395639603456802i</v>
      </c>
      <c r="F2024" t="str">
        <f t="shared" si="575"/>
        <v>2.90990638085067-81.809561859308i</v>
      </c>
      <c r="G2024" t="str">
        <f t="shared" si="576"/>
        <v>0.999998787227316-0.00110125892180182i</v>
      </c>
      <c r="H2024" t="str">
        <f t="shared" si="577"/>
        <v>18.1116017083934+45.5724098799052i</v>
      </c>
      <c r="I2024" t="str">
        <f t="shared" si="578"/>
        <v>25.5990028860398-9.13401895018503i</v>
      </c>
      <c r="K2024" t="str">
        <f t="shared" si="579"/>
        <v>0.0376560201231904-0.100990547763264i</v>
      </c>
      <c r="L2024" t="str">
        <f t="shared" si="580"/>
        <v>0.000833333333333333-0.441605138468154i</v>
      </c>
      <c r="M2024" t="str">
        <f t="shared" si="581"/>
        <v>0.005-0.155388332145479i</v>
      </c>
      <c r="N2024">
        <f t="shared" si="582"/>
        <v>42.194983565329807</v>
      </c>
      <c r="O2024">
        <f t="shared" si="583"/>
        <v>25.969309566595896</v>
      </c>
      <c r="P2024" s="3">
        <f t="shared" si="584"/>
        <v>25.969309566595896</v>
      </c>
      <c r="Q2024" s="3">
        <f t="shared" si="585"/>
        <v>-137.80501643467019</v>
      </c>
      <c r="R2024">
        <f t="shared" si="586"/>
        <v>42.194983565329807</v>
      </c>
      <c r="S2024">
        <f t="shared" si="587"/>
        <v>1.8257397249240415</v>
      </c>
      <c r="T2024">
        <f t="shared" si="570"/>
        <v>25.969309566595896</v>
      </c>
    </row>
    <row r="2025" spans="1:20" x14ac:dyDescent="0.25">
      <c r="A2025">
        <f t="shared" si="571"/>
        <v>11515.052566231469</v>
      </c>
      <c r="B2025">
        <f t="shared" si="588"/>
        <v>1832.6775358787529</v>
      </c>
      <c r="C2025" t="str">
        <f t="shared" si="572"/>
        <v>-14.6281421066825-13.2699569614201i</v>
      </c>
      <c r="D2025" t="str">
        <f t="shared" si="573"/>
        <v>3.47810293162253-8.69304620499897i</v>
      </c>
      <c r="E2025" t="str">
        <f t="shared" si="574"/>
        <v>157.097706656658+0.0527453133065273i</v>
      </c>
      <c r="F2025" t="str">
        <f t="shared" si="575"/>
        <v>2.90990635397887-81.4998866908148i</v>
      </c>
      <c r="G2025" t="str">
        <f t="shared" si="576"/>
        <v>0.999998777992743-0.00110544369549635i</v>
      </c>
      <c r="H2025" t="str">
        <f t="shared" si="577"/>
        <v>18.1363243688636+45.7645659615736i</v>
      </c>
      <c r="I2025" t="str">
        <f t="shared" si="578"/>
        <v>25.6099710643188-9.10590123794348i</v>
      </c>
      <c r="K2025" t="str">
        <f t="shared" si="579"/>
        <v>0.0374203803096559-0.10068946618582i</v>
      </c>
      <c r="L2025" t="str">
        <f t="shared" si="580"/>
        <v>0.000833333333333333-0.43993339158015i</v>
      </c>
      <c r="M2025" t="str">
        <f t="shared" si="581"/>
        <v>0.005-0.154800091796652i</v>
      </c>
      <c r="N2025">
        <f t="shared" si="582"/>
        <v>42.212824988997596</v>
      </c>
      <c r="O2025">
        <f t="shared" si="583"/>
        <v>25.911473369791494</v>
      </c>
      <c r="P2025" s="3">
        <f t="shared" si="584"/>
        <v>25.911473369791494</v>
      </c>
      <c r="Q2025" s="3">
        <f t="shared" si="585"/>
        <v>-137.7871750110024</v>
      </c>
      <c r="R2025">
        <f t="shared" si="586"/>
        <v>42.212824988997596</v>
      </c>
      <c r="S2025">
        <f t="shared" si="587"/>
        <v>1.8326775358787528</v>
      </c>
      <c r="T2025">
        <f t="shared" si="570"/>
        <v>25.911473369791494</v>
      </c>
    </row>
    <row r="2026" spans="1:20" x14ac:dyDescent="0.25">
      <c r="A2026">
        <f t="shared" si="571"/>
        <v>11558.809765983149</v>
      </c>
      <c r="B2026">
        <f t="shared" si="588"/>
        <v>1839.6417105150922</v>
      </c>
      <c r="C2026" t="str">
        <f t="shared" si="572"/>
        <v>-14.5268733955214-13.1865384358459i</v>
      </c>
      <c r="D2026" t="str">
        <f t="shared" si="573"/>
        <v>3.47810276358529-8.66020413937213i</v>
      </c>
      <c r="E2026" t="str">
        <f t="shared" si="574"/>
        <v>157.096540222414+0.0659457451982105i</v>
      </c>
      <c r="F2026" t="str">
        <f t="shared" si="575"/>
        <v>2.9099063269025-81.1913839255538i</v>
      </c>
      <c r="G2026" t="str">
        <f t="shared" si="576"/>
        <v>0.999998768687853-0.0011096443712141i</v>
      </c>
      <c r="H2026" t="str">
        <f t="shared" si="577"/>
        <v>18.161271316865+45.9576847365074i</v>
      </c>
      <c r="I2026" t="str">
        <f t="shared" si="578"/>
        <v>25.6210318828396-9.07792833972129i</v>
      </c>
      <c r="K2026" t="str">
        <f t="shared" si="579"/>
        <v>0.0371861453102174-0.100388736503338i</v>
      </c>
      <c r="L2026" t="str">
        <f t="shared" si="580"/>
        <v>0.000833333333333333-0.43826797328168i</v>
      </c>
      <c r="M2026" t="str">
        <f t="shared" si="581"/>
        <v>0.005-0.154214078299115i</v>
      </c>
      <c r="N2026">
        <f t="shared" si="582"/>
        <v>42.231097221328668</v>
      </c>
      <c r="O2026">
        <f t="shared" si="583"/>
        <v>25.853646626115555</v>
      </c>
      <c r="P2026" s="3">
        <f t="shared" si="584"/>
        <v>25.853646626115555</v>
      </c>
      <c r="Q2026" s="3">
        <f t="shared" si="585"/>
        <v>-137.76890277867133</v>
      </c>
      <c r="R2026">
        <f t="shared" si="586"/>
        <v>42.231097221328668</v>
      </c>
      <c r="S2026">
        <f t="shared" si="587"/>
        <v>1.8396417105150922</v>
      </c>
      <c r="T2026">
        <f t="shared" si="570"/>
        <v>25.853646626115555</v>
      </c>
    </row>
    <row r="2027" spans="1:20" x14ac:dyDescent="0.25">
      <c r="A2027">
        <f t="shared" si="571"/>
        <v>11602.733243093886</v>
      </c>
      <c r="B2027">
        <f t="shared" si="588"/>
        <v>1846.6323490150496</v>
      </c>
      <c r="C2027" t="str">
        <f t="shared" si="572"/>
        <v>-14.4262207993472-13.1037645201399i</v>
      </c>
      <c r="D2027" t="str">
        <f t="shared" si="573"/>
        <v>3.47810259426852-8.6274866536827i</v>
      </c>
      <c r="E2027" t="str">
        <f t="shared" si="574"/>
        <v>157.095423943014+0.0791652544049428i</v>
      </c>
      <c r="F2027" t="str">
        <f t="shared" si="575"/>
        <v>2.90990629961992-80.8840491256069i</v>
      </c>
      <c r="G2027" t="str">
        <f t="shared" si="576"/>
        <v>0.999998759312113-0.00111386100938143i</v>
      </c>
      <c r="H2027" t="str">
        <f t="shared" si="577"/>
        <v>18.1864448768786+46.1517728340307i</v>
      </c>
      <c r="I2027" t="str">
        <f t="shared" si="578"/>
        <v>25.6321861974704-9.05010004005904i</v>
      </c>
      <c r="K2027" t="str">
        <f t="shared" si="579"/>
        <v>0.036953309278143-0.100088364190084i</v>
      </c>
      <c r="L2027" t="str">
        <f t="shared" si="580"/>
        <v>0.000833333333333333-0.436608859615142i</v>
      </c>
      <c r="M2027" t="str">
        <f t="shared" si="581"/>
        <v>0.005-0.153630283222868i</v>
      </c>
      <c r="N2027">
        <f t="shared" si="582"/>
        <v>42.249800128376364</v>
      </c>
      <c r="O2027">
        <f t="shared" si="583"/>
        <v>25.79582964689363</v>
      </c>
      <c r="P2027" s="3">
        <f t="shared" si="584"/>
        <v>25.79582964689363</v>
      </c>
      <c r="Q2027" s="3">
        <f t="shared" si="585"/>
        <v>-137.75019987162364</v>
      </c>
      <c r="R2027">
        <f t="shared" si="586"/>
        <v>42.249800128376364</v>
      </c>
      <c r="S2027">
        <f t="shared" si="587"/>
        <v>1.8466323490150496</v>
      </c>
      <c r="T2027">
        <f t="shared" si="570"/>
        <v>25.79582964689363</v>
      </c>
    </row>
    <row r="2028" spans="1:20" x14ac:dyDescent="0.25">
      <c r="A2028">
        <f t="shared" si="571"/>
        <v>11646.823629417642</v>
      </c>
      <c r="B2028">
        <f t="shared" si="588"/>
        <v>1853.6495519413068</v>
      </c>
      <c r="C2028" t="str">
        <f t="shared" si="572"/>
        <v>-14.3261815823916-13.0216298751267i</v>
      </c>
      <c r="D2028" t="str">
        <f t="shared" si="573"/>
        <v>3.47810242366254-8.59489327727878i</v>
      </c>
      <c r="E2028" t="str">
        <f t="shared" si="574"/>
        <v>157.09435788552+0.0924038407515223i</v>
      </c>
      <c r="F2028" t="str">
        <f t="shared" si="575"/>
        <v>2.90990627212964-80.5778778698619i</v>
      </c>
      <c r="G2028" t="str">
        <f t="shared" si="576"/>
        <v>0.999998749864981-0.00111809367065429i</v>
      </c>
      <c r="H2028" t="str">
        <f t="shared" si="577"/>
        <v>18.2118474021699+46.346836949103i</v>
      </c>
      <c r="I2028" t="str">
        <f t="shared" si="578"/>
        <v>25.6434348731672-9.02241612833566i</v>
      </c>
      <c r="K2028" t="str">
        <f t="shared" si="579"/>
        <v>0.0367218663563126-0.0997883546553713i</v>
      </c>
      <c r="L2028" t="str">
        <f t="shared" si="580"/>
        <v>0.000833333333333333-0.43495602671363i</v>
      </c>
      <c r="M2028" t="str">
        <f t="shared" si="581"/>
        <v>0.005-0.153048698169823i</v>
      </c>
      <c r="N2028">
        <f t="shared" si="582"/>
        <v>42.268933567701907</v>
      </c>
      <c r="O2028">
        <f t="shared" si="583"/>
        <v>25.738022743424001</v>
      </c>
      <c r="P2028" s="3">
        <f t="shared" si="584"/>
        <v>25.738022743424001</v>
      </c>
      <c r="Q2028" s="3">
        <f t="shared" si="585"/>
        <v>-137.73106643229809</v>
      </c>
      <c r="R2028">
        <f t="shared" si="586"/>
        <v>42.268933567701907</v>
      </c>
      <c r="S2028">
        <f t="shared" si="587"/>
        <v>1.8536495519413068</v>
      </c>
      <c r="T2028">
        <f t="shared" ref="T2028:T2091" si="589">P2028</f>
        <v>25.738022743424001</v>
      </c>
    </row>
    <row r="2029" spans="1:20" x14ac:dyDescent="0.25">
      <c r="A2029">
        <f t="shared" ref="A2029:A2092" si="590">2*PI()*B2029</f>
        <v>11691.08155920943</v>
      </c>
      <c r="B2029">
        <f t="shared" si="588"/>
        <v>1860.6934202386838</v>
      </c>
      <c r="C2029" t="str">
        <f t="shared" ref="C2029:C2092" si="591">IMPRODUCT(D2029,E2029,$C$40,,K2029,$C$41)</f>
        <v>-14.2267530070488-12.940129201899i</v>
      </c>
      <c r="D2029" t="str">
        <f t="shared" ref="D2029:D2092" si="592">IMDIV(IMPRODUCT($C$37,$C$38,COMPLEX(1,A2029/$C$38)),IMSUM(-1*A2029*A2029/$C$39,COMPLEX(0,1*A2029)))</f>
        <v>3.4781022517575-8.5624235412935i</v>
      </c>
      <c r="E2029" t="str">
        <f t="shared" ref="E2029:E2092" si="593">IMDIV(IMPRODUCT(IMSUM(F2029,G2029),$C$29,H2029),IMSUM(1,I2029))</f>
        <v>157.09334211833+0.105661505495521i</v>
      </c>
      <c r="F2029" t="str">
        <f t="shared" ref="F2029:F2092" si="594">IMDIV(IMPRODUCT($C$14,$C$15,COMPLEX(1,A2029/$C$15)),IMSUM(-1*A2029*A2029/$C$16,COMPLEX(0,A2029)))</f>
        <v>2.90990624443001-80.2728657539409i</v>
      </c>
      <c r="G2029" t="str">
        <f t="shared" ref="G2029:G2092" si="595">IMDIV(1,COMPLEX(1,A2029*$C$9*$C$10))</f>
        <v>0.999998740345915-0.00112234241591912i</v>
      </c>
      <c r="H2029" t="str">
        <f t="shared" ref="H2029:H2092" si="596">IMDIV($C$3,IMSUM(K2029,COMPLEX(0,$C$28*A2029)))</f>
        <v>18.2374812752234+46.5428838431726i</v>
      </c>
      <c r="I2029" t="str">
        <f t="shared" ref="I2029:I2092" si="597">IMPRODUCT(F2029,$C$29,H2029,$C$31)</f>
        <v>25.6547787840879-8.99487639881141i</v>
      </c>
      <c r="K2029" t="str">
        <f t="shared" ref="K2029:K2092" si="598">IF($C$26&lt;=0,IMDIV(1,IMSUM(IMDIV(1,L2029),1/$C$18)),IMDIV(1,IMSUM(IMDIV(1,L2029),1/$C$18,IMDIV(1,M2029))))</f>
        <v>0.0364918106778022-0.0994887132438401i</v>
      </c>
      <c r="L2029" t="str">
        <f t="shared" ref="L2029:L2092" si="599">IMSUM($C$21/$C$22,IMDIV(1,COMPLEX(0,$C$20*$C$22*A2029)))</f>
        <v>0.000833333333333333-0.433309450800588i</v>
      </c>
      <c r="M2029" t="str">
        <f t="shared" ref="M2029:M2092" si="600">IMSUM($C$25/$C$26,IMDIV(1,COMPLEX(0,$C$24*$C$26*A2029)))</f>
        <v>0.005-0.152469314773683i</v>
      </c>
      <c r="N2029">
        <f t="shared" ref="N2029:N2092" si="601">ABS(R2029)</f>
        <v>42.288497388369848</v>
      </c>
      <c r="O2029">
        <f t="shared" ref="O2029:O2092" si="602">ABS(P2029)</f>
        <v>25.680226226972493</v>
      </c>
      <c r="P2029" s="3">
        <f t="shared" ref="P2029:P2092" si="603">20*LOG10(IMABS(C2029))</f>
        <v>25.680226226972493</v>
      </c>
      <c r="Q2029" s="3">
        <f t="shared" ref="Q2029:Q2092" si="604">IMARGUMENT(C2029)*180/PI()</f>
        <v>-137.71150261163015</v>
      </c>
      <c r="R2029">
        <f t="shared" ref="R2029:R2092" si="605">IF(Q2029&lt;0,Q2029+180,Q2029-180)</f>
        <v>42.288497388369848</v>
      </c>
      <c r="S2029">
        <f t="shared" ref="S2029:S2092" si="606">B2029/1000</f>
        <v>1.8606934202386838</v>
      </c>
      <c r="T2029">
        <f t="shared" si="589"/>
        <v>25.680226226972493</v>
      </c>
    </row>
    <row r="2030" spans="1:20" x14ac:dyDescent="0.25">
      <c r="A2030">
        <f t="shared" si="590"/>
        <v>11735.507669134426</v>
      </c>
      <c r="B2030">
        <f t="shared" ref="B2030:B2093" si="607">B2029*(1+B$42)</f>
        <v>1867.7640552355908</v>
      </c>
      <c r="C2030" t="str">
        <f t="shared" si="591"/>
        <v>-14.127932334111-12.8592572416229i</v>
      </c>
      <c r="D2030" t="str">
        <f t="shared" si="592"/>
        <v>3.47810207854351-8.53007697863878i</v>
      </c>
      <c r="E2030" t="str">
        <f t="shared" si="593"/>
        <v>157.092376711193+0.118938251321695i</v>
      </c>
      <c r="F2030" t="str">
        <f t="shared" si="594"/>
        <v>2.90990621651946-79.9690083901431i</v>
      </c>
      <c r="G2030" t="str">
        <f t="shared" si="595"/>
        <v>0.999998730754366-0.00112660730629368i</v>
      </c>
      <c r="H2030" t="str">
        <f t="shared" si="596"/>
        <v>18.2633489081799+46.7399203450371i</v>
      </c>
      <c r="I2030" t="str">
        <f t="shared" si="597"/>
        <v>25.6662188137099-8.96748065067086i</v>
      </c>
      <c r="K2030" t="str">
        <f t="shared" si="598"/>
        <v>0.0362631363664616-0.0991894452357543i</v>
      </c>
      <c r="L2030" t="str">
        <f t="shared" si="599"/>
        <v>0.000833333333333333-0.431669108189467i</v>
      </c>
      <c r="M2030" t="str">
        <f t="shared" si="600"/>
        <v>0.005-0.151892124699823i</v>
      </c>
      <c r="N2030">
        <f t="shared" si="601"/>
        <v>42.308491430938517</v>
      </c>
      <c r="O2030">
        <f t="shared" si="602"/>
        <v>25.622440408769172</v>
      </c>
      <c r="P2030" s="3">
        <f t="shared" si="603"/>
        <v>25.622440408769172</v>
      </c>
      <c r="Q2030" s="3">
        <f t="shared" si="604"/>
        <v>-137.69150856906148</v>
      </c>
      <c r="R2030">
        <f t="shared" si="605"/>
        <v>42.308491430938517</v>
      </c>
      <c r="S2030">
        <f t="shared" si="606"/>
        <v>1.8677640552355907</v>
      </c>
      <c r="T2030">
        <f t="shared" si="589"/>
        <v>25.622440408769172</v>
      </c>
    </row>
    <row r="2031" spans="1:20" x14ac:dyDescent="0.25">
      <c r="A2031">
        <f t="shared" si="590"/>
        <v>11780.102598277137</v>
      </c>
      <c r="B2031">
        <f t="shared" si="607"/>
        <v>1874.8615586454862</v>
      </c>
      <c r="C2031" t="str">
        <f t="shared" si="591"/>
        <v>-14.0297168229983-12.7790087753423i</v>
      </c>
      <c r="D2031" t="str">
        <f t="shared" si="592"/>
        <v>3.47810190401062-8.4978531239984i</v>
      </c>
      <c r="E2031" t="str">
        <f t="shared" si="593"/>
        <v>157.091461735233+0.132234082333695i</v>
      </c>
      <c r="F2031" t="str">
        <f t="shared" si="594"/>
        <v>2.90990618839641-79.666301407378i</v>
      </c>
      <c r="G2031" t="str">
        <f t="shared" si="595"/>
        <v>0.999998721089784-0.00113088840312803i</v>
      </c>
      <c r="H2031" t="str">
        <f t="shared" si="596"/>
        <v>18.2894527432849+46.9379533517204i</v>
      </c>
      <c r="I2031" t="str">
        <f t="shared" si="597"/>
        <v>25.6777558549479-8.94022868806728i</v>
      </c>
      <c r="K2031" t="str">
        <f t="shared" si="598"/>
        <v>0.0360358375374871-0.0988905558472953i</v>
      </c>
      <c r="L2031" t="str">
        <f t="shared" si="599"/>
        <v>0.000833333333333333-0.43003497528339i</v>
      </c>
      <c r="M2031" t="str">
        <f t="shared" si="600"/>
        <v>0.005-0.151317119645172i</v>
      </c>
      <c r="N2031">
        <f t="shared" si="601"/>
        <v>42.328915527455848</v>
      </c>
      <c r="O2031">
        <f t="shared" si="602"/>
        <v>25.564665600004147</v>
      </c>
      <c r="P2031" s="3">
        <f t="shared" si="603"/>
        <v>25.564665600004147</v>
      </c>
      <c r="Q2031" s="3">
        <f t="shared" si="604"/>
        <v>-137.67108447254415</v>
      </c>
      <c r="R2031">
        <f t="shared" si="605"/>
        <v>42.328915527455848</v>
      </c>
      <c r="S2031">
        <f t="shared" si="606"/>
        <v>1.8748615586454862</v>
      </c>
      <c r="T2031">
        <f t="shared" si="589"/>
        <v>25.564665600004147</v>
      </c>
    </row>
    <row r="2032" spans="1:20" x14ac:dyDescent="0.25">
      <c r="A2032">
        <f t="shared" si="590"/>
        <v>11824.86698815059</v>
      </c>
      <c r="B2032">
        <f t="shared" si="607"/>
        <v>1881.9860325683392</v>
      </c>
      <c r="C2032" t="str">
        <f t="shared" si="591"/>
        <v>-13.9321037319858-12.6993786237805i</v>
      </c>
      <c r="D2032" t="str">
        <f t="shared" si="592"/>
        <v>3.47810172814876-8.46575151382125i</v>
      </c>
      <c r="E2032" t="str">
        <f t="shared" si="593"/>
        <v>157.090597262967+0.145549004048103i</v>
      </c>
      <c r="F2032" t="str">
        <f t="shared" si="594"/>
        <v>2.90990616005919-79.3647404511037i</v>
      </c>
      <c r="G2032" t="str">
        <f t="shared" si="595"/>
        <v>0.999998711351612-0.00113518576800526i</v>
      </c>
      <c r="H2032" t="str">
        <f t="shared" si="596"/>
        <v>18.3157952533433+47.136989829365i</v>
      </c>
      <c r="I2032" t="str">
        <f t="shared" si="597"/>
        <v>25.6893908102759-8.91312032016772i</v>
      </c>
      <c r="K2032" t="str">
        <f t="shared" si="598"/>
        <v>0.0358099082979826-0.0985920502308571i</v>
      </c>
      <c r="L2032" t="str">
        <f t="shared" si="599"/>
        <v>0.000833333333333333-0.428407028574806i</v>
      </c>
      <c r="M2032" t="str">
        <f t="shared" si="600"/>
        <v>0.005-0.150744291338087i</v>
      </c>
      <c r="N2032">
        <f t="shared" si="601"/>
        <v>42.349769501450169</v>
      </c>
      <c r="O2032">
        <f t="shared" si="602"/>
        <v>25.506902111822875</v>
      </c>
      <c r="P2032" s="3">
        <f t="shared" si="603"/>
        <v>25.506902111822875</v>
      </c>
      <c r="Q2032" s="3">
        <f t="shared" si="604"/>
        <v>-137.65023049854983</v>
      </c>
      <c r="R2032">
        <f t="shared" si="605"/>
        <v>42.349769501450169</v>
      </c>
      <c r="S2032">
        <f t="shared" si="606"/>
        <v>1.8819860325683391</v>
      </c>
      <c r="T2032">
        <f t="shared" si="589"/>
        <v>25.506902111822875</v>
      </c>
    </row>
    <row r="2033" spans="1:20" x14ac:dyDescent="0.25">
      <c r="A2033">
        <f t="shared" si="590"/>
        <v>11869.801482705563</v>
      </c>
      <c r="B2033">
        <f t="shared" si="607"/>
        <v>1889.1375794920989</v>
      </c>
      <c r="C2033" t="str">
        <f t="shared" si="591"/>
        <v>-13.8350903184295-12.6203616471436i</v>
      </c>
      <c r="D2033" t="str">
        <f t="shared" si="592"/>
        <v>3.47810155094783-8.43377168631487i</v>
      </c>
      <c r="E2033" t="str">
        <f t="shared" si="593"/>
        <v>157.08978336833+0.158883023386387i</v>
      </c>
      <c r="F2033" t="str">
        <f t="shared" si="594"/>
        <v>2.9099061315062-79.0643211832652i</v>
      </c>
      <c r="G2033" t="str">
        <f t="shared" si="595"/>
        <v>0.999998701539288-0.00113949946274253i</v>
      </c>
      <c r="H2033" t="str">
        <f t="shared" si="596"/>
        <v>18.3423789421836+47.3370368141335i</v>
      </c>
      <c r="I2033" t="str">
        <f t="shared" si="597"/>
        <v>25.7011245918485-8.88615536119966i</v>
      </c>
      <c r="K2033" t="str">
        <f t="shared" si="598"/>
        <v>0.0355853427475203-0.0982939334753519i</v>
      </c>
      <c r="L2033" t="str">
        <f t="shared" si="599"/>
        <v>0.000833333333333333-0.426785244645155i</v>
      </c>
      <c r="M2033" t="str">
        <f t="shared" si="600"/>
        <v>0.005-0.150173631538242i</v>
      </c>
      <c r="N2033">
        <f t="shared" si="601"/>
        <v>42.371053167923748</v>
      </c>
      <c r="O2033">
        <f t="shared" si="602"/>
        <v>25.449150255322902</v>
      </c>
      <c r="P2033" s="3">
        <f t="shared" si="603"/>
        <v>25.449150255322902</v>
      </c>
      <c r="Q2033" s="3">
        <f t="shared" si="604"/>
        <v>-137.62894683207625</v>
      </c>
      <c r="R2033">
        <f t="shared" si="605"/>
        <v>42.371053167923748</v>
      </c>
      <c r="S2033">
        <f t="shared" si="606"/>
        <v>1.8891375794920988</v>
      </c>
      <c r="T2033">
        <f t="shared" si="589"/>
        <v>25.449150255322902</v>
      </c>
    </row>
    <row r="2034" spans="1:20" x14ac:dyDescent="0.25">
      <c r="A2034">
        <f t="shared" si="590"/>
        <v>11914.906728339845</v>
      </c>
      <c r="B2034">
        <f t="shared" si="607"/>
        <v>1896.316302294169</v>
      </c>
      <c r="C2034" t="str">
        <f t="shared" si="591"/>
        <v>-13.7386738389869-12.5419527449201i</v>
      </c>
      <c r="D2034" t="str">
        <f t="shared" si="592"/>
        <v>3.47810137239767-8.40191318143869i</v>
      </c>
      <c r="E2034" t="str">
        <f t="shared" si="593"/>
        <v>157.089020126692+0.172236148668611i</v>
      </c>
      <c r="F2034" t="str">
        <f t="shared" si="594"/>
        <v>2.90990610273583-78.7650392822309i</v>
      </c>
      <c r="G2034" t="str">
        <f t="shared" si="595"/>
        <v>0.99999869165225-0.00114382954939185i</v>
      </c>
      <c r="H2034" t="str">
        <f t="shared" si="596"/>
        <v>18.3692063451293+47.5381014131291i</v>
      </c>
      <c r="I2034" t="str">
        <f t="shared" si="597"/>
        <v>25.7129581216263-8.85933363049791i</v>
      </c>
      <c r="K2034" t="str">
        <f t="shared" si="598"/>
        <v>0.0353621349786897-0.0979962106065123i</v>
      </c>
      <c r="L2034" t="str">
        <f t="shared" si="599"/>
        <v>0.000833333333333333-0.425169600164529i</v>
      </c>
      <c r="M2034" t="str">
        <f t="shared" si="600"/>
        <v>0.005-0.149605132036503i</v>
      </c>
      <c r="N2034">
        <f t="shared" si="601"/>
        <v>42.392766333344184</v>
      </c>
      <c r="O2034">
        <f t="shared" si="602"/>
        <v>25.391410341548855</v>
      </c>
      <c r="P2034" s="3">
        <f t="shared" si="603"/>
        <v>25.391410341548855</v>
      </c>
      <c r="Q2034" s="3">
        <f t="shared" si="604"/>
        <v>-137.60723366665582</v>
      </c>
      <c r="R2034">
        <f t="shared" si="605"/>
        <v>42.392766333344184</v>
      </c>
      <c r="S2034">
        <f t="shared" si="606"/>
        <v>1.8963163022941689</v>
      </c>
      <c r="T2034">
        <f t="shared" si="589"/>
        <v>25.391410341548855</v>
      </c>
    </row>
    <row r="2035" spans="1:20" x14ac:dyDescent="0.25">
      <c r="A2035">
        <f t="shared" si="590"/>
        <v>11960.183373907535</v>
      </c>
      <c r="B2035">
        <f t="shared" si="607"/>
        <v>1903.5223042428868</v>
      </c>
      <c r="C2035" t="str">
        <f t="shared" si="591"/>
        <v>-13.6428515498355-12.4641468556816i</v>
      </c>
      <c r="D2035" t="str">
        <f t="shared" si="592"/>
        <v>3.47810119248794-8.3701755408972i</v>
      </c>
      <c r="E2035" t="str">
        <f t="shared" si="593"/>
        <v>157.088307614879+0.185608389604702i</v>
      </c>
      <c r="F2035" t="str">
        <f t="shared" si="594"/>
        <v>2.90990607374638-78.4668904427289i</v>
      </c>
      <c r="G2035" t="str">
        <f t="shared" si="595"/>
        <v>0.999998681689928-0.00114817609024102i</v>
      </c>
      <c r="H2035" t="str">
        <f t="shared" si="596"/>
        <v>18.3962800294791+47.7401908053267i</v>
      </c>
      <c r="I2035" t="str">
        <f t="shared" si="597"/>
        <v>25.7248923315004-8.83265495255253i</v>
      </c>
      <c r="K2035" t="str">
        <f t="shared" si="598"/>
        <v>0.035140279077643-0.0976988865872018i</v>
      </c>
      <c r="L2035" t="str">
        <f t="shared" si="599"/>
        <v>0.000833333333333333-0.423560071891342i</v>
      </c>
      <c r="M2035" t="str">
        <f t="shared" si="600"/>
        <v>0.005-0.149038784654815i</v>
      </c>
      <c r="N2035">
        <f t="shared" si="601"/>
        <v>42.414908795638127</v>
      </c>
      <c r="O2035">
        <f t="shared" si="602"/>
        <v>25.333682681488348</v>
      </c>
      <c r="P2035" s="3">
        <f t="shared" si="603"/>
        <v>25.333682681488348</v>
      </c>
      <c r="Q2035" s="3">
        <f t="shared" si="604"/>
        <v>-137.58509120436187</v>
      </c>
      <c r="R2035">
        <f t="shared" si="605"/>
        <v>42.414908795638127</v>
      </c>
      <c r="S2035">
        <f t="shared" si="606"/>
        <v>1.9035223042428868</v>
      </c>
      <c r="T2035">
        <f t="shared" si="589"/>
        <v>25.333682681488348</v>
      </c>
    </row>
    <row r="2036" spans="1:20" x14ac:dyDescent="0.25">
      <c r="A2036">
        <f t="shared" si="590"/>
        <v>12005.632070728385</v>
      </c>
      <c r="B2036">
        <f t="shared" si="607"/>
        <v>1910.7556889990099</v>
      </c>
      <c r="C2036" t="str">
        <f t="shared" si="591"/>
        <v>-13.5476207068895-12.3869389568821i</v>
      </c>
      <c r="D2036" t="str">
        <f t="shared" si="592"/>
        <v>3.4781010112083-8.33855830813373i</v>
      </c>
      <c r="E2036" t="str">
        <f t="shared" si="593"/>
        <v>157.087645911198+0.198999757289125i</v>
      </c>
      <c r="F2036" t="str">
        <f t="shared" si="594"/>
        <v>2.90990604453616-78.1698703757883i</v>
      </c>
      <c r="G2036" t="str">
        <f t="shared" si="595"/>
        <v>0.999998671651748-0.00115253914781452i</v>
      </c>
      <c r="H2036" t="str">
        <f t="shared" si="596"/>
        <v>18.4236025949964+47.9433122425212i</v>
      </c>
      <c r="I2036" t="str">
        <f t="shared" si="597"/>
        <v>25.7369281634224-8.80611915705872i</v>
      </c>
      <c r="K2036" t="str">
        <f t="shared" si="598"/>
        <v>0.0349197691246315-0.0974019663177248i</v>
      </c>
      <c r="L2036" t="str">
        <f t="shared" si="599"/>
        <v>0.000833333333333333-0.42195663667199i</v>
      </c>
      <c r="M2036" t="str">
        <f t="shared" si="600"/>
        <v>0.005-0.14847458124608i</v>
      </c>
      <c r="N2036">
        <f t="shared" si="601"/>
        <v>42.437480344181239</v>
      </c>
      <c r="O2036">
        <f t="shared" si="602"/>
        <v>25.275967586068052</v>
      </c>
      <c r="P2036" s="3">
        <f t="shared" si="603"/>
        <v>25.275967586068052</v>
      </c>
      <c r="Q2036" s="3">
        <f t="shared" si="604"/>
        <v>-137.56251965581876</v>
      </c>
      <c r="R2036">
        <f t="shared" si="605"/>
        <v>42.437480344181239</v>
      </c>
      <c r="S2036">
        <f t="shared" si="606"/>
        <v>1.9107556889990098</v>
      </c>
      <c r="T2036">
        <f t="shared" si="589"/>
        <v>25.275967586068052</v>
      </c>
    </row>
    <row r="2037" spans="1:20" x14ac:dyDescent="0.25">
      <c r="A2037">
        <f t="shared" si="590"/>
        <v>12051.253472597153</v>
      </c>
      <c r="B2037">
        <f t="shared" si="607"/>
        <v>1918.0165606172061</v>
      </c>
      <c r="C2037" t="str">
        <f t="shared" si="591"/>
        <v>-13.4529785660119-12.3103240646565i</v>
      </c>
      <c r="D2037" t="str">
        <f t="shared" si="592"/>
        <v>3.47810082854834-8.30706102832375i</v>
      </c>
      <c r="E2037" t="str">
        <f t="shared" si="593"/>
        <v>157.087035095451+0.212410264191611i</v>
      </c>
      <c r="F2037" t="str">
        <f t="shared" si="594"/>
        <v>2.90990601510354-77.8739748086763i</v>
      </c>
      <c r="G2037" t="str">
        <f t="shared" si="595"/>
        <v>0.999998661537134-0.00115691878487442i</v>
      </c>
      <c r="H2037" t="str">
        <f t="shared" si="596"/>
        <v>18.4511766744072+48.14747305029i</v>
      </c>
      <c r="I2037" t="str">
        <f t="shared" si="597"/>
        <v>25.7490665695344-8.77972607896688i</v>
      </c>
      <c r="K2037" t="str">
        <f t="shared" si="598"/>
        <v>0.034700599194537-0.0971054546361418i</v>
      </c>
      <c r="L2037" t="str">
        <f t="shared" si="599"/>
        <v>0.000833333333333333-0.420359271440515i</v>
      </c>
      <c r="M2037" t="str">
        <f t="shared" si="600"/>
        <v>0.005-0.147912513694042i</v>
      </c>
      <c r="N2037">
        <f t="shared" si="601"/>
        <v>42.460480759791551</v>
      </c>
      <c r="O2037">
        <f t="shared" si="602"/>
        <v>25.218265366149129</v>
      </c>
      <c r="P2037" s="3">
        <f t="shared" si="603"/>
        <v>25.218265366149129</v>
      </c>
      <c r="Q2037" s="3">
        <f t="shared" si="604"/>
        <v>-137.53951924020845</v>
      </c>
      <c r="R2037">
        <f t="shared" si="605"/>
        <v>42.460480759791551</v>
      </c>
      <c r="S2037">
        <f t="shared" si="606"/>
        <v>1.9180165606172062</v>
      </c>
      <c r="T2037">
        <f t="shared" si="589"/>
        <v>25.218265366149129</v>
      </c>
    </row>
    <row r="2038" spans="1:20" x14ac:dyDescent="0.25">
      <c r="A2038">
        <f t="shared" si="590"/>
        <v>12097.048235793023</v>
      </c>
      <c r="B2038">
        <f t="shared" si="607"/>
        <v>1925.3050235475516</v>
      </c>
      <c r="C2038" t="str">
        <f t="shared" si="591"/>
        <v>-13.3589223832241-12.2342972336181i</v>
      </c>
      <c r="D2038" t="str">
        <f t="shared" si="592"/>
        <v>3.47810064449758-8.27568324836828i</v>
      </c>
      <c r="E2038" t="str">
        <f t="shared" si="593"/>
        <v>157.086475248958+0.225839924151172i</v>
      </c>
      <c r="F2038" t="str">
        <f t="shared" si="594"/>
        <v>2.90990598544682-77.5791994848362i</v>
      </c>
      <c r="G2038" t="str">
        <f t="shared" si="595"/>
        <v>0.999998651345502-0.00116131506442123i</v>
      </c>
      <c r="H2038" t="str">
        <f t="shared" si="596"/>
        <v>18.4790049339067+48.3526806289686i</v>
      </c>
      <c r="I2038" t="str">
        <f t="shared" si="597"/>
        <v>25.7613085123-8.75347555853388i</v>
      </c>
      <c r="K2038" t="str">
        <f t="shared" si="598"/>
        <v>0.0344827633573971-0.0968093563185882i</v>
      </c>
      <c r="L2038" t="str">
        <f t="shared" si="599"/>
        <v>0.000833333333333333-0.418767953218286i</v>
      </c>
      <c r="M2038" t="str">
        <f t="shared" si="600"/>
        <v>0.005-0.147352573913172i</v>
      </c>
      <c r="N2038">
        <f t="shared" si="601"/>
        <v>42.483909814720761</v>
      </c>
      <c r="O2038">
        <f t="shared" si="602"/>
        <v>25.160576332522758</v>
      </c>
      <c r="P2038" s="3">
        <f t="shared" si="603"/>
        <v>25.160576332522758</v>
      </c>
      <c r="Q2038" s="3">
        <f t="shared" si="604"/>
        <v>-137.51609018527924</v>
      </c>
      <c r="R2038">
        <f t="shared" si="605"/>
        <v>42.483909814720761</v>
      </c>
      <c r="S2038">
        <f t="shared" si="606"/>
        <v>1.9253050235475517</v>
      </c>
      <c r="T2038">
        <f t="shared" si="589"/>
        <v>25.160576332522758</v>
      </c>
    </row>
    <row r="2039" spans="1:20" x14ac:dyDescent="0.25">
      <c r="A2039">
        <f t="shared" si="590"/>
        <v>12143.017019089039</v>
      </c>
      <c r="B2039">
        <f t="shared" si="607"/>
        <v>1932.6211826370325</v>
      </c>
      <c r="C2039" t="str">
        <f t="shared" si="591"/>
        <v>-13.2654494149132-12.1588535566557i</v>
      </c>
      <c r="D2039" t="str">
        <f t="shared" si="592"/>
        <v>3.47810045904538-8.24442451688724i</v>
      </c>
      <c r="E2039" t="str">
        <f t="shared" si="593"/>
        <v>157.085966454583+0.239288752367236i</v>
      </c>
      <c r="F2039" t="str">
        <f t="shared" si="594"/>
        <v>2.90990595556428-77.285540163825i</v>
      </c>
      <c r="G2039" t="str">
        <f t="shared" si="595"/>
        <v>0.999998641076267-0.00116572804969488i</v>
      </c>
      <c r="H2039" t="str">
        <f t="shared" si="596"/>
        <v>18.5070900736764+48.5589424546461i</v>
      </c>
      <c r="I2039" t="str">
        <f t="shared" si="597"/>
        <v>25.7736549646394-8.72736744137566i</v>
      </c>
      <c r="K2039" t="str">
        <f t="shared" si="598"/>
        <v>0.0342662556789211-0.0965136760795927i</v>
      </c>
      <c r="L2039" t="str">
        <f t="shared" si="599"/>
        <v>0.000833333333333333-0.417182659113653i</v>
      </c>
      <c r="M2039" t="str">
        <f t="shared" si="600"/>
        <v>0.005-0.146794753848548i</v>
      </c>
      <c r="N2039">
        <f t="shared" si="601"/>
        <v>42.507767272645083</v>
      </c>
      <c r="O2039">
        <f t="shared" si="602"/>
        <v>25.102900795905882</v>
      </c>
      <c r="P2039" s="3">
        <f t="shared" si="603"/>
        <v>25.102900795905882</v>
      </c>
      <c r="Q2039" s="3">
        <f t="shared" si="604"/>
        <v>-137.49223272735492</v>
      </c>
      <c r="R2039">
        <f t="shared" si="605"/>
        <v>42.507767272645083</v>
      </c>
      <c r="S2039">
        <f t="shared" si="606"/>
        <v>1.9326211826370325</v>
      </c>
      <c r="T2039">
        <f t="shared" si="589"/>
        <v>25.102900795905882</v>
      </c>
    </row>
    <row r="2040" spans="1:20" x14ac:dyDescent="0.25">
      <c r="A2040">
        <f t="shared" si="590"/>
        <v>12189.160483761578</v>
      </c>
      <c r="B2040">
        <f t="shared" si="607"/>
        <v>1939.9651431310533</v>
      </c>
      <c r="C2040" t="str">
        <f t="shared" si="591"/>
        <v>-13.1725569180355-12.0839881647299i</v>
      </c>
      <c r="D2040" t="str">
        <f t="shared" si="592"/>
        <v>3.47810027218107-8.21328438421316i</v>
      </c>
      <c r="E2040" t="str">
        <f t="shared" si="593"/>
        <v>157.085508796746+0.252756765392977i</v>
      </c>
      <c r="F2040" t="str">
        <f t="shared" si="594"/>
        <v>2.90990592545418-76.9929926212547i</v>
      </c>
      <c r="G2040" t="str">
        <f t="shared" si="595"/>
        <v>0.999998630728838-0.00117015780417558i</v>
      </c>
      <c r="H2040" t="str">
        <f t="shared" si="596"/>
        <v>18.5354348284091+48.7662660801723i</v>
      </c>
      <c r="I2040" t="str">
        <f t="shared" si="597"/>
        <v>25.786106910066-8.70140157852085i</v>
      </c>
      <c r="K2040" t="str">
        <f t="shared" si="598"/>
        <v>0.034051070221002-0.0962184185724017i</v>
      </c>
      <c r="L2040" t="str">
        <f t="shared" si="599"/>
        <v>0.000833333333333333-0.415603366321631i</v>
      </c>
      <c r="M2040" t="str">
        <f t="shared" si="600"/>
        <v>0.005-0.14623904547574i</v>
      </c>
      <c r="N2040">
        <f t="shared" si="601"/>
        <v>42.532052888657546</v>
      </c>
      <c r="O2040">
        <f t="shared" si="602"/>
        <v>25.045239066936578</v>
      </c>
      <c r="P2040" s="3">
        <f t="shared" si="603"/>
        <v>25.045239066936578</v>
      </c>
      <c r="Q2040" s="3">
        <f t="shared" si="604"/>
        <v>-137.46794711134245</v>
      </c>
      <c r="R2040">
        <f t="shared" si="605"/>
        <v>42.532052888657546</v>
      </c>
      <c r="S2040">
        <f t="shared" si="606"/>
        <v>1.9399651431310534</v>
      </c>
      <c r="T2040">
        <f t="shared" si="589"/>
        <v>25.045239066936578</v>
      </c>
    </row>
    <row r="2041" spans="1:20" x14ac:dyDescent="0.25">
      <c r="A2041">
        <f t="shared" si="590"/>
        <v>12235.479293599872</v>
      </c>
      <c r="B2041">
        <f t="shared" si="607"/>
        <v>1947.3370106749514</v>
      </c>
      <c r="C2041" t="str">
        <f t="shared" si="591"/>
        <v>-13.0802421503185-12.009696226669i</v>
      </c>
      <c r="D2041" t="str">
        <f t="shared" si="592"/>
        <v>3.47810008389392-8.18226240238481i</v>
      </c>
      <c r="E2041" t="str">
        <f t="shared" si="593"/>
        <v>157.085102361449+0.266243981128009i</v>
      </c>
      <c r="F2041" t="str">
        <f t="shared" si="594"/>
        <v>2.90990589511482-76.7015526487315i</v>
      </c>
      <c r="G2041" t="str">
        <f t="shared" si="595"/>
        <v>0.99999862030262-0.00117460439158475i</v>
      </c>
      <c r="H2041" t="str">
        <f t="shared" si="596"/>
        <v>18.5640419678447+48.9746591361825i</v>
      </c>
      <c r="I2041" t="str">
        <f t="shared" si="597"/>
        <v>25.7986653428247-8.67557782646571i</v>
      </c>
      <c r="K2041" t="str">
        <f t="shared" si="598"/>
        <v>0.033837201042221-0.0959235883893055i</v>
      </c>
      <c r="L2041" t="str">
        <f t="shared" si="599"/>
        <v>0.000833333333333333-0.414030052123563i</v>
      </c>
      <c r="M2041" t="str">
        <f t="shared" si="600"/>
        <v>0.005-0.145685440800697i</v>
      </c>
      <c r="N2041">
        <f t="shared" si="601"/>
        <v>42.556766409257392</v>
      </c>
      <c r="O2041">
        <f t="shared" si="602"/>
        <v>24.987591456169959</v>
      </c>
      <c r="P2041" s="3">
        <f t="shared" si="603"/>
        <v>24.987591456169959</v>
      </c>
      <c r="Q2041" s="3">
        <f t="shared" si="604"/>
        <v>-137.44323359074261</v>
      </c>
      <c r="R2041">
        <f t="shared" si="605"/>
        <v>42.556766409257392</v>
      </c>
      <c r="S2041">
        <f t="shared" si="606"/>
        <v>1.9473370106749515</v>
      </c>
      <c r="T2041">
        <f t="shared" si="589"/>
        <v>24.987591456169959</v>
      </c>
    </row>
    <row r="2042" spans="1:20" x14ac:dyDescent="0.25">
      <c r="A2042">
        <f t="shared" si="590"/>
        <v>12281.974114915551</v>
      </c>
      <c r="B2042">
        <f t="shared" si="607"/>
        <v>1954.7368913155162</v>
      </c>
      <c r="C2042" t="str">
        <f t="shared" si="591"/>
        <v>-12.9885023704579-11.935972948964i</v>
      </c>
      <c r="D2042" t="str">
        <f t="shared" si="592"/>
        <v>3.47809989417309-8.15135812514041i</v>
      </c>
      <c r="E2042" t="str">
        <f t="shared" si="593"/>
        <v>157.084747236294+0.279750418809948i</v>
      </c>
      <c r="F2042" t="str">
        <f t="shared" si="594"/>
        <v>2.90990586454444-76.4112160537931i</v>
      </c>
      <c r="G2042" t="str">
        <f t="shared" si="595"/>
        <v>0.999998609797011-0.00117906787588593i</v>
      </c>
      <c r="H2042" t="str">
        <f t="shared" si="596"/>
        <v>18.5929142973154+49.1841293321385i</v>
      </c>
      <c r="I2042" t="str">
        <f t="shared" si="597"/>
        <v>25.8113312680321-8.64989604722978i</v>
      </c>
      <c r="K2042" t="str">
        <f t="shared" si="598"/>
        <v>0.0336246421983454-0.0956291900619668i</v>
      </c>
      <c r="L2042" t="str">
        <f t="shared" si="599"/>
        <v>0.000833333333333333-0.412462693886792i</v>
      </c>
      <c r="M2042" t="str">
        <f t="shared" si="600"/>
        <v>0.005-0.145133931859631i</v>
      </c>
      <c r="N2042">
        <f t="shared" si="601"/>
        <v>42.581907572343454</v>
      </c>
      <c r="O2042">
        <f t="shared" si="602"/>
        <v>24.929958274073186</v>
      </c>
      <c r="P2042" s="3">
        <f t="shared" si="603"/>
        <v>24.929958274073186</v>
      </c>
      <c r="Q2042" s="3">
        <f t="shared" si="604"/>
        <v>-137.41809242765655</v>
      </c>
      <c r="R2042">
        <f t="shared" si="605"/>
        <v>42.581907572343454</v>
      </c>
      <c r="S2042">
        <f t="shared" si="606"/>
        <v>1.9547368913155163</v>
      </c>
      <c r="T2042">
        <f t="shared" si="589"/>
        <v>24.929958274073186</v>
      </c>
    </row>
    <row r="2043" spans="1:20" x14ac:dyDescent="0.25">
      <c r="A2043">
        <f t="shared" si="590"/>
        <v>12328.64561655223</v>
      </c>
      <c r="B2043">
        <f t="shared" si="607"/>
        <v>1962.1648915025153</v>
      </c>
      <c r="C2043" t="str">
        <f t="shared" si="591"/>
        <v>-12.8973348383137-11.8628135755629i</v>
      </c>
      <c r="D2043" t="str">
        <f t="shared" si="592"/>
        <v>3.47809970300769-8.12057110791155i</v>
      </c>
      <c r="E2043" t="str">
        <f t="shared" si="593"/>
        <v>157.084443510504+0.293276099005866i</v>
      </c>
      <c r="F2043" t="str">
        <f t="shared" si="594"/>
        <v>2.90990583374132-76.1219786598508i</v>
      </c>
      <c r="G2043" t="str">
        <f t="shared" si="595"/>
        <v>0.999998599211409-0.0011835483212857i</v>
      </c>
      <c r="H2043" t="str">
        <f t="shared" si="596"/>
        <v>18.6220546583011+49.3946844573868i</v>
      </c>
      <c r="I2043" t="str">
        <f t="shared" si="597"/>
        <v>25.8241057018206-8.62435610841331i</v>
      </c>
      <c r="K2043" t="str">
        <f t="shared" si="598"/>
        <v>0.0334133877428197-0.0953352280617511i</v>
      </c>
      <c r="L2043" t="str">
        <f t="shared" si="599"/>
        <v>0.000833333333333333-0.410901269064348i</v>
      </c>
      <c r="M2043" t="str">
        <f t="shared" si="600"/>
        <v>0.005-0.144584510718899i</v>
      </c>
      <c r="N2043">
        <f t="shared" si="601"/>
        <v>42.607476107202928</v>
      </c>
      <c r="O2043">
        <f t="shared" si="602"/>
        <v>24.872339831021058</v>
      </c>
      <c r="P2043" s="3">
        <f t="shared" si="603"/>
        <v>24.872339831021058</v>
      </c>
      <c r="Q2043" s="3">
        <f t="shared" si="604"/>
        <v>-137.39252389279707</v>
      </c>
      <c r="R2043">
        <f t="shared" si="605"/>
        <v>42.607476107202928</v>
      </c>
      <c r="S2043">
        <f t="shared" si="606"/>
        <v>1.9621648915025154</v>
      </c>
      <c r="T2043">
        <f t="shared" si="589"/>
        <v>24.872339831021058</v>
      </c>
    </row>
    <row r="2044" spans="1:20" x14ac:dyDescent="0.25">
      <c r="A2044">
        <f t="shared" si="590"/>
        <v>12375.494469895129</v>
      </c>
      <c r="B2044">
        <f t="shared" si="607"/>
        <v>1969.6211180902249</v>
      </c>
      <c r="C2044" t="str">
        <f t="shared" si="591"/>
        <v>-12.8067368151024-11.790213387665i</v>
      </c>
      <c r="D2044" t="str">
        <f t="shared" si="592"/>
        <v>3.47809951038667-8.08990090781645i</v>
      </c>
      <c r="E2044" t="str">
        <f t="shared" si="593"/>
        <v>157.084191274947+0.306821043607434i</v>
      </c>
      <c r="F2044" t="str">
        <f t="shared" si="594"/>
        <v>2.90990580270362-75.8338363061264i</v>
      </c>
      <c r="G2044" t="str">
        <f t="shared" si="595"/>
        <v>0.999998588545203-0.00118804579223463i</v>
      </c>
      <c r="H2044" t="str">
        <f t="shared" si="596"/>
        <v>18.6514659289949+49.6063323822327i</v>
      </c>
      <c r="I2044" t="str">
        <f t="shared" si="597"/>
        <v>25.8369896714818-8.59895788325524i</v>
      </c>
      <c r="K2044" t="str">
        <f t="shared" si="598"/>
        <v>0.0332034317272508-0.0950417068000608i</v>
      </c>
      <c r="L2044" t="str">
        <f t="shared" si="599"/>
        <v>0.000833333333333333-0.409345755194608i</v>
      </c>
      <c r="M2044" t="str">
        <f t="shared" si="600"/>
        <v>0.005-0.144037169474894i</v>
      </c>
      <c r="N2044">
        <f t="shared" si="601"/>
        <v>42.63347173450299</v>
      </c>
      <c r="O2044">
        <f t="shared" si="602"/>
        <v>24.814736437291391</v>
      </c>
      <c r="P2044" s="3">
        <f t="shared" si="603"/>
        <v>24.814736437291391</v>
      </c>
      <c r="Q2044" s="3">
        <f t="shared" si="604"/>
        <v>-137.36652826549701</v>
      </c>
      <c r="R2044">
        <f t="shared" si="605"/>
        <v>42.63347173450299</v>
      </c>
      <c r="S2044">
        <f t="shared" si="606"/>
        <v>1.9696211180902248</v>
      </c>
      <c r="T2044">
        <f t="shared" si="589"/>
        <v>24.814736437291391</v>
      </c>
    </row>
    <row r="2045" spans="1:20" x14ac:dyDescent="0.25">
      <c r="A2045">
        <f t="shared" si="590"/>
        <v>12422.521348880731</v>
      </c>
      <c r="B2045">
        <f t="shared" si="607"/>
        <v>1977.1056783389677</v>
      </c>
      <c r="C2045" t="str">
        <f t="shared" si="591"/>
        <v>-12.7167055635868-11.7181677035144i</v>
      </c>
      <c r="D2045" t="str">
        <f t="shared" si="592"/>
        <v>3.47809931629898-8.05934708365394i</v>
      </c>
      <c r="E2045" t="str">
        <f t="shared" si="593"/>
        <v>157.083990622148+0.320385275819064i</v>
      </c>
      <c r="F2045" t="str">
        <f t="shared" si="594"/>
        <v>2.90990577142959-75.5467848475961i</v>
      </c>
      <c r="G2045" t="str">
        <f t="shared" si="595"/>
        <v>0.999998577797781-0.00119256035342816i</v>
      </c>
      <c r="H2045" t="str">
        <f t="shared" si="596"/>
        <v>18.6811510248795+49.8190810590318i</v>
      </c>
      <c r="I2045" t="str">
        <f t="shared" si="597"/>
        <v>25.8499842156159-8.57370125069339i</v>
      </c>
      <c r="K2045" t="str">
        <f t="shared" si="598"/>
        <v>0.0329947682018869-0.0947486306286711i</v>
      </c>
      <c r="L2045" t="str">
        <f t="shared" si="599"/>
        <v>0.000833333333333333-0.407796129900984i</v>
      </c>
      <c r="M2045" t="str">
        <f t="shared" si="600"/>
        <v>0.005-0.143491900253929i</v>
      </c>
      <c r="N2045">
        <f t="shared" si="601"/>
        <v>42.659894166281163</v>
      </c>
      <c r="O2045">
        <f t="shared" si="602"/>
        <v>24.75714840306037</v>
      </c>
      <c r="P2045" s="3">
        <f t="shared" si="603"/>
        <v>24.75714840306037</v>
      </c>
      <c r="Q2045" s="3">
        <f t="shared" si="604"/>
        <v>-137.34010583371884</v>
      </c>
      <c r="R2045">
        <f t="shared" si="605"/>
        <v>42.659894166281163</v>
      </c>
      <c r="S2045">
        <f t="shared" si="606"/>
        <v>1.9771056783389676</v>
      </c>
      <c r="T2045">
        <f t="shared" si="589"/>
        <v>24.75714840306037</v>
      </c>
    </row>
    <row r="2046" spans="1:20" x14ac:dyDescent="0.25">
      <c r="A2046">
        <f t="shared" si="590"/>
        <v>12469.726930006478</v>
      </c>
      <c r="B2046">
        <f t="shared" si="607"/>
        <v>1984.6186799166558</v>
      </c>
      <c r="C2046" t="str">
        <f t="shared" si="591"/>
        <v>-12.6272383482625-11.6466718781931i</v>
      </c>
      <c r="D2046" t="str">
        <f t="shared" si="592"/>
        <v>3.47809912073342-8.02890919589689i</v>
      </c>
      <c r="E2046" t="str">
        <f t="shared" si="593"/>
        <v>157.083841646319+0.333968820154282i</v>
      </c>
      <c r="F2046" t="str">
        <f t="shared" si="594"/>
        <v>2.90990573991741-75.2608201549277i</v>
      </c>
      <c r="G2046" t="str">
        <f t="shared" si="595"/>
        <v>0.999998566968523-0.00119709206980754i</v>
      </c>
      <c r="H2046" t="str">
        <f t="shared" si="596"/>
        <v>18.7111128993138+50.0329385233i</v>
      </c>
      <c r="I2046" t="str">
        <f t="shared" si="597"/>
        <v>25.8630903842799-8.54858609542476i</v>
      </c>
      <c r="K2046" t="str">
        <f t="shared" si="598"/>
        <v>0.0327873912160888-0.0944560038400675i</v>
      </c>
      <c r="L2046" t="str">
        <f t="shared" si="599"/>
        <v>0.000833333333333333-0.406252370891596i</v>
      </c>
      <c r="M2046" t="str">
        <f t="shared" si="600"/>
        <v>0.005-0.142948695212123i</v>
      </c>
      <c r="N2046">
        <f t="shared" si="601"/>
        <v>42.686743105936443</v>
      </c>
      <c r="O2046">
        <f t="shared" si="602"/>
        <v>24.699576038397741</v>
      </c>
      <c r="P2046" s="3">
        <f t="shared" si="603"/>
        <v>24.699576038397741</v>
      </c>
      <c r="Q2046" s="3">
        <f t="shared" si="604"/>
        <v>-137.31325689406356</v>
      </c>
      <c r="R2046">
        <f t="shared" si="605"/>
        <v>42.686743105936443</v>
      </c>
      <c r="S2046">
        <f t="shared" si="606"/>
        <v>1.9846186799166559</v>
      </c>
      <c r="T2046">
        <f t="shared" si="589"/>
        <v>24.699576038397741</v>
      </c>
    </row>
    <row r="2047" spans="1:20" x14ac:dyDescent="0.25">
      <c r="A2047">
        <f t="shared" si="590"/>
        <v>12517.111892340501</v>
      </c>
      <c r="B2047">
        <f t="shared" si="607"/>
        <v>1992.160230900339</v>
      </c>
      <c r="C2047" t="str">
        <f t="shared" si="591"/>
        <v>-12.5383324355426-11.5757213034136i</v>
      </c>
      <c r="D2047" t="str">
        <f t="shared" si="592"/>
        <v>3.47809892367878-7.99858680668604i</v>
      </c>
      <c r="E2047" t="str">
        <f t="shared" si="593"/>
        <v>157.083744443372+0.347571702424067i</v>
      </c>
      <c r="F2047" t="str">
        <f t="shared" si="594"/>
        <v>2.9099057081653-74.9759381144241i</v>
      </c>
      <c r="G2047" t="str">
        <f t="shared" si="595"/>
        <v>0.999998556056806-0.00120164100656083i</v>
      </c>
      <c r="H2047" t="str">
        <f t="shared" si="596"/>
        <v>18.7413545441311+50.2479128948406i</v>
      </c>
      <c r="I2047" t="str">
        <f t="shared" si="597"/>
        <v>25.8763092391416-8.52361230796833i</v>
      </c>
      <c r="K2047" t="str">
        <f t="shared" si="598"/>
        <v>0.0325812948187955-0.0941638306677861i</v>
      </c>
      <c r="L2047" t="str">
        <f t="shared" si="599"/>
        <v>0.000833333333333333-0.404714455958953i</v>
      </c>
      <c r="M2047" t="str">
        <f t="shared" si="600"/>
        <v>0.005-0.142407546535289i</v>
      </c>
      <c r="N2047">
        <f t="shared" si="601"/>
        <v>42.714018248218139</v>
      </c>
      <c r="O2047">
        <f t="shared" si="602"/>
        <v>24.642019653262224</v>
      </c>
      <c r="P2047" s="3">
        <f t="shared" si="603"/>
        <v>24.642019653262224</v>
      </c>
      <c r="Q2047" s="3">
        <f t="shared" si="604"/>
        <v>-137.28598175178186</v>
      </c>
      <c r="R2047">
        <f t="shared" si="605"/>
        <v>42.714018248218139</v>
      </c>
      <c r="S2047">
        <f t="shared" si="606"/>
        <v>1.992160230900339</v>
      </c>
      <c r="T2047">
        <f t="shared" si="589"/>
        <v>24.642019653262224</v>
      </c>
    </row>
    <row r="2048" spans="1:20" x14ac:dyDescent="0.25">
      <c r="A2048">
        <f t="shared" si="590"/>
        <v>12564.676917531395</v>
      </c>
      <c r="B2048">
        <f t="shared" si="607"/>
        <v>1999.7304397777602</v>
      </c>
      <c r="C2048" t="str">
        <f t="shared" si="591"/>
        <v>-12.4499850939379-11.5053114073109i</v>
      </c>
      <c r="D2048" t="str">
        <f t="shared" si="592"/>
        <v>3.47809872512369-7.96837947982348i</v>
      </c>
      <c r="E2048" t="str">
        <f t="shared" si="593"/>
        <v>157.083699110943+0.361193949730802i</v>
      </c>
      <c r="F2048" t="str">
        <f t="shared" si="594"/>
        <v>2.90990567617142-74.6921346279607i</v>
      </c>
      <c r="G2048" t="str">
        <f t="shared" si="595"/>
        <v>0.999998545062004-0.00120620722912373i</v>
      </c>
      <c r="H2048" t="str">
        <f t="shared" si="596"/>
        <v>18.7718789902476+50.4640123788893i</v>
      </c>
      <c r="I2048" t="str">
        <f t="shared" si="597"/>
        <v>25.8896418536319-8.49877978472787i</v>
      </c>
      <c r="K2048" t="str">
        <f t="shared" si="598"/>
        <v>0.032376473058984-0.0938721152867564i</v>
      </c>
      <c r="L2048" t="str">
        <f t="shared" si="599"/>
        <v>0.000833333333333333-0.403182362979629i</v>
      </c>
      <c r="M2048" t="str">
        <f t="shared" si="600"/>
        <v>0.005-0.141868446438822i</v>
      </c>
      <c r="N2048">
        <f t="shared" si="601"/>
        <v>42.741719279217421</v>
      </c>
      <c r="O2048">
        <f t="shared" si="602"/>
        <v>24.584479557496238</v>
      </c>
      <c r="P2048" s="3">
        <f t="shared" si="603"/>
        <v>24.584479557496238</v>
      </c>
      <c r="Q2048" s="3">
        <f t="shared" si="604"/>
        <v>-137.25828072078258</v>
      </c>
      <c r="R2048">
        <f t="shared" si="605"/>
        <v>42.741719279217421</v>
      </c>
      <c r="S2048">
        <f t="shared" si="606"/>
        <v>1.9997304397777602</v>
      </c>
      <c r="T2048">
        <f t="shared" si="589"/>
        <v>24.584479557496238</v>
      </c>
    </row>
    <row r="2049" spans="1:20" x14ac:dyDescent="0.25">
      <c r="A2049">
        <f t="shared" si="590"/>
        <v>12612.422689818015</v>
      </c>
      <c r="B2049">
        <f t="shared" si="607"/>
        <v>2007.3294154489158</v>
      </c>
      <c r="C2049" t="str">
        <f t="shared" si="591"/>
        <v>-12.3621935942366-11.4354376542351i</v>
      </c>
      <c r="D2049" t="str">
        <f t="shared" si="592"/>
        <v>3.47809852505675-7.93828678076664i</v>
      </c>
      <c r="E2049" t="str">
        <f t="shared" si="593"/>
        <v>157.083705748413+0.37483559046067i</v>
      </c>
      <c r="F2049" t="str">
        <f t="shared" si="594"/>
        <v>2.90990564393392-74.4094056129294i</v>
      </c>
      <c r="G2049" t="str">
        <f t="shared" si="595"/>
        <v>0.999998533983482-0.00121079080318061i</v>
      </c>
      <c r="H2049" t="str">
        <f t="shared" si="596"/>
        <v>18.8026893082836+50.6812452672789i</v>
      </c>
      <c r="I2049" t="str">
        <f t="shared" si="597"/>
        <v>25.9030893131041-8.47408842805754i</v>
      </c>
      <c r="K2049" t="str">
        <f t="shared" si="598"/>
        <v>0.0321729199861217-0.0935808618136442i</v>
      </c>
      <c r="L2049" t="str">
        <f t="shared" si="599"/>
        <v>0.000833333333333333-0.401656069913956i</v>
      </c>
      <c r="M2049" t="str">
        <f t="shared" si="600"/>
        <v>0.005-0.141331387167585i</v>
      </c>
      <c r="N2049">
        <f t="shared" si="601"/>
        <v>42.769845876356669</v>
      </c>
      <c r="O2049">
        <f t="shared" si="602"/>
        <v>24.526956060821703</v>
      </c>
      <c r="P2049" s="3">
        <f t="shared" si="603"/>
        <v>24.526956060821703</v>
      </c>
      <c r="Q2049" s="3">
        <f t="shared" si="604"/>
        <v>-137.23015412364333</v>
      </c>
      <c r="R2049">
        <f t="shared" si="605"/>
        <v>42.769845876356669</v>
      </c>
      <c r="S2049">
        <f t="shared" si="606"/>
        <v>2.0073294154489156</v>
      </c>
      <c r="T2049">
        <f t="shared" si="589"/>
        <v>24.526956060821703</v>
      </c>
    </row>
    <row r="2050" spans="1:20" x14ac:dyDescent="0.25">
      <c r="A2050">
        <f t="shared" si="590"/>
        <v>12660.349896039324</v>
      </c>
      <c r="B2050">
        <f t="shared" si="607"/>
        <v>2014.9572672276217</v>
      </c>
      <c r="C2050" t="str">
        <f t="shared" si="591"/>
        <v>-12.2749552096788-11.3660955445423i</v>
      </c>
      <c r="D2050" t="str">
        <f t="shared" si="592"/>
        <v>3.47809832346643-7.90830827662179i</v>
      </c>
      <c r="E2050" t="str">
        <f t="shared" si="593"/>
        <v>157.083764456925+0.388496654273817i</v>
      </c>
      <c r="F2050" t="str">
        <f t="shared" si="594"/>
        <v>2.90990561145095-74.1277470021783i</v>
      </c>
      <c r="G2050" t="str">
        <f t="shared" si="595"/>
        <v>0.999998522820603-0.00121539179466541i</v>
      </c>
      <c r="H2050" t="str">
        <f t="shared" si="596"/>
        <v>18.833788609195+50.8996199396216i</v>
      </c>
      <c r="I2050" t="str">
        <f t="shared" si="597"/>
        <v>25.9166527149923-8.4495381463276i</v>
      </c>
      <c r="K2050" t="str">
        <f t="shared" si="598"/>
        <v>0.031970629650613-0.0932900743071992i</v>
      </c>
      <c r="L2050" t="str">
        <f t="shared" si="599"/>
        <v>0.000833333333333333-0.400135554805695i</v>
      </c>
      <c r="M2050" t="str">
        <f t="shared" si="600"/>
        <v>0.005-0.140796360995801i</v>
      </c>
      <c r="N2050">
        <f t="shared" si="601"/>
        <v>42.798397708380179</v>
      </c>
      <c r="O2050">
        <f t="shared" si="602"/>
        <v>24.469449472834416</v>
      </c>
      <c r="P2050" s="3">
        <f t="shared" si="603"/>
        <v>24.469449472834416</v>
      </c>
      <c r="Q2050" s="3">
        <f t="shared" si="604"/>
        <v>-137.20160229161982</v>
      </c>
      <c r="R2050">
        <f t="shared" si="605"/>
        <v>42.798397708380179</v>
      </c>
      <c r="S2050">
        <f t="shared" si="606"/>
        <v>2.0149572672276217</v>
      </c>
      <c r="T2050">
        <f t="shared" si="589"/>
        <v>24.469449472834416</v>
      </c>
    </row>
    <row r="2051" spans="1:20" x14ac:dyDescent="0.25">
      <c r="A2051">
        <f t="shared" si="590"/>
        <v>12708.459225644274</v>
      </c>
      <c r="B2051">
        <f t="shared" si="607"/>
        <v>2022.6141048430868</v>
      </c>
      <c r="C2051" t="str">
        <f t="shared" si="591"/>
        <v>-12.1882672161303-11.2972806143862i</v>
      </c>
      <c r="D2051" t="str">
        <f t="shared" si="592"/>
        <v>3.47809812034113-7.87844353613797i</v>
      </c>
      <c r="E2051" t="str">
        <f t="shared" si="593"/>
        <v>157.083875339406+0.402177172097529i</v>
      </c>
      <c r="F2051" t="str">
        <f t="shared" si="594"/>
        <v>2.90990557872063-73.8471547439533i</v>
      </c>
      <c r="G2051" t="str">
        <f t="shared" si="595"/>
        <v>0.999998511572726-0.00122001026976259i</v>
      </c>
      <c r="H2051" t="str">
        <f t="shared" si="596"/>
        <v>18.865180044918+51.1191448645118i</v>
      </c>
      <c r="I2051" t="str">
        <f t="shared" si="597"/>
        <v>25.9303331689738-8.42512885399246i</v>
      </c>
      <c r="K2051" t="str">
        <f t="shared" si="598"/>
        <v>0.0317695961042395-0.0929997567686012i</v>
      </c>
      <c r="L2051" t="str">
        <f t="shared" si="599"/>
        <v>0.000833333333333333-0.398620795781724i</v>
      </c>
      <c r="M2051" t="str">
        <f t="shared" si="600"/>
        <v>0.005-0.140263360226938i</v>
      </c>
      <c r="N2051">
        <f t="shared" si="601"/>
        <v>42.827374435343216</v>
      </c>
      <c r="O2051">
        <f t="shared" si="602"/>
        <v>24.411960102999469</v>
      </c>
      <c r="P2051" s="3">
        <f t="shared" si="603"/>
        <v>24.411960102999469</v>
      </c>
      <c r="Q2051" s="3">
        <f t="shared" si="604"/>
        <v>-137.17262556465678</v>
      </c>
      <c r="R2051">
        <f t="shared" si="605"/>
        <v>42.827374435343216</v>
      </c>
      <c r="S2051">
        <f t="shared" si="606"/>
        <v>2.022614104843087</v>
      </c>
      <c r="T2051">
        <f t="shared" si="589"/>
        <v>24.411960102999469</v>
      </c>
    </row>
    <row r="2052" spans="1:20" x14ac:dyDescent="0.25">
      <c r="A2052">
        <f t="shared" si="590"/>
        <v>12756.751370701722</v>
      </c>
      <c r="B2052">
        <f t="shared" si="607"/>
        <v>2030.3000384414906</v>
      </c>
      <c r="C2052" t="str">
        <f t="shared" si="591"/>
        <v>-12.1021268922529-11.2289884355094i</v>
      </c>
      <c r="D2052" t="str">
        <f t="shared" si="592"/>
        <v>3.47809791566918-7.84869212970087i</v>
      </c>
      <c r="E2052" t="str">
        <f t="shared" si="593"/>
        <v>157.084038500587+0.415877176118034i</v>
      </c>
      <c r="F2052" t="str">
        <f t="shared" si="594"/>
        <v>2.90990554574111-73.5676248018416i</v>
      </c>
      <c r="G2052" t="str">
        <f t="shared" si="595"/>
        <v>0.999998500239203-0.00122464629490811i</v>
      </c>
      <c r="H2052" t="str">
        <f t="shared" si="596"/>
        <v>18.8968668090246+51.3398286007466i</v>
      </c>
      <c r="I2052" t="str">
        <f t="shared" si="597"/>
        <v>25.9441317971343-8.40086047165957i</v>
      </c>
      <c r="K2052" t="str">
        <f t="shared" si="598"/>
        <v>0.0315698134005946-0.0927099131418122i</v>
      </c>
      <c r="L2052" t="str">
        <f t="shared" si="599"/>
        <v>0.000833333333333333-0.397111771051728i</v>
      </c>
      <c r="M2052" t="str">
        <f t="shared" si="600"/>
        <v>0.005-0.139732377193603i</v>
      </c>
      <c r="N2052">
        <f t="shared" si="601"/>
        <v>42.8567757086021</v>
      </c>
      <c r="O2052">
        <f t="shared" si="602"/>
        <v>24.354488260646299</v>
      </c>
      <c r="P2052" s="3">
        <f t="shared" si="603"/>
        <v>24.354488260646299</v>
      </c>
      <c r="Q2052" s="3">
        <f t="shared" si="604"/>
        <v>-137.1432242913979</v>
      </c>
      <c r="R2052">
        <f t="shared" si="605"/>
        <v>42.8567757086021</v>
      </c>
      <c r="S2052">
        <f t="shared" si="606"/>
        <v>2.0303000384414904</v>
      </c>
      <c r="T2052">
        <f t="shared" si="589"/>
        <v>24.354488260646299</v>
      </c>
    </row>
    <row r="2053" spans="1:20" x14ac:dyDescent="0.25">
      <c r="A2053">
        <f t="shared" si="590"/>
        <v>12805.227025910392</v>
      </c>
      <c r="B2053">
        <f t="shared" si="607"/>
        <v>2038.0151785875685</v>
      </c>
      <c r="C2053" t="str">
        <f t="shared" si="591"/>
        <v>-12.0165315196711-11.1612146150338i</v>
      </c>
      <c r="D2053" t="str">
        <f t="shared" si="592"/>
        <v>3.47809770943878-7.8190536293263i</v>
      </c>
      <c r="E2053" t="str">
        <f t="shared" si="593"/>
        <v>157.084254047027+0.429596699772179i</v>
      </c>
      <c r="F2053" t="str">
        <f t="shared" si="594"/>
        <v>2.90990551251044-73.28915315471i</v>
      </c>
      <c r="G2053" t="str">
        <f t="shared" si="595"/>
        <v>0.999998488819382-0.00122929993679035i</v>
      </c>
      <c r="H2053" t="str">
        <f t="shared" si="596"/>
        <v>18.9288521373929+51.5616797985706i</v>
      </c>
      <c r="I2053" t="str">
        <f t="shared" si="597"/>
        <v>25.9580497341351-8.37673292616033i</v>
      </c>
      <c r="K2053" t="str">
        <f t="shared" si="598"/>
        <v>0.0313712755955094-0.092420547313923i</v>
      </c>
      <c r="L2053" t="str">
        <f t="shared" si="599"/>
        <v>0.000833333333333333-0.395608458907878i</v>
      </c>
      <c r="M2053" t="str">
        <f t="shared" si="600"/>
        <v>0.005-0.139203404257424i</v>
      </c>
      <c r="N2053">
        <f t="shared" si="601"/>
        <v>42.886601170805108</v>
      </c>
      <c r="O2053">
        <f t="shared" si="602"/>
        <v>24.297034254963137</v>
      </c>
      <c r="P2053" s="3">
        <f t="shared" si="603"/>
        <v>24.297034254963137</v>
      </c>
      <c r="Q2053" s="3">
        <f t="shared" si="604"/>
        <v>-137.11339882919489</v>
      </c>
      <c r="R2053">
        <f t="shared" si="605"/>
        <v>42.886601170805108</v>
      </c>
      <c r="S2053">
        <f t="shared" si="606"/>
        <v>2.0380151785875684</v>
      </c>
      <c r="T2053">
        <f t="shared" si="589"/>
        <v>24.297034254963137</v>
      </c>
    </row>
    <row r="2054" spans="1:20" x14ac:dyDescent="0.25">
      <c r="A2054">
        <f t="shared" si="590"/>
        <v>12853.886888608851</v>
      </c>
      <c r="B2054">
        <f t="shared" si="607"/>
        <v>2045.7596362662014</v>
      </c>
      <c r="C2054" t="str">
        <f t="shared" si="591"/>
        <v>-11.9314783831384-11.0939547952519i</v>
      </c>
      <c r="D2054" t="str">
        <f t="shared" si="592"/>
        <v>3.47809750163807-7.78952760865444i</v>
      </c>
      <c r="E2054" t="str">
        <f t="shared" si="593"/>
        <v>157.084522087127+0.443335777737933i</v>
      </c>
      <c r="F2054" t="str">
        <f t="shared" si="594"/>
        <v>2.90990547902676-73.0117357966508i</v>
      </c>
      <c r="G2054" t="str">
        <f t="shared" si="595"/>
        <v>0.999998477312605-0.0012339712623511i</v>
      </c>
      <c r="H2054" t="str">
        <f t="shared" si="596"/>
        <v>18.9611393088869+51.7847072009339i</v>
      </c>
      <c r="I2054" t="str">
        <f t="shared" si="597"/>
        <v>25.9720881273832-8.3527461506219i</v>
      </c>
      <c r="K2054" t="str">
        <f t="shared" si="598"/>
        <v>0.0311739767474769-0.0921316631155118i</v>
      </c>
      <c r="L2054" t="str">
        <f t="shared" si="599"/>
        <v>0.000833333333333333-0.394110837724524i</v>
      </c>
      <c r="M2054" t="str">
        <f t="shared" si="600"/>
        <v>0.005-0.13867643380895i</v>
      </c>
      <c r="N2054">
        <f t="shared" si="601"/>
        <v>42.916850455880336</v>
      </c>
      <c r="O2054">
        <f t="shared" si="602"/>
        <v>24.239598394992605</v>
      </c>
      <c r="P2054" s="3">
        <f t="shared" si="603"/>
        <v>24.239598394992605</v>
      </c>
      <c r="Q2054" s="3">
        <f t="shared" si="604"/>
        <v>-137.08314954411966</v>
      </c>
      <c r="R2054">
        <f t="shared" si="605"/>
        <v>42.916850455880336</v>
      </c>
      <c r="S2054">
        <f t="shared" si="606"/>
        <v>2.0457596362662014</v>
      </c>
      <c r="T2054">
        <f t="shared" si="589"/>
        <v>24.239598394992605</v>
      </c>
    </row>
    <row r="2055" spans="1:20" x14ac:dyDescent="0.25">
      <c r="A2055">
        <f t="shared" si="590"/>
        <v>12902.731658785566</v>
      </c>
      <c r="B2055">
        <f t="shared" si="607"/>
        <v>2053.5335228840131</v>
      </c>
      <c r="C2055" t="str">
        <f t="shared" si="591"/>
        <v>-11.846964770698-11.0272046534164i</v>
      </c>
      <c r="D2055" t="str">
        <f t="shared" si="592"/>
        <v>3.47809729225512-7.76011364294349i</v>
      </c>
      <c r="E2055" t="str">
        <f t="shared" si="593"/>
        <v>157.084842731152+0.457094445928424i</v>
      </c>
      <c r="F2055" t="str">
        <f t="shared" si="594"/>
        <v>2.90990544528812-72.7353687369226i</v>
      </c>
      <c r="G2055" t="str">
        <f t="shared" si="595"/>
        <v>0.999998465718211-0.00123866033878649i</v>
      </c>
      <c r="H2055" t="str">
        <f t="shared" si="596"/>
        <v>18.9937316460521+52.0089196447781i</v>
      </c>
      <c r="I2055" t="str">
        <f t="shared" si="597"/>
        <v>25.9862481372048-8.32890008454108i</v>
      </c>
      <c r="K2055" t="str">
        <f t="shared" si="598"/>
        <v>0.0309779109180653-0.0918432643209937i</v>
      </c>
      <c r="L2055" t="str">
        <f t="shared" si="599"/>
        <v>0.000833333333333333-0.392618885957885i</v>
      </c>
      <c r="M2055" t="str">
        <f t="shared" si="600"/>
        <v>0.005-0.138151458267534i</v>
      </c>
      <c r="N2055">
        <f t="shared" si="601"/>
        <v>42.947523189026782</v>
      </c>
      <c r="O2055">
        <f t="shared" si="602"/>
        <v>24.182180989625603</v>
      </c>
      <c r="P2055" s="3">
        <f t="shared" si="603"/>
        <v>24.182180989625603</v>
      </c>
      <c r="Q2055" s="3">
        <f t="shared" si="604"/>
        <v>-137.05247681097322</v>
      </c>
      <c r="R2055">
        <f t="shared" si="605"/>
        <v>42.947523189026782</v>
      </c>
      <c r="S2055">
        <f t="shared" si="606"/>
        <v>2.0535335228840133</v>
      </c>
      <c r="T2055">
        <f t="shared" si="589"/>
        <v>24.182180989625603</v>
      </c>
    </row>
    <row r="2056" spans="1:20" x14ac:dyDescent="0.25">
      <c r="A2056">
        <f t="shared" si="590"/>
        <v>12951.762039088951</v>
      </c>
      <c r="B2056">
        <f t="shared" si="607"/>
        <v>2061.3369502709725</v>
      </c>
      <c r="C2056" t="str">
        <f t="shared" si="591"/>
        <v>-11.7629879738435-10.9609599015309i</v>
      </c>
      <c r="D2056" t="str">
        <f t="shared" si="592"/>
        <v>3.47809708127784-7.73081130906354i</v>
      </c>
      <c r="E2056" t="str">
        <f t="shared" si="593"/>
        <v>157.085216091254+0.470872741481608i</v>
      </c>
      <c r="F2056" t="str">
        <f t="shared" si="594"/>
        <v>2.90990541129258-72.4600479998918i</v>
      </c>
      <c r="G2056" t="str">
        <f t="shared" si="595"/>
        <v>0.999998454035533-0.00124336723354801i</v>
      </c>
      <c r="H2056" t="str">
        <f t="shared" si="596"/>
        <v>19.026632515823+52.23432606234i</v>
      </c>
      <c r="I2056" t="str">
        <f t="shared" si="597"/>
        <v>26.0005309370205-8.30519467385931i</v>
      </c>
      <c r="K2056" t="str">
        <f t="shared" si="598"/>
        <v>0.0307830721723269-0.0915553546489776i</v>
      </c>
      <c r="L2056" t="str">
        <f t="shared" si="599"/>
        <v>0.000833333333333333-0.391132582145731i</v>
      </c>
      <c r="M2056" t="str">
        <f t="shared" si="600"/>
        <v>0.005-0.137628470081225i</v>
      </c>
      <c r="N2056">
        <f t="shared" si="601"/>
        <v>42.978618986702003</v>
      </c>
      <c r="O2056">
        <f t="shared" si="602"/>
        <v>24.124782347596636</v>
      </c>
      <c r="P2056" s="3">
        <f t="shared" si="603"/>
        <v>24.124782347596636</v>
      </c>
      <c r="Q2056" s="3">
        <f t="shared" si="604"/>
        <v>-137.021381013298</v>
      </c>
      <c r="R2056">
        <f t="shared" si="605"/>
        <v>42.978618986702003</v>
      </c>
      <c r="S2056">
        <f t="shared" si="606"/>
        <v>2.0613369502709724</v>
      </c>
      <c r="T2056">
        <f t="shared" si="589"/>
        <v>24.124782347596636</v>
      </c>
    </row>
    <row r="2057" spans="1:20" x14ac:dyDescent="0.25">
      <c r="A2057">
        <f t="shared" si="590"/>
        <v>13000.978734837488</v>
      </c>
      <c r="B2057">
        <f t="shared" si="607"/>
        <v>2069.1700306820021</v>
      </c>
      <c r="C2057" t="str">
        <f t="shared" si="591"/>
        <v>-11.6795452876754-10.8952162861412i</v>
      </c>
      <c r="D2057" t="str">
        <f t="shared" si="592"/>
        <v>3.47809686869414-7.70162018549062i</v>
      </c>
      <c r="E2057" t="str">
        <f t="shared" si="593"/>
        <v>157.085642281492+0.484670702752841i</v>
      </c>
      <c r="F2057" t="str">
        <f t="shared" si="594"/>
        <v>2.90990537703819-72.1857696249778i</v>
      </c>
      <c r="G2057" t="str">
        <f t="shared" si="595"/>
        <v>0.999998442263897-0.00124809201434338i</v>
      </c>
      <c r="H2057" t="str">
        <f t="shared" si="596"/>
        <v>19.059845330245+52.4609354824758i</v>
      </c>
      <c r="I2057" t="str">
        <f t="shared" si="597"/>
        <v>26.0149377135245-8.28162987104005i</v>
      </c>
      <c r="K2057" t="str">
        <f t="shared" si="598"/>
        <v>0.0305894545792036-0.0912679377626245i</v>
      </c>
      <c r="L2057" t="str">
        <f t="shared" si="599"/>
        <v>0.000833333333333333-0.389651904907084i</v>
      </c>
      <c r="M2057" t="str">
        <f t="shared" si="600"/>
        <v>0.005-0.137107461726664i</v>
      </c>
      <c r="N2057">
        <f t="shared" si="601"/>
        <v>43.010137456615638</v>
      </c>
      <c r="O2057">
        <f t="shared" si="602"/>
        <v>24.067402777478645</v>
      </c>
      <c r="P2057" s="3">
        <f t="shared" si="603"/>
        <v>24.067402777478645</v>
      </c>
      <c r="Q2057" s="3">
        <f t="shared" si="604"/>
        <v>-136.98986254338436</v>
      </c>
      <c r="R2057">
        <f t="shared" si="605"/>
        <v>43.010137456615638</v>
      </c>
      <c r="S2057">
        <f t="shared" si="606"/>
        <v>2.069170030682002</v>
      </c>
      <c r="T2057">
        <f t="shared" si="589"/>
        <v>24.067402777478645</v>
      </c>
    </row>
    <row r="2058" spans="1:20" x14ac:dyDescent="0.25">
      <c r="A2058">
        <f t="shared" si="590"/>
        <v>13050.382454029872</v>
      </c>
      <c r="B2058">
        <f t="shared" si="607"/>
        <v>2077.0328767985939</v>
      </c>
      <c r="C2058" t="str">
        <f t="shared" si="591"/>
        <v>-11.5966340110555-10.8299695881236i</v>
      </c>
      <c r="D2058" t="str">
        <f t="shared" si="592"/>
        <v>3.47809665449174-7.67253985230044i</v>
      </c>
      <c r="E2058" t="str">
        <f t="shared" si="593"/>
        <v>157.086121417849+0.498488369306652i</v>
      </c>
      <c r="F2058" t="str">
        <f t="shared" si="594"/>
        <v>2.90990534252295-71.9125296665934i</v>
      </c>
      <c r="G2058" t="str">
        <f t="shared" si="595"/>
        <v>0.999998430402628-0.00125283474913765i</v>
      </c>
      <c r="H2058" t="str">
        <f t="shared" si="596"/>
        <v>19.0933735472094+52.6887570320102i</v>
      </c>
      <c r="I2058" t="str">
        <f t="shared" si="597"/>
        <v>26.0294696668657-8.25820563514671i</v>
      </c>
      <c r="K2058" t="str">
        <f t="shared" si="598"/>
        <v>0.0303970522119213-0.0909810172700035i</v>
      </c>
      <c r="L2058" t="str">
        <f t="shared" si="599"/>
        <v>0.000833333333333333-0.388176832941904i</v>
      </c>
      <c r="M2058" t="str">
        <f t="shared" si="600"/>
        <v>0.005-0.13658842570897i</v>
      </c>
      <c r="N2058">
        <f t="shared" si="601"/>
        <v>43.042078197713749</v>
      </c>
      <c r="O2058">
        <f t="shared" si="602"/>
        <v>24.01004258767701</v>
      </c>
      <c r="P2058" s="3">
        <f t="shared" si="603"/>
        <v>24.01004258767701</v>
      </c>
      <c r="Q2058" s="3">
        <f t="shared" si="604"/>
        <v>-136.95792180228625</v>
      </c>
      <c r="R2058">
        <f t="shared" si="605"/>
        <v>43.042078197713749</v>
      </c>
      <c r="S2058">
        <f t="shared" si="606"/>
        <v>2.0770328767985937</v>
      </c>
      <c r="T2058">
        <f t="shared" si="589"/>
        <v>24.01004258767701</v>
      </c>
    </row>
    <row r="2059" spans="1:20" x14ac:dyDescent="0.25">
      <c r="A2059">
        <f t="shared" si="590"/>
        <v>13099.973907355188</v>
      </c>
      <c r="B2059">
        <f t="shared" si="607"/>
        <v>2084.9256017304288</v>
      </c>
      <c r="C2059" t="str">
        <f t="shared" si="591"/>
        <v>-11.5142514467589-10.7652156224766i</v>
      </c>
      <c r="D2059" t="str">
        <f t="shared" si="592"/>
        <v>3.47809643865835-7.64356989116261i</v>
      </c>
      <c r="E2059" t="str">
        <f t="shared" si="593"/>
        <v>157.086653618254+0.512325781907789i</v>
      </c>
      <c r="F2059" t="str">
        <f t="shared" si="594"/>
        <v>2.90990530774492-71.6403241940905i</v>
      </c>
      <c r="G2059" t="str">
        <f t="shared" si="595"/>
        <v>0.999998418451042-0.00125759550615409i</v>
      </c>
      <c r="H2059" t="str">
        <f t="shared" si="596"/>
        <v>19.127220671203+52.9177999371055i</v>
      </c>
      <c r="I2059" t="str">
        <f t="shared" si="597"/>
        <v>26.0441280108329-8.23492193192321i</v>
      </c>
      <c r="K2059" t="str">
        <f t="shared" si="598"/>
        <v>0.0302058591483827-0.0906945967244525i</v>
      </c>
      <c r="L2059" t="str">
        <f t="shared" si="599"/>
        <v>0.000833333333333333-0.386707345030788i</v>
      </c>
      <c r="M2059" t="str">
        <f t="shared" si="600"/>
        <v>0.005-0.136071354561635i</v>
      </c>
      <c r="N2059">
        <f t="shared" si="601"/>
        <v>43.074440800171772</v>
      </c>
      <c r="O2059">
        <f t="shared" si="602"/>
        <v>23.952702086424743</v>
      </c>
      <c r="P2059" s="3">
        <f t="shared" si="603"/>
        <v>23.952702086424743</v>
      </c>
      <c r="Q2059" s="3">
        <f t="shared" si="604"/>
        <v>-136.92555919982823</v>
      </c>
      <c r="R2059">
        <f t="shared" si="605"/>
        <v>43.074440800171772</v>
      </c>
      <c r="S2059">
        <f t="shared" si="606"/>
        <v>2.0849256017304287</v>
      </c>
      <c r="T2059">
        <f t="shared" si="589"/>
        <v>23.952702086424743</v>
      </c>
    </row>
    <row r="2060" spans="1:20" x14ac:dyDescent="0.25">
      <c r="A2060">
        <f t="shared" si="590"/>
        <v>13149.753808203139</v>
      </c>
      <c r="B2060">
        <f t="shared" si="607"/>
        <v>2092.8483190170045</v>
      </c>
      <c r="C2060" t="str">
        <f t="shared" si="591"/>
        <v>-11.4323949016229-10.7009502381105i</v>
      </c>
      <c r="D2060" t="str">
        <f t="shared" si="592"/>
        <v>3.47809622118153-7.61470988533439i</v>
      </c>
      <c r="E2060" t="str">
        <f t="shared" si="593"/>
        <v>157.087239002602+0.526182982512049i</v>
      </c>
      <c r="F2060" t="str">
        <f t="shared" si="594"/>
        <v>2.90990527270208-71.3691492917021i</v>
      </c>
      <c r="G2060" t="str">
        <f t="shared" si="595"/>
        <v>0.999998406408451-0.00126237435387519i</v>
      </c>
      <c r="H2060" t="str">
        <f t="shared" si="596"/>
        <v>19.1613902540724+53.1480735246541i</v>
      </c>
      <c r="I2060" t="str">
        <f t="shared" si="597"/>
        <v>26.058913973042-8.21177873387581i</v>
      </c>
      <c r="K2060" t="str">
        <f t="shared" si="598"/>
        <v>0.0300158694715519-0.0904086796249387i</v>
      </c>
      <c r="L2060" t="str">
        <f t="shared" si="599"/>
        <v>0.000833333333333333-0.385243420034656i</v>
      </c>
      <c r="M2060" t="str">
        <f t="shared" si="600"/>
        <v>0.005-0.135556240846419i</v>
      </c>
      <c r="N2060">
        <f t="shared" si="601"/>
        <v>43.107224845383485</v>
      </c>
      <c r="O2060">
        <f t="shared" si="602"/>
        <v>23.895381581776697</v>
      </c>
      <c r="P2060" s="3">
        <f t="shared" si="603"/>
        <v>23.895381581776697</v>
      </c>
      <c r="Q2060" s="3">
        <f t="shared" si="604"/>
        <v>-136.89277515461652</v>
      </c>
      <c r="R2060">
        <f t="shared" si="605"/>
        <v>43.107224845383485</v>
      </c>
      <c r="S2060">
        <f t="shared" si="606"/>
        <v>2.0928483190170044</v>
      </c>
      <c r="T2060">
        <f t="shared" si="589"/>
        <v>23.895381581776697</v>
      </c>
    </row>
    <row r="2061" spans="1:20" x14ac:dyDescent="0.25">
      <c r="A2061">
        <f t="shared" si="590"/>
        <v>13199.722872674311</v>
      </c>
      <c r="B2061">
        <f t="shared" si="607"/>
        <v>2100.8011426292692</v>
      </c>
      <c r="C2061" t="str">
        <f t="shared" si="591"/>
        <v>-11.3510616866935-10.637169317637i</v>
      </c>
      <c r="D2061" t="str">
        <f t="shared" si="592"/>
        <v>3.47809600204877-7.58595941965475i</v>
      </c>
      <c r="E2061" t="str">
        <f t="shared" si="593"/>
        <v>157.087877692775+0.540060014259546i</v>
      </c>
      <c r="F2061" t="str">
        <f t="shared" si="594"/>
        <v>2.90990523739239-71.0990010584855i</v>
      </c>
      <c r="G2061" t="str">
        <f t="shared" si="595"/>
        <v>0.999998394274163-0.00126717136104367i</v>
      </c>
      <c r="H2061" t="str">
        <f t="shared" si="596"/>
        <v>19.1958858958029+53.3795872236959i</v>
      </c>
      <c r="I2061" t="str">
        <f t="shared" si="597"/>
        <v>26.0738287951269-8.18877602035666i</v>
      </c>
      <c r="K2061" t="str">
        <f t="shared" si="598"/>
        <v>0.0298270772698325-0.090123269416418i</v>
      </c>
      <c r="L2061" t="str">
        <f t="shared" si="599"/>
        <v>0.000833333333333333-0.383785036894457i</v>
      </c>
      <c r="M2061" t="str">
        <f t="shared" si="600"/>
        <v>0.005-0.135043077153237i</v>
      </c>
      <c r="N2061">
        <f t="shared" si="601"/>
        <v>43.140429905949276</v>
      </c>
      <c r="O2061">
        <f t="shared" si="602"/>
        <v>23.838081381603718</v>
      </c>
      <c r="P2061" s="3">
        <f t="shared" si="603"/>
        <v>23.838081381603718</v>
      </c>
      <c r="Q2061" s="3">
        <f t="shared" si="604"/>
        <v>-136.85957009405072</v>
      </c>
      <c r="R2061">
        <f t="shared" si="605"/>
        <v>43.140429905949276</v>
      </c>
      <c r="S2061">
        <f t="shared" si="606"/>
        <v>2.100801142629269</v>
      </c>
      <c r="T2061">
        <f t="shared" si="589"/>
        <v>23.838081381603718</v>
      </c>
    </row>
    <row r="2062" spans="1:20" x14ac:dyDescent="0.25">
      <c r="A2062">
        <f t="shared" si="590"/>
        <v>13249.881819590475</v>
      </c>
      <c r="B2062">
        <f t="shared" si="607"/>
        <v>2108.7841869712606</v>
      </c>
      <c r="C2062" t="str">
        <f t="shared" si="591"/>
        <v>-11.2702491173703-10.5738687771608i</v>
      </c>
      <c r="D2062" t="str">
        <f t="shared" si="592"/>
        <v>3.47809578124745-7.5573180805385i</v>
      </c>
      <c r="E2062" t="str">
        <f t="shared" si="593"/>
        <v>157.088569812664+0.553956921465699i</v>
      </c>
      <c r="F2062" t="str">
        <f t="shared" si="594"/>
        <v>2.90990520181383-70.829875608268i</v>
      </c>
      <c r="G2062" t="str">
        <f t="shared" si="595"/>
        <v>0.99999838204748-0.00127198659666344i</v>
      </c>
      <c r="H2062" t="str">
        <f t="shared" si="596"/>
        <v>19.2307112453129+53.6123505668564i</v>
      </c>
      <c r="I2062" t="str">
        <f t="shared" si="597"/>
        <v>26.0888737329334-8.16591377764963i</v>
      </c>
      <c r="K2062" t="str">
        <f t="shared" si="598"/>
        <v>0.0296394766374425-0.0898383694901998i</v>
      </c>
      <c r="L2062" t="str">
        <f t="shared" si="599"/>
        <v>0.000833333333333333-0.38233217463086i</v>
      </c>
      <c r="M2062" t="str">
        <f t="shared" si="600"/>
        <v>0.005-0.134531856100056i</v>
      </c>
      <c r="N2062">
        <f t="shared" si="601"/>
        <v>43.174055545667414</v>
      </c>
      <c r="O2062">
        <f t="shared" si="602"/>
        <v>23.780801793587912</v>
      </c>
      <c r="P2062" s="3">
        <f t="shared" si="603"/>
        <v>23.780801793587912</v>
      </c>
      <c r="Q2062" s="3">
        <f t="shared" si="604"/>
        <v>-136.82594445433259</v>
      </c>
      <c r="R2062">
        <f t="shared" si="605"/>
        <v>43.174055545667414</v>
      </c>
      <c r="S2062">
        <f t="shared" si="606"/>
        <v>2.1087841869712607</v>
      </c>
      <c r="T2062">
        <f t="shared" si="589"/>
        <v>23.780801793587912</v>
      </c>
    </row>
    <row r="2063" spans="1:20" x14ac:dyDescent="0.25">
      <c r="A2063">
        <f t="shared" si="590"/>
        <v>13300.23137050492</v>
      </c>
      <c r="B2063">
        <f t="shared" si="607"/>
        <v>2116.7975668817517</v>
      </c>
      <c r="C2063" t="str">
        <f t="shared" si="591"/>
        <v>-11.1899545135475-10.5110445660684i</v>
      </c>
      <c r="D2063" t="str">
        <f t="shared" si="592"/>
        <v>3.47809555876491-7.52878545597032i</v>
      </c>
      <c r="E2063" t="str">
        <f t="shared" si="593"/>
        <v>157.089315488183+0.567873749610476i</v>
      </c>
      <c r="F2063" t="str">
        <f t="shared" si="594"/>
        <v>2.90990516596438-70.5617690695903i</v>
      </c>
      <c r="G2063" t="str">
        <f t="shared" si="595"/>
        <v>0.999998369727698-0.00127682013000058i</v>
      </c>
      <c r="H2063" t="str">
        <f t="shared" si="596"/>
        <v>19.2658700012632+53.8463731918117i</v>
      </c>
      <c r="I2063" t="str">
        <f t="shared" si="597"/>
        <v>26.104050056717-8.14319199905734i</v>
      </c>
      <c r="K2063" t="str">
        <f t="shared" si="598"/>
        <v>0.0294530616747801-0.0895539831843089i</v>
      </c>
      <c r="L2063" t="str">
        <f t="shared" si="599"/>
        <v>0.000833333333333333-0.380884812343953i</v>
      </c>
      <c r="M2063" t="str">
        <f t="shared" si="600"/>
        <v>0.005-0.134022570332792i</v>
      </c>
      <c r="N2063">
        <f t="shared" si="601"/>
        <v>43.208101319521177</v>
      </c>
      <c r="O2063">
        <f t="shared" si="602"/>
        <v>23.723543125216146</v>
      </c>
      <c r="P2063" s="3">
        <f t="shared" si="603"/>
        <v>23.723543125216146</v>
      </c>
      <c r="Q2063" s="3">
        <f t="shared" si="604"/>
        <v>-136.79189868047882</v>
      </c>
      <c r="R2063">
        <f t="shared" si="605"/>
        <v>43.208101319521177</v>
      </c>
      <c r="S2063">
        <f t="shared" si="606"/>
        <v>2.1167975668817518</v>
      </c>
      <c r="T2063">
        <f t="shared" si="589"/>
        <v>23.723543125216146</v>
      </c>
    </row>
    <row r="2064" spans="1:20" x14ac:dyDescent="0.25">
      <c r="A2064">
        <f t="shared" si="590"/>
        <v>13350.77224971284</v>
      </c>
      <c r="B2064">
        <f t="shared" si="607"/>
        <v>2124.8413976359025</v>
      </c>
      <c r="C2064" t="str">
        <f t="shared" si="591"/>
        <v>-11.1101751997529-10.448692666819i</v>
      </c>
      <c r="D2064" t="str">
        <f t="shared" si="592"/>
        <v>3.4780953345883-7.50036113549865i</v>
      </c>
      <c r="E2064" t="str">
        <f t="shared" si="593"/>
        <v>157.090114847296+0.581810545333113i</v>
      </c>
      <c r="F2064" t="str">
        <f t="shared" si="594"/>
        <v>2.90990512984196-70.2946775856491i</v>
      </c>
      <c r="G2064" t="str">
        <f t="shared" si="595"/>
        <v>0.999998357314107-0.00128167203058441i</v>
      </c>
      <c r="H2064" t="str">
        <f t="shared" si="596"/>
        <v>19.3013659128832+54.081664842777i</v>
      </c>
      <c r="I2064" t="str">
        <f t="shared" si="597"/>
        <v>26.1193590513423-8.12061068499048i</v>
      </c>
      <c r="K2064" t="str">
        <f t="shared" si="598"/>
        <v>0.0292678264887853-0.0892701137838482i</v>
      </c>
      <c r="L2064" t="str">
        <f t="shared" si="599"/>
        <v>0.000833333333333333-0.379442929212944i</v>
      </c>
      <c r="M2064" t="str">
        <f t="shared" si="600"/>
        <v>0.005-0.133515212525196i</v>
      </c>
      <c r="N2064">
        <f t="shared" si="601"/>
        <v>43.242566773670319</v>
      </c>
      <c r="O2064">
        <f t="shared" si="602"/>
        <v>23.666305683774471</v>
      </c>
      <c r="P2064" s="3">
        <f t="shared" si="603"/>
        <v>23.666305683774471</v>
      </c>
      <c r="Q2064" s="3">
        <f t="shared" si="604"/>
        <v>-136.75743322632968</v>
      </c>
      <c r="R2064">
        <f t="shared" si="605"/>
        <v>43.242566773670319</v>
      </c>
      <c r="S2064">
        <f t="shared" si="606"/>
        <v>2.1248413976359024</v>
      </c>
      <c r="T2064">
        <f t="shared" si="589"/>
        <v>23.666305683774471</v>
      </c>
    </row>
    <row r="2065" spans="1:20" x14ac:dyDescent="0.25">
      <c r="A2065">
        <f t="shared" si="590"/>
        <v>13401.505184261749</v>
      </c>
      <c r="B2065">
        <f t="shared" si="607"/>
        <v>2132.915794946919</v>
      </c>
      <c r="C2065" t="str">
        <f t="shared" si="591"/>
        <v>-11.0309085052851-10.3868090947352i</v>
      </c>
      <c r="D2065" t="str">
        <f t="shared" si="592"/>
        <v>3.47809510870475-7.47204471022999i</v>
      </c>
      <c r="E2065" t="str">
        <f t="shared" si="593"/>
        <v>157.090968020034+0.595767356420897i</v>
      </c>
      <c r="F2065" t="str">
        <f t="shared" si="594"/>
        <v>2.90990509344449-70.0285973142438i</v>
      </c>
      <c r="G2065" t="str">
        <f t="shared" si="595"/>
        <v>0.999998344805995-0.00128654236820839i</v>
      </c>
      <c r="H2065" t="str">
        <f t="shared" si="596"/>
        <v>19.3372027808118+54.3182353720187i</v>
      </c>
      <c r="I2065" t="str">
        <f t="shared" si="597"/>
        <v>26.1348020164871-8.09816984305877i</v>
      </c>
      <c r="K2065" t="str">
        <f t="shared" si="598"/>
        <v>0.0290837651932969-0.0889867645213668i</v>
      </c>
      <c r="L2065" t="str">
        <f t="shared" si="599"/>
        <v>0.000833333333333333-0.378006504495859i</v>
      </c>
      <c r="M2065" t="str">
        <f t="shared" si="600"/>
        <v>0.005-0.133009775378757i</v>
      </c>
      <c r="N2065">
        <f t="shared" si="601"/>
        <v>43.277451445439567</v>
      </c>
      <c r="O2065">
        <f t="shared" si="602"/>
        <v>23.609089776342636</v>
      </c>
      <c r="P2065" s="3">
        <f t="shared" si="603"/>
        <v>23.609089776342636</v>
      </c>
      <c r="Q2065" s="3">
        <f t="shared" si="604"/>
        <v>-136.72254855456043</v>
      </c>
      <c r="R2065">
        <f t="shared" si="605"/>
        <v>43.277451445439567</v>
      </c>
      <c r="S2065">
        <f t="shared" si="606"/>
        <v>2.1329157949469191</v>
      </c>
      <c r="T2065">
        <f t="shared" si="589"/>
        <v>23.609089776342636</v>
      </c>
    </row>
    <row r="2066" spans="1:20" x14ac:dyDescent="0.25">
      <c r="A2066">
        <f t="shared" si="590"/>
        <v>13452.430903961942</v>
      </c>
      <c r="B2066">
        <f t="shared" si="607"/>
        <v>2141.0208749677172</v>
      </c>
      <c r="C2066" t="str">
        <f t="shared" si="591"/>
        <v>-10.9521517643474-10.3253898977936i</v>
      </c>
      <c r="D2066" t="str">
        <f t="shared" si="592"/>
        <v>3.47809488110125-7.44383577282294i</v>
      </c>
      <c r="E2066" t="str">
        <f t="shared" si="593"/>
        <v>157.091875138514+0.609744231802243i</v>
      </c>
      <c r="F2066" t="str">
        <f t="shared" si="594"/>
        <v>2.90990505676985-69.7635244277203i</v>
      </c>
      <c r="G2066" t="str">
        <f t="shared" si="595"/>
        <v>0.999998332202641-0.00129143121293119i</v>
      </c>
      <c r="H2066" t="str">
        <f t="shared" si="596"/>
        <v>19.373384457957+54.556094741395i</v>
      </c>
      <c r="I2066" t="str">
        <f t="shared" si="597"/>
        <v>26.15038026685-8.07586948816448i</v>
      </c>
      <c r="K2066" t="str">
        <f t="shared" si="598"/>
        <v>0.0289008719094012-0.0887039385772227i</v>
      </c>
      <c r="L2066" t="str">
        <f t="shared" si="599"/>
        <v>0.000833333333333333-0.376575517529248i</v>
      </c>
      <c r="M2066" t="str">
        <f t="shared" si="600"/>
        <v>0.005-0.132506251622591i</v>
      </c>
      <c r="N2066">
        <f t="shared" si="601"/>
        <v>43.312754863309152</v>
      </c>
      <c r="O2066">
        <f t="shared" si="602"/>
        <v>23.551895709788099</v>
      </c>
      <c r="P2066" s="3">
        <f t="shared" si="603"/>
        <v>23.551895709788099</v>
      </c>
      <c r="Q2066" s="3">
        <f t="shared" si="604"/>
        <v>-136.68724513669085</v>
      </c>
      <c r="R2066">
        <f t="shared" si="605"/>
        <v>43.312754863309152</v>
      </c>
      <c r="S2066">
        <f t="shared" si="606"/>
        <v>2.1410208749677171</v>
      </c>
      <c r="T2066">
        <f t="shared" si="589"/>
        <v>23.551895709788099</v>
      </c>
    </row>
    <row r="2067" spans="1:20" x14ac:dyDescent="0.25">
      <c r="A2067">
        <f t="shared" si="590"/>
        <v>13503.550141396998</v>
      </c>
      <c r="B2067">
        <f t="shared" si="607"/>
        <v>2149.1567542925945</v>
      </c>
      <c r="C2067" t="str">
        <f t="shared" si="591"/>
        <v>-10.8739023161794-10.2644311564147i</v>
      </c>
      <c r="D2067" t="str">
        <f t="shared" si="592"/>
        <v>3.47809465176469-7.41573391748234i</v>
      </c>
      <c r="E2067" t="str">
        <f t="shared" si="593"/>
        <v>157.092836336965+0.623741221536044i</v>
      </c>
      <c r="F2067" t="str">
        <f t="shared" si="594"/>
        <v>2.90990501981596-69.4994551129162i</v>
      </c>
      <c r="G2067" t="str">
        <f t="shared" si="595"/>
        <v>0.999998319503319-0.00129633863507768i</v>
      </c>
      <c r="H2067" t="str">
        <f t="shared" si="596"/>
        <v>19.4099148503706+54.7952530239224i</v>
      </c>
      <c r="I2067" t="str">
        <f t="shared" si="597"/>
        <v>26.1660951323615-8.05370964259718i</v>
      </c>
      <c r="K2067" t="str">
        <f t="shared" si="598"/>
        <v>0.0287191407657752-0.0884216390799476i</v>
      </c>
      <c r="L2067" t="str">
        <f t="shared" si="599"/>
        <v>0.000833333333333333-0.375149947727882i</v>
      </c>
      <c r="M2067" t="str">
        <f t="shared" si="600"/>
        <v>0.005-0.13200463401334i</v>
      </c>
      <c r="N2067">
        <f t="shared" si="601"/>
        <v>43.348476546902361</v>
      </c>
      <c r="O2067">
        <f t="shared" si="602"/>
        <v>23.494723790759661</v>
      </c>
      <c r="P2067" s="3">
        <f t="shared" si="603"/>
        <v>23.494723790759661</v>
      </c>
      <c r="Q2067" s="3">
        <f t="shared" si="604"/>
        <v>-136.65152345309764</v>
      </c>
      <c r="R2067">
        <f t="shared" si="605"/>
        <v>43.348476546902361</v>
      </c>
      <c r="S2067">
        <f t="shared" si="606"/>
        <v>2.1491567542925947</v>
      </c>
      <c r="T2067">
        <f t="shared" si="589"/>
        <v>23.494723790759661</v>
      </c>
    </row>
    <row r="2068" spans="1:20" x14ac:dyDescent="0.25">
      <c r="A2068">
        <f t="shared" si="590"/>
        <v>13554.863631934306</v>
      </c>
      <c r="B2068">
        <f t="shared" si="607"/>
        <v>2157.3235499589064</v>
      </c>
      <c r="C2068" t="str">
        <f t="shared" si="591"/>
        <v>-10.7961575051869-10.2039289832555i</v>
      </c>
      <c r="D2068" t="str">
        <f t="shared" si="592"/>
        <v>3.47809442068191-7.38773873995349i</v>
      </c>
      <c r="E2068" t="str">
        <f t="shared" si="593"/>
        <v>157.093851751739+0.637758376804718i</v>
      </c>
      <c r="F2068" t="str">
        <f t="shared" si="594"/>
        <v>2.9099049825807-69.2363855711061i</v>
      </c>
      <c r="G2068" t="str">
        <f t="shared" si="595"/>
        <v>0.9999983067073-0.00130126470523993i</v>
      </c>
      <c r="H2068" t="str">
        <f t="shared" si="596"/>
        <v>19.4467979181409+55.0357204053627i</v>
      </c>
      <c r="I2068" t="str">
        <f t="shared" si="597"/>
        <v>26.1819479583967-8.03169033613105i</v>
      </c>
      <c r="K2068" t="str">
        <f t="shared" si="598"/>
        <v>0.0285385658990286-0.0881398691066189i</v>
      </c>
      <c r="L2068" t="str">
        <f t="shared" si="599"/>
        <v>0.000833333333333333-0.373729774584461i</v>
      </c>
      <c r="M2068" t="str">
        <f t="shared" si="600"/>
        <v>0.005-0.131504915335067i</v>
      </c>
      <c r="N2068">
        <f t="shared" si="601"/>
        <v>43.38461600697832</v>
      </c>
      <c r="O2068">
        <f t="shared" si="602"/>
        <v>23.437574325682373</v>
      </c>
      <c r="P2068" s="3">
        <f t="shared" si="603"/>
        <v>23.437574325682373</v>
      </c>
      <c r="Q2068" s="3">
        <f t="shared" si="604"/>
        <v>-136.61538399302168</v>
      </c>
      <c r="R2068">
        <f t="shared" si="605"/>
        <v>43.38461600697832</v>
      </c>
      <c r="S2068">
        <f t="shared" si="606"/>
        <v>2.1573235499589063</v>
      </c>
      <c r="T2068">
        <f t="shared" si="589"/>
        <v>23.437574325682373</v>
      </c>
    </row>
    <row r="2069" spans="1:20" x14ac:dyDescent="0.25">
      <c r="A2069">
        <f t="shared" si="590"/>
        <v>13606.372113735659</v>
      </c>
      <c r="B2069">
        <f t="shared" si="607"/>
        <v>2165.5213794487504</v>
      </c>
      <c r="C2069" t="str">
        <f t="shared" si="591"/>
        <v>-10.7189146810687-10.1438795229991i</v>
      </c>
      <c r="D2069" t="str">
        <f t="shared" si="592"/>
        <v>3.47809418783958-7.3598498375162i</v>
      </c>
      <c r="E2069" t="str">
        <f t="shared" si="593"/>
        <v>157.094921521343+0.651795749905016i</v>
      </c>
      <c r="F2069" t="str">
        <f t="shared" si="594"/>
        <v>2.90990494506191-68.9743120179456i</v>
      </c>
      <c r="G2069" t="str">
        <f t="shared" si="595"/>
        <v>0.999998293813846-0.00130620949427826i</v>
      </c>
      <c r="H2069" t="str">
        <f t="shared" si="596"/>
        <v>19.4840376763039+55.2775071858485i</v>
      </c>
      <c r="I2069" t="str">
        <f t="shared" si="597"/>
        <v>26.197940105995-8.00981160612413i</v>
      </c>
      <c r="K2069" t="str">
        <f t="shared" si="598"/>
        <v>0.028359141454032-0.0878586316832191i</v>
      </c>
      <c r="L2069" t="str">
        <f t="shared" si="599"/>
        <v>0.000833333333333333-0.372314977669317i</v>
      </c>
      <c r="M2069" t="str">
        <f t="shared" si="600"/>
        <v>0.005-0.13100708839915i</v>
      </c>
      <c r="N2069">
        <f t="shared" si="601"/>
        <v>43.421172745417863</v>
      </c>
      <c r="O2069">
        <f t="shared" si="602"/>
        <v>23.380447620750743</v>
      </c>
      <c r="P2069" s="3">
        <f t="shared" si="603"/>
        <v>23.380447620750743</v>
      </c>
      <c r="Q2069" s="3">
        <f t="shared" si="604"/>
        <v>-136.57882725458214</v>
      </c>
      <c r="R2069">
        <f t="shared" si="605"/>
        <v>43.421172745417863</v>
      </c>
      <c r="S2069">
        <f t="shared" si="606"/>
        <v>2.1655213794487502</v>
      </c>
      <c r="T2069">
        <f t="shared" si="589"/>
        <v>23.380447620750743</v>
      </c>
    </row>
    <row r="2070" spans="1:20" x14ac:dyDescent="0.25">
      <c r="A2070">
        <f t="shared" si="590"/>
        <v>13658.076327767854</v>
      </c>
      <c r="B2070">
        <f t="shared" si="607"/>
        <v>2173.7503606906557</v>
      </c>
      <c r="C2070" t="str">
        <f t="shared" si="591"/>
        <v>-10.6421711989406-10.0842789521469i</v>
      </c>
      <c r="D2070" t="str">
        <f t="shared" si="592"/>
        <v>3.47809395322432-7.33206680897917i</v>
      </c>
      <c r="E2070" t="str">
        <f t="shared" si="593"/>
        <v>157.096045786447+0.665853394238576i</v>
      </c>
      <c r="F2070" t="str">
        <f t="shared" si="594"/>
        <v>2.90990490725743-68.7132306834195i</v>
      </c>
      <c r="G2070" t="str">
        <f t="shared" si="595"/>
        <v>0.999998280822216-0.00131117307332222i</v>
      </c>
      <c r="H2070" t="str">
        <f t="shared" si="596"/>
        <v>19.5216381957716+55.5206237815245i</v>
      </c>
      <c r="I2070" t="str">
        <f t="shared" si="597"/>
        <v>26.2140729520806-7.98807349761998i</v>
      </c>
      <c r="K2070" t="str">
        <f t="shared" si="598"/>
        <v>0.0281808615842483-0.0875779297850096i</v>
      </c>
      <c r="L2070" t="str">
        <f t="shared" si="599"/>
        <v>0.000833333333333333-0.370905536630124i</v>
      </c>
      <c r="M2070" t="str">
        <f t="shared" si="600"/>
        <v>0.005-0.130511146044182i</v>
      </c>
      <c r="N2070">
        <f t="shared" si="601"/>
        <v>43.458146255217031</v>
      </c>
      <c r="O2070">
        <f t="shared" si="602"/>
        <v>23.323343981922669</v>
      </c>
      <c r="P2070" s="3">
        <f t="shared" si="603"/>
        <v>23.323343981922669</v>
      </c>
      <c r="Q2070" s="3">
        <f t="shared" si="604"/>
        <v>-136.54185374478297</v>
      </c>
      <c r="R2070">
        <f t="shared" si="605"/>
        <v>43.458146255217031</v>
      </c>
      <c r="S2070">
        <f t="shared" si="606"/>
        <v>2.1737503606906556</v>
      </c>
      <c r="T2070">
        <f t="shared" si="589"/>
        <v>23.323343981922669</v>
      </c>
    </row>
    <row r="2071" spans="1:20" x14ac:dyDescent="0.25">
      <c r="A2071">
        <f t="shared" si="590"/>
        <v>13709.977017813373</v>
      </c>
      <c r="B2071">
        <f t="shared" si="607"/>
        <v>2182.0106120612804</v>
      </c>
      <c r="C2071" t="str">
        <f t="shared" si="591"/>
        <v>-10.5659244194587-10.0251234788103i</v>
      </c>
      <c r="D2071" t="str">
        <f t="shared" si="592"/>
        <v>3.47809371682264-7.30438925467407i</v>
      </c>
      <c r="E2071" t="str">
        <f t="shared" si="593"/>
        <v>157.097224689914+0.67993136430345i</v>
      </c>
      <c r="F2071" t="str">
        <f t="shared" si="594"/>
        <v>2.9099048691651-68.4531378117847i</v>
      </c>
      <c r="G2071" t="str">
        <f t="shared" si="595"/>
        <v>0.999998267731663-0.00131615551377161i</v>
      </c>
      <c r="H2071" t="str">
        <f t="shared" si="596"/>
        <v>19.5596036042793+55.7650807262247i</v>
      </c>
      <c r="I2071" t="str">
        <f t="shared" si="597"/>
        <v>26.230347889688-7.96647606345088i</v>
      </c>
      <c r="K2071" t="str">
        <f t="shared" si="598"/>
        <v>0.028003720452052-0.0872977663368954i</v>
      </c>
      <c r="L2071" t="str">
        <f t="shared" si="599"/>
        <v>0.000833333333333333-0.369501431191595i</v>
      </c>
      <c r="M2071" t="str">
        <f t="shared" si="600"/>
        <v>0.005-0.130017081135866i</v>
      </c>
      <c r="N2071">
        <f t="shared" si="601"/>
        <v>43.495536020474248</v>
      </c>
      <c r="O2071">
        <f t="shared" si="602"/>
        <v>23.266263714913702</v>
      </c>
      <c r="P2071" s="3">
        <f t="shared" si="603"/>
        <v>23.266263714913702</v>
      </c>
      <c r="Q2071" s="3">
        <f t="shared" si="604"/>
        <v>-136.50446397952575</v>
      </c>
      <c r="R2071">
        <f t="shared" si="605"/>
        <v>43.495536020474248</v>
      </c>
      <c r="S2071">
        <f t="shared" si="606"/>
        <v>2.1820106120612803</v>
      </c>
      <c r="T2071">
        <f t="shared" si="589"/>
        <v>23.266263714913702</v>
      </c>
    </row>
    <row r="2072" spans="1:20" x14ac:dyDescent="0.25">
      <c r="A2072">
        <f t="shared" si="590"/>
        <v>13762.074930481063</v>
      </c>
      <c r="B2072">
        <f t="shared" si="607"/>
        <v>2190.3022523871132</v>
      </c>
      <c r="C2072" t="str">
        <f t="shared" si="591"/>
        <v>-10.4901717089387-9.96640934250242i</v>
      </c>
      <c r="D2072" t="str">
        <f t="shared" si="592"/>
        <v>3.47809347862092-7.27681677644986i</v>
      </c>
      <c r="E2072" t="str">
        <f t="shared" si="593"/>
        <v>157.098458376817+0.694029715685456i</v>
      </c>
      <c r="F2072" t="str">
        <f t="shared" si="594"/>
        <v>2.90990483078272-68.1940296615178i</v>
      </c>
      <c r="G2072" t="str">
        <f t="shared" si="595"/>
        <v>0.999998254541433-0.00132115688729755i</v>
      </c>
      <c r="H2072" t="str">
        <f t="shared" si="596"/>
        <v>19.5979380873524+56.010888673177i</v>
      </c>
      <c r="I2072" t="str">
        <f t="shared" si="597"/>
        <v>26.2467663281918-7.94501936434416i</v>
      </c>
      <c r="K2072" t="str">
        <f t="shared" si="598"/>
        <v>0.0278277122290452-0.0870181442137919i</v>
      </c>
      <c r="L2072" t="str">
        <f t="shared" si="599"/>
        <v>0.000833333333333333-0.368102641155205i</v>
      </c>
      <c r="M2072" t="str">
        <f t="shared" si="600"/>
        <v>0.005-0.129524886566912i</v>
      </c>
      <c r="N2072">
        <f t="shared" si="601"/>
        <v>43.53334151638137</v>
      </c>
      <c r="O2072">
        <f t="shared" si="602"/>
        <v>23.209207125190421</v>
      </c>
      <c r="P2072" s="3">
        <f t="shared" si="603"/>
        <v>23.209207125190421</v>
      </c>
      <c r="Q2072" s="3">
        <f t="shared" si="604"/>
        <v>-136.46665848361863</v>
      </c>
      <c r="R2072">
        <f t="shared" si="605"/>
        <v>43.53334151638137</v>
      </c>
      <c r="S2072">
        <f t="shared" si="606"/>
        <v>2.1903022523871134</v>
      </c>
      <c r="T2072">
        <f t="shared" si="589"/>
        <v>23.209207125190421</v>
      </c>
    </row>
    <row r="2073" spans="1:20" x14ac:dyDescent="0.25">
      <c r="A2073">
        <f t="shared" si="590"/>
        <v>13814.370815216891</v>
      </c>
      <c r="B2073">
        <f t="shared" si="607"/>
        <v>2198.6254009461841</v>
      </c>
      <c r="C2073" t="str">
        <f t="shared" si="591"/>
        <v>-10.4149104394734-9.90813281393056i</v>
      </c>
      <c r="D2073" t="str">
        <f t="shared" si="592"/>
        <v>3.47809323860547-7.24934897766707i</v>
      </c>
      <c r="E2073" t="str">
        <f t="shared" si="593"/>
        <v>157.099746994455+0.708148505049427i</v>
      </c>
      <c r="F2073" t="str">
        <f t="shared" si="594"/>
        <v>2.90990479210809-67.9359025052615i</v>
      </c>
      <c r="G2073" t="str">
        <f t="shared" si="595"/>
        <v>0.999998241250766-0.00132617726584347i</v>
      </c>
      <c r="H2073" t="str">
        <f t="shared" si="596"/>
        <v>19.6366458892921+56.2580583967324i</v>
      </c>
      <c r="I2073" t="str">
        <f t="shared" si="597"/>
        <v>26.263329693539-7.92370346903043i</v>
      </c>
      <c r="K2073" t="str">
        <f t="shared" si="598"/>
        <v>0.027652831096371-0.0867390662409972i</v>
      </c>
      <c r="L2073" t="str">
        <f t="shared" si="599"/>
        <v>0.000833333333333333-0.36670914639889i</v>
      </c>
      <c r="M2073" t="str">
        <f t="shared" si="600"/>
        <v>0.005-0.129034555256935i</v>
      </c>
      <c r="N2073">
        <f t="shared" si="601"/>
        <v>43.571562209214477</v>
      </c>
      <c r="O2073">
        <f t="shared" si="602"/>
        <v>23.152174517964113</v>
      </c>
      <c r="P2073" s="3">
        <f t="shared" si="603"/>
        <v>23.152174517964113</v>
      </c>
      <c r="Q2073" s="3">
        <f t="shared" si="604"/>
        <v>-136.42843779078552</v>
      </c>
      <c r="R2073">
        <f t="shared" si="605"/>
        <v>43.571562209214477</v>
      </c>
      <c r="S2073">
        <f t="shared" si="606"/>
        <v>2.1986254009461841</v>
      </c>
      <c r="T2073">
        <f t="shared" si="589"/>
        <v>23.152174517964113</v>
      </c>
    </row>
    <row r="2074" spans="1:20" x14ac:dyDescent="0.25">
      <c r="A2074">
        <f t="shared" si="590"/>
        <v>13866.865424314716</v>
      </c>
      <c r="B2074">
        <f t="shared" si="607"/>
        <v>2206.9801774697798</v>
      </c>
      <c r="C2074" t="str">
        <f t="shared" si="591"/>
        <v>-10.3401379890492-9.85029019478897i</v>
      </c>
      <c r="D2074" t="str">
        <f t="shared" si="592"/>
        <v>3.47809299676246-7.22198546319207i</v>
      </c>
      <c r="E2074" t="str">
        <f t="shared" si="593"/>
        <v>157.101090692385+0.722287790129439i</v>
      </c>
      <c r="F2074" t="str">
        <f t="shared" si="594"/>
        <v>2.90990475313897-67.6787526297696i</v>
      </c>
      <c r="G2074" t="str">
        <f t="shared" si="595"/>
        <v>0.9999982278589-0.00133121672162616i</v>
      </c>
      <c r="H2074" t="str">
        <f t="shared" si="596"/>
        <v>19.6757313141804+56.5066007941313i</v>
      </c>
      <c r="I2074" t="str">
        <f t="shared" si="597"/>
        <v>26.2800394284864-7.90252845435354i</v>
      </c>
      <c r="K2074" t="str">
        <f t="shared" si="598"/>
        <v>0.0274790712450159-0.0864605351945573i</v>
      </c>
      <c r="L2074" t="str">
        <f t="shared" si="599"/>
        <v>0.000833333333333333-0.365320926876758i</v>
      </c>
      <c r="M2074" t="str">
        <f t="shared" si="600"/>
        <v>0.005-0.128546080152357i</v>
      </c>
      <c r="N2074">
        <f t="shared" si="601"/>
        <v>43.610197556321623</v>
      </c>
      <c r="O2074">
        <f t="shared" si="602"/>
        <v>23.095166198184973</v>
      </c>
      <c r="P2074" s="3">
        <f t="shared" si="603"/>
        <v>23.095166198184973</v>
      </c>
      <c r="Q2074" s="3">
        <f t="shared" si="604"/>
        <v>-136.38980244367838</v>
      </c>
      <c r="R2074">
        <f t="shared" si="605"/>
        <v>43.610197556321623</v>
      </c>
      <c r="S2074">
        <f t="shared" si="606"/>
        <v>2.2069801774697799</v>
      </c>
      <c r="T2074">
        <f t="shared" si="589"/>
        <v>23.095166198184973</v>
      </c>
    </row>
    <row r="2075" spans="1:20" x14ac:dyDescent="0.25">
      <c r="A2075">
        <f t="shared" si="590"/>
        <v>13919.559512927113</v>
      </c>
      <c r="B2075">
        <f t="shared" si="607"/>
        <v>2215.3667021441652</v>
      </c>
      <c r="C2075" t="str">
        <f t="shared" si="591"/>
        <v>-10.2658517416572-9.79287781755092i</v>
      </c>
      <c r="D2075" t="str">
        <f t="shared" si="592"/>
        <v>3.478092753078-7.19472583939136i</v>
      </c>
      <c r="E2075" t="str">
        <f t="shared" si="593"/>
        <v>157.102489622428+0.736447629720449i</v>
      </c>
      <c r="F2075" t="str">
        <f t="shared" si="594"/>
        <v>2.90990471387311-67.4225763358547i</v>
      </c>
      <c r="G2075" t="str">
        <f t="shared" si="595"/>
        <v>0.999998214365062-0.00133627532713683i</v>
      </c>
      <c r="H2075" t="str">
        <f t="shared" si="596"/>
        <v>19.7151987269078+56.756526887297i</v>
      </c>
      <c r="I2075" t="str">
        <f t="shared" si="597"/>
        <v>26.2968969928429-7.88149440538445i</v>
      </c>
      <c r="K2075" t="str">
        <f t="shared" si="598"/>
        <v>0.0273064268761099-0.0861825538016332i</v>
      </c>
      <c r="L2075" t="str">
        <f t="shared" si="599"/>
        <v>0.000833333333333333-0.363937962618807i</v>
      </c>
      <c r="M2075" t="str">
        <f t="shared" si="600"/>
        <v>0.005-0.128059454226297i</v>
      </c>
      <c r="N2075">
        <f t="shared" si="601"/>
        <v>43.6492470061159</v>
      </c>
      <c r="O2075">
        <f t="shared" si="602"/>
        <v>23.038182470534402</v>
      </c>
      <c r="P2075" s="3">
        <f t="shared" si="603"/>
        <v>23.038182470534402</v>
      </c>
      <c r="Q2075" s="3">
        <f t="shared" si="604"/>
        <v>-136.3507529938841</v>
      </c>
      <c r="R2075">
        <f t="shared" si="605"/>
        <v>43.6492470061159</v>
      </c>
      <c r="S2075">
        <f t="shared" si="606"/>
        <v>2.215366702144165</v>
      </c>
      <c r="T2075">
        <f t="shared" si="589"/>
        <v>23.038182470534402</v>
      </c>
    </row>
    <row r="2076" spans="1:20" x14ac:dyDescent="0.25">
      <c r="A2076">
        <f t="shared" si="590"/>
        <v>13972.453839076235</v>
      </c>
      <c r="B2076">
        <f t="shared" si="607"/>
        <v>2223.7850956123129</v>
      </c>
      <c r="C2076" t="str">
        <f t="shared" si="591"/>
        <v>-10.192049087406-9.73589204526342i</v>
      </c>
      <c r="D2076" t="str">
        <f t="shared" si="592"/>
        <v>3.47809250753804-7.167569714126i</v>
      </c>
      <c r="E2076" t="str">
        <f t="shared" si="593"/>
        <v>157.103943938699+0.750628083669845i</v>
      </c>
      <c r="F2076" t="str">
        <f t="shared" si="594"/>
        <v>2.90990467430827-67.1673699383352i</v>
      </c>
      <c r="G2076" t="str">
        <f t="shared" si="595"/>
        <v>0.999998200768476-0.0013413531551421i</v>
      </c>
      <c r="H2076" t="str">
        <f t="shared" si="596"/>
        <v>19.7550525542188+57.0078478246556i</v>
      </c>
      <c r="I2076" t="str">
        <f t="shared" si="597"/>
        <v>26.3139038637128-7.86060141553609i</v>
      </c>
      <c r="K2076" t="str">
        <f t="shared" si="598"/>
        <v>0.0271348922012244-0.0859051247408753i</v>
      </c>
      <c r="L2076" t="str">
        <f t="shared" si="599"/>
        <v>0.000833333333333333-0.36256023373063i</v>
      </c>
      <c r="M2076" t="str">
        <f t="shared" si="600"/>
        <v>0.005-0.127574670478478i</v>
      </c>
      <c r="N2076">
        <f t="shared" si="601"/>
        <v>43.688709998064496</v>
      </c>
      <c r="O2076">
        <f t="shared" si="602"/>
        <v>22.981223639419927</v>
      </c>
      <c r="P2076" s="3">
        <f t="shared" si="603"/>
        <v>22.981223639419927</v>
      </c>
      <c r="Q2076" s="3">
        <f t="shared" si="604"/>
        <v>-136.3112900019355</v>
      </c>
      <c r="R2076">
        <f t="shared" si="605"/>
        <v>43.688709998064496</v>
      </c>
      <c r="S2076">
        <f t="shared" si="606"/>
        <v>2.2237850956123131</v>
      </c>
      <c r="T2076">
        <f t="shared" si="589"/>
        <v>22.981223639419927</v>
      </c>
    </row>
    <row r="2077" spans="1:20" x14ac:dyDescent="0.25">
      <c r="A2077">
        <f t="shared" si="590"/>
        <v>14025.549163664724</v>
      </c>
      <c r="B2077">
        <f t="shared" si="607"/>
        <v>2232.2354789756396</v>
      </c>
      <c r="C2077" t="str">
        <f t="shared" si="591"/>
        <v>-10.1187274226293-9.67932927133976i</v>
      </c>
      <c r="D2077" t="str">
        <f t="shared" si="592"/>
        <v>3.47809226012846-7.14051669674587i</v>
      </c>
      <c r="E2077" t="str">
        <f t="shared" si="593"/>
        <v>157.105453797627+0.764829212867398i</v>
      </c>
      <c r="F2077" t="str">
        <f t="shared" si="594"/>
        <v>2.90990463444217-66.9131297659809i</v>
      </c>
      <c r="G2077" t="str">
        <f t="shared" si="595"/>
        <v>0.99999818706836-0.00134645027868507i</v>
      </c>
      <c r="H2077" t="str">
        <f t="shared" si="596"/>
        <v>19.795297285781+57.260574882998i</v>
      </c>
      <c r="I2077" t="str">
        <f t="shared" si="597"/>
        <v>26.3310615357473-7.83984958668148i</v>
      </c>
      <c r="K2077" t="str">
        <f t="shared" si="598"/>
        <v>0.0269644614426567-0.0856282506427852i</v>
      </c>
      <c r="L2077" t="str">
        <f t="shared" si="599"/>
        <v>0.000833333333333333-0.361187720393136i</v>
      </c>
      <c r="M2077" t="str">
        <f t="shared" si="600"/>
        <v>0.005-0.127091721935125i</v>
      </c>
      <c r="N2077">
        <f t="shared" si="601"/>
        <v>43.72858596267875</v>
      </c>
      <c r="O2077">
        <f t="shared" si="602"/>
        <v>22.924290008967692</v>
      </c>
      <c r="P2077" s="3">
        <f t="shared" si="603"/>
        <v>22.924290008967692</v>
      </c>
      <c r="Q2077" s="3">
        <f t="shared" si="604"/>
        <v>-136.27141403732125</v>
      </c>
      <c r="R2077">
        <f t="shared" si="605"/>
        <v>43.72858596267875</v>
      </c>
      <c r="S2077">
        <f t="shared" si="606"/>
        <v>2.2322354789756398</v>
      </c>
      <c r="T2077">
        <f t="shared" si="589"/>
        <v>22.924290008967692</v>
      </c>
    </row>
    <row r="2078" spans="1:20" x14ac:dyDescent="0.25">
      <c r="A2078">
        <f t="shared" si="590"/>
        <v>14078.846250486651</v>
      </c>
      <c r="B2078">
        <f t="shared" si="607"/>
        <v>2240.7179737957472</v>
      </c>
      <c r="C2078" t="str">
        <f t="shared" si="591"/>
        <v>-10.0458841499927-9.62318591935429i</v>
      </c>
      <c r="D2078" t="str">
        <f t="shared" si="592"/>
        <v>3.47809201083503-7.11356639808407i</v>
      </c>
      <c r="E2078" t="str">
        <f t="shared" si="593"/>
        <v>157.107019357972+0.779051079237336i</v>
      </c>
      <c r="F2078" t="str">
        <f t="shared" si="594"/>
        <v>2.90990459427249-66.6598521614616i</v>
      </c>
      <c r="G2078" t="str">
        <f t="shared" si="595"/>
        <v>0.999998173263926-0.00135156677108643i</v>
      </c>
      <c r="H2078" t="str">
        <f t="shared" si="596"/>
        <v>19.8359374752753+57.5147194693641i</v>
      </c>
      <c r="I2078" t="str">
        <f t="shared" si="597"/>
        <v>26.3483715213974-7.8192390292745i</v>
      </c>
      <c r="K2078" t="str">
        <f t="shared" si="598"/>
        <v>0.0267951288337177-0.0853519340900888i</v>
      </c>
      <c r="L2078" t="str">
        <f t="shared" si="599"/>
        <v>0.000833333333333333-0.35982040286226i</v>
      </c>
      <c r="M2078" t="str">
        <f t="shared" si="600"/>
        <v>0.005-0.126610601648859i</v>
      </c>
      <c r="N2078">
        <f t="shared" si="601"/>
        <v>43.768874321505734</v>
      </c>
      <c r="O2078">
        <f t="shared" si="602"/>
        <v>22.867381883016222</v>
      </c>
      <c r="P2078" s="3">
        <f t="shared" si="603"/>
        <v>22.867381883016222</v>
      </c>
      <c r="Q2078" s="3">
        <f t="shared" si="604"/>
        <v>-136.23112567849427</v>
      </c>
      <c r="R2078">
        <f t="shared" si="605"/>
        <v>43.768874321505734</v>
      </c>
      <c r="S2078">
        <f t="shared" si="606"/>
        <v>2.2407179737957472</v>
      </c>
      <c r="T2078">
        <f t="shared" si="589"/>
        <v>22.867381883016222</v>
      </c>
    </row>
    <row r="2079" spans="1:20" x14ac:dyDescent="0.25">
      <c r="A2079">
        <f t="shared" si="590"/>
        <v>14132.345866238502</v>
      </c>
      <c r="B2079">
        <f t="shared" si="607"/>
        <v>2249.2327020961711</v>
      </c>
      <c r="C2079" t="str">
        <f t="shared" si="591"/>
        <v>-9.97351667859774-9.56745844283687i</v>
      </c>
      <c r="D2079" t="str">
        <f t="shared" si="592"/>
        <v>3.47809175964342-7.08671843045148i</v>
      </c>
      <c r="E2079" t="str">
        <f t="shared" si="593"/>
        <v>157.108640780847+0.79329374572775i</v>
      </c>
      <c r="F2079" t="str">
        <f t="shared" si="594"/>
        <v>2.90990455379698-66.4075334812947i</v>
      </c>
      <c r="G2079" t="str">
        <f t="shared" si="595"/>
        <v>0.99999815935438-0.00135670270594541i</v>
      </c>
      <c r="H2079" t="str">
        <f t="shared" si="596"/>
        <v>19.8769777415081+57.7702931229656i</v>
      </c>
      <c r="I2079" t="str">
        <f t="shared" si="597"/>
        <v>26.3658353511727-7.79876986247304i</v>
      </c>
      <c r="K2079" t="str">
        <f t="shared" si="598"/>
        <v>0.0266268886190099-0.0850761776181035i</v>
      </c>
      <c r="L2079" t="str">
        <f t="shared" si="599"/>
        <v>0.000833333333333333-0.358458261468678i</v>
      </c>
      <c r="M2079" t="str">
        <f t="shared" si="600"/>
        <v>0.005-0.126131302698604i</v>
      </c>
      <c r="N2079">
        <f t="shared" si="601"/>
        <v>43.809574487119477</v>
      </c>
      <c r="O2079">
        <f t="shared" si="602"/>
        <v>22.810499565109584</v>
      </c>
      <c r="P2079" s="3">
        <f t="shared" si="603"/>
        <v>22.810499565109584</v>
      </c>
      <c r="Q2079" s="3">
        <f t="shared" si="604"/>
        <v>-136.19042551288052</v>
      </c>
      <c r="R2079">
        <f t="shared" si="605"/>
        <v>43.809574487119477</v>
      </c>
      <c r="S2079">
        <f t="shared" si="606"/>
        <v>2.2492327020961711</v>
      </c>
      <c r="T2079">
        <f t="shared" si="589"/>
        <v>22.810499565109584</v>
      </c>
    </row>
    <row r="2080" spans="1:20" x14ac:dyDescent="0.25">
      <c r="A2080">
        <f t="shared" si="590"/>
        <v>14186.048780530209</v>
      </c>
      <c r="B2080">
        <f t="shared" si="607"/>
        <v>2257.7797863641367</v>
      </c>
      <c r="C2080" t="str">
        <f t="shared" si="591"/>
        <v>-9.90162242408383-9.51214332506723i</v>
      </c>
      <c r="D2080" t="str">
        <f t="shared" si="592"/>
        <v>3.47809150653916-7.05997240763084i</v>
      </c>
      <c r="E2080" t="str">
        <f t="shared" si="593"/>
        <v>157.110318229738+0.807557276303566i</v>
      </c>
      <c r="F2080" t="str">
        <f t="shared" si="594"/>
        <v>2.90990451301325-66.1561700957906i</v>
      </c>
      <c r="G2080" t="str">
        <f t="shared" si="595"/>
        <v>0.99999814533892-0.0013618581571409i</v>
      </c>
      <c r="H2080" t="str">
        <f t="shared" si="596"/>
        <v>19.9184227695471+58.0273075171435i</v>
      </c>
      <c r="I2080" t="str">
        <f t="shared" si="597"/>
        <v>26.3834545739048-7.77844221426479i</v>
      </c>
      <c r="K2080" t="str">
        <f t="shared" si="598"/>
        <v>0.0264597350546989-0.084800983715104i</v>
      </c>
      <c r="L2080" t="str">
        <f t="shared" si="599"/>
        <v>0.000833333333333333-0.357101276617532i</v>
      </c>
      <c r="M2080" t="str">
        <f t="shared" si="600"/>
        <v>0.005-0.125653818189484i</v>
      </c>
      <c r="N2080">
        <f t="shared" si="601"/>
        <v>43.850685863110385</v>
      </c>
      <c r="O2080">
        <f t="shared" si="602"/>
        <v>22.753643358490262</v>
      </c>
      <c r="P2080" s="3">
        <f t="shared" si="603"/>
        <v>22.753643358490262</v>
      </c>
      <c r="Q2080" s="3">
        <f t="shared" si="604"/>
        <v>-136.14931413688961</v>
      </c>
      <c r="R2080">
        <f t="shared" si="605"/>
        <v>43.850685863110385</v>
      </c>
      <c r="S2080">
        <f t="shared" si="606"/>
        <v>2.2577797863641367</v>
      </c>
      <c r="T2080">
        <f t="shared" si="589"/>
        <v>22.753643358490262</v>
      </c>
    </row>
    <row r="2081" spans="1:20" x14ac:dyDescent="0.25">
      <c r="A2081">
        <f t="shared" si="590"/>
        <v>14239.955765896224</v>
      </c>
      <c r="B2081">
        <f t="shared" si="607"/>
        <v>2266.3593495523205</v>
      </c>
      <c r="C2081" t="str">
        <f t="shared" si="591"/>
        <v>-9.83019880872887-9.45723707887161i</v>
      </c>
      <c r="D2081" t="str">
        <f t="shared" si="592"/>
        <v>3.47809125150769-7.03332794487154i</v>
      </c>
      <c r="E2081" t="str">
        <f t="shared" si="593"/>
        <v>157.112051870528+0.821841735935757i</v>
      </c>
      <c r="F2081" t="str">
        <f t="shared" si="594"/>
        <v>2.90990447191899-65.9057583890027i</v>
      </c>
      <c r="G2081" t="str">
        <f t="shared" si="595"/>
        <v>0.999998131216741-0.00136703319883251i</v>
      </c>
      <c r="H2081" t="str">
        <f t="shared" si="596"/>
        <v>19.9602773118801+58.285774461353i</v>
      </c>
      <c r="I2081" t="str">
        <f t="shared" si="597"/>
        <v>26.401230757013-7.75825622159626i</v>
      </c>
      <c r="K2081" t="str">
        <f t="shared" si="598"/>
        <v>0.0262936624087856-0.0845263548226949i</v>
      </c>
      <c r="L2081" t="str">
        <f t="shared" si="599"/>
        <v>0.000833333333333333-0.355749428788137i</v>
      </c>
      <c r="M2081" t="str">
        <f t="shared" si="600"/>
        <v>0.005-0.125178141252724i</v>
      </c>
      <c r="N2081">
        <f t="shared" si="601"/>
        <v>43.892207844078314</v>
      </c>
      <c r="O2081">
        <f t="shared" si="602"/>
        <v>22.696813566093084</v>
      </c>
      <c r="P2081" s="3">
        <f t="shared" si="603"/>
        <v>22.696813566093084</v>
      </c>
      <c r="Q2081" s="3">
        <f t="shared" si="604"/>
        <v>-136.10779215592169</v>
      </c>
      <c r="R2081">
        <f t="shared" si="605"/>
        <v>43.892207844078314</v>
      </c>
      <c r="S2081">
        <f t="shared" si="606"/>
        <v>2.2663593495523204</v>
      </c>
      <c r="T2081">
        <f t="shared" si="589"/>
        <v>22.696813566093084</v>
      </c>
    </row>
    <row r="2082" spans="1:20" x14ac:dyDescent="0.25">
      <c r="A2082">
        <f t="shared" si="590"/>
        <v>14294.067597806632</v>
      </c>
      <c r="B2082">
        <f t="shared" si="607"/>
        <v>2274.9715150806196</v>
      </c>
      <c r="C2082" t="str">
        <f t="shared" si="591"/>
        <v>-9.75924326154628-9.40273624641755i</v>
      </c>
      <c r="D2082" t="str">
        <f t="shared" si="592"/>
        <v>3.47809099453433-7.00678465888387i</v>
      </c>
      <c r="E2082" t="str">
        <f t="shared" si="593"/>
        <v>157.113841871514+0.836147190592912i</v>
      </c>
      <c r="F2082" t="str">
        <f t="shared" si="594"/>
        <v>2.90990443051181-65.6562947586744i</v>
      </c>
      <c r="G2082" t="str">
        <f t="shared" si="595"/>
        <v>0.99999811698703-0.00137222790546163i</v>
      </c>
      <c r="H2082" t="str">
        <f t="shared" si="596"/>
        <v>20.0025461895975+58.545705903193i</v>
      </c>
      <c r="I2082" t="str">
        <f t="shared" si="597"/>
        <v>26.419165486779-7.73821203050406i</v>
      </c>
      <c r="K2082" t="str">
        <f t="shared" si="598"/>
        <v>0.0261286649613661-0.0842522933361735i</v>
      </c>
      <c r="L2082" t="str">
        <f t="shared" si="599"/>
        <v>0.000833333333333333-0.354402698533709i</v>
      </c>
      <c r="M2082" t="str">
        <f t="shared" si="600"/>
        <v>0.005-0.124704265045551i</v>
      </c>
      <c r="N2082">
        <f t="shared" si="601"/>
        <v>43.934139815622586</v>
      </c>
      <c r="O2082">
        <f t="shared" si="602"/>
        <v>22.640010490537477</v>
      </c>
      <c r="P2082" s="3">
        <f t="shared" si="603"/>
        <v>22.640010490537477</v>
      </c>
      <c r="Q2082" s="3">
        <f t="shared" si="604"/>
        <v>-136.06586018437741</v>
      </c>
      <c r="R2082">
        <f t="shared" si="605"/>
        <v>43.934139815622586</v>
      </c>
      <c r="S2082">
        <f t="shared" si="606"/>
        <v>2.2749715150806198</v>
      </c>
      <c r="T2082">
        <f t="shared" si="589"/>
        <v>22.640010490537477</v>
      </c>
    </row>
    <row r="2083" spans="1:20" x14ac:dyDescent="0.25">
      <c r="A2083">
        <f t="shared" si="590"/>
        <v>14348.385054678298</v>
      </c>
      <c r="B2083">
        <f t="shared" si="607"/>
        <v>2283.6164068379262</v>
      </c>
      <c r="C2083" t="str">
        <f t="shared" si="591"/>
        <v>-9.68875321838131-9.34863739901115i</v>
      </c>
      <c r="D2083" t="str">
        <f t="shared" si="592"/>
        <v>3.4780907356043-6.98034216783362i</v>
      </c>
      <c r="E2083" t="str">
        <f t="shared" si="593"/>
        <v>157.115688403429+0.850473707232258i</v>
      </c>
      <c r="F2083" t="str">
        <f t="shared" si="594"/>
        <v>2.90990438878934-65.4077756161877i</v>
      </c>
      <c r="G2083" t="str">
        <f t="shared" si="595"/>
        <v>0.999998102648968-0.00137744235175249i</v>
      </c>
      <c r="H2083" t="str">
        <f t="shared" si="596"/>
        <v>20.0452342936003+58.8071139304633i</v>
      </c>
      <c r="I2083" t="str">
        <f t="shared" si="597"/>
        <v>26.4372603686218-7.71830979624974i</v>
      </c>
      <c r="K2083" t="str">
        <f t="shared" si="598"/>
        <v>0.0259647370048928-0.0839788016049009i</v>
      </c>
      <c r="L2083" t="str">
        <f t="shared" si="599"/>
        <v>0.000833333333333333-0.35306106648108i</v>
      </c>
      <c r="M2083" t="str">
        <f t="shared" si="600"/>
        <v>0.005-0.124232182751097i</v>
      </c>
      <c r="N2083">
        <f t="shared" si="601"/>
        <v>43.97648115433455</v>
      </c>
      <c r="O2083">
        <f t="shared" si="602"/>
        <v>22.583234434121042</v>
      </c>
      <c r="P2083" s="3">
        <f t="shared" si="603"/>
        <v>22.583234434121042</v>
      </c>
      <c r="Q2083" s="3">
        <f t="shared" si="604"/>
        <v>-136.02351884566545</v>
      </c>
      <c r="R2083">
        <f t="shared" si="605"/>
        <v>43.97648115433455</v>
      </c>
      <c r="S2083">
        <f t="shared" si="606"/>
        <v>2.2836164068379263</v>
      </c>
      <c r="T2083">
        <f t="shared" si="589"/>
        <v>22.583234434121042</v>
      </c>
    </row>
    <row r="2084" spans="1:20" x14ac:dyDescent="0.25">
      <c r="A2084">
        <f t="shared" si="590"/>
        <v>14402.908917886078</v>
      </c>
      <c r="B2084">
        <f t="shared" si="607"/>
        <v>2292.2941491839106</v>
      </c>
      <c r="C2084" t="str">
        <f t="shared" si="591"/>
        <v>-9.61872612200449-9.29493713689369i</v>
      </c>
      <c r="D2084" t="str">
        <f t="shared" si="592"/>
        <v>3.4780904747027-6.95400009133655i</v>
      </c>
      <c r="E2084" t="str">
        <f t="shared" si="593"/>
        <v>157.117591639463+0.864821353790182i</v>
      </c>
      <c r="F2084" t="str">
        <f t="shared" si="594"/>
        <v>2.90990434674917-65.1601973865113i</v>
      </c>
      <c r="G2084" t="str">
        <f t="shared" si="595"/>
        <v>0.99999808820173-0.00138267661271325i</v>
      </c>
      <c r="H2084" t="str">
        <f t="shared" si="596"/>
        <v>20.0883465858321+59.0700107732625i</v>
      </c>
      <c r="I2084" t="str">
        <f t="shared" si="597"/>
        <v>26.4555170273807-7.69854968345697i</v>
      </c>
      <c r="K2084" t="str">
        <f t="shared" si="598"/>
        <v>0.0258018728444266-0.0837058819326678i</v>
      </c>
      <c r="L2084" t="str">
        <f t="shared" si="599"/>
        <v>0.000833333333333333-0.351724513330425i</v>
      </c>
      <c r="M2084" t="str">
        <f t="shared" si="600"/>
        <v>0.005-0.123761887578299i</v>
      </c>
      <c r="N2084">
        <f t="shared" si="601"/>
        <v>44.019231227788879</v>
      </c>
      <c r="O2084">
        <f t="shared" si="602"/>
        <v>22.52648569881228</v>
      </c>
      <c r="P2084" s="3">
        <f t="shared" si="603"/>
        <v>22.52648569881228</v>
      </c>
      <c r="Q2084" s="3">
        <f t="shared" si="604"/>
        <v>-135.98076877221112</v>
      </c>
      <c r="R2084">
        <f t="shared" si="605"/>
        <v>44.019231227788879</v>
      </c>
      <c r="S2084">
        <f t="shared" si="606"/>
        <v>2.2922941491839106</v>
      </c>
      <c r="T2084">
        <f t="shared" si="589"/>
        <v>22.52648569881228</v>
      </c>
    </row>
    <row r="2085" spans="1:20" x14ac:dyDescent="0.25">
      <c r="A2085">
        <f t="shared" si="590"/>
        <v>14457.639971774046</v>
      </c>
      <c r="B2085">
        <f t="shared" si="607"/>
        <v>2301.0048669508096</v>
      </c>
      <c r="C2085" t="str">
        <f t="shared" si="591"/>
        <v>-9.54915942220328-9.24163208903921i</v>
      </c>
      <c r="D2085" t="str">
        <f t="shared" si="592"/>
        <v>3.47809021181454-6.92775805045294i</v>
      </c>
      <c r="E2085" t="str">
        <f t="shared" si="593"/>
        <v>157.119551755283+0.879190199172792i</v>
      </c>
      <c r="F2085" t="str">
        <f t="shared" si="594"/>
        <v>2.90990430438892-64.9135565081497i</v>
      </c>
      <c r="G2085" t="str">
        <f t="shared" si="595"/>
        <v>0.999998073644484-0.00138793076363708i</v>
      </c>
      <c r="H2085" t="str">
        <f t="shared" si="596"/>
        <v>20.1318881005382+59.3344088061224i</v>
      </c>
      <c r="I2085" t="str">
        <f t="shared" si="597"/>
        <v>26.473937107602-7.67893186625246i</v>
      </c>
      <c r="K2085" t="str">
        <f t="shared" si="598"/>
        <v>0.0256400667978859-0.083433536578061i</v>
      </c>
      <c r="L2085" t="str">
        <f t="shared" si="599"/>
        <v>0.000833333333333333-0.350393019854976i</v>
      </c>
      <c r="M2085" t="str">
        <f t="shared" si="600"/>
        <v>0.005-0.123293372761804i</v>
      </c>
      <c r="N2085">
        <f t="shared" si="601"/>
        <v>44.062389394535899</v>
      </c>
      <c r="O2085">
        <f t="shared" si="602"/>
        <v>22.46976458624351</v>
      </c>
      <c r="P2085" s="3">
        <f t="shared" si="603"/>
        <v>22.46976458624351</v>
      </c>
      <c r="Q2085" s="3">
        <f t="shared" si="604"/>
        <v>-135.9376106054641</v>
      </c>
      <c r="R2085">
        <f t="shared" si="605"/>
        <v>44.062389394535899</v>
      </c>
      <c r="S2085">
        <f t="shared" si="606"/>
        <v>2.3010048669508096</v>
      </c>
      <c r="T2085">
        <f t="shared" si="589"/>
        <v>22.46976458624351</v>
      </c>
    </row>
    <row r="2086" spans="1:20" x14ac:dyDescent="0.25">
      <c r="A2086">
        <f t="shared" si="590"/>
        <v>14512.579003666788</v>
      </c>
      <c r="B2086">
        <f t="shared" si="607"/>
        <v>2309.7486854452227</v>
      </c>
      <c r="C2086" t="str">
        <f t="shared" si="591"/>
        <v>-9.48005057587148-9.18871891295232i</v>
      </c>
      <c r="D2086" t="str">
        <f t="shared" si="592"/>
        <v>3.47808994692465-6.90161566768199i</v>
      </c>
      <c r="E2086" t="str">
        <f t="shared" si="593"/>
        <v>157.121568929056+0.893580313247327i</v>
      </c>
      <c r="F2086" t="str">
        <f t="shared" si="594"/>
        <v>2.90990426170609-64.6678494330901i</v>
      </c>
      <c r="G2086" t="str">
        <f t="shared" si="595"/>
        <v>0.999998058976394-0.0013932048801032i</v>
      </c>
      <c r="H2086" t="str">
        <f t="shared" si="596"/>
        <v>20.1758639455489+59.6003205501802i</v>
      </c>
      <c r="I2086" t="str">
        <f t="shared" si="597"/>
        <v>26.4925222738302-7.65945652840886i</v>
      </c>
      <c r="K2086" t="str">
        <f t="shared" si="598"/>
        <v>0.0254793131962893-0.0831617677548292i</v>
      </c>
      <c r="L2086" t="str">
        <f t="shared" si="599"/>
        <v>0.000833333333333333-0.349066566900754i</v>
      </c>
      <c r="M2086" t="str">
        <f t="shared" si="600"/>
        <v>0.005-0.122826631561869i</v>
      </c>
      <c r="N2086">
        <f t="shared" si="601"/>
        <v>44.10595500409346</v>
      </c>
      <c r="O2086">
        <f t="shared" si="602"/>
        <v>22.413071397703476</v>
      </c>
      <c r="P2086" s="3">
        <f t="shared" si="603"/>
        <v>22.413071397703476</v>
      </c>
      <c r="Q2086" s="3">
        <f t="shared" si="604"/>
        <v>-135.89404499590654</v>
      </c>
      <c r="R2086">
        <f t="shared" si="605"/>
        <v>44.10595500409346</v>
      </c>
      <c r="S2086">
        <f t="shared" si="606"/>
        <v>2.3097486854452227</v>
      </c>
      <c r="T2086">
        <f t="shared" si="589"/>
        <v>22.413071397703476</v>
      </c>
    </row>
    <row r="2087" spans="1:20" x14ac:dyDescent="0.25">
      <c r="A2087">
        <f t="shared" si="590"/>
        <v>14567.726803880721</v>
      </c>
      <c r="B2087">
        <f t="shared" si="607"/>
        <v>2318.5257304499146</v>
      </c>
      <c r="C2087" t="str">
        <f t="shared" si="591"/>
        <v>-9.41139704709703-9.1361942944672i</v>
      </c>
      <c r="D2087" t="str">
        <f t="shared" si="592"/>
        <v>3.47808968001782-6.87557256695669i</v>
      </c>
      <c r="E2087" t="str">
        <f t="shared" si="593"/>
        <v>157.123643341467+0.907991766832762i</v>
      </c>
      <c r="F2087" t="str">
        <f t="shared" si="594"/>
        <v>2.90990421869827-64.4230726267546i</v>
      </c>
      <c r="G2087" t="str">
        <f t="shared" si="595"/>
        <v>0.999998044196616-0.00139849903797805i</v>
      </c>
      <c r="H2087" t="str">
        <f t="shared" si="596"/>
        <v>20.2202793035931+59.8677586753902i</v>
      </c>
      <c r="I2087" t="str">
        <f t="shared" si="597"/>
        <v>26.5112742109071-7.64012386349281i</v>
      </c>
      <c r="K2087" t="str">
        <f t="shared" si="598"/>
        <v>0.0253196063839953-0.0828905776322489i</v>
      </c>
      <c r="L2087" t="str">
        <f t="shared" si="599"/>
        <v>0.000833333333333333-0.347745135386286i</v>
      </c>
      <c r="M2087" t="str">
        <f t="shared" si="600"/>
        <v>0.005-0.122361657264265i</v>
      </c>
      <c r="N2087">
        <f t="shared" si="601"/>
        <v>44.149927396940001</v>
      </c>
      <c r="O2087">
        <f t="shared" si="602"/>
        <v>22.356406434130388</v>
      </c>
      <c r="P2087" s="3">
        <f t="shared" si="603"/>
        <v>22.356406434130388</v>
      </c>
      <c r="Q2087" s="3">
        <f t="shared" si="604"/>
        <v>-135.85007260306</v>
      </c>
      <c r="R2087">
        <f t="shared" si="605"/>
        <v>44.149927396940001</v>
      </c>
      <c r="S2087">
        <f t="shared" si="606"/>
        <v>2.3185257304499145</v>
      </c>
      <c r="T2087">
        <f t="shared" si="589"/>
        <v>22.356406434130388</v>
      </c>
    </row>
    <row r="2088" spans="1:20" x14ac:dyDescent="0.25">
      <c r="A2088">
        <f t="shared" si="590"/>
        <v>14623.084165735467</v>
      </c>
      <c r="B2088">
        <f t="shared" si="607"/>
        <v>2327.3361282256242</v>
      </c>
      <c r="C2088" t="str">
        <f t="shared" si="591"/>
        <v>-9.34319630724741-9.08405494754669i</v>
      </c>
      <c r="D2088" t="str">
        <f t="shared" si="592"/>
        <v>3.47808941107868-6.84962837363808i</v>
      </c>
      <c r="E2088" t="str">
        <f t="shared" si="593"/>
        <v>157.125775175742+0.922424631690192i</v>
      </c>
      <c r="F2088" t="str">
        <f t="shared" si="594"/>
        <v>2.90990417536295-64.179222567946i</v>
      </c>
      <c r="G2088" t="str">
        <f t="shared" si="595"/>
        <v>0.999998029304297-0.00140381331341628i</v>
      </c>
      <c r="H2088" t="str">
        <f t="shared" si="596"/>
        <v>20.265139433636+60.1367360027719i</v>
      </c>
      <c r="I2088" t="str">
        <f t="shared" si="597"/>
        <v>26.5301946242715-7.62093407501402i</v>
      </c>
      <c r="K2088" t="str">
        <f t="shared" si="598"/>
        <v>0.0251609407189368-0.0826199683354911i</v>
      </c>
      <c r="L2088" t="str">
        <f t="shared" si="599"/>
        <v>0.000833333333333333-0.346428706302336i</v>
      </c>
      <c r="M2088" t="str">
        <f t="shared" si="600"/>
        <v>0.005-0.12189844318018i</v>
      </c>
      <c r="N2088">
        <f t="shared" si="601"/>
        <v>44.194305904507502</v>
      </c>
      <c r="O2088">
        <f t="shared" si="602"/>
        <v>22.299769996104434</v>
      </c>
      <c r="P2088" s="3">
        <f t="shared" si="603"/>
        <v>22.299769996104434</v>
      </c>
      <c r="Q2088" s="3">
        <f t="shared" si="604"/>
        <v>-135.8056940954925</v>
      </c>
      <c r="R2088">
        <f t="shared" si="605"/>
        <v>44.194305904507502</v>
      </c>
      <c r="S2088">
        <f t="shared" si="606"/>
        <v>2.3273361282256242</v>
      </c>
      <c r="T2088">
        <f t="shared" si="589"/>
        <v>22.299769996104434</v>
      </c>
    </row>
    <row r="2089" spans="1:20" x14ac:dyDescent="0.25">
      <c r="A2089">
        <f t="shared" si="590"/>
        <v>14678.651885565261</v>
      </c>
      <c r="B2089">
        <f t="shared" si="607"/>
        <v>2336.1800055128815</v>
      </c>
      <c r="C2089" t="str">
        <f t="shared" si="591"/>
        <v>-9.27544583505348-9.03229761408186i</v>
      </c>
      <c r="D2089" t="str">
        <f t="shared" si="592"/>
        <v>3.47808914009176-6.82378271451012i</v>
      </c>
      <c r="E2089" t="str">
        <f t="shared" si="593"/>
        <v>157.127964617669+0.936878980513498i</v>
      </c>
      <c r="F2089" t="str">
        <f t="shared" si="594"/>
        <v>2.90990413169767-63.9362957487998i</v>
      </c>
      <c r="G2089" t="str">
        <f t="shared" si="595"/>
        <v>0.999998014298583-0.00140914778286196i</v>
      </c>
      <c r="H2089" t="str">
        <f t="shared" si="596"/>
        <v>20.3104496722472+60.4072655067045i</v>
      </c>
      <c r="I2089" t="str">
        <f t="shared" si="597"/>
        <v>26.5492852402699-7.60188737657925i</v>
      </c>
      <c r="K2089" t="str">
        <f t="shared" si="598"/>
        <v>0.0250033105728481-0.0823499419459833i</v>
      </c>
      <c r="L2089" t="str">
        <f t="shared" si="599"/>
        <v>0.000833333333333333-0.345117260711632i</v>
      </c>
      <c r="M2089" t="str">
        <f t="shared" si="600"/>
        <v>0.005-0.121436982646125i</v>
      </c>
      <c r="N2089">
        <f t="shared" si="601"/>
        <v>44.239089849173155</v>
      </c>
      <c r="O2089">
        <f t="shared" si="602"/>
        <v>22.243162383840392</v>
      </c>
      <c r="P2089" s="3">
        <f t="shared" si="603"/>
        <v>22.243162383840392</v>
      </c>
      <c r="Q2089" s="3">
        <f t="shared" si="604"/>
        <v>-135.76091015082685</v>
      </c>
      <c r="R2089">
        <f t="shared" si="605"/>
        <v>44.239089849173155</v>
      </c>
      <c r="S2089">
        <f t="shared" si="606"/>
        <v>2.3361800055128814</v>
      </c>
      <c r="T2089">
        <f t="shared" si="589"/>
        <v>22.243162383840392</v>
      </c>
    </row>
    <row r="2090" spans="1:20" x14ac:dyDescent="0.25">
      <c r="A2090">
        <f t="shared" si="590"/>
        <v>14734.43076273041</v>
      </c>
      <c r="B2090">
        <f t="shared" si="607"/>
        <v>2345.0574895338304</v>
      </c>
      <c r="C2090" t="str">
        <f t="shared" si="591"/>
        <v>-9.20814311669089-8.98091906369297i</v>
      </c>
      <c r="D2090" t="str">
        <f t="shared" si="592"/>
        <v>3.47808886704149-6.79803521777419i</v>
      </c>
      <c r="E2090" t="str">
        <f t="shared" si="593"/>
        <v>157.130211855619+0.951354886920919i</v>
      </c>
      <c r="F2090" t="str">
        <f t="shared" si="594"/>
        <v>2.90990408769992-63.6942886747322i</v>
      </c>
      <c r="G2090" t="str">
        <f t="shared" si="595"/>
        <v>0.999997999178609-0.00141450252304955i</v>
      </c>
      <c r="H2090" t="str">
        <f t="shared" si="596"/>
        <v>20.3562154349982+60.6793603172561i</v>
      </c>
      <c r="I2090" t="str">
        <f t="shared" si="597"/>
        <v>26.5685478064677-7.58298399204952i</v>
      </c>
      <c r="K2090" t="str">
        <f t="shared" si="598"/>
        <v>0.0248467103314925-0.0820805005017758i</v>
      </c>
      <c r="L2090" t="str">
        <f t="shared" si="599"/>
        <v>0.000833333333333333-0.343810779748588i</v>
      </c>
      <c r="M2090" t="str">
        <f t="shared" si="600"/>
        <v>0.005-0.120977269023835i</v>
      </c>
      <c r="N2090">
        <f t="shared" si="601"/>
        <v>44.284278544255045</v>
      </c>
      <c r="O2090">
        <f t="shared" si="602"/>
        <v>22.186583897180306</v>
      </c>
      <c r="P2090" s="3">
        <f t="shared" si="603"/>
        <v>22.186583897180306</v>
      </c>
      <c r="Q2090" s="3">
        <f t="shared" si="604"/>
        <v>-135.71572145574495</v>
      </c>
      <c r="R2090">
        <f t="shared" si="605"/>
        <v>44.284278544255045</v>
      </c>
      <c r="S2090">
        <f t="shared" si="606"/>
        <v>2.3450574895338305</v>
      </c>
      <c r="T2090">
        <f t="shared" si="589"/>
        <v>22.186583897180306</v>
      </c>
    </row>
    <row r="2091" spans="1:20" x14ac:dyDescent="0.25">
      <c r="A2091">
        <f t="shared" si="590"/>
        <v>14790.421599628786</v>
      </c>
      <c r="B2091">
        <f t="shared" si="607"/>
        <v>2353.9687079940591</v>
      </c>
      <c r="C2091" t="str">
        <f t="shared" si="591"/>
        <v>-9.14128564585975-8.92991609352963i</v>
      </c>
      <c r="D2091" t="str">
        <f t="shared" si="592"/>
        <v>3.47808859191213-6.77238551304371i</v>
      </c>
      <c r="E2091" t="str">
        <f t="shared" si="593"/>
        <v>157.132517080566+0.965852425444034i</v>
      </c>
      <c r="F2091" t="str">
        <f t="shared" si="594"/>
        <v>2.90990404336713-63.4531978643897i</v>
      </c>
      <c r="G2091" t="str">
        <f t="shared" si="595"/>
        <v>0.999997983943505-0.00141987761100511i</v>
      </c>
      <c r="H2091" t="str">
        <f t="shared" si="596"/>
        <v>20.4024422178878+60.9530337225611i</v>
      </c>
      <c r="I2091" t="str">
        <f t="shared" si="597"/>
        <v>26.5879840919699-7.56422415570008i</v>
      </c>
      <c r="K2091" t="str">
        <f t="shared" si="598"/>
        <v>0.0246911343948789-0.0818116459979024i</v>
      </c>
      <c r="L2091" t="str">
        <f t="shared" si="599"/>
        <v>0.000833333333333333-0.342509244619035i</v>
      </c>
      <c r="M2091" t="str">
        <f t="shared" si="600"/>
        <v>0.005-0.120519295700174i</v>
      </c>
      <c r="N2091">
        <f t="shared" si="601"/>
        <v>44.32987129400334</v>
      </c>
      <c r="O2091">
        <f t="shared" si="602"/>
        <v>22.130034835585519</v>
      </c>
      <c r="P2091" s="3">
        <f t="shared" si="603"/>
        <v>22.130034835585519</v>
      </c>
      <c r="Q2091" s="3">
        <f t="shared" si="604"/>
        <v>-135.67012870599666</v>
      </c>
      <c r="R2091">
        <f t="shared" si="605"/>
        <v>44.32987129400334</v>
      </c>
      <c r="S2091">
        <f t="shared" si="606"/>
        <v>2.353968707994059</v>
      </c>
      <c r="T2091">
        <f t="shared" si="589"/>
        <v>22.130034835585519</v>
      </c>
    </row>
    <row r="2092" spans="1:20" x14ac:dyDescent="0.25">
      <c r="A2092">
        <f t="shared" si="590"/>
        <v>14846.625201707377</v>
      </c>
      <c r="B2092">
        <f t="shared" si="607"/>
        <v>2362.9137890844368</v>
      </c>
      <c r="C2092" t="str">
        <f t="shared" si="591"/>
        <v>-9.07487092386273-8.87928552807329i</v>
      </c>
      <c r="D2092" t="str">
        <f t="shared" si="592"/>
        <v>3.47808831468784-6.74683323133893i</v>
      </c>
      <c r="E2092" t="str">
        <f t="shared" si="593"/>
        <v>157.13488048611+0.980371671520772i</v>
      </c>
      <c r="F2092" t="str">
        <f t="shared" si="594"/>
        <v>2.90990399869678-63.2130198496003i</v>
      </c>
      <c r="G2092" t="str">
        <f t="shared" si="595"/>
        <v>0.999997968592395-0.00142527312404737i</v>
      </c>
      <c r="H2092" t="str">
        <f t="shared" si="596"/>
        <v>20.4491355987994+61.2282991712353i</v>
      </c>
      <c r="I2092" t="str">
        <f t="shared" si="597"/>
        <v>26.607595887745-7.54560811238489i</v>
      </c>
      <c r="K2092" t="str">
        <f t="shared" si="598"/>
        <v>0.024536577177479-0.081543380386745i</v>
      </c>
      <c r="L2092" t="str">
        <f t="shared" si="599"/>
        <v>0.000833333333333333-0.341212636599955i</v>
      </c>
      <c r="M2092" t="str">
        <f t="shared" si="600"/>
        <v>0.005-0.120063056087043i</v>
      </c>
      <c r="N2092">
        <f t="shared" si="601"/>
        <v>44.375867393595598</v>
      </c>
      <c r="O2092">
        <f t="shared" si="602"/>
        <v>22.073515498129552</v>
      </c>
      <c r="P2092" s="3">
        <f t="shared" si="603"/>
        <v>22.073515498129552</v>
      </c>
      <c r="Q2092" s="3">
        <f t="shared" si="604"/>
        <v>-135.6241326064044</v>
      </c>
      <c r="R2092">
        <f t="shared" si="605"/>
        <v>44.375867393595598</v>
      </c>
      <c r="S2092">
        <f t="shared" si="606"/>
        <v>2.3629137890844367</v>
      </c>
      <c r="T2092">
        <f t="shared" ref="T2092:T2155" si="608">P2092</f>
        <v>22.073515498129552</v>
      </c>
    </row>
    <row r="2093" spans="1:20" x14ac:dyDescent="0.25">
      <c r="A2093">
        <f t="shared" ref="A2093:A2156" si="609">2*PI()*B2093</f>
        <v>14903.042377473867</v>
      </c>
      <c r="B2093">
        <f t="shared" si="607"/>
        <v>2371.8928614829579</v>
      </c>
      <c r="C2093" t="str">
        <f t="shared" ref="C2093:C2156" si="610">IMPRODUCT(D2093,E2093,$C$40,,K2093,$C$41)</f>
        <v>-9.00889645968082-8.82902421893949i</v>
      </c>
      <c r="D2093" t="str">
        <f t="shared" ref="D2093:D2156" si="611">IMDIV(IMPRODUCT($C$37,$C$38,COMPLEX(1,A2093/$C$38)),IMSUM(-1*A2093*A2093/$C$39,COMPLEX(0,1*A2093)))</f>
        <v>3.4780880353527-6.72137800508155i</v>
      </c>
      <c r="E2093" t="str">
        <f t="shared" ref="E2093:E2156" si="612">IMDIV(IMPRODUCT(IMSUM(F2093,G2093),$C$29,H2093),IMSUM(1,I2093))</f>
        <v>157.137302268497+0.994912701484064i</v>
      </c>
      <c r="F2093" t="str">
        <f t="shared" ref="F2093:F2156" si="613">IMDIV(IMPRODUCT($C$14,$C$15,COMPLEX(1,A2093/$C$15)),IMSUM(-1*A2093*A2093/$C$16,COMPLEX(0,A2093)))</f>
        <v>2.9099039536863-62.9737511753226i</v>
      </c>
      <c r="G2093" t="str">
        <f t="shared" ref="G2093:G2156" si="614">IMDIV(1,COMPLEX(1,A2093*$C$9*$C$10))</f>
        <v>0.999997953124396-0.0014306891397888i</v>
      </c>
      <c r="H2093" t="str">
        <f t="shared" ref="H2093:H2156" si="615">IMDIV($C$3,IMSUM(K2093,COMPLEX(0,$C$28*A2093)))</f>
        <v>20.4963012389893+61.5051702748372i</v>
      </c>
      <c r="I2093" t="str">
        <f t="shared" ref="I2093:I2156" si="616">IMPRODUCT(F2093,$C$29,H2093,$C$31)</f>
        <v>26.6273850069557-7.52713611770449i</v>
      </c>
      <c r="K2093" t="str">
        <f t="shared" ref="K2093:K2156" si="617">IF($C$26&lt;=0,IMDIV(1,IMSUM(IMDIV(1,L2093),1/$C$18)),IMDIV(1,IMSUM(IMDIV(1,L2093),1/$C$18,IMDIV(1,M2093))))</f>
        <v>0.0243830331084386-0.0812757055783957i</v>
      </c>
      <c r="L2093" t="str">
        <f t="shared" ref="L2093:L2156" si="618">IMSUM($C$21/$C$22,IMDIV(1,COMPLEX(0,$C$20*$C$22*A2093)))</f>
        <v>0.000833333333333333-0.339920937039206i</v>
      </c>
      <c r="M2093" t="str">
        <f t="shared" ref="M2093:M2156" si="619">IMSUM($C$25/$C$26,IMDIV(1,COMPLEX(0,$C$24*$C$26*A2093)))</f>
        <v>0.005-0.119608543621282i</v>
      </c>
      <c r="N2093">
        <f t="shared" ref="N2093:N2156" si="620">ABS(R2093)</f>
        <v>44.422266129131572</v>
      </c>
      <c r="O2093">
        <f t="shared" ref="O2093:O2156" si="621">ABS(P2093)</f>
        <v>22.017026183490344</v>
      </c>
      <c r="P2093" s="3">
        <f t="shared" ref="P2093:P2156" si="622">20*LOG10(IMABS(C2093))</f>
        <v>22.017026183490344</v>
      </c>
      <c r="Q2093" s="3">
        <f t="shared" ref="Q2093:Q2156" si="623">IMARGUMENT(C2093)*180/PI()</f>
        <v>-135.57773387086843</v>
      </c>
      <c r="R2093">
        <f t="shared" ref="R2093:R2156" si="624">IF(Q2093&lt;0,Q2093+180,Q2093-180)</f>
        <v>44.422266129131572</v>
      </c>
      <c r="S2093">
        <f t="shared" ref="S2093:S2156" si="625">B2093/1000</f>
        <v>2.3718928614829577</v>
      </c>
      <c r="T2093">
        <f t="shared" si="608"/>
        <v>22.017026183490344</v>
      </c>
    </row>
    <row r="2094" spans="1:20" x14ac:dyDescent="0.25">
      <c r="A2094">
        <f t="shared" si="609"/>
        <v>14959.673938508269</v>
      </c>
      <c r="B2094">
        <f t="shared" ref="B2094:B2157" si="626">B2093*(1+B$42)</f>
        <v>2380.9060543565934</v>
      </c>
      <c r="C2094" t="str">
        <f t="shared" si="610"/>
        <v>-8.94335977004737-8.77912904468024i</v>
      </c>
      <c r="D2094" t="str">
        <f t="shared" si="611"/>
        <v>3.47808775389063-6.69601946808943i</v>
      </c>
      <c r="E2094" t="str">
        <f t="shared" si="612"/>
        <v>157.13978262664+1.00947559255241i</v>
      </c>
      <c r="F2094" t="str">
        <f t="shared" si="613"/>
        <v>2.90990390833308-62.7353883995965i</v>
      </c>
      <c r="G2094" t="str">
        <f t="shared" si="614"/>
        <v>0.999997937538616-0.00143612573613681i</v>
      </c>
      <c r="H2094" t="str">
        <f t="shared" si="615"/>
        <v>20.5439448846061+61.7836608103762i</v>
      </c>
      <c r="I2094" t="str">
        <f t="shared" si="616"/>
        <v>26.6473532852968-7.5088084381773i</v>
      </c>
      <c r="K2094" t="str">
        <f t="shared" si="617"/>
        <v>0.024230496631781-0.0810086234410155i</v>
      </c>
      <c r="L2094" t="str">
        <f t="shared" si="618"/>
        <v>0.000833333333333333-0.338634127355256i</v>
      </c>
      <c r="M2094" t="str">
        <f t="shared" si="619"/>
        <v>0.005-0.119155751764577i</v>
      </c>
      <c r="N2094">
        <f t="shared" si="620"/>
        <v>44.46906677762567</v>
      </c>
      <c r="O2094">
        <f t="shared" si="621"/>
        <v>21.960567189942179</v>
      </c>
      <c r="P2094" s="3">
        <f t="shared" si="622"/>
        <v>21.960567189942179</v>
      </c>
      <c r="Q2094" s="3">
        <f t="shared" si="623"/>
        <v>-135.53093322237433</v>
      </c>
      <c r="R2094">
        <f t="shared" si="624"/>
        <v>44.46906677762567</v>
      </c>
      <c r="S2094">
        <f t="shared" si="625"/>
        <v>2.3809060543565934</v>
      </c>
      <c r="T2094">
        <f t="shared" si="608"/>
        <v>21.960567189942179</v>
      </c>
    </row>
    <row r="2095" spans="1:20" x14ac:dyDescent="0.25">
      <c r="A2095">
        <f t="shared" si="609"/>
        <v>15016.5206994746</v>
      </c>
      <c r="B2095">
        <f t="shared" si="626"/>
        <v>2389.9534973631485</v>
      </c>
      <c r="C2095" t="str">
        <f t="shared" si="610"/>
        <v>-8.87825837952043-8.72959691058845i</v>
      </c>
      <c r="D2095" t="str">
        <f t="shared" si="611"/>
        <v>3.47808747028543-6.67075725557137i</v>
      </c>
      <c r="E2095" t="str">
        <f t="shared" si="612"/>
        <v>157.142321762144+1.02406042282241i</v>
      </c>
      <c r="F2095" t="str">
        <f t="shared" si="613"/>
        <v>2.90990386263454-62.4979280934934i</v>
      </c>
      <c r="G2095" t="str">
        <f t="shared" si="614"/>
        <v>0.99999792183416-0.00144158299129481i</v>
      </c>
      <c r="H2095" t="str">
        <f t="shared" si="615"/>
        <v>20.5920723682443+62.0637847228634i</v>
      </c>
      <c r="I2095" t="str">
        <f t="shared" si="616"/>
        <v>26.6675025813369-7.49062535141549i</v>
      </c>
      <c r="K2095" t="str">
        <f t="shared" si="617"/>
        <v>0.0240789622066108-0.0807421358011958i</v>
      </c>
      <c r="L2095" t="str">
        <f t="shared" si="618"/>
        <v>0.000833333333333333-0.337352189036916i</v>
      </c>
      <c r="M2095" t="str">
        <f t="shared" si="619"/>
        <v>0.005-0.118704674003364i</v>
      </c>
      <c r="N2095">
        <f t="shared" si="620"/>
        <v>44.516268607003838</v>
      </c>
      <c r="O2095">
        <f t="shared" si="621"/>
        <v>21.904138815348318</v>
      </c>
      <c r="P2095" s="3">
        <f t="shared" si="622"/>
        <v>21.904138815348318</v>
      </c>
      <c r="Q2095" s="3">
        <f t="shared" si="623"/>
        <v>-135.48373139299616</v>
      </c>
      <c r="R2095">
        <f t="shared" si="624"/>
        <v>44.516268607003838</v>
      </c>
      <c r="S2095">
        <f t="shared" si="625"/>
        <v>2.3899534973631487</v>
      </c>
      <c r="T2095">
        <f t="shared" si="608"/>
        <v>21.904138815348318</v>
      </c>
    </row>
    <row r="2096" spans="1:20" x14ac:dyDescent="0.25">
      <c r="A2096">
        <f t="shared" si="609"/>
        <v>15073.583478132605</v>
      </c>
      <c r="B2096">
        <f t="shared" si="626"/>
        <v>2399.0353206531286</v>
      </c>
      <c r="C2096" t="str">
        <f t="shared" si="610"/>
        <v>-8.81358982055294-8.68042474850185i</v>
      </c>
      <c r="D2096" t="str">
        <f t="shared" si="611"/>
        <v>3.47808718452078-6.64559100412177i</v>
      </c>
      <c r="E2096" t="str">
        <f t="shared" si="612"/>
        <v>157.144919879322+1.03866727125688i</v>
      </c>
      <c r="F2096" t="str">
        <f t="shared" si="613"/>
        <v>2.90990381658802-62.2613668410669i</v>
      </c>
      <c r="G2096" t="str">
        <f t="shared" si="614"/>
        <v>0.999997906010124-0.00144706098376334i</v>
      </c>
      <c r="H2096" t="str">
        <f t="shared" si="615"/>
        <v>20.6406896105302+62.3455561279092i</v>
      </c>
      <c r="I2096" t="str">
        <f t="shared" si="616"/>
        <v>26.6878347768677-7.4725871463043i</v>
      </c>
      <c r="K2096" t="str">
        <f t="shared" si="617"/>
        <v>0.0239284243073107-0.0804762444443181i</v>
      </c>
      <c r="L2096" t="str">
        <f t="shared" si="618"/>
        <v>0.000833333333333333-0.336075103643072i</v>
      </c>
      <c r="M2096" t="str">
        <f t="shared" si="619"/>
        <v>0.005-0.118255303848739i</v>
      </c>
      <c r="N2096">
        <f t="shared" si="620"/>
        <v>44.563870876098065</v>
      </c>
      <c r="O2096">
        <f t="shared" si="621"/>
        <v>21.84774135715276</v>
      </c>
      <c r="P2096" s="3">
        <f t="shared" si="622"/>
        <v>21.84774135715276</v>
      </c>
      <c r="Q2096" s="3">
        <f t="shared" si="623"/>
        <v>-135.43612912390194</v>
      </c>
      <c r="R2096">
        <f t="shared" si="624"/>
        <v>44.563870876098065</v>
      </c>
      <c r="S2096">
        <f t="shared" si="625"/>
        <v>2.3990353206531285</v>
      </c>
      <c r="T2096">
        <f t="shared" si="608"/>
        <v>21.84774135715276</v>
      </c>
    </row>
    <row r="2097" spans="1:20" x14ac:dyDescent="0.25">
      <c r="A2097">
        <f t="shared" si="609"/>
        <v>15130.863095349509</v>
      </c>
      <c r="B2097">
        <f t="shared" si="626"/>
        <v>2408.1516548716104</v>
      </c>
      <c r="C2097" t="str">
        <f t="shared" si="610"/>
        <v>-8.74935163356159-8.63160951660839i</v>
      </c>
      <c r="D2097" t="str">
        <f t="shared" si="611"/>
        <v>3.47808689658024-6.6205203517155i</v>
      </c>
      <c r="E2097" t="str">
        <f t="shared" si="612"/>
        <v>157.14757718522+1.05329621767714i</v>
      </c>
      <c r="F2097" t="str">
        <f t="shared" si="613"/>
        <v>2.90990377019088-62.0257012393041i</v>
      </c>
      <c r="G2097" t="str">
        <f t="shared" si="614"/>
        <v>0.999997890065598-0.00145255979234121i</v>
      </c>
      <c r="H2097" t="str">
        <f t="shared" si="615"/>
        <v>20.6898026217428+62.6289893143701i</v>
      </c>
      <c r="I2097" t="str">
        <f t="shared" si="616"/>
        <v>26.70835177726-7.45469412318574i</v>
      </c>
      <c r="K2097" t="str">
        <f t="shared" si="617"/>
        <v>0.0237788774237344-0.0802109511149128i</v>
      </c>
      <c r="L2097" t="str">
        <f t="shared" si="618"/>
        <v>0.000833333333333333-0.334802852802423i</v>
      </c>
      <c r="M2097" t="str">
        <f t="shared" si="619"/>
        <v>0.005-0.117807634836361i</v>
      </c>
      <c r="N2097">
        <f t="shared" si="620"/>
        <v>44.611872834641986</v>
      </c>
      <c r="O2097">
        <f t="shared" si="621"/>
        <v>21.791375112372641</v>
      </c>
      <c r="P2097" s="3">
        <f t="shared" si="622"/>
        <v>21.791375112372641</v>
      </c>
      <c r="Q2097" s="3">
        <f t="shared" si="623"/>
        <v>-135.38812716535801</v>
      </c>
      <c r="R2097">
        <f t="shared" si="624"/>
        <v>44.611872834641986</v>
      </c>
      <c r="S2097">
        <f t="shared" si="625"/>
        <v>2.4081516548716104</v>
      </c>
      <c r="T2097">
        <f t="shared" si="608"/>
        <v>21.791375112372641</v>
      </c>
    </row>
    <row r="2098" spans="1:20" x14ac:dyDescent="0.25">
      <c r="A2098">
        <f t="shared" si="609"/>
        <v>15188.360375111835</v>
      </c>
      <c r="B2098">
        <f t="shared" si="626"/>
        <v>2417.3026311601225</v>
      </c>
      <c r="C2098" t="str">
        <f t="shared" si="610"/>
        <v>-8.68554136699326-8.58314819925153i</v>
      </c>
      <c r="D2098" t="str">
        <f t="shared" si="611"/>
        <v>3.47808660644724-6.59554493770265i</v>
      </c>
      <c r="E2098" t="str">
        <f t="shared" si="612"/>
        <v>157.150293889639+1.06794734275274i</v>
      </c>
      <c r="F2098" t="str">
        <f t="shared" si="613"/>
        <v>2.90990372344047-61.7909278980761i</v>
      </c>
      <c r="G2098" t="str">
        <f t="shared" si="614"/>
        <v>0.999997873999663-0.00145807949612665i</v>
      </c>
      <c r="H2098" t="str">
        <f t="shared" si="615"/>
        <v>20.7394175034701+62.9140987470469i</v>
      </c>
      <c r="I2098" t="str">
        <f t="shared" si="616"/>
        <v>26.7290555118264-7.43694659404636i</v>
      </c>
      <c r="K2098" t="str">
        <f t="shared" si="617"/>
        <v>0.0236303160613929-0.0799462575170127i</v>
      </c>
      <c r="L2098" t="str">
        <f t="shared" si="618"/>
        <v>0.000833333333333333-0.333535418213212i</v>
      </c>
      <c r="M2098" t="str">
        <f t="shared" si="619"/>
        <v>0.005-0.11736166052636i</v>
      </c>
      <c r="N2098">
        <f t="shared" si="620"/>
        <v>44.660273723266357</v>
      </c>
      <c r="O2098">
        <f t="shared" si="621"/>
        <v>21.735040377589737</v>
      </c>
      <c r="P2098" s="3">
        <f t="shared" si="622"/>
        <v>21.735040377589737</v>
      </c>
      <c r="Q2098" s="3">
        <f t="shared" si="623"/>
        <v>-135.33972627673364</v>
      </c>
      <c r="R2098">
        <f t="shared" si="624"/>
        <v>44.660273723266357</v>
      </c>
      <c r="S2098">
        <f t="shared" si="625"/>
        <v>2.4173026311601227</v>
      </c>
      <c r="T2098">
        <f t="shared" si="608"/>
        <v>21.735040377589737</v>
      </c>
    </row>
    <row r="2099" spans="1:20" x14ac:dyDescent="0.25">
      <c r="A2099">
        <f t="shared" si="609"/>
        <v>15246.076144537261</v>
      </c>
      <c r="B2099">
        <f t="shared" si="626"/>
        <v>2426.488381158531</v>
      </c>
      <c r="C2099" t="str">
        <f t="shared" si="610"/>
        <v>-8.6221565773907-8.53503780673777i</v>
      </c>
      <c r="D2099" t="str">
        <f t="shared" si="611"/>
        <v>3.47808631410507-6.57066440280329i</v>
      </c>
      <c r="E2099" t="str">
        <f t="shared" si="612"/>
        <v>157.153070205157+1.08262072799186i</v>
      </c>
      <c r="F2099" t="str">
        <f t="shared" si="613"/>
        <v>2.90990367633406-61.5570434400893i</v>
      </c>
      <c r="G2099" t="str">
        <f t="shared" si="614"/>
        <v>0.999997857811396-0.0014636201745184i</v>
      </c>
      <c r="H2099" t="str">
        <f t="shared" si="615"/>
        <v>20.7895404503006+63.2008990694228i</v>
      </c>
      <c r="I2099" t="str">
        <f t="shared" si="616"/>
        <v>26.7499479341877-7.41934488270919i</v>
      </c>
      <c r="K2099" t="str">
        <f t="shared" si="617"/>
        <v>0.023482734741643-0.0796821653145168i</v>
      </c>
      <c r="L2099" t="str">
        <f t="shared" si="618"/>
        <v>0.000833333333333333-0.332272781642969i</v>
      </c>
      <c r="M2099" t="str">
        <f t="shared" si="619"/>
        <v>0.005-0.116917374503248i</v>
      </c>
      <c r="N2099">
        <f t="shared" si="620"/>
        <v>44.7090727734967</v>
      </c>
      <c r="O2099">
        <f t="shared" si="621"/>
        <v>21.678737448943256</v>
      </c>
      <c r="P2099" s="3">
        <f t="shared" si="622"/>
        <v>21.678737448943256</v>
      </c>
      <c r="Q2099" s="3">
        <f t="shared" si="623"/>
        <v>-135.2909272265033</v>
      </c>
      <c r="R2099">
        <f t="shared" si="624"/>
        <v>44.7090727734967</v>
      </c>
      <c r="S2099">
        <f t="shared" si="625"/>
        <v>2.4264883811585309</v>
      </c>
      <c r="T2099">
        <f t="shared" si="608"/>
        <v>21.678737448943256</v>
      </c>
    </row>
    <row r="2100" spans="1:20" x14ac:dyDescent="0.25">
      <c r="A2100">
        <f t="shared" si="609"/>
        <v>15304.011233886504</v>
      </c>
      <c r="B2100">
        <f t="shared" si="626"/>
        <v>2435.7090370069336</v>
      </c>
      <c r="C2100" t="str">
        <f t="shared" si="610"/>
        <v>-8.55919482945498-8.4872753751427i</v>
      </c>
      <c r="D2100" t="str">
        <f t="shared" si="611"/>
        <v>3.47808601953696-6.5458783891025i</v>
      </c>
      <c r="E2100" t="str">
        <f t="shared" si="612"/>
        <v>157.155906347145+1.09731645573256i</v>
      </c>
      <c r="F2100" t="str">
        <f t="shared" si="613"/>
        <v>2.90990362886898-61.3240445008379i</v>
      </c>
      <c r="G2100" t="str">
        <f t="shared" si="614"/>
        <v>0.999997841499864-0.00146918190721691i</v>
      </c>
      <c r="H2100" t="str">
        <f t="shared" si="615"/>
        <v>20.8401777515537+63.4894051064664i</v>
      </c>
      <c r="I2100" t="str">
        <f t="shared" si="616"/>
        <v>26.7710310226522-7.4018893250307i</v>
      </c>
      <c r="K2100" t="str">
        <f t="shared" si="617"/>
        <v>0.0233361280018624-0.0794186761315379i</v>
      </c>
      <c r="L2100" t="str">
        <f t="shared" si="618"/>
        <v>0.000833333333333333-0.331014924928242i</v>
      </c>
      <c r="M2100" t="str">
        <f t="shared" si="619"/>
        <v>0.005-0.11647477037582i</v>
      </c>
      <c r="N2100">
        <f t="shared" si="620"/>
        <v>44.758269207748583</v>
      </c>
      <c r="O2100">
        <f t="shared" si="621"/>
        <v>21.622466622120612</v>
      </c>
      <c r="P2100" s="3">
        <f t="shared" si="622"/>
        <v>21.622466622120612</v>
      </c>
      <c r="Q2100" s="3">
        <f t="shared" si="623"/>
        <v>-135.24173079225142</v>
      </c>
      <c r="R2100">
        <f t="shared" si="624"/>
        <v>44.758269207748583</v>
      </c>
      <c r="S2100">
        <f t="shared" si="625"/>
        <v>2.4357090370069336</v>
      </c>
      <c r="T2100">
        <f t="shared" si="608"/>
        <v>21.622466622120612</v>
      </c>
    </row>
    <row r="2101" spans="1:20" x14ac:dyDescent="0.25">
      <c r="A2101">
        <f t="shared" si="609"/>
        <v>15362.166476575276</v>
      </c>
      <c r="B2101">
        <f t="shared" si="626"/>
        <v>2444.9647313475602</v>
      </c>
      <c r="C2101" t="str">
        <f t="shared" si="610"/>
        <v>-8.49665369610773-8.43985796611983i</v>
      </c>
      <c r="D2101" t="str">
        <f t="shared" si="611"/>
        <v>3.47808572272591-6.5211865400449i</v>
      </c>
      <c r="E2101" t="str">
        <f t="shared" si="612"/>
        <v>157.158802533798+1.11203460913166i</v>
      </c>
      <c r="F2101" t="str">
        <f t="shared" si="613"/>
        <v>2.90990358104246-61.0919277285533i</v>
      </c>
      <c r="G2101" t="str">
        <f t="shared" si="614"/>
        <v>0.99999782506413-0.00147476477422545i</v>
      </c>
      <c r="H2101" t="str">
        <f t="shared" si="615"/>
        <v>20.891335793046+63.7796318674743i</v>
      </c>
      <c r="I2101" t="str">
        <f t="shared" si="616"/>
        <v>26.7923067805948-7.38458026910125i</v>
      </c>
      <c r="K2101" t="str">
        <f t="shared" si="617"/>
        <v>0.0231904903956285-0.079155791552762i</v>
      </c>
      <c r="L2101" t="str">
        <f t="shared" si="618"/>
        <v>0.000833333333333333-0.32976182997434i</v>
      </c>
      <c r="M2101" t="str">
        <f t="shared" si="619"/>
        <v>0.005-0.116033841777067i</v>
      </c>
      <c r="N2101">
        <f t="shared" si="620"/>
        <v>44.807862239325374</v>
      </c>
      <c r="O2101">
        <f t="shared" si="621"/>
        <v>21.566228192349996</v>
      </c>
      <c r="P2101" s="3">
        <f t="shared" si="622"/>
        <v>21.566228192349996</v>
      </c>
      <c r="Q2101" s="3">
        <f t="shared" si="623"/>
        <v>-135.19213776067463</v>
      </c>
      <c r="R2101">
        <f t="shared" si="624"/>
        <v>44.807862239325374</v>
      </c>
      <c r="S2101">
        <f t="shared" si="625"/>
        <v>2.4449647313475604</v>
      </c>
      <c r="T2101">
        <f t="shared" si="608"/>
        <v>21.566228192349996</v>
      </c>
    </row>
    <row r="2102" spans="1:20" x14ac:dyDescent="0.25">
      <c r="A2102">
        <f t="shared" si="609"/>
        <v>15420.542709186262</v>
      </c>
      <c r="B2102">
        <f t="shared" si="626"/>
        <v>2454.2555973266813</v>
      </c>
      <c r="C2102" t="str">
        <f t="shared" si="610"/>
        <v>-8.43453075855083-8.3927826667093i</v>
      </c>
      <c r="D2102" t="str">
        <f t="shared" si="611"/>
        <v>3.47808542365486-6.49658850042981i</v>
      </c>
      <c r="E2102" t="str">
        <f t="shared" si="612"/>
        <v>157.161758986151+1.12677527215658i</v>
      </c>
      <c r="F2102" t="str">
        <f t="shared" si="613"/>
        <v>2.90990353285178-60.8606897841582i</v>
      </c>
      <c r="G2102" t="str">
        <f t="shared" si="614"/>
        <v>0.999997808503248-0.00148036885585123i</v>
      </c>
      <c r="H2102" t="str">
        <f t="shared" si="615"/>
        <v>20.9430210588981+64.0715945489736i</v>
      </c>
      <c r="I2102" t="str">
        <f t="shared" si="616"/>
        <v>26.8137772368491-7.36741807545124i</v>
      </c>
      <c r="K2102" t="str">
        <f t="shared" si="617"/>
        <v>0.0230458164928888-0.0788935131238003i</v>
      </c>
      <c r="L2102" t="str">
        <f t="shared" si="618"/>
        <v>0.000833333333333333-0.32851347875507i</v>
      </c>
      <c r="M2102" t="str">
        <f t="shared" si="619"/>
        <v>0.005-0.115594582364084i</v>
      </c>
      <c r="N2102">
        <f t="shared" si="620"/>
        <v>44.857851072415997</v>
      </c>
      <c r="O2102">
        <f t="shared" si="621"/>
        <v>21.51002245439194</v>
      </c>
      <c r="P2102" s="3">
        <f t="shared" si="622"/>
        <v>21.51002245439194</v>
      </c>
      <c r="Q2102" s="3">
        <f t="shared" si="623"/>
        <v>-135.142148927584</v>
      </c>
      <c r="R2102">
        <f t="shared" si="624"/>
        <v>44.857851072415997</v>
      </c>
      <c r="S2102">
        <f t="shared" si="625"/>
        <v>2.4542555973266813</v>
      </c>
      <c r="T2102">
        <f t="shared" si="608"/>
        <v>21.51002245439194</v>
      </c>
    </row>
    <row r="2103" spans="1:20" x14ac:dyDescent="0.25">
      <c r="A2103">
        <f t="shared" si="609"/>
        <v>15479.14077148117</v>
      </c>
      <c r="B2103">
        <f t="shared" si="626"/>
        <v>2463.5817685965226</v>
      </c>
      <c r="C2103" t="str">
        <f t="shared" si="610"/>
        <v>-8.3728236063245-8.34604658914726i</v>
      </c>
      <c r="D2103" t="str">
        <f t="shared" si="611"/>
        <v>3.47808512230661-6.47208391640602i</v>
      </c>
      <c r="E2103" t="str">
        <f t="shared" si="612"/>
        <v>157.164775928104+1.14153852957594i</v>
      </c>
      <c r="F2103" t="str">
        <f t="shared" si="613"/>
        <v>2.90990348429417-60.6303273412169i</v>
      </c>
      <c r="G2103" t="str">
        <f t="shared" si="614"/>
        <v>0.999997791816264-0.00148599423270665i</v>
      </c>
      <c r="H2103" t="str">
        <f t="shared" si="615"/>
        <v>20.9952401333807+64.365308537677i</v>
      </c>
      <c r="I2103" t="str">
        <f t="shared" si="616"/>
        <v>26.8354444461033-7.35040311726129i</v>
      </c>
      <c r="K2103" t="str">
        <f t="shared" si="617"/>
        <v>0.0229021008801281-0.0786318423515402i</v>
      </c>
      <c r="L2103" t="str">
        <f t="shared" si="618"/>
        <v>0.000833333333333333-0.327269853312483i</v>
      </c>
      <c r="M2103" t="str">
        <f t="shared" si="619"/>
        <v>0.005-0.115156985817975i</v>
      </c>
      <c r="N2103">
        <f t="shared" si="620"/>
        <v>44.908234902092687</v>
      </c>
      <c r="O2103">
        <f t="shared" si="621"/>
        <v>21.453849702530864</v>
      </c>
      <c r="P2103" s="3">
        <f t="shared" si="622"/>
        <v>21.453849702530864</v>
      </c>
      <c r="Q2103" s="3">
        <f t="shared" si="623"/>
        <v>-135.09176509790731</v>
      </c>
      <c r="R2103">
        <f t="shared" si="624"/>
        <v>44.908234902092687</v>
      </c>
      <c r="S2103">
        <f t="shared" si="625"/>
        <v>2.4635817685965224</v>
      </c>
      <c r="T2103">
        <f t="shared" si="608"/>
        <v>21.453849702530864</v>
      </c>
    </row>
    <row r="2104" spans="1:20" x14ac:dyDescent="0.25">
      <c r="A2104">
        <f t="shared" si="609"/>
        <v>15537.961506412797</v>
      </c>
      <c r="B2104">
        <f t="shared" si="626"/>
        <v>2472.9433793171893</v>
      </c>
      <c r="C2104" t="str">
        <f t="shared" si="610"/>
        <v>-8.31152983736388-8.29964687067614i</v>
      </c>
      <c r="D2104" t="str">
        <f t="shared" si="611"/>
        <v>3.47808481866382-6.44767243546666i</v>
      </c>
      <c r="E2104" t="str">
        <f t="shared" si="612"/>
        <v>157.167853586439+1.15632446694763i</v>
      </c>
      <c r="F2104" t="str">
        <f t="shared" si="613"/>
        <v>2.90990343536682-60.4008370858886i</v>
      </c>
      <c r="G2104" t="str">
        <f t="shared" si="614"/>
        <v>0.999997775002219-0.00149164098571036i</v>
      </c>
      <c r="H2104" t="str">
        <f t="shared" si="615"/>
        <v>21.0479997028015+64.660789413491i</v>
      </c>
      <c r="I2104" t="str">
        <f t="shared" si="616"/>
        <v>26.857310489305-7.33353578057765i</v>
      </c>
      <c r="K2104" t="str">
        <f t="shared" si="617"/>
        <v>0.0227593381605323-0.0783707807044987i</v>
      </c>
      <c r="L2104" t="str">
        <f t="shared" si="618"/>
        <v>0.000833333333333333-0.326030935756607i</v>
      </c>
      <c r="M2104" t="str">
        <f t="shared" si="619"/>
        <v>0.005-0.114721045843769i</v>
      </c>
      <c r="N2104">
        <f t="shared" si="620"/>
        <v>44.959012914308829</v>
      </c>
      <c r="O2104">
        <f t="shared" si="621"/>
        <v>21.397710230566652</v>
      </c>
      <c r="P2104" s="3">
        <f t="shared" si="622"/>
        <v>21.397710230566652</v>
      </c>
      <c r="Q2104" s="3">
        <f t="shared" si="623"/>
        <v>-135.04098708569117</v>
      </c>
      <c r="R2104">
        <f t="shared" si="624"/>
        <v>44.959012914308829</v>
      </c>
      <c r="S2104">
        <f t="shared" si="625"/>
        <v>2.4729433793171891</v>
      </c>
      <c r="T2104">
        <f t="shared" si="608"/>
        <v>21.397710230566652</v>
      </c>
    </row>
    <row r="2105" spans="1:20" x14ac:dyDescent="0.25">
      <c r="A2105">
        <f t="shared" si="609"/>
        <v>15597.005760137166</v>
      </c>
      <c r="B2105">
        <f t="shared" si="626"/>
        <v>2482.3405641585946</v>
      </c>
      <c r="C2105" t="str">
        <f t="shared" si="610"/>
        <v>-8.25064705805406-8.25358067335617i</v>
      </c>
      <c r="D2105" t="str">
        <f t="shared" si="611"/>
        <v>3.478084512709-6.42335370644419i</v>
      </c>
      <c r="E2105" t="str">
        <f t="shared" si="612"/>
        <v>157.17099219085+1.17113317061213i</v>
      </c>
      <c r="F2105" t="str">
        <f t="shared" si="613"/>
        <v>2.9099033860669-60.1722157168783i</v>
      </c>
      <c r="G2105" t="str">
        <f t="shared" si="614"/>
        <v>0.999997758060145-0.00149730919608848i</v>
      </c>
      <c r="H2105" t="str">
        <f t="shared" si="615"/>
        <v>21.1013065574341+64.9580529525838i</v>
      </c>
      <c r="I2105" t="str">
        <f t="shared" si="616"/>
        <v>26.8793774740724-7.31681646453213i</v>
      </c>
      <c r="K2105" t="str">
        <f t="shared" si="617"/>
        <v>0.0226175229541474-0.0781103296131709i</v>
      </c>
      <c r="L2105" t="str">
        <f t="shared" si="618"/>
        <v>0.000833333333333333-0.3247967082652i</v>
      </c>
      <c r="M2105" t="str">
        <f t="shared" si="619"/>
        <v>0.005-0.114286756170322i</v>
      </c>
      <c r="N2105">
        <f t="shared" si="620"/>
        <v>45.010184285898816</v>
      </c>
      <c r="O2105">
        <f t="shared" si="621"/>
        <v>21.341604331806458</v>
      </c>
      <c r="P2105" s="3">
        <f t="shared" si="622"/>
        <v>21.341604331806458</v>
      </c>
      <c r="Q2105" s="3">
        <f t="shared" si="623"/>
        <v>-134.98981571410118</v>
      </c>
      <c r="R2105">
        <f t="shared" si="624"/>
        <v>45.010184285898816</v>
      </c>
      <c r="S2105">
        <f t="shared" si="625"/>
        <v>2.4823405641585947</v>
      </c>
      <c r="T2105">
        <f t="shared" si="608"/>
        <v>21.341604331806458</v>
      </c>
    </row>
    <row r="2106" spans="1:20" x14ac:dyDescent="0.25">
      <c r="A2106">
        <f t="shared" si="609"/>
        <v>15656.274382025687</v>
      </c>
      <c r="B2106">
        <f t="shared" si="626"/>
        <v>2491.7734583023971</v>
      </c>
      <c r="C2106" t="str">
        <f t="shared" si="610"/>
        <v>-8.19017288328324-8.20784518387708i</v>
      </c>
      <c r="D2106" t="str">
        <f t="shared" si="611"/>
        <v>3.47808420442458-6.39912737950538i</v>
      </c>
      <c r="E2106" t="str">
        <f t="shared" si="612"/>
        <v>157.17419197396+1.18596472768069i</v>
      </c>
      <c r="F2106" t="str">
        <f t="shared" si="613"/>
        <v>2.9099033363916-59.9444599453916i</v>
      </c>
      <c r="G2106" t="str">
        <f t="shared" si="614"/>
        <v>0.999997740989067-0.00150299894537575i</v>
      </c>
      <c r="H2106" t="str">
        <f t="shared" si="615"/>
        <v>21.1551675934915+65.2571151305098i</v>
      </c>
      <c r="I2106" t="str">
        <f t="shared" si="616"/>
        <v>26.9016475351159-7.30024558156841i</v>
      </c>
      <c r="K2106" t="str">
        <f t="shared" si="617"/>
        <v>0.0224766498980349-0.0778504904703786i</v>
      </c>
      <c r="L2106" t="str">
        <f t="shared" si="618"/>
        <v>0.000833333333333333-0.323567153083483i</v>
      </c>
      <c r="M2106" t="str">
        <f t="shared" si="619"/>
        <v>0.005-0.113854110550231i</v>
      </c>
      <c r="N2106">
        <f t="shared" si="620"/>
        <v>45.061748184576686</v>
      </c>
      <c r="O2106">
        <f t="shared" si="621"/>
        <v>21.285532299056015</v>
      </c>
      <c r="P2106" s="3">
        <f t="shared" si="622"/>
        <v>21.285532299056015</v>
      </c>
      <c r="Q2106" s="3">
        <f t="shared" si="623"/>
        <v>-134.93825181542331</v>
      </c>
      <c r="R2106">
        <f t="shared" si="624"/>
        <v>45.061748184576686</v>
      </c>
      <c r="S2106">
        <f t="shared" si="625"/>
        <v>2.4917734583023972</v>
      </c>
      <c r="T2106">
        <f t="shared" si="608"/>
        <v>21.285532299056015</v>
      </c>
    </row>
    <row r="2107" spans="1:20" x14ac:dyDescent="0.25">
      <c r="A2107">
        <f t="shared" si="609"/>
        <v>15715.768224677384</v>
      </c>
      <c r="B2107">
        <f t="shared" si="626"/>
        <v>2501.2421974439462</v>
      </c>
      <c r="C2107" t="str">
        <f t="shared" si="610"/>
        <v>-8.13010493649435-8.16243761337069i</v>
      </c>
      <c r="D2107" t="str">
        <f t="shared" si="611"/>
        <v>3.47808389379279-6.37499310614618i</v>
      </c>
      <c r="E2107" t="str">
        <f t="shared" si="612"/>
        <v>157.177453171343+1.20081922602618i</v>
      </c>
      <c r="F2107" t="str">
        <f t="shared" si="613"/>
        <v>2.90990328633806-59.7175664950847i</v>
      </c>
      <c r="G2107" t="str">
        <f t="shared" si="614"/>
        <v>0.999997723788003-0.00150871031541669i</v>
      </c>
      <c r="H2107" t="str">
        <f t="shared" si="615"/>
        <v>21.2095898151405+65.5579921253917i</v>
      </c>
      <c r="I2107" t="str">
        <f t="shared" si="616"/>
        <v>26.9241228346639-7.28382355767157i</v>
      </c>
      <c r="K2107" t="str">
        <f t="shared" si="617"/>
        <v>0.022336713646423-0.0775912646316188i</v>
      </c>
      <c r="L2107" t="str">
        <f t="shared" si="618"/>
        <v>0.000833333333333333-0.322342252523892i</v>
      </c>
      <c r="M2107" t="str">
        <f t="shared" si="619"/>
        <v>0.005-0.113423102759744i</v>
      </c>
      <c r="N2107">
        <f t="shared" si="620"/>
        <v>45.113703768935636</v>
      </c>
      <c r="O2107">
        <f t="shared" si="621"/>
        <v>21.229494424610941</v>
      </c>
      <c r="P2107" s="3">
        <f t="shared" si="622"/>
        <v>21.229494424610941</v>
      </c>
      <c r="Q2107" s="3">
        <f t="shared" si="623"/>
        <v>-134.88629623106436</v>
      </c>
      <c r="R2107">
        <f t="shared" si="624"/>
        <v>45.113703768935636</v>
      </c>
      <c r="S2107">
        <f t="shared" si="625"/>
        <v>2.501242197443946</v>
      </c>
      <c r="T2107">
        <f t="shared" si="608"/>
        <v>21.229494424610941</v>
      </c>
    </row>
    <row r="2108" spans="1:20" x14ac:dyDescent="0.25">
      <c r="A2108">
        <f t="shared" si="609"/>
        <v>15775.488143931159</v>
      </c>
      <c r="B2108">
        <f t="shared" si="626"/>
        <v>2510.7469177942335</v>
      </c>
      <c r="C2108" t="str">
        <f t="shared" si="610"/>
        <v>-8.07044084973531-8.11735519722479i</v>
      </c>
      <c r="D2108" t="str">
        <f t="shared" si="611"/>
        <v>3.47808358079576-6.35095053918678i</v>
      </c>
      <c r="E2108" t="str">
        <f t="shared" si="612"/>
        <v>157.180776021553+1.21569675427326i</v>
      </c>
      <c r="F2108" t="str">
        <f t="shared" si="613"/>
        <v>2.90990323590338-59.4915321020192i</v>
      </c>
      <c r="G2108" t="str">
        <f t="shared" si="614"/>
        <v>0.999997706455963-0.00151444338836682i</v>
      </c>
      <c r="H2108" t="str">
        <f t="shared" si="615"/>
        <v>21.2645803365654+65.8607003211667i</v>
      </c>
      <c r="I2108" t="str">
        <f t="shared" si="616"/>
        <v>26.9468055629004-7.26755083260519i</v>
      </c>
      <c r="K2108" t="str">
        <f t="shared" si="617"/>
        <v>0.0221977088708534-0.0773326534154076i</v>
      </c>
      <c r="L2108" t="str">
        <f t="shared" si="618"/>
        <v>0.000833333333333333-0.321121988965822i</v>
      </c>
      <c r="M2108" t="str">
        <f t="shared" si="619"/>
        <v>0.005-0.112993726598669i</v>
      </c>
      <c r="N2108">
        <f t="shared" si="620"/>
        <v>45.16605018844848</v>
      </c>
      <c r="O2108">
        <f t="shared" si="621"/>
        <v>21.17349100024834</v>
      </c>
      <c r="P2108" s="3">
        <f t="shared" si="622"/>
        <v>21.17349100024834</v>
      </c>
      <c r="Q2108" s="3">
        <f t="shared" si="623"/>
        <v>-134.83394981155152</v>
      </c>
      <c r="R2108">
        <f t="shared" si="624"/>
        <v>45.16605018844848</v>
      </c>
      <c r="S2108">
        <f t="shared" si="625"/>
        <v>2.5107469177942336</v>
      </c>
      <c r="T2108">
        <f t="shared" si="608"/>
        <v>21.17349100024834</v>
      </c>
    </row>
    <row r="2109" spans="1:20" x14ac:dyDescent="0.25">
      <c r="A2109">
        <f t="shared" si="609"/>
        <v>15835.434998878098</v>
      </c>
      <c r="B2109">
        <f t="shared" si="626"/>
        <v>2520.2877560818515</v>
      </c>
      <c r="C2109" t="str">
        <f t="shared" si="610"/>
        <v>-8.01117826370731-8.07259519489743i</v>
      </c>
      <c r="D2109" t="str">
        <f t="shared" si="611"/>
        <v>3.4780832654155-6.32699933276663i</v>
      </c>
      <c r="E2109" t="str">
        <f t="shared" si="612"/>
        <v>157.184160766136+1.23059740178993i</v>
      </c>
      <c r="F2109" t="str">
        <f t="shared" si="613"/>
        <v>2.90990318508468-59.2663535146149i</v>
      </c>
      <c r="G2109" t="str">
        <f t="shared" si="614"/>
        <v>0.99999768899195-0.0015201982466938i</v>
      </c>
      <c r="H2109" t="str">
        <f t="shared" si="615"/>
        <v>21.320146384075+66.1652563108879i</v>
      </c>
      <c r="I2109" t="str">
        <f t="shared" si="616"/>
        <v>26.9696979384077-7.25142786015255i</v>
      </c>
      <c r="K2109" t="str">
        <f t="shared" si="617"/>
        <v>0.0220596302603264-0.0770746581036287i</v>
      </c>
      <c r="L2109" t="str">
        <f t="shared" si="618"/>
        <v>0.000833333333333333-0.319906344855371i</v>
      </c>
      <c r="M2109" t="str">
        <f t="shared" si="619"/>
        <v>0.005-0.112565975890286i</v>
      </c>
      <c r="N2109">
        <f t="shared" si="620"/>
        <v>45.218786583469097</v>
      </c>
      <c r="O2109">
        <f t="shared" si="621"/>
        <v>21.117522317217919</v>
      </c>
      <c r="P2109" s="3">
        <f t="shared" si="622"/>
        <v>21.117522317217919</v>
      </c>
      <c r="Q2109" s="3">
        <f t="shared" si="623"/>
        <v>-134.7812134165309</v>
      </c>
      <c r="R2109">
        <f t="shared" si="624"/>
        <v>45.218786583469097</v>
      </c>
      <c r="S2109">
        <f t="shared" si="625"/>
        <v>2.5202877560818515</v>
      </c>
      <c r="T2109">
        <f t="shared" si="608"/>
        <v>21.117522317217919</v>
      </c>
    </row>
    <row r="2110" spans="1:20" x14ac:dyDescent="0.25">
      <c r="A2110">
        <f t="shared" si="609"/>
        <v>15895.609651873836</v>
      </c>
      <c r="B2110">
        <f t="shared" si="626"/>
        <v>2529.8648495549628</v>
      </c>
      <c r="C2110" t="str">
        <f t="shared" si="610"/>
        <v>-7.95231482781205-8.02815488973216i</v>
      </c>
      <c r="D2110" t="str">
        <f t="shared" si="611"/>
        <v>3.47808294763387-6.30313914233938i</v>
      </c>
      <c r="E2110" t="str">
        <f t="shared" si="612"/>
        <v>157.187607649663+1.24552125867533i</v>
      </c>
      <c r="F2110" t="str">
        <f t="shared" si="613"/>
        <v>2.90990313387903-59.0420274936019i</v>
      </c>
      <c r="G2110" t="str">
        <f t="shared" si="614"/>
        <v>0.999997671394959-0.0015259749731786i</v>
      </c>
      <c r="H2110" t="str">
        <f t="shared" si="615"/>
        <v>21.3762952982589+66.4716769000956i</v>
      </c>
      <c r="I2110" t="str">
        <f t="shared" si="616"/>
        <v>26.9928022086197-7.23545510836387i</v>
      </c>
      <c r="K2110" t="str">
        <f t="shared" si="617"/>
        <v>0.0219224725214393-0.0768172799418743i</v>
      </c>
      <c r="L2110" t="str">
        <f t="shared" si="618"/>
        <v>0.000833333333333333-0.318695302705092i</v>
      </c>
      <c r="M2110" t="str">
        <f t="shared" si="619"/>
        <v>0.005-0.112139844481257i</v>
      </c>
      <c r="N2110">
        <f t="shared" si="620"/>
        <v>45.271912085232458</v>
      </c>
      <c r="O2110">
        <f t="shared" si="621"/>
        <v>21.061588666233355</v>
      </c>
      <c r="P2110" s="3">
        <f t="shared" si="622"/>
        <v>21.061588666233355</v>
      </c>
      <c r="Q2110" s="3">
        <f t="shared" si="623"/>
        <v>-134.72808791476754</v>
      </c>
      <c r="R2110">
        <f t="shared" si="624"/>
        <v>45.271912085232458</v>
      </c>
      <c r="S2110">
        <f t="shared" si="625"/>
        <v>2.5298648495549627</v>
      </c>
      <c r="T2110">
        <f t="shared" si="608"/>
        <v>21.061588666233355</v>
      </c>
    </row>
    <row r="2111" spans="1:20" x14ac:dyDescent="0.25">
      <c r="A2111">
        <f t="shared" si="609"/>
        <v>15956.012968550958</v>
      </c>
      <c r="B2111">
        <f t="shared" si="626"/>
        <v>2539.4783359832718</v>
      </c>
      <c r="C2111" t="str">
        <f t="shared" si="610"/>
        <v>-7.89384820019706-7.98403158877394i</v>
      </c>
      <c r="D2111" t="str">
        <f t="shared" si="611"/>
        <v>3.47808262743253-6.27936962466793i</v>
      </c>
      <c r="E2111" t="str">
        <f t="shared" si="612"/>
        <v>157.191116919747+1.26046841575091i</v>
      </c>
      <c r="F2111" t="str">
        <f t="shared" si="613"/>
        <v>2.90990308228346-58.8185508119745i</v>
      </c>
      <c r="G2111" t="str">
        <f t="shared" si="614"/>
        <v>0.999997653663977-0.00153177365091676i</v>
      </c>
      <c r="H2111" t="str">
        <f t="shared" si="615"/>
        <v>21.433034536192+66.779979110248i</v>
      </c>
      <c r="I2111" t="str">
        <f t="shared" si="616"/>
        <v>27.0161206502828-7.21963305980944i</v>
      </c>
      <c r="K2111" t="str">
        <f t="shared" si="617"/>
        <v>0.0217862303785231-0.0765605201397888i</v>
      </c>
      <c r="L2111" t="str">
        <f t="shared" si="618"/>
        <v>0.000833333333333333-0.317488845093736i</v>
      </c>
      <c r="M2111" t="str">
        <f t="shared" si="619"/>
        <v>0.005-0.111715326241539i</v>
      </c>
      <c r="N2111">
        <f t="shared" si="620"/>
        <v>45.32542581585659</v>
      </c>
      <c r="O2111">
        <f t="shared" si="621"/>
        <v>21.005690337463321</v>
      </c>
      <c r="P2111" s="3">
        <f t="shared" si="622"/>
        <v>21.005690337463321</v>
      </c>
      <c r="Q2111" s="3">
        <f t="shared" si="623"/>
        <v>-134.67457418414341</v>
      </c>
      <c r="R2111">
        <f t="shared" si="624"/>
        <v>45.32542581585659</v>
      </c>
      <c r="S2111">
        <f t="shared" si="625"/>
        <v>2.5394783359832718</v>
      </c>
      <c r="T2111">
        <f t="shared" si="608"/>
        <v>21.005690337463321</v>
      </c>
    </row>
    <row r="2112" spans="1:20" x14ac:dyDescent="0.25">
      <c r="A2112">
        <f t="shared" si="609"/>
        <v>16016.645817831451</v>
      </c>
      <c r="B2112">
        <f t="shared" si="626"/>
        <v>2549.1283536600081</v>
      </c>
      <c r="C2112" t="str">
        <f t="shared" si="610"/>
        <v>-7.83577604779984-7.94022262258667i</v>
      </c>
      <c r="D2112" t="str">
        <f t="shared" si="611"/>
        <v>3.47808230479312-6.25569043781967i</v>
      </c>
      <c r="E2112" t="str">
        <f t="shared" si="612"/>
        <v>157.194688827069+1.27543896455232i</v>
      </c>
      <c r="F2112" t="str">
        <f t="shared" si="613"/>
        <v>2.90990303029503-58.5959202549465i</v>
      </c>
      <c r="G2112" t="str">
        <f t="shared" si="614"/>
        <v>0.999997635797984-0.00153759436331953i</v>
      </c>
      <c r="H2112" t="str">
        <f t="shared" si="615"/>
        <v>21.4903716736904+67.09018018222i</v>
      </c>
      <c r="I2112" t="str">
        <f t="shared" si="616"/>
        <v>27.0396555699267-7.20396221183936i</v>
      </c>
      <c r="K2112" t="str">
        <f t="shared" si="617"/>
        <v>0.0216508985737747-0.0763043798714095i</v>
      </c>
      <c r="L2112" t="str">
        <f t="shared" si="618"/>
        <v>0.000833333333333333-0.316286954666005i</v>
      </c>
      <c r="M2112" t="str">
        <f t="shared" si="619"/>
        <v>0.005-0.111292415064295i</v>
      </c>
      <c r="N2112">
        <f t="shared" si="620"/>
        <v>45.379326888345844</v>
      </c>
      <c r="O2112">
        <f t="shared" si="621"/>
        <v>20.94982762052302</v>
      </c>
      <c r="P2112" s="3">
        <f t="shared" si="622"/>
        <v>20.94982762052302</v>
      </c>
      <c r="Q2112" s="3">
        <f t="shared" si="623"/>
        <v>-134.62067311165416</v>
      </c>
      <c r="R2112">
        <f t="shared" si="624"/>
        <v>45.379326888345844</v>
      </c>
      <c r="S2112">
        <f t="shared" si="625"/>
        <v>2.549128353660008</v>
      </c>
      <c r="T2112">
        <f t="shared" si="608"/>
        <v>20.94982762052302</v>
      </c>
    </row>
    <row r="2113" spans="1:20" x14ac:dyDescent="0.25">
      <c r="A2113">
        <f t="shared" si="609"/>
        <v>16077.50907193921</v>
      </c>
      <c r="B2113">
        <f t="shared" si="626"/>
        <v>2558.815041403916</v>
      </c>
      <c r="C2113" t="str">
        <f t="shared" si="610"/>
        <v>-7.77809604639006-7.89672534507015i</v>
      </c>
      <c r="D2113" t="str">
        <f t="shared" si="611"/>
        <v>3.47808197969706-6.23210124116136i</v>
      </c>
      <c r="E2113" t="str">
        <f t="shared" si="612"/>
        <v>157.198323625398+1.29043299731656i</v>
      </c>
      <c r="F2113" t="str">
        <f t="shared" si="613"/>
        <v>2.90990297791075-58.3741326199024i</v>
      </c>
      <c r="G2113" t="str">
        <f t="shared" si="614"/>
        <v>0.999997617795953-0.00154343719411507i</v>
      </c>
      <c r="H2113" t="str">
        <f t="shared" si="615"/>
        <v>21.5483144076172+67.4022975798694i</v>
      </c>
      <c r="I2113" t="str">
        <f t="shared" si="616"/>
        <v>27.063409304343-7.18844307684806i</v>
      </c>
      <c r="K2113" t="str">
        <f t="shared" si="617"/>
        <v>0.021516471867385-0.0760488602755053i</v>
      </c>
      <c r="L2113" t="str">
        <f t="shared" si="618"/>
        <v>0.000833333333333333-0.315089614132302i</v>
      </c>
      <c r="M2113" t="str">
        <f t="shared" si="619"/>
        <v>0.005-0.110871104865805i</v>
      </c>
      <c r="N2113">
        <f t="shared" si="620"/>
        <v>45.433614406592056</v>
      </c>
      <c r="O2113">
        <f t="shared" si="621"/>
        <v>20.894000804464667</v>
      </c>
      <c r="P2113" s="3">
        <f t="shared" si="622"/>
        <v>20.894000804464667</v>
      </c>
      <c r="Q2113" s="3">
        <f t="shared" si="623"/>
        <v>-134.56638559340794</v>
      </c>
      <c r="R2113">
        <f t="shared" si="624"/>
        <v>45.433614406592056</v>
      </c>
      <c r="S2113">
        <f t="shared" si="625"/>
        <v>2.5588150414039159</v>
      </c>
      <c r="T2113">
        <f t="shared" si="608"/>
        <v>20.894000804464667</v>
      </c>
    </row>
    <row r="2114" spans="1:20" x14ac:dyDescent="0.25">
      <c r="A2114">
        <f t="shared" si="609"/>
        <v>16138.603606412578</v>
      </c>
      <c r="B2114">
        <f t="shared" si="626"/>
        <v>2568.5385385612508</v>
      </c>
      <c r="C2114" t="str">
        <f t="shared" si="610"/>
        <v>-7.72080588061066-7.85353713327917i</v>
      </c>
      <c r="D2114" t="str">
        <f t="shared" si="611"/>
        <v>3.47808165212562-6.20860169535423i</v>
      </c>
      <c r="E2114" t="str">
        <f t="shared" si="612"/>
        <v>157.202021571616+1.30545060697341i</v>
      </c>
      <c r="F2114" t="str">
        <f t="shared" si="613"/>
        <v>2.90990292512757-58.1531847163521i</v>
      </c>
      <c r="G2114" t="str">
        <f t="shared" si="614"/>
        <v>0.999997599656847-0.00154930222734969i</v>
      </c>
      <c r="H2114" t="str">
        <f t="shared" si="615"/>
        <v>21.6068705582425+67.7163489936704i</v>
      </c>
      <c r="I2114" t="str">
        <f t="shared" si="616"/>
        <v>27.0873842210739-7.17307618254633i</v>
      </c>
      <c r="K2114" t="str">
        <f t="shared" si="617"/>
        <v>0.0213829450376645-0.075793962455916i</v>
      </c>
      <c r="L2114" t="str">
        <f t="shared" si="618"/>
        <v>0.000833333333333333-0.313896806268482i</v>
      </c>
      <c r="M2114" t="str">
        <f t="shared" si="619"/>
        <v>0.005-0.11045138958538i</v>
      </c>
      <c r="N2114">
        <f t="shared" si="620"/>
        <v>45.488287465378846</v>
      </c>
      <c r="O2114">
        <f t="shared" si="621"/>
        <v>20.838210177768758</v>
      </c>
      <c r="P2114" s="3">
        <f t="shared" si="622"/>
        <v>20.838210177768758</v>
      </c>
      <c r="Q2114" s="3">
        <f t="shared" si="623"/>
        <v>-134.51171253462115</v>
      </c>
      <c r="R2114">
        <f t="shared" si="624"/>
        <v>45.488287465378846</v>
      </c>
      <c r="S2114">
        <f t="shared" si="625"/>
        <v>2.5685385385612509</v>
      </c>
      <c r="T2114">
        <f t="shared" si="608"/>
        <v>20.838210177768758</v>
      </c>
    </row>
    <row r="2115" spans="1:20" x14ac:dyDescent="0.25">
      <c r="A2115">
        <f t="shared" si="609"/>
        <v>16199.930300116948</v>
      </c>
      <c r="B2115">
        <f t="shared" si="626"/>
        <v>2578.2989850077838</v>
      </c>
      <c r="C2115" t="str">
        <f t="shared" si="610"/>
        <v>-7.66390324401769-7.81065538724341i</v>
      </c>
      <c r="D2115" t="str">
        <f t="shared" si="611"/>
        <v>3.47808132205999-6.18519146234929i</v>
      </c>
      <c r="E2115" t="str">
        <f t="shared" si="612"/>
        <v>157.205782925742+1.32049188713683i</v>
      </c>
      <c r="F2115" t="str">
        <f t="shared" si="613"/>
        <v>2.90990287194252-57.9330733658865i</v>
      </c>
      <c r="G2115" t="str">
        <f t="shared" si="614"/>
        <v>0.999997581379622-0.001555189547389i</v>
      </c>
      <c r="H2115" t="str">
        <f t="shared" si="615"/>
        <v>21.666048071657+68.0323523444165i</v>
      </c>
      <c r="I2115" t="str">
        <f t="shared" si="616"/>
        <v>27.1115827189096-7.15786207223946i</v>
      </c>
      <c r="K2115" t="str">
        <f t="shared" si="617"/>
        <v>0.0212503128811649-0.0755396874818898i</v>
      </c>
      <c r="L2115" t="str">
        <f t="shared" si="618"/>
        <v>0.000833333333333333-0.312708513915602i</v>
      </c>
      <c r="M2115" t="str">
        <f t="shared" si="619"/>
        <v>0.005-0.110033263185276i</v>
      </c>
      <c r="N2115">
        <f t="shared" si="620"/>
        <v>45.543345150385818</v>
      </c>
      <c r="O2115">
        <f t="shared" si="621"/>
        <v>20.782456028335407</v>
      </c>
      <c r="P2115" s="3">
        <f t="shared" si="622"/>
        <v>20.782456028335407</v>
      </c>
      <c r="Q2115" s="3">
        <f t="shared" si="623"/>
        <v>-134.45665484961418</v>
      </c>
      <c r="R2115">
        <f t="shared" si="624"/>
        <v>45.543345150385818</v>
      </c>
      <c r="S2115">
        <f t="shared" si="625"/>
        <v>2.578298985007784</v>
      </c>
      <c r="T2115">
        <f t="shared" si="608"/>
        <v>20.782456028335407</v>
      </c>
    </row>
    <row r="2116" spans="1:20" x14ac:dyDescent="0.25">
      <c r="A2116">
        <f t="shared" si="609"/>
        <v>16261.490035257391</v>
      </c>
      <c r="B2116">
        <f t="shared" si="626"/>
        <v>2588.0965211508133</v>
      </c>
      <c r="C2116" t="str">
        <f t="shared" si="610"/>
        <v>-7.60738583911792-7.76807752978696i</v>
      </c>
      <c r="D2116" t="str">
        <f t="shared" si="611"/>
        <v>3.47808098948114-6.16187020538219i</v>
      </c>
      <c r="E2116" t="str">
        <f t="shared" si="612"/>
        <v>157.209607950952+1.33555693209244i</v>
      </c>
      <c r="F2116" t="str">
        <f t="shared" si="613"/>
        <v>2.90990281835245-57.7137954021292i</v>
      </c>
      <c r="G2116" t="str">
        <f t="shared" si="614"/>
        <v>0.999997562963227-0.00156109923891919i</v>
      </c>
      <c r="H2116" t="str">
        <f t="shared" si="615"/>
        <v>21.725855022241+68.3503257869994i</v>
      </c>
      <c r="I2116" t="str">
        <f t="shared" si="616"/>
        <v>27.1360072283961-7.14280130511149i</v>
      </c>
      <c r="K2116" t="str">
        <f t="shared" si="617"/>
        <v>0.0211185702127959-0.0752860363884166i</v>
      </c>
      <c r="L2116" t="str">
        <f t="shared" si="618"/>
        <v>0.000833333333333333-0.31152471997968i</v>
      </c>
      <c r="M2116" t="str">
        <f t="shared" si="619"/>
        <v>0.005-0.109616719650604i</v>
      </c>
      <c r="N2116">
        <f t="shared" si="620"/>
        <v>45.598786538191746</v>
      </c>
      <c r="O2116">
        <f t="shared" si="621"/>
        <v>20.726738643474448</v>
      </c>
      <c r="P2116" s="3">
        <f t="shared" si="622"/>
        <v>20.726738643474448</v>
      </c>
      <c r="Q2116" s="3">
        <f t="shared" si="623"/>
        <v>-134.40121346180825</v>
      </c>
      <c r="R2116">
        <f t="shared" si="624"/>
        <v>45.598786538191746</v>
      </c>
      <c r="S2116">
        <f t="shared" si="625"/>
        <v>2.5880965211508133</v>
      </c>
      <c r="T2116">
        <f t="shared" si="608"/>
        <v>20.726738643474448</v>
      </c>
    </row>
    <row r="2117" spans="1:20" x14ac:dyDescent="0.25">
      <c r="A2117">
        <f t="shared" si="609"/>
        <v>16323.283697391371</v>
      </c>
      <c r="B2117">
        <f t="shared" si="626"/>
        <v>2597.9312879311865</v>
      </c>
      <c r="C2117" t="str">
        <f t="shared" si="610"/>
        <v>-7.55125137740618-7.72580100635042i</v>
      </c>
      <c r="D2117" t="str">
        <f t="shared" si="611"/>
        <v>3.47808065436995-6.13863758896868i</v>
      </c>
      <c r="E2117" t="str">
        <f t="shared" si="612"/>
        <v>157.213496913609+1.35064583678894i</v>
      </c>
      <c r="F2117" t="str">
        <f t="shared" si="613"/>
        <v>2.90990276435434-57.4953476706934i</v>
      </c>
      <c r="G2117" t="str">
        <f t="shared" si="614"/>
        <v>0.999997544406602-0.00156703138694819i</v>
      </c>
      <c r="H2117" t="str">
        <f t="shared" si="615"/>
        <v>21.7862996151925+68.6702877142579i</v>
      </c>
      <c r="I2117" t="str">
        <f t="shared" si="616"/>
        <v>27.1606602123536-7.12789445651754i</v>
      </c>
      <c r="K2117" t="str">
        <f t="shared" si="617"/>
        <v>0.0209877118659401-0.0750330101765623i</v>
      </c>
      <c r="L2117" t="str">
        <f t="shared" si="618"/>
        <v>0.000833333333333333-0.31034540743144i</v>
      </c>
      <c r="M2117" t="str">
        <f t="shared" si="619"/>
        <v>0.005-0.109201752989245i</v>
      </c>
      <c r="N2117">
        <f t="shared" si="620"/>
        <v>45.654610696280088</v>
      </c>
      <c r="O2117">
        <f t="shared" si="621"/>
        <v>20.671058309897074</v>
      </c>
      <c r="P2117" s="3">
        <f t="shared" si="622"/>
        <v>20.671058309897074</v>
      </c>
      <c r="Q2117" s="3">
        <f t="shared" si="623"/>
        <v>-134.34538930371991</v>
      </c>
      <c r="R2117">
        <f t="shared" si="624"/>
        <v>45.654610696280088</v>
      </c>
      <c r="S2117">
        <f t="shared" si="625"/>
        <v>2.5979312879311864</v>
      </c>
      <c r="T2117">
        <f t="shared" si="608"/>
        <v>20.671058309897074</v>
      </c>
    </row>
    <row r="2118" spans="1:20" x14ac:dyDescent="0.25">
      <c r="A2118">
        <f t="shared" si="609"/>
        <v>16385.312175441457</v>
      </c>
      <c r="B2118">
        <f t="shared" si="626"/>
        <v>2607.803426825325</v>
      </c>
      <c r="C2118" t="str">
        <f t="shared" si="610"/>
        <v>-7.49549757940031-7.68382328481274i</v>
      </c>
      <c r="D2118" t="str">
        <f t="shared" si="611"/>
        <v>3.47808031670714-6.11549327889956i</v>
      </c>
      <c r="E2118" t="str">
        <f t="shared" si="612"/>
        <v>157.21745008328+1.36575869682789i</v>
      </c>
      <c r="F2118" t="str">
        <f t="shared" si="613"/>
        <v>2.90990270994507-57.2777270291352i</v>
      </c>
      <c r="G2118" t="str">
        <f t="shared" si="614"/>
        <v>0.99999752570868-0.00157298607680695i</v>
      </c>
      <c r="H2118" t="str">
        <f t="shared" si="615"/>
        <v>21.8473901891112+68.9922567609011i</v>
      </c>
      <c r="I2118" t="str">
        <f t="shared" si="616"/>
        <v>27.1855441664028-7.11314211828179i</v>
      </c>
      <c r="K2118" t="str">
        <f t="shared" si="617"/>
        <v>0.0208577326925643-0.0747806098138028i</v>
      </c>
      <c r="L2118" t="str">
        <f t="shared" si="618"/>
        <v>0.000833333333333333-0.309170559306078i</v>
      </c>
      <c r="M2118" t="str">
        <f t="shared" si="619"/>
        <v>0.005-0.108788357231764i</v>
      </c>
      <c r="N2118">
        <f t="shared" si="620"/>
        <v>45.710816683045067</v>
      </c>
      <c r="O2118">
        <f t="shared" si="621"/>
        <v>20.615415313706222</v>
      </c>
      <c r="P2118" s="3">
        <f t="shared" si="622"/>
        <v>20.615415313706222</v>
      </c>
      <c r="Q2118" s="3">
        <f t="shared" si="623"/>
        <v>-134.28918331695493</v>
      </c>
      <c r="R2118">
        <f t="shared" si="624"/>
        <v>45.710816683045067</v>
      </c>
      <c r="S2118">
        <f t="shared" si="625"/>
        <v>2.607803426825325</v>
      </c>
      <c r="T2118">
        <f t="shared" si="608"/>
        <v>20.615415313706222</v>
      </c>
    </row>
    <row r="2119" spans="1:20" x14ac:dyDescent="0.25">
      <c r="A2119">
        <f t="shared" si="609"/>
        <v>16447.576361708136</v>
      </c>
      <c r="B2119">
        <f t="shared" si="626"/>
        <v>2617.7130798472613</v>
      </c>
      <c r="C2119" t="str">
        <f t="shared" si="610"/>
        <v>-7.44012217467512-7.64214185531435i</v>
      </c>
      <c r="D2119" t="str">
        <f t="shared" si="611"/>
        <v>3.47807997647331-6.09243694223598i</v>
      </c>
      <c r="E2119" t="str">
        <f t="shared" si="612"/>
        <v>157.221467732761+1.38089560845409i</v>
      </c>
      <c r="F2119" t="str">
        <f t="shared" si="613"/>
        <v>2.90990265512152-57.0609303469089i</v>
      </c>
      <c r="G2119" t="str">
        <f t="shared" si="614"/>
        <v>0.999997506868384-0.00157896339415061i</v>
      </c>
      <c r="H2119" t="str">
        <f t="shared" si="615"/>
        <v>21.9091352186448+69.3162518075104i</v>
      </c>
      <c r="I2119" t="str">
        <f t="shared" si="616"/>
        <v>27.2106616195031-7.09854489900352i</v>
      </c>
      <c r="K2119" t="str">
        <f t="shared" si="617"/>
        <v>0.0207286275633266-0.0745288362343536i</v>
      </c>
      <c r="L2119" t="str">
        <f t="shared" si="618"/>
        <v>0.000833333333333333-0.308000158703006i</v>
      </c>
      <c r="M2119" t="str">
        <f t="shared" si="619"/>
        <v>0.005-0.108376526431325i</v>
      </c>
      <c r="N2119">
        <f t="shared" si="620"/>
        <v>45.7674035477975</v>
      </c>
      <c r="O2119">
        <f t="shared" si="621"/>
        <v>20.559809940387353</v>
      </c>
      <c r="P2119" s="3">
        <f t="shared" si="622"/>
        <v>20.559809940387353</v>
      </c>
      <c r="Q2119" s="3">
        <f t="shared" si="623"/>
        <v>-134.2325964522025</v>
      </c>
      <c r="R2119">
        <f t="shared" si="624"/>
        <v>45.7674035477975</v>
      </c>
      <c r="S2119">
        <f t="shared" si="625"/>
        <v>2.6177130798472614</v>
      </c>
      <c r="T2119">
        <f t="shared" si="608"/>
        <v>20.559809940387353</v>
      </c>
    </row>
    <row r="2120" spans="1:20" x14ac:dyDescent="0.25">
      <c r="A2120">
        <f t="shared" si="609"/>
        <v>16510.077151882626</v>
      </c>
      <c r="B2120">
        <f t="shared" si="626"/>
        <v>2627.660389550681</v>
      </c>
      <c r="C2120" t="str">
        <f t="shared" si="610"/>
        <v>-7.38512290189527-7.60075423008114i</v>
      </c>
      <c r="D2120" t="str">
        <f t="shared" si="611"/>
        <v>3.47807963364884-6.06946824730452i</v>
      </c>
      <c r="E2120" t="str">
        <f t="shared" si="612"/>
        <v>157.225550138105+1.39605666854403i</v>
      </c>
      <c r="F2120" t="str">
        <f t="shared" si="613"/>
        <v>2.90990259988051-56.8449545053207i</v>
      </c>
      <c r="G2120" t="str">
        <f t="shared" si="614"/>
        <v>0.999997487884631-0.00158496342495975i</v>
      </c>
      <c r="H2120" t="str">
        <f t="shared" si="615"/>
        <v>21.9715433171966+69.6422919846197i</v>
      </c>
      <c r="I2120" t="str">
        <f t="shared" si="616"/>
        <v>27.2360151345009-7.08410342437007i</v>
      </c>
      <c r="K2120" t="str">
        <f t="shared" si="617"/>
        <v>0.0206003913676805-0.0742776903394998i</v>
      </c>
      <c r="L2120" t="str">
        <f t="shared" si="618"/>
        <v>0.000833333333333333-0.306834188785621i</v>
      </c>
      <c r="M2120" t="str">
        <f t="shared" si="619"/>
        <v>0.005-0.107966254663603i</v>
      </c>
      <c r="N2120">
        <f t="shared" si="620"/>
        <v>45.824370330771131</v>
      </c>
      <c r="O2120">
        <f t="shared" si="621"/>
        <v>20.504242474799259</v>
      </c>
      <c r="P2120" s="3">
        <f t="shared" si="622"/>
        <v>20.504242474799259</v>
      </c>
      <c r="Q2120" s="3">
        <f t="shared" si="623"/>
        <v>-134.17562966922887</v>
      </c>
      <c r="R2120">
        <f t="shared" si="624"/>
        <v>45.824370330771131</v>
      </c>
      <c r="S2120">
        <f t="shared" si="625"/>
        <v>2.6276603895506812</v>
      </c>
      <c r="T2120">
        <f t="shared" si="608"/>
        <v>20.504242474799259</v>
      </c>
    </row>
    <row r="2121" spans="1:20" x14ac:dyDescent="0.25">
      <c r="A2121">
        <f t="shared" si="609"/>
        <v>16572.815445059779</v>
      </c>
      <c r="B2121">
        <f t="shared" si="626"/>
        <v>2637.6454990309735</v>
      </c>
      <c r="C2121" t="str">
        <f t="shared" si="610"/>
        <v>-7.3304975088464-7.55965794324952i</v>
      </c>
      <c r="D2121" t="str">
        <f t="shared" si="611"/>
        <v>3.47807928821401-6.0465868636926i</v>
      </c>
      <c r="E2121" t="str">
        <f t="shared" si="612"/>
        <v>157.229697578643+1.41124197459749i</v>
      </c>
      <c r="F2121" t="str">
        <f t="shared" si="613"/>
        <v>2.90990254421886-56.6297963974858i</v>
      </c>
      <c r="G2121" t="str">
        <f t="shared" si="614"/>
        <v>0.999997468756327-0.00159098625554165i</v>
      </c>
      <c r="H2121" t="str">
        <f t="shared" si="615"/>
        <v>22.0346232396966+69.9703966768749i</v>
      </c>
      <c r="I2121" t="str">
        <f t="shared" si="616"/>
        <v>27.2616073086894-7.06981833747789i</v>
      </c>
      <c r="K2121" t="str">
        <f t="shared" si="617"/>
        <v>0.0204730190139759-0.0740271729979234i</v>
      </c>
      <c r="L2121" t="str">
        <f t="shared" si="618"/>
        <v>0.000833333333333333-0.305672632781053i</v>
      </c>
      <c r="M2121" t="str">
        <f t="shared" si="619"/>
        <v>0.005-0.107557536026702i</v>
      </c>
      <c r="N2121">
        <f t="shared" si="620"/>
        <v>45.881716063130739</v>
      </c>
      <c r="O2121">
        <f t="shared" si="621"/>
        <v>20.448713201164765</v>
      </c>
      <c r="P2121" s="3">
        <f t="shared" si="622"/>
        <v>20.448713201164765</v>
      </c>
      <c r="Q2121" s="3">
        <f t="shared" si="623"/>
        <v>-134.11828393686926</v>
      </c>
      <c r="R2121">
        <f t="shared" si="624"/>
        <v>45.881716063130739</v>
      </c>
      <c r="S2121">
        <f t="shared" si="625"/>
        <v>2.6376454990309735</v>
      </c>
      <c r="T2121">
        <f t="shared" si="608"/>
        <v>20.448713201164765</v>
      </c>
    </row>
    <row r="2122" spans="1:20" x14ac:dyDescent="0.25">
      <c r="A2122">
        <f t="shared" si="609"/>
        <v>16635.792143751009</v>
      </c>
      <c r="B2122">
        <f t="shared" si="626"/>
        <v>2647.6685519272914</v>
      </c>
      <c r="C2122" t="str">
        <f t="shared" si="610"/>
        <v>-7.27624375246513-7.51885055069192i</v>
      </c>
      <c r="D2122" t="str">
        <f t="shared" si="611"/>
        <v>3.47807894014897-6.02379246224365i</v>
      </c>
      <c r="E2122" t="str">
        <f t="shared" si="612"/>
        <v>157.233910337008+1.42645162472603i</v>
      </c>
      <c r="F2122" t="str">
        <f t="shared" si="613"/>
        <v>2.90990248813339-56.415452928283i</v>
      </c>
      <c r="G2122" t="str">
        <f t="shared" si="614"/>
        <v>0.999997449482373-0.00159703197253152i</v>
      </c>
      <c r="H2122" t="str">
        <f t="shared" si="615"/>
        <v>22.0983838854381+70.300585527278i</v>
      </c>
      <c r="I2122" t="str">
        <f t="shared" si="616"/>
        <v>27.2874407743796-7.05569029916106i</v>
      </c>
      <c r="K2122" t="str">
        <f t="shared" si="617"/>
        <v>0.0203465054295555-0.0737772850460288i</v>
      </c>
      <c r="L2122" t="str">
        <f t="shared" si="618"/>
        <v>0.000833333333333333-0.304515473979929i</v>
      </c>
      <c r="M2122" t="str">
        <f t="shared" si="619"/>
        <v>0.005-0.107150364641066i</v>
      </c>
      <c r="N2122">
        <f t="shared" si="620"/>
        <v>45.93943976697912</v>
      </c>
      <c r="O2122">
        <f t="shared" si="621"/>
        <v>20.393222403061127</v>
      </c>
      <c r="P2122" s="3">
        <f t="shared" si="622"/>
        <v>20.393222403061127</v>
      </c>
      <c r="Q2122" s="3">
        <f t="shared" si="623"/>
        <v>-134.06056023302088</v>
      </c>
      <c r="R2122">
        <f t="shared" si="624"/>
        <v>45.93943976697912</v>
      </c>
      <c r="S2122">
        <f t="shared" si="625"/>
        <v>2.6476685519272913</v>
      </c>
      <c r="T2122">
        <f t="shared" si="608"/>
        <v>20.393222403061127</v>
      </c>
    </row>
    <row r="2123" spans="1:20" x14ac:dyDescent="0.25">
      <c r="A2123">
        <f t="shared" si="609"/>
        <v>16699.008153897263</v>
      </c>
      <c r="B2123">
        <f t="shared" si="626"/>
        <v>2657.7296924246152</v>
      </c>
      <c r="C2123" t="str">
        <f t="shared" si="610"/>
        <v>-7.22235939886748-7.4783296298435i</v>
      </c>
      <c r="D2123" t="str">
        <f t="shared" si="611"/>
        <v>3.47807858943367-6.00108471505229i</v>
      </c>
      <c r="E2123" t="str">
        <f t="shared" si="612"/>
        <v>157.238188699157+1.44168571764294i</v>
      </c>
      <c r="F2123" t="str">
        <f t="shared" si="613"/>
        <v>2.90990243162086-56.2019210143091i</v>
      </c>
      <c r="G2123" t="str">
        <f t="shared" si="614"/>
        <v>0.99999743006166-0.0016031006628937i</v>
      </c>
      <c r="H2123" t="str">
        <f t="shared" si="615"/>
        <v>22.1628343009814+70.6328784415109i</v>
      </c>
      <c r="I2123" t="str">
        <f t="shared" si="616"/>
        <v>27.3135181994806-7.0417199883278i</v>
      </c>
      <c r="K2123" t="str">
        <f t="shared" si="617"/>
        <v>0.0202208455608504-0.0735280272882687i</v>
      </c>
      <c r="L2123" t="str">
        <f t="shared" si="618"/>
        <v>0.000833333333333333-0.303362695736132i</v>
      </c>
      <c r="M2123" t="str">
        <f t="shared" si="619"/>
        <v>0.005-0.106744734649398i</v>
      </c>
      <c r="N2123">
        <f t="shared" si="620"/>
        <v>45.997540455366561</v>
      </c>
      <c r="O2123">
        <f t="shared" si="621"/>
        <v>20.337770363410446</v>
      </c>
      <c r="P2123" s="3">
        <f t="shared" si="622"/>
        <v>20.337770363410446</v>
      </c>
      <c r="Q2123" s="3">
        <f t="shared" si="623"/>
        <v>-134.00245954463344</v>
      </c>
      <c r="R2123">
        <f t="shared" si="624"/>
        <v>45.997540455366561</v>
      </c>
      <c r="S2123">
        <f t="shared" si="625"/>
        <v>2.6577296924246152</v>
      </c>
      <c r="T2123">
        <f t="shared" si="608"/>
        <v>20.337770363410446</v>
      </c>
    </row>
    <row r="2124" spans="1:20" x14ac:dyDescent="0.25">
      <c r="A2124">
        <f t="shared" si="609"/>
        <v>16762.464384882074</v>
      </c>
      <c r="B2124">
        <f t="shared" si="626"/>
        <v>2667.8290652558289</v>
      </c>
      <c r="C2124" t="str">
        <f t="shared" si="610"/>
        <v>-7.168842223377-7.43809277953065i</v>
      </c>
      <c r="D2124" t="str">
        <f t="shared" si="611"/>
        <v>3.47807823604796-5.97846329545977i</v>
      </c>
      <c r="E2124" t="str">
        <f t="shared" si="612"/>
        <v>157.242532954404+1.45694435265443i</v>
      </c>
      <c r="F2124" t="str">
        <f t="shared" si="613"/>
        <v>2.90990237467803-55.989197583836i</v>
      </c>
      <c r="G2124" t="str">
        <f t="shared" si="614"/>
        <v>0.999997410493069-0.00160919241392298i</v>
      </c>
      <c r="H2124" t="str">
        <f t="shared" si="615"/>
        <v>22.2279836831255+70.9672955923462i</v>
      </c>
      <c r="I2124" t="str">
        <f t="shared" si="616"/>
        <v>27.3398422880928-7.02790810230532i</v>
      </c>
      <c r="K2124" t="str">
        <f t="shared" si="617"/>
        <v>0.0200960343734713-0.0732794004974684i</v>
      </c>
      <c r="L2124" t="str">
        <f t="shared" si="618"/>
        <v>0.000833333333333333-0.302214281466559i</v>
      </c>
      <c r="M2124" t="str">
        <f t="shared" si="619"/>
        <v>0.005-0.106340640216575i</v>
      </c>
      <c r="N2124">
        <f t="shared" si="620"/>
        <v>46.056017132300553</v>
      </c>
      <c r="O2124">
        <f t="shared" si="621"/>
        <v>20.282357364471125</v>
      </c>
      <c r="P2124" s="3">
        <f t="shared" si="622"/>
        <v>20.282357364471125</v>
      </c>
      <c r="Q2124" s="3">
        <f t="shared" si="623"/>
        <v>-133.94398286769945</v>
      </c>
      <c r="R2124">
        <f t="shared" si="624"/>
        <v>46.056017132300553</v>
      </c>
      <c r="S2124">
        <f t="shared" si="625"/>
        <v>2.667829065255829</v>
      </c>
      <c r="T2124">
        <f t="shared" si="608"/>
        <v>20.282357364471125</v>
      </c>
    </row>
    <row r="2125" spans="1:20" x14ac:dyDescent="0.25">
      <c r="A2125">
        <f t="shared" si="609"/>
        <v>16826.161749544626</v>
      </c>
      <c r="B2125">
        <f t="shared" si="626"/>
        <v>2677.9668157038013</v>
      </c>
      <c r="C2125" t="str">
        <f t="shared" si="610"/>
        <v>-7.11569001054993-7.39813761979808i</v>
      </c>
      <c r="D2125" t="str">
        <f t="shared" si="611"/>
        <v>3.47807787997148-5.95592787804915i</v>
      </c>
      <c r="E2125" t="str">
        <f t="shared" si="612"/>
        <v>157.246943395431+1.47222762964673i</v>
      </c>
      <c r="F2125" t="str">
        <f t="shared" si="613"/>
        <v>2.90990231730161-55.7772795767659i</v>
      </c>
      <c r="G2125" t="str">
        <f t="shared" si="614"/>
        <v>0.999997390775476-0.00161530731324583i</v>
      </c>
      <c r="H2125" t="str">
        <f t="shared" si="615"/>
        <v>22.2938413819519+71.303857424151i</v>
      </c>
      <c r="I2125" t="str">
        <f t="shared" si="616"/>
        <v>27.366415781115-7.01425535719316i</v>
      </c>
      <c r="K2125" t="str">
        <f t="shared" si="617"/>
        <v>0.0199720668522946-0.0730314054151437i</v>
      </c>
      <c r="L2125" t="str">
        <f t="shared" si="618"/>
        <v>0.000833333333333333-0.301070214650885i</v>
      </c>
      <c r="M2125" t="str">
        <f t="shared" si="619"/>
        <v>0.005-0.105938075529563i</v>
      </c>
      <c r="N2125">
        <f t="shared" si="620"/>
        <v>46.114868792753754</v>
      </c>
      <c r="O2125">
        <f t="shared" si="621"/>
        <v>20.226983687826852</v>
      </c>
      <c r="P2125" s="3">
        <f t="shared" si="622"/>
        <v>20.226983687826852</v>
      </c>
      <c r="Q2125" s="3">
        <f t="shared" si="623"/>
        <v>-133.88513120724625</v>
      </c>
      <c r="R2125">
        <f t="shared" si="624"/>
        <v>46.114868792753754</v>
      </c>
      <c r="S2125">
        <f t="shared" si="625"/>
        <v>2.6779668157038015</v>
      </c>
      <c r="T2125">
        <f t="shared" si="608"/>
        <v>20.226983687826852</v>
      </c>
    </row>
    <row r="2126" spans="1:20" x14ac:dyDescent="0.25">
      <c r="A2126">
        <f t="shared" si="609"/>
        <v>16890.101164192896</v>
      </c>
      <c r="B2126">
        <f t="shared" si="626"/>
        <v>2688.1430896034758</v>
      </c>
      <c r="C2126" t="str">
        <f t="shared" si="610"/>
        <v>-7.06290055420093-7.35846179173972i</v>
      </c>
      <c r="D2126" t="str">
        <f t="shared" si="611"/>
        <v>3.47807752118374-5.93347813864063i</v>
      </c>
      <c r="E2126" t="str">
        <f t="shared" si="612"/>
        <v>157.251420318329+1.48753564907867i</v>
      </c>
      <c r="F2126" t="str">
        <f t="shared" si="613"/>
        <v>2.9099022594883-55.5661639445866i</v>
      </c>
      <c r="G2126" t="str">
        <f t="shared" si="614"/>
        <v>0.999997370907744-0.00162144544882164i</v>
      </c>
      <c r="H2126" t="str">
        <f t="shared" si="615"/>
        <v>22.3604169039402+71.6425846574735i</v>
      </c>
      <c r="I2126" t="str">
        <f t="shared" si="616"/>
        <v>27.3932414568594-7.00076248822512i</v>
      </c>
      <c r="K2126" t="str">
        <f t="shared" si="617"/>
        <v>0.0198489380015484-0.0727840427518234i</v>
      </c>
      <c r="L2126" t="str">
        <f t="shared" si="618"/>
        <v>0.000833333333333333-0.299930478831326i</v>
      </c>
      <c r="M2126" t="str">
        <f t="shared" si="619"/>
        <v>0.005-0.105537034797333i</v>
      </c>
      <c r="N2126">
        <f t="shared" si="620"/>
        <v>46.174094422676745</v>
      </c>
      <c r="O2126">
        <f t="shared" si="621"/>
        <v>20.171649614378381</v>
      </c>
      <c r="P2126" s="3">
        <f t="shared" si="622"/>
        <v>20.171649614378381</v>
      </c>
      <c r="Q2126" s="3">
        <f t="shared" si="623"/>
        <v>-133.82590557732325</v>
      </c>
      <c r="R2126">
        <f t="shared" si="624"/>
        <v>46.174094422676745</v>
      </c>
      <c r="S2126">
        <f t="shared" si="625"/>
        <v>2.6881430896034759</v>
      </c>
      <c r="T2126">
        <f t="shared" si="608"/>
        <v>20.171649614378381</v>
      </c>
    </row>
    <row r="2127" spans="1:20" x14ac:dyDescent="0.25">
      <c r="A2127">
        <f t="shared" si="609"/>
        <v>16954.28354861683</v>
      </c>
      <c r="B2127">
        <f t="shared" si="626"/>
        <v>2698.3580333439691</v>
      </c>
      <c r="C2127" t="str">
        <f t="shared" si="610"/>
        <v>-7.01047165742622-7.31906295732843i</v>
      </c>
      <c r="D2127" t="str">
        <f t="shared" si="611"/>
        <v>3.47807715966413-5.91111375428697i</v>
      </c>
      <c r="E2127" t="str">
        <f t="shared" si="612"/>
        <v>157.255964022606+1.50286851196903i</v>
      </c>
      <c r="F2127" t="str">
        <f t="shared" si="613"/>
        <v>2.90990220123478-55.3558476503293i</v>
      </c>
      <c r="G2127" t="str">
        <f t="shared" si="614"/>
        <v>0.999997350888732-0.001627606908944i</v>
      </c>
      <c r="H2127" t="str">
        <f t="shared" si="615"/>
        <v>22.4277199151591+71.9834982937235i</v>
      </c>
      <c r="I2127" t="str">
        <f t="shared" si="616"/>
        <v>27.4203221316825-6.98743025014056i</v>
      </c>
      <c r="K2127" t="str">
        <f t="shared" si="617"/>
        <v>0.0197266428448951-0.072537313187368i</v>
      </c>
      <c r="L2127" t="str">
        <f t="shared" si="618"/>
        <v>0.000833333333333333-0.298795057612399i</v>
      </c>
      <c r="M2127" t="str">
        <f t="shared" si="619"/>
        <v>0.005-0.10513751225078i</v>
      </c>
      <c r="N2127">
        <f t="shared" si="620"/>
        <v>46.233692999008497</v>
      </c>
      <c r="O2127">
        <f t="shared" si="621"/>
        <v>20.116355424333147</v>
      </c>
      <c r="P2127" s="3">
        <f t="shared" si="622"/>
        <v>20.116355424333147</v>
      </c>
      <c r="Q2127" s="3">
        <f t="shared" si="623"/>
        <v>-133.7663070009915</v>
      </c>
      <c r="R2127">
        <f t="shared" si="624"/>
        <v>46.233692999008497</v>
      </c>
      <c r="S2127">
        <f t="shared" si="625"/>
        <v>2.6983580333439692</v>
      </c>
      <c r="T2127">
        <f t="shared" si="608"/>
        <v>20.116355424333147</v>
      </c>
    </row>
    <row r="2128" spans="1:20" x14ac:dyDescent="0.25">
      <c r="A2128">
        <f t="shared" si="609"/>
        <v>17018.709826101574</v>
      </c>
      <c r="B2128">
        <f t="shared" si="626"/>
        <v>2708.6117938706761</v>
      </c>
      <c r="C2128" t="str">
        <f t="shared" si="610"/>
        <v>-6.95840113262626-7.27993879924734i</v>
      </c>
      <c r="D2128" t="str">
        <f t="shared" si="611"/>
        <v>3.4780767953918-5.88883440326872i</v>
      </c>
      <c r="E2128" t="str">
        <f t="shared" si="612"/>
        <v>157.260574811225+1.51822631988688i</v>
      </c>
      <c r="F2128" t="str">
        <f t="shared" si="613"/>
        <v>2.90990214253769-55.1463276685231i</v>
      </c>
      <c r="G2128" t="str">
        <f t="shared" si="614"/>
        <v>0.999997330717287-0.00163379178224195i</v>
      </c>
      <c r="H2128" t="str">
        <f t="shared" si="615"/>
        <v>22.4957602445327+72.3266196199518i</v>
      </c>
      <c r="I2128" t="str">
        <f t="shared" si="616"/>
        <v>27.4476606606274-6.97425941756393i</v>
      </c>
      <c r="K2128" t="str">
        <f t="shared" si="617"/>
        <v>0.0196051764255073-0.0722912173712834i</v>
      </c>
      <c r="L2128" t="str">
        <f t="shared" si="618"/>
        <v>0.000833333333333333-0.297663934660689i</v>
      </c>
      <c r="M2128" t="str">
        <f t="shared" si="619"/>
        <v>0.005-0.104739502142638i</v>
      </c>
      <c r="N2128">
        <f t="shared" si="620"/>
        <v>46.293663489687276</v>
      </c>
      <c r="O2128">
        <f t="shared" si="621"/>
        <v>20.061101397195742</v>
      </c>
      <c r="P2128" s="3">
        <f t="shared" si="622"/>
        <v>20.061101397195742</v>
      </c>
      <c r="Q2128" s="3">
        <f t="shared" si="623"/>
        <v>-133.70633651031272</v>
      </c>
      <c r="R2128">
        <f t="shared" si="624"/>
        <v>46.293663489687276</v>
      </c>
      <c r="S2128">
        <f t="shared" si="625"/>
        <v>2.7086117938706762</v>
      </c>
      <c r="T2128">
        <f t="shared" si="608"/>
        <v>20.061101397195742</v>
      </c>
    </row>
    <row r="2129" spans="1:20" x14ac:dyDescent="0.25">
      <c r="A2129">
        <f t="shared" si="609"/>
        <v>17083.38092344076</v>
      </c>
      <c r="B2129">
        <f t="shared" si="626"/>
        <v>2718.9045186873846</v>
      </c>
      <c r="C2129" t="str">
        <f t="shared" si="610"/>
        <v>-6.90668680152713-7.24108702072263i</v>
      </c>
      <c r="D2129" t="str">
        <f t="shared" si="611"/>
        <v>3.47807642834582-5.86663976508975i</v>
      </c>
      <c r="E2129" t="str">
        <f t="shared" si="612"/>
        <v>157.265252990625+1.53360917494165i</v>
      </c>
      <c r="F2129" t="str">
        <f t="shared" si="613"/>
        <v>2.90990208339366-54.937600985153i</v>
      </c>
      <c r="G2129" t="str">
        <f t="shared" si="614"/>
        <v>0.999997310392249-0.00164000015768131i</v>
      </c>
      <c r="H2129" t="str">
        <f t="shared" si="615"/>
        <v>22.5645478871874+72.6719702137185i</v>
      </c>
      <c r="I2129" t="str">
        <f t="shared" si="616"/>
        <v>27.4752599380791-6.96125078539484i</v>
      </c>
      <c r="K2129" t="str">
        <f t="shared" si="617"/>
        <v>0.0194845338061457-0.0720457559230379i</v>
      </c>
      <c r="L2129" t="str">
        <f t="shared" si="618"/>
        <v>0.000833333333333333-0.296537093704611i</v>
      </c>
      <c r="M2129" t="str">
        <f t="shared" si="619"/>
        <v>0.005-0.104342998747398i</v>
      </c>
      <c r="N2129">
        <f t="shared" si="620"/>
        <v>46.354004853664776</v>
      </c>
      <c r="O2129">
        <f t="shared" si="621"/>
        <v>20.005887811758534</v>
      </c>
      <c r="P2129" s="3">
        <f t="shared" si="622"/>
        <v>20.005887811758534</v>
      </c>
      <c r="Q2129" s="3">
        <f t="shared" si="623"/>
        <v>-133.64599514633522</v>
      </c>
      <c r="R2129">
        <f t="shared" si="624"/>
        <v>46.354004853664776</v>
      </c>
      <c r="S2129">
        <f t="shared" si="625"/>
        <v>2.7189045186873844</v>
      </c>
      <c r="T2129">
        <f t="shared" si="608"/>
        <v>20.005887811758534</v>
      </c>
    </row>
    <row r="2130" spans="1:20" x14ac:dyDescent="0.25">
      <c r="A2130">
        <f t="shared" si="609"/>
        <v>17148.297770949834</v>
      </c>
      <c r="B2130">
        <f t="shared" si="626"/>
        <v>2729.2363558583966</v>
      </c>
      <c r="C2130" t="str">
        <f t="shared" si="610"/>
        <v>-6.85532649520035-7.20250534535644i</v>
      </c>
      <c r="D2130" t="str">
        <f t="shared" si="611"/>
        <v>3.47807605850509-5.84452952047252i</v>
      </c>
      <c r="E2130" t="str">
        <f t="shared" si="612"/>
        <v>157.269998870741+1.54901717977206i</v>
      </c>
      <c r="F2130" t="str">
        <f t="shared" si="613"/>
        <v>2.90990202379929-54.7296645976157i</v>
      </c>
      <c r="G2130" t="str">
        <f t="shared" si="614"/>
        <v>0.999997289912447-0.0016462321245659i</v>
      </c>
      <c r="H2130" t="str">
        <f t="shared" si="615"/>
        <v>22.6340930078789+73.0195719480623i</v>
      </c>
      <c r="I2130" t="str">
        <f t="shared" si="616"/>
        <v>27.5031228984325-6.94840516920721i</v>
      </c>
      <c r="K2130" t="str">
        <f t="shared" si="617"/>
        <v>0.0193647100692317-0.0718009294323761i</v>
      </c>
      <c r="L2130" t="str">
        <f t="shared" si="618"/>
        <v>0.000833333333333333-0.295414518534181i</v>
      </c>
      <c r="M2130" t="str">
        <f t="shared" si="619"/>
        <v>0.005-0.103947996361225i</v>
      </c>
      <c r="N2130">
        <f t="shared" si="620"/>
        <v>46.414716040918989</v>
      </c>
      <c r="O2130">
        <f t="shared" si="621"/>
        <v>19.950714946091583</v>
      </c>
      <c r="P2130" s="3">
        <f t="shared" si="622"/>
        <v>19.950714946091583</v>
      </c>
      <c r="Q2130" s="3">
        <f t="shared" si="623"/>
        <v>-133.58528395908101</v>
      </c>
      <c r="R2130">
        <f t="shared" si="624"/>
        <v>46.414716040918989</v>
      </c>
      <c r="S2130">
        <f t="shared" si="625"/>
        <v>2.7292363558583967</v>
      </c>
      <c r="T2130">
        <f t="shared" si="608"/>
        <v>19.950714946091583</v>
      </c>
    </row>
    <row r="2131" spans="1:20" x14ac:dyDescent="0.25">
      <c r="A2131">
        <f t="shared" si="609"/>
        <v>17213.461302479442</v>
      </c>
      <c r="B2131">
        <f t="shared" si="626"/>
        <v>2739.6074540106583</v>
      </c>
      <c r="C2131" t="str">
        <f t="shared" si="610"/>
        <v>-6.80431805408189-7.16419151696103i</v>
      </c>
      <c r="D2131" t="str">
        <f t="shared" si="611"/>
        <v>3.4780756858483-5.82250335135344i</v>
      </c>
      <c r="E2131" t="str">
        <f t="shared" si="612"/>
        <v>157.274812765036+1.56445043753569i</v>
      </c>
      <c r="F2131" t="str">
        <f t="shared" si="613"/>
        <v>2.90990196375114-54.5225155146761i</v>
      </c>
      <c r="G2131" t="str">
        <f t="shared" si="614"/>
        <v>0.999997269276705-0.00165248777253885i</v>
      </c>
      <c r="H2131" t="str">
        <f t="shared" si="615"/>
        <v>22.7044059445025+73.3694469965744i</v>
      </c>
      <c r="I2131" t="str">
        <f t="shared" si="616"/>
        <v>27.5312525167753-6.93572340565838i</v>
      </c>
      <c r="K2131" t="str">
        <f t="shared" si="617"/>
        <v>0.0192457003169159-0.0715567384596286i</v>
      </c>
      <c r="L2131" t="str">
        <f t="shared" si="618"/>
        <v>0.000833333333333333-0.294296193000778i</v>
      </c>
      <c r="M2131" t="str">
        <f t="shared" si="619"/>
        <v>0.005-0.103554489301878i</v>
      </c>
      <c r="N2131">
        <f t="shared" si="620"/>
        <v>46.475795992467908</v>
      </c>
      <c r="O2131">
        <f t="shared" si="621"/>
        <v>19.895583077532891</v>
      </c>
      <c r="P2131" s="3">
        <f t="shared" si="622"/>
        <v>19.895583077532891</v>
      </c>
      <c r="Q2131" s="3">
        <f t="shared" si="623"/>
        <v>-133.52420400753209</v>
      </c>
      <c r="R2131">
        <f t="shared" si="624"/>
        <v>46.475795992467908</v>
      </c>
      <c r="S2131">
        <f t="shared" si="625"/>
        <v>2.7396074540106583</v>
      </c>
      <c r="T2131">
        <f t="shared" si="608"/>
        <v>19.895583077532891</v>
      </c>
    </row>
    <row r="2132" spans="1:20" x14ac:dyDescent="0.25">
      <c r="A2132">
        <f t="shared" si="609"/>
        <v>17278.872455428864</v>
      </c>
      <c r="B2132">
        <f t="shared" si="626"/>
        <v>2750.017962335899</v>
      </c>
      <c r="C2132" t="str">
        <f t="shared" si="610"/>
        <v>-6.75365932799026-7.12614329939428i</v>
      </c>
      <c r="D2132" t="str">
        <f t="shared" si="611"/>
        <v>3.478075310354-5.80056094087843i</v>
      </c>
      <c r="E2132" t="str">
        <f t="shared" si="612"/>
        <v>157.279694990528+1.57990905189883i</v>
      </c>
      <c r="F2132" t="str">
        <f t="shared" si="613"/>
        <v>2.90990190324574-54.3161507564249i</v>
      </c>
      <c r="G2132" t="str">
        <f t="shared" si="614"/>
        <v>0.999997248483833-0.00165876719158387i</v>
      </c>
      <c r="H2132" t="str">
        <f t="shared" si="615"/>
        <v>22.7754972116895+73.721617838571i</v>
      </c>
      <c r="I2132" t="str">
        <f t="shared" si="616"/>
        <v>27.5596518095843-6.92320635290888i</v>
      </c>
      <c r="K2132" t="str">
        <f t="shared" si="617"/>
        <v>0.0191274996711455-0.071313183536022i</v>
      </c>
      <c r="L2132" t="str">
        <f t="shared" si="618"/>
        <v>0.000833333333333333-0.293182101016914i</v>
      </c>
      <c r="M2132" t="str">
        <f t="shared" si="619"/>
        <v>0.005-0.103162471908625i</v>
      </c>
      <c r="N2132">
        <f t="shared" si="620"/>
        <v>46.537243640384361</v>
      </c>
      <c r="O2132">
        <f t="shared" si="621"/>
        <v>19.840492482678961</v>
      </c>
      <c r="P2132" s="3">
        <f t="shared" si="622"/>
        <v>19.840492482678961</v>
      </c>
      <c r="Q2132" s="3">
        <f t="shared" si="623"/>
        <v>-133.46275635961564</v>
      </c>
      <c r="R2132">
        <f t="shared" si="624"/>
        <v>46.537243640384361</v>
      </c>
      <c r="S2132">
        <f t="shared" si="625"/>
        <v>2.7500179623358991</v>
      </c>
      <c r="T2132">
        <f t="shared" si="608"/>
        <v>19.840492482678961</v>
      </c>
    </row>
    <row r="2133" spans="1:20" x14ac:dyDescent="0.25">
      <c r="A2133">
        <f t="shared" si="609"/>
        <v>17344.532170759496</v>
      </c>
      <c r="B2133">
        <f t="shared" si="626"/>
        <v>2760.4680305927754</v>
      </c>
      <c r="C2133" t="str">
        <f t="shared" si="610"/>
        <v>-6.70334817614277-7.08835847639539i</v>
      </c>
      <c r="D2133" t="str">
        <f t="shared" si="611"/>
        <v>3.47807493200063-5.77870197339836i</v>
      </c>
      <c r="E2133" t="str">
        <f t="shared" si="612"/>
        <v>157.284645867806+1.59539312702485i</v>
      </c>
      <c r="F2133" t="str">
        <f t="shared" si="613"/>
        <v>2.90990184227965-54.1105673542363i</v>
      </c>
      <c r="G2133" t="str">
        <f t="shared" si="614"/>
        <v>0.999997227532637-0.00166507047202657i</v>
      </c>
      <c r="H2133" t="str">
        <f t="shared" si="615"/>
        <v>22.8473775044913+74.0761072643719i</v>
      </c>
      <c r="I2133" t="str">
        <f t="shared" si="616"/>
        <v>27.5883238354359-6.91085489105254i</v>
      </c>
      <c r="K2133" t="str">
        <f t="shared" si="617"/>
        <v>0.0190101032737287-0.0710702651639877i</v>
      </c>
      <c r="L2133" t="str">
        <f t="shared" si="618"/>
        <v>0.000833333333333333-0.292072226556001i</v>
      </c>
      <c r="M2133" t="str">
        <f t="shared" si="619"/>
        <v>0.005-0.102771938542165i</v>
      </c>
      <c r="N2133">
        <f t="shared" si="620"/>
        <v>46.599057907811755</v>
      </c>
      <c r="O2133">
        <f t="shared" si="621"/>
        <v>19.785443437374475</v>
      </c>
      <c r="P2133" s="3">
        <f t="shared" si="622"/>
        <v>19.785443437374475</v>
      </c>
      <c r="Q2133" s="3">
        <f t="shared" si="623"/>
        <v>-133.40094209218825</v>
      </c>
      <c r="R2133">
        <f t="shared" si="624"/>
        <v>46.599057907811755</v>
      </c>
      <c r="S2133">
        <f t="shared" si="625"/>
        <v>2.7604680305927753</v>
      </c>
      <c r="T2133">
        <f t="shared" si="608"/>
        <v>19.785443437374475</v>
      </c>
    </row>
    <row r="2134" spans="1:20" x14ac:dyDescent="0.25">
      <c r="A2134">
        <f t="shared" si="609"/>
        <v>17410.441393008379</v>
      </c>
      <c r="B2134">
        <f t="shared" si="626"/>
        <v>2770.9578091090279</v>
      </c>
      <c r="C2134" t="str">
        <f t="shared" si="610"/>
        <v>-6.65338246717145-7.05083485142226i</v>
      </c>
      <c r="D2134" t="str">
        <f t="shared" si="611"/>
        <v>3.47807455076638-5.75692613446435i</v>
      </c>
      <c r="E2134" t="str">
        <f t="shared" si="612"/>
        <v>157.289665721068+1.61090276756477i</v>
      </c>
      <c r="F2134" t="str">
        <f t="shared" si="613"/>
        <v>2.90990178084933-53.9057623507237i</v>
      </c>
      <c r="G2134" t="str">
        <f t="shared" si="614"/>
        <v>0.999997206421909-0.00167139770453575i</v>
      </c>
      <c r="H2134" t="str">
        <f t="shared" si="615"/>
        <v>22.9200577021538+74.4329383806889i</v>
      </c>
      <c r="I2134" t="str">
        <f t="shared" si="616"/>
        <v>27.6172716957308-6.89866992255719i</v>
      </c>
      <c r="K2134" t="str">
        <f t="shared" si="617"/>
        <v>0.0188935062863953-0.0708279838174678i</v>
      </c>
      <c r="L2134" t="str">
        <f t="shared" si="618"/>
        <v>0.000833333333333333-0.290966553652123i</v>
      </c>
      <c r="M2134" t="str">
        <f t="shared" si="619"/>
        <v>0.005-0.102382883584544i</v>
      </c>
      <c r="N2134">
        <f t="shared" si="620"/>
        <v>46.661237708979911</v>
      </c>
      <c r="O2134">
        <f t="shared" si="621"/>
        <v>19.730436216702834</v>
      </c>
      <c r="P2134" s="3">
        <f t="shared" si="622"/>
        <v>19.730436216702834</v>
      </c>
      <c r="Q2134" s="3">
        <f t="shared" si="623"/>
        <v>-133.33876229102009</v>
      </c>
      <c r="R2134">
        <f t="shared" si="624"/>
        <v>46.661237708979911</v>
      </c>
      <c r="S2134">
        <f t="shared" si="625"/>
        <v>2.7709578091090279</v>
      </c>
      <c r="T2134">
        <f t="shared" si="608"/>
        <v>19.730436216702834</v>
      </c>
    </row>
    <row r="2135" spans="1:20" x14ac:dyDescent="0.25">
      <c r="A2135">
        <f t="shared" si="609"/>
        <v>17476.601070301815</v>
      </c>
      <c r="B2135">
        <f t="shared" si="626"/>
        <v>2781.4874487836423</v>
      </c>
      <c r="C2135" t="str">
        <f t="shared" si="610"/>
        <v>-6.60376007913731-7.01357024748943i</v>
      </c>
      <c r="D2135" t="str">
        <f t="shared" si="611"/>
        <v>3.47807416662934-5.73523311082343i</v>
      </c>
      <c r="E2135" t="str">
        <f t="shared" si="612"/>
        <v>157.294754878137+1.62643807864561i</v>
      </c>
      <c r="F2135" t="str">
        <f t="shared" si="613"/>
        <v>2.90990171895127-53.7017327996986i</v>
      </c>
      <c r="G2135" t="str">
        <f t="shared" si="614"/>
        <v>0.999997185150436-0.00167774898012469i</v>
      </c>
      <c r="H2135" t="str">
        <f t="shared" si="615"/>
        <v>22.9935488719856+74.7921346161218i</v>
      </c>
      <c r="I2135" t="str">
        <f t="shared" si="616"/>
        <v>27.646498535434-6.8866523727171i</v>
      </c>
      <c r="K2135" t="str">
        <f t="shared" si="617"/>
        <v>0.0187777038908562-0.0705863399422204i</v>
      </c>
      <c r="L2135" t="str">
        <f t="shared" si="618"/>
        <v>0.000833333333333333-0.289865066399804i</v>
      </c>
      <c r="M2135" t="str">
        <f t="shared" si="619"/>
        <v>0.005-0.101995301439075i</v>
      </c>
      <c r="N2135">
        <f t="shared" si="620"/>
        <v>46.723781949222825</v>
      </c>
      <c r="O2135">
        <f t="shared" si="621"/>
        <v>19.675471094976068</v>
      </c>
      <c r="P2135" s="3">
        <f t="shared" si="622"/>
        <v>19.675471094976068</v>
      </c>
      <c r="Q2135" s="3">
        <f t="shared" si="623"/>
        <v>-133.27621805077717</v>
      </c>
      <c r="R2135">
        <f t="shared" si="624"/>
        <v>46.723781949222825</v>
      </c>
      <c r="S2135">
        <f t="shared" si="625"/>
        <v>2.7814874487836425</v>
      </c>
      <c r="T2135">
        <f t="shared" si="608"/>
        <v>19.675471094976068</v>
      </c>
    </row>
    <row r="2136" spans="1:20" x14ac:dyDescent="0.25">
      <c r="A2136">
        <f t="shared" si="609"/>
        <v>17543.01215436896</v>
      </c>
      <c r="B2136">
        <f t="shared" si="626"/>
        <v>2792.0571010890203</v>
      </c>
      <c r="C2136" t="str">
        <f t="shared" si="610"/>
        <v>-6.55447889954394-6.97656250700699i</v>
      </c>
      <c r="D2136" t="str">
        <f t="shared" si="611"/>
        <v>3.47807377956738-5.71362259041388i</v>
      </c>
      <c r="E2136" t="str">
        <f t="shared" si="612"/>
        <v>157.299913670493+1.64199916585997i</v>
      </c>
      <c r="F2136" t="str">
        <f t="shared" si="613"/>
        <v>2.90990165658188-53.498475766127i</v>
      </c>
      <c r="G2136" t="str">
        <f t="shared" si="614"/>
        <v>0.999997163716994-0.00168412439015248i</v>
      </c>
      <c r="H2136" t="str">
        <f t="shared" si="615"/>
        <v>23.0678622733205+75.1537197267701i</v>
      </c>
      <c r="I2136" t="str">
        <f t="shared" si="616"/>
        <v>27.6760075438297-6.87480319011615i</v>
      </c>
      <c r="K2136" t="str">
        <f t="shared" si="617"/>
        <v>0.0186626912888583-0.0703453339561223i</v>
      </c>
      <c r="L2136" t="str">
        <f t="shared" si="618"/>
        <v>0.000833333333333333-0.28876774895378i</v>
      </c>
      <c r="M2136" t="str">
        <f t="shared" si="619"/>
        <v>0.005-0.10160918653026i</v>
      </c>
      <c r="N2136">
        <f t="shared" si="620"/>
        <v>46.786689524995126</v>
      </c>
      <c r="O2136">
        <f t="shared" si="621"/>
        <v>19.620548345724991</v>
      </c>
      <c r="P2136" s="3">
        <f t="shared" si="622"/>
        <v>19.620548345724991</v>
      </c>
      <c r="Q2136" s="3">
        <f t="shared" si="623"/>
        <v>-133.21331047500487</v>
      </c>
      <c r="R2136">
        <f t="shared" si="624"/>
        <v>46.786689524995126</v>
      </c>
      <c r="S2136">
        <f t="shared" si="625"/>
        <v>2.7920571010890205</v>
      </c>
      <c r="T2136">
        <f t="shared" si="608"/>
        <v>19.620548345724991</v>
      </c>
    </row>
    <row r="2137" spans="1:20" x14ac:dyDescent="0.25">
      <c r="A2137">
        <f t="shared" si="609"/>
        <v>17609.675600555565</v>
      </c>
      <c r="B2137">
        <f t="shared" si="626"/>
        <v>2802.6669180731587</v>
      </c>
      <c r="C2137" t="str">
        <f t="shared" si="610"/>
        <v>-6.50553682534963-6.93980949162055i</v>
      </c>
      <c r="D2137" t="str">
        <f t="shared" si="611"/>
        <v>3.47807338955825-5.69209426236089i</v>
      </c>
      <c r="E2137" t="str">
        <f t="shared" si="612"/>
        <v>157.305142433298+1.65758613525593i</v>
      </c>
      <c r="F2137" t="str">
        <f t="shared" si="613"/>
        <v>2.90990159373759-53.2959883260885i</v>
      </c>
      <c r="G2137" t="str">
        <f t="shared" si="614"/>
        <v>0.999997142120349-0.00169052402632531i</v>
      </c>
      <c r="H2137" t="str">
        <f t="shared" si="615"/>
        <v>23.1430093615809+75.5177178019624i</v>
      </c>
      <c r="I2137" t="str">
        <f t="shared" si="616"/>
        <v>27.7058019552942-6.86312334710386i</v>
      </c>
      <c r="K2137" t="str">
        <f t="shared" si="617"/>
        <v>0.0185484637022372-0.0701049662494681i</v>
      </c>
      <c r="L2137" t="str">
        <f t="shared" si="618"/>
        <v>0.000833333333333333-0.28767458552877i</v>
      </c>
      <c r="M2137" t="str">
        <f t="shared" si="619"/>
        <v>0.005-0.101224533303706i</v>
      </c>
      <c r="N2137">
        <f t="shared" si="620"/>
        <v>46.849959323891937</v>
      </c>
      <c r="O2137">
        <f t="shared" si="621"/>
        <v>19.565668241689124</v>
      </c>
      <c r="P2137" s="3">
        <f t="shared" si="622"/>
        <v>19.565668241689124</v>
      </c>
      <c r="Q2137" s="3">
        <f t="shared" si="623"/>
        <v>-133.15004067610806</v>
      </c>
      <c r="R2137">
        <f t="shared" si="624"/>
        <v>46.849959323891937</v>
      </c>
      <c r="S2137">
        <f t="shared" si="625"/>
        <v>2.8026669180731587</v>
      </c>
      <c r="T2137">
        <f t="shared" si="608"/>
        <v>19.565668241689124</v>
      </c>
    </row>
    <row r="2138" spans="1:20" x14ac:dyDescent="0.25">
      <c r="A2138">
        <f t="shared" si="609"/>
        <v>17676.592367837675</v>
      </c>
      <c r="B2138">
        <f t="shared" si="626"/>
        <v>2813.3170523618369</v>
      </c>
      <c r="C2138" t="str">
        <f t="shared" si="610"/>
        <v>-6.45693176297902-6.90330908205231i</v>
      </c>
      <c r="D2138" t="str">
        <f t="shared" si="611"/>
        <v>3.47807299657952-5.67064781697196i</v>
      </c>
      <c r="E2138" t="str">
        <f t="shared" si="612"/>
        <v>157.310441505423+1.67319909332502i</v>
      </c>
      <c r="F2138" t="str">
        <f t="shared" si="613"/>
        <v>2.90990153041477-53.0942675667333i</v>
      </c>
      <c r="G2138" t="str">
        <f t="shared" si="614"/>
        <v>0.999997120359258-0.00169694798069781i</v>
      </c>
      <c r="H2138" t="str">
        <f t="shared" si="615"/>
        <v>23.2190017924391+75.8841532700969i</v>
      </c>
      <c r="I2138" t="str">
        <f t="shared" si="616"/>
        <v>27.7358850500806-6.85161384028237i</v>
      </c>
      <c r="K2138" t="str">
        <f t="shared" si="617"/>
        <v>0.0184350163729686-0.0698652371852727i</v>
      </c>
      <c r="L2138" t="str">
        <f t="shared" si="618"/>
        <v>0.000833333333333333-0.286585560399253i</v>
      </c>
      <c r="M2138" t="str">
        <f t="shared" si="619"/>
        <v>0.005-0.100841336226047i</v>
      </c>
      <c r="N2138">
        <f t="shared" si="620"/>
        <v>46.913590224667104</v>
      </c>
      <c r="O2138">
        <f t="shared" si="621"/>
        <v>19.510831054807035</v>
      </c>
      <c r="P2138" s="3">
        <f t="shared" si="622"/>
        <v>19.510831054807035</v>
      </c>
      <c r="Q2138" s="3">
        <f t="shared" si="623"/>
        <v>-133.0864097753329</v>
      </c>
      <c r="R2138">
        <f t="shared" si="624"/>
        <v>46.913590224667104</v>
      </c>
      <c r="S2138">
        <f t="shared" si="625"/>
        <v>2.8133170523618367</v>
      </c>
      <c r="T2138">
        <f t="shared" si="608"/>
        <v>19.510831054807035</v>
      </c>
    </row>
    <row r="2139" spans="1:20" x14ac:dyDescent="0.25">
      <c r="A2139">
        <f t="shared" si="609"/>
        <v>17743.76341883546</v>
      </c>
      <c r="B2139">
        <f t="shared" si="626"/>
        <v>2824.007657160812</v>
      </c>
      <c r="C2139" t="str">
        <f t="shared" si="610"/>
        <v>-6.40866162833305-6.86705917794259i</v>
      </c>
      <c r="D2139" t="str">
        <f t="shared" si="611"/>
        <v>3.47807260060855-5.6492829457325i</v>
      </c>
      <c r="E2139" t="str">
        <f t="shared" si="612"/>
        <v>157.315811229471+1.6888381469915i</v>
      </c>
      <c r="F2139" t="str">
        <f t="shared" si="613"/>
        <v>2.9099014666098-52.8933105862403i</v>
      </c>
      <c r="G2139" t="str">
        <f t="shared" si="614"/>
        <v>0.999997098432471-0.00170339634567433i</v>
      </c>
      <c r="H2139" t="str">
        <f t="shared" si="615"/>
        <v>23.2958514260856+76.2530509046104i</v>
      </c>
      <c r="I2139" t="str">
        <f t="shared" si="616"/>
        <v>27.7662601551233-6.84027569100678i</v>
      </c>
      <c r="K2139" t="str">
        <f t="shared" si="617"/>
        <v>0.018322344563216-0.0696261470995671i</v>
      </c>
      <c r="L2139" t="str">
        <f t="shared" si="618"/>
        <v>0.000833333333333333-0.285500657899236i</v>
      </c>
      <c r="M2139" t="str">
        <f t="shared" si="619"/>
        <v>0.005-0.100459589784865i</v>
      </c>
      <c r="N2139">
        <f t="shared" si="620"/>
        <v>46.977581097253562</v>
      </c>
      <c r="O2139">
        <f t="shared" si="621"/>
        <v>19.456037056205915</v>
      </c>
      <c r="P2139" s="3">
        <f t="shared" si="622"/>
        <v>19.456037056205915</v>
      </c>
      <c r="Q2139" s="3">
        <f t="shared" si="623"/>
        <v>-133.02241890274644</v>
      </c>
      <c r="R2139">
        <f t="shared" si="624"/>
        <v>46.977581097253562</v>
      </c>
      <c r="S2139">
        <f t="shared" si="625"/>
        <v>2.8240076571608119</v>
      </c>
      <c r="T2139">
        <f t="shared" si="608"/>
        <v>19.456037056205915</v>
      </c>
    </row>
    <row r="2140" spans="1:20" x14ac:dyDescent="0.25">
      <c r="A2140">
        <f t="shared" si="609"/>
        <v>17811.189719827034</v>
      </c>
      <c r="B2140">
        <f t="shared" si="626"/>
        <v>2834.7388862580233</v>
      </c>
      <c r="C2140" t="str">
        <f t="shared" si="610"/>
        <v>-6.36072434679846-6.8310576976929i</v>
      </c>
      <c r="D2140" t="str">
        <f t="shared" si="611"/>
        <v>3.4780722016226-5.62799934130144i</v>
      </c>
      <c r="E2140" t="str">
        <f t="shared" si="612"/>
        <v>157.321251951811+1.70450340360203i</v>
      </c>
      <c r="F2140" t="str">
        <f t="shared" si="613"/>
        <v>2.90990140231899-52.6931144937763i</v>
      </c>
      <c r="G2140" t="str">
        <f t="shared" si="614"/>
        <v>0.999997076338723-0.00170986921401037i</v>
      </c>
      <c r="H2140" t="str">
        <f t="shared" si="615"/>
        <v>23.3735703316035+76.6244358300725i</v>
      </c>
      <c r="I2140" t="str">
        <f t="shared" si="616"/>
        <v>27.7969306448597-6.82910994589831i</v>
      </c>
      <c r="K2140" t="str">
        <f t="shared" si="617"/>
        <v>0.0182104435553743-0.0693876963016922i</v>
      </c>
      <c r="L2140" t="str">
        <f t="shared" si="618"/>
        <v>0.000833333333333333-0.284419862422032i</v>
      </c>
      <c r="M2140" t="str">
        <f t="shared" si="619"/>
        <v>0.005-0.100079288488608i</v>
      </c>
      <c r="N2140">
        <f t="shared" si="620"/>
        <v>47.041930802784123</v>
      </c>
      <c r="O2140">
        <f t="shared" si="621"/>
        <v>19.401286516191838</v>
      </c>
      <c r="P2140" s="3">
        <f t="shared" si="622"/>
        <v>19.401286516191838</v>
      </c>
      <c r="Q2140" s="3">
        <f t="shared" si="623"/>
        <v>-132.95806919721588</v>
      </c>
      <c r="R2140">
        <f t="shared" si="624"/>
        <v>47.041930802784123</v>
      </c>
      <c r="S2140">
        <f t="shared" si="625"/>
        <v>2.8347388862580232</v>
      </c>
      <c r="T2140">
        <f t="shared" si="608"/>
        <v>19.401286516191838</v>
      </c>
    </row>
    <row r="2141" spans="1:20" x14ac:dyDescent="0.25">
      <c r="A2141">
        <f t="shared" si="609"/>
        <v>17878.872240762379</v>
      </c>
      <c r="B2141">
        <f t="shared" si="626"/>
        <v>2845.5108940258037</v>
      </c>
      <c r="C2141" t="str">
        <f t="shared" si="610"/>
        <v>-6.31311785325595-6.79530257830975i</v>
      </c>
      <c r="D2141" t="str">
        <f t="shared" si="611"/>
        <v>3.47807179959866-5.60679669750664i</v>
      </c>
      <c r="E2141" t="str">
        <f t="shared" si="612"/>
        <v>157.326764022597+1.7201949709149i</v>
      </c>
      <c r="F2141" t="str">
        <f t="shared" si="613"/>
        <v>2.90990133753864-52.4936764094526i</v>
      </c>
      <c r="G2141" t="str">
        <f t="shared" si="614"/>
        <v>0.999997054076745-0.00171636667881378i</v>
      </c>
      <c r="H2141" t="str">
        <f t="shared" si="615"/>
        <v>23.4521707914524+76.9983335283957i</v>
      </c>
      <c r="I2141" t="str">
        <f t="shared" si="616"/>
        <v>27.8278999420643-6.81811767737007i</v>
      </c>
      <c r="K2141" t="str">
        <f t="shared" si="617"/>
        <v>0.0180993086521155-0.069149885074598i</v>
      </c>
      <c r="L2141" t="str">
        <f t="shared" si="618"/>
        <v>0.000833333333333333-0.283343158420036i</v>
      </c>
      <c r="M2141" t="str">
        <f t="shared" si="619"/>
        <v>0.005-0.0997004268665152i</v>
      </c>
      <c r="N2141">
        <f t="shared" si="620"/>
        <v>47.106638193613662</v>
      </c>
      <c r="O2141">
        <f t="shared" si="621"/>
        <v>19.346579704239655</v>
      </c>
      <c r="P2141" s="3">
        <f t="shared" si="622"/>
        <v>19.346579704239655</v>
      </c>
      <c r="Q2141" s="3">
        <f t="shared" si="623"/>
        <v>-132.89336180638634</v>
      </c>
      <c r="R2141">
        <f t="shared" si="624"/>
        <v>47.106638193613662</v>
      </c>
      <c r="S2141">
        <f t="shared" si="625"/>
        <v>2.8455108940258036</v>
      </c>
      <c r="T2141">
        <f t="shared" si="608"/>
        <v>19.346579704239655</v>
      </c>
    </row>
    <row r="2142" spans="1:20" x14ac:dyDescent="0.25">
      <c r="A2142">
        <f t="shared" si="609"/>
        <v>17946.811955277277</v>
      </c>
      <c r="B2142">
        <f t="shared" si="626"/>
        <v>2856.3238354231021</v>
      </c>
      <c r="C2142" t="str">
        <f t="shared" si="610"/>
        <v>-6.26584009208783-6.75979177524946i</v>
      </c>
      <c r="D2142" t="str">
        <f t="shared" si="611"/>
        <v>3.47807139451365-5.58567470934076i</v>
      </c>
      <c r="E2142" t="str">
        <f t="shared" si="612"/>
        <v>157.332347795802+1.73591295708799i</v>
      </c>
      <c r="F2142" t="str">
        <f t="shared" si="613"/>
        <v>2.90990127226502-52.2949934642859i</v>
      </c>
      <c r="G2142" t="str">
        <f t="shared" si="614"/>
        <v>0.999997031645256-0.0017228888335462i</v>
      </c>
      <c r="H2142" t="str">
        <f t="shared" si="615"/>
        <v>23.5316653060663+77.3747698451913i</v>
      </c>
      <c r="I2142" t="str">
        <f t="shared" si="616"/>
        <v>27.8591715187073-6.80729998416717i</v>
      </c>
      <c r="K2142" t="str">
        <f t="shared" si="617"/>
        <v>0.0179889351764262-0.068912713675131i</v>
      </c>
      <c r="L2142" t="str">
        <f t="shared" si="618"/>
        <v>0.000833333333333333-0.282270530404499i</v>
      </c>
      <c r="M2142" t="str">
        <f t="shared" si="619"/>
        <v>0.005-0.0993229994685344i</v>
      </c>
      <c r="N2142">
        <f t="shared" si="620"/>
        <v>47.171702113340331</v>
      </c>
      <c r="O2142">
        <f t="shared" si="621"/>
        <v>19.291916888983188</v>
      </c>
      <c r="P2142" s="3">
        <f t="shared" si="622"/>
        <v>19.291916888983188</v>
      </c>
      <c r="Q2142" s="3">
        <f t="shared" si="623"/>
        <v>-132.82829788665967</v>
      </c>
      <c r="R2142">
        <f t="shared" si="624"/>
        <v>47.171702113340331</v>
      </c>
      <c r="S2142">
        <f t="shared" si="625"/>
        <v>2.856323835423102</v>
      </c>
      <c r="T2142">
        <f t="shared" si="608"/>
        <v>19.291916888983188</v>
      </c>
    </row>
    <row r="2143" spans="1:20" x14ac:dyDescent="0.25">
      <c r="A2143">
        <f t="shared" si="609"/>
        <v>18015.009840707331</v>
      </c>
      <c r="B2143">
        <f t="shared" si="626"/>
        <v>2867.1778659977099</v>
      </c>
      <c r="C2143" t="str">
        <f t="shared" si="610"/>
        <v>-6.2188890171839-6.72452326226361i</v>
      </c>
      <c r="D2143" t="str">
        <f t="shared" si="611"/>
        <v>3.47807098634424-5.5646330729566i</v>
      </c>
      <c r="E2143" t="str">
        <f t="shared" si="612"/>
        <v>157.338003629242+1.75165747066744i</v>
      </c>
      <c r="F2143" t="str">
        <f t="shared" si="613"/>
        <v>2.9099012064944-52.0970628001553i</v>
      </c>
      <c r="G2143" t="str">
        <f t="shared" si="614"/>
        <v>0.999997009042965-0.00172943577202434i</v>
      </c>
      <c r="H2143" t="str">
        <f t="shared" si="615"/>
        <v>23.6120665985691+77.7537709962487i</v>
      </c>
      <c r="I2143" t="str">
        <f t="shared" si="616"/>
        <v>27.8907488968267-6.79665799192062i</v>
      </c>
      <c r="K2143" t="str">
        <f t="shared" si="617"/>
        <v>0.0178793184716466-0.0686761823343259i</v>
      </c>
      <c r="L2143" t="str">
        <f t="shared" si="618"/>
        <v>0.000833333333333333-0.281201962945306i</v>
      </c>
      <c r="M2143" t="str">
        <f t="shared" si="619"/>
        <v>0.005-0.0989470008652471i</v>
      </c>
      <c r="N2143">
        <f t="shared" si="620"/>
        <v>47.237121396829679</v>
      </c>
      <c r="O2143">
        <f t="shared" si="621"/>
        <v>19.237298338204656</v>
      </c>
      <c r="P2143" s="3">
        <f t="shared" si="622"/>
        <v>19.237298338204656</v>
      </c>
      <c r="Q2143" s="3">
        <f t="shared" si="623"/>
        <v>-132.76287860317032</v>
      </c>
      <c r="R2143">
        <f t="shared" si="624"/>
        <v>47.237121396829679</v>
      </c>
      <c r="S2143">
        <f t="shared" si="625"/>
        <v>2.8671778659977099</v>
      </c>
      <c r="T2143">
        <f t="shared" si="608"/>
        <v>19.237298338204656</v>
      </c>
    </row>
    <row r="2144" spans="1:20" x14ac:dyDescent="0.25">
      <c r="A2144">
        <f t="shared" si="609"/>
        <v>18083.466878102019</v>
      </c>
      <c r="B2144">
        <f t="shared" si="626"/>
        <v>2878.0731418885011</v>
      </c>
      <c r="C2144" t="str">
        <f t="shared" si="610"/>
        <v>-6.17226259194721-6.68949503124609i</v>
      </c>
      <c r="D2144" t="str">
        <f t="shared" si="611"/>
        <v>3.47807057506692-5.54367148566287i</v>
      </c>
      <c r="E2144" t="str">
        <f t="shared" si="612"/>
        <v>157.343731884605+1.76742862057887i</v>
      </c>
      <c r="F2144" t="str">
        <f t="shared" si="613"/>
        <v>2.90990114022296-51.8998815697614i</v>
      </c>
      <c r="G2144" t="str">
        <f t="shared" si="614"/>
        <v>0.99999698626857-0.00173600758842139i</v>
      </c>
      <c r="H2144" t="str">
        <f t="shared" si="615"/>
        <v>23.6933876196083+78.1353635741534i</v>
      </c>
      <c r="I2144" t="str">
        <f t="shared" si="616"/>
        <v>27.9226356494192-6.78619285371541i</v>
      </c>
      <c r="K2144" t="str">
        <f t="shared" si="617"/>
        <v>0.0177704539015057-0.068440291257695i</v>
      </c>
      <c r="L2144" t="str">
        <f t="shared" si="618"/>
        <v>0.000833333333333333-0.280137440670758i</v>
      </c>
      <c r="M2144" t="str">
        <f t="shared" si="619"/>
        <v>0.005-0.0985724256477857i</v>
      </c>
      <c r="N2144">
        <f t="shared" si="620"/>
        <v>47.302894870238703</v>
      </c>
      <c r="O2144">
        <f t="shared" si="621"/>
        <v>19.182724318825056</v>
      </c>
      <c r="P2144" s="3">
        <f t="shared" si="622"/>
        <v>19.182724318825056</v>
      </c>
      <c r="Q2144" s="3">
        <f t="shared" si="623"/>
        <v>-132.6971051297613</v>
      </c>
      <c r="R2144">
        <f t="shared" si="624"/>
        <v>47.302894870238703</v>
      </c>
      <c r="S2144">
        <f t="shared" si="625"/>
        <v>2.8780731418885011</v>
      </c>
      <c r="T2144">
        <f t="shared" si="608"/>
        <v>19.182724318825056</v>
      </c>
    </row>
    <row r="2145" spans="1:20" x14ac:dyDescent="0.25">
      <c r="A2145">
        <f t="shared" si="609"/>
        <v>18152.184052238805</v>
      </c>
      <c r="B2145">
        <f t="shared" si="626"/>
        <v>2889.0098198276773</v>
      </c>
      <c r="C2145" t="str">
        <f t="shared" si="610"/>
        <v>-6.12595878929831-6.65470509208049i</v>
      </c>
      <c r="D2145" t="str">
        <f t="shared" si="611"/>
        <v>3.47807016065807-5.52278964591983i</v>
      </c>
      <c r="E2145" t="str">
        <f t="shared" si="612"/>
        <v>157.349532927475+1.78322651611305i</v>
      </c>
      <c r="F2145" t="str">
        <f t="shared" si="613"/>
        <v>2.9099010734469-51.7034469365862i</v>
      </c>
      <c r="G2145" t="str">
        <f t="shared" si="614"/>
        <v>0.999996963320763-0.00174260437726833i</v>
      </c>
      <c r="H2145" t="str">
        <f t="shared" si="615"/>
        <v>23.7756415523138+78.5195745550469i</v>
      </c>
      <c r="I2145" t="str">
        <f t="shared" si="616"/>
        <v>27.9548354013528-6.77590575067395i</v>
      </c>
      <c r="K2145" t="str">
        <f t="shared" si="617"/>
        <v>0.0176623368501539-0.0682050406255139i</v>
      </c>
      <c r="L2145" t="str">
        <f t="shared" si="618"/>
        <v>0.000833333333333333-0.279076948267342i</v>
      </c>
      <c r="M2145" t="str">
        <f t="shared" si="619"/>
        <v>0.005-0.0981992684277596i</v>
      </c>
      <c r="N2145">
        <f t="shared" si="620"/>
        <v>47.369021351040374</v>
      </c>
      <c r="O2145">
        <f t="shared" si="621"/>
        <v>19.128195096893712</v>
      </c>
      <c r="P2145" s="3">
        <f t="shared" si="622"/>
        <v>19.128195096893712</v>
      </c>
      <c r="Q2145" s="3">
        <f t="shared" si="623"/>
        <v>-132.63097864895963</v>
      </c>
      <c r="R2145">
        <f t="shared" si="624"/>
        <v>47.369021351040374</v>
      </c>
      <c r="S2145">
        <f t="shared" si="625"/>
        <v>2.8890098198276775</v>
      </c>
      <c r="T2145">
        <f t="shared" si="608"/>
        <v>19.128195096893712</v>
      </c>
    </row>
    <row r="2146" spans="1:20" x14ac:dyDescent="0.25">
      <c r="A2146">
        <f t="shared" si="609"/>
        <v>18221.162351637315</v>
      </c>
      <c r="B2146">
        <f t="shared" si="626"/>
        <v>2899.9880571430226</v>
      </c>
      <c r="C2146" t="str">
        <f t="shared" si="610"/>
        <v>-6.07997559167929-6.6201514724892i</v>
      </c>
      <c r="D2146" t="str">
        <f t="shared" si="611"/>
        <v>3.47806974309383-5.50198725333493i</v>
      </c>
      <c r="E2146" t="str">
        <f t="shared" si="612"/>
        <v>157.355407127368+1.79905126691628i</v>
      </c>
      <c r="F2146" t="str">
        <f t="shared" si="613"/>
        <v>2.9099010061624-51.5077560748516i</v>
      </c>
      <c r="G2146" t="str">
        <f t="shared" si="614"/>
        <v>0.999996940198222-0.00174922623345526i</v>
      </c>
      <c r="H2146" t="str">
        <f t="shared" si="615"/>
        <v>23.8588418173831+78.9064313055258i</v>
      </c>
      <c r="I2146" t="str">
        <f t="shared" si="616"/>
        <v>27.987351830295-6.76579789255437i</v>
      </c>
      <c r="K2146" t="str">
        <f t="shared" si="617"/>
        <v>0.0175549627221949-0.0679704305931085i</v>
      </c>
      <c r="L2146" t="str">
        <f t="shared" si="618"/>
        <v>0.000833333333333333-0.278020470479519i</v>
      </c>
      <c r="M2146" t="str">
        <f t="shared" si="619"/>
        <v>0.005-0.0978275238371789i</v>
      </c>
      <c r="N2146">
        <f t="shared" si="620"/>
        <v>47.435499648049472</v>
      </c>
      <c r="O2146">
        <f t="shared" si="621"/>
        <v>19.073710937578831</v>
      </c>
      <c r="P2146" s="3">
        <f t="shared" si="622"/>
        <v>19.073710937578831</v>
      </c>
      <c r="Q2146" s="3">
        <f t="shared" si="623"/>
        <v>-132.56450035195053</v>
      </c>
      <c r="R2146">
        <f t="shared" si="624"/>
        <v>47.435499648049472</v>
      </c>
      <c r="S2146">
        <f t="shared" si="625"/>
        <v>2.8999880571430228</v>
      </c>
      <c r="T2146">
        <f t="shared" si="608"/>
        <v>19.073710937578831</v>
      </c>
    </row>
    <row r="2147" spans="1:20" x14ac:dyDescent="0.25">
      <c r="A2147">
        <f t="shared" si="609"/>
        <v>18290.402768573535</v>
      </c>
      <c r="B2147">
        <f t="shared" si="626"/>
        <v>2911.008011760166</v>
      </c>
      <c r="C2147" t="str">
        <f t="shared" si="610"/>
        <v>-6.03431099105564-6.58583221788222i</v>
      </c>
      <c r="D2147" t="str">
        <f t="shared" si="611"/>
        <v>3.47806932235017-5.48126400865847i</v>
      </c>
      <c r="E2147" t="str">
        <f t="shared" si="612"/>
        <v>157.36135485775+1.81490298297953i</v>
      </c>
      <c r="F2147" t="str">
        <f t="shared" si="613"/>
        <v>2.90990093836556-51.3128061694788i</v>
      </c>
      <c r="G2147" t="str">
        <f t="shared" si="614"/>
        <v>0.999996916899617-0.00175587325223287i</v>
      </c>
      <c r="H2147" t="str">
        <f t="shared" si="615"/>
        <v>23.9430020782986+79.2959615896971i</v>
      </c>
      <c r="I2147" t="str">
        <f t="shared" si="616"/>
        <v>28.0201886676655-6.75587051836504i</v>
      </c>
      <c r="K2147" t="str">
        <f t="shared" si="617"/>
        <v>0.0174483269427115-0.0677364612911336i</v>
      </c>
      <c r="L2147" t="str">
        <f t="shared" si="618"/>
        <v>0.000833333333333333-0.276967992109503i</v>
      </c>
      <c r="M2147" t="str">
        <f t="shared" si="619"/>
        <v>0.005-0.0974571865283703i</v>
      </c>
      <c r="N2147">
        <f t="shared" si="620"/>
        <v>47.502328561448991</v>
      </c>
      <c r="O2147">
        <f t="shared" si="621"/>
        <v>19.019272105156258</v>
      </c>
      <c r="P2147" s="3">
        <f t="shared" si="622"/>
        <v>19.019272105156258</v>
      </c>
      <c r="Q2147" s="3">
        <f t="shared" si="623"/>
        <v>-132.49767143855101</v>
      </c>
      <c r="R2147">
        <f t="shared" si="624"/>
        <v>47.502328561448991</v>
      </c>
      <c r="S2147">
        <f t="shared" si="625"/>
        <v>2.911008011760166</v>
      </c>
      <c r="T2147">
        <f t="shared" si="608"/>
        <v>19.019272105156258</v>
      </c>
    </row>
    <row r="2148" spans="1:20" x14ac:dyDescent="0.25">
      <c r="A2148">
        <f t="shared" si="609"/>
        <v>18359.906299094117</v>
      </c>
      <c r="B2148">
        <f t="shared" si="626"/>
        <v>2922.0698422048549</v>
      </c>
      <c r="C2148" t="str">
        <f t="shared" si="610"/>
        <v>-5.98896298891893-6.55174539120865i</v>
      </c>
      <c r="D2148" t="str">
        <f t="shared" si="611"/>
        <v>3.47806889840288-5.46061961377933i</v>
      </c>
      <c r="E2148" t="str">
        <f t="shared" si="612"/>
        <v>157.367376496076+1.83078177462552i</v>
      </c>
      <c r="F2148" t="str">
        <f t="shared" si="613"/>
        <v>2.90990087005248-51.1185944160477i</v>
      </c>
      <c r="G2148" t="str">
        <f t="shared" si="614"/>
        <v>0.999996893423607-0.0017625455292137i</v>
      </c>
      <c r="H2148" t="str">
        <f t="shared" si="615"/>
        <v>24.0281362466778+79.6881935763708i</v>
      </c>
      <c r="I2148" t="str">
        <f t="shared" si="616"/>
        <v>28.0533496996044-6.7461248969947i</v>
      </c>
      <c r="K2148" t="str">
        <f t="shared" si="617"/>
        <v>0.0173424249572942-0.0675031328258593i</v>
      </c>
      <c r="L2148" t="str">
        <f t="shared" si="618"/>
        <v>0.000833333333333333-0.275919498017039i</v>
      </c>
      <c r="M2148" t="str">
        <f t="shared" si="619"/>
        <v>0.005-0.0970882511739099i</v>
      </c>
      <c r="N2148">
        <f t="shared" si="620"/>
        <v>47.569506882817706</v>
      </c>
      <c r="O2148">
        <f t="shared" si="621"/>
        <v>18.964878863000617</v>
      </c>
      <c r="P2148" s="3">
        <f t="shared" si="622"/>
        <v>18.964878863000617</v>
      </c>
      <c r="Q2148" s="3">
        <f t="shared" si="623"/>
        <v>-132.43049311718229</v>
      </c>
      <c r="R2148">
        <f t="shared" si="624"/>
        <v>47.569506882817706</v>
      </c>
      <c r="S2148">
        <f t="shared" si="625"/>
        <v>2.9220698422048548</v>
      </c>
      <c r="T2148">
        <f t="shared" si="608"/>
        <v>18.964878863000617</v>
      </c>
    </row>
    <row r="2149" spans="1:20" x14ac:dyDescent="0.25">
      <c r="A2149">
        <f t="shared" si="609"/>
        <v>18429.673943030677</v>
      </c>
      <c r="B2149">
        <f t="shared" si="626"/>
        <v>2933.1737076052336</v>
      </c>
      <c r="C2149" t="str">
        <f t="shared" si="610"/>
        <v>-5.94392959628698-6.51788907280745i</v>
      </c>
      <c r="D2149" t="str">
        <f t="shared" si="611"/>
        <v>3.47806847122757-5.44005377172065i</v>
      </c>
      <c r="E2149" t="str">
        <f t="shared" si="612"/>
        <v>157.373472423808+1.84668775249814i</v>
      </c>
      <c r="F2149" t="str">
        <f t="shared" si="613"/>
        <v>2.90990080121924-50.9251180207572i</v>
      </c>
      <c r="G2149" t="str">
        <f t="shared" si="614"/>
        <v>0.999996869768841-0.00176924316037354i</v>
      </c>
      <c r="H2149" t="str">
        <f t="shared" si="615"/>
        <v>24.1142584877645+80.0831558464188i</v>
      </c>
      <c r="I2149" t="str">
        <f t="shared" si="616"/>
        <v>28.086838767966-6.73656232786013i</v>
      </c>
      <c r="K2149" t="str">
        <f t="shared" si="617"/>
        <v>0.017237252232063-0.0672704452794464i</v>
      </c>
      <c r="L2149" t="str">
        <f t="shared" si="618"/>
        <v>0.000833333333333333-0.274874973119186i</v>
      </c>
      <c r="M2149" t="str">
        <f t="shared" si="619"/>
        <v>0.005-0.0967207124665371i</v>
      </c>
      <c r="N2149">
        <f t="shared" si="620"/>
        <v>47.63703339515817</v>
      </c>
      <c r="O2149">
        <f t="shared" si="621"/>
        <v>18.910531473574128</v>
      </c>
      <c r="P2149" s="3">
        <f t="shared" si="622"/>
        <v>18.910531473574128</v>
      </c>
      <c r="Q2149" s="3">
        <f t="shared" si="623"/>
        <v>-132.36296660484183</v>
      </c>
      <c r="R2149">
        <f t="shared" si="624"/>
        <v>47.63703339515817</v>
      </c>
      <c r="S2149">
        <f t="shared" si="625"/>
        <v>2.9331737076052335</v>
      </c>
      <c r="T2149">
        <f t="shared" si="608"/>
        <v>18.910531473574128</v>
      </c>
    </row>
    <row r="2150" spans="1:20" x14ac:dyDescent="0.25">
      <c r="A2150">
        <f t="shared" si="609"/>
        <v>18499.706704014192</v>
      </c>
      <c r="B2150">
        <f t="shared" si="626"/>
        <v>2944.3197676941336</v>
      </c>
      <c r="C2150" t="str">
        <f t="shared" si="610"/>
        <v>-5.89920883370451-6.48426136026067i</v>
      </c>
      <c r="D2150" t="str">
        <f t="shared" si="611"/>
        <v>3.47806804079968-5.41956618663563i</v>
      </c>
      <c r="E2150" t="str">
        <f t="shared" si="612"/>
        <v>157.379643026453+1.86262102755153i</v>
      </c>
      <c r="F2150" t="str">
        <f t="shared" si="613"/>
        <v>2.90990073186188-50.7323742003845i</v>
      </c>
      <c r="G2150" t="str">
        <f t="shared" si="614"/>
        <v>0.999996845933959-0.00177596624205288i</v>
      </c>
      <c r="H2150" t="str">
        <f t="shared" si="615"/>
        <v>24.2013832260616+80.4808774002831i</v>
      </c>
      <c r="I2150" t="str">
        <f t="shared" si="616"/>
        <v>28.1206597713298-6.72718414157044i</v>
      </c>
      <c r="K2150" t="str">
        <f t="shared" si="617"/>
        <v>0.0171328042536905-0.0670383987102266i</v>
      </c>
      <c r="L2150" t="str">
        <f t="shared" si="618"/>
        <v>0.000833333333333333-0.273834402390104i</v>
      </c>
      <c r="M2150" t="str">
        <f t="shared" si="619"/>
        <v>0.005-0.0963545651190842i</v>
      </c>
      <c r="N2150">
        <f t="shared" si="620"/>
        <v>47.704906872926216</v>
      </c>
      <c r="O2150">
        <f t="shared" si="621"/>
        <v>18.856230198417389</v>
      </c>
      <c r="P2150" s="3">
        <f t="shared" si="622"/>
        <v>18.856230198417389</v>
      </c>
      <c r="Q2150" s="3">
        <f t="shared" si="623"/>
        <v>-132.29509312707378</v>
      </c>
      <c r="R2150">
        <f t="shared" si="624"/>
        <v>47.704906872926216</v>
      </c>
      <c r="S2150">
        <f t="shared" si="625"/>
        <v>2.9443197676941337</v>
      </c>
      <c r="T2150">
        <f t="shared" si="608"/>
        <v>18.856230198417389</v>
      </c>
    </row>
    <row r="2151" spans="1:20" x14ac:dyDescent="0.25">
      <c r="A2151">
        <f t="shared" si="609"/>
        <v>18570.005589489447</v>
      </c>
      <c r="B2151">
        <f t="shared" si="626"/>
        <v>2955.5081828113712</v>
      </c>
      <c r="C2151" t="str">
        <f t="shared" si="610"/>
        <v>-5.85479873124196-6.45086036824634i</v>
      </c>
      <c r="D2151" t="str">
        <f t="shared" si="611"/>
        <v>3.47806760709443-5.39915656380317i</v>
      </c>
      <c r="E2151" t="str">
        <f t="shared" si="612"/>
        <v>157.385888693587+1.87858171103706i</v>
      </c>
      <c r="F2151" t="str">
        <f t="shared" si="613"/>
        <v>2.90990066197642-50.540360182245i</v>
      </c>
      <c r="G2151" t="str">
        <f t="shared" si="614"/>
        <v>0.999996821917589-0.00178271487095821i</v>
      </c>
      <c r="H2151" t="str">
        <f t="shared" si="615"/>
        <v>24.2895251511117+80.8813876656528i</v>
      </c>
      <c r="I2151" t="str">
        <f t="shared" si="616"/>
        <v>28.1548166660374-6.71799170060925i</v>
      </c>
      <c r="K2151" t="str">
        <f t="shared" si="617"/>
        <v>0.0170290765294201-0.0668069931529763i</v>
      </c>
      <c r="L2151" t="str">
        <f t="shared" si="618"/>
        <v>0.000833333333333333-0.272797770860832i</v>
      </c>
      <c r="M2151" t="str">
        <f t="shared" si="619"/>
        <v>0.005-0.0959898038643996i</v>
      </c>
      <c r="N2151">
        <f t="shared" si="620"/>
        <v>47.773126082060202</v>
      </c>
      <c r="O2151">
        <f t="shared" si="621"/>
        <v>18.801975298138561</v>
      </c>
      <c r="P2151" s="3">
        <f t="shared" si="622"/>
        <v>18.801975298138561</v>
      </c>
      <c r="Q2151" s="3">
        <f t="shared" si="623"/>
        <v>-132.2268739179398</v>
      </c>
      <c r="R2151">
        <f t="shared" si="624"/>
        <v>47.773126082060202</v>
      </c>
      <c r="S2151">
        <f t="shared" si="625"/>
        <v>2.955508182811371</v>
      </c>
      <c r="T2151">
        <f t="shared" si="608"/>
        <v>18.801975298138561</v>
      </c>
    </row>
    <row r="2152" spans="1:20" x14ac:dyDescent="0.25">
      <c r="A2152">
        <f t="shared" si="609"/>
        <v>18640.571610729508</v>
      </c>
      <c r="B2152">
        <f t="shared" si="626"/>
        <v>2966.7391139060546</v>
      </c>
      <c r="C2152" t="str">
        <f t="shared" si="610"/>
        <v>-5.81069732849391-6.41768422839317i</v>
      </c>
      <c r="D2152" t="str">
        <f t="shared" si="611"/>
        <v>3.47806717008685-5.37882460962365i</v>
      </c>
      <c r="E2152" t="str">
        <f t="shared" si="612"/>
        <v>157.392209818883+1.89456991449309i</v>
      </c>
      <c r="F2152" t="str">
        <f t="shared" si="613"/>
        <v>2.9099005915588-50.3490732041522i</v>
      </c>
      <c r="G2152" t="str">
        <f t="shared" si="614"/>
        <v>0.999996797718348-0.00178948914416343i</v>
      </c>
      <c r="H2152" t="str">
        <f t="shared" si="615"/>
        <v>24.3786992234294+81.2847165053011i</v>
      </c>
      <c r="I2152" t="str">
        <f t="shared" si="616"/>
        <v>28.1893134672484-6.70898640003535i</v>
      </c>
      <c r="K2152" t="str">
        <f t="shared" si="617"/>
        <v>0.0169260645870838-0.0665762286191916i</v>
      </c>
      <c r="L2152" t="str">
        <f t="shared" si="618"/>
        <v>0.000833333333333333-0.27176506361908i</v>
      </c>
      <c r="M2152" t="str">
        <f t="shared" si="619"/>
        <v>0.005-0.0956264234552694i</v>
      </c>
      <c r="N2152">
        <f t="shared" si="620"/>
        <v>47.841689780012786</v>
      </c>
      <c r="O2152">
        <f t="shared" si="621"/>
        <v>18.747767032403427</v>
      </c>
      <c r="P2152" s="3">
        <f t="shared" si="622"/>
        <v>18.747767032403427</v>
      </c>
      <c r="Q2152" s="3">
        <f t="shared" si="623"/>
        <v>-132.15831021998721</v>
      </c>
      <c r="R2152">
        <f t="shared" si="624"/>
        <v>47.841689780012786</v>
      </c>
      <c r="S2152">
        <f t="shared" si="625"/>
        <v>2.9667391139060548</v>
      </c>
      <c r="T2152">
        <f t="shared" si="608"/>
        <v>18.747767032403427</v>
      </c>
    </row>
    <row r="2153" spans="1:20" x14ac:dyDescent="0.25">
      <c r="A2153">
        <f t="shared" si="609"/>
        <v>18711.405782850281</v>
      </c>
      <c r="B2153">
        <f t="shared" si="626"/>
        <v>2978.0127225388978</v>
      </c>
      <c r="C2153" t="str">
        <f t="shared" si="610"/>
        <v>-5.76690267457703-6.38473108913617i</v>
      </c>
      <c r="D2153" t="str">
        <f t="shared" si="611"/>
        <v>3.47806672975182-5.35857003161481i</v>
      </c>
      <c r="E2153" t="str">
        <f t="shared" si="612"/>
        <v>157.398606800145+1.91058574973168i</v>
      </c>
      <c r="F2153" t="str">
        <f t="shared" si="613"/>
        <v>2.909900520605-50.1585105143789i</v>
      </c>
      <c r="G2153" t="str">
        <f t="shared" si="614"/>
        <v>0.999996773334846-0.00179628915911129i</v>
      </c>
      <c r="H2153" t="str">
        <f t="shared" si="615"/>
        <v>24.4689206805891+81.6908942250954i</v>
      </c>
      <c r="I2153" t="str">
        <f t="shared" si="616"/>
        <v>28.2241542500224-6.70016966820191i</v>
      </c>
      <c r="K2153" t="str">
        <f t="shared" si="617"/>
        <v>0.0168237639751176-0.0663461050973607i</v>
      </c>
      <c r="L2153" t="str">
        <f t="shared" si="618"/>
        <v>0.000833333333333333-0.270736265809005i</v>
      </c>
      <c r="M2153" t="str">
        <f t="shared" si="619"/>
        <v>0.005-0.0952644186643453i</v>
      </c>
      <c r="N2153">
        <f t="shared" si="620"/>
        <v>47.910596715781651</v>
      </c>
      <c r="O2153">
        <f t="shared" si="621"/>
        <v>18.693605659925691</v>
      </c>
      <c r="P2153" s="3">
        <f t="shared" si="622"/>
        <v>18.693605659925691</v>
      </c>
      <c r="Q2153" s="3">
        <f t="shared" si="623"/>
        <v>-132.08940328421835</v>
      </c>
      <c r="R2153">
        <f t="shared" si="624"/>
        <v>47.910596715781651</v>
      </c>
      <c r="S2153">
        <f t="shared" si="625"/>
        <v>2.9780127225388977</v>
      </c>
      <c r="T2153">
        <f t="shared" si="608"/>
        <v>18.693605659925691</v>
      </c>
    </row>
    <row r="2154" spans="1:20" x14ac:dyDescent="0.25">
      <c r="A2154">
        <f t="shared" si="609"/>
        <v>18782.509124825112</v>
      </c>
      <c r="B2154">
        <f t="shared" si="626"/>
        <v>2989.3291708845459</v>
      </c>
      <c r="C2154" t="str">
        <f t="shared" si="610"/>
        <v>-5.72341282812648-6.3519991155728i</v>
      </c>
      <c r="D2154" t="str">
        <f t="shared" si="611"/>
        <v>3.47806628606401-5.33839253840745i</v>
      </c>
      <c r="E2154" t="str">
        <f t="shared" si="612"/>
        <v>157.405080039335+1.92662932882866i</v>
      </c>
      <c r="F2154" t="str">
        <f t="shared" si="613"/>
        <v>2.90990044911093-49.9686693716171i</v>
      </c>
      <c r="G2154" t="str">
        <f t="shared" si="614"/>
        <v>0.999996748765677-0.00180311501361473i</v>
      </c>
      <c r="H2154" t="str">
        <f t="shared" si="615"/>
        <v>24.560205043476+82.099951582183i</v>
      </c>
      <c r="I2154" t="str">
        <f t="shared" si="616"/>
        <v>28.2593431504228-6.69154296749575i</v>
      </c>
      <c r="K2154" t="str">
        <f t="shared" si="617"/>
        <v>0.0167221702625741-0.0661166225532325i</v>
      </c>
      <c r="L2154" t="str">
        <f t="shared" si="618"/>
        <v>0.000833333333333333-0.269711362631007i</v>
      </c>
      <c r="M2154" t="str">
        <f t="shared" si="619"/>
        <v>0.005-0.0949037842840657i</v>
      </c>
      <c r="N2154">
        <f t="shared" si="620"/>
        <v>47.979845629942844</v>
      </c>
      <c r="O2154">
        <f t="shared" si="621"/>
        <v>18.639491438456425</v>
      </c>
      <c r="P2154" s="3">
        <f t="shared" si="622"/>
        <v>18.639491438456425</v>
      </c>
      <c r="Q2154" s="3">
        <f t="shared" si="623"/>
        <v>-132.02015437005716</v>
      </c>
      <c r="R2154">
        <f t="shared" si="624"/>
        <v>47.979845629942844</v>
      </c>
      <c r="S2154">
        <f t="shared" si="625"/>
        <v>2.9893291708845457</v>
      </c>
      <c r="T2154">
        <f t="shared" si="608"/>
        <v>18.639491438456425</v>
      </c>
    </row>
    <row r="2155" spans="1:20" x14ac:dyDescent="0.25">
      <c r="A2155">
        <f t="shared" si="609"/>
        <v>18853.88265949945</v>
      </c>
      <c r="B2155">
        <f t="shared" si="626"/>
        <v>3000.6886217339074</v>
      </c>
      <c r="C2155" t="str">
        <f t="shared" si="610"/>
        <v>-5.68022585729188-6.31948648932011i</v>
      </c>
      <c r="D2155" t="str">
        <f t="shared" si="611"/>
        <v>3.47806583899788-5.31829183974121i</v>
      </c>
      <c r="E2155" t="str">
        <f t="shared" si="612"/>
        <v>157.411629942602+1.9427007641103i</v>
      </c>
      <c r="F2155" t="str">
        <f t="shared" si="613"/>
        <v>2.90990037707249-49.7795470449379i</v>
      </c>
      <c r="G2155" t="str">
        <f t="shared" si="614"/>
        <v>0.99999672400943-0.00180996680585834i</v>
      </c>
      <c r="H2155" t="str">
        <f t="shared" si="615"/>
        <v>24.6525681226999+82.5119197933547i</v>
      </c>
      <c r="I2155" t="str">
        <f t="shared" si="616"/>
        <v>28.2948843666462-6.68310779509554i</v>
      </c>
      <c r="K2155" t="str">
        <f t="shared" si="617"/>
        <v>0.0166212790391329-0.0658877809300847i</v>
      </c>
      <c r="L2155" t="str">
        <f t="shared" si="618"/>
        <v>0.000833333333333333-0.26869033934151i</v>
      </c>
      <c r="M2155" t="str">
        <f t="shared" si="619"/>
        <v>0.005-0.0945445151265847i</v>
      </c>
      <c r="N2155">
        <f t="shared" si="620"/>
        <v>48.049435254683459</v>
      </c>
      <c r="O2155">
        <f t="shared" si="621"/>
        <v>18.58542462477379</v>
      </c>
      <c r="P2155" s="3">
        <f t="shared" si="622"/>
        <v>18.58542462477379</v>
      </c>
      <c r="Q2155" s="3">
        <f t="shared" si="623"/>
        <v>-131.95056474531654</v>
      </c>
      <c r="R2155">
        <f t="shared" si="624"/>
        <v>48.049435254683459</v>
      </c>
      <c r="S2155">
        <f t="shared" si="625"/>
        <v>3.0006886217339073</v>
      </c>
      <c r="T2155">
        <f t="shared" si="608"/>
        <v>18.58542462477379</v>
      </c>
    </row>
    <row r="2156" spans="1:20" x14ac:dyDescent="0.25">
      <c r="A2156">
        <f t="shared" si="609"/>
        <v>18925.527413605549</v>
      </c>
      <c r="B2156">
        <f t="shared" si="626"/>
        <v>3012.0912384964963</v>
      </c>
      <c r="C2156" t="str">
        <f t="shared" si="610"/>
        <v>-5.6373398397329-6.28719140837365i</v>
      </c>
      <c r="D2156" t="str">
        <f t="shared" si="611"/>
        <v>3.4780653885277-5.29826764646048i</v>
      </c>
      <c r="E2156" t="str">
        <f t="shared" si="612"/>
        <v>157.418256920313+1.95880016814207i</v>
      </c>
      <c r="F2156" t="str">
        <f t="shared" si="613"/>
        <v>2.90990030448551-49.591140813753i</v>
      </c>
      <c r="G2156" t="str">
        <f t="shared" si="614"/>
        <v>0.999996699064678-0.00181684463439971i</v>
      </c>
      <c r="H2156" t="str">
        <f t="shared" si="615"/>
        <v>24.7460260251822+82.9268305435852i</v>
      </c>
      <c r="I2156" t="str">
        <f t="shared" si="616"/>
        <v>28.3307821601744-6.67486568375178i</v>
      </c>
      <c r="K2156" t="str">
        <f t="shared" si="617"/>
        <v>0.0165210859151117-0.0656595801489936i</v>
      </c>
      <c r="L2156" t="str">
        <f t="shared" si="618"/>
        <v>0.000833333333333333-0.267673181252749i</v>
      </c>
      <c r="M2156" t="str">
        <f t="shared" si="619"/>
        <v>0.005-0.0941866060236948i</v>
      </c>
      <c r="N2156">
        <f t="shared" si="620"/>
        <v>48.119364313836769</v>
      </c>
      <c r="O2156">
        <f t="shared" si="621"/>
        <v>18.531405474673655</v>
      </c>
      <c r="P2156" s="3">
        <f t="shared" si="622"/>
        <v>18.531405474673655</v>
      </c>
      <c r="Q2156" s="3">
        <f t="shared" si="623"/>
        <v>-131.88063568616323</v>
      </c>
      <c r="R2156">
        <f t="shared" si="624"/>
        <v>48.119364313836769</v>
      </c>
      <c r="S2156">
        <f t="shared" si="625"/>
        <v>3.0120912384964962</v>
      </c>
      <c r="T2156">
        <f t="shared" ref="T2156:T2219" si="627">P2156</f>
        <v>18.531405474673655</v>
      </c>
    </row>
    <row r="2157" spans="1:20" x14ac:dyDescent="0.25">
      <c r="A2157">
        <f t="shared" ref="A2157:A2220" si="628">2*PI()*B2157</f>
        <v>18997.444417777249</v>
      </c>
      <c r="B2157">
        <f t="shared" si="626"/>
        <v>3023.5371852027829</v>
      </c>
      <c r="C2157" t="str">
        <f t="shared" ref="C2157:C2220" si="629">IMPRODUCT(D2157,E2157,$C$40,,K2157,$C$41)</f>
        <v>-5.59475286261341-6.25511208696628i</v>
      </c>
      <c r="D2157" t="str">
        <f t="shared" ref="D2157:D2220" si="630">IMDIV(IMPRODUCT($C$37,$C$38,COMPLEX(1,A2157/$C$38)),IMSUM(-1*A2157*A2157/$C$39,COMPLEX(0,1*A2157)))</f>
        <v>3.47806493462756-5.27831967051021i</v>
      </c>
      <c r="E2157" t="str">
        <f t="shared" ref="E2157:E2220" si="631">IMDIV(IMPRODUCT(IMSUM(F2157,G2157),$C$29,H2157),IMSUM(1,I2157))</f>
        <v>157.424961387084+1.97492765371629i</v>
      </c>
      <c r="F2157" t="str">
        <f t="shared" ref="F2157:F2220" si="632">IMDIV(IMPRODUCT($C$14,$C$15,COMPLEX(1,A2157/$C$15)),IMSUM(-1*A2157*A2157/$C$16,COMPLEX(0,A2157)))</f>
        <v>2.90990023134583-49.4034479677757i</v>
      </c>
      <c r="G2157" t="str">
        <f t="shared" ref="G2157:G2220" si="633">IMDIV(1,COMPLEX(1,A2157*$C$9*$C$10))</f>
        <v>0.999996673929988-0.00182374859817092i</v>
      </c>
      <c r="H2157" t="str">
        <f t="shared" ref="H2157:H2220" si="634">IMDIV($C$3,IMSUM(K2157,COMPLEX(0,$C$28*A2157)))</f>
        <v>24.8405951609183+83.344715994773i</v>
      </c>
      <c r="I2157" t="str">
        <f t="shared" ref="I2157:I2220" si="635">IMPRODUCT(F2157,$C$29,H2157,$C$31)</f>
        <v>28.3670408569554-6.66681820258738i</v>
      </c>
      <c r="K2157" t="str">
        <f t="shared" ref="K2157:K2220" si="636">IF($C$26&lt;=0,IMDIV(1,IMSUM(IMDIV(1,L2157),1/$C$18)),IMDIV(1,IMSUM(IMDIV(1,L2157),1/$C$18,IMDIV(1,M2157))))</f>
        <v>0.0164215865214711-0.0654320201090945i</v>
      </c>
      <c r="L2157" t="str">
        <f t="shared" ref="L2157:L2220" si="637">IMSUM($C$21/$C$22,IMDIV(1,COMPLEX(0,$C$20*$C$22*A2157)))</f>
        <v>0.000833333333333333-0.266659873732566i</v>
      </c>
      <c r="M2157" t="str">
        <f t="shared" ref="M2157:M2220" si="638">IMSUM($C$25/$C$26,IMDIV(1,COMPLEX(0,$C$24*$C$26*A2157)))</f>
        <v>0.005-0.0938300518267534i</v>
      </c>
      <c r="N2157">
        <f t="shared" ref="N2157:N2220" si="639">ABS(R2157)</f>
        <v>48.189631522916983</v>
      </c>
      <c r="O2157">
        <f t="shared" ref="O2157:O2220" si="640">ABS(P2157)</f>
        <v>18.477434242958914</v>
      </c>
      <c r="P2157" s="3">
        <f t="shared" ref="P2157:P2220" si="641">20*LOG10(IMABS(C2157))</f>
        <v>18.477434242958914</v>
      </c>
      <c r="Q2157" s="3">
        <f t="shared" ref="Q2157:Q2220" si="642">IMARGUMENT(C2157)*180/PI()</f>
        <v>-131.81036847708302</v>
      </c>
      <c r="R2157">
        <f t="shared" ref="R2157:R2220" si="643">IF(Q2157&lt;0,Q2157+180,Q2157-180)</f>
        <v>48.189631522916983</v>
      </c>
      <c r="S2157">
        <f t="shared" ref="S2157:S2220" si="644">B2157/1000</f>
        <v>3.023537185202783</v>
      </c>
      <c r="T2157">
        <f t="shared" si="627"/>
        <v>18.477434242958914</v>
      </c>
    </row>
    <row r="2158" spans="1:20" x14ac:dyDescent="0.25">
      <c r="A2158">
        <f t="shared" si="628"/>
        <v>19069.634706564801</v>
      </c>
      <c r="B2158">
        <f t="shared" ref="B2158:B2221" si="645">B2157*(1+B$42)</f>
        <v>3035.0266265065534</v>
      </c>
      <c r="C2158" t="str">
        <f t="shared" si="629"/>
        <v>-5.55246302259527-6.22324675542844i</v>
      </c>
      <c r="D2158" t="str">
        <f t="shared" si="630"/>
        <v>3.47806447727133-5.25844762493171i</v>
      </c>
      <c r="E2158" t="str">
        <f t="shared" si="631"/>
        <v>157.431743761811+1.99108333384049i</v>
      </c>
      <c r="F2158" t="str">
        <f t="shared" si="632"/>
        <v>2.90990015764922-49.2164658069812i</v>
      </c>
      <c r="G2158" t="str">
        <f t="shared" si="633"/>
        <v>0.999996648603912-0.0018306787964799i</v>
      </c>
      <c r="H2158" t="str">
        <f t="shared" si="634"/>
        <v>24.9362922499217+83.7656087946657i</v>
      </c>
      <c r="I2158" t="str">
        <f t="shared" si="635"/>
        <v>28.4036648486086-6.65896695792037i</v>
      </c>
      <c r="K2158" t="str">
        <f t="shared" si="636"/>
        <v>0.0163227765098202-0.0652051006878455i</v>
      </c>
      <c r="L2158" t="str">
        <f t="shared" si="637"/>
        <v>0.000833333333333333-0.26565040220419i</v>
      </c>
      <c r="M2158" t="str">
        <f t="shared" si="638"/>
        <v>0.005-0.0934748474066076i</v>
      </c>
      <c r="N2158">
        <f t="shared" si="639"/>
        <v>48.260235589155059</v>
      </c>
      <c r="O2158">
        <f t="shared" si="640"/>
        <v>18.423511183429532</v>
      </c>
      <c r="P2158" s="3">
        <f t="shared" si="641"/>
        <v>18.423511183429532</v>
      </c>
      <c r="Q2158" s="3">
        <f t="shared" si="642"/>
        <v>-131.73976441084494</v>
      </c>
      <c r="R2158">
        <f t="shared" si="643"/>
        <v>48.260235589155059</v>
      </c>
      <c r="S2158">
        <f t="shared" si="644"/>
        <v>3.0350266265065535</v>
      </c>
      <c r="T2158">
        <f t="shared" si="627"/>
        <v>18.423511183429532</v>
      </c>
    </row>
    <row r="2159" spans="1:20" x14ac:dyDescent="0.25">
      <c r="A2159">
        <f t="shared" si="628"/>
        <v>19142.099318449746</v>
      </c>
      <c r="B2159">
        <f t="shared" si="645"/>
        <v>3046.5597276872782</v>
      </c>
      <c r="C2159" t="str">
        <f t="shared" si="629"/>
        <v>-5.51046842583147-6.19159366004978i</v>
      </c>
      <c r="D2159" t="str">
        <f t="shared" si="630"/>
        <v>3.47806401643273-5.23865122385866i</v>
      </c>
      <c r="E2159" t="str">
        <f t="shared" si="631"/>
        <v>157.438604467696+2.00726732172484i</v>
      </c>
      <c r="F2159" t="str">
        <f t="shared" si="632"/>
        <v>2.90990008339147-49.0301916415687i</v>
      </c>
      <c r="G2159" t="str">
        <f t="shared" si="633"/>
        <v>0.999996623084994-0.00183763532901191i</v>
      </c>
      <c r="H2159" t="str">
        <f t="shared" si="634"/>
        <v>25.0331343293548+84.189542085977i</v>
      </c>
      <c r="I2159" t="str">
        <f t="shared" si="635"/>
        <v>28.4406585936548-6.65131359410931i</v>
      </c>
      <c r="K2159" t="str">
        <f t="shared" si="636"/>
        <v>0.0162246515524218-0.0649788217412916i</v>
      </c>
      <c r="L2159" t="str">
        <f t="shared" si="637"/>
        <v>0.000833333333333333-0.264644752146035i</v>
      </c>
      <c r="M2159" t="str">
        <f t="shared" si="638"/>
        <v>0.005-0.0931209876535247i</v>
      </c>
      <c r="N2159">
        <f t="shared" si="639"/>
        <v>48.33117521153693</v>
      </c>
      <c r="O2159">
        <f t="shared" si="640"/>
        <v>18.369636548872879</v>
      </c>
      <c r="P2159" s="3">
        <f t="shared" si="641"/>
        <v>18.369636548872879</v>
      </c>
      <c r="Q2159" s="3">
        <f t="shared" si="642"/>
        <v>-131.66882478846307</v>
      </c>
      <c r="R2159">
        <f t="shared" si="643"/>
        <v>48.33117521153693</v>
      </c>
      <c r="S2159">
        <f t="shared" si="644"/>
        <v>3.0465597276872782</v>
      </c>
      <c r="T2159">
        <f t="shared" si="627"/>
        <v>18.369636548872879</v>
      </c>
    </row>
    <row r="2160" spans="1:20" x14ac:dyDescent="0.25">
      <c r="A2160">
        <f t="shared" si="628"/>
        <v>19214.83929585986</v>
      </c>
      <c r="B2160">
        <f t="shared" si="645"/>
        <v>3058.1366546524901</v>
      </c>
      <c r="C2160" t="str">
        <f t="shared" si="629"/>
        <v>-5.46876718795809-6.16015106294066i</v>
      </c>
      <c r="D2160" t="str">
        <f t="shared" si="630"/>
        <v>3.47806355208521-5.21893018251278i</v>
      </c>
      <c r="E2160" t="str">
        <f t="shared" si="631"/>
        <v>157.445543932285+2.02347973077009i</v>
      </c>
      <c r="F2160" t="str">
        <f t="shared" si="632"/>
        <v>2.90990000856828-48.8446227919211i</v>
      </c>
      <c r="G2160" t="str">
        <f t="shared" si="633"/>
        <v>0.999996597371765-0.0018446182958309i</v>
      </c>
      <c r="H2160" t="str">
        <f t="shared" si="634"/>
        <v>25.1311387608537+84.616549515723i</v>
      </c>
      <c r="I2160" t="str">
        <f t="shared" si="635"/>
        <v>28.4780266187792-6.64385979442178i</v>
      </c>
      <c r="K2160" t="str">
        <f t="shared" si="636"/>
        <v>0.0161272073421904-0.064753183104318i</v>
      </c>
      <c r="L2160" t="str">
        <f t="shared" si="637"/>
        <v>0.000833333333333333-0.263642909091487i</v>
      </c>
      <c r="M2160" t="str">
        <f t="shared" si="638"/>
        <v>0.005-0.0927684674771114i</v>
      </c>
      <c r="N2160">
        <f t="shared" si="639"/>
        <v>48.402449080840313</v>
      </c>
      <c r="O2160">
        <f t="shared" si="640"/>
        <v>18.315810591053022</v>
      </c>
      <c r="P2160" s="3">
        <f t="shared" si="641"/>
        <v>18.315810591053022</v>
      </c>
      <c r="Q2160" s="3">
        <f t="shared" si="642"/>
        <v>-131.59755091915969</v>
      </c>
      <c r="R2160">
        <f t="shared" si="643"/>
        <v>48.402449080840313</v>
      </c>
      <c r="S2160">
        <f t="shared" si="644"/>
        <v>3.0581366546524902</v>
      </c>
      <c r="T2160">
        <f t="shared" si="627"/>
        <v>18.315810591053022</v>
      </c>
    </row>
    <row r="2161" spans="1:20" x14ac:dyDescent="0.25">
      <c r="A2161">
        <f t="shared" si="628"/>
        <v>19287.855685184124</v>
      </c>
      <c r="B2161">
        <f t="shared" si="645"/>
        <v>3069.7575739401696</v>
      </c>
      <c r="C2161" t="str">
        <f t="shared" si="629"/>
        <v>-5.4273574340863-6.12891724189584i</v>
      </c>
      <c r="D2161" t="str">
        <f t="shared" si="630"/>
        <v>3.47806308420209-5.19928421720002i</v>
      </c>
      <c r="E2161" t="str">
        <f t="shared" si="631"/>
        <v>157.452562587493+2.03972067455508i</v>
      </c>
      <c r="F2161" t="str">
        <f t="shared" si="632"/>
        <v>2.90989993317538-48.6597565885691i</v>
      </c>
      <c r="G2161" t="str">
        <f t="shared" si="633"/>
        <v>0.999996571462745-0.00185162779738103i</v>
      </c>
      <c r="H2161" t="str">
        <f t="shared" si="634"/>
        <v>25.2303232380509+85.0466652447473i</v>
      </c>
      <c r="I2161" t="str">
        <f t="shared" si="635"/>
        <v>28.5157735201178-6.63660728192747i</v>
      </c>
      <c r="K2161" t="str">
        <f t="shared" si="636"/>
        <v>0.0160304395926944-0.0645281845909121i</v>
      </c>
      <c r="L2161" t="str">
        <f t="shared" si="637"/>
        <v>0.000833333333333333-0.262644858628698i</v>
      </c>
      <c r="M2161" t="str">
        <f t="shared" si="638"/>
        <v>0.005-0.0924172818062478i</v>
      </c>
      <c r="N2161">
        <f t="shared" si="639"/>
        <v>48.474055879673358</v>
      </c>
      <c r="O2161">
        <f t="shared" si="640"/>
        <v>18.262033560701447</v>
      </c>
      <c r="P2161" s="3">
        <f t="shared" si="641"/>
        <v>18.262033560701447</v>
      </c>
      <c r="Q2161" s="3">
        <f t="shared" si="642"/>
        <v>-131.52594412032664</v>
      </c>
      <c r="R2161">
        <f t="shared" si="643"/>
        <v>48.474055879673358</v>
      </c>
      <c r="S2161">
        <f t="shared" si="644"/>
        <v>3.0697575739401697</v>
      </c>
      <c r="T2161">
        <f t="shared" si="627"/>
        <v>18.262033560701447</v>
      </c>
    </row>
    <row r="2162" spans="1:20" x14ac:dyDescent="0.25">
      <c r="A2162">
        <f t="shared" si="628"/>
        <v>19361.149536787827</v>
      </c>
      <c r="B2162">
        <f t="shared" si="645"/>
        <v>3081.4226527211422</v>
      </c>
      <c r="C2162" t="str">
        <f t="shared" si="629"/>
        <v>-5.3862372987929-6.09789049025834i</v>
      </c>
      <c r="D2162" t="str">
        <f t="shared" si="630"/>
        <v>3.47806261275642-5.17971304530617i</v>
      </c>
      <c r="E2162" t="str">
        <f t="shared" si="631"/>
        <v>157.459660869641+2.05599026682488i</v>
      </c>
      <c r="F2162" t="str">
        <f t="shared" si="632"/>
        <v>2.90989985720839-48.4755903721495i</v>
      </c>
      <c r="G2162" t="str">
        <f t="shared" si="633"/>
        <v>0.999996545356444-0.00185866393448806i</v>
      </c>
      <c r="H2162" t="str">
        <f t="shared" si="634"/>
        <v>25.3307057943037+85.4799239574703i</v>
      </c>
      <c r="I2162" t="str">
        <f t="shared" si="635"/>
        <v>28.5539039645735-6.62955782041528i</v>
      </c>
      <c r="K2162" t="str">
        <f t="shared" si="636"/>
        <v>0.0159343440381527-0.0643038259944167i</v>
      </c>
      <c r="L2162" t="str">
        <f t="shared" si="637"/>
        <v>0.000833333333333333-0.261650586400377i</v>
      </c>
      <c r="M2162" t="str">
        <f t="shared" si="638"/>
        <v>0.005-0.0920674255890093i</v>
      </c>
      <c r="N2162">
        <f t="shared" si="639"/>
        <v>48.545994282515807</v>
      </c>
      <c r="O2162">
        <f t="shared" si="640"/>
        <v>18.208305707506661</v>
      </c>
      <c r="P2162" s="3">
        <f t="shared" si="641"/>
        <v>18.208305707506661</v>
      </c>
      <c r="Q2162" s="3">
        <f t="shared" si="642"/>
        <v>-131.45400571748419</v>
      </c>
      <c r="R2162">
        <f t="shared" si="643"/>
        <v>48.545994282515807</v>
      </c>
      <c r="S2162">
        <f t="shared" si="644"/>
        <v>3.0814226527211424</v>
      </c>
      <c r="T2162">
        <f t="shared" si="627"/>
        <v>18.208305707506661</v>
      </c>
    </row>
    <row r="2163" spans="1:20" x14ac:dyDescent="0.25">
      <c r="A2163">
        <f t="shared" si="628"/>
        <v>19434.721905027622</v>
      </c>
      <c r="B2163">
        <f t="shared" si="645"/>
        <v>3093.1320588014828</v>
      </c>
      <c r="C2163" t="str">
        <f t="shared" si="629"/>
        <v>-5.3454049261105-6.06706911678427i</v>
      </c>
      <c r="D2163" t="str">
        <f t="shared" si="630"/>
        <v>3.47806213772108-5.16021638529302i</v>
      </c>
      <c r="E2163" t="str">
        <f t="shared" si="631"/>
        <v>157.46683921948+2.07228862147762i</v>
      </c>
      <c r="F2163" t="str">
        <f t="shared" si="632"/>
        <v>2.90989978066297-48.2921214933697i</v>
      </c>
      <c r="G2163" t="str">
        <f t="shared" si="633"/>
        <v>0.99999651905136-0.00186572680836085i</v>
      </c>
      <c r="H2163" t="str">
        <f t="shared" si="634"/>
        <v>25.4323048106345+85.9163608718556i</v>
      </c>
      <c r="I2163" t="str">
        <f t="shared" si="635"/>
        <v>28.5924226911654-6.62271321533695i</v>
      </c>
      <c r="K2163" t="str">
        <f t="shared" si="636"/>
        <v>0.0158389164334303-0.0640801070877827i</v>
      </c>
      <c r="L2163" t="str">
        <f t="shared" si="637"/>
        <v>0.000833333333333333-0.260660078103583i</v>
      </c>
      <c r="M2163" t="str">
        <f t="shared" si="638"/>
        <v>0.005-0.0917188937925976i</v>
      </c>
      <c r="N2163">
        <f t="shared" si="639"/>
        <v>48.618262955758411</v>
      </c>
      <c r="O2163">
        <f t="shared" si="640"/>
        <v>18.154627280104087</v>
      </c>
      <c r="P2163" s="3">
        <f t="shared" si="641"/>
        <v>18.154627280104087</v>
      </c>
      <c r="Q2163" s="3">
        <f t="shared" si="642"/>
        <v>-131.38173704424159</v>
      </c>
      <c r="R2163">
        <f t="shared" si="643"/>
        <v>48.618262955758411</v>
      </c>
      <c r="S2163">
        <f t="shared" si="644"/>
        <v>3.093132058801483</v>
      </c>
      <c r="T2163">
        <f t="shared" si="627"/>
        <v>18.154627280104087</v>
      </c>
    </row>
    <row r="2164" spans="1:20" x14ac:dyDescent="0.25">
      <c r="A2164">
        <f t="shared" si="628"/>
        <v>19508.573848266726</v>
      </c>
      <c r="B2164">
        <f t="shared" si="645"/>
        <v>3104.8859606249284</v>
      </c>
      <c r="C2164" t="str">
        <f t="shared" si="629"/>
        <v>-5.3048584695174-6.03645144550922i</v>
      </c>
      <c r="D2164" t="str">
        <f t="shared" si="630"/>
        <v>3.47806165906875-5.14079395669423i</v>
      </c>
      <c r="E2164" t="str">
        <f t="shared" si="631"/>
        <v>157.474098082233+2.0886158525524i</v>
      </c>
      <c r="F2164" t="str">
        <f t="shared" si="632"/>
        <v>2.9098997035347-48.1093473129682i</v>
      </c>
      <c r="G2164" t="str">
        <f t="shared" si="633"/>
        <v>0.999996492545978-0.00187281652059273i</v>
      </c>
      <c r="H2164" t="str">
        <f t="shared" si="634"/>
        <v>25.5351390238882+86.3560117495963i</v>
      </c>
      <c r="I2164" t="str">
        <f t="shared" si="635"/>
        <v>28.6313345124047-6.61607531477632i</v>
      </c>
      <c r="K2164" t="str">
        <f t="shared" si="636"/>
        <v>0.0157441525540328-0.0638570276238218i</v>
      </c>
      <c r="L2164" t="str">
        <f t="shared" si="637"/>
        <v>0.000833333333333333-0.259673319489523i</v>
      </c>
      <c r="M2164" t="str">
        <f t="shared" si="638"/>
        <v>0.005-0.0913716814032656i</v>
      </c>
      <c r="N2164">
        <f t="shared" si="639"/>
        <v>48.690860557744827</v>
      </c>
      <c r="O2164">
        <f t="shared" si="640"/>
        <v>18.100998526066704</v>
      </c>
      <c r="P2164" s="3">
        <f t="shared" si="641"/>
        <v>18.100998526066704</v>
      </c>
      <c r="Q2164" s="3">
        <f t="shared" si="642"/>
        <v>-131.30913944225517</v>
      </c>
      <c r="R2164">
        <f t="shared" si="643"/>
        <v>48.690860557744827</v>
      </c>
      <c r="S2164">
        <f t="shared" si="644"/>
        <v>3.1048859606249284</v>
      </c>
      <c r="T2164">
        <f t="shared" si="627"/>
        <v>18.100998526066704</v>
      </c>
    </row>
    <row r="2165" spans="1:20" x14ac:dyDescent="0.25">
      <c r="A2165">
        <f t="shared" si="628"/>
        <v>19582.706428890138</v>
      </c>
      <c r="B2165">
        <f t="shared" si="645"/>
        <v>3116.684527275303</v>
      </c>
      <c r="C2165" t="str">
        <f t="shared" si="629"/>
        <v>-5.26459609192605-6.00603581561475i</v>
      </c>
      <c r="D2165" t="str">
        <f t="shared" si="630"/>
        <v>3.47806117677188-5.1214454801113i</v>
      </c>
      <c r="E2165" t="str">
        <f t="shared" si="631"/>
        <v>157.481437907616+2.10497207421608i</v>
      </c>
      <c r="F2165" t="str">
        <f t="shared" si="632"/>
        <v>2.90989962581914-47.9272652016772i</v>
      </c>
      <c r="G2165" t="str">
        <f t="shared" si="633"/>
        <v>0.999996465838774-0.00187993317316304i</v>
      </c>
      <c r="H2165" t="str">
        <f t="shared" si="634"/>
        <v>25.6392275351158+86.7989129065329i</v>
      </c>
      <c r="I2165" t="str">
        <f t="shared" si="635"/>
        <v>28.6706443157034-6.60964601044632i</v>
      </c>
      <c r="K2165" t="str">
        <f t="shared" si="636"/>
        <v>0.0156500481960989-0.063634587335456i</v>
      </c>
      <c r="L2165" t="str">
        <f t="shared" si="637"/>
        <v>0.000833333333333333-0.258690296363342i</v>
      </c>
      <c r="M2165" t="str">
        <f t="shared" si="638"/>
        <v>0.005-0.0910257834262453i</v>
      </c>
      <c r="N2165">
        <f t="shared" si="639"/>
        <v>48.763785738814306</v>
      </c>
      <c r="O2165">
        <f t="shared" si="640"/>
        <v>18.047419691894508</v>
      </c>
      <c r="P2165" s="3">
        <f t="shared" si="641"/>
        <v>18.047419691894508</v>
      </c>
      <c r="Q2165" s="3">
        <f t="shared" si="642"/>
        <v>-131.23621426118569</v>
      </c>
      <c r="R2165">
        <f t="shared" si="643"/>
        <v>48.763785738814306</v>
      </c>
      <c r="S2165">
        <f t="shared" si="644"/>
        <v>3.1166845272753032</v>
      </c>
      <c r="T2165">
        <f t="shared" si="627"/>
        <v>18.047419691894508</v>
      </c>
    </row>
    <row r="2166" spans="1:20" x14ac:dyDescent="0.25">
      <c r="A2166">
        <f t="shared" si="628"/>
        <v>19657.120713319924</v>
      </c>
      <c r="B2166">
        <f t="shared" si="645"/>
        <v>3128.5279284789494</v>
      </c>
      <c r="C2166" t="str">
        <f t="shared" si="629"/>
        <v>-5.22461596567158-5.97582058129672i</v>
      </c>
      <c r="D2166" t="str">
        <f t="shared" si="630"/>
        <v>3.47806069080272-5.10217067720951i</v>
      </c>
      <c r="E2166" t="str">
        <f t="shared" si="631"/>
        <v>157.48885914988+2.12135740075166i</v>
      </c>
      <c r="F2166" t="str">
        <f t="shared" si="632"/>
        <v>2.90989954751182-47.7458725401841i</v>
      </c>
      <c r="G2166" t="str">
        <f t="shared" si="633"/>
        <v>0.999996438928211-0.00188707686843858i</v>
      </c>
      <c r="H2166" t="str">
        <f t="shared" si="634"/>
        <v>25.7445898181903+87.2451012233078i</v>
      </c>
      <c r="I2166" t="str">
        <f t="shared" si="635"/>
        <v>28.7103570648149-6.60342723871406i</v>
      </c>
      <c r="K2166" t="str">
        <f t="shared" si="636"/>
        <v>0.0155565991763912-0.0634127859359655i</v>
      </c>
      <c r="L2166" t="str">
        <f t="shared" si="637"/>
        <v>0.000833333333333333-0.257710994583923i</v>
      </c>
      <c r="M2166" t="str">
        <f t="shared" si="638"/>
        <v>0.005-0.0906811948856798i</v>
      </c>
      <c r="N2166">
        <f t="shared" si="639"/>
        <v>48.837037141345462</v>
      </c>
      <c r="O2166">
        <f t="shared" si="640"/>
        <v>17.993891023005204</v>
      </c>
      <c r="P2166" s="3">
        <f t="shared" si="641"/>
        <v>17.993891023005204</v>
      </c>
      <c r="Q2166" s="3">
        <f t="shared" si="642"/>
        <v>-131.16296285865454</v>
      </c>
      <c r="R2166">
        <f t="shared" si="643"/>
        <v>48.837037141345462</v>
      </c>
      <c r="S2166">
        <f t="shared" si="644"/>
        <v>3.1285279284789493</v>
      </c>
      <c r="T2166">
        <f t="shared" si="627"/>
        <v>17.993891023005204</v>
      </c>
    </row>
    <row r="2167" spans="1:20" x14ac:dyDescent="0.25">
      <c r="A2167">
        <f t="shared" si="628"/>
        <v>19731.817772030539</v>
      </c>
      <c r="B2167">
        <f t="shared" si="645"/>
        <v>3140.4163346071696</v>
      </c>
      <c r="C2167" t="str">
        <f t="shared" si="629"/>
        <v>-5.18491627249943-5.94580411163385i</v>
      </c>
      <c r="D2167" t="str">
        <f t="shared" si="630"/>
        <v>3.47806020113332-5.08296927071403i</v>
      </c>
      <c r="E2167" t="str">
        <f t="shared" si="631"/>
        <v>157.49636226784+2.13777194654421i</v>
      </c>
      <c r="F2167" t="str">
        <f t="shared" si="632"/>
        <v>2.90989946860825-47.5651667190948i</v>
      </c>
      <c r="G2167" t="str">
        <f t="shared" si="633"/>
        <v>0.999996411812741-0.00189424770917505i</v>
      </c>
      <c r="H2167" t="str">
        <f t="shared" si="634"/>
        <v>25.8512457286611+87.6946141562616i</v>
      </c>
      <c r="I2167" t="str">
        <f t="shared" si="635"/>
        <v>28.7504778013091-6.59742098165472i</v>
      </c>
      <c r="K2167" t="str">
        <f t="shared" si="636"/>
        <v>0.0154638013322847-0.063191623119234i</v>
      </c>
      <c r="L2167" t="str">
        <f t="shared" si="637"/>
        <v>0.000833333333333333-0.256735400063681i</v>
      </c>
      <c r="M2167" t="str">
        <f t="shared" si="638"/>
        <v>0.005-0.0903379108245469i</v>
      </c>
      <c r="N2167">
        <f t="shared" si="639"/>
        <v>48.910613399799615</v>
      </c>
      <c r="O2167">
        <f t="shared" si="640"/>
        <v>17.940412763724247</v>
      </c>
      <c r="P2167" s="3">
        <f t="shared" si="641"/>
        <v>17.940412763724247</v>
      </c>
      <c r="Q2167" s="3">
        <f t="shared" si="642"/>
        <v>-131.08938660020038</v>
      </c>
      <c r="R2167">
        <f t="shared" si="643"/>
        <v>48.910613399799615</v>
      </c>
      <c r="S2167">
        <f t="shared" si="644"/>
        <v>3.1404163346071696</v>
      </c>
      <c r="T2167">
        <f t="shared" si="627"/>
        <v>17.940412763724247</v>
      </c>
    </row>
    <row r="2168" spans="1:20" x14ac:dyDescent="0.25">
      <c r="A2168">
        <f t="shared" si="628"/>
        <v>19806.798679564257</v>
      </c>
      <c r="B2168">
        <f t="shared" si="645"/>
        <v>3152.3499166786769</v>
      </c>
      <c r="C2168" t="str">
        <f t="shared" si="629"/>
        <v>-5.14549520355192-5.91598479045728i</v>
      </c>
      <c r="D2168" t="str">
        <f t="shared" si="630"/>
        <v>3.47805970773549-5.06384098440577i</v>
      </c>
      <c r="E2168" t="str">
        <f t="shared" si="631"/>
        <v>157.503947724904+2.15421582606863i</v>
      </c>
      <c r="F2168" t="str">
        <f t="shared" si="632"/>
        <v>2.90989938910386-47.385145138895i</v>
      </c>
      <c r="G2168" t="str">
        <f t="shared" si="633"/>
        <v>0.999996384490804-0.00190144579851854i</v>
      </c>
      <c r="H2168" t="str">
        <f t="shared" si="634"/>
        <v>25.9592155128571+88.1474897485767i</v>
      </c>
      <c r="I2168" t="str">
        <f t="shared" si="635"/>
        <v>28.7910116460792-6.59162926813568i</v>
      </c>
      <c r="K2168" t="str">
        <f t="shared" si="636"/>
        <v>0.0153716505217544-0.0629710985599926i</v>
      </c>
      <c r="L2168" t="str">
        <f t="shared" si="637"/>
        <v>0.000833333333333333-0.255763498768362i</v>
      </c>
      <c r="M2168" t="str">
        <f t="shared" si="638"/>
        <v>0.005-0.0899959263045896i</v>
      </c>
      <c r="N2168">
        <f t="shared" si="639"/>
        <v>48.984513140767149</v>
      </c>
      <c r="O2168">
        <f t="shared" si="640"/>
        <v>17.886985157274509</v>
      </c>
      <c r="P2168" s="3">
        <f t="shared" si="641"/>
        <v>17.886985157274509</v>
      </c>
      <c r="Q2168" s="3">
        <f t="shared" si="642"/>
        <v>-131.01548685923285</v>
      </c>
      <c r="R2168">
        <f t="shared" si="643"/>
        <v>48.984513140767149</v>
      </c>
      <c r="S2168">
        <f t="shared" si="644"/>
        <v>3.152349916678677</v>
      </c>
      <c r="T2168">
        <f t="shared" si="627"/>
        <v>17.886985157274509</v>
      </c>
    </row>
    <row r="2169" spans="1:20" x14ac:dyDescent="0.25">
      <c r="A2169">
        <f t="shared" si="628"/>
        <v>19882.064514546601</v>
      </c>
      <c r="B2169">
        <f t="shared" si="645"/>
        <v>3164.3288463620561</v>
      </c>
      <c r="C2169" t="str">
        <f t="shared" si="629"/>
        <v>-5.10635095935516-5.8863610162217i</v>
      </c>
      <c r="D2169" t="str">
        <f t="shared" si="630"/>
        <v>3.47805921058087-5.0447855431176i</v>
      </c>
      <c r="E2169" t="str">
        <f t="shared" si="631"/>
        <v>157.511615989112+2.17068915387653i</v>
      </c>
      <c r="F2169" t="str">
        <f t="shared" si="632"/>
        <v>2.90989930899411-47.2058052099143i</v>
      </c>
      <c r="G2169" t="str">
        <f t="shared" si="633"/>
        <v>0.999996356960826-0.00190867124000704i</v>
      </c>
      <c r="H2169" t="str">
        <f t="shared" si="634"/>
        <v>26.068519817244+88.6037666416742i</v>
      </c>
      <c r="I2169" t="str">
        <f t="shared" si="635"/>
        <v>28.8319638008848-6.58605417493163i</v>
      </c>
      <c r="K2169" t="str">
        <f t="shared" si="636"/>
        <v>0.0152801426233613-0.0627512119140628i</v>
      </c>
      <c r="L2169" t="str">
        <f t="shared" si="637"/>
        <v>0.000833333333333333-0.254795276716837i</v>
      </c>
      <c r="M2169" t="str">
        <f t="shared" si="638"/>
        <v>0.005-0.0896552364062458i</v>
      </c>
      <c r="N2169">
        <f t="shared" si="639"/>
        <v>49.058734983012982</v>
      </c>
      <c r="O2169">
        <f t="shared" si="640"/>
        <v>17.833608445767322</v>
      </c>
      <c r="P2169" s="3">
        <f t="shared" si="641"/>
        <v>17.833608445767322</v>
      </c>
      <c r="Q2169" s="3">
        <f t="shared" si="642"/>
        <v>-130.94126501698702</v>
      </c>
      <c r="R2169">
        <f t="shared" si="643"/>
        <v>49.058734983012982</v>
      </c>
      <c r="S2169">
        <f t="shared" si="644"/>
        <v>3.1643288463620562</v>
      </c>
      <c r="T2169">
        <f t="shared" si="627"/>
        <v>17.833608445767322</v>
      </c>
    </row>
    <row r="2170" spans="1:20" x14ac:dyDescent="0.25">
      <c r="A2170">
        <f t="shared" si="628"/>
        <v>19957.616359701879</v>
      </c>
      <c r="B2170">
        <f t="shared" si="645"/>
        <v>3176.3532959782319</v>
      </c>
      <c r="C2170" t="str">
        <f t="shared" si="629"/>
        <v>-5.06748174980452-5.85693120187673i</v>
      </c>
      <c r="D2170" t="str">
        <f t="shared" si="630"/>
        <v>3.47805870964083-5.02580267273018i</v>
      </c>
      <c r="E2170" t="str">
        <f t="shared" si="631"/>
        <v>157.519367533166+2.187192044583i</v>
      </c>
      <c r="F2170" t="str">
        <f t="shared" si="632"/>
        <v>2.90989922827437-47.0271443522873i</v>
      </c>
      <c r="G2170" t="str">
        <f t="shared" si="633"/>
        <v>0.999996329221225-0.0019159241375719i</v>
      </c>
      <c r="H2170" t="str">
        <f t="shared" si="634"/>
        <v>26.1791796980454+89.0634840868725i</v>
      </c>
      <c r="I2170" t="str">
        <f t="shared" si="635"/>
        <v>28.8733395499287-6.58069782787126i</v>
      </c>
      <c r="K2170" t="str">
        <f t="shared" si="636"/>
        <v>0.0151892735362369-0.062531962818597i</v>
      </c>
      <c r="L2170" t="str">
        <f t="shared" si="637"/>
        <v>0.000833333333333333-0.25383071998091i</v>
      </c>
      <c r="M2170" t="str">
        <f t="shared" si="638"/>
        <v>0.005-0.0893158362285765i</v>
      </c>
      <c r="N2170">
        <f t="shared" si="639"/>
        <v>49.133277537524378</v>
      </c>
      <c r="O2170">
        <f t="shared" si="640"/>
        <v>17.780282870192284</v>
      </c>
      <c r="P2170" s="3">
        <f t="shared" si="641"/>
        <v>17.780282870192284</v>
      </c>
      <c r="Q2170" s="3">
        <f t="shared" si="642"/>
        <v>-130.86672246247562</v>
      </c>
      <c r="R2170">
        <f t="shared" si="643"/>
        <v>49.133277537524378</v>
      </c>
      <c r="S2170">
        <f t="shared" si="644"/>
        <v>3.1763532959782319</v>
      </c>
      <c r="T2170">
        <f t="shared" si="627"/>
        <v>17.780282870192284</v>
      </c>
    </row>
    <row r="2171" spans="1:20" x14ac:dyDescent="0.25">
      <c r="A2171">
        <f t="shared" si="628"/>
        <v>20033.455301868747</v>
      </c>
      <c r="B2171">
        <f t="shared" si="645"/>
        <v>3188.4234385029495</v>
      </c>
      <c r="C2171" t="str">
        <f t="shared" si="629"/>
        <v>-5.02888579415006-5.82769377473968i</v>
      </c>
      <c r="D2171" t="str">
        <f t="shared" si="630"/>
        <v>3.47805820488657-5.00689210016821i</v>
      </c>
      <c r="E2171" t="str">
        <f t="shared" si="631"/>
        <v>157.527202834466+2.20372461285359i</v>
      </c>
      <c r="F2171" t="str">
        <f t="shared" si="632"/>
        <v>2.90989914694001-46.8491599959178i</v>
      </c>
      <c r="G2171" t="str">
        <f t="shared" si="633"/>
        <v>0.999996301270403-0.00192320459553933i</v>
      </c>
      <c r="H2171" t="str">
        <f t="shared" si="634"/>
        <v>26.2912166311355+89.5266819573163i</v>
      </c>
      <c r="I2171" t="str">
        <f t="shared" si="635"/>
        <v>28.9151442614734-6.57556240301737i</v>
      </c>
      <c r="K2171" t="str">
        <f t="shared" si="636"/>
        <v>0.0150990391800651-0.0623133508923167i</v>
      </c>
      <c r="L2171" t="str">
        <f t="shared" si="637"/>
        <v>0.000833333333333333-0.252869814685107i</v>
      </c>
      <c r="M2171" t="str">
        <f t="shared" si="638"/>
        <v>0.005-0.0889777208891977i</v>
      </c>
      <c r="N2171">
        <f t="shared" si="639"/>
        <v>49.208139407558434</v>
      </c>
      <c r="O2171">
        <f t="shared" si="640"/>
        <v>17.727008670407962</v>
      </c>
      <c r="P2171" s="3">
        <f t="shared" si="641"/>
        <v>17.727008670407962</v>
      </c>
      <c r="Q2171" s="3">
        <f t="shared" si="642"/>
        <v>-130.79186059244157</v>
      </c>
      <c r="R2171">
        <f t="shared" si="643"/>
        <v>49.208139407558434</v>
      </c>
      <c r="S2171">
        <f t="shared" si="644"/>
        <v>3.1884234385029493</v>
      </c>
      <c r="T2171">
        <f t="shared" si="627"/>
        <v>17.727008670407962</v>
      </c>
    </row>
    <row r="2172" spans="1:20" x14ac:dyDescent="0.25">
      <c r="A2172">
        <f t="shared" si="628"/>
        <v>20109.582432015846</v>
      </c>
      <c r="B2172">
        <f t="shared" si="645"/>
        <v>3200.5394475692606</v>
      </c>
      <c r="C2172" t="str">
        <f t="shared" si="629"/>
        <v>-4.9905613209809-5.79864717636879i</v>
      </c>
      <c r="D2172" t="str">
        <f t="shared" si="630"/>
        <v>3.47805769628905-4.98805355339636i</v>
      </c>
      <c r="E2172" t="str">
        <f t="shared" si="631"/>
        <v>157.535122375141+2.22028697339065i</v>
      </c>
      <c r="F2172" t="str">
        <f t="shared" si="632"/>
        <v>2.90989906498634-46.6718495804409i</v>
      </c>
      <c r="G2172" t="str">
        <f t="shared" si="633"/>
        <v>0.999996273106754-0.00193051271863189i</v>
      </c>
      <c r="H2172" t="str">
        <f t="shared" si="634"/>
        <v>26.4046525222137+89.9934007601774i</v>
      </c>
      <c r="I2172" t="str">
        <f t="shared" si="635"/>
        <v>28.9573833894924-6.57065012788098i</v>
      </c>
      <c r="K2172" t="str">
        <f t="shared" si="636"/>
        <v>0.0150094354950642-0.0620953757357487i</v>
      </c>
      <c r="L2172" t="str">
        <f t="shared" si="637"/>
        <v>0.000833333333333333-0.251912547006482i</v>
      </c>
      <c r="M2172" t="str">
        <f t="shared" si="638"/>
        <v>0.005-0.0886408855242059i</v>
      </c>
      <c r="N2172">
        <f t="shared" si="639"/>
        <v>49.283319188691422</v>
      </c>
      <c r="O2172">
        <f t="shared" si="640"/>
        <v>17.673786085131823</v>
      </c>
      <c r="P2172" s="3">
        <f t="shared" si="641"/>
        <v>17.673786085131823</v>
      </c>
      <c r="Q2172" s="3">
        <f t="shared" si="642"/>
        <v>-130.71668081130858</v>
      </c>
      <c r="R2172">
        <f t="shared" si="643"/>
        <v>49.283319188691422</v>
      </c>
      <c r="S2172">
        <f t="shared" si="644"/>
        <v>3.2005394475692608</v>
      </c>
      <c r="T2172">
        <f t="shared" si="627"/>
        <v>17.673786085131823</v>
      </c>
    </row>
    <row r="2173" spans="1:20" x14ac:dyDescent="0.25">
      <c r="A2173">
        <f t="shared" si="628"/>
        <v>20185.998845257509</v>
      </c>
      <c r="B2173">
        <f t="shared" si="645"/>
        <v>3212.7014974700237</v>
      </c>
      <c r="C2173" t="str">
        <f t="shared" si="629"/>
        <v>-4.95250656820942-5.76978986243777i</v>
      </c>
      <c r="D2173" t="str">
        <f t="shared" si="630"/>
        <v>3.47805718381895-4.96928676141536i</v>
      </c>
      <c r="E2173" t="str">
        <f t="shared" si="631"/>
        <v>157.543126642085+2.23687924092074i</v>
      </c>
      <c r="F2173" t="str">
        <f t="shared" si="632"/>
        <v>2.90989898240861-46.4952105551861i</v>
      </c>
      <c r="G2173" t="str">
        <f t="shared" si="633"/>
        <v>0.999996244728655-0.00193784861197003i</v>
      </c>
      <c r="H2173" t="str">
        <f t="shared" si="634"/>
        <v>26.5195097172672+90.4636816491404i</v>
      </c>
      <c r="I2173" t="str">
        <f t="shared" si="635"/>
        <v>29.0000624753613-6.56596328267034i</v>
      </c>
      <c r="K2173" t="str">
        <f t="shared" si="636"/>
        <v>0.0149204584419656-0.0618780369314603i</v>
      </c>
      <c r="L2173" t="str">
        <f t="shared" si="637"/>
        <v>0.000833333333333333-0.250958903174419i</v>
      </c>
      <c r="M2173" t="str">
        <f t="shared" si="638"/>
        <v>0.005-0.0883053252881108i</v>
      </c>
      <c r="N2173">
        <f t="shared" si="639"/>
        <v>49.358815468868784</v>
      </c>
      <c r="O2173">
        <f t="shared" si="640"/>
        <v>17.620615351930866</v>
      </c>
      <c r="P2173" s="3">
        <f t="shared" si="641"/>
        <v>17.620615351930866</v>
      </c>
      <c r="Q2173" s="3">
        <f t="shared" si="642"/>
        <v>-130.64118453113122</v>
      </c>
      <c r="R2173">
        <f t="shared" si="643"/>
        <v>49.358815468868784</v>
      </c>
      <c r="S2173">
        <f t="shared" si="644"/>
        <v>3.2127014974700239</v>
      </c>
      <c r="T2173">
        <f t="shared" si="627"/>
        <v>17.620615351930866</v>
      </c>
    </row>
    <row r="2174" spans="1:20" x14ac:dyDescent="0.25">
      <c r="A2174">
        <f t="shared" si="628"/>
        <v>20262.705640869488</v>
      </c>
      <c r="B2174">
        <f t="shared" si="645"/>
        <v>3224.90976316041</v>
      </c>
      <c r="C2174" t="str">
        <f t="shared" si="629"/>
        <v>-4.91471978305495-5.74112030261141i</v>
      </c>
      <c r="D2174" t="str">
        <f t="shared" si="630"/>
        <v>3.47805666744685-4.95059145425829i</v>
      </c>
      <c r="E2174" t="str">
        <f t="shared" si="631"/>
        <v>157.551216126991+2.25350153018003i</v>
      </c>
      <c r="F2174" t="str">
        <f t="shared" si="632"/>
        <v>2.90989889920212-46.3192403791426i</v>
      </c>
      <c r="G2174" t="str">
        <f t="shared" si="633"/>
        <v>0.999996216134475-0.00194521238107355i</v>
      </c>
      <c r="H2174" t="str">
        <f t="shared" si="634"/>
        <v>26.6358110133349+90.9375664371753i</v>
      </c>
      <c r="I2174" t="str">
        <f t="shared" si="635"/>
        <v>29.0431871495897-6.56150420157706i</v>
      </c>
      <c r="K2174" t="str">
        <f t="shared" si="636"/>
        <v>0.0148321040019931-0.0616613340442927i</v>
      </c>
      <c r="L2174" t="str">
        <f t="shared" si="637"/>
        <v>0.000833333333333333-0.250008869470431i</v>
      </c>
      <c r="M2174" t="str">
        <f t="shared" si="638"/>
        <v>0.005-0.0879710353537667i</v>
      </c>
      <c r="N2174">
        <f t="shared" si="639"/>
        <v>49.434626828455862</v>
      </c>
      <c r="O2174">
        <f t="shared" si="640"/>
        <v>17.567496707212428</v>
      </c>
      <c r="P2174" s="3">
        <f t="shared" si="641"/>
        <v>17.567496707212428</v>
      </c>
      <c r="Q2174" s="3">
        <f t="shared" si="642"/>
        <v>-130.56537317154414</v>
      </c>
      <c r="R2174">
        <f t="shared" si="643"/>
        <v>49.434626828455862</v>
      </c>
      <c r="S2174">
        <f t="shared" si="644"/>
        <v>3.2249097631604098</v>
      </c>
      <c r="T2174">
        <f t="shared" si="627"/>
        <v>17.567496707212428</v>
      </c>
    </row>
    <row r="2175" spans="1:20" x14ac:dyDescent="0.25">
      <c r="A2175">
        <f t="shared" si="628"/>
        <v>20339.703922304794</v>
      </c>
      <c r="B2175">
        <f t="shared" si="645"/>
        <v>3237.1644202604198</v>
      </c>
      <c r="C2175" t="str">
        <f t="shared" si="629"/>
        <v>-4.87719922202655-5.7126369804215i</v>
      </c>
      <c r="D2175" t="str">
        <f t="shared" si="630"/>
        <v>3.47805614714302-4.93196736298648i</v>
      </c>
      <c r="E2175" t="str">
        <f t="shared" si="631"/>
        <v>157.559391326387+2.2701539559014i</v>
      </c>
      <c r="F2175" t="str">
        <f t="shared" si="632"/>
        <v>2.90989881536207-46.14393652092i</v>
      </c>
      <c r="G2175" t="str">
        <f t="shared" si="633"/>
        <v>0.999996187322568-0.00195260413186317i</v>
      </c>
      <c r="H2175" t="str">
        <f t="shared" si="634"/>
        <v>26.7535796695794+91.4150976096113i</v>
      </c>
      <c r="I2175" t="str">
        <f t="shared" si="635"/>
        <v>29.0867631335912-6.55727527409889i</v>
      </c>
      <c r="K2175" t="str">
        <f t="shared" si="636"/>
        <v>0.0147443681768387-0.061445266621591i</v>
      </c>
      <c r="L2175" t="str">
        <f t="shared" si="637"/>
        <v>0.000833333333333333-0.249062432227965i</v>
      </c>
      <c r="M2175" t="str">
        <f t="shared" si="638"/>
        <v>0.005-0.0876380109123i</v>
      </c>
      <c r="N2175">
        <f t="shared" si="639"/>
        <v>49.510751840289657</v>
      </c>
      <c r="O2175">
        <f t="shared" si="640"/>
        <v>17.514430386214283</v>
      </c>
      <c r="P2175" s="3">
        <f t="shared" si="641"/>
        <v>17.514430386214283</v>
      </c>
      <c r="Q2175" s="3">
        <f t="shared" si="642"/>
        <v>-130.48924815971034</v>
      </c>
      <c r="R2175">
        <f t="shared" si="643"/>
        <v>49.510751840289657</v>
      </c>
      <c r="S2175">
        <f t="shared" si="644"/>
        <v>3.2371644202604197</v>
      </c>
      <c r="T2175">
        <f t="shared" si="627"/>
        <v>17.514430386214283</v>
      </c>
    </row>
    <row r="2176" spans="1:20" x14ac:dyDescent="0.25">
      <c r="A2176">
        <f t="shared" si="628"/>
        <v>20416.994797209551</v>
      </c>
      <c r="B2176">
        <f t="shared" si="645"/>
        <v>3249.4656450574093</v>
      </c>
      <c r="C2176" t="str">
        <f t="shared" si="629"/>
        <v>-4.83994315090553-5.68433839314426i</v>
      </c>
      <c r="D2176" t="str">
        <f t="shared" si="630"/>
        <v>3.47805562287752-4.9134142196857i</v>
      </c>
      <c r="E2176" t="str">
        <f t="shared" si="631"/>
        <v>157.567652741667+2.28683663280039i</v>
      </c>
      <c r="F2176" t="str">
        <f t="shared" si="632"/>
        <v>2.90989873088361-45.9692964587133i</v>
      </c>
      <c r="G2176" t="str">
        <f t="shared" si="633"/>
        <v>0.999996158291276-0.001960023970662i</v>
      </c>
      <c r="H2176" t="str">
        <f t="shared" si="634"/>
        <v>26.8728394186778+91.8963183375106i</v>
      </c>
      <c r="I2176" t="str">
        <f t="shared" si="635"/>
        <v>29.1307962414966-6.55327894640178i</v>
      </c>
      <c r="K2176" t="str">
        <f t="shared" si="636"/>
        <v>0.0146572469886389-0.0612298341934356i</v>
      </c>
      <c r="L2176" t="str">
        <f t="shared" si="637"/>
        <v>0.000833333333333333-0.248119577832203i</v>
      </c>
      <c r="M2176" t="str">
        <f t="shared" si="638"/>
        <v>0.005-0.0873062471730422i</v>
      </c>
      <c r="N2176">
        <f t="shared" si="639"/>
        <v>49.587189069732034</v>
      </c>
      <c r="O2176">
        <f t="shared" si="640"/>
        <v>17.461416622995465</v>
      </c>
      <c r="P2176" s="3">
        <f t="shared" si="641"/>
        <v>17.461416622995465</v>
      </c>
      <c r="Q2176" s="3">
        <f t="shared" si="642"/>
        <v>-130.41281093026797</v>
      </c>
      <c r="R2176">
        <f t="shared" si="643"/>
        <v>49.587189069732034</v>
      </c>
      <c r="S2176">
        <f t="shared" si="644"/>
        <v>3.2494656450574095</v>
      </c>
      <c r="T2176">
        <f t="shared" si="627"/>
        <v>17.461416622995465</v>
      </c>
    </row>
    <row r="2177" spans="1:20" x14ac:dyDescent="0.25">
      <c r="A2177">
        <f t="shared" si="628"/>
        <v>20494.579377438949</v>
      </c>
      <c r="B2177">
        <f t="shared" si="645"/>
        <v>3261.8136145086278</v>
      </c>
      <c r="C2177" t="str">
        <f t="shared" si="629"/>
        <v>-4.80294984472759-5.65622305167855i</v>
      </c>
      <c r="D2177" t="str">
        <f t="shared" si="630"/>
        <v>3.47805509462022-4.8949317574624i</v>
      </c>
      <c r="E2177" t="str">
        <f t="shared" si="631"/>
        <v>157.576000879134+2.30354967556194i</v>
      </c>
      <c r="F2177" t="str">
        <f t="shared" si="632"/>
        <v>2.90989864576193-45.795317680267i</v>
      </c>
      <c r="G2177" t="str">
        <f t="shared" si="633"/>
        <v>0.999996129038928-0.00196747200419712i</v>
      </c>
      <c r="H2177" t="str">
        <f t="shared" si="634"/>
        <v>26.9936144785442+92.3812724913623i</v>
      </c>
      <c r="I2177" t="str">
        <f t="shared" si="635"/>
        <v>29.1752923820111-6.54951772272233i</v>
      </c>
      <c r="K2177" t="str">
        <f t="shared" si="636"/>
        <v>0.0145707364799477-0.0610150362728675i</v>
      </c>
      <c r="L2177" t="str">
        <f t="shared" si="637"/>
        <v>0.000833333333333333-0.247180292719867i</v>
      </c>
      <c r="M2177" t="str">
        <f t="shared" si="638"/>
        <v>0.005-0.086975739363461i</v>
      </c>
      <c r="N2177">
        <f t="shared" si="639"/>
        <v>49.663937074722895</v>
      </c>
      <c r="O2177">
        <f t="shared" si="640"/>
        <v>17.408455650427147</v>
      </c>
      <c r="P2177" s="3">
        <f t="shared" si="641"/>
        <v>17.408455650427147</v>
      </c>
      <c r="Q2177" s="3">
        <f t="shared" si="642"/>
        <v>-130.3360629252771</v>
      </c>
      <c r="R2177">
        <f t="shared" si="643"/>
        <v>49.663937074722895</v>
      </c>
      <c r="S2177">
        <f t="shared" si="644"/>
        <v>3.2618136145086276</v>
      </c>
      <c r="T2177">
        <f t="shared" si="627"/>
        <v>17.408455650427147</v>
      </c>
    </row>
    <row r="2178" spans="1:20" x14ac:dyDescent="0.25">
      <c r="A2178">
        <f t="shared" si="628"/>
        <v>20572.458779073215</v>
      </c>
      <c r="B2178">
        <f t="shared" si="645"/>
        <v>3274.2085062437604</v>
      </c>
      <c r="C2178" t="str">
        <f t="shared" si="629"/>
        <v>-4.76621758776385-5.62828948042442i</v>
      </c>
      <c r="D2178" t="str">
        <f t="shared" si="630"/>
        <v>3.47805456234068-4.87651971043968i</v>
      </c>
      <c r="E2178" t="str">
        <f t="shared" si="631"/>
        <v>157.584436250025+2.32029319882572i</v>
      </c>
      <c r="F2178" t="str">
        <f t="shared" si="632"/>
        <v>2.90989855999209-45.6219976828373i</v>
      </c>
      <c r="G2178" t="str">
        <f t="shared" si="633"/>
        <v>0.999996099563842-0.00197494833960107i</v>
      </c>
      <c r="H2178" t="str">
        <f t="shared" si="634"/>
        <v>27.115929564392+92.8700046550941i</v>
      </c>
      <c r="I2178" t="str">
        <f t="shared" si="635"/>
        <v>29.2202575603137-6.54599416681121i</v>
      </c>
      <c r="K2178" t="str">
        <f t="shared" si="636"/>
        <v>0.0144848327137097-0.0608008723561148i</v>
      </c>
      <c r="L2178" t="str">
        <f t="shared" si="637"/>
        <v>0.000833333333333333-0.246244563379027i</v>
      </c>
      <c r="M2178" t="str">
        <f t="shared" si="638"/>
        <v>0.005-0.0866464827290906i</v>
      </c>
      <c r="N2178">
        <f t="shared" si="639"/>
        <v>49.740994405834869</v>
      </c>
      <c r="O2178">
        <f t="shared" si="640"/>
        <v>17.355547700182619</v>
      </c>
      <c r="P2178" s="3">
        <f t="shared" si="641"/>
        <v>17.355547700182619</v>
      </c>
      <c r="Q2178" s="3">
        <f t="shared" si="642"/>
        <v>-130.25900559416513</v>
      </c>
      <c r="R2178">
        <f t="shared" si="643"/>
        <v>49.740994405834869</v>
      </c>
      <c r="S2178">
        <f t="shared" si="644"/>
        <v>3.2742085062437605</v>
      </c>
      <c r="T2178">
        <f t="shared" si="627"/>
        <v>17.355547700182619</v>
      </c>
    </row>
    <row r="2179" spans="1:20" x14ac:dyDescent="0.25">
      <c r="A2179">
        <f t="shared" si="628"/>
        <v>20650.634122433694</v>
      </c>
      <c r="B2179">
        <f t="shared" si="645"/>
        <v>3286.6504985674869</v>
      </c>
      <c r="C2179" t="str">
        <f t="shared" si="629"/>
        <v>-4.7297446735023-5.60053621716368i</v>
      </c>
      <c r="D2179" t="str">
        <f t="shared" si="630"/>
        <v>3.47805402600828-4.85817781375369i</v>
      </c>
      <c r="E2179" t="str">
        <f t="shared" si="631"/>
        <v>157.592959370557+2.33706731717247i</v>
      </c>
      <c r="F2179" t="str">
        <f t="shared" si="632"/>
        <v>2.90989847356915-45.449333973158i</v>
      </c>
      <c r="G2179" t="str">
        <f t="shared" si="633"/>
        <v>0.999996069864322-0.00198245308441341i</v>
      </c>
      <c r="H2179" t="str">
        <f t="shared" si="634"/>
        <v>27.2398099011489+93.3625601404146i</v>
      </c>
      <c r="I2179" t="str">
        <f t="shared" si="635"/>
        <v>29.2656978800034-6.54271090342007i</v>
      </c>
      <c r="K2179" t="str">
        <f t="shared" si="636"/>
        <v>0.0143995317732315-0.0605873419228167i</v>
      </c>
      <c r="L2179" t="str">
        <f t="shared" si="637"/>
        <v>0.000833333333333333-0.245312376348901i</v>
      </c>
      <c r="M2179" t="str">
        <f t="shared" si="638"/>
        <v>0.005-0.0863184725334637i</v>
      </c>
      <c r="N2179">
        <f t="shared" si="639"/>
        <v>49.818359606328897</v>
      </c>
      <c r="O2179">
        <f t="shared" si="640"/>
        <v>17.302693002729015</v>
      </c>
      <c r="P2179" s="3">
        <f t="shared" si="641"/>
        <v>17.302693002729015</v>
      </c>
      <c r="Q2179" s="3">
        <f t="shared" si="642"/>
        <v>-130.1816403936711</v>
      </c>
      <c r="R2179">
        <f t="shared" si="643"/>
        <v>49.818359606328897</v>
      </c>
      <c r="S2179">
        <f t="shared" si="644"/>
        <v>3.2866504985674867</v>
      </c>
      <c r="T2179">
        <f t="shared" si="627"/>
        <v>17.302693002729015</v>
      </c>
    </row>
    <row r="2180" spans="1:20" x14ac:dyDescent="0.25">
      <c r="A2180">
        <f t="shared" si="628"/>
        <v>20729.106532098944</v>
      </c>
      <c r="B2180">
        <f t="shared" si="645"/>
        <v>3299.1397704620435</v>
      </c>
      <c r="C2180" t="str">
        <f t="shared" si="629"/>
        <v>-4.69352940462792-5.57296181294043i</v>
      </c>
      <c r="D2180" t="str">
        <f t="shared" si="630"/>
        <v>3.4780534855922-4.83990580354967i</v>
      </c>
      <c r="E2180" t="str">
        <f t="shared" si="631"/>
        <v>157.601570761955+2.35387214510958i</v>
      </c>
      <c r="F2180" t="str">
        <f t="shared" si="632"/>
        <v>2.90989838648817-45.277324067404i</v>
      </c>
      <c r="G2180" t="str">
        <f t="shared" si="633"/>
        <v>0.999996039938658-0.00198998634658229i</v>
      </c>
      <c r="H2180" t="str">
        <f t="shared" si="634"/>
        <v>27.3652812362349+93.8589850014954i</v>
      </c>
      <c r="I2180" t="str">
        <f t="shared" si="635"/>
        <v>29.3116195450911-6.53967061983204i</v>
      </c>
      <c r="K2180" t="str">
        <f t="shared" si="636"/>
        <v>0.0143148297621516-0.0603744444362459i</v>
      </c>
      <c r="L2180" t="str">
        <f t="shared" si="637"/>
        <v>0.000833333333333333-0.244383718219667i</v>
      </c>
      <c r="M2180" t="str">
        <f t="shared" si="638"/>
        <v>0.005-0.0859917040580431i</v>
      </c>
      <c r="N2180">
        <f t="shared" si="639"/>
        <v>49.896031212211483</v>
      </c>
      <c r="O2180">
        <f t="shared" si="640"/>
        <v>17.249891787317615</v>
      </c>
      <c r="P2180" s="3">
        <f t="shared" si="641"/>
        <v>17.249891787317615</v>
      </c>
      <c r="Q2180" s="3">
        <f t="shared" si="642"/>
        <v>-130.10396878778852</v>
      </c>
      <c r="R2180">
        <f t="shared" si="643"/>
        <v>49.896031212211483</v>
      </c>
      <c r="S2180">
        <f t="shared" si="644"/>
        <v>3.2991397704620438</v>
      </c>
      <c r="T2180">
        <f t="shared" si="627"/>
        <v>17.249891787317615</v>
      </c>
    </row>
    <row r="2181" spans="1:20" x14ac:dyDescent="0.25">
      <c r="A2181">
        <f t="shared" si="628"/>
        <v>20807.877136920921</v>
      </c>
      <c r="B2181">
        <f t="shared" si="645"/>
        <v>3311.6765015897995</v>
      </c>
      <c r="C2181" t="str">
        <f t="shared" si="629"/>
        <v>-4.6575700930029-5.54556483194294i</v>
      </c>
      <c r="D2181" t="str">
        <f t="shared" si="630"/>
        <v>3.47805294106131-4.82170341697818i</v>
      </c>
      <c r="E2181" t="str">
        <f t="shared" si="631"/>
        <v>157.610270950495+2.37070779705713i</v>
      </c>
      <c r="F2181" t="str">
        <f t="shared" si="632"/>
        <v>2.90989829874411-45.1059654911546i</v>
      </c>
      <c r="G2181" t="str">
        <f t="shared" si="633"/>
        <v>0.999996009785129-0.00199754823446593i</v>
      </c>
      <c r="H2181" t="str">
        <f t="shared" si="634"/>
        <v>27.4923698527183+94.3593260500026i</v>
      </c>
      <c r="I2181" t="str">
        <f t="shared" si="635"/>
        <v>29.3580288620388-6.5368760674386i</v>
      </c>
      <c r="K2181" t="str">
        <f t="shared" si="636"/>
        <v>0.0142307228044093-0.0601621793435287i</v>
      </c>
      <c r="L2181" t="str">
        <f t="shared" si="637"/>
        <v>0.000833333333333333-0.243458575632264i</v>
      </c>
      <c r="M2181" t="str">
        <f t="shared" si="638"/>
        <v>0.005-0.0856661726021552i</v>
      </c>
      <c r="N2181">
        <f t="shared" si="639"/>
        <v>49.974007752290987</v>
      </c>
      <c r="O2181">
        <f t="shared" si="640"/>
        <v>17.197144281975039</v>
      </c>
      <c r="P2181" s="3">
        <f t="shared" si="641"/>
        <v>17.197144281975039</v>
      </c>
      <c r="Q2181" s="3">
        <f t="shared" si="642"/>
        <v>-130.02599224770901</v>
      </c>
      <c r="R2181">
        <f t="shared" si="643"/>
        <v>49.974007752290987</v>
      </c>
      <c r="S2181">
        <f t="shared" si="644"/>
        <v>3.3116765015897993</v>
      </c>
      <c r="T2181">
        <f t="shared" si="627"/>
        <v>17.197144281975039</v>
      </c>
    </row>
    <row r="2182" spans="1:20" x14ac:dyDescent="0.25">
      <c r="A2182">
        <f t="shared" si="628"/>
        <v>20886.94707004122</v>
      </c>
      <c r="B2182">
        <f t="shared" si="645"/>
        <v>3324.2608722958407</v>
      </c>
      <c r="C2182" t="str">
        <f t="shared" si="629"/>
        <v>-4.62186505964592-5.51834385138595i</v>
      </c>
      <c r="D2182" t="str">
        <f t="shared" si="630"/>
        <v>3.4780523923843-4.80357039219137i</v>
      </c>
      <c r="E2182" t="str">
        <f t="shared" si="631"/>
        <v>157.619060467534+2.38757438733336i</v>
      </c>
      <c r="F2182" t="str">
        <f t="shared" si="632"/>
        <v>2.90989821033195-44.9352557793593i</v>
      </c>
      <c r="G2182" t="str">
        <f t="shared" si="633"/>
        <v>0.999995979402-0.00200513885683427i</v>
      </c>
      <c r="H2182" t="str">
        <f t="shared" si="634"/>
        <v>27.6211025828602+94.8636308704902i</v>
      </c>
      <c r="I2182" t="str">
        <f t="shared" si="635"/>
        <v>29.404932241851-6.53433006336387i</v>
      </c>
      <c r="K2182" t="str">
        <f t="shared" si="636"/>
        <v>0.014147207044211-0.0599505460758613i</v>
      </c>
      <c r="L2182" t="str">
        <f t="shared" si="637"/>
        <v>0.000833333333333333-0.242536935278207i</v>
      </c>
      <c r="M2182" t="str">
        <f t="shared" si="638"/>
        <v>0.005-0.08534187348292i</v>
      </c>
      <c r="N2182">
        <f t="shared" si="639"/>
        <v>50.052287748236125</v>
      </c>
      <c r="O2182">
        <f t="shared" si="640"/>
        <v>17.14445071349374</v>
      </c>
      <c r="P2182" s="3">
        <f t="shared" si="641"/>
        <v>17.14445071349374</v>
      </c>
      <c r="Q2182" s="3">
        <f t="shared" si="642"/>
        <v>-129.94771225176387</v>
      </c>
      <c r="R2182">
        <f t="shared" si="643"/>
        <v>50.052287748236125</v>
      </c>
      <c r="S2182">
        <f t="shared" si="644"/>
        <v>3.3242608722958407</v>
      </c>
      <c r="T2182">
        <f t="shared" si="627"/>
        <v>17.14445071349374</v>
      </c>
    </row>
    <row r="2183" spans="1:20" x14ac:dyDescent="0.25">
      <c r="A2183">
        <f t="shared" si="628"/>
        <v>20966.317468907378</v>
      </c>
      <c r="B2183">
        <f t="shared" si="645"/>
        <v>3336.8930636105652</v>
      </c>
      <c r="C2183" t="str">
        <f t="shared" si="629"/>
        <v>-4.58641263471163-5.49129746139497i</v>
      </c>
      <c r="D2183" t="str">
        <f t="shared" si="630"/>
        <v>3.47805183952959-4.78550646833913i</v>
      </c>
      <c r="E2183" t="str">
        <f t="shared" si="631"/>
        <v>157.627939849556+2.40447203014005i</v>
      </c>
      <c r="F2183" t="str">
        <f t="shared" si="632"/>
        <v>2.90989812124657-44.7651924763015i</v>
      </c>
      <c r="G2183" t="str">
        <f t="shared" si="633"/>
        <v>0.999995948787521-0.00201275832287044i</v>
      </c>
      <c r="H2183" t="str">
        <f t="shared" si="634"/>
        <v>27.7515068220603+95.3719478361496i</v>
      </c>
      <c r="I2183" t="str">
        <f t="shared" si="635"/>
        <v>29.4523362022114-6.53203549213764i</v>
      </c>
      <c r="K2183" t="str">
        <f t="shared" si="636"/>
        <v>0.0140642786459983-0.0597395440487305i</v>
      </c>
      <c r="L2183" t="str">
        <f t="shared" si="637"/>
        <v>0.000833333333333333-0.241618783899389i</v>
      </c>
      <c r="M2183" t="str">
        <f t="shared" si="638"/>
        <v>0.005-0.0850188020351864i</v>
      </c>
      <c r="N2183">
        <f t="shared" si="639"/>
        <v>50.130869714636219</v>
      </c>
      <c r="O2183">
        <f t="shared" si="640"/>
        <v>17.091811307424049</v>
      </c>
      <c r="P2183" s="3">
        <f t="shared" si="641"/>
        <v>17.091811307424049</v>
      </c>
      <c r="Q2183" s="3">
        <f t="shared" si="642"/>
        <v>-129.86913028536378</v>
      </c>
      <c r="R2183">
        <f t="shared" si="643"/>
        <v>50.130869714636219</v>
      </c>
      <c r="S2183">
        <f t="shared" si="644"/>
        <v>3.3368930636105651</v>
      </c>
      <c r="T2183">
        <f t="shared" si="627"/>
        <v>17.091811307424049</v>
      </c>
    </row>
    <row r="2184" spans="1:20" x14ac:dyDescent="0.25">
      <c r="A2184">
        <f t="shared" si="628"/>
        <v>21045.989475289225</v>
      </c>
      <c r="B2184">
        <f t="shared" si="645"/>
        <v>3349.5732572522852</v>
      </c>
      <c r="C2184" t="str">
        <f t="shared" si="629"/>
        <v>-4.55121115746894-5.46442426488999i</v>
      </c>
      <c r="D2184" t="str">
        <f t="shared" si="630"/>
        <v>3.47805128246539-4.76751138556546i</v>
      </c>
      <c r="E2184" t="str">
        <f t="shared" si="631"/>
        <v>157.6369096382+2.42140083954779i</v>
      </c>
      <c r="F2184" t="str">
        <f t="shared" si="632"/>
        <v>2.90989803148287-44.5957731355637i</v>
      </c>
      <c r="G2184" t="str">
        <f t="shared" si="633"/>
        <v>0.999995917939933-0.00202040674217242i</v>
      </c>
      <c r="H2184" t="str">
        <f t="shared" si="634"/>
        <v>27.8836105432206+95.8843261249522i</v>
      </c>
      <c r="I2184" t="str">
        <f t="shared" si="635"/>
        <v>29.5002473696775-6.52999530741949i</v>
      </c>
      <c r="K2184" t="str">
        <f t="shared" si="636"/>
        <v>0.0139819337944115-0.0595291726621244i</v>
      </c>
      <c r="L2184" t="str">
        <f t="shared" si="637"/>
        <v>0.000833333333333333-0.240704108287895i</v>
      </c>
      <c r="M2184" t="str">
        <f t="shared" si="638"/>
        <v>0.005-0.0846969536114622i</v>
      </c>
      <c r="N2184">
        <f t="shared" si="639"/>
        <v>50.209752159060059</v>
      </c>
      <c r="O2184">
        <f t="shared" si="640"/>
        <v>17.039226288064391</v>
      </c>
      <c r="P2184" s="3">
        <f t="shared" si="641"/>
        <v>17.039226288064391</v>
      </c>
      <c r="Q2184" s="3">
        <f t="shared" si="642"/>
        <v>-129.79024784093994</v>
      </c>
      <c r="R2184">
        <f t="shared" si="643"/>
        <v>50.209752159060059</v>
      </c>
      <c r="S2184">
        <f t="shared" si="644"/>
        <v>3.3495732572522852</v>
      </c>
      <c r="T2184">
        <f t="shared" si="627"/>
        <v>17.039226288064391</v>
      </c>
    </row>
    <row r="2185" spans="1:20" x14ac:dyDescent="0.25">
      <c r="A2185">
        <f t="shared" si="628"/>
        <v>21125.964235295327</v>
      </c>
      <c r="B2185">
        <f t="shared" si="645"/>
        <v>3362.301635629844</v>
      </c>
      <c r="C2185" t="str">
        <f t="shared" si="629"/>
        <v>-4.51625897627933-5.43772287747119i</v>
      </c>
      <c r="D2185" t="str">
        <f t="shared" si="630"/>
        <v>3.47805072115964-4.74958488500457i</v>
      </c>
      <c r="E2185" t="str">
        <f t="shared" si="631"/>
        <v>157.645970380302+2.43836092948166i</v>
      </c>
      <c r="F2185" t="str">
        <f t="shared" si="632"/>
        <v>2.90989794103567-44.4269953199914i</v>
      </c>
      <c r="G2185" t="str">
        <f t="shared" si="633"/>
        <v>0.999995886857459-0.00202808422475454i</v>
      </c>
      <c r="H2185" t="str">
        <f t="shared" si="634"/>
        <v>28.0174423115365+96.4008157361676i</v>
      </c>
      <c r="I2185" t="str">
        <f t="shared" si="635"/>
        <v>29.5486724819227-6.52821253377469i</v>
      </c>
      <c r="K2185" t="str">
        <f t="shared" si="636"/>
        <v>0.0139001686942539-0.0593194313007485i</v>
      </c>
      <c r="L2185" t="str">
        <f t="shared" si="637"/>
        <v>0.000833333333333333-0.239792895285809i</v>
      </c>
      <c r="M2185" t="str">
        <f t="shared" si="638"/>
        <v>0.005-0.0843763235818513i</v>
      </c>
      <c r="N2185">
        <f t="shared" si="639"/>
        <v>50.288933582118091</v>
      </c>
      <c r="O2185">
        <f t="shared" si="640"/>
        <v>16.986695878452942</v>
      </c>
      <c r="P2185" s="3">
        <f t="shared" si="641"/>
        <v>16.986695878452942</v>
      </c>
      <c r="Q2185" s="3">
        <f t="shared" si="642"/>
        <v>-129.71106641788191</v>
      </c>
      <c r="R2185">
        <f t="shared" si="643"/>
        <v>50.288933582118091</v>
      </c>
      <c r="S2185">
        <f t="shared" si="644"/>
        <v>3.3623016356298439</v>
      </c>
      <c r="T2185">
        <f t="shared" si="627"/>
        <v>16.986695878452942</v>
      </c>
    </row>
    <row r="2186" spans="1:20" x14ac:dyDescent="0.25">
      <c r="A2186">
        <f t="shared" si="628"/>
        <v>21206.24289938945</v>
      </c>
      <c r="B2186">
        <f t="shared" si="645"/>
        <v>3375.0783818452373</v>
      </c>
      <c r="C2186" t="str">
        <f t="shared" si="629"/>
        <v>-4.48155444857481-5.41119192730518i</v>
      </c>
      <c r="D2186" t="str">
        <f t="shared" si="630"/>
        <v>3.47805015558002-4.73172670877729i</v>
      </c>
      <c r="E2186" t="str">
        <f t="shared" si="631"/>
        <v>157.655122627934+2.45535241370538i</v>
      </c>
      <c r="F2186" t="str">
        <f t="shared" si="632"/>
        <v>2.90989784989976-44.2588566016591i</v>
      </c>
      <c r="G2186" t="str">
        <f t="shared" si="633"/>
        <v>0.999995855538312-0.00203579088104911i</v>
      </c>
      <c r="H2186" t="str">
        <f t="shared" si="634"/>
        <v>28.1530312997358+96.9214675072867i</v>
      </c>
      <c r="I2186" t="str">
        <f t="shared" si="635"/>
        <v>29.5976183900379-6.52669026850541i</v>
      </c>
      <c r="K2186" t="str">
        <f t="shared" si="636"/>
        <v>0.0138189795704551-0.0591103193342357i</v>
      </c>
      <c r="L2186" t="str">
        <f t="shared" si="637"/>
        <v>0.000833333333333333-0.238885131785026i</v>
      </c>
      <c r="M2186" t="str">
        <f t="shared" si="638"/>
        <v>0.005-0.0840569073339822i</v>
      </c>
      <c r="N2186">
        <f t="shared" si="639"/>
        <v>50.368412477523549</v>
      </c>
      <c r="O2186">
        <f t="shared" si="640"/>
        <v>16.934220300359062</v>
      </c>
      <c r="P2186" s="3">
        <f t="shared" si="641"/>
        <v>16.934220300359062</v>
      </c>
      <c r="Q2186" s="3">
        <f t="shared" si="642"/>
        <v>-129.63158752247645</v>
      </c>
      <c r="R2186">
        <f t="shared" si="643"/>
        <v>50.368412477523549</v>
      </c>
      <c r="S2186">
        <f t="shared" si="644"/>
        <v>3.3750783818452375</v>
      </c>
      <c r="T2186">
        <f t="shared" si="627"/>
        <v>16.934220300359062</v>
      </c>
    </row>
    <row r="2187" spans="1:20" x14ac:dyDescent="0.25">
      <c r="A2187">
        <f t="shared" si="628"/>
        <v>21286.826622407127</v>
      </c>
      <c r="B2187">
        <f t="shared" si="645"/>
        <v>3387.9036796962491</v>
      </c>
      <c r="C2187" t="str">
        <f t="shared" si="629"/>
        <v>-4.44709594083505-5.38483005501203i</v>
      </c>
      <c r="D2187" t="str">
        <f t="shared" si="630"/>
        <v>3.47804958569405-4.71393659998734i</v>
      </c>
      <c r="E2187" t="str">
        <f t="shared" si="631"/>
        <v>157.66436693844+2.4723754058076i</v>
      </c>
      <c r="F2187" t="str">
        <f t="shared" si="632"/>
        <v>2.90989775806994-44.0913545618353i</v>
      </c>
      <c r="G2187" t="str">
        <f t="shared" si="633"/>
        <v>0.999995823980689-0.00204352682190797i</v>
      </c>
      <c r="H2187" t="str">
        <f t="shared" si="634"/>
        <v>28.2904073037767+97.4463331313565i</v>
      </c>
      <c r="I2187" t="str">
        <f t="shared" si="635"/>
        <v>29.6470920608876-6.52543168353754i</v>
      </c>
      <c r="K2187" t="str">
        <f t="shared" si="636"/>
        <v>0.0137383626680313-0.058901836117355i</v>
      </c>
      <c r="L2187" t="str">
        <f t="shared" si="637"/>
        <v>0.000833333333333333-0.237980804727063i</v>
      </c>
      <c r="M2187" t="str">
        <f t="shared" si="638"/>
        <v>0.005-0.0837387002729452i</v>
      </c>
      <c r="N2187">
        <f t="shared" si="639"/>
        <v>50.448187332156351</v>
      </c>
      <c r="O2187">
        <f t="shared" si="640"/>
        <v>16.881799774274484</v>
      </c>
      <c r="P2187" s="3">
        <f t="shared" si="641"/>
        <v>16.881799774274484</v>
      </c>
      <c r="Q2187" s="3">
        <f t="shared" si="642"/>
        <v>-129.55181266784365</v>
      </c>
      <c r="R2187">
        <f t="shared" si="643"/>
        <v>50.448187332156351</v>
      </c>
      <c r="S2187">
        <f t="shared" si="644"/>
        <v>3.3879036796962492</v>
      </c>
      <c r="T2187">
        <f t="shared" si="627"/>
        <v>16.881799774274484</v>
      </c>
    </row>
    <row r="2188" spans="1:20" x14ac:dyDescent="0.25">
      <c r="A2188">
        <f t="shared" si="628"/>
        <v>21367.716563572278</v>
      </c>
      <c r="B2188">
        <f t="shared" si="645"/>
        <v>3400.7777136790951</v>
      </c>
      <c r="C2188" t="str">
        <f t="shared" si="629"/>
        <v>-4.41288182856445-5.35863591355314i</v>
      </c>
      <c r="D2188" t="str">
        <f t="shared" si="630"/>
        <v>3.47804901146888-4.69621430271753i</v>
      </c>
      <c r="E2188" t="str">
        <f t="shared" si="631"/>
        <v>157.673703874475+2.4894300191851i</v>
      </c>
      <c r="F2188" t="str">
        <f t="shared" si="632"/>
        <v>2.90989766554087-43.9244867909462i</v>
      </c>
      <c r="G2188" t="str">
        <f t="shared" si="633"/>
        <v>0.999995792182774-0.00205129215860414i</v>
      </c>
      <c r="H2188" t="str">
        <f t="shared" si="634"/>
        <v>28.429600759022+97.9754651747301i</v>
      </c>
      <c r="I2188" t="str">
        <f t="shared" si="635"/>
        <v>29.6971005795231-6.52444002736552i</v>
      </c>
      <c r="K2188" t="str">
        <f t="shared" si="636"/>
        <v>0.0136583142520468-0.0586939809902203i</v>
      </c>
      <c r="L2188" t="str">
        <f t="shared" si="637"/>
        <v>0.000833333333333333-0.237079901102872i</v>
      </c>
      <c r="M2188" t="str">
        <f t="shared" si="638"/>
        <v>0.005-0.0834216978212248i</v>
      </c>
      <c r="N2188">
        <f t="shared" si="639"/>
        <v>50.528256626125909</v>
      </c>
      <c r="O2188">
        <f t="shared" si="640"/>
        <v>16.829434519404725</v>
      </c>
      <c r="P2188" s="3">
        <f t="shared" si="641"/>
        <v>16.829434519404725</v>
      </c>
      <c r="Q2188" s="3">
        <f t="shared" si="642"/>
        <v>-129.47174337387409</v>
      </c>
      <c r="R2188">
        <f t="shared" si="643"/>
        <v>50.528256626125909</v>
      </c>
      <c r="S2188">
        <f t="shared" si="644"/>
        <v>3.4007777136790951</v>
      </c>
      <c r="T2188">
        <f t="shared" si="627"/>
        <v>16.829434519404725</v>
      </c>
    </row>
    <row r="2189" spans="1:20" x14ac:dyDescent="0.25">
      <c r="A2189">
        <f t="shared" si="628"/>
        <v>21448.913886513852</v>
      </c>
      <c r="B2189">
        <f t="shared" si="645"/>
        <v>3413.7006689910759</v>
      </c>
      <c r="C2189" t="str">
        <f t="shared" si="629"/>
        <v>-4.37891049626883-5.3326081681204i</v>
      </c>
      <c r="D2189" t="str">
        <f t="shared" si="630"/>
        <v>3.4780484328715-4.67855956202623i</v>
      </c>
      <c r="E2189" t="str">
        <f t="shared" si="631"/>
        <v>157.683134004046+2.50651636702962i</v>
      </c>
      <c r="F2189" t="str">
        <f t="shared" si="632"/>
        <v>2.90989757230724-43.7582508885433i</v>
      </c>
      <c r="G2189" t="str">
        <f t="shared" si="633"/>
        <v>0.999995760142738-0.00205908700283333i</v>
      </c>
      <c r="H2189" t="str">
        <f t="shared" si="634"/>
        <v>28.5706427569056+98.5089170952544i</v>
      </c>
      <c r="I2189" t="str">
        <f t="shared" si="635"/>
        <v>29.7476511516571-6.52371862705777i</v>
      </c>
      <c r="K2189" t="str">
        <f t="shared" si="636"/>
        <v>0.0135788306075725-0.0584867532784958i</v>
      </c>
      <c r="L2189" t="str">
        <f t="shared" si="637"/>
        <v>0.000833333333333333-0.236182407952652i</v>
      </c>
      <c r="M2189" t="str">
        <f t="shared" si="638"/>
        <v>0.005-0.0831058954186335i</v>
      </c>
      <c r="N2189">
        <f t="shared" si="639"/>
        <v>50.608618832836441</v>
      </c>
      <c r="O2189">
        <f t="shared" si="640"/>
        <v>16.777124753661074</v>
      </c>
      <c r="P2189" s="3">
        <f t="shared" si="641"/>
        <v>16.777124753661074</v>
      </c>
      <c r="Q2189" s="3">
        <f t="shared" si="642"/>
        <v>-129.39138116716356</v>
      </c>
      <c r="R2189">
        <f t="shared" si="643"/>
        <v>50.608618832836441</v>
      </c>
      <c r="S2189">
        <f t="shared" si="644"/>
        <v>3.4137006689910758</v>
      </c>
      <c r="T2189">
        <f t="shared" si="627"/>
        <v>16.777124753661074</v>
      </c>
    </row>
    <row r="2190" spans="1:20" x14ac:dyDescent="0.25">
      <c r="A2190">
        <f t="shared" si="628"/>
        <v>21530.419759282606</v>
      </c>
      <c r="B2190">
        <f t="shared" si="645"/>
        <v>3426.6727315332419</v>
      </c>
      <c r="C2190" t="str">
        <f t="shared" si="629"/>
        <v>-4.3451803374315-5.30674549602577i</v>
      </c>
      <c r="D2190" t="str">
        <f t="shared" si="630"/>
        <v>3.47804784986863-4.66097212394361i</v>
      </c>
      <c r="E2190" t="str">
        <f t="shared" si="631"/>
        <v>157.692657900547+2.5236345623097i</v>
      </c>
      <c r="F2190" t="str">
        <f t="shared" si="632"/>
        <v>2.90989747836371-43.5926444632674i</v>
      </c>
      <c r="G2190" t="str">
        <f t="shared" si="633"/>
        <v>0.999995727858738-0.00206691146671564i</v>
      </c>
      <c r="H2190" t="str">
        <f t="shared" si="634"/>
        <v>28.7135650621105+99.0467432608964i</v>
      </c>
      <c r="I2190" t="str">
        <f t="shared" si="635"/>
        <v>29.7987511061976-6.52327089032429i</v>
      </c>
      <c r="K2190" t="str">
        <f t="shared" si="636"/>
        <v>0.0134999080396455-0.0582801522936015i</v>
      </c>
      <c r="L2190" t="str">
        <f t="shared" si="637"/>
        <v>0.000833333333333333-0.235288312365662i</v>
      </c>
      <c r="M2190" t="str">
        <f t="shared" si="638"/>
        <v>0.005-0.0827912885222494i</v>
      </c>
      <c r="N2190">
        <f t="shared" si="639"/>
        <v>50.689272419052799</v>
      </c>
      <c r="O2190">
        <f t="shared" si="640"/>
        <v>16.724870693651997</v>
      </c>
      <c r="P2190" s="3">
        <f t="shared" si="641"/>
        <v>16.724870693651997</v>
      </c>
      <c r="Q2190" s="3">
        <f t="shared" si="642"/>
        <v>-129.3107275809472</v>
      </c>
      <c r="R2190">
        <f t="shared" si="643"/>
        <v>50.689272419052799</v>
      </c>
      <c r="S2190">
        <f t="shared" si="644"/>
        <v>3.4266727315332419</v>
      </c>
      <c r="T2190">
        <f t="shared" si="627"/>
        <v>16.724870693651997</v>
      </c>
    </row>
    <row r="2191" spans="1:20" x14ac:dyDescent="0.25">
      <c r="A2191">
        <f t="shared" si="628"/>
        <v>21612.23535436788</v>
      </c>
      <c r="B2191">
        <f t="shared" si="645"/>
        <v>3439.6940879130684</v>
      </c>
      <c r="C2191" t="str">
        <f t="shared" si="629"/>
        <v>-4.311689754489-5.28104658659174i</v>
      </c>
      <c r="D2191" t="str">
        <f t="shared" si="630"/>
        <v>3.47804726242671-4.64345173546796i</v>
      </c>
      <c r="E2191" t="str">
        <f t="shared" si="631"/>
        <v>157.702276142802+2.54078471775746i</v>
      </c>
      <c r="F2191" t="str">
        <f t="shared" si="632"/>
        <v>2.90989738370485-43.4276651328141i</v>
      </c>
      <c r="G2191" t="str">
        <f t="shared" si="633"/>
        <v>0.999995695328914-0.00207476566279712i</v>
      </c>
      <c r="H2191" t="str">
        <f t="shared" si="634"/>
        <v>28.858400130274+99.588998968838i</v>
      </c>
      <c r="I2191" t="str">
        <f t="shared" si="635"/>
        <v>29.850407897847-6.52310030764878i</v>
      </c>
      <c r="K2191" t="str">
        <f t="shared" si="636"/>
        <v>0.0134215428732246-0.0580741773329128i</v>
      </c>
      <c r="L2191" t="str">
        <f t="shared" si="637"/>
        <v>0.000833333333333333-0.234397601480038i</v>
      </c>
      <c r="M2191" t="str">
        <f t="shared" si="638"/>
        <v>0.005-0.0824778726063449i</v>
      </c>
      <c r="N2191">
        <f t="shared" si="639"/>
        <v>50.770215844966572</v>
      </c>
      <c r="O2191">
        <f t="shared" si="640"/>
        <v>16.67267255467474</v>
      </c>
      <c r="P2191" s="3">
        <f t="shared" si="641"/>
        <v>16.67267255467474</v>
      </c>
      <c r="Q2191" s="3">
        <f t="shared" si="642"/>
        <v>-129.22978415503343</v>
      </c>
      <c r="R2191">
        <f t="shared" si="643"/>
        <v>50.770215844966572</v>
      </c>
      <c r="S2191">
        <f t="shared" si="644"/>
        <v>3.4396940879130686</v>
      </c>
      <c r="T2191">
        <f t="shared" si="627"/>
        <v>16.67267255467474</v>
      </c>
    </row>
    <row r="2192" spans="1:20" x14ac:dyDescent="0.25">
      <c r="A2192">
        <f t="shared" si="628"/>
        <v>21694.361848714478</v>
      </c>
      <c r="B2192">
        <f t="shared" si="645"/>
        <v>3452.764925447138</v>
      </c>
      <c r="C2192" t="str">
        <f t="shared" si="629"/>
        <v>-4.27843715880687-5.25551014104318i</v>
      </c>
      <c r="D2192" t="str">
        <f t="shared" si="630"/>
        <v>3.47804667051196-4.62599814456216i</v>
      </c>
      <c r="E2192" t="str">
        <f t="shared" si="631"/>
        <v>157.711989315106+2.55796694585183i</v>
      </c>
      <c r="F2192" t="str">
        <f t="shared" si="632"/>
        <v>2.90989728832523-43.2633105239005i</v>
      </c>
      <c r="G2192" t="str">
        <f t="shared" si="633"/>
        <v>0.999995662551397-0.00208264970405136i</v>
      </c>
      <c r="H2192" t="str">
        <f t="shared" si="634"/>
        <v>29.0051811262383+100.135740465026i</v>
      </c>
      <c r="I2192" t="str">
        <f t="shared" si="635"/>
        <v>29.9026291097636-6.52321045448752i</v>
      </c>
      <c r="K2192" t="str">
        <f t="shared" si="636"/>
        <v>0.0133437314531477-0.0578688276799642i</v>
      </c>
      <c r="L2192" t="str">
        <f t="shared" si="637"/>
        <v>0.000833333333333333-0.233510262482604i</v>
      </c>
      <c r="M2192" t="str">
        <f t="shared" si="638"/>
        <v>0.005-0.0821656431623283i</v>
      </c>
      <c r="N2192">
        <f t="shared" si="639"/>
        <v>50.851447564263594</v>
      </c>
      <c r="O2192">
        <f t="shared" si="640"/>
        <v>16.620530550707798</v>
      </c>
      <c r="P2192" s="3">
        <f t="shared" si="641"/>
        <v>16.620530550707798</v>
      </c>
      <c r="Q2192" s="3">
        <f t="shared" si="642"/>
        <v>-129.14855243573641</v>
      </c>
      <c r="R2192">
        <f t="shared" si="643"/>
        <v>50.851447564263594</v>
      </c>
      <c r="S2192">
        <f t="shared" si="644"/>
        <v>3.4527649254471382</v>
      </c>
      <c r="T2192">
        <f t="shared" si="627"/>
        <v>16.620530550707798</v>
      </c>
    </row>
    <row r="2193" spans="1:20" x14ac:dyDescent="0.25">
      <c r="A2193">
        <f t="shared" si="628"/>
        <v>21776.800423739594</v>
      </c>
      <c r="B2193">
        <f t="shared" si="645"/>
        <v>3465.8854321638373</v>
      </c>
      <c r="C2193" t="str">
        <f t="shared" si="629"/>
        <v>-4.24542097065436-5.2301348723993i</v>
      </c>
      <c r="D2193" t="str">
        <f t="shared" si="630"/>
        <v>3.47804607409031-4.60861110014995i</v>
      </c>
      <c r="E2193" t="str">
        <f t="shared" si="631"/>
        <v>157.721798007258+2.57518135880238i</v>
      </c>
      <c r="F2193" t="str">
        <f t="shared" si="632"/>
        <v>2.90989719221935-43.0995782722303i</v>
      </c>
      <c r="G2193" t="str">
        <f t="shared" si="633"/>
        <v>0.999995629524299-0.0020905637038812i</v>
      </c>
      <c r="H2193" t="str">
        <f t="shared" si="634"/>
        <v>29.1539419428699+100.687024964216i</v>
      </c>
      <c r="I2193" t="str">
        <f t="shared" si="635"/>
        <v>29.9554224562917-6.52360499353802i</v>
      </c>
      <c r="K2193" t="str">
        <f t="shared" si="636"/>
        <v>0.0132664701440874-0.057664102604647i</v>
      </c>
      <c r="L2193" t="str">
        <f t="shared" si="637"/>
        <v>0.000833333333333333-0.232626282608691i</v>
      </c>
      <c r="M2193" t="str">
        <f t="shared" si="638"/>
        <v>0.005-0.0818545956986733i</v>
      </c>
      <c r="N2193">
        <f t="shared" si="639"/>
        <v>50.932966024192666</v>
      </c>
      <c r="O2193">
        <f t="shared" si="640"/>
        <v>16.568444894402251</v>
      </c>
      <c r="P2193" s="3">
        <f t="shared" si="641"/>
        <v>16.568444894402251</v>
      </c>
      <c r="Q2193" s="3">
        <f t="shared" si="642"/>
        <v>-129.06703397580733</v>
      </c>
      <c r="R2193">
        <f t="shared" si="643"/>
        <v>50.932966024192666</v>
      </c>
      <c r="S2193">
        <f t="shared" si="644"/>
        <v>3.4658854321638373</v>
      </c>
      <c r="T2193">
        <f t="shared" si="627"/>
        <v>16.568444894402251</v>
      </c>
    </row>
    <row r="2194" spans="1:20" x14ac:dyDescent="0.25">
      <c r="A2194">
        <f t="shared" si="628"/>
        <v>21859.552265349805</v>
      </c>
      <c r="B2194">
        <f t="shared" si="645"/>
        <v>3479.0557968060598</v>
      </c>
      <c r="C2194" t="str">
        <f t="shared" si="629"/>
        <v>-4.21263961917941-5.20491950536691i</v>
      </c>
      <c r="D2194" t="str">
        <f t="shared" si="630"/>
        <v>3.47804547312744-4.59129035211237i</v>
      </c>
      <c r="E2194" t="str">
        <f t="shared" si="631"/>
        <v>157.731702814612+2.5924280685341i</v>
      </c>
      <c r="F2194" t="str">
        <f t="shared" si="632"/>
        <v>2.90989709538169-42.9364660224601i</v>
      </c>
      <c r="G2194" t="str">
        <f t="shared" si="633"/>
        <v>0.999995596245721-0.00209850777612028i</v>
      </c>
      <c r="H2194" t="str">
        <f t="shared" si="634"/>
        <v>29.3047172204622+101.242910670514i</v>
      </c>
      <c r="I2194" t="str">
        <f t="shared" si="635"/>
        <v>30.0087957857605-6.5242876770786i</v>
      </c>
      <c r="K2194" t="str">
        <f t="shared" si="636"/>
        <v>0.0131897553305031-0.0574600013634045i</v>
      </c>
      <c r="L2194" t="str">
        <f t="shared" si="637"/>
        <v>0.000833333333333333-0.231745649141952i</v>
      </c>
      <c r="M2194" t="str">
        <f t="shared" si="638"/>
        <v>0.005-0.0815447257408582i</v>
      </c>
      <c r="N2194">
        <f t="shared" si="639"/>
        <v>51.014769665633708</v>
      </c>
      <c r="O2194">
        <f t="shared" si="640"/>
        <v>16.516415797074092</v>
      </c>
      <c r="P2194" s="3">
        <f t="shared" si="641"/>
        <v>16.516415797074092</v>
      </c>
      <c r="Q2194" s="3">
        <f t="shared" si="642"/>
        <v>-128.98523033436629</v>
      </c>
      <c r="R2194">
        <f t="shared" si="643"/>
        <v>51.014769665633708</v>
      </c>
      <c r="S2194">
        <f t="shared" si="644"/>
        <v>3.4790557968060596</v>
      </c>
      <c r="T2194">
        <f t="shared" si="627"/>
        <v>16.516415797074092</v>
      </c>
    </row>
    <row r="2195" spans="1:20" x14ac:dyDescent="0.25">
      <c r="A2195">
        <f t="shared" si="628"/>
        <v>21942.618563958131</v>
      </c>
      <c r="B2195">
        <f t="shared" si="645"/>
        <v>3492.2762088339227</v>
      </c>
      <c r="C2195" t="str">
        <f t="shared" si="629"/>
        <v>-4.18009154238307-5.17986277623478i</v>
      </c>
      <c r="D2195" t="str">
        <f t="shared" si="630"/>
        <v>3.4780448675888-4.57403565128416i</v>
      </c>
      <c r="E2195" t="str">
        <f t="shared" si="631"/>
        <v>157.741704338109+2.60970718667026i</v>
      </c>
      <c r="F2195" t="str">
        <f t="shared" si="632"/>
        <v>2.90989699780667-42.7739714281654i</v>
      </c>
      <c r="G2195" t="str">
        <f t="shared" si="633"/>
        <v>0.999995562713746-0.00210648203503473i</v>
      </c>
      <c r="H2195" t="str">
        <f t="shared" si="634"/>
        <v>29.4575423667461+101.80345679841i</v>
      </c>
      <c r="I2195" t="str">
        <f t="shared" si="635"/>
        <v>30.0627570833489-6.52526234938298i</v>
      </c>
      <c r="K2195" t="str">
        <f t="shared" si="636"/>
        <v>0.0131135834165974-0.0572565231994319i</v>
      </c>
      <c r="L2195" t="str">
        <f t="shared" si="637"/>
        <v>0.000833333333333333-0.230868349414178i</v>
      </c>
      <c r="M2195" t="str">
        <f t="shared" si="638"/>
        <v>0.005-0.0812360288312991i</v>
      </c>
      <c r="N2195">
        <f t="shared" si="639"/>
        <v>51.09685692316927</v>
      </c>
      <c r="O2195">
        <f t="shared" si="640"/>
        <v>16.464443468696754</v>
      </c>
      <c r="P2195" s="3">
        <f t="shared" si="641"/>
        <v>16.464443468696754</v>
      </c>
      <c r="Q2195" s="3">
        <f t="shared" si="642"/>
        <v>-128.90314307683073</v>
      </c>
      <c r="R2195">
        <f t="shared" si="643"/>
        <v>51.09685692316927</v>
      </c>
      <c r="S2195">
        <f t="shared" si="644"/>
        <v>3.4922762088339225</v>
      </c>
      <c r="T2195">
        <f t="shared" si="627"/>
        <v>16.464443468696754</v>
      </c>
    </row>
    <row r="2196" spans="1:20" x14ac:dyDescent="0.25">
      <c r="A2196">
        <f t="shared" si="628"/>
        <v>22026.000514501175</v>
      </c>
      <c r="B2196">
        <f t="shared" si="645"/>
        <v>3505.5468584274918</v>
      </c>
      <c r="C2196" t="str">
        <f t="shared" si="629"/>
        <v>-4.14777518709334-5.15496343276795i</v>
      </c>
      <c r="D2196" t="str">
        <f t="shared" si="630"/>
        <v>3.47804425743952-4.55684674945012i</v>
      </c>
      <c r="E2196" t="str">
        <f t="shared" si="631"/>
        <v>157.751803184322+2.62701882451712i</v>
      </c>
      <c r="F2196" t="str">
        <f t="shared" si="632"/>
        <v>2.90989689948867-42.6120921518066i</v>
      </c>
      <c r="G2196" t="str">
        <f t="shared" si="633"/>
        <v>0.999995528926448-0.00211448659532475i</v>
      </c>
      <c r="H2196" t="str">
        <f t="shared" si="634"/>
        <v>29.6124535775297+102.368723594369i</v>
      </c>
      <c r="I2196" t="str">
        <f t="shared" si="635"/>
        <v>30.1173144740311-6.52653294921128i</v>
      </c>
      <c r="K2196" t="str">
        <f t="shared" si="636"/>
        <v>0.0130379508262657-0.0570536673428655i</v>
      </c>
      <c r="L2196" t="str">
        <f t="shared" si="637"/>
        <v>0.000833333333333333-0.229994370805119i</v>
      </c>
      <c r="M2196" t="str">
        <f t="shared" si="638"/>
        <v>0.005-0.0809285005292875i</v>
      </c>
      <c r="N2196">
        <f t="shared" si="639"/>
        <v>51.179226225154252</v>
      </c>
      <c r="O2196">
        <f t="shared" si="640"/>
        <v>16.412528117892641</v>
      </c>
      <c r="P2196" s="3">
        <f t="shared" si="641"/>
        <v>16.412528117892641</v>
      </c>
      <c r="Q2196" s="3">
        <f t="shared" si="642"/>
        <v>-128.82077377484575</v>
      </c>
      <c r="R2196">
        <f t="shared" si="643"/>
        <v>51.179226225154252</v>
      </c>
      <c r="S2196">
        <f t="shared" si="644"/>
        <v>3.5055468584274916</v>
      </c>
      <c r="T2196">
        <f t="shared" si="627"/>
        <v>16.412528117892641</v>
      </c>
    </row>
    <row r="2197" spans="1:20" x14ac:dyDescent="0.25">
      <c r="A2197">
        <f t="shared" si="628"/>
        <v>22109.699316456281</v>
      </c>
      <c r="B2197">
        <f t="shared" si="645"/>
        <v>3518.8679364895165</v>
      </c>
      <c r="C2197" t="str">
        <f t="shared" si="629"/>
        <v>-4.11568900893933-5.13022023410415i</v>
      </c>
      <c r="D2197" t="str">
        <f t="shared" si="630"/>
        <v>3.47804364264452-4.53972339934167i</v>
      </c>
      <c r="E2197" t="str">
        <f t="shared" si="631"/>
        <v>157.761999965498+2.64436309304656i</v>
      </c>
      <c r="F2197" t="str">
        <f t="shared" si="632"/>
        <v>2.90989680042204-42.4508258646963i</v>
      </c>
      <c r="G2197" t="str">
        <f t="shared" si="633"/>
        <v>0.99999549488188-0.00212252157212633i</v>
      </c>
      <c r="H2197" t="str">
        <f t="shared" si="634"/>
        <v>29.7694878579883+102.938772358922i</v>
      </c>
      <c r="I2197" t="str">
        <f t="shared" si="635"/>
        <v>30.1724762255869-6.52810351238154i</v>
      </c>
      <c r="K2197" t="str">
        <f t="shared" si="636"/>
        <v>0.0129628540030497-0.0568514330109788i</v>
      </c>
      <c r="L2197" t="str">
        <f t="shared" si="637"/>
        <v>0.000833333333333333-0.229123700742298i</v>
      </c>
      <c r="M2197" t="str">
        <f t="shared" si="638"/>
        <v>0.005-0.080622136410926i</v>
      </c>
      <c r="N2197">
        <f t="shared" si="639"/>
        <v>51.261875993788237</v>
      </c>
      <c r="O2197">
        <f t="shared" si="640"/>
        <v>16.360669951926585</v>
      </c>
      <c r="P2197" s="3">
        <f t="shared" si="641"/>
        <v>16.360669951926585</v>
      </c>
      <c r="Q2197" s="3">
        <f t="shared" si="642"/>
        <v>-128.73812400621176</v>
      </c>
      <c r="R2197">
        <f t="shared" si="643"/>
        <v>51.261875993788237</v>
      </c>
      <c r="S2197">
        <f t="shared" si="644"/>
        <v>3.5188679364895163</v>
      </c>
      <c r="T2197">
        <f t="shared" si="627"/>
        <v>16.360669951926585</v>
      </c>
    </row>
    <row r="2198" spans="1:20" x14ac:dyDescent="0.25">
      <c r="A2198">
        <f t="shared" si="628"/>
        <v>22193.716173858815</v>
      </c>
      <c r="B2198">
        <f t="shared" si="645"/>
        <v>3532.2396346481769</v>
      </c>
      <c r="C2198" t="str">
        <f t="shared" si="629"/>
        <v>-4.08383147232419-5.10563195064971i</v>
      </c>
      <c r="D2198" t="str">
        <f t="shared" si="630"/>
        <v>3.47804302316843-4.52266535463313i</v>
      </c>
      <c r="E2198" t="str">
        <f t="shared" si="631"/>
        <v>157.7722952996+2.66174010287988i</v>
      </c>
      <c r="F2198" t="str">
        <f t="shared" si="632"/>
        <v>2.9098967006011-42.2901702469647i</v>
      </c>
      <c r="G2198" t="str">
        <f t="shared" si="633"/>
        <v>0.999995460578084-0.00213058708101286i</v>
      </c>
      <c r="H2198" t="str">
        <f t="shared" si="634"/>
        <v>29.928683044632+103.513665469356i</v>
      </c>
      <c r="I2198" t="str">
        <f t="shared" si="635"/>
        <v>30.2282507516999-6.52997817442354i</v>
      </c>
      <c r="K2198" t="str">
        <f t="shared" si="636"/>
        <v>0.0128882894100864-0.0566498194083682i</v>
      </c>
      <c r="L2198" t="str">
        <f t="shared" si="637"/>
        <v>0.000833333333333333-0.228256326700835i</v>
      </c>
      <c r="M2198" t="str">
        <f t="shared" si="638"/>
        <v>0.005-0.0803169320690637i</v>
      </c>
      <c r="N2198">
        <f t="shared" si="639"/>
        <v>51.344804645188361</v>
      </c>
      <c r="O2198">
        <f t="shared" si="640"/>
        <v>16.308869176697268</v>
      </c>
      <c r="P2198" s="3">
        <f t="shared" si="641"/>
        <v>16.308869176697268</v>
      </c>
      <c r="Q2198" s="3">
        <f t="shared" si="642"/>
        <v>-128.65519535481164</v>
      </c>
      <c r="R2198">
        <f t="shared" si="643"/>
        <v>51.344804645188361</v>
      </c>
      <c r="S2198">
        <f t="shared" si="644"/>
        <v>3.5322396346481768</v>
      </c>
      <c r="T2198">
        <f t="shared" si="627"/>
        <v>16.308869176697268</v>
      </c>
    </row>
    <row r="2199" spans="1:20" x14ac:dyDescent="0.25">
      <c r="A2199">
        <f t="shared" si="628"/>
        <v>22278.052295319478</v>
      </c>
      <c r="B2199">
        <f t="shared" si="645"/>
        <v>3545.6621452598401</v>
      </c>
      <c r="C2199" t="str">
        <f t="shared" si="629"/>
        <v>-4.05220105039866-5.08119736397737i</v>
      </c>
      <c r="D2199" t="str">
        <f t="shared" si="630"/>
        <v>3.47804239897558-4.50567236993827i</v>
      </c>
      <c r="E2199" t="str">
        <f t="shared" si="631"/>
        <v>157.782689810345+2.67914996427066i</v>
      </c>
      <c r="F2199" t="str">
        <f t="shared" si="632"/>
        <v>2.90989660002006-42.1301229875265i</v>
      </c>
      <c r="G2199" t="str">
        <f t="shared" si="633"/>
        <v>0.999995426013086-0.00213868323799678i</v>
      </c>
      <c r="H2199" t="str">
        <f t="shared" si="634"/>
        <v>30.0900778279672+104.093466402928i</v>
      </c>
      <c r="I2199" t="str">
        <f t="shared" si="635"/>
        <v>30.2846466151218-6.532161173318i</v>
      </c>
      <c r="K2199" t="str">
        <f t="shared" si="636"/>
        <v>0.012814253530059-0.0564488257271467i</v>
      </c>
      <c r="L2199" t="str">
        <f t="shared" si="637"/>
        <v>0.000833333333333333-0.227392236203263i</v>
      </c>
      <c r="M2199" t="str">
        <f t="shared" si="638"/>
        <v>0.005-0.0800128831132337i</v>
      </c>
      <c r="N2199">
        <f t="shared" si="639"/>
        <v>51.428010589461877</v>
      </c>
      <c r="O2199">
        <f t="shared" si="640"/>
        <v>16.25712599673064</v>
      </c>
      <c r="P2199" s="3">
        <f t="shared" si="641"/>
        <v>16.25712599673064</v>
      </c>
      <c r="Q2199" s="3">
        <f t="shared" si="642"/>
        <v>-128.57198941053812</v>
      </c>
      <c r="R2199">
        <f t="shared" si="643"/>
        <v>51.428010589461877</v>
      </c>
      <c r="S2199">
        <f t="shared" si="644"/>
        <v>3.5456621452598402</v>
      </c>
      <c r="T2199">
        <f t="shared" si="627"/>
        <v>16.25712599673064</v>
      </c>
    </row>
    <row r="2200" spans="1:20" x14ac:dyDescent="0.25">
      <c r="A2200">
        <f t="shared" si="628"/>
        <v>22362.708894041694</v>
      </c>
      <c r="B2200">
        <f t="shared" si="645"/>
        <v>3559.1356614118276</v>
      </c>
      <c r="C2200" t="str">
        <f t="shared" si="629"/>
        <v>-4.02079622503363-5.05691526672427i</v>
      </c>
      <c r="D2200" t="str">
        <f t="shared" si="630"/>
        <v>3.47804177003008-4.4887442008068i</v>
      </c>
      <c r="E2200" t="str">
        <f t="shared" si="631"/>
        <v>157.793184127252+2.69659278708796i</v>
      </c>
      <c r="F2200" t="str">
        <f t="shared" si="632"/>
        <v>2.90989649867317-41.9706817840485i</v>
      </c>
      <c r="G2200" t="str">
        <f t="shared" si="633"/>
        <v>0.999995391184898-0.00214681015953131i</v>
      </c>
      <c r="H2200" t="str">
        <f t="shared" si="634"/>
        <v>30.2537117758904+104.678239760712i</v>
      </c>
      <c r="I2200" t="str">
        <f t="shared" si="635"/>
        <v>30.341672530932-6.53465685232593i</v>
      </c>
      <c r="K2200" t="str">
        <f t="shared" si="636"/>
        <v>0.0127407428651446-0.056248451147126i</v>
      </c>
      <c r="L2200" t="str">
        <f t="shared" si="637"/>
        <v>0.000833333333333333-0.226531416819349i</v>
      </c>
      <c r="M2200" t="str">
        <f t="shared" si="638"/>
        <v>0.005-0.079709985169589i</v>
      </c>
      <c r="N2200">
        <f t="shared" si="639"/>
        <v>51.51149223078113</v>
      </c>
      <c r="O2200">
        <f t="shared" si="640"/>
        <v>16.205440615172201</v>
      </c>
      <c r="P2200" s="3">
        <f t="shared" si="641"/>
        <v>16.205440615172201</v>
      </c>
      <c r="Q2200" s="3">
        <f t="shared" si="642"/>
        <v>-128.48850776921887</v>
      </c>
      <c r="R2200">
        <f t="shared" si="643"/>
        <v>51.51149223078113</v>
      </c>
      <c r="S2200">
        <f t="shared" si="644"/>
        <v>3.5591356614118275</v>
      </c>
      <c r="T2200">
        <f t="shared" si="627"/>
        <v>16.205440615172201</v>
      </c>
    </row>
    <row r="2201" spans="1:20" x14ac:dyDescent="0.25">
      <c r="A2201">
        <f t="shared" si="628"/>
        <v>22447.687187839056</v>
      </c>
      <c r="B2201">
        <f t="shared" si="645"/>
        <v>3572.6603769251928</v>
      </c>
      <c r="C2201" t="str">
        <f t="shared" si="629"/>
        <v>-3.98961548679293-5.03278446249143i</v>
      </c>
      <c r="D2201" t="str">
        <f t="shared" si="630"/>
        <v>3.47804113629575-4.47188060372078i</v>
      </c>
      <c r="E2201" t="str">
        <f t="shared" si="631"/>
        <v>157.803778885685+2.71406868079928i</v>
      </c>
      <c r="F2201" t="str">
        <f t="shared" si="632"/>
        <v>2.90989639655458-41.8118443429151i</v>
      </c>
      <c r="G2201" t="str">
        <f t="shared" si="633"/>
        <v>0.999995356091515-0.00215496796251207i</v>
      </c>
      <c r="H2201" t="str">
        <f t="shared" si="634"/>
        <v>30.4196253578267+105.268051292008i</v>
      </c>
      <c r="I2201" t="str">
        <f t="shared" si="635"/>
        <v>30.3993373698668-6.53746966290881i</v>
      </c>
      <c r="K2201" t="str">
        <f t="shared" si="636"/>
        <v>0.0126677539369637-0.0560486948360062i</v>
      </c>
      <c r="L2201" t="str">
        <f t="shared" si="637"/>
        <v>0.000833333333333333-0.225673856165918i</v>
      </c>
      <c r="M2201" t="str">
        <f t="shared" si="638"/>
        <v>0.005-0.0794082338808419i</v>
      </c>
      <c r="N2201">
        <f t="shared" si="639"/>
        <v>51.595247967459301</v>
      </c>
      <c r="O2201">
        <f t="shared" si="640"/>
        <v>16.153813233780532</v>
      </c>
      <c r="P2201" s="3">
        <f t="shared" si="641"/>
        <v>16.153813233780532</v>
      </c>
      <c r="Q2201" s="3">
        <f t="shared" si="642"/>
        <v>-128.4047520325407</v>
      </c>
      <c r="R2201">
        <f t="shared" si="643"/>
        <v>51.595247967459301</v>
      </c>
      <c r="S2201">
        <f t="shared" si="644"/>
        <v>3.5726603769251928</v>
      </c>
      <c r="T2201">
        <f t="shared" si="627"/>
        <v>16.153813233780532</v>
      </c>
    </row>
    <row r="2202" spans="1:20" x14ac:dyDescent="0.25">
      <c r="A2202">
        <f t="shared" si="628"/>
        <v>22532.98839915284</v>
      </c>
      <c r="B2202">
        <f t="shared" si="645"/>
        <v>3586.2364863575085</v>
      </c>
      <c r="C2202" t="str">
        <f t="shared" si="629"/>
        <v>-3.95865733490536-5.00880376574313i</v>
      </c>
      <c r="D2202" t="str">
        <f t="shared" si="630"/>
        <v>3.47804049773613-4.4550813360912i</v>
      </c>
      <c r="E2202" t="str">
        <f t="shared" si="631"/>
        <v>157.814474726891+2.731577754453i</v>
      </c>
      <c r="F2202" t="str">
        <f t="shared" si="632"/>
        <v>2.90989629365844-41.6536083791967i</v>
      </c>
      <c r="G2202" t="str">
        <f t="shared" si="633"/>
        <v>0.999995320730918-0.00216315676427874i</v>
      </c>
      <c r="H2202" t="str">
        <f t="shared" si="634"/>
        <v>30.5878599696523+105.862967919402i</v>
      </c>
      <c r="I2202" t="str">
        <f t="shared" si="635"/>
        <v>30.4576501617459-6.54060416774563i</v>
      </c>
      <c r="K2202" t="str">
        <f t="shared" si="636"/>
        <v>0.0125952832865262-0.0558495559495564i</v>
      </c>
      <c r="L2202" t="str">
        <f t="shared" si="637"/>
        <v>0.000833333333333333-0.224819541906673i</v>
      </c>
      <c r="M2202" t="str">
        <f t="shared" si="638"/>
        <v>0.005-0.0791076249061986i</v>
      </c>
      <c r="N2202">
        <f t="shared" si="639"/>
        <v>51.679276192024986</v>
      </c>
      <c r="O2202">
        <f t="shared" si="640"/>
        <v>16.102244052919584</v>
      </c>
      <c r="P2202" s="3">
        <f t="shared" si="641"/>
        <v>16.102244052919584</v>
      </c>
      <c r="Q2202" s="3">
        <f t="shared" si="642"/>
        <v>-128.32072380797501</v>
      </c>
      <c r="R2202">
        <f t="shared" si="643"/>
        <v>51.679276192024986</v>
      </c>
      <c r="S2202">
        <f t="shared" si="644"/>
        <v>3.5862364863575085</v>
      </c>
      <c r="T2202">
        <f t="shared" si="627"/>
        <v>16.102244052919584</v>
      </c>
    </row>
    <row r="2203" spans="1:20" x14ac:dyDescent="0.25">
      <c r="A2203">
        <f t="shared" si="628"/>
        <v>22618.613755069622</v>
      </c>
      <c r="B2203">
        <f t="shared" si="645"/>
        <v>3599.864185005667</v>
      </c>
      <c r="C2203" t="str">
        <f t="shared" si="629"/>
        <v>-3.92792027723663-4.98497200170769i</v>
      </c>
      <c r="D2203" t="str">
        <f t="shared" si="630"/>
        <v>3.47803985431446-4.43834615625436i</v>
      </c>
      <c r="E2203" t="str">
        <f t="shared" si="631"/>
        <v>157.825272298047+2.74912011666071i</v>
      </c>
      <c r="F2203" t="str">
        <f t="shared" si="632"/>
        <v>2.9098961899788-41.4959716166153i</v>
      </c>
      <c r="G2203" t="str">
        <f t="shared" si="633"/>
        <v>0.999995285101072-0.00217137668261682i</v>
      </c>
      <c r="H2203" t="str">
        <f t="shared" si="634"/>
        <v>30.7584579594231+106.463057764457i</v>
      </c>
      <c r="I2203" t="str">
        <f t="shared" si="635"/>
        <v>30.5166200989829-6.54406504384833i</v>
      </c>
      <c r="K2203" t="str">
        <f t="shared" si="636"/>
        <v>0.0125233274741779-0.0556510336317967i</v>
      </c>
      <c r="L2203" t="str">
        <f t="shared" si="637"/>
        <v>0.000833333333333333-0.223968461752015i</v>
      </c>
      <c r="M2203" t="str">
        <f t="shared" si="638"/>
        <v>0.005-0.0788081539212971i</v>
      </c>
      <c r="N2203">
        <f t="shared" si="639"/>
        <v>51.763575291300043</v>
      </c>
      <c r="O2203">
        <f t="shared" si="640"/>
        <v>16.05073327155187</v>
      </c>
      <c r="P2203" s="3">
        <f t="shared" si="641"/>
        <v>16.05073327155187</v>
      </c>
      <c r="Q2203" s="3">
        <f t="shared" si="642"/>
        <v>-128.23642470869996</v>
      </c>
      <c r="R2203">
        <f t="shared" si="643"/>
        <v>51.763575291300043</v>
      </c>
      <c r="S2203">
        <f t="shared" si="644"/>
        <v>3.599864185005667</v>
      </c>
      <c r="T2203">
        <f t="shared" si="627"/>
        <v>16.05073327155187</v>
      </c>
    </row>
    <row r="2204" spans="1:20" x14ac:dyDescent="0.25">
      <c r="A2204">
        <f t="shared" si="628"/>
        <v>22704.564487338888</v>
      </c>
      <c r="B2204">
        <f t="shared" si="645"/>
        <v>3613.5436689086887</v>
      </c>
      <c r="C2204" t="str">
        <f t="shared" si="629"/>
        <v>-3.89740283026146-4.96128800627952i</v>
      </c>
      <c r="D2204" t="str">
        <f t="shared" si="630"/>
        <v>3.47803920599374-4.42167482346856i</v>
      </c>
      <c r="E2204" t="str">
        <f t="shared" si="631"/>
        <v>157.836172252307+2.76669587558031i</v>
      </c>
      <c r="F2204" t="str">
        <f t="shared" si="632"/>
        <v>2.9098960855097-41.3389317875134i</v>
      </c>
      <c r="G2204" t="str">
        <f t="shared" si="633"/>
        <v>0.999995249199928-0.00217962783575926i</v>
      </c>
      <c r="H2204" t="str">
        <f t="shared" si="634"/>
        <v>30.9314626539392+107.068390174046i</v>
      </c>
      <c r="I2204" t="str">
        <f t="shared" si="635"/>
        <v>30.576256540184-6.54785708578047i</v>
      </c>
      <c r="K2204" t="str">
        <f t="shared" si="636"/>
        <v>0.0124518830795474-0.0554531270151817i</v>
      </c>
      <c r="L2204" t="str">
        <f t="shared" si="637"/>
        <v>0.000833333333333333-0.223120603458871i</v>
      </c>
      <c r="M2204" t="str">
        <f t="shared" si="638"/>
        <v>0.005-0.0785098166181485i</v>
      </c>
      <c r="N2204">
        <f t="shared" si="639"/>
        <v>51.84814364647707</v>
      </c>
      <c r="O2204">
        <f t="shared" si="640"/>
        <v>15.999281087232614</v>
      </c>
      <c r="P2204" s="3">
        <f t="shared" si="641"/>
        <v>15.999281087232614</v>
      </c>
      <c r="Q2204" s="3">
        <f t="shared" si="642"/>
        <v>-128.15185635352293</v>
      </c>
      <c r="R2204">
        <f t="shared" si="643"/>
        <v>51.84814364647707</v>
      </c>
      <c r="S2204">
        <f t="shared" si="644"/>
        <v>3.6135436689086888</v>
      </c>
      <c r="T2204">
        <f t="shared" si="627"/>
        <v>15.999281087232614</v>
      </c>
    </row>
    <row r="2205" spans="1:20" x14ac:dyDescent="0.25">
      <c r="A2205">
        <f t="shared" si="628"/>
        <v>22790.841832390775</v>
      </c>
      <c r="B2205">
        <f t="shared" si="645"/>
        <v>3627.2751348505417</v>
      </c>
      <c r="C2205" t="str">
        <f t="shared" si="629"/>
        <v>-3.86710351903453-4.93775062592059i</v>
      </c>
      <c r="D2205" t="str">
        <f t="shared" si="630"/>
        <v>3.47803855273666-4.40506709791052i</v>
      </c>
      <c r="E2205" t="str">
        <f t="shared" si="631"/>
        <v>157.847175248841+2.78430513889696i</v>
      </c>
      <c r="F2205" t="str">
        <f t="shared" si="632"/>
        <v>2.90989598024513-41.1824866328204i</v>
      </c>
      <c r="G2205" t="str">
        <f t="shared" si="633"/>
        <v>0.999995213025419-0.00218791034238818i</v>
      </c>
      <c r="H2205" t="str">
        <f t="shared" si="634"/>
        <v>31.1069183861846+107.679035747388i</v>
      </c>
      <c r="I2205" t="str">
        <f t="shared" si="635"/>
        <v>30.6365690138481-6.55198520898334i</v>
      </c>
      <c r="K2205" t="str">
        <f t="shared" si="636"/>
        <v>0.0123809467014888-0.0552558352207736i</v>
      </c>
      <c r="L2205" t="str">
        <f t="shared" si="637"/>
        <v>0.000833333333333333-0.222275954830516i</v>
      </c>
      <c r="M2205" t="str">
        <f t="shared" si="638"/>
        <v>0.005-0.0782126087050693i</v>
      </c>
      <c r="N2205">
        <f t="shared" si="639"/>
        <v>51.932979633196879</v>
      </c>
      <c r="O2205">
        <f t="shared" si="640"/>
        <v>15.947887696101805</v>
      </c>
      <c r="P2205" s="3">
        <f t="shared" si="641"/>
        <v>15.947887696101805</v>
      </c>
      <c r="Q2205" s="3">
        <f t="shared" si="642"/>
        <v>-128.06702036680312</v>
      </c>
      <c r="R2205">
        <f t="shared" si="643"/>
        <v>51.932979633196879</v>
      </c>
      <c r="S2205">
        <f t="shared" si="644"/>
        <v>3.6272751348505419</v>
      </c>
      <c r="T2205">
        <f t="shared" si="627"/>
        <v>15.947887696101805</v>
      </c>
    </row>
    <row r="2206" spans="1:20" x14ac:dyDescent="0.25">
      <c r="A2206">
        <f t="shared" si="628"/>
        <v>22877.447031353862</v>
      </c>
      <c r="B2206">
        <f t="shared" si="645"/>
        <v>3641.0587803629737</v>
      </c>
      <c r="C2206" t="str">
        <f t="shared" si="629"/>
        <v>-3.83702087716204-4.91435871756426i</v>
      </c>
      <c r="D2206" t="str">
        <f t="shared" si="630"/>
        <v>3.47803789450564-4.38852274067198i</v>
      </c>
      <c r="E2206" t="str">
        <f t="shared" si="631"/>
        <v>157.858281952883+2.8019480138061i</v>
      </c>
      <c r="F2206" t="str">
        <f t="shared" si="632"/>
        <v>2.90989587417905-41.02663390202i</v>
      </c>
      <c r="G2206" t="str">
        <f t="shared" si="633"/>
        <v>0.999995176575464-0.00219622432163659i</v>
      </c>
      <c r="H2206" t="str">
        <f t="shared" si="634"/>
        <v>31.2848705236628+108.295066363758i</v>
      </c>
      <c r="I2206" t="str">
        <f t="shared" si="635"/>
        <v>30.6975672221564-6.55645445321204i</v>
      </c>
      <c r="K2206" t="str">
        <f t="shared" si="636"/>
        <v>0.012310514958028-0.055059157358424i</v>
      </c>
      <c r="L2206" t="str">
        <f t="shared" si="637"/>
        <v>0.000833333333333333-0.221434503716393i</v>
      </c>
      <c r="M2206" t="str">
        <f t="shared" si="638"/>
        <v>0.005-0.077916525906624i</v>
      </c>
      <c r="N2206">
        <f t="shared" si="639"/>
        <v>52.018081621628937</v>
      </c>
      <c r="O2206">
        <f t="shared" si="640"/>
        <v>15.896553292878796</v>
      </c>
      <c r="P2206" s="3">
        <f t="shared" si="641"/>
        <v>15.896553292878796</v>
      </c>
      <c r="Q2206" s="3">
        <f t="shared" si="642"/>
        <v>-127.98191837837106</v>
      </c>
      <c r="R2206">
        <f t="shared" si="643"/>
        <v>52.018081621628937</v>
      </c>
      <c r="S2206">
        <f t="shared" si="644"/>
        <v>3.6410587803629739</v>
      </c>
      <c r="T2206">
        <f t="shared" si="627"/>
        <v>15.896553292878796</v>
      </c>
    </row>
    <row r="2207" spans="1:20" x14ac:dyDescent="0.25">
      <c r="A2207">
        <f t="shared" si="628"/>
        <v>22964.381330073007</v>
      </c>
      <c r="B2207">
        <f t="shared" si="645"/>
        <v>3654.8948037283531</v>
      </c>
      <c r="C2207" t="str">
        <f t="shared" si="629"/>
        <v>-3.80715344677255-4.89111114851896i</v>
      </c>
      <c r="D2207" t="str">
        <f t="shared" si="630"/>
        <v>3.47803723126282-4.37204151375624i</v>
      </c>
      <c r="E2207" t="str">
        <f t="shared" si="631"/>
        <v>157.869493035776+2.81962460699442i</v>
      </c>
      <c r="F2207" t="str">
        <f t="shared" si="632"/>
        <v>2.90989576730534-40.8713713531184i</v>
      </c>
      <c r="G2207" t="str">
        <f t="shared" si="633"/>
        <v>0.999995139847966-0.00220456989309008i</v>
      </c>
      <c r="H2207" t="str">
        <f t="shared" si="634"/>
        <v>31.4653654976708+108.916555210916i</v>
      </c>
      <c r="I2207" t="str">
        <f t="shared" si="635"/>
        <v>30.7592610448639-6.56126998608736i</v>
      </c>
      <c r="K2207" t="str">
        <f t="shared" si="636"/>
        <v>0.0122405844863054-0.0548630925269479i</v>
      </c>
      <c r="L2207" t="str">
        <f t="shared" si="637"/>
        <v>0.000833333333333333-0.220596238011948i</v>
      </c>
      <c r="M2207" t="str">
        <f t="shared" si="638"/>
        <v>0.005-0.0776215639635621i</v>
      </c>
      <c r="N2207">
        <f t="shared" si="639"/>
        <v>52.103447976550783</v>
      </c>
      <c r="O2207">
        <f t="shared" si="640"/>
        <v>15.845278070855606</v>
      </c>
      <c r="P2207" s="3">
        <f t="shared" si="641"/>
        <v>15.845278070855606</v>
      </c>
      <c r="Q2207" s="3">
        <f t="shared" si="642"/>
        <v>-127.89655202344922</v>
      </c>
      <c r="R2207">
        <f t="shared" si="643"/>
        <v>52.103447976550783</v>
      </c>
      <c r="S2207">
        <f t="shared" si="644"/>
        <v>3.6548948037283528</v>
      </c>
      <c r="T2207">
        <f t="shared" si="627"/>
        <v>15.845278070855606</v>
      </c>
    </row>
    <row r="2208" spans="1:20" x14ac:dyDescent="0.25">
      <c r="A2208">
        <f t="shared" si="628"/>
        <v>23051.645979127283</v>
      </c>
      <c r="B2208">
        <f t="shared" si="645"/>
        <v>3668.7834039825207</v>
      </c>
      <c r="C2208" t="str">
        <f t="shared" si="629"/>
        <v>-3.77749977848767-4.86800679637286i</v>
      </c>
      <c r="D2208" t="str">
        <f t="shared" si="630"/>
        <v>3.47803656297003-4.35562318007473i</v>
      </c>
      <c r="E2208" t="str">
        <f t="shared" si="631"/>
        <v>157.880809175017+2.83733502462185i</v>
      </c>
      <c r="F2208" t="str">
        <f t="shared" si="632"/>
        <v>2.90989565961785-40.7166967526116i</v>
      </c>
      <c r="G2208" t="str">
        <f t="shared" si="633"/>
        <v>0.999995102840811-0.00221294717678855i</v>
      </c>
      <c r="H2208" t="str">
        <f t="shared" si="634"/>
        <v>31.6484508335445+109.543576814288i</v>
      </c>
      <c r="I2208" t="str">
        <f t="shared" si="635"/>
        <v>30.8216605432963-6.56643710676675i</v>
      </c>
      <c r="K2208" t="str">
        <f t="shared" si="636"/>
        <v>0.0121711519425183-0.0546676398142965i</v>
      </c>
      <c r="L2208" t="str">
        <f t="shared" si="637"/>
        <v>0.000833333333333333-0.219761145658446i</v>
      </c>
      <c r="M2208" t="str">
        <f t="shared" si="638"/>
        <v>0.005-0.077327718632758i</v>
      </c>
      <c r="N2208">
        <f t="shared" si="639"/>
        <v>52.18907705742852</v>
      </c>
      <c r="O2208">
        <f t="shared" si="640"/>
        <v>15.794062221890625</v>
      </c>
      <c r="P2208" s="3">
        <f t="shared" si="641"/>
        <v>15.794062221890625</v>
      </c>
      <c r="Q2208" s="3">
        <f t="shared" si="642"/>
        <v>-127.81092294257148</v>
      </c>
      <c r="R2208">
        <f t="shared" si="643"/>
        <v>52.18907705742852</v>
      </c>
      <c r="S2208">
        <f t="shared" si="644"/>
        <v>3.6687834039825207</v>
      </c>
      <c r="T2208">
        <f t="shared" si="627"/>
        <v>15.794062221890625</v>
      </c>
    </row>
    <row r="2209" spans="1:20" x14ac:dyDescent="0.25">
      <c r="A2209">
        <f t="shared" si="628"/>
        <v>23139.242233847966</v>
      </c>
      <c r="B2209">
        <f t="shared" si="645"/>
        <v>3682.7247809176542</v>
      </c>
      <c r="C2209" t="str">
        <f t="shared" si="629"/>
        <v>-3.74805843139248-4.84504454889921i</v>
      </c>
      <c r="D2209" t="str">
        <f t="shared" si="630"/>
        <v>3.47803588958882-4.33926750344363i</v>
      </c>
      <c r="E2209" t="str">
        <f t="shared" si="631"/>
        <v>157.892231054303+2.85507937230306i</v>
      </c>
      <c r="F2209" t="str">
        <f t="shared" si="632"/>
        <v>2.90989555111039-40.5626078754535i</v>
      </c>
      <c r="G2209" t="str">
        <f t="shared" si="633"/>
        <v>0.99999506555187-0.0022213562932279i</v>
      </c>
      <c r="H2209" t="str">
        <f t="shared" si="634"/>
        <v>31.8341751819132+110.17620706689i</v>
      </c>
      <c r="I2209" t="str">
        <f t="shared" si="635"/>
        <v>30.884775964449-6.57196124974017i</v>
      </c>
      <c r="K2209" t="str">
        <f t="shared" si="636"/>
        <v>0.0121022140018625-0.0544727982977279i</v>
      </c>
      <c r="L2209" t="str">
        <f t="shared" si="637"/>
        <v>0.000833333333333333-0.218929214642803i</v>
      </c>
      <c r="M2209" t="str">
        <f t="shared" si="638"/>
        <v>0.005-0.0770349856871468i</v>
      </c>
      <c r="N2209">
        <f t="shared" si="639"/>
        <v>52.27496721849802</v>
      </c>
      <c r="O2209">
        <f t="shared" si="640"/>
        <v>15.742905936402325</v>
      </c>
      <c r="P2209" s="3">
        <f t="shared" si="641"/>
        <v>15.742905936402325</v>
      </c>
      <c r="Q2209" s="3">
        <f t="shared" si="642"/>
        <v>-127.72503278150198</v>
      </c>
      <c r="R2209">
        <f t="shared" si="643"/>
        <v>52.27496721849802</v>
      </c>
      <c r="S2209">
        <f t="shared" si="644"/>
        <v>3.6827247809176544</v>
      </c>
      <c r="T2209">
        <f t="shared" si="627"/>
        <v>15.742905936402325</v>
      </c>
    </row>
    <row r="2210" spans="1:20" x14ac:dyDescent="0.25">
      <c r="A2210">
        <f t="shared" si="628"/>
        <v>23227.171354336588</v>
      </c>
      <c r="B2210">
        <f t="shared" si="645"/>
        <v>3696.7191350851413</v>
      </c>
      <c r="C2210" t="str">
        <f t="shared" si="629"/>
        <v>-3.7188279730061-4.82222330396335i</v>
      </c>
      <c r="D2210" t="str">
        <f t="shared" si="630"/>
        <v>3.47803521108047-4.32297424858047i</v>
      </c>
      <c r="E2210" t="str">
        <f t="shared" si="631"/>
        <v>157.90375936358+2.87285775508807i</v>
      </c>
      <c r="F2210" t="str">
        <f t="shared" si="632"/>
        <v>2.90989544177672-40.409102505024i</v>
      </c>
      <c r="G2210" t="str">
        <f t="shared" si="633"/>
        <v>0.999995027978997-0.00222979736336186i</v>
      </c>
      <c r="H2210" t="str">
        <f t="shared" si="634"/>
        <v>32.0225883509973+110.814523260027i</v>
      </c>
      <c r="I2210" t="str">
        <f t="shared" si="635"/>
        <v>30.9486177451931-6.57784798875393i</v>
      </c>
      <c r="K2210" t="str">
        <f t="shared" si="636"/>
        <v>0.012033767358476-0.0542785670439827i</v>
      </c>
      <c r="L2210" t="str">
        <f t="shared" si="637"/>
        <v>0.000833333333333333-0.218100432997413i</v>
      </c>
      <c r="M2210" t="str">
        <f t="shared" si="638"/>
        <v>0.005-0.0767433609156674i</v>
      </c>
      <c r="N2210">
        <f t="shared" si="639"/>
        <v>52.361116808848806</v>
      </c>
      <c r="O2210">
        <f t="shared" si="640"/>
        <v>15.691809403364381</v>
      </c>
      <c r="P2210" s="3">
        <f t="shared" si="641"/>
        <v>15.691809403364381</v>
      </c>
      <c r="Q2210" s="3">
        <f t="shared" si="642"/>
        <v>-127.63888319115119</v>
      </c>
      <c r="R2210">
        <f t="shared" si="643"/>
        <v>52.361116808848806</v>
      </c>
      <c r="S2210">
        <f t="shared" si="644"/>
        <v>3.6967191350851412</v>
      </c>
      <c r="T2210">
        <f t="shared" si="627"/>
        <v>15.691809403364381</v>
      </c>
    </row>
    <row r="2211" spans="1:20" x14ac:dyDescent="0.25">
      <c r="A2211">
        <f t="shared" si="628"/>
        <v>23315.434605483068</v>
      </c>
      <c r="B2211">
        <f t="shared" si="645"/>
        <v>3710.7666677984648</v>
      </c>
      <c r="C2211" t="str">
        <f t="shared" si="629"/>
        <v>-3.68980697925133-4.79954196942884i</v>
      </c>
      <c r="D2211" t="str">
        <f t="shared" si="630"/>
        <v>3.4780345274059-4.30674318110069i</v>
      </c>
      <c r="E2211" t="str">
        <f t="shared" si="631"/>
        <v>157.915394799084+2.89067027744374i</v>
      </c>
      <c r="F2211" t="str">
        <f t="shared" si="632"/>
        <v>2.90989533161054-40.2561784330965i</v>
      </c>
      <c r="G2211" t="str">
        <f t="shared" si="633"/>
        <v>0.999994990120031-0.00223827050860361i</v>
      </c>
      <c r="H2211" t="str">
        <f t="shared" si="634"/>
        <v>32.2137413399968+111.45860411482i</v>
      </c>
      <c r="I2211" t="str">
        <f t="shared" si="635"/>
        <v>31.0131965166-6.58410304086894i</v>
      </c>
      <c r="K2211" t="str">
        <f t="shared" si="636"/>
        <v>0.0119658087253772-0.0540849451094476i</v>
      </c>
      <c r="L2211" t="str">
        <f t="shared" si="637"/>
        <v>0.000833333333333333-0.217274788799973i</v>
      </c>
      <c r="M2211" t="str">
        <f t="shared" si="638"/>
        <v>0.005-0.0764528401231991i</v>
      </c>
      <c r="N2211">
        <f t="shared" si="639"/>
        <v>52.44752417250443</v>
      </c>
      <c r="O2211">
        <f t="shared" si="640"/>
        <v>15.640772810298518</v>
      </c>
      <c r="P2211" s="3">
        <f t="shared" si="641"/>
        <v>15.640772810298518</v>
      </c>
      <c r="Q2211" s="3">
        <f t="shared" si="642"/>
        <v>-127.55247582749557</v>
      </c>
      <c r="R2211">
        <f t="shared" si="643"/>
        <v>52.44752417250443</v>
      </c>
      <c r="S2211">
        <f t="shared" si="644"/>
        <v>3.710766667798465</v>
      </c>
      <c r="T2211">
        <f t="shared" si="627"/>
        <v>15.640772810298518</v>
      </c>
    </row>
    <row r="2212" spans="1:20" x14ac:dyDescent="0.25">
      <c r="A2212">
        <f t="shared" si="628"/>
        <v>23404.033256983901</v>
      </c>
      <c r="B2212">
        <f t="shared" si="645"/>
        <v>3724.867581136099</v>
      </c>
      <c r="C2212" t="str">
        <f t="shared" si="629"/>
        <v>-3.66099403442476-4.77699946306604i</v>
      </c>
      <c r="D2212" t="str">
        <f t="shared" si="630"/>
        <v>3.47803383852583-4.29057406751437i</v>
      </c>
      <c r="E2212" t="str">
        <f t="shared" si="631"/>
        <v>157.927138063394+2.90851704323422i</v>
      </c>
      <c r="F2212" t="str">
        <f t="shared" si="632"/>
        <v>2.90989522060552-40.1038334598072i</v>
      </c>
      <c r="G2212" t="str">
        <f t="shared" si="633"/>
        <v>0.999994951972794-0.00224677585082757i</v>
      </c>
      <c r="H2212" t="str">
        <f t="shared" si="634"/>
        <v>32.4076863736061+112.108529814535i</v>
      </c>
      <c r="I2212" t="str">
        <f t="shared" si="635"/>
        <v>31.0785231083751-6.59073227065825i</v>
      </c>
      <c r="K2212" t="str">
        <f t="shared" si="636"/>
        <v>0.0118983348344061-0.0538919315403249i</v>
      </c>
      <c r="L2212" t="str">
        <f t="shared" si="637"/>
        <v>0.000833333333333333-0.216452270173315i</v>
      </c>
      <c r="M2212" t="str">
        <f t="shared" si="638"/>
        <v>0.005-0.076163419130503i</v>
      </c>
      <c r="N2212">
        <f t="shared" si="639"/>
        <v>52.534187648508492</v>
      </c>
      <c r="O2212">
        <f t="shared" si="640"/>
        <v>15.589796343269906</v>
      </c>
      <c r="P2212" s="3">
        <f t="shared" si="641"/>
        <v>15.589796343269906</v>
      </c>
      <c r="Q2212" s="3">
        <f t="shared" si="642"/>
        <v>-127.46581235149151</v>
      </c>
      <c r="R2212">
        <f t="shared" si="643"/>
        <v>52.534187648508492</v>
      </c>
      <c r="S2212">
        <f t="shared" si="644"/>
        <v>3.7248675811360989</v>
      </c>
      <c r="T2212">
        <f t="shared" si="627"/>
        <v>15.589796343269906</v>
      </c>
    </row>
    <row r="2213" spans="1:20" x14ac:dyDescent="0.25">
      <c r="A2213">
        <f t="shared" si="628"/>
        <v>23492.968583360442</v>
      </c>
      <c r="B2213">
        <f t="shared" si="645"/>
        <v>3739.0220779444162</v>
      </c>
      <c r="C2213" t="str">
        <f t="shared" si="629"/>
        <v>-3.63238773116628-4.75459471246037i</v>
      </c>
      <c r="D2213" t="str">
        <f t="shared" si="630"/>
        <v>3.47803314440059-4.27446667522274i</v>
      </c>
      <c r="E2213" t="str">
        <f t="shared" si="631"/>
        <v>157.938989865476+2.92639815570186i</v>
      </c>
      <c r="F2213" t="str">
        <f t="shared" si="632"/>
        <v>2.90989510875526-39.9520653936221i</v>
      </c>
      <c r="G2213" t="str">
        <f t="shared" si="633"/>
        <v>0.999994913535089-0.00225531351237121i</v>
      </c>
      <c r="H2213" t="str">
        <f t="shared" si="634"/>
        <v>32.6044769377022+112.764382037772i</v>
      </c>
      <c r="I2213" t="str">
        <f t="shared" si="635"/>
        <v>31.1446085534115-6.59774169454883i</v>
      </c>
      <c r="K2213" t="str">
        <f t="shared" si="636"/>
        <v>0.0118313424361642-0.0536995253727986i</v>
      </c>
      <c r="L2213" t="str">
        <f t="shared" si="637"/>
        <v>0.000833333333333333-0.215632865285231i</v>
      </c>
      <c r="M2213" t="str">
        <f t="shared" si="638"/>
        <v>0.005-0.0758750937741614i</v>
      </c>
      <c r="N2213">
        <f t="shared" si="639"/>
        <v>52.62110557100759</v>
      </c>
      <c r="O2213">
        <f t="shared" si="640"/>
        <v>15.538880186881176</v>
      </c>
      <c r="P2213" s="3">
        <f t="shared" si="641"/>
        <v>15.538880186881176</v>
      </c>
      <c r="Q2213" s="3">
        <f t="shared" si="642"/>
        <v>-127.37889442899241</v>
      </c>
      <c r="R2213">
        <f t="shared" si="643"/>
        <v>52.62110557100759</v>
      </c>
      <c r="S2213">
        <f t="shared" si="644"/>
        <v>3.7390220779444161</v>
      </c>
      <c r="T2213">
        <f t="shared" si="627"/>
        <v>15.538880186881176</v>
      </c>
    </row>
    <row r="2214" spans="1:20" x14ac:dyDescent="0.25">
      <c r="A2214">
        <f t="shared" si="628"/>
        <v>23582.241863977211</v>
      </c>
      <c r="B2214">
        <f t="shared" si="645"/>
        <v>3753.2303618406049</v>
      </c>
      <c r="C2214" t="str">
        <f t="shared" si="629"/>
        <v>-3.60398667042854-4.73232665492184i</v>
      </c>
      <c r="D2214" t="str">
        <f t="shared" si="630"/>
        <v>3.47803244499024-4.25842077251495i</v>
      </c>
      <c r="E2214" t="str">
        <f t="shared" si="631"/>
        <v>157.950950920733+2.94431371744715i</v>
      </c>
      <c r="F2214" t="str">
        <f t="shared" si="632"/>
        <v>2.90989499605334-39.8008720513067i</v>
      </c>
      <c r="G2214" t="str">
        <f t="shared" si="633"/>
        <v>0.999994874804706-0.00226388361603669i</v>
      </c>
      <c r="H2214" t="str">
        <f t="shared" si="634"/>
        <v>32.8041678162512+113.426243992534i</v>
      </c>
      <c r="I2214" t="str">
        <f t="shared" si="635"/>
        <v>31.2114640924689-6.60513748531403i</v>
      </c>
      <c r="K2214" t="str">
        <f t="shared" si="636"/>
        <v>0.0117648282999528-0.0535077256331969i</v>
      </c>
      <c r="L2214" t="str">
        <f t="shared" si="637"/>
        <v>0.000833333333333333-0.214816562348307i</v>
      </c>
      <c r="M2214" t="str">
        <f t="shared" si="638"/>
        <v>0.005-0.0755878599065167i</v>
      </c>
      <c r="N2214">
        <f t="shared" si="639"/>
        <v>52.708276269337034</v>
      </c>
      <c r="O2214">
        <f t="shared" si="640"/>
        <v>15.488024524267276</v>
      </c>
      <c r="P2214" s="3">
        <f t="shared" si="641"/>
        <v>15.488024524267276</v>
      </c>
      <c r="Q2214" s="3">
        <f t="shared" si="642"/>
        <v>-127.29172373066297</v>
      </c>
      <c r="R2214">
        <f t="shared" si="643"/>
        <v>52.708276269337034</v>
      </c>
      <c r="S2214">
        <f t="shared" si="644"/>
        <v>3.7532303618406049</v>
      </c>
      <c r="T2214">
        <f t="shared" si="627"/>
        <v>15.488024524267276</v>
      </c>
    </row>
    <row r="2215" spans="1:20" x14ac:dyDescent="0.25">
      <c r="A2215">
        <f t="shared" si="628"/>
        <v>23671.854383060323</v>
      </c>
      <c r="B2215">
        <f t="shared" si="645"/>
        <v>3767.4926372155992</v>
      </c>
      <c r="C2215" t="str">
        <f t="shared" si="629"/>
        <v>-3.57578946144635-4.71019423739541i</v>
      </c>
      <c r="D2215" t="str">
        <f t="shared" si="630"/>
        <v>3.47803174025457-4.24243612856468i</v>
      </c>
      <c r="E2215" t="str">
        <f t="shared" si="631"/>
        <v>157.963021951056+2.96226383040921i</v>
      </c>
      <c r="F2215" t="str">
        <f t="shared" si="632"/>
        <v>2.90989488249325-39.650251257894i</v>
      </c>
      <c r="G2215" t="str">
        <f t="shared" si="633"/>
        <v>0.999994835779415-0.00227248628509273i</v>
      </c>
      <c r="H2215" t="str">
        <f t="shared" si="634"/>
        <v>33.0068151294784+114.09420045119i</v>
      </c>
      <c r="I2215" t="str">
        <f t="shared" si="635"/>
        <v>31.2791011789749-6.61292597672167i</v>
      </c>
      <c r="K2215" t="str">
        <f t="shared" si="636"/>
        <v>0.0116987892137119-0.0533165313381569i</v>
      </c>
      <c r="L2215" t="str">
        <f t="shared" si="637"/>
        <v>0.000833333333333333-0.214003349619752i</v>
      </c>
      <c r="M2215" t="str">
        <f t="shared" si="638"/>
        <v>0.005-0.0753017133956135i</v>
      </c>
      <c r="N2215">
        <f t="shared" si="639"/>
        <v>52.79569806810666</v>
      </c>
      <c r="O2215">
        <f t="shared" si="640"/>
        <v>15.437229537090662</v>
      </c>
      <c r="P2215" s="3">
        <f t="shared" si="641"/>
        <v>15.437229537090662</v>
      </c>
      <c r="Q2215" s="3">
        <f t="shared" si="642"/>
        <v>-127.20430193189334</v>
      </c>
      <c r="R2215">
        <f t="shared" si="643"/>
        <v>52.79569806810666</v>
      </c>
      <c r="S2215">
        <f t="shared" si="644"/>
        <v>3.7674926372155992</v>
      </c>
      <c r="T2215">
        <f t="shared" si="627"/>
        <v>15.437229537090662</v>
      </c>
    </row>
    <row r="2216" spans="1:20" x14ac:dyDescent="0.25">
      <c r="A2216">
        <f t="shared" si="628"/>
        <v>23761.807429715955</v>
      </c>
      <c r="B2216">
        <f t="shared" si="645"/>
        <v>3781.8091092370187</v>
      </c>
      <c r="C2216" t="str">
        <f t="shared" si="629"/>
        <v>-3.54779472170543-4.68819641637144i</v>
      </c>
      <c r="D2216" t="str">
        <f t="shared" si="630"/>
        <v>3.47803103015302-4.22651251342683i</v>
      </c>
      <c r="E2216" t="str">
        <f t="shared" si="631"/>
        <v>157.975203684864+2.98024859584516i</v>
      </c>
      <c r="F2216" t="str">
        <f t="shared" si="632"/>
        <v>2.90989476806848-39.5002008466532i</v>
      </c>
      <c r="G2216" t="str">
        <f t="shared" si="633"/>
        <v>0.999994796456972-0.00228112164327634i</v>
      </c>
      <c r="H2216" t="str">
        <f t="shared" si="634"/>
        <v>33.2124763733565+114.768337786371i</v>
      </c>
      <c r="I2216" t="str">
        <f t="shared" si="635"/>
        <v>31.3475314839584-6.62111366834515i</v>
      </c>
      <c r="K2216" t="str">
        <f t="shared" si="636"/>
        <v>0.0116332219839576-0.0531259414947838i</v>
      </c>
      <c r="L2216" t="str">
        <f t="shared" si="637"/>
        <v>0.000833333333333333-0.213193215401227i</v>
      </c>
      <c r="M2216" t="str">
        <f t="shared" si="638"/>
        <v>0.005-0.075016650125138i</v>
      </c>
      <c r="N2216">
        <f t="shared" si="639"/>
        <v>52.883369287286726</v>
      </c>
      <c r="O2216">
        <f t="shared" si="640"/>
        <v>15.386495405535467</v>
      </c>
      <c r="P2216" s="3">
        <f t="shared" si="641"/>
        <v>15.386495405535467</v>
      </c>
      <c r="Q2216" s="3">
        <f t="shared" si="642"/>
        <v>-127.11663071271327</v>
      </c>
      <c r="R2216">
        <f t="shared" si="643"/>
        <v>52.883369287286726</v>
      </c>
      <c r="S2216">
        <f t="shared" si="644"/>
        <v>3.7818091092370185</v>
      </c>
      <c r="T2216">
        <f t="shared" si="627"/>
        <v>15.386495405535467</v>
      </c>
    </row>
    <row r="2217" spans="1:20" x14ac:dyDescent="0.25">
      <c r="A2217">
        <f t="shared" si="628"/>
        <v>23852.102297948873</v>
      </c>
      <c r="B2217">
        <f t="shared" si="645"/>
        <v>3796.1799838521192</v>
      </c>
      <c r="C2217" t="str">
        <f t="shared" si="629"/>
        <v>-3.52000107691161-4.66633215779791i</v>
      </c>
      <c r="D2217" t="str">
        <f t="shared" si="630"/>
        <v>3.47803031464474-4.21064969803423i</v>
      </c>
      <c r="E2217" t="str">
        <f t="shared" si="631"/>
        <v>157.987496857163+2.99826811431059i</v>
      </c>
      <c r="F2217" t="str">
        <f t="shared" si="632"/>
        <v>2.90989465277244-39.3507186590589i</v>
      </c>
      <c r="G2217" t="str">
        <f t="shared" si="633"/>
        <v>0.999994756835113-0.00228978981479459i</v>
      </c>
      <c r="H2217" t="str">
        <f t="shared" si="634"/>
        <v>33.4212104604586+115.448744007821i</v>
      </c>
      <c r="I2217" t="str">
        <f t="shared" si="635"/>
        <v>31.4167669011158-6.62970723054304i</v>
      </c>
      <c r="K2217" t="str">
        <f t="shared" si="636"/>
        <v>0.0115681234357198-0.0529359551008118i</v>
      </c>
      <c r="L2217" t="str">
        <f t="shared" si="637"/>
        <v>0.000833333333333333-0.21238614803868i</v>
      </c>
      <c r="M2217" t="str">
        <f t="shared" si="638"/>
        <v>0.005-0.0747326659943593i</v>
      </c>
      <c r="N2217">
        <f t="shared" si="639"/>
        <v>52.97128824229587</v>
      </c>
      <c r="O2217">
        <f t="shared" si="640"/>
        <v>15.335822308303575</v>
      </c>
      <c r="P2217" s="3">
        <f t="shared" si="641"/>
        <v>15.335822308303575</v>
      </c>
      <c r="Q2217" s="3">
        <f t="shared" si="642"/>
        <v>-127.02871175770413</v>
      </c>
      <c r="R2217">
        <f t="shared" si="643"/>
        <v>52.97128824229587</v>
      </c>
      <c r="S2217">
        <f t="shared" si="644"/>
        <v>3.7961799838521193</v>
      </c>
      <c r="T2217">
        <f t="shared" si="627"/>
        <v>15.335822308303575</v>
      </c>
    </row>
    <row r="2218" spans="1:20" x14ac:dyDescent="0.25">
      <c r="A2218">
        <f t="shared" si="628"/>
        <v>23942.740286681081</v>
      </c>
      <c r="B2218">
        <f t="shared" si="645"/>
        <v>3810.6054677907573</v>
      </c>
      <c r="C2218" t="str">
        <f t="shared" si="629"/>
        <v>-3.49240716095928-4.64460043699235i</v>
      </c>
      <c r="D2218" t="str">
        <f t="shared" si="630"/>
        <v>3.47802959368856-4.1948474541943i</v>
      </c>
      <c r="E2218" t="str">
        <f t="shared" si="631"/>
        <v>157.999902209592+3.01632248563858i</v>
      </c>
      <c r="F2218" t="str">
        <f t="shared" si="632"/>
        <v>2.9098945365985-39.2018025447594i</v>
      </c>
      <c r="G2218" t="str">
        <f t="shared" si="633"/>
        <v>0.99999471691156-0.00229849092432639i</v>
      </c>
      <c r="H2218" t="str">
        <f t="shared" si="634"/>
        <v>33.6330777622359+116.135508800236i</v>
      </c>
      <c r="I2218" t="str">
        <f t="shared" si="635"/>
        <v>31.4868195520164-6.63871350961483i</v>
      </c>
      <c r="K2218" t="str">
        <f t="shared" si="636"/>
        <v>0.0115034904124781-0.0527465711447593i</v>
      </c>
      <c r="L2218" t="str">
        <f t="shared" si="637"/>
        <v>0.000833333333333333-0.211582135922176i</v>
      </c>
      <c r="M2218" t="str">
        <f t="shared" si="638"/>
        <v>0.005-0.0744497569180704i</v>
      </c>
      <c r="N2218">
        <f t="shared" si="639"/>
        <v>53.059453244087933</v>
      </c>
      <c r="O2218">
        <f t="shared" si="640"/>
        <v>15.285210422609094</v>
      </c>
      <c r="P2218" s="3">
        <f t="shared" si="641"/>
        <v>15.285210422609094</v>
      </c>
      <c r="Q2218" s="3">
        <f t="shared" si="642"/>
        <v>-126.94054675591207</v>
      </c>
      <c r="R2218">
        <f t="shared" si="643"/>
        <v>53.059453244087933</v>
      </c>
      <c r="S2218">
        <f t="shared" si="644"/>
        <v>3.8106054677907575</v>
      </c>
      <c r="T2218">
        <f t="shared" si="627"/>
        <v>15.285210422609094</v>
      </c>
    </row>
    <row r="2219" spans="1:20" x14ac:dyDescent="0.25">
      <c r="A2219">
        <f t="shared" si="628"/>
        <v>24033.722699770467</v>
      </c>
      <c r="B2219">
        <f t="shared" si="645"/>
        <v>3825.0857685683623</v>
      </c>
      <c r="C2219" t="str">
        <f t="shared" si="629"/>
        <v>-3.4650116159002-4.62300023855548i</v>
      </c>
      <c r="D2219" t="str">
        <f t="shared" si="630"/>
        <v>3.478028867243-4.1791055545858i</v>
      </c>
      <c r="E2219" t="str">
        <f t="shared" si="631"/>
        <v>158.012420490471+3.03441180891861i</v>
      </c>
      <c r="F2219" t="str">
        <f t="shared" si="632"/>
        <v>2.90989441953996-39.0534503615465i</v>
      </c>
      <c r="G2219" t="str">
        <f t="shared" si="633"/>
        <v>0.999994676684014-0.00230722509702434i</v>
      </c>
      <c r="H2219" t="str">
        <f t="shared" si="634"/>
        <v>33.8481401527666+116.828723562104i</v>
      </c>
      <c r="I2219" t="str">
        <f t="shared" si="635"/>
        <v>31.5577017914471-6.64813953313823i</v>
      </c>
      <c r="K2219" t="str">
        <f t="shared" si="636"/>
        <v>0.0114393197760992-0.0525577886060898i</v>
      </c>
      <c r="L2219" t="str">
        <f t="shared" si="637"/>
        <v>0.000833333333333333-0.21078116748573i</v>
      </c>
      <c r="M2219" t="str">
        <f t="shared" si="638"/>
        <v>0.005-0.0741679188265299i</v>
      </c>
      <c r="N2219">
        <f t="shared" si="639"/>
        <v>53.147862599241122</v>
      </c>
      <c r="O2219">
        <f t="shared" si="640"/>
        <v>15.234659924174645</v>
      </c>
      <c r="P2219" s="3">
        <f t="shared" si="641"/>
        <v>15.234659924174645</v>
      </c>
      <c r="Q2219" s="3">
        <f t="shared" si="642"/>
        <v>-126.85213740075888</v>
      </c>
      <c r="R2219">
        <f t="shared" si="643"/>
        <v>53.147862599241122</v>
      </c>
      <c r="S2219">
        <f t="shared" si="644"/>
        <v>3.8250857685683624</v>
      </c>
      <c r="T2219">
        <f t="shared" si="627"/>
        <v>15.234659924174645</v>
      </c>
    </row>
    <row r="2220" spans="1:20" x14ac:dyDescent="0.25">
      <c r="A2220">
        <f t="shared" si="628"/>
        <v>24125.050846029597</v>
      </c>
      <c r="B2220">
        <f t="shared" si="645"/>
        <v>3839.6210944889222</v>
      </c>
      <c r="C2220" t="str">
        <f t="shared" si="629"/>
        <v>-3.43781309191168-4.60153055628491i</v>
      </c>
      <c r="D2220" t="str">
        <f t="shared" si="630"/>
        <v>3.47802813526628-4.16342377275558i</v>
      </c>
      <c r="E2220" t="str">
        <f t="shared" si="631"/>
        <v>158.025052454857+3.05253618247649i</v>
      </c>
      <c r="F2220" t="str">
        <f t="shared" si="632"/>
        <v>2.90989430159011-38.9056599753241i</v>
      </c>
      <c r="G2220" t="str">
        <f t="shared" si="633"/>
        <v>0.999994636150161-0.00231599245851643i</v>
      </c>
      <c r="H2220" t="str">
        <f t="shared" si="634"/>
        <v>34.0664610540522+117.528481445605i</v>
      </c>
      <c r="I2220" t="str">
        <f t="shared" si="635"/>
        <v>31.6294262129065-6.6579925154986i</v>
      </c>
      <c r="K2220" t="str">
        <f t="shared" si="636"/>
        <v>0.011375608406772-0.0523696064553624i</v>
      </c>
      <c r="L2220" t="str">
        <f t="shared" si="637"/>
        <v>0.000833333333333333-0.209983231207143i</v>
      </c>
      <c r="M2220" t="str">
        <f t="shared" si="638"/>
        <v>0.005-0.0738871476654012i</v>
      </c>
      <c r="N2220">
        <f t="shared" si="639"/>
        <v>53.23651461004728</v>
      </c>
      <c r="O2220">
        <f t="shared" si="640"/>
        <v>15.184170987226548</v>
      </c>
      <c r="P2220" s="3">
        <f t="shared" si="641"/>
        <v>15.184170987226548</v>
      </c>
      <c r="Q2220" s="3">
        <f t="shared" si="642"/>
        <v>-126.76348538995272</v>
      </c>
      <c r="R2220">
        <f t="shared" si="643"/>
        <v>53.23651461004728</v>
      </c>
      <c r="S2220">
        <f t="shared" si="644"/>
        <v>3.8396210944889222</v>
      </c>
      <c r="T2220">
        <f t="shared" ref="T2220:T2283" si="646">P2220</f>
        <v>15.184170987226548</v>
      </c>
    </row>
    <row r="2221" spans="1:20" x14ac:dyDescent="0.25">
      <c r="A2221">
        <f t="shared" ref="A2221:A2284" si="647">2*PI()*B2221</f>
        <v>24216.72603924451</v>
      </c>
      <c r="B2221">
        <f t="shared" si="645"/>
        <v>3854.2116546479801</v>
      </c>
      <c r="C2221" t="str">
        <f t="shared" ref="C2221:C2284" si="648">IMPRODUCT(D2221,E2221,$C$40,,K2221,$C$41)</f>
        <v>-3.41081024726488-4.58019039308961i</v>
      </c>
      <c r="D2221" t="str">
        <f t="shared" ref="D2221:D2284" si="649">IMDIV(IMPRODUCT($C$37,$C$38,COMPLEX(1,A2221/$C$38)),IMSUM(-1*A2221*A2221/$C$39,COMPLEX(0,1*A2221)))</f>
        <v>3.47802739771628-4.14780188311527i</v>
      </c>
      <c r="E2221" t="str">
        <f t="shared" ref="E2221:E2284" si="650">IMDIV(IMPRODUCT(IMSUM(F2221,G2221),$C$29,H2221),IMSUM(1,I2221))</f>
        <v>158.037798864588+3.07069570385185i</v>
      </c>
      <c r="F2221" t="str">
        <f t="shared" ref="F2221:F2284" si="651">IMDIV(IMPRODUCT($C$14,$C$15,COMPLEX(1,A2221/$C$15)),IMSUM(-1*A2221*A2221/$C$16,COMPLEX(0,A2221)))</f>
        <v>2.90989418274214-38.7584292600779i</v>
      </c>
      <c r="G2221" t="str">
        <f t="shared" ref="G2221:G2284" si="652">IMDIV(1,COMPLEX(1,A2221*$C$9*$C$10))</f>
        <v>0.999994595307669-0.00232479313490793i</v>
      </c>
      <c r="H2221" t="str">
        <f t="shared" ref="H2221:H2284" si="653">IMDIV($C$3,IMSUM(K2221,COMPLEX(0,$C$28*A2221)))</f>
        <v>34.2881054829023+118.234877397573i</v>
      </c>
      <c r="I2221" t="str">
        <f t="shared" ref="I2221:I2284" si="654">IMPRODUCT(F2221,$C$29,H2221,$C$31)</f>
        <v>31.7020056542485-6.66827986361407i</v>
      </c>
      <c r="K2221" t="str">
        <f t="shared" ref="K2221:K2284" si="655">IF($C$26&lt;=0,IMDIV(1,IMSUM(IMDIV(1,L2221),1/$C$18)),IMDIV(1,IMSUM(IMDIV(1,L2221),1/$C$18,IMDIV(1,M2221))))</f>
        <v>0.0113123532029424-0.052182023654387i</v>
      </c>
      <c r="L2221" t="str">
        <f t="shared" ref="L2221:L2284" si="656">IMSUM($C$21/$C$22,IMDIV(1,COMPLEX(0,$C$20*$C$22*A2221)))</f>
        <v>0.000833333333333333-0.209188315607833i</v>
      </c>
      <c r="M2221" t="str">
        <f t="shared" ref="M2221:M2284" si="657">IMSUM($C$25/$C$26,IMDIV(1,COMPLEX(0,$C$24*$C$26*A2221)))</f>
        <v>0.005-0.0736074393956973i</v>
      </c>
      <c r="N2221">
        <f t="shared" ref="N2221:N2284" si="658">ABS(R2221)</f>
        <v>53.32540757459995</v>
      </c>
      <c r="O2221">
        <f t="shared" ref="O2221:O2284" si="659">ABS(P2221)</f>
        <v>15.133743784490472</v>
      </c>
      <c r="P2221" s="3">
        <f t="shared" ref="P2221:P2284" si="660">20*LOG10(IMABS(C2221))</f>
        <v>15.133743784490472</v>
      </c>
      <c r="Q2221" s="3">
        <f t="shared" ref="Q2221:Q2284" si="661">IMARGUMENT(C2221)*180/PI()</f>
        <v>-126.67459242540005</v>
      </c>
      <c r="R2221">
        <f t="shared" ref="R2221:R2284" si="662">IF(Q2221&lt;0,Q2221+180,Q2221-180)</f>
        <v>53.32540757459995</v>
      </c>
      <c r="S2221">
        <f t="shared" ref="S2221:S2284" si="663">B2221/1000</f>
        <v>3.8542116546479801</v>
      </c>
      <c r="T2221">
        <f t="shared" si="646"/>
        <v>15.133743784490472</v>
      </c>
    </row>
    <row r="2222" spans="1:20" x14ac:dyDescent="0.25">
      <c r="A2222">
        <f t="shared" si="647"/>
        <v>24308.749598193641</v>
      </c>
      <c r="B2222">
        <f t="shared" ref="B2222:B2285" si="664">B2221*(1+B$42)</f>
        <v>3868.8576589356426</v>
      </c>
      <c r="C2222" t="str">
        <f t="shared" si="648"/>
        <v>-3.38400174829294-4.55897876090572i</v>
      </c>
      <c r="D2222" t="str">
        <f t="shared" si="649"/>
        <v>3.47802665455056-4.13223966093806i</v>
      </c>
      <c r="E2222" t="str">
        <f t="shared" si="650"/>
        <v>158.05066048834+3.08889046977798i</v>
      </c>
      <c r="F2222" t="str">
        <f t="shared" si="651"/>
        <v>2.90989406298922-38.6117560978446i</v>
      </c>
      <c r="G2222" t="str">
        <f t="shared" si="652"/>
        <v>0.999994554154188-0.00233362725278318i</v>
      </c>
      <c r="H2222" t="str">
        <f t="shared" si="653"/>
        <v>34.5131400994898+118.948008201571i</v>
      </c>
      <c r="I2222" t="str">
        <f t="shared" si="654"/>
        <v>31.7754532034809-6.679009182868i</v>
      </c>
      <c r="K2222" t="str">
        <f t="shared" si="655"/>
        <v>0.0112495510812493-0.0519950391563772i</v>
      </c>
      <c r="L2222" t="str">
        <f t="shared" si="656"/>
        <v>0.000833333333333333-0.208396409252673i</v>
      </c>
      <c r="M2222" t="str">
        <f t="shared" si="657"/>
        <v>0.005-0.0733287899937215i</v>
      </c>
      <c r="N2222">
        <f t="shared" si="658"/>
        <v>53.414539786886877</v>
      </c>
      <c r="O2222">
        <f t="shared" si="659"/>
        <v>15.083378487187977</v>
      </c>
      <c r="P2222" s="3">
        <f t="shared" si="660"/>
        <v>15.083378487187977</v>
      </c>
      <c r="Q2222" s="3">
        <f t="shared" si="661"/>
        <v>-126.58546021311312</v>
      </c>
      <c r="R2222">
        <f t="shared" si="662"/>
        <v>53.414539786886877</v>
      </c>
      <c r="S2222">
        <f t="shared" si="663"/>
        <v>3.8688576589356427</v>
      </c>
      <c r="T2222">
        <f t="shared" si="646"/>
        <v>15.083378487187977</v>
      </c>
    </row>
    <row r="2223" spans="1:20" x14ac:dyDescent="0.25">
      <c r="A2223">
        <f t="shared" si="647"/>
        <v>24401.122846666778</v>
      </c>
      <c r="B2223">
        <f t="shared" si="664"/>
        <v>3883.5593180395981</v>
      </c>
      <c r="C2223" t="str">
        <f t="shared" si="648"/>
        <v>-3.35738626935888-4.5378946806123i</v>
      </c>
      <c r="D2223" t="str">
        <f t="shared" si="649"/>
        <v>3.47802590572636-4.11673688235548i</v>
      </c>
      <c r="E2223" t="str">
        <f t="shared" si="650"/>
        <v>158.063638101678+3.10712057615933i</v>
      </c>
      <c r="F2223" t="str">
        <f t="shared" si="651"/>
        <v>2.90989394232445-38.4656383786812i</v>
      </c>
      <c r="G2223" t="str">
        <f t="shared" si="652"/>
        <v>0.999994512687349-0.00234249493920736i</v>
      </c>
      <c r="H2223" t="str">
        <f t="shared" si="653"/>
        <v>34.7416332576355+119.667972521103i</v>
      </c>
      <c r="I2223" t="str">
        <f t="shared" si="654"/>
        <v>31.8497822047252-6.69018828325556i</v>
      </c>
      <c r="K2223" t="str">
        <f t="shared" si="655"/>
        <v>0.0111871989764578-0.0518086519060981i</v>
      </c>
      <c r="L2223" t="str">
        <f t="shared" si="656"/>
        <v>0.000833333333333333-0.207607500749824i</v>
      </c>
      <c r="M2223" t="str">
        <f t="shared" si="657"/>
        <v>0.005-0.0730511954510073i</v>
      </c>
      <c r="N2223">
        <f t="shared" si="658"/>
        <v>53.503909536879021</v>
      </c>
      <c r="O2223">
        <f t="shared" si="659"/>
        <v>15.033075265032171</v>
      </c>
      <c r="P2223" s="3">
        <f t="shared" si="660"/>
        <v>15.033075265032171</v>
      </c>
      <c r="Q2223" s="3">
        <f t="shared" si="661"/>
        <v>-126.49609046312098</v>
      </c>
      <c r="R2223">
        <f t="shared" si="662"/>
        <v>53.503909536879021</v>
      </c>
      <c r="S2223">
        <f t="shared" si="663"/>
        <v>3.8835593180395982</v>
      </c>
      <c r="T2223">
        <f t="shared" si="646"/>
        <v>15.033075265032171</v>
      </c>
    </row>
    <row r="2224" spans="1:20" x14ac:dyDescent="0.25">
      <c r="A2224">
        <f t="shared" si="647"/>
        <v>24493.847113484109</v>
      </c>
      <c r="B2224">
        <f t="shared" si="664"/>
        <v>3898.3168434481486</v>
      </c>
      <c r="C2224" t="str">
        <f t="shared" si="648"/>
        <v>-3.33096249282349-4.51693718194842i</v>
      </c>
      <c r="D2224" t="str">
        <f t="shared" si="649"/>
        <v>3.47802515120063-4.10129332435418i</v>
      </c>
      <c r="E2224" t="str">
        <f t="shared" si="650"/>
        <v>158.076732487107+3.12538611804934i</v>
      </c>
      <c r="F2224" t="str">
        <f t="shared" si="651"/>
        <v>2.9098938207409-38.3200740006356i</v>
      </c>
      <c r="G2224" t="str">
        <f t="shared" si="652"/>
        <v>0.999994470904767-0.00235139632172839i</v>
      </c>
      <c r="H2224" t="str">
        <f t="shared" si="653"/>
        <v>34.9736550568918+120.394870944005i</v>
      </c>
      <c r="I2224" t="str">
        <f t="shared" si="654"/>
        <v>31.9250062643431-6.70182518575289i</v>
      </c>
      <c r="K2224" t="str">
        <f t="shared" si="655"/>
        <v>0.0111252938413934-0.0516228608400173i</v>
      </c>
      <c r="L2224" t="str">
        <f t="shared" si="656"/>
        <v>0.000833333333333333-0.206821578750572i</v>
      </c>
      <c r="M2224" t="str">
        <f t="shared" si="657"/>
        <v>0.005-0.0727746517742653i</v>
      </c>
      <c r="N2224">
        <f t="shared" si="658"/>
        <v>53.593515110622761</v>
      </c>
      <c r="O2224">
        <f t="shared" si="659"/>
        <v>14.98283428622444</v>
      </c>
      <c r="P2224" s="3">
        <f t="shared" si="660"/>
        <v>14.98283428622444</v>
      </c>
      <c r="Q2224" s="3">
        <f t="shared" si="661"/>
        <v>-126.40648488937724</v>
      </c>
      <c r="R2224">
        <f t="shared" si="662"/>
        <v>53.593515110622761</v>
      </c>
      <c r="S2224">
        <f t="shared" si="663"/>
        <v>3.8983168434481485</v>
      </c>
      <c r="T2224">
        <f t="shared" si="646"/>
        <v>14.98283428622444</v>
      </c>
    </row>
    <row r="2225" spans="1:20" x14ac:dyDescent="0.25">
      <c r="A2225">
        <f t="shared" si="647"/>
        <v>24586.923732515352</v>
      </c>
      <c r="B2225">
        <f t="shared" si="664"/>
        <v>3913.1304474532517</v>
      </c>
      <c r="C2225" t="str">
        <f t="shared" si="648"/>
        <v>-3.30472910901291-4.49610530343054i</v>
      </c>
      <c r="D2225" t="str">
        <f t="shared" si="649"/>
        <v>3.47802439092992-4.08590876477267i</v>
      </c>
      <c r="E2225" t="str">
        <f t="shared" si="650"/>
        <v>158.089944434126+3.14368718962907i</v>
      </c>
      <c r="F2225" t="str">
        <f t="shared" si="651"/>
        <v>2.90989369823157-38.1750608697149i</v>
      </c>
      <c r="G2225" t="str">
        <f t="shared" si="652"/>
        <v>0.999994428804038-0.00236033152837873i</v>
      </c>
      <c r="H2225" t="str">
        <f t="shared" si="653"/>
        <v>35.2092773965061+121.128806028033i</v>
      </c>
      <c r="I2225" t="str">
        <f t="shared" si="654"/>
        <v>32.0011392572282-6.71392812891964i</v>
      </c>
      <c r="K2225" t="str">
        <f t="shared" si="655"/>
        <v>0.011063832646876-0.0514376648864515i</v>
      </c>
      <c r="L2225" t="str">
        <f t="shared" si="656"/>
        <v>0.000833333333333333-0.206038631949165i</v>
      </c>
      <c r="M2225" t="str">
        <f t="shared" si="657"/>
        <v>0.005-0.0724991549853212i</v>
      </c>
      <c r="N2225">
        <f t="shared" si="658"/>
        <v>53.683354790331634</v>
      </c>
      <c r="O2225">
        <f t="shared" si="659"/>
        <v>14.932655717450645</v>
      </c>
      <c r="P2225" s="3">
        <f t="shared" si="660"/>
        <v>14.932655717450645</v>
      </c>
      <c r="Q2225" s="3">
        <f t="shared" si="661"/>
        <v>-126.31664520966837</v>
      </c>
      <c r="R2225">
        <f t="shared" si="662"/>
        <v>53.683354790331634</v>
      </c>
      <c r="S2225">
        <f t="shared" si="663"/>
        <v>3.9131304474532516</v>
      </c>
      <c r="T2225">
        <f t="shared" si="646"/>
        <v>14.932655717450645</v>
      </c>
    </row>
    <row r="2226" spans="1:20" x14ac:dyDescent="0.25">
      <c r="A2226">
        <f t="shared" si="647"/>
        <v>24680.354042698909</v>
      </c>
      <c r="B2226">
        <f t="shared" si="664"/>
        <v>3928.0003431535742</v>
      </c>
      <c r="C2226" t="str">
        <f t="shared" si="648"/>
        <v>-3.27868481618624-4.47539809227089i</v>
      </c>
      <c r="D2226" t="str">
        <f t="shared" si="649"/>
        <v>3.47802362487053-4.07058298229824i</v>
      </c>
      <c r="E2226" t="str">
        <f t="shared" si="650"/>
        <v>158.10327473928+3.16202388418404i</v>
      </c>
      <c r="F2226" t="str">
        <f t="shared" si="651"/>
        <v>2.90989357478941-38.030596899857i</v>
      </c>
      <c r="G2226" t="str">
        <f t="shared" si="652"/>
        <v>0.999994386382739-0.0023693006876772i</v>
      </c>
      <c r="H2226" t="str">
        <f t="shared" si="653"/>
        <v>35.4485740313348+121.869882347712i</v>
      </c>
      <c r="I2226" t="str">
        <f t="shared" si="654"/>
        <v>32.0781953332804-6.72650557574343i</v>
      </c>
      <c r="K2226" t="str">
        <f t="shared" si="655"/>
        <v>0.0110028123816524-0.0512530629657119i</v>
      </c>
      <c r="L2226" t="str">
        <f t="shared" si="656"/>
        <v>0.000833333333333333-0.205258649082651i</v>
      </c>
      <c r="M2226" t="str">
        <f t="shared" si="657"/>
        <v>0.005-0.072224701121061i</v>
      </c>
      <c r="N2226">
        <f t="shared" si="658"/>
        <v>53.773426854479141</v>
      </c>
      <c r="O2226">
        <f t="shared" si="659"/>
        <v>14.882539723877986</v>
      </c>
      <c r="P2226" s="3">
        <f t="shared" si="660"/>
        <v>14.882539723877986</v>
      </c>
      <c r="Q2226" s="3">
        <f t="shared" si="661"/>
        <v>-126.22657314552086</v>
      </c>
      <c r="R2226">
        <f t="shared" si="662"/>
        <v>53.773426854479141</v>
      </c>
      <c r="S2226">
        <f t="shared" si="663"/>
        <v>3.9280003431535744</v>
      </c>
      <c r="T2226">
        <f t="shared" si="646"/>
        <v>14.882539723877986</v>
      </c>
    </row>
    <row r="2227" spans="1:20" x14ac:dyDescent="0.25">
      <c r="A2227">
        <f t="shared" si="647"/>
        <v>24774.139388061169</v>
      </c>
      <c r="B2227">
        <f t="shared" si="664"/>
        <v>3942.926744457558</v>
      </c>
      <c r="C2227" t="str">
        <f t="shared" si="648"/>
        <v>-3.25282832050301-4.45481460429643i</v>
      </c>
      <c r="D2227" t="str">
        <f t="shared" si="649"/>
        <v>3.47802285297835-4.0553157564636i</v>
      </c>
      <c r="E2227" t="str">
        <f t="shared" si="650"/>
        <v>158.116724206217+3.1803962940816i</v>
      </c>
      <c r="F2227" t="str">
        <f t="shared" si="651"/>
        <v>2.90989345040731-37.8866800128986i</v>
      </c>
      <c r="G2227" t="str">
        <f t="shared" si="652"/>
        <v>0.999994343638429-0.00237830392863083i</v>
      </c>
      <c r="H2227" t="str">
        <f t="shared" si="653"/>
        <v>35.6916206297898+122.618206542456i</v>
      </c>
      <c r="I2227" t="str">
        <f t="shared" si="654"/>
        <v>32.1561889240552-6.73956622073562i</v>
      </c>
      <c r="K2227" t="str">
        <f t="shared" si="655"/>
        <v>0.010942230052329-0.0510690539902499i</v>
      </c>
      <c r="L2227" t="str">
        <f t="shared" si="656"/>
        <v>0.000833333333333333-0.204481618930714i</v>
      </c>
      <c r="M2227" t="str">
        <f t="shared" si="657"/>
        <v>0.005-0.0719512862333743i</v>
      </c>
      <c r="N2227">
        <f t="shared" si="658"/>
        <v>53.863729577891291</v>
      </c>
      <c r="O2227">
        <f t="shared" si="659"/>
        <v>14.832486469151887</v>
      </c>
      <c r="P2227" s="3">
        <f t="shared" si="660"/>
        <v>14.832486469151887</v>
      </c>
      <c r="Q2227" s="3">
        <f t="shared" si="661"/>
        <v>-126.13627042210871</v>
      </c>
      <c r="R2227">
        <f t="shared" si="662"/>
        <v>53.863729577891291</v>
      </c>
      <c r="S2227">
        <f t="shared" si="663"/>
        <v>3.9429267444575582</v>
      </c>
      <c r="T2227">
        <f t="shared" si="646"/>
        <v>14.832486469151887</v>
      </c>
    </row>
    <row r="2228" spans="1:20" x14ac:dyDescent="0.25">
      <c r="A2228">
        <f t="shared" si="647"/>
        <v>24868.281117735802</v>
      </c>
      <c r="B2228">
        <f t="shared" si="664"/>
        <v>3957.909866086497</v>
      </c>
      <c r="C2228" t="str">
        <f t="shared" si="648"/>
        <v>-3.22715833599044-4.43435390386849i</v>
      </c>
      <c r="D2228" t="str">
        <f t="shared" si="649"/>
        <v>3.478022075209-4.04010686764389i</v>
      </c>
      <c r="E2228" t="str">
        <f t="shared" si="650"/>
        <v>158.130293645738+3.19880451074784i</v>
      </c>
      <c r="F2228" t="str">
        <f t="shared" si="651"/>
        <v>2.90989332507814-37.7433081385473i</v>
      </c>
      <c r="G2228" t="str">
        <f t="shared" si="652"/>
        <v>0.999994300568648-0.00238734138073678i</v>
      </c>
      <c r="H2228" t="str">
        <f t="shared" si="653"/>
        <v>35.9384948339066+123.373887366013i</v>
      </c>
      <c r="I2228" t="str">
        <f t="shared" si="654"/>
        <v>32.2351347496041-6.7531189972918i</v>
      </c>
      <c r="K2228" t="str">
        <f t="shared" si="655"/>
        <v>0.0108820826833045-0.0508856368647988i</v>
      </c>
      <c r="L2228" t="str">
        <f t="shared" si="656"/>
        <v>0.000833333333333333-0.203707530315515i</v>
      </c>
      <c r="M2228" t="str">
        <f t="shared" si="657"/>
        <v>0.005-0.0716789063890956i</v>
      </c>
      <c r="N2228">
        <f t="shared" si="658"/>
        <v>53.95426123184042</v>
      </c>
      <c r="O2228">
        <f t="shared" si="659"/>
        <v>14.782496115392931</v>
      </c>
      <c r="P2228" s="3">
        <f t="shared" si="660"/>
        <v>14.782496115392931</v>
      </c>
      <c r="Q2228" s="3">
        <f t="shared" si="661"/>
        <v>-126.04573876815958</v>
      </c>
      <c r="R2228">
        <f t="shared" si="662"/>
        <v>53.95426123184042</v>
      </c>
      <c r="S2228">
        <f t="shared" si="663"/>
        <v>3.9579098660864971</v>
      </c>
      <c r="T2228">
        <f t="shared" si="646"/>
        <v>14.782496115392931</v>
      </c>
    </row>
    <row r="2229" spans="1:20" x14ac:dyDescent="0.25">
      <c r="A2229">
        <f t="shared" si="647"/>
        <v>24962.780585983197</v>
      </c>
      <c r="B2229">
        <f t="shared" si="664"/>
        <v>3972.9499235776257</v>
      </c>
      <c r="C2229" t="str">
        <f t="shared" si="648"/>
        <v>-3.20167358451074-4.41401506380322i</v>
      </c>
      <c r="D2229" t="str">
        <f t="shared" si="649"/>
        <v>3.47802129151773-4.0249560970534i</v>
      </c>
      <c r="E2229" t="str">
        <f t="shared" si="650"/>
        <v>158.143983875856+3.21724862464479i</v>
      </c>
      <c r="F2229" t="str">
        <f t="shared" si="651"/>
        <v>2.90989319879466-37.6004792143504i</v>
      </c>
      <c r="G2229" t="str">
        <f t="shared" si="652"/>
        <v>0.999994257170919-0.00239641317398409i</v>
      </c>
      <c r="H2229" t="str">
        <f t="shared" si="653"/>
        <v>36.1892763216151+124.137035737272i</v>
      </c>
      <c r="I2229" t="str">
        <f t="shared" si="654"/>
        <v>32.3150478255042-6.76717308532437i</v>
      </c>
      <c r="K2229" t="str">
        <f t="shared" si="655"/>
        <v>0.0108223673167011-0.0507028104865162i</v>
      </c>
      <c r="L2229" t="str">
        <f t="shared" si="656"/>
        <v>0.000833333333333333-0.202936372101529i</v>
      </c>
      <c r="M2229" t="str">
        <f t="shared" si="657"/>
        <v>0.005-0.0714075576699497i</v>
      </c>
      <c r="N2229">
        <f t="shared" si="658"/>
        <v>54.045020084138926</v>
      </c>
      <c r="O2229">
        <f t="shared" si="659"/>
        <v>14.732568823194256</v>
      </c>
      <c r="P2229" s="3">
        <f t="shared" si="660"/>
        <v>14.732568823194256</v>
      </c>
      <c r="Q2229" s="3">
        <f t="shared" si="661"/>
        <v>-125.95497991586107</v>
      </c>
      <c r="R2229">
        <f t="shared" si="662"/>
        <v>54.045020084138926</v>
      </c>
      <c r="S2229">
        <f t="shared" si="663"/>
        <v>3.9729499235776258</v>
      </c>
      <c r="T2229">
        <f t="shared" si="646"/>
        <v>14.732568823194256</v>
      </c>
    </row>
    <row r="2230" spans="1:20" x14ac:dyDescent="0.25">
      <c r="A2230">
        <f t="shared" si="647"/>
        <v>25057.639152209933</v>
      </c>
      <c r="B2230">
        <f t="shared" si="664"/>
        <v>3988.0471332872207</v>
      </c>
      <c r="C2230" t="str">
        <f t="shared" si="648"/>
        <v>-3.17637279572809-4.3937971652926i</v>
      </c>
      <c r="D2230" t="str">
        <f t="shared" si="649"/>
        <v>3.47802050185944-4.00986322674247i</v>
      </c>
      <c r="E2230" t="str">
        <f t="shared" si="650"/>
        <v>158.157795721846+3.2357287252462i</v>
      </c>
      <c r="F2230" t="str">
        <f t="shared" si="651"/>
        <v>2.90989307154961-37.4581911856657i</v>
      </c>
      <c r="G2230" t="str">
        <f t="shared" si="652"/>
        <v>0.999994213442745-0.00240551943885564i</v>
      </c>
      <c r="H2230" t="str">
        <f t="shared" si="653"/>
        <v>36.4440468713148+124.907764792469i</v>
      </c>
      <c r="I2230" t="str">
        <f t="shared" si="654"/>
        <v>32.3959434700887-6.78173791918246i</v>
      </c>
      <c r="K2230" t="str">
        <f t="shared" si="655"/>
        <v>0.0107630810122972-0.0505205737451241i</v>
      </c>
      <c r="L2230" t="str">
        <f t="shared" si="656"/>
        <v>0.000833333333333333-0.202168133195387i</v>
      </c>
      <c r="M2230" t="str">
        <f t="shared" si="657"/>
        <v>0.005-0.0711372361724942i</v>
      </c>
      <c r="N2230">
        <f t="shared" si="658"/>
        <v>54.136004399234452</v>
      </c>
      <c r="O2230">
        <f t="shared" si="659"/>
        <v>14.682704751618779</v>
      </c>
      <c r="P2230" s="3">
        <f t="shared" si="660"/>
        <v>14.682704751618779</v>
      </c>
      <c r="Q2230" s="3">
        <f t="shared" si="661"/>
        <v>-125.86399560076555</v>
      </c>
      <c r="R2230">
        <f t="shared" si="662"/>
        <v>54.136004399234452</v>
      </c>
      <c r="S2230">
        <f t="shared" si="663"/>
        <v>3.9880471332872207</v>
      </c>
      <c r="T2230">
        <f t="shared" si="646"/>
        <v>14.682704751618779</v>
      </c>
    </row>
    <row r="2231" spans="1:20" x14ac:dyDescent="0.25">
      <c r="A2231">
        <f t="shared" si="647"/>
        <v>25152.858180988333</v>
      </c>
      <c r="B2231">
        <f t="shared" si="664"/>
        <v>4003.2017123937121</v>
      </c>
      <c r="C2231" t="str">
        <f t="shared" si="648"/>
        <v>-3.15125470707586-4.37369929782635i</v>
      </c>
      <c r="D2231" t="str">
        <f t="shared" si="649"/>
        <v>3.47801970618871-3.99482803959435i</v>
      </c>
      <c r="E2231" t="str">
        <f t="shared" si="650"/>
        <v>158.17173001631+3.25424490101436i</v>
      </c>
      <c r="F2231" t="str">
        <f t="shared" si="651"/>
        <v>2.90989294333568-37.3164420056322i</v>
      </c>
      <c r="G2231" t="str">
        <f t="shared" si="652"/>
        <v>0.999994169381609-0.00241466030633i</v>
      </c>
      <c r="H2231" t="str">
        <f t="shared" si="653"/>
        <v>36.7028904288428+125.686189938841i</v>
      </c>
      <c r="I2231" t="str">
        <f t="shared" si="654"/>
        <v>32.4778373118809-6.79682319586859i</v>
      </c>
      <c r="K2231" t="str">
        <f t="shared" si="655"/>
        <v>0.0107042208474574-0.0503389255230469i</v>
      </c>
      <c r="L2231" t="str">
        <f t="shared" si="656"/>
        <v>0.000833333333333333-0.201402802545713i</v>
      </c>
      <c r="M2231" t="str">
        <f t="shared" si="657"/>
        <v>0.005-0.0708679380080635i</v>
      </c>
      <c r="N2231">
        <f t="shared" si="658"/>
        <v>54.22721243830388</v>
      </c>
      <c r="O2231">
        <f t="shared" si="659"/>
        <v>14.632904058197159</v>
      </c>
      <c r="P2231" s="3">
        <f t="shared" si="660"/>
        <v>14.632904058197159</v>
      </c>
      <c r="Q2231" s="3">
        <f t="shared" si="661"/>
        <v>-125.77278756169612</v>
      </c>
      <c r="R2231">
        <f t="shared" si="662"/>
        <v>54.22721243830388</v>
      </c>
      <c r="S2231">
        <f t="shared" si="663"/>
        <v>4.0032017123937118</v>
      </c>
      <c r="T2231">
        <f t="shared" si="646"/>
        <v>14.632904058197159</v>
      </c>
    </row>
    <row r="2232" spans="1:20" x14ac:dyDescent="0.25">
      <c r="A2232">
        <f t="shared" si="647"/>
        <v>25248.43904207609</v>
      </c>
      <c r="B2232">
        <f t="shared" si="664"/>
        <v>4018.4138789008084</v>
      </c>
      <c r="C2232" t="str">
        <f t="shared" si="648"/>
        <v>-3.12631806372331-4.35372055911412i</v>
      </c>
      <c r="D2232" t="str">
        <f t="shared" si="649"/>
        <v>3.47801890445975-3.97985031932207i</v>
      </c>
      <c r="E2232" t="str">
        <f t="shared" si="650"/>
        <v>158.18578759922+3.27279723937509i</v>
      </c>
      <c r="F2232" t="str">
        <f t="shared" si="651"/>
        <v>2.90989281414547-37.1752296351402i</v>
      </c>
      <c r="G2232" t="str">
        <f t="shared" si="652"/>
        <v>0.999994124984976-0.00242383590788326i</v>
      </c>
      <c r="H2232" t="str">
        <f t="shared" si="653"/>
        <v>36.9658931769402+126.47242890976i</v>
      </c>
      <c r="I2232" t="str">
        <f t="shared" si="654"/>
        <v>32.5607452972389-6.81243888356596i</v>
      </c>
      <c r="K2232" t="str">
        <f t="shared" si="655"/>
        <v>0.0106457839170642-0.0501578646955498i</v>
      </c>
      <c r="L2232" t="str">
        <f t="shared" si="656"/>
        <v>0.000833333333333333-0.20064036914297i</v>
      </c>
      <c r="M2232" t="str">
        <f t="shared" si="657"/>
        <v>0.005-0.0705996593027134i</v>
      </c>
      <c r="N2232">
        <f t="shared" si="658"/>
        <v>54.318642459349164</v>
      </c>
      <c r="O2232">
        <f t="shared" si="659"/>
        <v>14.583166898925075</v>
      </c>
      <c r="P2232" s="3">
        <f t="shared" si="660"/>
        <v>14.583166898925075</v>
      </c>
      <c r="Q2232" s="3">
        <f t="shared" si="661"/>
        <v>-125.68135754065084</v>
      </c>
      <c r="R2232">
        <f t="shared" si="662"/>
        <v>54.318642459349164</v>
      </c>
      <c r="S2232">
        <f t="shared" si="663"/>
        <v>4.0184138789008088</v>
      </c>
      <c r="T2232">
        <f t="shared" si="646"/>
        <v>14.583166898925075</v>
      </c>
    </row>
    <row r="2233" spans="1:20" x14ac:dyDescent="0.25">
      <c r="A2233">
        <f t="shared" si="647"/>
        <v>25344.383110435978</v>
      </c>
      <c r="B2233">
        <f t="shared" si="664"/>
        <v>4033.6838516406315</v>
      </c>
      <c r="C2233" t="str">
        <f t="shared" si="648"/>
        <v>-3.10156161854255-4.33386005500887i</v>
      </c>
      <c r="D2233" t="str">
        <f t="shared" si="649"/>
        <v>3.47801809662645-3.96492985046533i</v>
      </c>
      <c r="E2233" t="str">
        <f t="shared" si="650"/>
        <v>158.199969317987+3.29138582669439i</v>
      </c>
      <c r="F2233" t="str">
        <f t="shared" si="651"/>
        <v>2.90989268397156-37.0345520428024i</v>
      </c>
      <c r="G2233" t="str">
        <f t="shared" si="652"/>
        <v>0.999994080250291-0.00243304637549101i</v>
      </c>
      <c r="H2233" t="str">
        <f t="shared" si="653"/>
        <v>37.2331436073278+127.266601821414i</v>
      </c>
      <c r="I2233" t="str">
        <f t="shared" si="654"/>
        <v>32.6446836982208-6.82859523049079i</v>
      </c>
      <c r="K2233" t="str">
        <f t="shared" si="655"/>
        <v>0.0105877673334479-0.0499773901308731i</v>
      </c>
      <c r="L2233" t="str">
        <f t="shared" si="656"/>
        <v>0.000833333333333333-0.199880822019297i</v>
      </c>
      <c r="M2233" t="str">
        <f t="shared" si="657"/>
        <v>0.005-0.0703323961971641i</v>
      </c>
      <c r="N2233">
        <f t="shared" si="658"/>
        <v>54.410292717293444</v>
      </c>
      <c r="O2233">
        <f t="shared" si="659"/>
        <v>14.533493428261618</v>
      </c>
      <c r="P2233" s="3">
        <f t="shared" si="660"/>
        <v>14.533493428261618</v>
      </c>
      <c r="Q2233" s="3">
        <f t="shared" si="661"/>
        <v>-125.58970728270656</v>
      </c>
      <c r="R2233">
        <f t="shared" si="662"/>
        <v>54.410292717293444</v>
      </c>
      <c r="S2233">
        <f t="shared" si="663"/>
        <v>4.0336838516406317</v>
      </c>
      <c r="T2233">
        <f t="shared" si="646"/>
        <v>14.533493428261618</v>
      </c>
    </row>
    <row r="2234" spans="1:20" x14ac:dyDescent="0.25">
      <c r="A2234">
        <f t="shared" si="647"/>
        <v>25440.691766255633</v>
      </c>
      <c r="B2234">
        <f t="shared" si="664"/>
        <v>4049.011850276866</v>
      </c>
      <c r="C2234" t="str">
        <f t="shared" si="648"/>
        <v>-3.07698413207535-4.31411689943076i</v>
      </c>
      <c r="D2234" t="str">
        <f t="shared" si="649"/>
        <v>3.47801728264235-3.95006641838742i</v>
      </c>
      <c r="E2234" t="str">
        <f t="shared" si="650"/>
        <v>158.214276027513+3.31001074825293i</v>
      </c>
      <c r="F2234" t="str">
        <f t="shared" si="651"/>
        <v>2.90989255280648-36.8944072049243i</v>
      </c>
      <c r="G2234" t="str">
        <f t="shared" si="652"/>
        <v>0.999994035174981-0.00244229184163016i</v>
      </c>
      <c r="H2234" t="str">
        <f t="shared" si="653"/>
        <v>37.5047325954925+128.068831231041i</v>
      </c>
      <c r="I2234" t="str">
        <f t="shared" si="654"/>
        <v>32.7296691206681-6.84530277408142i</v>
      </c>
      <c r="K2234" t="str">
        <f t="shared" si="655"/>
        <v>0.0105301682263181-0.0497975006903692i</v>
      </c>
      <c r="L2234" t="str">
        <f t="shared" si="656"/>
        <v>0.000833333333333333-0.199124150248353i</v>
      </c>
      <c r="M2234" t="str">
        <f t="shared" si="657"/>
        <v>0.005-0.0700661448467466i</v>
      </c>
      <c r="N2234">
        <f t="shared" si="658"/>
        <v>54.502161464077162</v>
      </c>
      <c r="O2234">
        <f t="shared" si="659"/>
        <v>14.483883799127691</v>
      </c>
      <c r="P2234" s="3">
        <f t="shared" si="660"/>
        <v>14.483883799127691</v>
      </c>
      <c r="Q2234" s="3">
        <f t="shared" si="661"/>
        <v>-125.49783853592284</v>
      </c>
      <c r="R2234">
        <f t="shared" si="662"/>
        <v>54.502161464077162</v>
      </c>
      <c r="S2234">
        <f t="shared" si="663"/>
        <v>4.0490118502768659</v>
      </c>
      <c r="T2234">
        <f t="shared" si="646"/>
        <v>14.483883799127691</v>
      </c>
    </row>
    <row r="2235" spans="1:20" x14ac:dyDescent="0.25">
      <c r="A2235">
        <f t="shared" si="647"/>
        <v>25537.366394967408</v>
      </c>
      <c r="B2235">
        <f t="shared" si="664"/>
        <v>4064.3980953079181</v>
      </c>
      <c r="C2235" t="str">
        <f t="shared" si="648"/>
        <v>-3.05258437249965-4.29449021429121i</v>
      </c>
      <c r="D2235" t="str">
        <f t="shared" si="649"/>
        <v>3.47801646246058-3.93525980927208i</v>
      </c>
      <c r="E2235" t="str">
        <f t="shared" si="650"/>
        <v>158.228708590248+3.32867208822135i</v>
      </c>
      <c r="F2235" t="str">
        <f t="shared" si="651"/>
        <v>2.90989242064265-36.7547931054753i</v>
      </c>
      <c r="G2235" t="str">
        <f t="shared" si="652"/>
        <v>0.999993989756452-0.00245157243928088i</v>
      </c>
      <c r="H2235" t="str">
        <f t="shared" si="653"/>
        <v>37.7807534783124+128.879242196822i</v>
      </c>
      <c r="I2235" t="str">
        <f t="shared" si="654"/>
        <v>32.8157185125295-6.86257235054112i</v>
      </c>
      <c r="K2235" t="str">
        <f t="shared" si="655"/>
        <v>0.0104729837426921-0.0496181952286328i</v>
      </c>
      <c r="L2235" t="str">
        <f t="shared" si="656"/>
        <v>0.000833333333333333-0.198370342945161i</v>
      </c>
      <c r="M2235" t="str">
        <f t="shared" si="657"/>
        <v>0.005-0.0698009014213455i</v>
      </c>
      <c r="N2235">
        <f t="shared" si="658"/>
        <v>54.594246948753636</v>
      </c>
      <c r="O2235">
        <f t="shared" si="659"/>
        <v>14.434338162903614</v>
      </c>
      <c r="P2235" s="3">
        <f t="shared" si="660"/>
        <v>14.434338162903614</v>
      </c>
      <c r="Q2235" s="3">
        <f t="shared" si="661"/>
        <v>-125.40575305124636</v>
      </c>
      <c r="R2235">
        <f t="shared" si="662"/>
        <v>54.594246948753636</v>
      </c>
      <c r="S2235">
        <f t="shared" si="663"/>
        <v>4.0643980953079177</v>
      </c>
      <c r="T2235">
        <f t="shared" si="646"/>
        <v>14.434338162903614</v>
      </c>
    </row>
    <row r="2236" spans="1:20" x14ac:dyDescent="0.25">
      <c r="A2236">
        <f t="shared" si="647"/>
        <v>25634.408387268282</v>
      </c>
      <c r="B2236">
        <f t="shared" si="664"/>
        <v>4079.8428080700883</v>
      </c>
      <c r="C2236" t="str">
        <f t="shared" si="648"/>
        <v>-3.02836111559623-4.27497912941845i</v>
      </c>
      <c r="D2236" t="str">
        <f t="shared" si="649"/>
        <v>3.47801563603398-3.92050981012048i</v>
      </c>
      <c r="E2236" t="str">
        <f t="shared" si="650"/>
        <v>158.243267876249+3.34736992963508i</v>
      </c>
      <c r="F2236" t="str">
        <f t="shared" si="651"/>
        <v>2.90989228747248-36.6157077360597i</v>
      </c>
      <c r="G2236" t="str">
        <f t="shared" si="652"/>
        <v>0.99999394399209-0.00246088830192847i</v>
      </c>
      <c r="H2236" t="str">
        <f t="shared" si="653"/>
        <v>38.0613021346347+129.697962339417i</v>
      </c>
      <c r="I2236" t="str">
        <f t="shared" si="654"/>
        <v>32.9028491724149-6.88041510474858i</v>
      </c>
      <c r="K2236" t="str">
        <f t="shared" si="655"/>
        <v>0.0104162110468256-0.0494394725936346i</v>
      </c>
      <c r="L2236" t="str">
        <f t="shared" si="656"/>
        <v>0.000833333333333333-0.19761938926595i</v>
      </c>
      <c r="M2236" t="str">
        <f t="shared" si="657"/>
        <v>0.005-0.0695366621053452i</v>
      </c>
      <c r="N2236">
        <f t="shared" si="658"/>
        <v>54.686547417587732</v>
      </c>
      <c r="O2236">
        <f t="shared" si="659"/>
        <v>14.384856669428345</v>
      </c>
      <c r="P2236" s="3">
        <f t="shared" si="660"/>
        <v>14.384856669428345</v>
      </c>
      <c r="Q2236" s="3">
        <f t="shared" si="661"/>
        <v>-125.31345258241227</v>
      </c>
      <c r="R2236">
        <f t="shared" si="662"/>
        <v>54.686547417587732</v>
      </c>
      <c r="S2236">
        <f t="shared" si="663"/>
        <v>4.0798428080700884</v>
      </c>
      <c r="T2236">
        <f t="shared" si="646"/>
        <v>14.384856669428345</v>
      </c>
    </row>
    <row r="2237" spans="1:20" x14ac:dyDescent="0.25">
      <c r="A2237">
        <f t="shared" si="647"/>
        <v>25731.819139139901</v>
      </c>
      <c r="B2237">
        <f t="shared" si="664"/>
        <v>4095.3462107407545</v>
      </c>
      <c r="C2237" t="str">
        <f t="shared" si="648"/>
        <v>-3.00431314471534-4.25558278248335i</v>
      </c>
      <c r="D2237" t="str">
        <f t="shared" si="649"/>
        <v>3.47801480331501-3.90581620874814i</v>
      </c>
      <c r="E2237" t="str">
        <f t="shared" si="650"/>
        <v>158.257954763242+3.36610435436842i</v>
      </c>
      <c r="F2237" t="str">
        <f t="shared" si="651"/>
        <v>2.9098921532883-36.4771490958877i</v>
      </c>
      <c r="G2237" t="str">
        <f t="shared" si="652"/>
        <v>0.999993897879263-0.00247023956356538i</v>
      </c>
      <c r="H2237" t="str">
        <f t="shared" si="653"/>
        <v>38.3464770689412+130.525121905245i</v>
      </c>
      <c r="I2237" t="str">
        <f t="shared" si="654"/>
        <v>32.9910787584006-6.89884250055325i</v>
      </c>
      <c r="K2237" t="str">
        <f t="shared" si="655"/>
        <v>0.0103598473201423-0.0492613316268517i</v>
      </c>
      <c r="L2237" t="str">
        <f t="shared" si="656"/>
        <v>0.000833333333333333-0.196871278408i</v>
      </c>
      <c r="M2237" t="str">
        <f t="shared" si="657"/>
        <v>0.005-0.0692734230975743i</v>
      </c>
      <c r="N2237">
        <f t="shared" si="658"/>
        <v>54.77906111415254</v>
      </c>
      <c r="O2237">
        <f t="shared" si="659"/>
        <v>14.335439466998354</v>
      </c>
      <c r="P2237" s="3">
        <f t="shared" si="660"/>
        <v>14.335439466998354</v>
      </c>
      <c r="Q2237" s="3">
        <f t="shared" si="661"/>
        <v>-125.22093888584746</v>
      </c>
      <c r="R2237">
        <f t="shared" si="662"/>
        <v>54.77906111415254</v>
      </c>
      <c r="S2237">
        <f t="shared" si="663"/>
        <v>4.0953462107407548</v>
      </c>
      <c r="T2237">
        <f t="shared" si="646"/>
        <v>14.335439466998354</v>
      </c>
    </row>
    <row r="2238" spans="1:20" x14ac:dyDescent="0.25">
      <c r="A2238">
        <f t="shared" si="647"/>
        <v>25829.600051868631</v>
      </c>
      <c r="B2238">
        <f t="shared" si="664"/>
        <v>4110.9085263415691</v>
      </c>
      <c r="C2238" t="str">
        <f t="shared" si="648"/>
        <v>-2.98043925074301-4.23630031892556i</v>
      </c>
      <c r="D2238" t="str">
        <f t="shared" si="649"/>
        <v>3.47801396425576-3.89117879378187i</v>
      </c>
      <c r="E2238" t="str">
        <f t="shared" si="650"/>
        <v>158.272770136676+3.38487544310888i</v>
      </c>
      <c r="F2238" t="str">
        <f t="shared" si="651"/>
        <v>2.90989201808241-36.3391151917466i</v>
      </c>
      <c r="G2238" t="str">
        <f t="shared" si="652"/>
        <v>0.999993851415316-0.002479626358693i</v>
      </c>
      <c r="H2238" t="str">
        <f t="shared" si="653"/>
        <v>38.6363794982325+131.360853831539i</v>
      </c>
      <c r="I2238" t="str">
        <f t="shared" si="654"/>
        <v>33.0804252970882-6.91786633147167i</v>
      </c>
      <c r="K2238" t="str">
        <f t="shared" si="655"/>
        <v>0.0103038897611623-0.0490837711633953i</v>
      </c>
      <c r="L2238" t="str">
        <f t="shared" si="656"/>
        <v>0.000833333333333333-0.196125999609484i</v>
      </c>
      <c r="M2238" t="str">
        <f t="shared" si="657"/>
        <v>0.005-0.0690111806112516i</v>
      </c>
      <c r="N2238">
        <f t="shared" si="658"/>
        <v>54.871786279426203</v>
      </c>
      <c r="O2238">
        <f t="shared" si="659"/>
        <v>14.286086702366013</v>
      </c>
      <c r="P2238" s="3">
        <f t="shared" si="660"/>
        <v>14.286086702366013</v>
      </c>
      <c r="Q2238" s="3">
        <f t="shared" si="661"/>
        <v>-125.1282137205738</v>
      </c>
      <c r="R2238">
        <f t="shared" si="662"/>
        <v>54.871786279426203</v>
      </c>
      <c r="S2238">
        <f t="shared" si="663"/>
        <v>4.1109085263415688</v>
      </c>
      <c r="T2238">
        <f t="shared" si="646"/>
        <v>14.286086702366013</v>
      </c>
    </row>
    <row r="2239" spans="1:20" x14ac:dyDescent="0.25">
      <c r="A2239">
        <f t="shared" si="647"/>
        <v>25927.752532065733</v>
      </c>
      <c r="B2239">
        <f t="shared" si="664"/>
        <v>4126.529978741667</v>
      </c>
      <c r="C2239" t="str">
        <f t="shared" si="648"/>
        <v>-2.9567382320675-4.21713089188088i</v>
      </c>
      <c r="D2239" t="str">
        <f t="shared" si="649"/>
        <v>3.47801311880794-3.87659735465671i</v>
      </c>
      <c r="E2239" t="str">
        <f t="shared" si="650"/>
        <v>158.287714889787+3.40368327533054i</v>
      </c>
      <c r="F2239" t="str">
        <f t="shared" si="651"/>
        <v>2.909891881847-36.2016040379724i</v>
      </c>
      <c r="G2239" t="str">
        <f t="shared" si="652"/>
        <v>0.999993804597577-0.00248904882232367i</v>
      </c>
      <c r="H2239" t="str">
        <f t="shared" si="653"/>
        <v>38.9311134422741+132.205293813224i</v>
      </c>
      <c r="I2239" t="str">
        <f t="shared" si="654"/>
        <v>33.1709071929236-6.93749873180349i</v>
      </c>
      <c r="K2239" t="str">
        <f t="shared" si="655"/>
        <v>0.0102483355854315-0.0489067900321394i</v>
      </c>
      <c r="L2239" t="str">
        <f t="shared" si="656"/>
        <v>0.000833333333333333-0.195383542149316i</v>
      </c>
      <c r="M2239" t="str">
        <f t="shared" si="657"/>
        <v>0.005-0.0687499308739306i</v>
      </c>
      <c r="N2239">
        <f t="shared" si="658"/>
        <v>54.96472115189114</v>
      </c>
      <c r="O2239">
        <f t="shared" si="659"/>
        <v>14.236798520739137</v>
      </c>
      <c r="P2239" s="3">
        <f t="shared" si="660"/>
        <v>14.236798520739137</v>
      </c>
      <c r="Q2239" s="3">
        <f t="shared" si="661"/>
        <v>-125.03527884810886</v>
      </c>
      <c r="R2239">
        <f t="shared" si="662"/>
        <v>54.96472115189114</v>
      </c>
      <c r="S2239">
        <f t="shared" si="663"/>
        <v>4.1265299787416669</v>
      </c>
      <c r="T2239">
        <f t="shared" si="646"/>
        <v>14.236798520739137</v>
      </c>
    </row>
    <row r="2240" spans="1:20" x14ac:dyDescent="0.25">
      <c r="A2240">
        <f t="shared" si="647"/>
        <v>26026.277991687581</v>
      </c>
      <c r="B2240">
        <f t="shared" si="664"/>
        <v>4142.2107926608851</v>
      </c>
      <c r="C2240" t="str">
        <f t="shared" si="648"/>
        <v>-2.93320889454575-4.19807366210911i</v>
      </c>
      <c r="D2240" t="str">
        <f t="shared" si="649"/>
        <v>3.47801226692292-3.86207168161293i</v>
      </c>
      <c r="E2240" t="str">
        <f t="shared" si="650"/>
        <v>158.302789923658+3.42252792926809i</v>
      </c>
      <c r="F2240" t="str">
        <f t="shared" si="651"/>
        <v>2.90989174457426-36.0646136564208i</v>
      </c>
      <c r="G2240" t="str">
        <f t="shared" si="652"/>
        <v>0.999993757423352-0.00249850708998263i</v>
      </c>
      <c r="H2240" t="str">
        <f t="shared" si="653"/>
        <v>39.2307858173523+133.058580371682i</v>
      </c>
      <c r="I2240" t="str">
        <f t="shared" si="654"/>
        <v>33.2625432377858-6.95775218818499i</v>
      </c>
      <c r="K2240" t="str">
        <f t="shared" si="655"/>
        <v>0.0101931820254506-0.0487303870558475i</v>
      </c>
      <c r="L2240" t="str">
        <f t="shared" si="656"/>
        <v>0.000833333333333333-0.194643895346998i</v>
      </c>
      <c r="M2240" t="str">
        <f t="shared" si="657"/>
        <v>0.005-0.0684896701274465i</v>
      </c>
      <c r="N2240">
        <f t="shared" si="658"/>
        <v>55.057863967631889</v>
      </c>
      <c r="O2240">
        <f t="shared" si="659"/>
        <v>14.187575065780571</v>
      </c>
      <c r="P2240" s="3">
        <f t="shared" si="660"/>
        <v>14.187575065780571</v>
      </c>
      <c r="Q2240" s="3">
        <f t="shared" si="661"/>
        <v>-124.94213603236811</v>
      </c>
      <c r="R2240">
        <f t="shared" si="662"/>
        <v>55.057863967631889</v>
      </c>
      <c r="S2240">
        <f t="shared" si="663"/>
        <v>4.1422107926608849</v>
      </c>
      <c r="T2240">
        <f t="shared" si="646"/>
        <v>14.187575065780571</v>
      </c>
    </row>
    <row r="2241" spans="1:20" x14ac:dyDescent="0.25">
      <c r="A2241">
        <f t="shared" si="647"/>
        <v>26125.177848055995</v>
      </c>
      <c r="B2241">
        <f t="shared" si="664"/>
        <v>4157.9511936729969</v>
      </c>
      <c r="C2241" t="str">
        <f t="shared" si="648"/>
        <v>-2.90985005146946-4.17912779792217i</v>
      </c>
      <c r="D2241" t="str">
        <f t="shared" si="649"/>
        <v>3.47801140855171-3.84760156569303i</v>
      </c>
      <c r="E2241" t="str">
        <f t="shared" si="650"/>
        <v>158.317996147276+3.44140948188957i</v>
      </c>
      <c r="F2241" t="str">
        <f t="shared" si="651"/>
        <v>2.90989160625627-35.9281420764393i</v>
      </c>
      <c r="G2241" t="str">
        <f t="shared" si="652"/>
        <v>0.999993709889925-0.00250800129770992i</v>
      </c>
      <c r="H2241" t="str">
        <f t="shared" si="653"/>
        <v>39.5355065336992+133.920854925471i</v>
      </c>
      <c r="I2241" t="str">
        <f t="shared" si="654"/>
        <v>33.3553526208594-6.97863955160123i</v>
      </c>
      <c r="K2241" t="str">
        <f t="shared" si="655"/>
        <v>0.0101384263306026-0.0485545610512957i</v>
      </c>
      <c r="L2241" t="str">
        <f t="shared" si="656"/>
        <v>0.000833333333333333-0.193907048562461i</v>
      </c>
      <c r="M2241" t="str">
        <f t="shared" si="657"/>
        <v>0.005-0.0682303946278606i</v>
      </c>
      <c r="N2241">
        <f t="shared" si="658"/>
        <v>55.151212960433796</v>
      </c>
      <c r="O2241">
        <f t="shared" si="659"/>
        <v>14.138416479607155</v>
      </c>
      <c r="P2241" s="3">
        <f t="shared" si="660"/>
        <v>14.138416479607155</v>
      </c>
      <c r="Q2241" s="3">
        <f t="shared" si="661"/>
        <v>-124.8487870395662</v>
      </c>
      <c r="R2241">
        <f t="shared" si="662"/>
        <v>55.151212960433796</v>
      </c>
      <c r="S2241">
        <f t="shared" si="663"/>
        <v>4.1579511936729965</v>
      </c>
      <c r="T2241">
        <f t="shared" si="646"/>
        <v>14.138416479607155</v>
      </c>
    </row>
    <row r="2242" spans="1:20" x14ac:dyDescent="0.25">
      <c r="A2242">
        <f t="shared" si="647"/>
        <v>26224.453523878612</v>
      </c>
      <c r="B2242">
        <f t="shared" si="664"/>
        <v>4173.7514082089547</v>
      </c>
      <c r="C2242" t="str">
        <f t="shared" si="648"/>
        <v>-2.88666052353162-4.16029247511348i</v>
      </c>
      <c r="D2242" t="str">
        <f t="shared" si="649"/>
        <v>3.4780105436449-3.83318679873869i</v>
      </c>
      <c r="E2242" t="str">
        <f t="shared" si="650"/>
        <v>158.3333344776+3.46032800886895i</v>
      </c>
      <c r="F2242" t="str">
        <f t="shared" si="651"/>
        <v>2.90989146688508-35.7921873348381i</v>
      </c>
      <c r="G2242" t="str">
        <f t="shared" si="652"/>
        <v>0.999993661994563-0.00251753158206236i</v>
      </c>
      <c r="H2242" t="str">
        <f t="shared" si="653"/>
        <v>39.8453885967417+134.792261863019i</v>
      </c>
      <c r="I2242" t="str">
        <f t="shared" si="654"/>
        <v>33.449354938786-7.00017404987495i</v>
      </c>
      <c r="K2242" t="str">
        <f t="shared" si="655"/>
        <v>0.0100840657670823-0.0483793108293991i</v>
      </c>
      <c r="L2242" t="str">
        <f t="shared" si="656"/>
        <v>0.000833333333333333-0.193172991195916i</v>
      </c>
      <c r="M2242" t="str">
        <f t="shared" si="657"/>
        <v>0.005-0.067972100645408i</v>
      </c>
      <c r="N2242">
        <f t="shared" si="658"/>
        <v>55.244766361881176</v>
      </c>
      <c r="O2242">
        <f t="shared" si="659"/>
        <v>14.089322902790224</v>
      </c>
      <c r="P2242" s="3">
        <f t="shared" si="660"/>
        <v>14.089322902790224</v>
      </c>
      <c r="Q2242" s="3">
        <f t="shared" si="661"/>
        <v>-124.75523363811882</v>
      </c>
      <c r="R2242">
        <f t="shared" si="662"/>
        <v>55.244766361881176</v>
      </c>
      <c r="S2242">
        <f t="shared" si="663"/>
        <v>4.1737514082089548</v>
      </c>
      <c r="T2242">
        <f t="shared" si="646"/>
        <v>14.089322902790224</v>
      </c>
    </row>
    <row r="2243" spans="1:20" x14ac:dyDescent="0.25">
      <c r="A2243">
        <f t="shared" si="647"/>
        <v>26324.106447269347</v>
      </c>
      <c r="B2243">
        <f t="shared" si="664"/>
        <v>4189.6116635601484</v>
      </c>
      <c r="C2243" t="str">
        <f t="shared" si="648"/>
        <v>-2.86363913879246-4.1415668768875i</v>
      </c>
      <c r="D2243" t="str">
        <f t="shared" si="649"/>
        <v>3.47800967215276-3.81882717338778i</v>
      </c>
      <c r="E2243" t="str">
        <f t="shared" si="650"/>
        <v>158.348805839618+3.47928358455895i</v>
      </c>
      <c r="F2243" t="str">
        <f t="shared" si="651"/>
        <v>2.90989132645267-35.6567474758628i</v>
      </c>
      <c r="G2243" t="str">
        <f t="shared" si="652"/>
        <v>0.999993613734509-0.00252709808011553i</v>
      </c>
      <c r="H2243" t="str">
        <f t="shared" si="653"/>
        <v>40.1605482123587+135.672948617402i</v>
      </c>
      <c r="I2243" t="str">
        <f t="shared" si="654"/>
        <v>33.5445702061205-7.02236930065722i</v>
      </c>
      <c r="K2243" t="str">
        <f t="shared" si="655"/>
        <v>0.0100300976178234-0.048204635195332i</v>
      </c>
      <c r="L2243" t="str">
        <f t="shared" si="656"/>
        <v>0.000833333333333333-0.192441712687703i</v>
      </c>
      <c r="M2243" t="str">
        <f t="shared" si="657"/>
        <v>0.005-0.0677147844644431i</v>
      </c>
      <c r="N2243">
        <f t="shared" si="658"/>
        <v>55.338522401457979</v>
      </c>
      <c r="O2243">
        <f t="shared" si="659"/>
        <v>14.040294474355154</v>
      </c>
      <c r="P2243" s="3">
        <f t="shared" si="660"/>
        <v>14.040294474355154</v>
      </c>
      <c r="Q2243" s="3">
        <f t="shared" si="661"/>
        <v>-124.66147759854202</v>
      </c>
      <c r="R2243">
        <f t="shared" si="662"/>
        <v>55.338522401457979</v>
      </c>
      <c r="S2243">
        <f t="shared" si="663"/>
        <v>4.1896116635601484</v>
      </c>
      <c r="T2243">
        <f t="shared" si="646"/>
        <v>14.040294474355154</v>
      </c>
    </row>
    <row r="2244" spans="1:20" x14ac:dyDescent="0.25">
      <c r="A2244">
        <f t="shared" si="647"/>
        <v>26424.138051768969</v>
      </c>
      <c r="B2244">
        <f t="shared" si="664"/>
        <v>4205.5321878816767</v>
      </c>
      <c r="C2244" t="str">
        <f t="shared" si="648"/>
        <v>-2.84078473264572-4.12295019378999i</v>
      </c>
      <c r="D2244" t="str">
        <f t="shared" si="649"/>
        <v>3.47800879402512-3.8045224830714i</v>
      </c>
      <c r="E2244" t="str">
        <f t="shared" si="650"/>
        <v>158.364411166411+3.49827628196297i</v>
      </c>
      <c r="F2244" t="str">
        <f t="shared" si="651"/>
        <v>2.90989118495095-35.5218205511652i</v>
      </c>
      <c r="G2244" t="str">
        <f t="shared" si="652"/>
        <v>0.999993565106987-0.00253670092946569i</v>
      </c>
      <c r="H2244" t="str">
        <f t="shared" si="653"/>
        <v>40.4811048963181+136.563065743227i</v>
      </c>
      <c r="I2244" t="str">
        <f t="shared" si="654"/>
        <v>33.6410188660872-7.04523932493994i</v>
      </c>
      <c r="K2244" t="str">
        <f t="shared" si="655"/>
        <v>0.00997651918242695-0.0480305329486501i</v>
      </c>
      <c r="L2244" t="str">
        <f t="shared" si="656"/>
        <v>0.000833333333333333-0.191713202518134i</v>
      </c>
      <c r="M2244" t="str">
        <f t="shared" si="657"/>
        <v>0.005-0.0674584423833862i</v>
      </c>
      <c r="N2244">
        <f t="shared" si="658"/>
        <v>55.432479306645661</v>
      </c>
      <c r="O2244">
        <f t="shared" si="659"/>
        <v>13.991331331781549</v>
      </c>
      <c r="P2244" s="3">
        <f t="shared" si="660"/>
        <v>13.991331331781549</v>
      </c>
      <c r="Q2244" s="3">
        <f t="shared" si="661"/>
        <v>-124.56752069335434</v>
      </c>
      <c r="R2244">
        <f t="shared" si="662"/>
        <v>55.432479306645661</v>
      </c>
      <c r="S2244">
        <f t="shared" si="663"/>
        <v>4.2055321878816763</v>
      </c>
      <c r="T2244">
        <f t="shared" si="646"/>
        <v>13.991331331781549</v>
      </c>
    </row>
    <row r="2245" spans="1:20" x14ac:dyDescent="0.25">
      <c r="A2245">
        <f t="shared" si="647"/>
        <v>26524.549776365693</v>
      </c>
      <c r="B2245">
        <f t="shared" si="664"/>
        <v>4221.5132101956269</v>
      </c>
      <c r="C2245" t="str">
        <f t="shared" si="648"/>
        <v>-2.81809614778486-4.10444162363912i</v>
      </c>
      <c r="D2245" t="str">
        <f t="shared" si="649"/>
        <v>3.47800790921148-3.79027252201093i</v>
      </c>
      <c r="E2245" t="str">
        <f t="shared" si="650"/>
        <v>158.380151399218+3.51730617270673i</v>
      </c>
      <c r="F2245" t="str">
        <f t="shared" si="651"/>
        <v>2.90989104237181-35.3874046197765i</v>
      </c>
      <c r="G2245" t="str">
        <f t="shared" si="652"/>
        <v>0.999993516109198-0.00254634026823181i</v>
      </c>
      <c r="H2245" t="str">
        <f t="shared" si="653"/>
        <v>40.8071815880851+137.462766995702i</v>
      </c>
      <c r="I2245" t="str">
        <f t="shared" si="654"/>
        <v>33.7387218016543-7.06879856111547i</v>
      </c>
      <c r="K2245" t="str">
        <f t="shared" si="655"/>
        <v>0.0099233277770886-0.0478570028834095i</v>
      </c>
      <c r="L2245" t="str">
        <f t="shared" si="656"/>
        <v>0.000833333333333333-0.190987450207346i</v>
      </c>
      <c r="M2245" t="str">
        <f t="shared" si="657"/>
        <v>0.005-0.0672030707146702i</v>
      </c>
      <c r="N2245">
        <f t="shared" si="658"/>
        <v>55.526635303022957</v>
      </c>
      <c r="O2245">
        <f t="shared" si="659"/>
        <v>13.94243361100399</v>
      </c>
      <c r="P2245" s="3">
        <f t="shared" si="660"/>
        <v>13.94243361100399</v>
      </c>
      <c r="Q2245" s="3">
        <f t="shared" si="661"/>
        <v>-124.47336469697704</v>
      </c>
      <c r="R2245">
        <f t="shared" si="662"/>
        <v>55.526635303022957</v>
      </c>
      <c r="S2245">
        <f t="shared" si="663"/>
        <v>4.221513210195627</v>
      </c>
      <c r="T2245">
        <f t="shared" si="646"/>
        <v>13.94243361100399</v>
      </c>
    </row>
    <row r="2246" spans="1:20" x14ac:dyDescent="0.25">
      <c r="A2246">
        <f t="shared" si="647"/>
        <v>26625.343065515881</v>
      </c>
      <c r="B2246">
        <f t="shared" si="664"/>
        <v>4237.55496039437</v>
      </c>
      <c r="C2246" t="str">
        <f t="shared" si="648"/>
        <v>-2.79557223416904-4.08604037145711i</v>
      </c>
      <c r="D2246" t="str">
        <f t="shared" si="649"/>
        <v>3.47800701766094-3.77607708521498i</v>
      </c>
      <c r="E2246" t="str">
        <f t="shared" si="650"/>
        <v>158.396027487498+3.5363733270098i</v>
      </c>
      <c r="F2246" t="str">
        <f t="shared" si="651"/>
        <v>2.90989089870701-35.253497748078i</v>
      </c>
      <c r="G2246" t="str">
        <f t="shared" si="652"/>
        <v>0.999993466738323-0.0025560162350575i</v>
      </c>
      <c r="H2246" t="str">
        <f t="shared" si="653"/>
        <v>41.1389047692027+138.37220941195i</v>
      </c>
      <c r="I2246" t="str">
        <f t="shared" si="654"/>
        <v>33.8377003469303-7.09306187960794i</v>
      </c>
      <c r="K2246" t="str">
        <f t="shared" si="655"/>
        <v>0.00987052073452718-0.0476840437882875i</v>
      </c>
      <c r="L2246" t="str">
        <f t="shared" si="656"/>
        <v>0.000833333333333333-0.190264445315149i</v>
      </c>
      <c r="M2246" t="str">
        <f t="shared" si="657"/>
        <v>0.005-0.0669486657846887i</v>
      </c>
      <c r="N2246">
        <f t="shared" si="658"/>
        <v>55.620988614367249</v>
      </c>
      <c r="O2246">
        <f t="shared" si="659"/>
        <v>13.893601446412614</v>
      </c>
      <c r="P2246" s="3">
        <f t="shared" si="660"/>
        <v>13.893601446412614</v>
      </c>
      <c r="Q2246" s="3">
        <f t="shared" si="661"/>
        <v>-124.37901138563275</v>
      </c>
      <c r="R2246">
        <f t="shared" si="662"/>
        <v>55.620988614367249</v>
      </c>
      <c r="S2246">
        <f t="shared" si="663"/>
        <v>4.2375549603943696</v>
      </c>
      <c r="T2246">
        <f t="shared" si="646"/>
        <v>13.893601446412614</v>
      </c>
    </row>
    <row r="2247" spans="1:20" x14ac:dyDescent="0.25">
      <c r="A2247">
        <f t="shared" si="647"/>
        <v>26726.519369164838</v>
      </c>
      <c r="B2247">
        <f t="shared" si="664"/>
        <v>4253.6576692438684</v>
      </c>
      <c r="C2247" t="str">
        <f t="shared" si="648"/>
        <v>-2.77321184898919-4.06774564940197i</v>
      </c>
      <c r="D2247" t="str">
        <f t="shared" si="649"/>
        <v>3.47800611932221-3.76193596847656i</v>
      </c>
      <c r="E2247" t="str">
        <f t="shared" si="650"/>
        <v>158.412040388993+3.55547781365639i</v>
      </c>
      <c r="F2247" t="str">
        <f t="shared" si="651"/>
        <v>2.9098907539483-35.1200980097746i</v>
      </c>
      <c r="G2247" t="str">
        <f t="shared" si="652"/>
        <v>0.999993416991521-0.00256572896911307i</v>
      </c>
      <c r="H2247" t="str">
        <f t="shared" si="653"/>
        <v>41.4764045864572+139.291553394654i</v>
      </c>
      <c r="I2247" t="str">
        <f t="shared" si="654"/>
        <v>33.9379762989023-7.11804459810417i</v>
      </c>
      <c r="K2247" t="str">
        <f t="shared" si="655"/>
        <v>0.00981809540391003-0.0475116544466953i</v>
      </c>
      <c r="L2247" t="str">
        <f t="shared" si="656"/>
        <v>0.000833333333333333-0.189544177440873i</v>
      </c>
      <c r="M2247" t="str">
        <f t="shared" si="657"/>
        <v>0.005-0.0666952239337403i</v>
      </c>
      <c r="N2247">
        <f t="shared" si="658"/>
        <v>55.715537462751527</v>
      </c>
      <c r="O2247">
        <f t="shared" si="659"/>
        <v>13.844834970853299</v>
      </c>
      <c r="P2247" s="3">
        <f t="shared" si="660"/>
        <v>13.844834970853299</v>
      </c>
      <c r="Q2247" s="3">
        <f t="shared" si="661"/>
        <v>-124.28446253724847</v>
      </c>
      <c r="R2247">
        <f t="shared" si="662"/>
        <v>55.715537462751527</v>
      </c>
      <c r="S2247">
        <f t="shared" si="663"/>
        <v>4.2536576692438688</v>
      </c>
      <c r="T2247">
        <f t="shared" si="646"/>
        <v>13.844834970853299</v>
      </c>
    </row>
    <row r="2248" spans="1:20" x14ac:dyDescent="0.25">
      <c r="A2248">
        <f t="shared" si="647"/>
        <v>26828.080142767663</v>
      </c>
      <c r="B2248">
        <f t="shared" si="664"/>
        <v>4269.8215683869948</v>
      </c>
      <c r="C2248" t="str">
        <f t="shared" si="648"/>
        <v>-2.75101385663416-4.04955667670091i</v>
      </c>
      <c r="D2248" t="str">
        <f t="shared" si="649"/>
        <v>3.47800521414359-3.74784896837002i</v>
      </c>
      <c r="E2248" t="str">
        <f t="shared" si="650"/>
        <v>158.428191069797+3.57461969996639i</v>
      </c>
      <c r="F2248" t="str">
        <f t="shared" si="651"/>
        <v>2.90989060808734-34.9872034858659i</v>
      </c>
      <c r="G2248" t="str">
        <f t="shared" si="652"/>
        <v>0.99999336686593-0.00257547861009747i</v>
      </c>
      <c r="H2248" t="str">
        <f t="shared" si="653"/>
        <v>41.8198149800378+140.220962798053i</v>
      </c>
      <c r="I2248" t="str">
        <f t="shared" si="654"/>
        <v>34.0395719295101-7.14376249740935i</v>
      </c>
      <c r="K2248" t="str">
        <f t="shared" si="655"/>
        <v>0.00976604915078263-0.0473398336368993i</v>
      </c>
      <c r="L2248" t="str">
        <f t="shared" si="656"/>
        <v>0.000833333333333333-0.188826636223225i</v>
      </c>
      <c r="M2248" t="str">
        <f t="shared" si="657"/>
        <v>0.005-0.0664427415159795i</v>
      </c>
      <c r="N2248">
        <f t="shared" si="658"/>
        <v>55.810280068647415</v>
      </c>
      <c r="O2248">
        <f t="shared" si="659"/>
        <v>13.796134315629722</v>
      </c>
      <c r="P2248" s="3">
        <f t="shared" si="660"/>
        <v>13.796134315629722</v>
      </c>
      <c r="Q2248" s="3">
        <f t="shared" si="661"/>
        <v>-124.18971993135258</v>
      </c>
      <c r="R2248">
        <f t="shared" si="662"/>
        <v>55.810280068647415</v>
      </c>
      <c r="S2248">
        <f t="shared" si="663"/>
        <v>4.2698215683869947</v>
      </c>
      <c r="T2248">
        <f t="shared" si="646"/>
        <v>13.796134315629722</v>
      </c>
    </row>
    <row r="2249" spans="1:20" x14ac:dyDescent="0.25">
      <c r="A2249">
        <f t="shared" si="647"/>
        <v>26930.026847310179</v>
      </c>
      <c r="B2249">
        <f t="shared" si="664"/>
        <v>4286.0468903468654</v>
      </c>
      <c r="C2249" t="str">
        <f t="shared" si="648"/>
        <v>-2.72897712865664-4.0314726795833i</v>
      </c>
      <c r="D2249" t="str">
        <f t="shared" si="649"/>
        <v>3.47800430207303-3.73381588224825i</v>
      </c>
      <c r="E2249" t="str">
        <f t="shared" si="650"/>
        <v>158.444480504417+3.59379905176567i</v>
      </c>
      <c r="F2249" t="str">
        <f t="shared" si="651"/>
        <v>2.90989046111576-34.8548122646198i</v>
      </c>
      <c r="G2249" t="str">
        <f t="shared" si="652"/>
        <v>0.999993316358667-0.00258526529824029i</v>
      </c>
      <c r="H2249" t="str">
        <f t="shared" si="653"/>
        <v>42.1692738169388+141.160605016418i</v>
      </c>
      <c r="I2249" t="str">
        <f t="shared" si="654"/>
        <v>34.1425099980867-7.17023183796062i</v>
      </c>
      <c r="K2249" t="str">
        <f t="shared" si="655"/>
        <v>0.00971437935699389-0.0471685801321318i</v>
      </c>
      <c r="L2249" t="str">
        <f t="shared" si="656"/>
        <v>0.000833333333333333-0.188111811340133i</v>
      </c>
      <c r="M2249" t="str">
        <f t="shared" si="657"/>
        <v>0.005-0.0661912148993622i</v>
      </c>
      <c r="N2249">
        <f t="shared" si="658"/>
        <v>55.905214651023527</v>
      </c>
      <c r="O2249">
        <f t="shared" si="659"/>
        <v>13.747499610503812</v>
      </c>
      <c r="P2249" s="3">
        <f t="shared" si="660"/>
        <v>13.747499610503812</v>
      </c>
      <c r="Q2249" s="3">
        <f t="shared" si="661"/>
        <v>-124.09478534897647</v>
      </c>
      <c r="R2249">
        <f t="shared" si="662"/>
        <v>55.905214651023527</v>
      </c>
      <c r="S2249">
        <f t="shared" si="663"/>
        <v>4.2860468903468654</v>
      </c>
      <c r="T2249">
        <f t="shared" si="646"/>
        <v>13.747499610503812</v>
      </c>
    </row>
    <row r="2250" spans="1:20" x14ac:dyDescent="0.25">
      <c r="A2250">
        <f t="shared" si="647"/>
        <v>27032.360949329955</v>
      </c>
      <c r="B2250">
        <f t="shared" si="664"/>
        <v>4302.3338685301833</v>
      </c>
      <c r="C2250" t="str">
        <f t="shared" si="648"/>
        <v>-2.70710054373926-4.01349289121492i</v>
      </c>
      <c r="D2250" t="str">
        <f t="shared" si="649"/>
        <v>3.47800338305804-3.71983650823965i</v>
      </c>
      <c r="E2250" t="str">
        <f t="shared" si="650"/>
        <v>158.460909675844+3.61301593335489i</v>
      </c>
      <c r="F2250" t="str">
        <f t="shared" si="651"/>
        <v>2.90989031302507-34.7229224415439i</v>
      </c>
      <c r="G2250" t="str">
        <f t="shared" si="652"/>
        <v>0.999993265466823-0.00259508917430384i</v>
      </c>
      <c r="H2250" t="str">
        <f t="shared" si="653"/>
        <v>42.5249230298316+142.110651075035i</v>
      </c>
      <c r="I2250" t="str">
        <f t="shared" si="654"/>
        <v>34.2468137641593-7.19746937702538i</v>
      </c>
      <c r="K2250" t="str">
        <f t="shared" si="655"/>
        <v>0.00966308342062398-0.0469978927007065i</v>
      </c>
      <c r="L2250" t="str">
        <f t="shared" si="656"/>
        <v>0.000833333333333333-0.1873996925086i</v>
      </c>
      <c r="M2250" t="str">
        <f t="shared" si="657"/>
        <v>0.005-0.0659406404655929i</v>
      </c>
      <c r="N2250">
        <f t="shared" si="658"/>
        <v>56.000339427446377</v>
      </c>
      <c r="O2250">
        <f t="shared" si="659"/>
        <v>13.698930983697696</v>
      </c>
      <c r="P2250" s="3">
        <f t="shared" si="660"/>
        <v>13.698930983697696</v>
      </c>
      <c r="Q2250" s="3">
        <f t="shared" si="661"/>
        <v>-123.99966057255362</v>
      </c>
      <c r="R2250">
        <f t="shared" si="662"/>
        <v>56.000339427446377</v>
      </c>
      <c r="S2250">
        <f t="shared" si="663"/>
        <v>4.3023338685301828</v>
      </c>
      <c r="T2250">
        <f t="shared" si="646"/>
        <v>13.698930983697696</v>
      </c>
    </row>
    <row r="2251" spans="1:20" x14ac:dyDescent="0.25">
      <c r="A2251">
        <f t="shared" si="647"/>
        <v>27135.08392093741</v>
      </c>
      <c r="B2251">
        <f t="shared" si="664"/>
        <v>4318.6827372305979</v>
      </c>
      <c r="C2251" t="str">
        <f t="shared" si="648"/>
        <v>-2.68538298766055-3.9956165516325i</v>
      </c>
      <c r="D2251" t="str">
        <f t="shared" si="649"/>
        <v>3.47800245704576-3.70591064524532i</v>
      </c>
      <c r="E2251" t="str">
        <f t="shared" si="650"/>
        <v>158.477479575615+3.63227040748108i</v>
      </c>
      <c r="F2251" t="str">
        <f t="shared" si="651"/>
        <v>2.90989016380679-34.5915321193589i</v>
      </c>
      <c r="G2251" t="str">
        <f t="shared" si="652"/>
        <v>0.999993214187473-0.00260495037958512i</v>
      </c>
      <c r="H2251" t="str">
        <f t="shared" si="653"/>
        <v>42.8869087616741+143.071275723784i</v>
      </c>
      <c r="I2251" t="str">
        <f t="shared" si="654"/>
        <v>34.3525070006327-7.22549238661991i</v>
      </c>
      <c r="K2251" t="str">
        <f t="shared" si="655"/>
        <v>0.00961215875591092-0.0468277701061303i</v>
      </c>
      <c r="L2251" t="str">
        <f t="shared" si="656"/>
        <v>0.000833333333333333-0.186690269484559i</v>
      </c>
      <c r="M2251" t="str">
        <f t="shared" si="657"/>
        <v>0.005-0.0656910146100746i</v>
      </c>
      <c r="N2251">
        <f t="shared" si="658"/>
        <v>56.095652614180707</v>
      </c>
      <c r="O2251">
        <f t="shared" si="659"/>
        <v>13.650428561895227</v>
      </c>
      <c r="P2251" s="3">
        <f t="shared" si="660"/>
        <v>13.650428561895227</v>
      </c>
      <c r="Q2251" s="3">
        <f t="shared" si="661"/>
        <v>-123.90434738581929</v>
      </c>
      <c r="R2251">
        <f t="shared" si="662"/>
        <v>56.095652614180707</v>
      </c>
      <c r="S2251">
        <f t="shared" si="663"/>
        <v>4.3186827372305983</v>
      </c>
      <c r="T2251">
        <f t="shared" si="646"/>
        <v>13.650428561895227</v>
      </c>
    </row>
    <row r="2252" spans="1:20" x14ac:dyDescent="0.25">
      <c r="A2252">
        <f t="shared" si="647"/>
        <v>27238.197239836973</v>
      </c>
      <c r="B2252">
        <f t="shared" si="664"/>
        <v>4335.0937316320742</v>
      </c>
      <c r="C2252" t="str">
        <f t="shared" si="648"/>
        <v>-2.66382335326086-3.97784290767883i</v>
      </c>
      <c r="D2252" t="str">
        <f t="shared" si="649"/>
        <v>3.47800152398291-3.69203809293606i</v>
      </c>
      <c r="E2252" t="str">
        <f t="shared" si="650"/>
        <v>158.494191203882+3.65156253530436i</v>
      </c>
      <c r="F2252" t="str">
        <f t="shared" si="651"/>
        <v>2.9098900134523-34.4606394079706i</v>
      </c>
      <c r="G2252" t="str">
        <f t="shared" si="652"/>
        <v>0.999993162517664-0.00261484905591787i</v>
      </c>
      <c r="H2252" t="str">
        <f t="shared" si="653"/>
        <v>43.2553815163236+144.042657533393i</v>
      </c>
      <c r="I2252" t="str">
        <f t="shared" si="654"/>
        <v>34.4596140073619-7.25431867218108i</v>
      </c>
      <c r="K2252" t="str">
        <f t="shared" si="655"/>
        <v>0.0095616027931772-0.046658211107214i</v>
      </c>
      <c r="L2252" t="str">
        <f t="shared" si="656"/>
        <v>0.000833333333333333-0.18598353206272i</v>
      </c>
      <c r="M2252" t="str">
        <f t="shared" si="657"/>
        <v>0.005-0.0654423337418557i</v>
      </c>
      <c r="N2252">
        <f t="shared" si="658"/>
        <v>56.191152426290046</v>
      </c>
      <c r="O2252">
        <f t="shared" si="659"/>
        <v>13.60199247024368</v>
      </c>
      <c r="P2252" s="3">
        <f t="shared" si="660"/>
        <v>13.60199247024368</v>
      </c>
      <c r="Q2252" s="3">
        <f t="shared" si="661"/>
        <v>-123.80884757370995</v>
      </c>
      <c r="R2252">
        <f t="shared" si="662"/>
        <v>56.191152426290046</v>
      </c>
      <c r="S2252">
        <f t="shared" si="663"/>
        <v>4.3350937316320746</v>
      </c>
      <c r="T2252">
        <f t="shared" si="646"/>
        <v>13.60199247024368</v>
      </c>
    </row>
    <row r="2253" spans="1:20" x14ac:dyDescent="0.25">
      <c r="A2253">
        <f t="shared" si="647"/>
        <v>27341.702389348357</v>
      </c>
      <c r="B2253">
        <f t="shared" si="664"/>
        <v>4351.5670878122764</v>
      </c>
      <c r="C2253" t="str">
        <f t="shared" si="648"/>
        <v>-2.64242054040848-3.96017121293884i</v>
      </c>
      <c r="D2253" t="str">
        <f t="shared" si="649"/>
        <v>3.47800058381582-3.67821865174961i</v>
      </c>
      <c r="E2253" t="str">
        <f t="shared" si="650"/>
        <v>158.511045569482+3.67089237636848i</v>
      </c>
      <c r="F2253" t="str">
        <f t="shared" si="651"/>
        <v>2.90988986195295-34.3302424244435i</v>
      </c>
      <c r="G2253" t="str">
        <f t="shared" si="652"/>
        <v>0.999993110454423-0.00262478534567458i</v>
      </c>
      <c r="H2253" t="str">
        <f t="shared" si="653"/>
        <v>43.6304963154389+145.024978994431i</v>
      </c>
      <c r="I2253" t="str">
        <f t="shared" si="654"/>
        <v>34.5681596251279-7.2839665920281i</v>
      </c>
      <c r="K2253" t="str">
        <f t="shared" si="655"/>
        <v>0.00951141297875688-0.0464892144581829i</v>
      </c>
      <c r="L2253" t="str">
        <f t="shared" si="656"/>
        <v>0.000833333333333333-0.18527947007643i</v>
      </c>
      <c r="M2253" t="str">
        <f t="shared" si="657"/>
        <v>0.005-0.0651945942835781i</v>
      </c>
      <c r="N2253">
        <f t="shared" si="658"/>
        <v>56.286837077737573</v>
      </c>
      <c r="O2253">
        <f t="shared" si="659"/>
        <v>13.553622832356432</v>
      </c>
      <c r="P2253" s="3">
        <f t="shared" si="660"/>
        <v>13.553622832356432</v>
      </c>
      <c r="Q2253" s="3">
        <f t="shared" si="661"/>
        <v>-123.71316292226243</v>
      </c>
      <c r="R2253">
        <f t="shared" si="662"/>
        <v>56.286837077737573</v>
      </c>
      <c r="S2253">
        <f t="shared" si="663"/>
        <v>4.3515670878122767</v>
      </c>
      <c r="T2253">
        <f t="shared" si="646"/>
        <v>13.553622832356432</v>
      </c>
    </row>
    <row r="2254" spans="1:20" x14ac:dyDescent="0.25">
      <c r="A2254">
        <f t="shared" si="647"/>
        <v>27445.600858427882</v>
      </c>
      <c r="B2254">
        <f t="shared" si="664"/>
        <v>4368.1030427459636</v>
      </c>
      <c r="C2254" t="str">
        <f t="shared" si="648"/>
        <v>-2.62117345596555-3.94260072767563i</v>
      </c>
      <c r="D2254" t="str">
        <f t="shared" si="649"/>
        <v>3.4779996364904-3.66445212288772i</v>
      </c>
      <c r="E2254" t="str">
        <f t="shared" si="650"/>
        <v>158.528043690003+3.69025998856901i</v>
      </c>
      <c r="F2254" t="str">
        <f t="shared" si="651"/>
        <v>2.90988970930006-34.2003392929732i</v>
      </c>
      <c r="G2254" t="str">
        <f t="shared" si="652"/>
        <v>0.999993057994756-0.00263475939176859i</v>
      </c>
      <c r="H2254" t="str">
        <f t="shared" si="653"/>
        <v>44.0124128619669+146.018426619136i</v>
      </c>
      <c r="I2254" t="str">
        <f t="shared" si="654"/>
        <v>34.6781692500299-7.3144550776506i</v>
      </c>
      <c r="K2254" t="str">
        <f t="shared" si="655"/>
        <v>0.00946158677492117-0.0463207789087841i</v>
      </c>
      <c r="L2254" t="str">
        <f t="shared" si="656"/>
        <v>0.000833333333333333-0.184578073397519i</v>
      </c>
      <c r="M2254" t="str">
        <f t="shared" si="657"/>
        <v>0.005-0.0649477926714267i</v>
      </c>
      <c r="N2254">
        <f t="shared" si="658"/>
        <v>56.382704781485344</v>
      </c>
      <c r="O2254">
        <f t="shared" si="659"/>
        <v>13.505319770314713</v>
      </c>
      <c r="P2254" s="3">
        <f t="shared" si="660"/>
        <v>13.505319770314713</v>
      </c>
      <c r="Q2254" s="3">
        <f t="shared" si="661"/>
        <v>-123.61729521851466</v>
      </c>
      <c r="R2254">
        <f t="shared" si="662"/>
        <v>56.382704781485344</v>
      </c>
      <c r="S2254">
        <f t="shared" si="663"/>
        <v>4.3681030427459637</v>
      </c>
      <c r="T2254">
        <f t="shared" si="646"/>
        <v>13.505319770314713</v>
      </c>
    </row>
    <row r="2255" spans="1:20" x14ac:dyDescent="0.25">
      <c r="A2255">
        <f t="shared" si="647"/>
        <v>27549.894141689907</v>
      </c>
      <c r="B2255">
        <f t="shared" si="664"/>
        <v>4384.7018343083982</v>
      </c>
      <c r="C2255" t="str">
        <f t="shared" si="648"/>
        <v>-2.60008101375406-3.9251307187678i</v>
      </c>
      <c r="D2255" t="str">
        <f t="shared" si="649"/>
        <v>3.47799868195215-3.65073830831324i</v>
      </c>
      <c r="E2255" t="str">
        <f t="shared" si="650"/>
        <v>158.545186591854+3.70966542811941i</v>
      </c>
      <c r="F2255" t="str">
        <f t="shared" si="651"/>
        <v>2.9098895554848-34.0709281448594i</v>
      </c>
      <c r="G2255" t="str">
        <f t="shared" si="652"/>
        <v>0.999993005135643-0.00264477133765606i</v>
      </c>
      <c r="H2255" t="str">
        <f t="shared" si="653"/>
        <v>44.4012957105334+147.023191046118i</v>
      </c>
      <c r="I2255" t="str">
        <f t="shared" si="654"/>
        <v>34.7896688482987-7.34580365486526i</v>
      </c>
      <c r="K2255" t="str">
        <f t="shared" si="655"/>
        <v>0.00941212165980633-0.0461529032043963i</v>
      </c>
      <c r="L2255" t="str">
        <f t="shared" si="656"/>
        <v>0.000833333333333333-0.183879331936162i</v>
      </c>
      <c r="M2255" t="str">
        <f t="shared" si="657"/>
        <v>0.005-0.0647019253550774i</v>
      </c>
      <c r="N2255">
        <f t="shared" si="658"/>
        <v>56.478753749596734</v>
      </c>
      <c r="O2255">
        <f t="shared" si="659"/>
        <v>13.457083404670726</v>
      </c>
      <c r="P2255" s="3">
        <f t="shared" si="660"/>
        <v>13.457083404670726</v>
      </c>
      <c r="Q2255" s="3">
        <f t="shared" si="661"/>
        <v>-123.52124625040327</v>
      </c>
      <c r="R2255">
        <f t="shared" si="662"/>
        <v>56.478753749596734</v>
      </c>
      <c r="S2255">
        <f t="shared" si="663"/>
        <v>4.3847018343083981</v>
      </c>
      <c r="T2255">
        <f t="shared" si="646"/>
        <v>13.457083404670726</v>
      </c>
    </row>
    <row r="2256" spans="1:20" x14ac:dyDescent="0.25">
      <c r="A2256">
        <f t="shared" si="647"/>
        <v>27654.58373942833</v>
      </c>
      <c r="B2256">
        <f t="shared" si="664"/>
        <v>4401.3637012787703</v>
      </c>
      <c r="C2256" t="str">
        <f t="shared" si="648"/>
        <v>-2.57914213452177-3.90776045964665i</v>
      </c>
      <c r="D2256" t="str">
        <f t="shared" si="649"/>
        <v>3.47799772014615-3.63707701074737i</v>
      </c>
      <c r="E2256" t="str">
        <f t="shared" si="650"/>
        <v>158.562475310336+3.72910874952199i</v>
      </c>
      <c r="F2256" t="str">
        <f t="shared" si="651"/>
        <v>2.90988940049835-33.9420071184791i</v>
      </c>
      <c r="G2256" t="str">
        <f t="shared" si="652"/>
        <v>0.999992951874044-0.00265482132733813i</v>
      </c>
      <c r="H2256" t="str">
        <f t="shared" si="653"/>
        <v>44.7973144450733+148.039467148089i</v>
      </c>
      <c r="I2256" t="str">
        <f t="shared" si="654"/>
        <v>34.9026849715616-7.37803246588221i</v>
      </c>
      <c r="K2256" t="str">
        <f t="shared" si="655"/>
        <v>0.00936301512733846-0.0459855860861327i</v>
      </c>
      <c r="L2256" t="str">
        <f t="shared" si="656"/>
        <v>0.000833333333333333-0.183183235640727i</v>
      </c>
      <c r="M2256" t="str">
        <f t="shared" si="657"/>
        <v>0.005-0.0644569887976462i</v>
      </c>
      <c r="N2256">
        <f t="shared" si="658"/>
        <v>56.574982193335714</v>
      </c>
      <c r="O2256">
        <f t="shared" si="659"/>
        <v>13.408913854449851</v>
      </c>
      <c r="P2256" s="3">
        <f t="shared" si="660"/>
        <v>13.408913854449851</v>
      </c>
      <c r="Q2256" s="3">
        <f t="shared" si="661"/>
        <v>-123.42501780666429</v>
      </c>
      <c r="R2256">
        <f t="shared" si="662"/>
        <v>56.574982193335714</v>
      </c>
      <c r="S2256">
        <f t="shared" si="663"/>
        <v>4.4013637012787701</v>
      </c>
      <c r="T2256">
        <f t="shared" si="646"/>
        <v>13.408913854449851</v>
      </c>
    </row>
    <row r="2257" spans="1:20" x14ac:dyDescent="0.25">
      <c r="A2257">
        <f t="shared" si="647"/>
        <v>27759.67115763816</v>
      </c>
      <c r="B2257">
        <f t="shared" si="664"/>
        <v>4418.0888833436302</v>
      </c>
      <c r="C2257" t="str">
        <f t="shared" si="648"/>
        <v>-2.55835574590829-3.89048923023451i</v>
      </c>
      <c r="D2257" t="str">
        <f t="shared" si="649"/>
        <v>3.47799675101707-3.62346803366673i</v>
      </c>
      <c r="E2257" t="str">
        <f t="shared" si="650"/>
        <v>158.579910889709+3.74859000553072i</v>
      </c>
      <c r="F2257" t="str">
        <f t="shared" si="651"/>
        <v>2.90988924433177-33.81357435926i</v>
      </c>
      <c r="G2257" t="str">
        <f t="shared" si="652"/>
        <v>0.999992898206893-0.0026649095053629i</v>
      </c>
      <c r="H2257" t="str">
        <f t="shared" si="653"/>
        <v>45.2006438640372+149.067454142611i</v>
      </c>
      <c r="I2257" t="str">
        <f t="shared" si="654"/>
        <v>35.0172447725503-7.41116229232477i</v>
      </c>
      <c r="K2257" t="str">
        <f t="shared" si="655"/>
        <v>0.00931426468716086-0.045818826290949i</v>
      </c>
      <c r="L2257" t="str">
        <f t="shared" si="656"/>
        <v>0.000833333333333333-0.182489774497636i</v>
      </c>
      <c r="M2257" t="str">
        <f t="shared" si="657"/>
        <v>0.005-0.0642129794756388i</v>
      </c>
      <c r="N2257">
        <f t="shared" si="658"/>
        <v>56.671388323267692</v>
      </c>
      <c r="O2257">
        <f t="shared" si="659"/>
        <v>13.360811237154058</v>
      </c>
      <c r="P2257" s="3">
        <f t="shared" si="660"/>
        <v>13.360811237154058</v>
      </c>
      <c r="Q2257" s="3">
        <f t="shared" si="661"/>
        <v>-123.32861167673231</v>
      </c>
      <c r="R2257">
        <f t="shared" si="662"/>
        <v>56.671388323267692</v>
      </c>
      <c r="S2257">
        <f t="shared" si="663"/>
        <v>4.4180888833436303</v>
      </c>
      <c r="T2257">
        <f t="shared" si="646"/>
        <v>13.360811237154058</v>
      </c>
    </row>
    <row r="2258" spans="1:20" x14ac:dyDescent="0.25">
      <c r="A2258">
        <f t="shared" si="647"/>
        <v>27865.157908037188</v>
      </c>
      <c r="B2258">
        <f t="shared" si="664"/>
        <v>4434.877621100336</v>
      </c>
      <c r="C2258" t="str">
        <f t="shared" si="648"/>
        <v>-2.5377207824111-3.87331631688339i</v>
      </c>
      <c r="D2258" t="str">
        <f t="shared" si="649"/>
        <v>3.47799577450917-3.60991118130064i</v>
      </c>
      <c r="E2258" t="str">
        <f t="shared" si="650"/>
        <v>158.597494383268+3.76810924712146i</v>
      </c>
      <c r="F2258" t="str">
        <f t="shared" si="651"/>
        <v>2.90988908697609-33.6856280196539i</v>
      </c>
      <c r="G2258" t="str">
        <f t="shared" si="652"/>
        <v>0.999992844131102-0.00267503601682756i</v>
      </c>
      <c r="H2258" t="str">
        <f t="shared" si="653"/>
        <v>45.6114641735593+150.107355706023i</v>
      </c>
      <c r="I2258" t="str">
        <f t="shared" si="654"/>
        <v>35.1333760212825-7.44521457925128i</v>
      </c>
      <c r="K2258" t="str">
        <f t="shared" si="655"/>
        <v>0.00926586786455985-0.0456526225517456i</v>
      </c>
      <c r="L2258" t="str">
        <f t="shared" si="656"/>
        <v>0.000833333333333333-0.181798938531217i</v>
      </c>
      <c r="M2258" t="str">
        <f t="shared" si="657"/>
        <v>0.005-0.0639698938788988i</v>
      </c>
      <c r="N2258">
        <f t="shared" si="658"/>
        <v>56.767970349359842</v>
      </c>
      <c r="O2258">
        <f t="shared" si="659"/>
        <v>13.312775668765095</v>
      </c>
      <c r="P2258" s="3">
        <f t="shared" si="660"/>
        <v>13.312775668765095</v>
      </c>
      <c r="Q2258" s="3">
        <f t="shared" si="661"/>
        <v>-123.23202965064016</v>
      </c>
      <c r="R2258">
        <f t="shared" si="662"/>
        <v>56.767970349359842</v>
      </c>
      <c r="S2258">
        <f t="shared" si="663"/>
        <v>4.4348776211003358</v>
      </c>
      <c r="T2258">
        <f t="shared" si="646"/>
        <v>13.312775668765095</v>
      </c>
    </row>
    <row r="2259" spans="1:20" x14ac:dyDescent="0.25">
      <c r="A2259">
        <f t="shared" si="647"/>
        <v>27971.045508087729</v>
      </c>
      <c r="B2259">
        <f t="shared" si="664"/>
        <v>4451.7301560605174</v>
      </c>
      <c r="C2259" t="str">
        <f t="shared" si="648"/>
        <v>-2.51723618535152-3.85624101231428i</v>
      </c>
      <c r="D2259" t="str">
        <f t="shared" si="649"/>
        <v>3.47799479056627-3.59640625862819i</v>
      </c>
      <c r="E2259" t="str">
        <f t="shared" si="650"/>
        <v>158.615226853412+3.7876665234564i</v>
      </c>
      <c r="F2259" t="str">
        <f t="shared" si="651"/>
        <v>2.90988892842226-33.5581662591096i</v>
      </c>
      <c r="G2259" t="str">
        <f t="shared" si="652"/>
        <v>0.999992789643561-0.00268520100738044i</v>
      </c>
      <c r="H2259" t="str">
        <f t="shared" si="653"/>
        <v>46.0299611889664+151.159380090589i</v>
      </c>
      <c r="I2259" t="str">
        <f t="shared" si="654"/>
        <v>35.2511071217224-7.48021146022721i</v>
      </c>
      <c r="K2259" t="str">
        <f t="shared" si="655"/>
        <v>0.0092178222003913-0.0454869735974715i</v>
      </c>
      <c r="L2259" t="str">
        <f t="shared" si="656"/>
        <v>0.000833333333333333-0.181110717803564i</v>
      </c>
      <c r="M2259" t="str">
        <f t="shared" si="657"/>
        <v>0.005-0.0637277285105589i</v>
      </c>
      <c r="N2259">
        <f t="shared" si="658"/>
        <v>56.86472648108213</v>
      </c>
      <c r="O2259">
        <f t="shared" si="659"/>
        <v>13.264807263747983</v>
      </c>
      <c r="P2259" s="3">
        <f t="shared" si="660"/>
        <v>13.264807263747983</v>
      </c>
      <c r="Q2259" s="3">
        <f t="shared" si="661"/>
        <v>-123.13527351891787</v>
      </c>
      <c r="R2259">
        <f t="shared" si="662"/>
        <v>56.86472648108213</v>
      </c>
      <c r="S2259">
        <f t="shared" si="663"/>
        <v>4.4517301560605178</v>
      </c>
      <c r="T2259">
        <f t="shared" si="646"/>
        <v>13.264807263747983</v>
      </c>
    </row>
    <row r="2260" spans="1:20" x14ac:dyDescent="0.25">
      <c r="A2260">
        <f t="shared" si="647"/>
        <v>28077.335481018465</v>
      </c>
      <c r="B2260">
        <f t="shared" si="664"/>
        <v>4468.6467306535478</v>
      </c>
      <c r="C2260" t="str">
        <f t="shared" si="648"/>
        <v>-2.49690090284063-3.83926261555662i</v>
      </c>
      <c r="D2260" t="str">
        <f t="shared" si="649"/>
        <v>3.47799379913174-3.58295307137547i</v>
      </c>
      <c r="E2260" t="str">
        <f t="shared" si="650"/>
        <v>158.633109371713+3.80726188185064i</v>
      </c>
      <c r="F2260" t="str">
        <f t="shared" si="651"/>
        <v>2.90988876866113-33.4311872440466i</v>
      </c>
      <c r="G2260" t="str">
        <f t="shared" si="652"/>
        <v>0.999992734741133-0.00269540462322316i</v>
      </c>
      <c r="H2260" t="str">
        <f t="shared" si="653"/>
        <v>46.4563265450408+152.223740244969i</v>
      </c>
      <c r="I2260" t="str">
        <f t="shared" si="654"/>
        <v>35.3704671289383-7.51617578350037i</v>
      </c>
      <c r="K2260" t="str">
        <f t="shared" si="655"/>
        <v>0.00917012525100609-0.045321878153224i</v>
      </c>
      <c r="L2260" t="str">
        <f t="shared" si="656"/>
        <v>0.000833333333333333-0.180425102414389i</v>
      </c>
      <c r="M2260" t="str">
        <f t="shared" si="657"/>
        <v>0.005-0.0634864798869881i</v>
      </c>
      <c r="N2260">
        <f t="shared" si="658"/>
        <v>56.961654927506771</v>
      </c>
      <c r="O2260">
        <f t="shared" si="659"/>
        <v>13.216906135054012</v>
      </c>
      <c r="P2260" s="3">
        <f t="shared" si="660"/>
        <v>13.216906135054012</v>
      </c>
      <c r="Q2260" s="3">
        <f t="shared" si="661"/>
        <v>-123.03834507249323</v>
      </c>
      <c r="R2260">
        <f t="shared" si="662"/>
        <v>56.961654927506771</v>
      </c>
      <c r="S2260">
        <f t="shared" si="663"/>
        <v>4.468646730653548</v>
      </c>
      <c r="T2260">
        <f t="shared" si="646"/>
        <v>13.216906135054012</v>
      </c>
    </row>
    <row r="2261" spans="1:20" x14ac:dyDescent="0.25">
      <c r="A2261">
        <f t="shared" si="647"/>
        <v>28184.029355846338</v>
      </c>
      <c r="B2261">
        <f t="shared" si="664"/>
        <v>4485.6275882300315</v>
      </c>
      <c r="C2261" t="str">
        <f t="shared" si="648"/>
        <v>-2.47671388974568-3.82238043188933i</v>
      </c>
      <c r="D2261" t="str">
        <f t="shared" si="649"/>
        <v>3.47799280014858-3.56955142601285i</v>
      </c>
      <c r="E2261" t="str">
        <f t="shared" si="650"/>
        <v>158.651143018999+3.82689536773657i</v>
      </c>
      <c r="F2261" t="str">
        <f t="shared" si="651"/>
        <v>2.90988860768355-33.3046891478293i</v>
      </c>
      <c r="G2261" t="str">
        <f t="shared" si="652"/>
        <v>0.99999267942066-0.00270564701111264i</v>
      </c>
      <c r="H2261" t="str">
        <f t="shared" si="653"/>
        <v>46.890757915468+153.300653938083i</v>
      </c>
      <c r="I2261" t="str">
        <f t="shared" si="654"/>
        <v>35.4914857667676-7.55313113933404i</v>
      </c>
      <c r="K2261" t="str">
        <f t="shared" si="655"/>
        <v>0.00912277458817722-0.0451573349403518i</v>
      </c>
      <c r="L2261" t="str">
        <f t="shared" si="656"/>
        <v>0.000833333333333333-0.179742082500886i</v>
      </c>
      <c r="M2261" t="str">
        <f t="shared" si="657"/>
        <v>0.005-0.0632461445377448i</v>
      </c>
      <c r="N2261">
        <f t="shared" si="658"/>
        <v>57.058753897409062</v>
      </c>
      <c r="O2261">
        <f t="shared" si="659"/>
        <v>13.169072394126083</v>
      </c>
      <c r="P2261" s="3">
        <f t="shared" si="660"/>
        <v>13.169072394126083</v>
      </c>
      <c r="Q2261" s="3">
        <f t="shared" si="661"/>
        <v>-122.94124610259094</v>
      </c>
      <c r="R2261">
        <f t="shared" si="662"/>
        <v>57.058753897409062</v>
      </c>
      <c r="S2261">
        <f t="shared" si="663"/>
        <v>4.4856275882300318</v>
      </c>
      <c r="T2261">
        <f t="shared" si="646"/>
        <v>13.169072394126083</v>
      </c>
    </row>
    <row r="2262" spans="1:20" x14ac:dyDescent="0.25">
      <c r="A2262">
        <f t="shared" si="647"/>
        <v>28291.128667398556</v>
      </c>
      <c r="B2262">
        <f t="shared" si="664"/>
        <v>4502.672973065306</v>
      </c>
      <c r="C2262" t="str">
        <f t="shared" si="648"/>
        <v>-2.45667410765574-3.80559377278097i</v>
      </c>
      <c r="D2262" t="str">
        <f t="shared" si="649"/>
        <v>3.47799179355929-3.55620112975207i</v>
      </c>
      <c r="E2262" t="str">
        <f t="shared" si="650"/>
        <v>158.669328885416+3.84656702462928i</v>
      </c>
      <c r="F2262" t="str">
        <f t="shared" si="651"/>
        <v>2.90988844548021-33.1786701507398i</v>
      </c>
      <c r="G2262" t="str">
        <f t="shared" si="652"/>
        <v>0.999992623678959-0.00271592831836329i</v>
      </c>
      <c r="H2262" t="str">
        <f t="shared" si="653"/>
        <v>47.333459241932+154.390343886485i</v>
      </c>
      <c r="I2262" t="str">
        <f t="shared" si="654"/>
        <v>35.6141934460096-7.59110188855672i</v>
      </c>
      <c r="K2262" t="str">
        <f t="shared" si="655"/>
        <v>0.00907576779902502-0.0449933426765518i</v>
      </c>
      <c r="L2262" t="str">
        <f t="shared" si="656"/>
        <v>0.000833333333333333-0.179061648237583i</v>
      </c>
      <c r="M2262" t="str">
        <f t="shared" si="657"/>
        <v>0.005-0.0630067190055238i</v>
      </c>
      <c r="N2262">
        <f t="shared" si="658"/>
        <v>57.156021599367051</v>
      </c>
      <c r="O2262">
        <f t="shared" si="659"/>
        <v>13.121306150901153</v>
      </c>
      <c r="P2262" s="3">
        <f t="shared" si="660"/>
        <v>13.121306150901153</v>
      </c>
      <c r="Q2262" s="3">
        <f t="shared" si="661"/>
        <v>-122.84397840063295</v>
      </c>
      <c r="R2262">
        <f t="shared" si="662"/>
        <v>57.156021599367051</v>
      </c>
      <c r="S2262">
        <f t="shared" si="663"/>
        <v>4.5026729730653061</v>
      </c>
      <c r="T2262">
        <f t="shared" si="646"/>
        <v>13.121306150901153</v>
      </c>
    </row>
    <row r="2263" spans="1:20" x14ac:dyDescent="0.25">
      <c r="A2263">
        <f t="shared" si="647"/>
        <v>28398.634956334674</v>
      </c>
      <c r="B2263">
        <f t="shared" si="664"/>
        <v>4519.7831303629546</v>
      </c>
      <c r="C2263" t="str">
        <f t="shared" si="648"/>
        <v>-2.4367805248481-3.78890195583174i</v>
      </c>
      <c r="D2263" t="str">
        <f t="shared" si="649"/>
        <v>3.47799077930598-3.5429019905436i</v>
      </c>
      <c r="E2263" t="str">
        <f t="shared" si="650"/>
        <v>158.68766807051+3.86627689409176i</v>
      </c>
      <c r="F2263" t="str">
        <f t="shared" si="651"/>
        <v>2.90988828204181-33.0531284399528i</v>
      </c>
      <c r="G2263" t="str">
        <f t="shared" si="652"/>
        <v>0.999992567512823-0.00272624869284908i</v>
      </c>
      <c r="H2263" t="str">
        <f t="shared" si="653"/>
        <v>47.784640973334+155.493037885297i</v>
      </c>
      <c r="I2263" t="str">
        <f t="shared" si="654"/>
        <v>35.7386212831558-7.63011319238981i</v>
      </c>
      <c r="K2263" t="str">
        <f t="shared" si="655"/>
        <v>0.00902910248594358-0.0448299000759686i</v>
      </c>
      <c r="L2263" t="str">
        <f t="shared" si="656"/>
        <v>0.000833333333333333-0.178383789836205i</v>
      </c>
      <c r="M2263" t="str">
        <f t="shared" si="657"/>
        <v>0.005-0.0627681998461084i</v>
      </c>
      <c r="N2263">
        <f t="shared" si="658"/>
        <v>57.253456241861684</v>
      </c>
      <c r="O2263">
        <f t="shared" si="659"/>
        <v>13.073607513815775</v>
      </c>
      <c r="P2263" s="3">
        <f t="shared" si="660"/>
        <v>13.073607513815775</v>
      </c>
      <c r="Q2263" s="3">
        <f t="shared" si="661"/>
        <v>-122.74654375813832</v>
      </c>
      <c r="R2263">
        <f t="shared" si="662"/>
        <v>57.253456241861684</v>
      </c>
      <c r="S2263">
        <f t="shared" si="663"/>
        <v>4.5197831303629545</v>
      </c>
      <c r="T2263">
        <f t="shared" si="646"/>
        <v>13.073607513815775</v>
      </c>
    </row>
    <row r="2264" spans="1:20" x14ac:dyDescent="0.25">
      <c r="A2264">
        <f t="shared" si="647"/>
        <v>28506.549769168749</v>
      </c>
      <c r="B2264">
        <f t="shared" si="664"/>
        <v>4536.9583062583342</v>
      </c>
      <c r="C2264" t="str">
        <f t="shared" si="648"/>
        <v>-2.41703211625431-3.77230430471527i</v>
      </c>
      <c r="D2264" t="str">
        <f t="shared" si="649"/>
        <v>3.4779897573303-3.52965381707375i</v>
      </c>
      <c r="E2264" t="str">
        <f t="shared" si="650"/>
        <v>158.706161683299+3.88602501569711i</v>
      </c>
      <c r="F2264" t="str">
        <f t="shared" si="651"/>
        <v>2.90988811735895-32.9280622095083i</v>
      </c>
      <c r="G2264" t="str">
        <f t="shared" si="652"/>
        <v>0.999992510919019-0.00273660828300567i</v>
      </c>
      <c r="H2264" t="str">
        <f t="shared" si="653"/>
        <v>48.2445203156458+156.60896894282i</v>
      </c>
      <c r="I2264" t="str">
        <f t="shared" si="654"/>
        <v>35.864801119675-7.6701910436174i</v>
      </c>
      <c r="K2264" t="str">
        <f t="shared" si="655"/>
        <v>0.00898277626652708-0.0446670058492919i</v>
      </c>
      <c r="L2264" t="str">
        <f t="shared" si="656"/>
        <v>0.000833333333333333-0.177708497545532i</v>
      </c>
      <c r="M2264" t="str">
        <f t="shared" si="657"/>
        <v>0.005-0.0625305836283208i</v>
      </c>
      <c r="N2264">
        <f t="shared" si="658"/>
        <v>57.351056033376409</v>
      </c>
      <c r="O2264">
        <f t="shared" si="659"/>
        <v>13.025976589810197</v>
      </c>
      <c r="P2264" s="3">
        <f t="shared" si="660"/>
        <v>13.025976589810197</v>
      </c>
      <c r="Q2264" s="3">
        <f t="shared" si="661"/>
        <v>-122.64894396662359</v>
      </c>
      <c r="R2264">
        <f t="shared" si="662"/>
        <v>57.351056033376409</v>
      </c>
      <c r="S2264">
        <f t="shared" si="663"/>
        <v>4.5369583062583345</v>
      </c>
      <c r="T2264">
        <f t="shared" si="646"/>
        <v>13.025976589810197</v>
      </c>
    </row>
    <row r="2265" spans="1:20" x14ac:dyDescent="0.25">
      <c r="A2265">
        <f t="shared" si="647"/>
        <v>28614.874658291592</v>
      </c>
      <c r="B2265">
        <f t="shared" si="664"/>
        <v>4554.1987478221163</v>
      </c>
      <c r="C2265" t="str">
        <f t="shared" si="648"/>
        <v>-2.39742786342633-3.75580014912118i</v>
      </c>
      <c r="D2265" t="str">
        <f t="shared" si="649"/>
        <v>3.47798872757347-3.51645641876199i</v>
      </c>
      <c r="E2265" t="str">
        <f t="shared" si="650"/>
        <v>158.724810842352+3.90581142699332i</v>
      </c>
      <c r="F2265" t="str">
        <f t="shared" si="651"/>
        <v>2.90988795142213-32.8034696602865i</v>
      </c>
      <c r="G2265" t="str">
        <f t="shared" si="652"/>
        <v>0.999992453894292-0.00274700723783257i</v>
      </c>
      <c r="H2265" t="str">
        <f t="shared" si="653"/>
        <v>48.7133214929417+157.738375418908i</v>
      </c>
      <c r="I2265" t="str">
        <f t="shared" si="654"/>
        <v>35.9927655418728-7.71136229916903i</v>
      </c>
      <c r="K2265" t="str">
        <f t="shared" si="655"/>
        <v>0.00893678677349516-0.0445046587038508i</v>
      </c>
      <c r="L2265" t="str">
        <f t="shared" si="656"/>
        <v>0.000833333333333333-0.177035761651257i</v>
      </c>
      <c r="M2265" t="str">
        <f t="shared" si="657"/>
        <v>0.005-0.0622938669339718i</v>
      </c>
      <c r="N2265">
        <f t="shared" si="658"/>
        <v>57.448819182496734</v>
      </c>
      <c r="O2265">
        <f t="shared" si="659"/>
        <v>12.978413484333194</v>
      </c>
      <c r="P2265" s="3">
        <f t="shared" si="660"/>
        <v>12.978413484333194</v>
      </c>
      <c r="Q2265" s="3">
        <f t="shared" si="661"/>
        <v>-122.55118081750327</v>
      </c>
      <c r="R2265">
        <f t="shared" si="662"/>
        <v>57.448819182496734</v>
      </c>
      <c r="S2265">
        <f t="shared" si="663"/>
        <v>4.5541987478221166</v>
      </c>
      <c r="T2265">
        <f t="shared" si="646"/>
        <v>12.978413484333194</v>
      </c>
    </row>
    <row r="2266" spans="1:20" x14ac:dyDescent="0.25">
      <c r="A2266">
        <f t="shared" si="647"/>
        <v>28723.611181993099</v>
      </c>
      <c r="B2266">
        <f t="shared" si="664"/>
        <v>4571.5047030638407</v>
      </c>
      <c r="C2266" t="str">
        <f t="shared" si="648"/>
        <v>-2.37796675450279-3.73938882469818i</v>
      </c>
      <c r="D2266" t="str">
        <f t="shared" si="649"/>
        <v>3.47798768997621-3.50330960575821i</v>
      </c>
      <c r="E2266" t="str">
        <f t="shared" si="650"/>
        <v>158.743616675862+3.92563616346633i</v>
      </c>
      <c r="F2266" t="str">
        <f t="shared" si="651"/>
        <v>2.90988778422181-32.6793489999818i</v>
      </c>
      <c r="G2266" t="str">
        <f t="shared" si="652"/>
        <v>0.999992396435359-0.00275744570689524i</v>
      </c>
      <c r="H2266" t="str">
        <f t="shared" si="653"/>
        <v>49.1912760201647+158.881501167161i</v>
      </c>
      <c r="I2266" t="str">
        <f t="shared" si="654"/>
        <v>36.1225479013312-7.75365471418507i</v>
      </c>
      <c r="K2266" t="str">
        <f t="shared" si="655"/>
        <v>0.00889113165461973-0.0443428573437109i</v>
      </c>
      <c r="L2266" t="str">
        <f t="shared" si="656"/>
        <v>0.000833333333333333-0.176365572475849i</v>
      </c>
      <c r="M2266" t="str">
        <f t="shared" si="657"/>
        <v>0.005-0.0620580463578123i</v>
      </c>
      <c r="N2266">
        <f t="shared" si="658"/>
        <v>57.546743898009154</v>
      </c>
      <c r="O2266">
        <f t="shared" si="659"/>
        <v>12.930918301347162</v>
      </c>
      <c r="P2266" s="3">
        <f t="shared" si="660"/>
        <v>12.930918301347162</v>
      </c>
      <c r="Q2266" s="3">
        <f t="shared" si="661"/>
        <v>-122.45325610199085</v>
      </c>
      <c r="R2266">
        <f t="shared" si="662"/>
        <v>57.546743898009154</v>
      </c>
      <c r="S2266">
        <f t="shared" si="663"/>
        <v>4.5715047030638409</v>
      </c>
      <c r="T2266">
        <f t="shared" si="646"/>
        <v>12.930918301347162</v>
      </c>
    </row>
    <row r="2267" spans="1:20" x14ac:dyDescent="0.25">
      <c r="A2267">
        <f t="shared" si="647"/>
        <v>28832.760904484672</v>
      </c>
      <c r="B2267">
        <f t="shared" si="664"/>
        <v>4588.8764209354831</v>
      </c>
      <c r="C2267" t="str">
        <f t="shared" si="648"/>
        <v>-2.35864778417511-3.72306967299761i</v>
      </c>
      <c r="D2267" t="str">
        <f t="shared" si="649"/>
        <v>3.47798664447884-3.49021318893998i</v>
      </c>
      <c r="E2267" t="str">
        <f t="shared" si="650"/>
        <v>158.762580321723+3.94549925850132i</v>
      </c>
      <c r="F2267" t="str">
        <f t="shared" si="651"/>
        <v>2.90988761574837-32.5556984430766i</v>
      </c>
      <c r="G2267" t="str">
        <f t="shared" si="652"/>
        <v>0.999992338538916-0.00276792384032727i</v>
      </c>
      <c r="H2267" t="str">
        <f t="shared" si="653"/>
        <v>49.6786229882446+160.038595681074i</v>
      </c>
      <c r="I2267" t="str">
        <f t="shared" si="654"/>
        <v>36.2541823359561-7.79709697764455i</v>
      </c>
      <c r="K2267" t="str">
        <f t="shared" si="655"/>
        <v>0.00884580857265048-0.0441816004697657i</v>
      </c>
      <c r="L2267" t="str">
        <f t="shared" si="656"/>
        <v>0.000833333333333333-0.175697920378411i</v>
      </c>
      <c r="M2267" t="str">
        <f t="shared" si="657"/>
        <v>0.005-0.0618231185074837i</v>
      </c>
      <c r="N2267">
        <f t="shared" si="658"/>
        <v>57.644828389001063</v>
      </c>
      <c r="O2267">
        <f t="shared" si="659"/>
        <v>12.883491143333163</v>
      </c>
      <c r="P2267" s="3">
        <f t="shared" si="660"/>
        <v>12.883491143333163</v>
      </c>
      <c r="Q2267" s="3">
        <f t="shared" si="661"/>
        <v>-122.35517161099894</v>
      </c>
      <c r="R2267">
        <f t="shared" si="662"/>
        <v>57.644828389001063</v>
      </c>
      <c r="S2267">
        <f t="shared" si="663"/>
        <v>4.5888764209354829</v>
      </c>
      <c r="T2267">
        <f t="shared" si="646"/>
        <v>12.883491143333163</v>
      </c>
    </row>
    <row r="2268" spans="1:20" x14ac:dyDescent="0.25">
      <c r="A2268">
        <f t="shared" si="647"/>
        <v>28942.325395921718</v>
      </c>
      <c r="B2268">
        <f t="shared" si="664"/>
        <v>4606.3141513350383</v>
      </c>
      <c r="C2268" t="str">
        <f t="shared" si="648"/>
        <v>-2.33946995365392-3.70684204141774i</v>
      </c>
      <c r="D2268" t="str">
        <f t="shared" si="649"/>
        <v>3.47798559102127-3.47716697990981i</v>
      </c>
      <c r="E2268" t="str">
        <f t="shared" si="650"/>
        <v>158.781702927611+3.96540074334592i</v>
      </c>
      <c r="F2268" t="str">
        <f t="shared" si="651"/>
        <v>2.90988744599214-32.4325162108163i</v>
      </c>
      <c r="G2268" t="str">
        <f t="shared" si="652"/>
        <v>0.999992280201631-0.00277844178883251i</v>
      </c>
      <c r="H2268" t="str">
        <f t="shared" si="653"/>
        <v>50.1756093621814+161.209914244182i</v>
      </c>
      <c r="I2268" t="str">
        <f t="shared" si="654"/>
        <v>36.387703791639-7.84171874963312i</v>
      </c>
      <c r="K2268" t="str">
        <f t="shared" si="655"/>
        <v>0.00880081520524126-0.0440208867798316i</v>
      </c>
      <c r="L2268" t="str">
        <f t="shared" si="656"/>
        <v>0.000833333333333333-0.175032795754544i</v>
      </c>
      <c r="M2268" t="str">
        <f t="shared" si="657"/>
        <v>0.005-0.0615890800034705i</v>
      </c>
      <c r="N2268">
        <f t="shared" si="658"/>
        <v>57.743070864958923</v>
      </c>
      <c r="O2268">
        <f t="shared" si="659"/>
        <v>12.836132111296781</v>
      </c>
      <c r="P2268" s="3">
        <f t="shared" si="660"/>
        <v>12.836132111296781</v>
      </c>
      <c r="Q2268" s="3">
        <f t="shared" si="661"/>
        <v>-122.25692913504108</v>
      </c>
      <c r="R2268">
        <f t="shared" si="662"/>
        <v>57.743070864958923</v>
      </c>
      <c r="S2268">
        <f t="shared" si="663"/>
        <v>4.6063141513350381</v>
      </c>
      <c r="T2268">
        <f t="shared" si="646"/>
        <v>12.836132111296781</v>
      </c>
    </row>
    <row r="2269" spans="1:20" x14ac:dyDescent="0.25">
      <c r="A2269">
        <f t="shared" si="647"/>
        <v>29052.306232426221</v>
      </c>
      <c r="B2269">
        <f t="shared" si="664"/>
        <v>4623.8181451101118</v>
      </c>
      <c r="C2269" t="str">
        <f t="shared" si="648"/>
        <v>-2.32043227063527-3.69070528314819i</v>
      </c>
      <c r="D2269" t="str">
        <f t="shared" si="649"/>
        <v>3.47798452954284-3.46417079099245i</v>
      </c>
      <c r="E2269" t="str">
        <f t="shared" si="650"/>
        <v>158.800985651061+3.98534064707097i</v>
      </c>
      <c r="F2269" t="str">
        <f t="shared" si="651"/>
        <v>2.90988727494331-32.3098005311828i</v>
      </c>
      <c r="G2269" t="str">
        <f t="shared" si="652"/>
        <v>0.999992221420147-0.00278899970368726i</v>
      </c>
      <c r="H2269" t="str">
        <f t="shared" si="653"/>
        <v>50.6824902927925+162.39571808432i</v>
      </c>
      <c r="I2269" t="str">
        <f t="shared" si="654"/>
        <v>36.5231480445548-7.88755070034162i</v>
      </c>
      <c r="K2269" t="str">
        <f t="shared" si="655"/>
        <v>0.00875614924487609-0.0438607149687376i</v>
      </c>
      <c r="L2269" t="str">
        <f t="shared" si="656"/>
        <v>0.000833333333333333-0.174370189036206i</v>
      </c>
      <c r="M2269" t="str">
        <f t="shared" si="657"/>
        <v>0.005-0.0613559274790502i</v>
      </c>
      <c r="N2269">
        <f t="shared" si="658"/>
        <v>57.841469535866594</v>
      </c>
      <c r="O2269">
        <f t="shared" si="659"/>
        <v>12.78884130477336</v>
      </c>
      <c r="P2269" s="3">
        <f t="shared" si="660"/>
        <v>12.78884130477336</v>
      </c>
      <c r="Q2269" s="3">
        <f t="shared" si="661"/>
        <v>-122.15853046413341</v>
      </c>
      <c r="R2269">
        <f t="shared" si="662"/>
        <v>57.841469535866594</v>
      </c>
      <c r="S2269">
        <f t="shared" si="663"/>
        <v>4.6238181451101115</v>
      </c>
      <c r="T2269">
        <f t="shared" si="646"/>
        <v>12.78884130477336</v>
      </c>
    </row>
    <row r="2270" spans="1:20" x14ac:dyDescent="0.25">
      <c r="A2270">
        <f t="shared" si="647"/>
        <v>29162.704996109442</v>
      </c>
      <c r="B2270">
        <f t="shared" si="664"/>
        <v>4641.3886540615304</v>
      </c>
      <c r="C2270" t="str">
        <f t="shared" si="648"/>
        <v>-2.30153374926704-3.67465875711523i</v>
      </c>
      <c r="D2270" t="str">
        <f t="shared" si="649"/>
        <v>3.47798345998249-3.45122443523219i</v>
      </c>
      <c r="E2270" t="str">
        <f t="shared" si="650"/>
        <v>158.820429659544+4.00531899653153i</v>
      </c>
      <c r="F2270" t="str">
        <f t="shared" si="651"/>
        <v>2.90988710259207-32.1875496388698i</v>
      </c>
      <c r="G2270" t="str">
        <f t="shared" si="652"/>
        <v>0.999992162191081-0.00279959773674242i</v>
      </c>
      <c r="H2270" t="str">
        <f t="shared" si="653"/>
        <v>51.1995294428037+163.596274532053i</v>
      </c>
      <c r="I2270" t="str">
        <f t="shared" si="654"/>
        <v>36.6605517241096-7.93462455088084i</v>
      </c>
      <c r="K2270" t="str">
        <f t="shared" si="655"/>
        <v>0.00871180839879532-0.0437010837284174i</v>
      </c>
      <c r="L2270" t="str">
        <f t="shared" si="656"/>
        <v>0.000833333333333333-0.173710090691578i</v>
      </c>
      <c r="M2270" t="str">
        <f t="shared" si="657"/>
        <v>0.005-0.0611236575802452i</v>
      </c>
      <c r="N2270">
        <f t="shared" si="658"/>
        <v>57.940022612303778</v>
      </c>
      <c r="O2270">
        <f t="shared" si="659"/>
        <v>12.741618821834155</v>
      </c>
      <c r="P2270" s="3">
        <f t="shared" si="660"/>
        <v>12.741618821834155</v>
      </c>
      <c r="Q2270" s="3">
        <f t="shared" si="661"/>
        <v>-122.05997738769622</v>
      </c>
      <c r="R2270">
        <f t="shared" si="662"/>
        <v>57.940022612303778</v>
      </c>
      <c r="S2270">
        <f t="shared" si="663"/>
        <v>4.6413886540615303</v>
      </c>
      <c r="T2270">
        <f t="shared" si="646"/>
        <v>12.741618821834155</v>
      </c>
    </row>
    <row r="2271" spans="1:20" x14ac:dyDescent="0.25">
      <c r="A2271">
        <f t="shared" si="647"/>
        <v>29273.523275094656</v>
      </c>
      <c r="B2271">
        <f t="shared" si="664"/>
        <v>4659.0259309469639</v>
      </c>
      <c r="C2271" t="str">
        <f t="shared" si="648"/>
        <v>-2.28277341011535-3.65870182792754i</v>
      </c>
      <c r="D2271" t="str">
        <f t="shared" si="649"/>
        <v>3.4779823822787-3.43832772639018i</v>
      </c>
      <c r="E2271" t="str">
        <f t="shared" si="650"/>
        <v>158.840036130554+4.02533581632771i</v>
      </c>
      <c r="F2271" t="str">
        <f t="shared" si="651"/>
        <v>2.90988692892848-32.0657617752571i</v>
      </c>
      <c r="G2271" t="str">
        <f t="shared" si="652"/>
        <v>0.999992102511027-0.00281023604042567i</v>
      </c>
      <c r="H2271" t="str">
        <f t="shared" si="653"/>
        <v>51.7269993280649+164.811857183381i</v>
      </c>
      <c r="I2271" t="str">
        <f t="shared" si="654"/>
        <v>36.7999523365552-7.98297311601426i</v>
      </c>
      <c r="K2271" t="str">
        <f t="shared" si="655"/>
        <v>0.00866779038892176-0.0435419917479975i</v>
      </c>
      <c r="L2271" t="str">
        <f t="shared" si="656"/>
        <v>0.000833333333333333-0.173052491224924i</v>
      </c>
      <c r="M2271" t="str">
        <f t="shared" si="657"/>
        <v>0.005-0.0608922669657753i</v>
      </c>
      <c r="N2271">
        <f t="shared" si="658"/>
        <v>58.038728305544453</v>
      </c>
      <c r="O2271">
        <f t="shared" si="659"/>
        <v>12.694464759092634</v>
      </c>
      <c r="P2271" s="3">
        <f t="shared" si="660"/>
        <v>12.694464759092634</v>
      </c>
      <c r="Q2271" s="3">
        <f t="shared" si="661"/>
        <v>-121.96127169445555</v>
      </c>
      <c r="R2271">
        <f t="shared" si="662"/>
        <v>58.038728305544453</v>
      </c>
      <c r="S2271">
        <f t="shared" si="663"/>
        <v>4.6590259309469637</v>
      </c>
      <c r="T2271">
        <f t="shared" si="646"/>
        <v>12.694464759092634</v>
      </c>
    </row>
    <row r="2272" spans="1:20" x14ac:dyDescent="0.25">
      <c r="A2272">
        <f t="shared" si="647"/>
        <v>29384.762663540016</v>
      </c>
      <c r="B2272">
        <f t="shared" si="664"/>
        <v>4676.7302294845622</v>
      </c>
      <c r="C2272" t="str">
        <f t="shared" si="648"/>
        <v>-2.26415028013099-3.64283386582222i</v>
      </c>
      <c r="D2272" t="str">
        <f t="shared" si="649"/>
        <v>3.4779812963695-3.42548047894176i</v>
      </c>
      <c r="E2272" t="str">
        <f t="shared" si="650"/>
        <v>158.859806251679+4.04539112876428i</v>
      </c>
      <c r="F2272" t="str">
        <f t="shared" si="651"/>
        <v>2.90988675394257-31.9444351883856i</v>
      </c>
      <c r="G2272" t="str">
        <f t="shared" si="652"/>
        <v>0.999992042376549-0.0028209147677437i</v>
      </c>
      <c r="H2272" t="str">
        <f t="shared" si="653"/>
        <v>52.265181674658+166.042746066775i</v>
      </c>
      <c r="I2272" t="str">
        <f t="shared" si="654"/>
        <v>36.9413882892859-8.0326303489052i</v>
      </c>
      <c r="K2272" t="str">
        <f t="shared" si="655"/>
        <v>0.00862409295178698-0.0433834377138871i</v>
      </c>
      <c r="L2272" t="str">
        <f t="shared" si="656"/>
        <v>0.000833333333333333-0.172397381176453i</v>
      </c>
      <c r="M2272" t="str">
        <f t="shared" si="657"/>
        <v>0.005-0.0606617523070088i</v>
      </c>
      <c r="N2272">
        <f t="shared" si="658"/>
        <v>58.137584827653285</v>
      </c>
      <c r="O2272">
        <f t="shared" si="659"/>
        <v>12.647379211710494</v>
      </c>
      <c r="P2272" s="3">
        <f t="shared" si="660"/>
        <v>12.647379211710494</v>
      </c>
      <c r="Q2272" s="3">
        <f t="shared" si="661"/>
        <v>-121.86241517234672</v>
      </c>
      <c r="R2272">
        <f t="shared" si="662"/>
        <v>58.137584827653285</v>
      </c>
      <c r="S2272">
        <f t="shared" si="663"/>
        <v>4.6767302294845621</v>
      </c>
      <c r="T2272">
        <f t="shared" si="646"/>
        <v>12.647379211710494</v>
      </c>
    </row>
    <row r="2273" spans="1:20" x14ac:dyDescent="0.25">
      <c r="A2273">
        <f t="shared" si="647"/>
        <v>29496.424761661467</v>
      </c>
      <c r="B2273">
        <f t="shared" si="664"/>
        <v>4694.5018043566033</v>
      </c>
      <c r="C2273" t="str">
        <f t="shared" si="648"/>
        <v>-2.24566339261593-3.62705424661157i</v>
      </c>
      <c r="D2273" t="str">
        <f t="shared" si="649"/>
        <v>3.47798020219237-3.41268250807374i</v>
      </c>
      <c r="E2273" t="str">
        <f t="shared" si="650"/>
        <v>158.879741220692+4.06548495381032i</v>
      </c>
      <c r="F2273" t="str">
        <f t="shared" si="651"/>
        <v>2.90988657762426-31.8235681329311i</v>
      </c>
      <c r="G2273" t="str">
        <f t="shared" si="652"/>
        <v>0.999991981784189-0.00283163407228436i</v>
      </c>
      <c r="H2273" t="str">
        <f t="shared" si="653"/>
        <v>52.8143677927636+167.289227814635i</v>
      </c>
      <c r="I2273" t="str">
        <f t="shared" si="654"/>
        <v>37.0848989158336-8.08363138799105i</v>
      </c>
      <c r="K2273" t="str">
        <f t="shared" si="655"/>
        <v>0.00858071383845731-0.043225420309864i</v>
      </c>
      <c r="L2273" t="str">
        <f t="shared" si="656"/>
        <v>0.000833333333333333-0.171744751122189i</v>
      </c>
      <c r="M2273" t="str">
        <f t="shared" si="657"/>
        <v>0.005-0.0604321102879145i</v>
      </c>
      <c r="N2273">
        <f t="shared" si="658"/>
        <v>58.236590391583604</v>
      </c>
      <c r="O2273">
        <f t="shared" si="659"/>
        <v>12.600362273404397</v>
      </c>
      <c r="P2273" s="3">
        <f t="shared" si="660"/>
        <v>12.600362273404397</v>
      </c>
      <c r="Q2273" s="3">
        <f t="shared" si="661"/>
        <v>-121.7634096084164</v>
      </c>
      <c r="R2273">
        <f t="shared" si="662"/>
        <v>58.236590391583604</v>
      </c>
      <c r="S2273">
        <f t="shared" si="663"/>
        <v>4.6945018043566034</v>
      </c>
      <c r="T2273">
        <f t="shared" si="646"/>
        <v>12.600362273404397</v>
      </c>
    </row>
    <row r="2274" spans="1:20" x14ac:dyDescent="0.25">
      <c r="A2274">
        <f t="shared" si="647"/>
        <v>29608.511175755779</v>
      </c>
      <c r="B2274">
        <f t="shared" si="664"/>
        <v>4712.3409112131585</v>
      </c>
      <c r="C2274" t="str">
        <f t="shared" si="648"/>
        <v>-2.22731178718993-3.61136235163035i</v>
      </c>
      <c r="D2274" t="str">
        <f t="shared" si="649"/>
        <v>3.4779790996844-3.39993362968182i</v>
      </c>
      <c r="E2274" t="str">
        <f t="shared" si="650"/>
        <v>158.899842245625+4.08561730905727i</v>
      </c>
      <c r="F2274" t="str">
        <f t="shared" si="651"/>
        <v>2.9098863999634-31.7031588701806i</v>
      </c>
      <c r="G2274" t="str">
        <f t="shared" si="652"/>
        <v>0.999991920730459-0.00284239410821888i</v>
      </c>
      <c r="H2274" t="str">
        <f t="shared" si="653"/>
        <v>53.3748589681596+168.551595839214i</v>
      </c>
      <c r="I2274" t="str">
        <f t="shared" si="654"/>
        <v>37.2305245015772-8.13601260609653i</v>
      </c>
      <c r="K2274" t="str">
        <f t="shared" si="655"/>
        <v>0.00853765081446075-0.0430679382171627i</v>
      </c>
      <c r="L2274" t="str">
        <f t="shared" si="656"/>
        <v>0.000833333333333333-0.171094591673828i</v>
      </c>
      <c r="M2274" t="str">
        <f t="shared" si="657"/>
        <v>0.005-0.0602033376050155i</v>
      </c>
      <c r="N2274">
        <f t="shared" si="658"/>
        <v>58.335743211273808</v>
      </c>
      <c r="O2274">
        <f t="shared" si="659"/>
        <v>12.553414036452965</v>
      </c>
      <c r="P2274" s="3">
        <f t="shared" si="660"/>
        <v>12.553414036452965</v>
      </c>
      <c r="Q2274" s="3">
        <f t="shared" si="661"/>
        <v>-121.66425678872619</v>
      </c>
      <c r="R2274">
        <f t="shared" si="662"/>
        <v>58.335743211273808</v>
      </c>
      <c r="S2274">
        <f t="shared" si="663"/>
        <v>4.7123409112131585</v>
      </c>
      <c r="T2274">
        <f t="shared" si="646"/>
        <v>12.553414036452965</v>
      </c>
    </row>
    <row r="2275" spans="1:20" x14ac:dyDescent="0.25">
      <c r="A2275">
        <f t="shared" si="647"/>
        <v>29721.023518223654</v>
      </c>
      <c r="B2275">
        <f t="shared" si="664"/>
        <v>4730.2478066757685</v>
      </c>
      <c r="C2275" t="str">
        <f t="shared" si="648"/>
        <v>-2.20909450975709-3.59575756768338i</v>
      </c>
      <c r="D2275" t="str">
        <f t="shared" si="649"/>
        <v>3.47797798878217-3.38723366036785i</v>
      </c>
      <c r="E2275" t="str">
        <f t="shared" si="650"/>
        <v>158.920110544859+4.10578820967792i</v>
      </c>
      <c r="F2275" t="str">
        <f t="shared" si="651"/>
        <v>2.90988622094978-31.5832056680062i</v>
      </c>
      <c r="G2275" t="str">
        <f t="shared" si="652"/>
        <v>0.999991859211847-0.00285319503030408i</v>
      </c>
      <c r="H2275" t="str">
        <f t="shared" si="653"/>
        <v>53.9469668723048+169.830150513106i</v>
      </c>
      <c r="I2275" t="str">
        <f t="shared" si="654"/>
        <v>37.3783063101824-8.18981166190691i</v>
      </c>
      <c r="K2275" t="str">
        <f t="shared" si="655"/>
        <v>0.00849490165971274-0.0429109901145586i</v>
      </c>
      <c r="L2275" t="str">
        <f t="shared" si="656"/>
        <v>0.000833333333333333-0.17044689347861i</v>
      </c>
      <c r="M2275" t="str">
        <f t="shared" si="657"/>
        <v>0.005-0.0599754309673395i</v>
      </c>
      <c r="N2275">
        <f t="shared" si="658"/>
        <v>58.435041501744024</v>
      </c>
      <c r="O2275">
        <f t="shared" si="659"/>
        <v>12.506534591703563</v>
      </c>
      <c r="P2275" s="3">
        <f t="shared" si="660"/>
        <v>12.506534591703563</v>
      </c>
      <c r="Q2275" s="3">
        <f t="shared" si="661"/>
        <v>-121.56495849825598</v>
      </c>
      <c r="R2275">
        <f t="shared" si="662"/>
        <v>58.435041501744024</v>
      </c>
      <c r="S2275">
        <f t="shared" si="663"/>
        <v>4.7302478066757683</v>
      </c>
      <c r="T2275">
        <f t="shared" si="646"/>
        <v>12.506534591703563</v>
      </c>
    </row>
    <row r="2276" spans="1:20" x14ac:dyDescent="0.25">
      <c r="A2276">
        <f t="shared" si="647"/>
        <v>29833.963407592899</v>
      </c>
      <c r="B2276">
        <f t="shared" si="664"/>
        <v>4748.2227483411361</v>
      </c>
      <c r="C2276" t="str">
        <f t="shared" si="648"/>
        <v>-2.19101061247265-3.58023928699379i</v>
      </c>
      <c r="D2276" t="str">
        <f t="shared" si="649"/>
        <v>3.47797686942174-3.37458241743728i</v>
      </c>
      <c r="E2276" t="str">
        <f t="shared" si="650"/>
        <v>158.940547347206+4.12599766838368i</v>
      </c>
      <c r="F2276" t="str">
        <f t="shared" si="651"/>
        <v>2.9098860405731-31.4637068008409i</v>
      </c>
      <c r="G2276" t="str">
        <f t="shared" si="652"/>
        <v>0.999991797224812-0.00286403699388462i</v>
      </c>
      <c r="H2276" t="str">
        <f t="shared" si="653"/>
        <v>54.5310139920064+171.12519935432i</v>
      </c>
      <c r="I2276" t="str">
        <f t="shared" si="654"/>
        <v>37.5282866107853-8.24506755393153i</v>
      </c>
      <c r="K2276" t="str">
        <f t="shared" si="655"/>
        <v>0.0084524641684429-0.0427545746784527i</v>
      </c>
      <c r="L2276" t="str">
        <f t="shared" si="656"/>
        <v>0.000833333333333333-0.169801647219177i</v>
      </c>
      <c r="M2276" t="str">
        <f t="shared" si="657"/>
        <v>0.005-0.0597483870963735i</v>
      </c>
      <c r="N2276">
        <f t="shared" si="658"/>
        <v>58.534483479190854</v>
      </c>
      <c r="O2276">
        <f t="shared" si="659"/>
        <v>12.459724028579826</v>
      </c>
      <c r="P2276" s="3">
        <f t="shared" si="660"/>
        <v>12.459724028579826</v>
      </c>
      <c r="Q2276" s="3">
        <f t="shared" si="661"/>
        <v>-121.46551652080915</v>
      </c>
      <c r="R2276">
        <f t="shared" si="662"/>
        <v>58.534483479190854</v>
      </c>
      <c r="S2276">
        <f t="shared" si="663"/>
        <v>4.7482227483411359</v>
      </c>
      <c r="T2276">
        <f t="shared" si="646"/>
        <v>12.459724028579826</v>
      </c>
    </row>
    <row r="2277" spans="1:20" x14ac:dyDescent="0.25">
      <c r="A2277">
        <f t="shared" si="647"/>
        <v>29947.332468541754</v>
      </c>
      <c r="B2277">
        <f t="shared" si="664"/>
        <v>4766.2659947848324</v>
      </c>
      <c r="C2277" t="str">
        <f t="shared" si="648"/>
        <v>-2.17305915370951-3.56480690715162i</v>
      </c>
      <c r="D2277" t="str">
        <f t="shared" si="649"/>
        <v>3.47797574153874-3.36197971889646i</v>
      </c>
      <c r="E2277" t="str">
        <f t="shared" si="650"/>
        <v>158.961153891989+4.14624569538226i</v>
      </c>
      <c r="F2277" t="str">
        <f t="shared" si="651"/>
        <v>2.90988585882297-31.3446605496531i</v>
      </c>
      <c r="G2277" t="str">
        <f t="shared" si="652"/>
        <v>0.999991734765789-0.00287492015489519i</v>
      </c>
      <c r="H2277" t="str">
        <f t="shared" si="653"/>
        <v>55.1273340797339+172.43705721601i</v>
      </c>
      <c r="I2277" t="str">
        <f t="shared" si="654"/>
        <v>37.6805087059357-8.30182067709284i</v>
      </c>
      <c r="K2277" t="str">
        <f t="shared" si="655"/>
        <v>0.00841033614912139-0.0425986905829549i</v>
      </c>
      <c r="L2277" t="str">
        <f t="shared" si="656"/>
        <v>0.000833333333333333-0.169158843613446i</v>
      </c>
      <c r="M2277" t="str">
        <f t="shared" si="657"/>
        <v>0.005-0.0595222027260146i</v>
      </c>
      <c r="N2277">
        <f t="shared" si="658"/>
        <v>58.634067361084959</v>
      </c>
      <c r="O2277">
        <f t="shared" si="659"/>
        <v>12.412982435088789</v>
      </c>
      <c r="P2277" s="3">
        <f t="shared" si="660"/>
        <v>12.412982435088789</v>
      </c>
      <c r="Q2277" s="3">
        <f t="shared" si="661"/>
        <v>-121.36593263891504</v>
      </c>
      <c r="R2277">
        <f t="shared" si="662"/>
        <v>58.634067361084959</v>
      </c>
      <c r="S2277">
        <f t="shared" si="663"/>
        <v>4.766265994784832</v>
      </c>
      <c r="T2277">
        <f t="shared" si="646"/>
        <v>12.412982435088789</v>
      </c>
    </row>
    <row r="2278" spans="1:20" x14ac:dyDescent="0.25">
      <c r="A2278">
        <f t="shared" si="647"/>
        <v>30061.13233192221</v>
      </c>
      <c r="B2278">
        <f t="shared" si="664"/>
        <v>4784.3778055650146</v>
      </c>
      <c r="C2278" t="str">
        <f t="shared" si="648"/>
        <v>-2.15523919802525-3.54945983106304i</v>
      </c>
      <c r="D2278" t="str">
        <f t="shared" si="649"/>
        <v>3.4779746050683-3.34942538345009i</v>
      </c>
      <c r="E2278" t="str">
        <f t="shared" si="650"/>
        <v>158.981931429134+4.16653229833328i</v>
      </c>
      <c r="F2278" t="str">
        <f t="shared" si="651"/>
        <v>2.90988567568894-31.2260652019227i</v>
      </c>
      <c r="G2278" t="str">
        <f t="shared" si="652"/>
        <v>0.999991671831183-0.00288584466986278i</v>
      </c>
      <c r="H2278" t="str">
        <f t="shared" si="653"/>
        <v>55.7362726256972+173.766046480885i</v>
      </c>
      <c r="I2278" t="str">
        <f t="shared" si="654"/>
        <v>37.835016960312-8.36011288208546i</v>
      </c>
      <c r="K2278" t="str">
        <f t="shared" si="655"/>
        <v>0.00836851542438577-0.0424433364999664i</v>
      </c>
      <c r="L2278" t="str">
        <f t="shared" si="656"/>
        <v>0.000833333333333333-0.168518473414471i</v>
      </c>
      <c r="M2278" t="str">
        <f t="shared" si="657"/>
        <v>0.005-0.0592968746025248i</v>
      </c>
      <c r="N2278">
        <f t="shared" si="658"/>
        <v>58.733791366263802</v>
      </c>
      <c r="O2278">
        <f t="shared" si="659"/>
        <v>12.366309897828929</v>
      </c>
      <c r="P2278" s="3">
        <f t="shared" si="660"/>
        <v>12.366309897828929</v>
      </c>
      <c r="Q2278" s="3">
        <f t="shared" si="661"/>
        <v>-121.2662086337362</v>
      </c>
      <c r="R2278">
        <f t="shared" si="662"/>
        <v>58.733791366263802</v>
      </c>
      <c r="S2278">
        <f t="shared" si="663"/>
        <v>4.7843778055650148</v>
      </c>
      <c r="T2278">
        <f t="shared" si="646"/>
        <v>12.366309897828929</v>
      </c>
    </row>
    <row r="2279" spans="1:20" x14ac:dyDescent="0.25">
      <c r="A2279">
        <f t="shared" si="647"/>
        <v>30175.364634783513</v>
      </c>
      <c r="B2279">
        <f t="shared" si="664"/>
        <v>4802.5584412261614</v>
      </c>
      <c r="C2279" t="str">
        <f t="shared" si="648"/>
        <v>-2.13754981612888-3.53419746689998i</v>
      </c>
      <c r="D2279" t="str">
        <f t="shared" si="649"/>
        <v>3.477973459945-3.33691923049854i</v>
      </c>
      <c r="E2279" t="str">
        <f t="shared" si="650"/>
        <v>159.002881219251+4.18685748230527i</v>
      </c>
      <c r="F2279" t="str">
        <f t="shared" si="651"/>
        <v>2.90988549116047-31.1079190516154i</v>
      </c>
      <c r="G2279" t="str">
        <f t="shared" si="652"/>
        <v>0.999991608417373-0.00289681069590892i</v>
      </c>
      <c r="H2279" t="str">
        <f t="shared" si="653"/>
        <v>56.3581873528857+175.112497260339i</v>
      </c>
      <c r="I2279" t="str">
        <f t="shared" si="654"/>
        <v>37.9918568302215-8.41998753765848i</v>
      </c>
      <c r="K2279" t="str">
        <f t="shared" si="655"/>
        <v>0.00832699983096746-0.0422885110992618i</v>
      </c>
      <c r="L2279" t="str">
        <f t="shared" si="656"/>
        <v>0.000833333333333333-0.167880527410311i</v>
      </c>
      <c r="M2279" t="str">
        <f t="shared" si="657"/>
        <v>0.005-0.0590723994844837i</v>
      </c>
      <c r="N2279">
        <f t="shared" si="658"/>
        <v>58.833653715027324</v>
      </c>
      <c r="O2279">
        <f t="shared" si="659"/>
        <v>12.319706501997976</v>
      </c>
      <c r="P2279" s="3">
        <f t="shared" si="660"/>
        <v>12.319706501997976</v>
      </c>
      <c r="Q2279" s="3">
        <f t="shared" si="661"/>
        <v>-121.16634628497268</v>
      </c>
      <c r="R2279">
        <f t="shared" si="662"/>
        <v>58.833653715027324</v>
      </c>
      <c r="S2279">
        <f t="shared" si="663"/>
        <v>4.8025584412261617</v>
      </c>
      <c r="T2279">
        <f t="shared" si="646"/>
        <v>12.319706501997976</v>
      </c>
    </row>
    <row r="2280" spans="1:20" x14ac:dyDescent="0.25">
      <c r="A2280">
        <f t="shared" si="647"/>
        <v>30290.031020395694</v>
      </c>
      <c r="B2280">
        <f t="shared" si="664"/>
        <v>4820.8081633028214</v>
      </c>
      <c r="C2280" t="str">
        <f t="shared" si="648"/>
        <v>-2.11999008484783-3.51901922805035i</v>
      </c>
      <c r="D2280" t="str">
        <f t="shared" si="649"/>
        <v>3.47797230610301-3.32446108013528i</v>
      </c>
      <c r="E2280" t="str">
        <f t="shared" si="650"/>
        <v>159.024004533727+4.20722124972987i</v>
      </c>
      <c r="F2280" t="str">
        <f t="shared" si="651"/>
        <v>2.90988530522693-30.9902203991592i</v>
      </c>
      <c r="G2280" t="str">
        <f t="shared" si="652"/>
        <v>0.999991544520711-0.00290781839075192i</v>
      </c>
      <c r="H2280" t="str">
        <f t="shared" si="653"/>
        <v>56.9934487363388+176.476747598317i</v>
      </c>
      <c r="I2280" t="str">
        <f t="shared" si="654"/>
        <v>38.1510748939009-8.48148959598645i</v>
      </c>
      <c r="K2280" t="str">
        <f t="shared" si="655"/>
        <v>0.00828578721961877-0.042134213048569i</v>
      </c>
      <c r="L2280" t="str">
        <f t="shared" si="656"/>
        <v>0.000833333333333333-0.167244996423901i</v>
      </c>
      <c r="M2280" t="str">
        <f t="shared" si="657"/>
        <v>0.005-0.0588487741427415i</v>
      </c>
      <c r="N2280">
        <f t="shared" si="658"/>
        <v>58.933652629232071</v>
      </c>
      <c r="O2280">
        <f t="shared" si="659"/>
        <v>12.273172331401314</v>
      </c>
      <c r="P2280" s="3">
        <f t="shared" si="660"/>
        <v>12.273172331401314</v>
      </c>
      <c r="Q2280" s="3">
        <f t="shared" si="661"/>
        <v>-121.06634737076793</v>
      </c>
      <c r="R2280">
        <f t="shared" si="662"/>
        <v>58.933652629232071</v>
      </c>
      <c r="S2280">
        <f t="shared" si="663"/>
        <v>4.8208081633028215</v>
      </c>
      <c r="T2280">
        <f t="shared" si="646"/>
        <v>12.273172331401314</v>
      </c>
    </row>
    <row r="2281" spans="1:20" x14ac:dyDescent="0.25">
      <c r="A2281">
        <f t="shared" si="647"/>
        <v>30405.133138273199</v>
      </c>
      <c r="B2281">
        <f t="shared" si="664"/>
        <v>4839.1272343233722</v>
      </c>
      <c r="C2281" t="str">
        <f t="shared" si="648"/>
        <v>-2.10255908709484-3.50392453306827i</v>
      </c>
      <c r="D2281" t="str">
        <f t="shared" si="649"/>
        <v>3.47797114347592-3.31205075314435i</v>
      </c>
      <c r="E2281" t="str">
        <f t="shared" si="650"/>
        <v>159.045302654804+4.22762360035707i</v>
      </c>
      <c r="F2281" t="str">
        <f t="shared" si="651"/>
        <v>2.90988511787765-30.8729675514193i</v>
      </c>
      <c r="G2281" t="str">
        <f t="shared" si="652"/>
        <v>0.99999148013752-0.00291886791270914i</v>
      </c>
      <c r="H2281" t="str">
        <f t="shared" si="653"/>
        <v>57.6424405479803+177.859143679916i</v>
      </c>
      <c r="I2281" t="str">
        <f t="shared" si="654"/>
        <v>38.3127188826234-8.54466566129856i</v>
      </c>
      <c r="K2281" t="str">
        <f t="shared" si="655"/>
        <v>0.00824487545503932-0.0419804410136477i</v>
      </c>
      <c r="L2281" t="str">
        <f t="shared" si="656"/>
        <v>0.000833333333333333-0.166611871312912i</v>
      </c>
      <c r="M2281" t="str">
        <f t="shared" si="657"/>
        <v>0.005-0.058625995360372i</v>
      </c>
      <c r="N2281">
        <f t="shared" si="658"/>
        <v>59.033786332383059</v>
      </c>
      <c r="O2281">
        <f t="shared" si="659"/>
        <v>12.22670746845961</v>
      </c>
      <c r="P2281" s="3">
        <f t="shared" si="660"/>
        <v>12.22670746845961</v>
      </c>
      <c r="Q2281" s="3">
        <f t="shared" si="661"/>
        <v>-120.96621366761694</v>
      </c>
      <c r="R2281">
        <f t="shared" si="662"/>
        <v>59.033786332383059</v>
      </c>
      <c r="S2281">
        <f t="shared" si="663"/>
        <v>4.8391272343233727</v>
      </c>
      <c r="T2281">
        <f t="shared" si="646"/>
        <v>12.22670746845961</v>
      </c>
    </row>
    <row r="2282" spans="1:20" x14ac:dyDescent="0.25">
      <c r="A2282">
        <f t="shared" si="647"/>
        <v>30520.672644198636</v>
      </c>
      <c r="B2282">
        <f t="shared" si="664"/>
        <v>4857.515917813801</v>
      </c>
      <c r="C2282" t="str">
        <f t="shared" si="648"/>
        <v>-2.08525591183519-3.48891280562566i</v>
      </c>
      <c r="D2282" t="str">
        <f t="shared" si="649"/>
        <v>3.47796997199687-3.29968807099768i</v>
      </c>
      <c r="E2282" t="str">
        <f t="shared" si="650"/>
        <v>159.06677687568+4.24806453120995i</v>
      </c>
      <c r="F2282" t="str">
        <f t="shared" si="651"/>
        <v>2.90988492910183-30.7561588216743i</v>
      </c>
      <c r="G2282" t="str">
        <f t="shared" si="652"/>
        <v>0.999991415264095-0.0029299594206993i</v>
      </c>
      <c r="H2282" t="str">
        <f t="shared" si="653"/>
        <v>58.3055604284443+179.260040044701i</v>
      </c>
      <c r="I2282" t="str">
        <f t="shared" si="654"/>
        <v>38.4768377126227-8.609564061952i</v>
      </c>
      <c r="K2282" t="str">
        <f t="shared" si="655"/>
        <v>0.00820426241580345-0.0418271936583699i</v>
      </c>
      <c r="L2282" t="str">
        <f t="shared" si="656"/>
        <v>0.000833333333333333-0.165981142969627i</v>
      </c>
      <c r="M2282" t="str">
        <f t="shared" si="657"/>
        <v>0.005-0.0584040599326282i</v>
      </c>
      <c r="N2282">
        <f t="shared" si="658"/>
        <v>59.134053049728692</v>
      </c>
      <c r="O2282">
        <f t="shared" si="659"/>
        <v>12.180311994218552</v>
      </c>
      <c r="P2282" s="3">
        <f t="shared" si="660"/>
        <v>12.180311994218552</v>
      </c>
      <c r="Q2282" s="3">
        <f t="shared" si="661"/>
        <v>-120.86594695027131</v>
      </c>
      <c r="R2282">
        <f t="shared" si="662"/>
        <v>59.134053049728692</v>
      </c>
      <c r="S2282">
        <f t="shared" si="663"/>
        <v>4.8575159178138012</v>
      </c>
      <c r="T2282">
        <f t="shared" si="646"/>
        <v>12.180311994218552</v>
      </c>
    </row>
    <row r="2283" spans="1:20" x14ac:dyDescent="0.25">
      <c r="A2283">
        <f t="shared" si="647"/>
        <v>30636.651200246593</v>
      </c>
      <c r="B2283">
        <f t="shared" si="664"/>
        <v>4875.9744783014939</v>
      </c>
      <c r="C2283" t="str">
        <f t="shared" si="648"/>
        <v>-2.06807965405371-3.4739834744633i</v>
      </c>
      <c r="D2283" t="str">
        <f t="shared" si="649"/>
        <v>3.47796879159845-3.28737285585259i</v>
      </c>
      <c r="E2283" t="str">
        <f t="shared" si="650"/>
        <v>159.088428500588+4.26854403653679i</v>
      </c>
      <c r="F2283" t="str">
        <f t="shared" si="651"/>
        <v>2.90988473888861-30.6397925295909i</v>
      </c>
      <c r="G2283" t="str">
        <f t="shared" si="652"/>
        <v>0.999991349896704-0.00294109307424471i</v>
      </c>
      <c r="H2283" t="str">
        <f t="shared" si="653"/>
        <v>58.9832204874104+180.679799804717i</v>
      </c>
      <c r="I2283" t="str">
        <f t="shared" si="654"/>
        <v>38.6434815178425-8.67623492614406i</v>
      </c>
      <c r="K2283" t="str">
        <f t="shared" si="655"/>
        <v>0.00816394599428709-0.0416744696447959i</v>
      </c>
      <c r="L2283" t="str">
        <f t="shared" si="656"/>
        <v>0.000833333333333333-0.165352802320808i</v>
      </c>
      <c r="M2283" t="str">
        <f t="shared" si="657"/>
        <v>0.005-0.058182964666894i</v>
      </c>
      <c r="N2283">
        <f t="shared" si="658"/>
        <v>59.234451008351215</v>
      </c>
      <c r="O2283">
        <f t="shared" si="659"/>
        <v>12.133985988356685</v>
      </c>
      <c r="P2283" s="3">
        <f t="shared" si="660"/>
        <v>12.133985988356685</v>
      </c>
      <c r="Q2283" s="3">
        <f t="shared" si="661"/>
        <v>-120.76554899164879</v>
      </c>
      <c r="R2283">
        <f t="shared" si="662"/>
        <v>59.234451008351215</v>
      </c>
      <c r="S2283">
        <f t="shared" si="663"/>
        <v>4.8759744783014938</v>
      </c>
      <c r="T2283">
        <f t="shared" si="646"/>
        <v>12.133985988356685</v>
      </c>
    </row>
    <row r="2284" spans="1:20" x14ac:dyDescent="0.25">
      <c r="A2284">
        <f t="shared" si="647"/>
        <v>30753.070474807533</v>
      </c>
      <c r="B2284">
        <f t="shared" si="664"/>
        <v>4894.5031813190399</v>
      </c>
      <c r="C2284" t="str">
        <f t="shared" si="648"/>
        <v>-2.05102941472206-3.45913597334311i</v>
      </c>
      <c r="D2284" t="str">
        <f t="shared" si="649"/>
        <v>3.47796760221277-3.27510493054921i</v>
      </c>
      <c r="E2284" t="str">
        <f t="shared" si="650"/>
        <v>159.110258844893+4.28906210776505i</v>
      </c>
      <c r="F2284" t="str">
        <f t="shared" si="651"/>
        <v>2.90988454722705-30.5238670012012i</v>
      </c>
      <c r="G2284" t="str">
        <f t="shared" si="652"/>
        <v>0.999991284031586-0.00295226903347359i</v>
      </c>
      <c r="H2284" t="str">
        <f t="shared" si="653"/>
        <v>59.6758479340524+182.118794867141i</v>
      </c>
      <c r="I2284" t="str">
        <f t="shared" si="654"/>
        <v>38.8127016835191-8.74473026147194i</v>
      </c>
      <c r="K2284" t="str">
        <f t="shared" si="655"/>
        <v>0.0081239240965951-0.0415222676332518i</v>
      </c>
      <c r="L2284" t="str">
        <f t="shared" si="656"/>
        <v>0.000833333333333333-0.164726840327563i</v>
      </c>
      <c r="M2284" t="str">
        <f t="shared" si="657"/>
        <v>0.005-0.05796270638264i</v>
      </c>
      <c r="N2284">
        <f t="shared" si="658"/>
        <v>59.334978437259565</v>
      </c>
      <c r="O2284">
        <f t="shared" si="659"/>
        <v>12.087729529195064</v>
      </c>
      <c r="P2284" s="3">
        <f t="shared" si="660"/>
        <v>12.087729529195064</v>
      </c>
      <c r="Q2284" s="3">
        <f t="shared" si="661"/>
        <v>-120.66502156274044</v>
      </c>
      <c r="R2284">
        <f t="shared" si="662"/>
        <v>59.334978437259565</v>
      </c>
      <c r="S2284">
        <f t="shared" si="663"/>
        <v>4.8945031813190401</v>
      </c>
      <c r="T2284">
        <f t="shared" ref="T2284:T2347" si="665">P2284</f>
        <v>12.087729529195064</v>
      </c>
    </row>
    <row r="2285" spans="1:20" x14ac:dyDescent="0.25">
      <c r="A2285">
        <f t="shared" ref="A2285:A2348" si="666">2*PI()*B2285</f>
        <v>30869.9321426118</v>
      </c>
      <c r="B2285">
        <f t="shared" si="664"/>
        <v>4913.102293408052</v>
      </c>
      <c r="C2285" t="str">
        <f t="shared" ref="C2285:C2348" si="667">IMPRODUCT(D2285,E2285,$C$40,,K2285,$C$41)</f>
        <v>-2.03410430076599-3.44436974100038i</v>
      </c>
      <c r="D2285" t="str">
        <f t="shared" ref="D2285:D2348" si="668">IMDIV(IMPRODUCT($C$37,$C$38,COMPLEX(1,A2285/$C$38)),IMSUM(-1*A2285*A2285/$C$39,COMPLEX(0,1*A2285)))</f>
        <v>3.47796640377141-3.26288411860795i</v>
      </c>
      <c r="E2285" t="str">
        <f t="shared" ref="E2285:E2348" si="669">IMDIV(IMPRODUCT(IMSUM(F2285,G2285),$C$29,H2285),IMSUM(1,I2285))</f>
        <v>159.132269235176+4.3096187334527i</v>
      </c>
      <c r="F2285" t="str">
        <f t="shared" ref="F2285:F2348" si="670">IMDIV(IMPRODUCT($C$14,$C$15,COMPLEX(1,A2285/$C$15)),IMSUM(-1*A2285*A2285/$C$16,COMPLEX(0,A2285)))</f>
        <v>2.90988435410612-30.4083805688772i</v>
      </c>
      <c r="G2285" t="str">
        <f t="shared" ref="G2285:G2348" si="671">IMDIV(1,COMPLEX(1,A2285*$C$9*$C$10))</f>
        <v>0.99999121766495-0.00296348745912237i</v>
      </c>
      <c r="H2285" t="str">
        <f t="shared" ref="H2285:H2348" si="672">IMDIV($C$3,IMSUM(K2285,COMPLEX(0,$C$28*A2285)))</f>
        <v>60.3838857393024+183.577406161491i</v>
      </c>
      <c r="I2285" t="str">
        <f t="shared" ref="I2285:I2348" si="673">IMPRODUCT(F2285,$C$29,H2285,$C$31)</f>
        <v>38.9845508805951-8.81510403855783i</v>
      </c>
      <c r="K2285" t="str">
        <f t="shared" ref="K2285:K2348" si="674">IF($C$26&lt;=0,IMDIV(1,IMSUM(IMDIV(1,L2285),1/$C$18)),IMDIV(1,IMSUM(IMDIV(1,L2285),1/$C$18,IMDIV(1,M2285))))</f>
        <v>0.00808419464248836-0.0413705862824047i</v>
      </c>
      <c r="L2285" t="str">
        <f t="shared" ref="L2285:L2348" si="675">IMSUM($C$21/$C$22,IMDIV(1,COMPLEX(0,$C$20*$C$22*A2285)))</f>
        <v>0.000833333333333333-0.164103247985219i</v>
      </c>
      <c r="M2285" t="str">
        <f t="shared" ref="M2285:M2348" si="676">IMSUM($C$25/$C$26,IMDIV(1,COMPLEX(0,$C$24*$C$26*A2285)))</f>
        <v>0.005-0.0577432819113767i</v>
      </c>
      <c r="N2285">
        <f t="shared" ref="N2285:N2348" si="677">ABS(R2285)</f>
        <v>59.4356335674794</v>
      </c>
      <c r="O2285">
        <f t="shared" ref="O2285:O2348" si="678">ABS(P2285)</f>
        <v>12.04154269370612</v>
      </c>
      <c r="P2285" s="3">
        <f t="shared" ref="P2285:P2348" si="679">20*LOG10(IMABS(C2285))</f>
        <v>12.04154269370612</v>
      </c>
      <c r="Q2285" s="3">
        <f t="shared" ref="Q2285:Q2348" si="680">IMARGUMENT(C2285)*180/PI()</f>
        <v>-120.5643664325206</v>
      </c>
      <c r="R2285">
        <f t="shared" ref="R2285:R2348" si="681">IF(Q2285&lt;0,Q2285+180,Q2285-180)</f>
        <v>59.4356335674794</v>
      </c>
      <c r="S2285">
        <f t="shared" ref="S2285:S2348" si="682">B2285/1000</f>
        <v>4.9131022934080519</v>
      </c>
      <c r="T2285">
        <f t="shared" si="665"/>
        <v>12.04154269370612</v>
      </c>
    </row>
    <row r="2286" spans="1:20" x14ac:dyDescent="0.25">
      <c r="A2286">
        <f t="shared" si="666"/>
        <v>30987.237884753722</v>
      </c>
      <c r="B2286">
        <f t="shared" ref="B2286:B2349" si="683">B2285*(1+B$42)</f>
        <v>4931.7720821230023</v>
      </c>
      <c r="C2286" t="str">
        <f t="shared" si="667"/>
        <v>-2.01730342503279-3.42968422109695i</v>
      </c>
      <c r="D2286" t="str">
        <f t="shared" si="668"/>
        <v>3.47796519620544-3.25071024422692i</v>
      </c>
      <c r="E2286" t="str">
        <f t="shared" si="669"/>
        <v>159.154461009338+4.33021389924063i</v>
      </c>
      <c r="F2286" t="str">
        <f t="shared" si="670"/>
        <v>2.9098841595147-30.2933315713078i</v>
      </c>
      <c r="G2286" t="str">
        <f t="shared" si="671"/>
        <v>0.999991150792979-0.00297474851253799i</v>
      </c>
      <c r="H2286" t="str">
        <f t="shared" si="672"/>
        <v>61.1077933317549+185.056023871306i</v>
      </c>
      <c r="I2286" t="str">
        <f t="shared" si="673"/>
        <v>39.1590831009719-8.88741227897776i</v>
      </c>
      <c r="K2286" t="str">
        <f t="shared" si="674"/>
        <v>0.00804475556531133-0.041219424249338i</v>
      </c>
      <c r="L2286" t="str">
        <f t="shared" si="675"/>
        <v>0.000833333333333333-0.163482016323191i</v>
      </c>
      <c r="M2286" t="str">
        <f t="shared" si="676"/>
        <v>0.005-0.0575246880966097i</v>
      </c>
      <c r="N2286">
        <f t="shared" si="677"/>
        <v>59.536414632144385</v>
      </c>
      <c r="O2286">
        <f t="shared" si="678"/>
        <v>11.995425557523731</v>
      </c>
      <c r="P2286" s="3">
        <f t="shared" si="679"/>
        <v>11.995425557523731</v>
      </c>
      <c r="Q2286" s="3">
        <f t="shared" si="680"/>
        <v>-120.46358536785561</v>
      </c>
      <c r="R2286">
        <f t="shared" si="681"/>
        <v>59.536414632144385</v>
      </c>
      <c r="S2286">
        <f t="shared" si="682"/>
        <v>4.9317720821230022</v>
      </c>
      <c r="T2286">
        <f t="shared" si="665"/>
        <v>11.995425557523731</v>
      </c>
    </row>
    <row r="2287" spans="1:20" x14ac:dyDescent="0.25">
      <c r="A2287">
        <f t="shared" si="666"/>
        <v>31104.989388715789</v>
      </c>
      <c r="B2287">
        <f t="shared" si="683"/>
        <v>4950.5128160350696</v>
      </c>
      <c r="C2287" t="str">
        <f t="shared" si="667"/>
        <v>-2.00062590625859-3.41507886217412i</v>
      </c>
      <c r="D2287" t="str">
        <f t="shared" si="668"/>
        <v>3.47796397944536-3.23858313227944i</v>
      </c>
      <c r="E2287" t="str">
        <f t="shared" si="669"/>
        <v>159.176835516679+4.35084758780204i</v>
      </c>
      <c r="F2287" t="str">
        <f t="shared" si="670"/>
        <v>2.90988396344161-30.1787183534745i</v>
      </c>
      <c r="G2287" t="str">
        <f t="shared" si="671"/>
        <v>0.999991083411824-0.00298605235568018i</v>
      </c>
      <c r="H2287" t="str">
        <f t="shared" si="672"/>
        <v>61.8480473291356+186.555047670147i</v>
      </c>
      <c r="I2287" t="str">
        <f t="shared" si="673"/>
        <v>39.3363536935939-8.96171314774197i</v>
      </c>
      <c r="K2287" t="str">
        <f t="shared" si="674"/>
        <v>0.00800560481191948-0.0410687801896241i</v>
      </c>
      <c r="L2287" t="str">
        <f t="shared" si="675"/>
        <v>0.000833333333333333-0.162863136404853i</v>
      </c>
      <c r="M2287" t="str">
        <f t="shared" si="676"/>
        <v>0.005-0.057306921793793i</v>
      </c>
      <c r="N2287">
        <f t="shared" si="677"/>
        <v>59.637319866584562</v>
      </c>
      <c r="O2287">
        <f t="shared" si="678"/>
        <v>11.949378194951981</v>
      </c>
      <c r="P2287" s="3">
        <f t="shared" si="679"/>
        <v>11.949378194951981</v>
      </c>
      <c r="Q2287" s="3">
        <f t="shared" si="680"/>
        <v>-120.36268013341544</v>
      </c>
      <c r="R2287">
        <f t="shared" si="681"/>
        <v>59.637319866584562</v>
      </c>
      <c r="S2287">
        <f t="shared" si="682"/>
        <v>4.9505128160350695</v>
      </c>
      <c r="T2287">
        <f t="shared" si="665"/>
        <v>11.949378194951981</v>
      </c>
    </row>
    <row r="2288" spans="1:20" x14ac:dyDescent="0.25">
      <c r="A2288">
        <f t="shared" si="666"/>
        <v>31223.188348392909</v>
      </c>
      <c r="B2288">
        <f t="shared" si="683"/>
        <v>4969.3247647360031</v>
      </c>
      <c r="C2288" t="str">
        <f t="shared" si="667"/>
        <v>-1.98407086903607-3.40055311760692i</v>
      </c>
      <c r="D2288" t="str">
        <f t="shared" si="668"/>
        <v>3.47796275342121-3.22650260831153i</v>
      </c>
      <c r="E2288" t="str">
        <f t="shared" si="669"/>
        <v>159.199394118+4.37151977879448i</v>
      </c>
      <c r="F2288" t="str">
        <f t="shared" si="670"/>
        <v>2.90988376587556-30.0645392666275i</v>
      </c>
      <c r="G2288" t="str">
        <f t="shared" si="671"/>
        <v>0.999991015517608-0.00299739915112387i</v>
      </c>
      <c r="H2288" t="str">
        <f t="shared" si="672"/>
        <v>62.6051423073759+188.074886961754i</v>
      </c>
      <c r="I2288" t="str">
        <f t="shared" si="673"/>
        <v>39.5164194013575-9.03806705059112i</v>
      </c>
      <c r="K2288" t="str">
        <f t="shared" si="674"/>
        <v>0.00796674034260724-0.0409186527573993i</v>
      </c>
      <c r="L2288" t="str">
        <f t="shared" si="675"/>
        <v>0.000833333333333333-0.162246599327409i</v>
      </c>
      <c r="M2288" t="str">
        <f t="shared" si="676"/>
        <v>0.005-0.0570899798702861i</v>
      </c>
      <c r="N2288">
        <f t="shared" si="677"/>
        <v>59.738347508416581</v>
      </c>
      <c r="O2288">
        <f t="shared" si="678"/>
        <v>11.903400678976162</v>
      </c>
      <c r="P2288" s="3">
        <f t="shared" si="679"/>
        <v>11.903400678976162</v>
      </c>
      <c r="Q2288" s="3">
        <f t="shared" si="680"/>
        <v>-120.26165249158342</v>
      </c>
      <c r="R2288">
        <f t="shared" si="681"/>
        <v>59.738347508416581</v>
      </c>
      <c r="S2288">
        <f t="shared" si="682"/>
        <v>4.9693247647360028</v>
      </c>
      <c r="T2288">
        <f t="shared" si="665"/>
        <v>11.903400678976162</v>
      </c>
    </row>
    <row r="2289" spans="1:20" x14ac:dyDescent="0.25">
      <c r="A2289">
        <f t="shared" si="666"/>
        <v>31341.836464116805</v>
      </c>
      <c r="B2289">
        <f t="shared" si="683"/>
        <v>4988.2081988420005</v>
      </c>
      <c r="C2289" t="str">
        <f t="shared" si="667"/>
        <v>-1.96763744378192-3.38610644555806i</v>
      </c>
      <c r="D2289" t="str">
        <f t="shared" si="668"/>
        <v>3.47796151806245-3.21446849853932i</v>
      </c>
      <c r="E2289" t="str">
        <f t="shared" si="669"/>
        <v>159.222138185698+4.3922304488078i</v>
      </c>
      <c r="F2289" t="str">
        <f t="shared" si="670"/>
        <v>2.9098835668052-29.9507926682622i</v>
      </c>
      <c r="G2289" t="str">
        <f t="shared" si="671"/>
        <v>0.999990947106425-0.00300878906206145i</v>
      </c>
      <c r="H2289" t="str">
        <f t="shared" si="672"/>
        <v>63.3795916094995+189.615961124185i</v>
      </c>
      <c r="I2289" t="str">
        <f t="shared" si="673"/>
        <v>39.699338398845-9.1165367363956i</v>
      </c>
      <c r="K2289" t="str">
        <f t="shared" si="674"/>
        <v>0.0079281601310355-0.040769040605434i</v>
      </c>
      <c r="L2289" t="str">
        <f t="shared" si="675"/>
        <v>0.000833333333333333-0.161632396221766i</v>
      </c>
      <c r="M2289" t="str">
        <f t="shared" si="676"/>
        <v>0.005-0.0568738592053059i</v>
      </c>
      <c r="N2289">
        <f t="shared" si="677"/>
        <v>59.839495797631884</v>
      </c>
      <c r="O2289">
        <f t="shared" si="678"/>
        <v>11.857493081272217</v>
      </c>
      <c r="P2289" s="3">
        <f t="shared" si="679"/>
        <v>11.857493081272217</v>
      </c>
      <c r="Q2289" s="3">
        <f t="shared" si="680"/>
        <v>-120.16050420236812</v>
      </c>
      <c r="R2289">
        <f t="shared" si="681"/>
        <v>59.839495797631884</v>
      </c>
      <c r="S2289">
        <f t="shared" si="682"/>
        <v>4.9882081988420008</v>
      </c>
      <c r="T2289">
        <f t="shared" si="665"/>
        <v>11.857493081272217</v>
      </c>
    </row>
    <row r="2290" spans="1:20" x14ac:dyDescent="0.25">
      <c r="A2290">
        <f t="shared" si="666"/>
        <v>31460.935442680453</v>
      </c>
      <c r="B2290">
        <f t="shared" si="683"/>
        <v>5007.1633899976005</v>
      </c>
      <c r="C2290" t="str">
        <f t="shared" si="667"/>
        <v>-1.95132476670461-3.37173830893257i</v>
      </c>
      <c r="D2290" t="str">
        <f t="shared" si="668"/>
        <v>3.477960273298-3.20248062984666i</v>
      </c>
      <c r="E2290" t="str">
        <f t="shared" si="669"/>
        <v>159.245069103854+4.41297957131307i</v>
      </c>
      <c r="F2290" t="str">
        <f t="shared" si="670"/>
        <v>2.90988336621902-29.8374769220955i</v>
      </c>
      <c r="G2290" t="str">
        <f t="shared" si="671"/>
        <v>0.999990878174339-0.00302022225230517i</v>
      </c>
      <c r="H2290" t="str">
        <f t="shared" si="672"/>
        <v>64.1719281966159+191.178699757639i</v>
      </c>
      <c r="I2290" t="str">
        <f t="shared" si="673"/>
        <v>39.8851703308564-9.19718740495451i</v>
      </c>
      <c r="K2290" t="str">
        <f t="shared" si="674"/>
        <v>0.00788986216415977-0.0406199423852048i</v>
      </c>
      <c r="L2290" t="str">
        <f t="shared" si="675"/>
        <v>0.000833333333333333-0.161020518252407i</v>
      </c>
      <c r="M2290" t="str">
        <f t="shared" si="676"/>
        <v>0.005-0.0566585566898844i</v>
      </c>
      <c r="N2290">
        <f t="shared" si="677"/>
        <v>59.940762976682905</v>
      </c>
      <c r="O2290">
        <f t="shared" si="678"/>
        <v>11.811655472217112</v>
      </c>
      <c r="P2290" s="3">
        <f t="shared" si="679"/>
        <v>11.811655472217112</v>
      </c>
      <c r="Q2290" s="3">
        <f t="shared" si="680"/>
        <v>-120.0592370233171</v>
      </c>
      <c r="R2290">
        <f t="shared" si="681"/>
        <v>59.940762976682905</v>
      </c>
      <c r="S2290">
        <f t="shared" si="682"/>
        <v>5.0071633899976007</v>
      </c>
      <c r="T2290">
        <f t="shared" si="665"/>
        <v>11.811655472217112</v>
      </c>
    </row>
    <row r="2291" spans="1:20" x14ac:dyDescent="0.25">
      <c r="A2291">
        <f t="shared" si="666"/>
        <v>31580.486997362637</v>
      </c>
      <c r="B2291">
        <f t="shared" si="683"/>
        <v>5026.1906108795911</v>
      </c>
      <c r="C2291" t="str">
        <f t="shared" si="667"/>
        <v>-1.93513197977221-3.35744817533315i</v>
      </c>
      <c r="D2291" t="str">
        <f t="shared" si="668"/>
        <v>3.47795901905626-3.19053882978257i</v>
      </c>
      <c r="E2291" t="str">
        <f t="shared" si="669"/>
        <v>159.26818826834+4.43376711661188i</v>
      </c>
      <c r="F2291" t="str">
        <f t="shared" si="670"/>
        <v>2.90988316410554-29.7245903980424i</v>
      </c>
      <c r="G2291" t="str">
        <f t="shared" si="671"/>
        <v>0.999990808717383-0.00303169888628942i</v>
      </c>
      <c r="H2291" t="str">
        <f t="shared" si="672"/>
        <v>64.982705543508+192.763542935713i</v>
      </c>
      <c r="I2291" t="str">
        <f t="shared" si="673"/>
        <v>40.0739763517299-9.28008682051741i</v>
      </c>
      <c r="K2291" t="str">
        <f t="shared" si="674"/>
        <v>0.00785184444215809-0.0404713567469647i</v>
      </c>
      <c r="L2291" t="str">
        <f t="shared" si="675"/>
        <v>0.000833333333333333-0.160410956617261i</v>
      </c>
      <c r="M2291" t="str">
        <f t="shared" si="676"/>
        <v>0.005-0.0564440692268225i</v>
      </c>
      <c r="N2291">
        <f t="shared" si="677"/>
        <v>60.042147290571336</v>
      </c>
      <c r="O2291">
        <f t="shared" si="678"/>
        <v>11.765887920899923</v>
      </c>
      <c r="P2291" s="3">
        <f t="shared" si="679"/>
        <v>11.765887920899923</v>
      </c>
      <c r="Q2291" s="3">
        <f t="shared" si="680"/>
        <v>-119.95785270942866</v>
      </c>
      <c r="R2291">
        <f t="shared" si="681"/>
        <v>60.042147290571336</v>
      </c>
      <c r="S2291">
        <f t="shared" si="682"/>
        <v>5.0261906108795911</v>
      </c>
      <c r="T2291">
        <f t="shared" si="665"/>
        <v>11.765887920899923</v>
      </c>
    </row>
    <row r="2292" spans="1:20" x14ac:dyDescent="0.25">
      <c r="A2292">
        <f t="shared" si="666"/>
        <v>31700.492847952617</v>
      </c>
      <c r="B2292">
        <f t="shared" si="683"/>
        <v>5045.2901352009339</v>
      </c>
      <c r="C2292" t="str">
        <f t="shared" si="667"/>
        <v>-1.91905823068016-3.34323551701543i</v>
      </c>
      <c r="D2292" t="str">
        <f t="shared" si="668"/>
        <v>3.47795775526509-3.17864292655873i</v>
      </c>
      <c r="E2292" t="str">
        <f t="shared" si="669"/>
        <v>159.291497086907+4.45459305178142i</v>
      </c>
      <c r="F2292" t="str">
        <f t="shared" si="670"/>
        <v>2.90988296045311-29.612131472192i</v>
      </c>
      <c r="G2292" t="str">
        <f t="shared" si="671"/>
        <v>0.999990738731561-0.00304321912907316i</v>
      </c>
      <c r="H2292" t="str">
        <f t="shared" si="672"/>
        <v>65.8124985814472+194.370941459722i</v>
      </c>
      <c r="I2292" t="str">
        <f t="shared" si="673"/>
        <v>40.2658191654229-9.36530543137203i</v>
      </c>
      <c r="K2292" t="str">
        <f t="shared" si="674"/>
        <v>0.0078141049783594-0.040323282339812i</v>
      </c>
      <c r="L2292" t="str">
        <f t="shared" si="675"/>
        <v>0.000833333333333333-0.15980370254758i</v>
      </c>
      <c r="M2292" t="str">
        <f t="shared" si="676"/>
        <v>0.005-0.056230393730646i</v>
      </c>
      <c r="N2292">
        <f t="shared" si="677"/>
        <v>60.143646986933263</v>
      </c>
      <c r="O2292">
        <f t="shared" si="678"/>
        <v>11.720190495131966</v>
      </c>
      <c r="P2292" s="3">
        <f t="shared" si="679"/>
        <v>11.720190495131966</v>
      </c>
      <c r="Q2292" s="3">
        <f t="shared" si="680"/>
        <v>-119.85635301306674</v>
      </c>
      <c r="R2292">
        <f t="shared" si="681"/>
        <v>60.143646986933263</v>
      </c>
      <c r="S2292">
        <f t="shared" si="682"/>
        <v>5.0452901352009336</v>
      </c>
      <c r="T2292">
        <f t="shared" si="665"/>
        <v>11.720190495131966</v>
      </c>
    </row>
    <row r="2293" spans="1:20" x14ac:dyDescent="0.25">
      <c r="A2293">
        <f t="shared" si="666"/>
        <v>31820.95472077484</v>
      </c>
      <c r="B2293">
        <f t="shared" si="683"/>
        <v>5064.4622377146979</v>
      </c>
      <c r="C2293" t="str">
        <f t="shared" si="667"/>
        <v>-1.9031026728193-3.32909981084416i</v>
      </c>
      <c r="D2293" t="str">
        <f t="shared" si="668"/>
        <v>3.4779564818518-3.16679274904709i</v>
      </c>
      <c r="E2293" t="str">
        <f t="shared" si="669"/>
        <v>159.314996979288+4.47545734062388i</v>
      </c>
      <c r="F2293" t="str">
        <f t="shared" si="670"/>
        <v>2.90988275525-29.5000985267849i</v>
      </c>
      <c r="G2293" t="str">
        <f t="shared" si="671"/>
        <v>0.999990668212847-0.00305478314634225i</v>
      </c>
      <c r="H2293" t="str">
        <f t="shared" si="672"/>
        <v>66.6619046910228+196.001357115663i</v>
      </c>
      <c r="I2293" t="str">
        <f t="shared" si="673"/>
        <v>40.4607630663203-9.45291649585949i</v>
      </c>
      <c r="K2293" t="str">
        <f t="shared" si="674"/>
        <v>0.00777664179917195-0.0401757178117597i</v>
      </c>
      <c r="L2293" t="str">
        <f t="shared" si="675"/>
        <v>0.000833333333333333-0.159198747307811i</v>
      </c>
      <c r="M2293" t="str">
        <f t="shared" si="676"/>
        <v>0.005-0.0560175271275611i</v>
      </c>
      <c r="N2293">
        <f t="shared" si="677"/>
        <v>60.245260316125126</v>
      </c>
      <c r="O2293">
        <f t="shared" si="678"/>
        <v>11.674563261458317</v>
      </c>
      <c r="P2293" s="3">
        <f t="shared" si="679"/>
        <v>11.674563261458317</v>
      </c>
      <c r="Q2293" s="3">
        <f t="shared" si="680"/>
        <v>-119.75473968387487</v>
      </c>
      <c r="R2293">
        <f t="shared" si="681"/>
        <v>60.245260316125126</v>
      </c>
      <c r="S2293">
        <f t="shared" si="682"/>
        <v>5.0644622377146984</v>
      </c>
      <c r="T2293">
        <f t="shared" si="665"/>
        <v>11.674563261458317</v>
      </c>
    </row>
    <row r="2294" spans="1:20" x14ac:dyDescent="0.25">
      <c r="A2294">
        <f t="shared" si="666"/>
        <v>31941.874348713784</v>
      </c>
      <c r="B2294">
        <f t="shared" si="683"/>
        <v>5083.7071942180137</v>
      </c>
      <c r="C2294" t="str">
        <f t="shared" si="667"/>
        <v>-1.88726446524398-3.31504053824952i</v>
      </c>
      <c r="D2294" t="str">
        <f t="shared" si="668"/>
        <v>3.4779551987431-3.15498812677731i</v>
      </c>
      <c r="E2294" t="str">
        <f t="shared" si="669"/>
        <v>159.338689377299+4.4963599436089i</v>
      </c>
      <c r="F2294" t="str">
        <f t="shared" si="670"/>
        <v>2.9098825484844-29.3884899501895i</v>
      </c>
      <c r="G2294" t="str">
        <f t="shared" si="671"/>
        <v>0.999990597157181-0.00306639110441183i</v>
      </c>
      <c r="H2294" t="str">
        <f t="shared" si="672"/>
        <v>67.5315447479866+197.655262933369i</v>
      </c>
      <c r="I2294" t="str">
        <f t="shared" si="673"/>
        <v>40.6588739807357-9.54299621520761i</v>
      </c>
      <c r="K2294" t="str">
        <f t="shared" si="674"/>
        <v>0.00773945294401186-0.0400286618098027i</v>
      </c>
      <c r="L2294" t="str">
        <f t="shared" si="675"/>
        <v>0.000833333333333333-0.158596082195468i</v>
      </c>
      <c r="M2294" t="str">
        <f t="shared" si="676"/>
        <v>0.005-0.0558054663554107i</v>
      </c>
      <c r="N2294">
        <f t="shared" si="677"/>
        <v>60.346985531306757</v>
      </c>
      <c r="O2294">
        <f t="shared" si="678"/>
        <v>11.629006285168927</v>
      </c>
      <c r="P2294" s="3">
        <f t="shared" si="679"/>
        <v>11.629006285168927</v>
      </c>
      <c r="Q2294" s="3">
        <f t="shared" si="680"/>
        <v>-119.65301446869324</v>
      </c>
      <c r="R2294">
        <f t="shared" si="681"/>
        <v>60.346985531306757</v>
      </c>
      <c r="S2294">
        <f t="shared" si="682"/>
        <v>5.0837071942180136</v>
      </c>
      <c r="T2294">
        <f t="shared" si="665"/>
        <v>11.629006285168927</v>
      </c>
    </row>
    <row r="2295" spans="1:20" x14ac:dyDescent="0.25">
      <c r="A2295">
        <f t="shared" si="666"/>
        <v>32063.253471238899</v>
      </c>
      <c r="B2295">
        <f t="shared" si="683"/>
        <v>5103.0252815560425</v>
      </c>
      <c r="C2295" t="str">
        <f t="shared" si="667"/>
        <v>-1.87154277264003-3.30105718518382i</v>
      </c>
      <c r="D2295" t="str">
        <f t="shared" si="668"/>
        <v>3.47795390586523-3.14322888993443i</v>
      </c>
      <c r="E2295" t="str">
        <f t="shared" si="669"/>
        <v>159.36257572493+4.5173008178221i</v>
      </c>
      <c r="F2295" t="str">
        <f t="shared" si="670"/>
        <v>2.90988234014446-29.2773041368787i</v>
      </c>
      <c r="G2295" t="str">
        <f t="shared" si="671"/>
        <v>0.999990525560477-0.00307804317022876i</v>
      </c>
      <c r="H2295" t="str">
        <f t="shared" si="672"/>
        <v>68.4220642252877+199.333143447281i</v>
      </c>
      <c r="I2295" t="str">
        <f t="shared" si="673"/>
        <v>40.8602195090561-9.63562387359649i</v>
      </c>
      <c r="K2295" t="str">
        <f t="shared" si="674"/>
        <v>0.00770253646523155-0.0398821129799842i</v>
      </c>
      <c r="L2295" t="str">
        <f t="shared" si="675"/>
        <v>0.000833333333333333-0.157995698541012i</v>
      </c>
      <c r="M2295" t="str">
        <f t="shared" si="676"/>
        <v>0.005-0.0555942083636289i</v>
      </c>
      <c r="N2295">
        <f t="shared" si="677"/>
        <v>60.448820888526228</v>
      </c>
      <c r="O2295">
        <f t="shared" si="678"/>
        <v>11.583519630309652</v>
      </c>
      <c r="P2295" s="3">
        <f t="shared" si="679"/>
        <v>11.583519630309652</v>
      </c>
      <c r="Q2295" s="3">
        <f t="shared" si="680"/>
        <v>-119.55117911147377</v>
      </c>
      <c r="R2295">
        <f t="shared" si="681"/>
        <v>60.448820888526228</v>
      </c>
      <c r="S2295">
        <f t="shared" si="682"/>
        <v>5.1030252815560422</v>
      </c>
      <c r="T2295">
        <f t="shared" si="665"/>
        <v>11.583519630309652</v>
      </c>
    </row>
    <row r="2296" spans="1:20" x14ac:dyDescent="0.25">
      <c r="A2296">
        <f t="shared" si="666"/>
        <v>32185.093834429605</v>
      </c>
      <c r="B2296">
        <f t="shared" si="683"/>
        <v>5122.4167776259555</v>
      </c>
      <c r="C2296" t="str">
        <f t="shared" si="667"/>
        <v>-1.85593676529316-3.28714924207889i</v>
      </c>
      <c r="D2296" t="str">
        <f t="shared" si="668"/>
        <v>3.47795260314379-3.13151486935629i</v>
      </c>
      <c r="E2296" t="str">
        <f t="shared" si="669"/>
        <v>159.386657478457+4.53827991690678i</v>
      </c>
      <c r="F2296" t="str">
        <f t="shared" si="670"/>
        <v>2.90988213021814-29.1665394874074i</v>
      </c>
      <c r="G2296" t="str">
        <f t="shared" si="671"/>
        <v>0.999990453418615-0.00308973951137394i</v>
      </c>
      <c r="H2296" t="str">
        <f t="shared" si="672"/>
        <v>69.3341343546827+201.035494958181i</v>
      </c>
      <c r="I2296" t="str">
        <f t="shared" si="673"/>
        <v>41.0648689684706-9.73088198589802i</v>
      </c>
      <c r="K2296" t="str">
        <f t="shared" si="674"/>
        <v>0.00766589042804893-0.0397360699674625i</v>
      </c>
      <c r="L2296" t="str">
        <f t="shared" si="675"/>
        <v>0.000833333333333333-0.157397587707723i</v>
      </c>
      <c r="M2296" t="str">
        <f t="shared" si="676"/>
        <v>0.005-0.0553837501131987i</v>
      </c>
      <c r="N2296">
        <f t="shared" si="677"/>
        <v>60.550764646801795</v>
      </c>
      <c r="O2296">
        <f t="shared" si="678"/>
        <v>11.538103359694375</v>
      </c>
      <c r="P2296" s="3">
        <f t="shared" si="679"/>
        <v>11.538103359694375</v>
      </c>
      <c r="Q2296" s="3">
        <f t="shared" si="680"/>
        <v>-119.4492353531982</v>
      </c>
      <c r="R2296">
        <f t="shared" si="681"/>
        <v>60.550764646801795</v>
      </c>
      <c r="S2296">
        <f t="shared" si="682"/>
        <v>5.1224167776259559</v>
      </c>
      <c r="T2296">
        <f t="shared" si="665"/>
        <v>11.538103359694375</v>
      </c>
    </row>
    <row r="2297" spans="1:20" x14ac:dyDescent="0.25">
      <c r="A2297">
        <f t="shared" si="666"/>
        <v>32307.39719100044</v>
      </c>
      <c r="B2297">
        <f t="shared" si="683"/>
        <v>5141.8819613809346</v>
      </c>
      <c r="C2297" t="str">
        <f t="shared" si="667"/>
        <v>-1.84044561905723-3.27331620380366i</v>
      </c>
      <c r="D2297" t="str">
        <f t="shared" si="668"/>
        <v>3.47795129050384-3.11984589653121i</v>
      </c>
      <c r="E2297" t="str">
        <f t="shared" si="669"/>
        <v>159.410936106536+4.55929719100805i</v>
      </c>
      <c r="F2297" t="str">
        <f t="shared" si="670"/>
        <v>2.90988191869337-29.0561944083886i</v>
      </c>
      <c r="G2297" t="str">
        <f t="shared" si="671"/>
        <v>0.999990380727443-0.00310148029606476i</v>
      </c>
      <c r="H2297" t="str">
        <f t="shared" si="672"/>
        <v>70.2684533515482+202.762825795185i</v>
      </c>
      <c r="I2297" t="str">
        <f t="shared" si="673"/>
        <v>41.2728934362218-9.82885645356111i</v>
      </c>
      <c r="K2297" t="str">
        <f t="shared" si="674"/>
        <v>0.00762951291047652-0.039590531416576i</v>
      </c>
      <c r="L2297" t="str">
        <f t="shared" si="675"/>
        <v>0.000833333333333333-0.156801741091575i</v>
      </c>
      <c r="M2297" t="str">
        <f t="shared" si="676"/>
        <v>0.005-0.0551740885766077i</v>
      </c>
      <c r="N2297">
        <f t="shared" si="677"/>
        <v>60.652815068203864</v>
      </c>
      <c r="O2297">
        <f t="shared" si="678"/>
        <v>11.492757534916677</v>
      </c>
      <c r="P2297" s="3">
        <f t="shared" si="679"/>
        <v>11.492757534916677</v>
      </c>
      <c r="Q2297" s="3">
        <f t="shared" si="680"/>
        <v>-119.34718493179614</v>
      </c>
      <c r="R2297">
        <f t="shared" si="681"/>
        <v>60.652815068203864</v>
      </c>
      <c r="S2297">
        <f t="shared" si="682"/>
        <v>5.1418819613809346</v>
      </c>
      <c r="T2297">
        <f t="shared" si="665"/>
        <v>11.492757534916677</v>
      </c>
    </row>
    <row r="2298" spans="1:20" x14ac:dyDescent="0.25">
      <c r="A2298">
        <f t="shared" si="666"/>
        <v>32430.165300326244</v>
      </c>
      <c r="B2298">
        <f t="shared" si="683"/>
        <v>5161.4211128341822</v>
      </c>
      <c r="C2298" t="str">
        <f t="shared" si="667"/>
        <v>-1.82506851532263-3.25955756962214i</v>
      </c>
      <c r="D2298" t="str">
        <f t="shared" si="668"/>
        <v>3.47794996786986-3.10822180359549i</v>
      </c>
      <c r="E2298" t="str">
        <f t="shared" si="669"/>
        <v>159.435413090312+4.58035258671722i</v>
      </c>
      <c r="F2298" t="str">
        <f t="shared" si="670"/>
        <v>2.909881705558-28.9462673124712i</v>
      </c>
      <c r="G2298" t="str">
        <f t="shared" si="671"/>
        <v>0.999990307482779-0.0031132656931575i</v>
      </c>
      <c r="H2298" t="str">
        <f t="shared" si="672"/>
        <v>71.2257477067422+204.51565657713i</v>
      </c>
      <c r="I2298" t="str">
        <f t="shared" si="673"/>
        <v>41.4843657932992-9.92963672914719i</v>
      </c>
      <c r="K2298" t="str">
        <f t="shared" si="674"/>
        <v>0.00759340200324996-0.0394454959709063i</v>
      </c>
      <c r="L2298" t="str">
        <f t="shared" si="675"/>
        <v>0.000833333333333333-0.156208150121114i</v>
      </c>
      <c r="M2298" t="str">
        <f t="shared" si="676"/>
        <v>0.005-0.054965220737804i</v>
      </c>
      <c r="N2298">
        <f t="shared" si="677"/>
        <v>60.754970417936036</v>
      </c>
      <c r="O2298">
        <f t="shared" si="678"/>
        <v>11.447482216361687</v>
      </c>
      <c r="P2298" s="3">
        <f t="shared" si="679"/>
        <v>11.447482216361687</v>
      </c>
      <c r="Q2298" s="3">
        <f t="shared" si="680"/>
        <v>-119.24502958206396</v>
      </c>
      <c r="R2298">
        <f t="shared" si="681"/>
        <v>60.754970417936036</v>
      </c>
      <c r="S2298">
        <f t="shared" si="682"/>
        <v>5.1614211128341818</v>
      </c>
      <c r="T2298">
        <f t="shared" si="665"/>
        <v>11.447482216361687</v>
      </c>
    </row>
    <row r="2299" spans="1:20" x14ac:dyDescent="0.25">
      <c r="A2299">
        <f t="shared" si="666"/>
        <v>32553.399928467483</v>
      </c>
      <c r="B2299">
        <f t="shared" si="683"/>
        <v>5181.0345130629521</v>
      </c>
      <c r="C2299" t="str">
        <f t="shared" si="667"/>
        <v>-1.8098046409849-3.24587284315202i</v>
      </c>
      <c r="D2299" t="str">
        <f t="shared" si="668"/>
        <v>3.47794863516577-3.09664242333103i</v>
      </c>
      <c r="E2299" t="str">
        <f t="shared" si="669"/>
        <v>159.460089923517+4.60144604701054i</v>
      </c>
      <c r="F2299" t="str">
        <f t="shared" si="670"/>
        <v>2.90988149079975-28.836756618317i</v>
      </c>
      <c r="G2299" t="str">
        <f t="shared" si="671"/>
        <v>0.999990233680409-0.00312509587214976i</v>
      </c>
      <c r="H2299" t="str">
        <f t="shared" si="672"/>
        <v>72.2067735496216+206.294520472356i</v>
      </c>
      <c r="I2299" t="str">
        <f t="shared" si="673"/>
        <v>41.6993607684736-10.0333159900515i</v>
      </c>
      <c r="K2299" t="str">
        <f t="shared" si="674"/>
        <v>0.00755755580975842-0.0393009622733439i</v>
      </c>
      <c r="L2299" t="str">
        <f t="shared" si="675"/>
        <v>0.000833333333333333-0.155616806257337i</v>
      </c>
      <c r="M2299" t="str">
        <f t="shared" si="676"/>
        <v>0.005-0.0547571435921536i</v>
      </c>
      <c r="N2299">
        <f t="shared" si="677"/>
        <v>60.85722896441483</v>
      </c>
      <c r="O2299">
        <f t="shared" si="678"/>
        <v>11.402277463218745</v>
      </c>
      <c r="P2299" s="3">
        <f t="shared" si="679"/>
        <v>11.402277463218745</v>
      </c>
      <c r="Q2299" s="3">
        <f t="shared" si="680"/>
        <v>-119.14277103558517</v>
      </c>
      <c r="R2299">
        <f t="shared" si="681"/>
        <v>60.85722896441483</v>
      </c>
      <c r="S2299">
        <f t="shared" si="682"/>
        <v>5.1810345130629525</v>
      </c>
      <c r="T2299">
        <f t="shared" si="665"/>
        <v>11.402277463218745</v>
      </c>
    </row>
    <row r="2300" spans="1:20" x14ac:dyDescent="0.25">
      <c r="A2300">
        <f t="shared" si="666"/>
        <v>32677.10284819566</v>
      </c>
      <c r="B2300">
        <f t="shared" si="683"/>
        <v>5200.7224442125917</v>
      </c>
      <c r="C2300" t="str">
        <f t="shared" si="667"/>
        <v>-1.79465318841324-3.2322615323234i</v>
      </c>
      <c r="D2300" t="str">
        <f t="shared" si="668"/>
        <v>3.47794729231495-3.08510758916292i</v>
      </c>
      <c r="E2300" t="str">
        <f t="shared" si="669"/>
        <v>159.484968112577+4.62257751119338i</v>
      </c>
      <c r="F2300" t="str">
        <f t="shared" si="670"/>
        <v>2.90988127440627-28.7276607505777i</v>
      </c>
      <c r="G2300" t="str">
        <f t="shared" si="671"/>
        <v>0.999990159316086-0.00313697100318291i</v>
      </c>
      <c r="H2300" t="str">
        <f t="shared" si="672"/>
        <v>73.2123180866266+208.099963455862i</v>
      </c>
      <c r="I2300" t="str">
        <f t="shared" si="673"/>
        <v>41.9179549825798-10.139991321988i</v>
      </c>
      <c r="K2300" t="str">
        <f t="shared" si="674"/>
        <v>0.00752197244597326-0.0391569289661489i</v>
      </c>
      <c r="L2300" t="str">
        <f t="shared" si="675"/>
        <v>0.000833333333333333-0.155027700993561i</v>
      </c>
      <c r="M2300" t="str">
        <f t="shared" si="676"/>
        <v>0.005-0.0545498541463973i</v>
      </c>
      <c r="N2300">
        <f t="shared" si="677"/>
        <v>60.959588979349391</v>
      </c>
      <c r="O2300">
        <f t="shared" si="678"/>
        <v>11.357143333493465</v>
      </c>
      <c r="P2300" s="3">
        <f t="shared" si="679"/>
        <v>11.357143333493465</v>
      </c>
      <c r="Q2300" s="3">
        <f t="shared" si="680"/>
        <v>-119.04041102065061</v>
      </c>
      <c r="R2300">
        <f t="shared" si="681"/>
        <v>60.959588979349391</v>
      </c>
      <c r="S2300">
        <f t="shared" si="682"/>
        <v>5.2007224442125919</v>
      </c>
      <c r="T2300">
        <f t="shared" si="665"/>
        <v>11.357143333493465</v>
      </c>
    </row>
    <row r="2301" spans="1:20" x14ac:dyDescent="0.25">
      <c r="A2301">
        <f t="shared" si="666"/>
        <v>32801.275839018803</v>
      </c>
      <c r="B2301">
        <f t="shared" si="683"/>
        <v>5220.4851895005995</v>
      </c>
      <c r="C2301" t="str">
        <f t="shared" si="667"/>
        <v>-1.77961335541937-3.21872314933813i</v>
      </c>
      <c r="D2301" t="str">
        <f t="shared" si="668"/>
        <v>3.47794593924011-3.07361713515707i</v>
      </c>
      <c r="E2301" t="str">
        <f t="shared" si="669"/>
        <v>159.51004917672+4.64374691483849i</v>
      </c>
      <c r="F2301" t="str">
        <f t="shared" si="670"/>
        <v>2.9098810563651-28.6189781398725i</v>
      </c>
      <c r="G2301" t="str">
        <f t="shared" si="671"/>
        <v>0.999990084385532-0.0031488912570445i</v>
      </c>
      <c r="H2301" t="str">
        <f t="shared" si="672"/>
        <v>74.2432011200868+209.932544562495i</v>
      </c>
      <c r="I2301" t="str">
        <f t="shared" si="673"/>
        <v>42.1402269929072-10.2497639128475i</v>
      </c>
      <c r="K2301" t="str">
        <f t="shared" si="674"/>
        <v>0.00748665004037839-0.0390133946910145i</v>
      </c>
      <c r="L2301" t="str">
        <f t="shared" si="675"/>
        <v>0.000833333333333333-0.154440825855311i</v>
      </c>
      <c r="M2301" t="str">
        <f t="shared" si="676"/>
        <v>0.005-0.0543433494186068i</v>
      </c>
      <c r="N2301">
        <f t="shared" si="677"/>
        <v>61.062048737818245</v>
      </c>
      <c r="O2301">
        <f t="shared" si="678"/>
        <v>11.312079884020754</v>
      </c>
      <c r="P2301" s="3">
        <f t="shared" si="679"/>
        <v>11.312079884020754</v>
      </c>
      <c r="Q2301" s="3">
        <f t="shared" si="680"/>
        <v>-118.93795126218176</v>
      </c>
      <c r="R2301">
        <f t="shared" si="681"/>
        <v>61.062048737818245</v>
      </c>
      <c r="S2301">
        <f t="shared" si="682"/>
        <v>5.2204851895005993</v>
      </c>
      <c r="T2301">
        <f t="shared" si="665"/>
        <v>11.312079884020754</v>
      </c>
    </row>
    <row r="2302" spans="1:20" x14ac:dyDescent="0.25">
      <c r="A2302">
        <f t="shared" si="666"/>
        <v>32925.920687207079</v>
      </c>
      <c r="B2302">
        <f t="shared" si="683"/>
        <v>5240.3230332207022</v>
      </c>
      <c r="C2302" t="str">
        <f t="shared" si="667"/>
        <v>-1.76468434522621-3.20525721062934i</v>
      </c>
      <c r="D2302" t="str">
        <f t="shared" si="668"/>
        <v>3.47794457586342-3.06217089601774i</v>
      </c>
      <c r="E2302" t="str">
        <f t="shared" si="669"/>
        <v>159.535334648082+4.66495418972525i</v>
      </c>
      <c r="F2302" t="str">
        <f t="shared" si="670"/>
        <v>2.90988083666372-28.5107072227655i</v>
      </c>
      <c r="G2302" t="str">
        <f t="shared" si="671"/>
        <v>0.999990008884435-0.00316085680517073i</v>
      </c>
      <c r="H2302" t="str">
        <f t="shared" si="672"/>
        <v>75.3002766522804+211.792836134833i</v>
      </c>
      <c r="I2302" t="str">
        <f t="shared" si="673"/>
        <v>42.3662573375673-10.3627392575887i</v>
      </c>
      <c r="K2302" t="str">
        <f t="shared" si="674"/>
        <v>0.00745158673389959-0.0388703580891259i</v>
      </c>
      <c r="L2302" t="str">
        <f t="shared" si="675"/>
        <v>0.000833333333333333-0.15385617240019i</v>
      </c>
      <c r="M2302" t="str">
        <f t="shared" si="676"/>
        <v>0.005-0.0541376264381417i</v>
      </c>
      <c r="N2302">
        <f t="shared" si="677"/>
        <v>61.16460651834727</v>
      </c>
      <c r="O2302">
        <f t="shared" si="678"/>
        <v>11.267087170477232</v>
      </c>
      <c r="P2302" s="3">
        <f t="shared" si="679"/>
        <v>11.267087170477232</v>
      </c>
      <c r="Q2302" s="3">
        <f t="shared" si="680"/>
        <v>-118.83539348165273</v>
      </c>
      <c r="R2302">
        <f t="shared" si="681"/>
        <v>61.16460651834727</v>
      </c>
      <c r="S2302">
        <f t="shared" si="682"/>
        <v>5.2403230332207018</v>
      </c>
      <c r="T2302">
        <f t="shared" si="665"/>
        <v>11.267087170477232</v>
      </c>
    </row>
    <row r="2303" spans="1:20" x14ac:dyDescent="0.25">
      <c r="A2303">
        <f t="shared" si="666"/>
        <v>33051.039185818467</v>
      </c>
      <c r="B2303">
        <f t="shared" si="683"/>
        <v>5260.2362607469413</v>
      </c>
      <c r="C2303" t="str">
        <f t="shared" si="667"/>
        <v>-1.7498653664369-3.19186323682168i</v>
      </c>
      <c r="D2303" t="str">
        <f t="shared" si="668"/>
        <v>3.47794320210647-3.05076870708526i</v>
      </c>
      <c r="E2303" t="str">
        <f t="shared" si="669"/>
        <v>159.560826071811+4.68619926378037i</v>
      </c>
      <c r="F2303" t="str">
        <f t="shared" si="670"/>
        <v>2.90988061528944-28.4028464417431i</v>
      </c>
      <c r="G2303" t="str">
        <f t="shared" si="671"/>
        <v>0.999989932808451-0.0031728678196489i</v>
      </c>
      <c r="H2303" t="str">
        <f t="shared" si="672"/>
        <v>76.3844345800463+213.681424064063i</v>
      </c>
      <c r="I2303" t="str">
        <f t="shared" si="673"/>
        <v>42.5961285796556-10.4790273748583i</v>
      </c>
      <c r="K2303" t="str">
        <f t="shared" si="674"/>
        <v>0.00741678067983523-0.0387278178012234i</v>
      </c>
      <c r="L2303" t="str">
        <f t="shared" si="675"/>
        <v>0.000833333333333333-0.153273732217762i</v>
      </c>
      <c r="M2303" t="str">
        <f t="shared" si="676"/>
        <v>0.005-0.0539326822456083i</v>
      </c>
      <c r="N2303">
        <f t="shared" si="677"/>
        <v>61.267260602986184</v>
      </c>
      <c r="O2303">
        <f t="shared" si="678"/>
        <v>11.22216524739483</v>
      </c>
      <c r="P2303" s="3">
        <f t="shared" si="679"/>
        <v>11.22216524739483</v>
      </c>
      <c r="Q2303" s="3">
        <f t="shared" si="680"/>
        <v>-118.73273939701382</v>
      </c>
      <c r="R2303">
        <f t="shared" si="681"/>
        <v>61.267260602986184</v>
      </c>
      <c r="S2303">
        <f t="shared" si="682"/>
        <v>5.2602362607469413</v>
      </c>
      <c r="T2303">
        <f t="shared" si="665"/>
        <v>11.22216524739483</v>
      </c>
    </row>
    <row r="2304" spans="1:20" x14ac:dyDescent="0.25">
      <c r="A2304">
        <f t="shared" si="666"/>
        <v>33176.63313472458</v>
      </c>
      <c r="B2304">
        <f t="shared" si="683"/>
        <v>5280.2251585377799</v>
      </c>
      <c r="C2304" t="str">
        <f t="shared" si="667"/>
        <v>-1.73515563300375-3.17854075269152i</v>
      </c>
      <c r="D2304" t="str">
        <f t="shared" si="668"/>
        <v>3.47794181789021-3.0394104043336i</v>
      </c>
      <c r="E2304" t="str">
        <f t="shared" si="669"/>
        <v>159.586525006179+4.7074820610136i</v>
      </c>
      <c r="F2304" t="str">
        <f t="shared" si="670"/>
        <v>2.9098803922296-28.2953942451916i</v>
      </c>
      <c r="G2304" t="str">
        <f t="shared" si="671"/>
        <v>0.999989856153202-0.00318492447321992i</v>
      </c>
      <c r="H2304" t="str">
        <f t="shared" si="672"/>
        <v>77.4966024857079+215.598908022145i</v>
      </c>
      <c r="I2304" t="str">
        <f t="shared" si="673"/>
        <v>42.8299253510393-10.5987430360963i</v>
      </c>
      <c r="K2304" t="str">
        <f t="shared" si="674"/>
        <v>0.00738223004378612-0.0385857724676595i</v>
      </c>
      <c r="L2304" t="str">
        <f t="shared" si="675"/>
        <v>0.000833333333333333-0.152693496929431i</v>
      </c>
      <c r="M2304" t="str">
        <f t="shared" si="676"/>
        <v>0.005-0.0537285138928157i</v>
      </c>
      <c r="N2304">
        <f t="shared" si="677"/>
        <v>61.370009277382806</v>
      </c>
      <c r="O2304">
        <f t="shared" si="678"/>
        <v>11.177314168173476</v>
      </c>
      <c r="P2304" s="3">
        <f t="shared" si="679"/>
        <v>11.177314168173476</v>
      </c>
      <c r="Q2304" s="3">
        <f t="shared" si="680"/>
        <v>-118.62999072261719</v>
      </c>
      <c r="R2304">
        <f t="shared" si="681"/>
        <v>61.370009277382806</v>
      </c>
      <c r="S2304">
        <f t="shared" si="682"/>
        <v>5.28022515853778</v>
      </c>
      <c r="T2304">
        <f t="shared" si="665"/>
        <v>11.177314168173476</v>
      </c>
    </row>
    <row r="2305" spans="1:20" x14ac:dyDescent="0.25">
      <c r="A2305">
        <f t="shared" si="666"/>
        <v>33302.704340636534</v>
      </c>
      <c r="B2305">
        <f t="shared" si="683"/>
        <v>5300.2900141402233</v>
      </c>
      <c r="C2305" t="str">
        <f t="shared" si="667"/>
        <v>-1.7205543641975-3.16528928712804i</v>
      </c>
      <c r="D2305" t="str">
        <f t="shared" si="668"/>
        <v>3.47794042313507-3.02809582436804i</v>
      </c>
      <c r="E2305" t="str">
        <f t="shared" si="669"/>
        <v>159.612433022696+4.72880250145404i</v>
      </c>
      <c r="F2305" t="str">
        <f t="shared" si="670"/>
        <v>2.90988016747129-28.188349087375i</v>
      </c>
      <c r="G2305" t="str">
        <f t="shared" si="671"/>
        <v>0.999989778914279-0.00319702693928071i</v>
      </c>
      <c r="H2305" t="str">
        <f t="shared" si="672"/>
        <v>78.6377475303387+217.545901683102i</v>
      </c>
      <c r="I2305" t="str">
        <f t="shared" si="673"/>
        <v>43.0677343955313-10.7220060079193i</v>
      </c>
      <c r="K2305" t="str">
        <f t="shared" si="674"/>
        <v>0.00734793300358619-0.0384442207284588i</v>
      </c>
      <c r="L2305" t="str">
        <f t="shared" si="675"/>
        <v>0.000833333333333333-0.152115458188315i</v>
      </c>
      <c r="M2305" t="str">
        <f t="shared" si="676"/>
        <v>0.005-0.0535251184427333i</v>
      </c>
      <c r="N2305">
        <f t="shared" si="677"/>
        <v>61.472850830857368</v>
      </c>
      <c r="O2305">
        <f t="shared" si="678"/>
        <v>11.132533985095272</v>
      </c>
      <c r="P2305" s="3">
        <f t="shared" si="679"/>
        <v>11.132533985095272</v>
      </c>
      <c r="Q2305" s="3">
        <f t="shared" si="680"/>
        <v>-118.52714916914263</v>
      </c>
      <c r="R2305">
        <f t="shared" si="681"/>
        <v>61.472850830857368</v>
      </c>
      <c r="S2305">
        <f t="shared" si="682"/>
        <v>5.3002900141402236</v>
      </c>
      <c r="T2305">
        <f t="shared" si="665"/>
        <v>11.132533985095272</v>
      </c>
    </row>
    <row r="2306" spans="1:20" x14ac:dyDescent="0.25">
      <c r="A2306">
        <f t="shared" si="666"/>
        <v>33429.254617130951</v>
      </c>
      <c r="B2306">
        <f t="shared" si="683"/>
        <v>5320.4311161939559</v>
      </c>
      <c r="C2306" t="str">
        <f t="shared" si="667"/>
        <v>-1.70606078457636-3.15210837309409i</v>
      </c>
      <c r="D2306" t="str">
        <f t="shared" si="668"/>
        <v>3.47793901776073-3.01682480442277i</v>
      </c>
      <c r="E2306" t="str">
        <f t="shared" si="669"/>
        <v>159.63855170621+4.7501605010884i</v>
      </c>
      <c r="F2306" t="str">
        <f t="shared" si="670"/>
        <v>2.9098799410016-28.0817094284124i</v>
      </c>
      <c r="G2306" t="str">
        <f t="shared" si="671"/>
        <v>0.999989701087237-0.00320917539188677i</v>
      </c>
      <c r="H2306" t="str">
        <f t="shared" si="672"/>
        <v>79.8088784559291+219.523032931192i</v>
      </c>
      <c r="I2306" t="str">
        <f t="shared" si="673"/>
        <v>43.3096446112165-10.848941308647i</v>
      </c>
      <c r="K2306" t="str">
        <f t="shared" si="674"/>
        <v>0.00731388774923313-0.0383031612233761i</v>
      </c>
      <c r="L2306" t="str">
        <f t="shared" si="675"/>
        <v>0.000833333333333333-0.151539607679134i</v>
      </c>
      <c r="M2306" t="str">
        <f t="shared" si="676"/>
        <v>0.005-0.0533224929694493i</v>
      </c>
      <c r="N2306">
        <f t="shared" si="677"/>
        <v>61.575783556475784</v>
      </c>
      <c r="O2306">
        <f t="shared" si="678"/>
        <v>11.087824749337223</v>
      </c>
      <c r="P2306" s="3">
        <f t="shared" si="679"/>
        <v>11.087824749337223</v>
      </c>
      <c r="Q2306" s="3">
        <f t="shared" si="680"/>
        <v>-118.42421644352422</v>
      </c>
      <c r="R2306">
        <f t="shared" si="681"/>
        <v>61.575783556475784</v>
      </c>
      <c r="S2306">
        <f t="shared" si="682"/>
        <v>5.3204311161939559</v>
      </c>
      <c r="T2306">
        <f t="shared" si="665"/>
        <v>11.087824749337223</v>
      </c>
    </row>
    <row r="2307" spans="1:20" x14ac:dyDescent="0.25">
      <c r="A2307">
        <f t="shared" si="666"/>
        <v>33556.285784676045</v>
      </c>
      <c r="B2307">
        <f t="shared" si="683"/>
        <v>5340.6487544354932</v>
      </c>
      <c r="C2307" t="str">
        <f t="shared" si="667"/>
        <v>-1.69167412395558-3.1389975475882i</v>
      </c>
      <c r="D2307" t="str">
        <f t="shared" si="668"/>
        <v>3.47793760168644-3.00559718235865i</v>
      </c>
      <c r="E2307" t="str">
        <f t="shared" si="669"/>
        <v>159.664882655031+4.77155597179316i</v>
      </c>
      <c r="F2307" t="str">
        <f t="shared" si="670"/>
        <v>2.90987971280751-27.9754737342567i</v>
      </c>
      <c r="G2307" t="str">
        <f t="shared" si="671"/>
        <v>0.999989622667597-0.00322137000575465i</v>
      </c>
      <c r="H2307" t="str">
        <f t="shared" si="672"/>
        <v>81.0110477033925+221.53094405332i</v>
      </c>
      <c r="I2307" t="str">
        <f t="shared" si="673"/>
        <v>43.5557470916441-10.9796794798851i</v>
      </c>
      <c r="K2307" t="str">
        <f t="shared" si="674"/>
        <v>0.00728009248281949-0.0381625925919533i</v>
      </c>
      <c r="L2307" t="str">
        <f t="shared" si="675"/>
        <v>0.000833333333333333-0.150965937118086i</v>
      </c>
      <c r="M2307" t="str">
        <f t="shared" si="676"/>
        <v>0.005-0.0531206345581284i</v>
      </c>
      <c r="N2307">
        <f t="shared" si="677"/>
        <v>61.67880575112143</v>
      </c>
      <c r="O2307">
        <f t="shared" si="678"/>
        <v>11.043186510986246</v>
      </c>
      <c r="P2307" s="3">
        <f t="shared" si="679"/>
        <v>11.043186510986246</v>
      </c>
      <c r="Q2307" s="3">
        <f t="shared" si="680"/>
        <v>-118.32119424887857</v>
      </c>
      <c r="R2307">
        <f t="shared" si="681"/>
        <v>61.67880575112143</v>
      </c>
      <c r="S2307">
        <f t="shared" si="682"/>
        <v>5.3406487544354935</v>
      </c>
      <c r="T2307">
        <f t="shared" si="665"/>
        <v>11.043186510986246</v>
      </c>
    </row>
    <row r="2308" spans="1:20" x14ac:dyDescent="0.25">
      <c r="A2308">
        <f t="shared" si="666"/>
        <v>33683.79967065782</v>
      </c>
      <c r="B2308">
        <f t="shared" si="683"/>
        <v>5360.943219702348</v>
      </c>
      <c r="C2308" t="str">
        <f t="shared" si="667"/>
        <v>-1.67739361737669-3.12595635160605i</v>
      </c>
      <c r="D2308" t="str">
        <f t="shared" si="668"/>
        <v>3.47793617483068-2.99441279666075i</v>
      </c>
      <c r="E2308" t="str">
        <f t="shared" si="669"/>
        <v>159.691427481035+4.79298882127059i</v>
      </c>
      <c r="F2308" t="str">
        <f t="shared" si="670"/>
        <v>2.90987948287591-27.8696404766715i</v>
      </c>
      <c r="G2308" t="str">
        <f t="shared" si="671"/>
        <v>0.999989543650848-0.00323361095626442i</v>
      </c>
      <c r="H2308" t="str">
        <f t="shared" si="672"/>
        <v>82.2453536538412+223.570291912768i</v>
      </c>
      <c r="I2308" t="str">
        <f t="shared" si="673"/>
        <v>43.8061351655622-11.1143568741458i</v>
      </c>
      <c r="K2308" t="str">
        <f t="shared" si="674"/>
        <v>0.00724654541846314-0.0380225134735753i</v>
      </c>
      <c r="L2308" t="str">
        <f t="shared" si="675"/>
        <v>0.000833333333333333-0.150394438252725i</v>
      </c>
      <c r="M2308" t="str">
        <f t="shared" si="676"/>
        <v>0.005-0.0529195403049698i</v>
      </c>
      <c r="N2308">
        <f t="shared" si="677"/>
        <v>61.781915715565532</v>
      </c>
      <c r="O2308">
        <f t="shared" si="678"/>
        <v>10.998619319051953</v>
      </c>
      <c r="P2308" s="3">
        <f t="shared" si="679"/>
        <v>10.998619319051953</v>
      </c>
      <c r="Q2308" s="3">
        <f t="shared" si="680"/>
        <v>-118.21808428443447</v>
      </c>
      <c r="R2308">
        <f t="shared" si="681"/>
        <v>61.781915715565532</v>
      </c>
      <c r="S2308">
        <f t="shared" si="682"/>
        <v>5.3609432197023477</v>
      </c>
      <c r="T2308">
        <f t="shared" si="665"/>
        <v>10.998619319051953</v>
      </c>
    </row>
    <row r="2309" spans="1:20" x14ac:dyDescent="0.25">
      <c r="A2309">
        <f t="shared" si="666"/>
        <v>33811.798109406322</v>
      </c>
      <c r="B2309">
        <f t="shared" si="683"/>
        <v>5381.3148039372172</v>
      </c>
      <c r="C2309" t="str">
        <f t="shared" si="667"/>
        <v>-1.6632185050772-3.11298433010323i</v>
      </c>
      <c r="D2309" t="str">
        <f t="shared" si="668"/>
        <v>3.47793473711142-2.98327148643612i</v>
      </c>
      <c r="E2309" t="str">
        <f t="shared" si="669"/>
        <v>159.718187809783+4.81445895298057i</v>
      </c>
      <c r="F2309" t="str">
        <f t="shared" si="670"/>
        <v>2.90987925119351-27.7642081332098i</v>
      </c>
      <c r="G2309" t="str">
        <f t="shared" si="671"/>
        <v>0.999989464032444-0.00324589841946225i</v>
      </c>
      <c r="H2309" t="str">
        <f t="shared" si="672"/>
        <v>83.5129430010996+225.641748100909i</v>
      </c>
      <c r="I2309" t="str">
        <f t="shared" si="673"/>
        <v>44.0609044348307-11.2531159595595i</v>
      </c>
      <c r="K2309" t="str">
        <f t="shared" si="674"/>
        <v>0.0072132447822394-0.0378829225075267i</v>
      </c>
      <c r="L2309" t="str">
        <f t="shared" si="675"/>
        <v>0.000833333333333333-0.14982510286185i</v>
      </c>
      <c r="M2309" t="str">
        <f t="shared" si="676"/>
        <v>0.005-0.0527192073171646i</v>
      </c>
      <c r="N2309">
        <f t="shared" si="677"/>
        <v>61.885111754537888</v>
      </c>
      <c r="O2309">
        <f t="shared" si="678"/>
        <v>10.954123221481971</v>
      </c>
      <c r="P2309" s="3">
        <f t="shared" si="679"/>
        <v>10.954123221481971</v>
      </c>
      <c r="Q2309" s="3">
        <f t="shared" si="680"/>
        <v>-118.11488824546211</v>
      </c>
      <c r="R2309">
        <f t="shared" si="681"/>
        <v>61.885111754537888</v>
      </c>
      <c r="S2309">
        <f t="shared" si="682"/>
        <v>5.381314803937217</v>
      </c>
      <c r="T2309">
        <f t="shared" si="665"/>
        <v>10.954123221481971</v>
      </c>
    </row>
    <row r="2310" spans="1:20" x14ac:dyDescent="0.25">
      <c r="A2310">
        <f t="shared" si="666"/>
        <v>33940.28294222206</v>
      </c>
      <c r="B2310">
        <f t="shared" si="683"/>
        <v>5401.7638001921787</v>
      </c>
      <c r="C2310" t="str">
        <f t="shared" si="667"/>
        <v>-1.64914803246018-3.10008103195757i</v>
      </c>
      <c r="D2310" t="str">
        <f t="shared" si="668"/>
        <v>3.47793328844592-2.97217309141145i</v>
      </c>
      <c r="E2310" t="str">
        <f t="shared" si="669"/>
        <v>159.745165280634+4.83596626607407i</v>
      </c>
      <c r="F2310" t="str">
        <f t="shared" si="670"/>
        <v>2.90987901774702-27.6591751871916i</v>
      </c>
      <c r="G2310" t="str">
        <f t="shared" si="671"/>
        <v>0.999989383807803-0.00325823257206289i</v>
      </c>
      <c r="H2310" t="str">
        <f t="shared" si="672"/>
        <v>84.8150132639455+227.745999063247i</v>
      </c>
      <c r="I2310" t="str">
        <f t="shared" si="673"/>
        <v>44.3201528101054-11.3961056427995i</v>
      </c>
      <c r="K2310" t="str">
        <f t="shared" si="674"/>
        <v>0.00718018881211176-0.0377438183330458i</v>
      </c>
      <c r="L2310" t="str">
        <f t="shared" si="675"/>
        <v>0.000833333333333333-0.14925792275538i</v>
      </c>
      <c r="M2310" t="str">
        <f t="shared" si="676"/>
        <v>0.005-0.0525196327128555i</v>
      </c>
      <c r="N2310">
        <f t="shared" si="677"/>
        <v>61.988392176794179</v>
      </c>
      <c r="O2310">
        <f t="shared" si="678"/>
        <v>10.909698265175491</v>
      </c>
      <c r="P2310" s="3">
        <f t="shared" si="679"/>
        <v>10.909698265175491</v>
      </c>
      <c r="Q2310" s="3">
        <f t="shared" si="680"/>
        <v>-118.01160782320582</v>
      </c>
      <c r="R2310">
        <f t="shared" si="681"/>
        <v>61.988392176794179</v>
      </c>
      <c r="S2310">
        <f t="shared" si="682"/>
        <v>5.4017638001921791</v>
      </c>
      <c r="T2310">
        <f t="shared" si="665"/>
        <v>10.909698265175491</v>
      </c>
    </row>
    <row r="2311" spans="1:20" x14ac:dyDescent="0.25">
      <c r="A2311">
        <f t="shared" si="666"/>
        <v>34069.256017402506</v>
      </c>
      <c r="B2311">
        <f t="shared" si="683"/>
        <v>5422.290502632909</v>
      </c>
      <c r="C2311" t="str">
        <f t="shared" si="667"/>
        <v>-1.63518145006413-3.08724600993258i</v>
      </c>
      <c r="D2311" t="str">
        <f t="shared" si="668"/>
        <v>3.47793182875088-2.96111745193075i</v>
      </c>
      <c r="E2311" t="str">
        <f t="shared" si="669"/>
        <v>159.772361546862+4.85751065532269i</v>
      </c>
      <c r="F2311" t="str">
        <f t="shared" si="670"/>
        <v>2.90987878252301-27.5545401276829i</v>
      </c>
      <c r="G2311" t="str">
        <f t="shared" si="671"/>
        <v>0.999989302972309-0.00327061359145224i</v>
      </c>
      <c r="H2311" t="str">
        <f t="shared" si="672"/>
        <v>86.1528154471601+229.883746195523i</v>
      </c>
      <c r="I2311" t="str">
        <f t="shared" si="673"/>
        <v>44.5839805438126-11.5434816114245i</v>
      </c>
      <c r="K2311" t="str">
        <f t="shared" si="674"/>
        <v>0.00714737575786435-0.0376051995893805i</v>
      </c>
      <c r="L2311" t="str">
        <f t="shared" si="675"/>
        <v>0.000833333333333333-0.148692889774238i</v>
      </c>
      <c r="M2311" t="str">
        <f t="shared" si="676"/>
        <v>0.005-0.0523208136210954i</v>
      </c>
      <c r="N2311">
        <f t="shared" si="677"/>
        <v>62.091755295184726</v>
      </c>
      <c r="O2311">
        <f t="shared" si="678"/>
        <v>10.865344495998798</v>
      </c>
      <c r="P2311" s="3">
        <f t="shared" si="679"/>
        <v>10.865344495998798</v>
      </c>
      <c r="Q2311" s="3">
        <f t="shared" si="680"/>
        <v>-117.90824470481527</v>
      </c>
      <c r="R2311">
        <f t="shared" si="681"/>
        <v>62.091755295184726</v>
      </c>
      <c r="S2311">
        <f t="shared" si="682"/>
        <v>5.4222905026329089</v>
      </c>
      <c r="T2311">
        <f t="shared" si="665"/>
        <v>10.865344495998798</v>
      </c>
    </row>
    <row r="2312" spans="1:20" x14ac:dyDescent="0.25">
      <c r="A2312">
        <f t="shared" si="666"/>
        <v>34198.719190268639</v>
      </c>
      <c r="B2312">
        <f t="shared" si="683"/>
        <v>5442.8952065429139</v>
      </c>
      <c r="C2312" t="str">
        <f t="shared" si="667"/>
        <v>-1.62131801353277-3.07447882064046i</v>
      </c>
      <c r="D2312" t="str">
        <f t="shared" si="668"/>
        <v>3.4779303579423-2.95010440895305i</v>
      </c>
      <c r="E2312" t="str">
        <f t="shared" si="669"/>
        <v>159.799778275774+4.87909201104896i</v>
      </c>
      <c r="F2312" t="str">
        <f t="shared" si="670"/>
        <v>2.90987854550797-27.4503014494729i</v>
      </c>
      <c r="G2312" t="str">
        <f t="shared" si="671"/>
        <v>0.999989221521311-0.00328304165568986i</v>
      </c>
      <c r="H2312" t="str">
        <f t="shared" si="672"/>
        <v>87.5276568611477+232.055705905324i</v>
      </c>
      <c r="I2312" t="str">
        <f t="shared" si="673"/>
        <v>44.8524902599046-11.695406696932i</v>
      </c>
      <c r="K2312" t="str">
        <f t="shared" si="674"/>
        <v>0.00711480388103309-0.0374670649158393i</v>
      </c>
      <c r="L2312" t="str">
        <f t="shared" si="675"/>
        <v>0.000833333333333333-0.148129995790235i</v>
      </c>
      <c r="M2312" t="str">
        <f t="shared" si="676"/>
        <v>0.005-0.0521227471818046i</v>
      </c>
      <c r="N2312">
        <f t="shared" si="677"/>
        <v>62.195199426719299</v>
      </c>
      <c r="O2312">
        <f t="shared" si="678"/>
        <v>10.821061958799065</v>
      </c>
      <c r="P2312" s="3">
        <f t="shared" si="679"/>
        <v>10.821061958799065</v>
      </c>
      <c r="Q2312" s="3">
        <f t="shared" si="680"/>
        <v>-117.8048005732807</v>
      </c>
      <c r="R2312">
        <f t="shared" si="681"/>
        <v>62.195199426719299</v>
      </c>
      <c r="S2312">
        <f t="shared" si="682"/>
        <v>5.4428952065429135</v>
      </c>
      <c r="T2312">
        <f t="shared" si="665"/>
        <v>10.821061958799065</v>
      </c>
    </row>
    <row r="2313" spans="1:20" x14ac:dyDescent="0.25">
      <c r="A2313">
        <f t="shared" si="666"/>
        <v>34328.674323191655</v>
      </c>
      <c r="B2313">
        <f t="shared" si="683"/>
        <v>5463.5782083277772</v>
      </c>
      <c r="C2313" t="str">
        <f t="shared" si="667"/>
        <v>-1.60755698358508-3.06177902450624i</v>
      </c>
      <c r="D2313" t="str">
        <f t="shared" si="668"/>
        <v>3.47792887593561-2.93913380405013i</v>
      </c>
      <c r="E2313" t="str">
        <f t="shared" si="669"/>
        <v>159.827417148828+4.90071021905753i</v>
      </c>
      <c r="F2313" t="str">
        <f t="shared" si="670"/>
        <v>2.90987830668819-27.3464576530531i</v>
      </c>
      <c r="G2313" t="str">
        <f t="shared" si="671"/>
        <v>0.999989139450124-0.00329551694351155i</v>
      </c>
      <c r="H2313" t="str">
        <f t="shared" si="672"/>
        <v>88.9409041104727+234.262609633819i</v>
      </c>
      <c r="I2313" t="str">
        <f t="shared" si="673"/>
        <v>45.12578697978-11.8520512598997i</v>
      </c>
      <c r="K2313" t="str">
        <f t="shared" si="674"/>
        <v>0.00708247145483825-0.0373294129518461i</v>
      </c>
      <c r="L2313" t="str">
        <f t="shared" si="675"/>
        <v>0.000833333333333333-0.147569232705952i</v>
      </c>
      <c r="M2313" t="str">
        <f t="shared" si="676"/>
        <v>0.005-0.0519254305457308i</v>
      </c>
      <c r="N2313">
        <f t="shared" si="677"/>
        <v>62.298722892634075</v>
      </c>
      <c r="O2313">
        <f t="shared" si="678"/>
        <v>10.776850697420157</v>
      </c>
      <c r="P2313" s="3">
        <f t="shared" si="679"/>
        <v>10.776850697420157</v>
      </c>
      <c r="Q2313" s="3">
        <f t="shared" si="680"/>
        <v>-117.70127710736593</v>
      </c>
      <c r="R2313">
        <f t="shared" si="681"/>
        <v>62.298722892634075</v>
      </c>
      <c r="S2313">
        <f t="shared" si="682"/>
        <v>5.4635782083277773</v>
      </c>
      <c r="T2313">
        <f t="shared" si="665"/>
        <v>10.776850697420157</v>
      </c>
    </row>
    <row r="2314" spans="1:20" x14ac:dyDescent="0.25">
      <c r="A2314">
        <f t="shared" si="666"/>
        <v>34459.123285619789</v>
      </c>
      <c r="B2314">
        <f t="shared" si="683"/>
        <v>5484.339805519423</v>
      </c>
      <c r="C2314" t="str">
        <f t="shared" si="667"/>
        <v>-1.59389762598543-3.04914618573171i</v>
      </c>
      <c r="D2314" t="str">
        <f t="shared" si="668"/>
        <v>3.47792738264552-2.92820547940426i</v>
      </c>
      <c r="E2314" t="str">
        <f t="shared" si="669"/>
        <v>159.85527986175+4.92236516056038i</v>
      </c>
      <c r="F2314" t="str">
        <f t="shared" si="670"/>
        <v>2.90987806604998-27.2430072445955i</v>
      </c>
      <c r="G2314" t="str">
        <f t="shared" si="671"/>
        <v>0.999989056754023-0.00330803963433192i</v>
      </c>
      <c r="H2314" t="str">
        <f t="shared" si="672"/>
        <v>90.3939862624658+236.505203831792i</v>
      </c>
      <c r="I2314" t="str">
        <f t="shared" si="673"/>
        <v>45.4039781437043-12.0135935986944i</v>
      </c>
      <c r="K2314" t="str">
        <f t="shared" si="674"/>
        <v>0.00705037676411704-0.0371922423369921i</v>
      </c>
      <c r="L2314" t="str">
        <f t="shared" si="675"/>
        <v>0.000833333333333333-0.147010592454625i</v>
      </c>
      <c r="M2314" t="str">
        <f t="shared" si="676"/>
        <v>0.005-0.051728860874408i</v>
      </c>
      <c r="N2314">
        <f t="shared" si="677"/>
        <v>62.402324018453939</v>
      </c>
      <c r="O2314">
        <f t="shared" si="678"/>
        <v>10.732710754717367</v>
      </c>
      <c r="P2314" s="3">
        <f t="shared" si="679"/>
        <v>10.732710754717367</v>
      </c>
      <c r="Q2314" s="3">
        <f t="shared" si="680"/>
        <v>-117.59767598154606</v>
      </c>
      <c r="R2314">
        <f t="shared" si="681"/>
        <v>62.402324018453939</v>
      </c>
      <c r="S2314">
        <f t="shared" si="682"/>
        <v>5.484339805519423</v>
      </c>
      <c r="T2314">
        <f t="shared" si="665"/>
        <v>10.732710754717367</v>
      </c>
    </row>
    <row r="2315" spans="1:20" x14ac:dyDescent="0.25">
      <c r="A2315">
        <f t="shared" si="666"/>
        <v>34590.067954105143</v>
      </c>
      <c r="B2315">
        <f t="shared" si="683"/>
        <v>5505.1802967803969</v>
      </c>
      <c r="C2315" t="str">
        <f t="shared" si="667"/>
        <v>-1.58033921151378-3.03657987225997i</v>
      </c>
      <c r="D2315" t="str">
        <f t="shared" si="668"/>
        <v>3.4779258779862-2.91731927780587i</v>
      </c>
      <c r="E2315" t="str">
        <f t="shared" si="669"/>
        <v>159.88336812466+4.94405671210526i</v>
      </c>
      <c r="F2315" t="str">
        <f t="shared" si="670"/>
        <v>2.9098778235795-27.1399487359313i</v>
      </c>
      <c r="G2315" t="str">
        <f t="shared" si="671"/>
        <v>0.999988973428252-0.00332060990824695i</v>
      </c>
      <c r="H2315" t="str">
        <f t="shared" si="672"/>
        <v>91.8883982078057+238.784249883381i</v>
      </c>
      <c r="I2315" t="str">
        <f t="shared" si="673"/>
        <v>45.6871736269763-12.1802203833394i</v>
      </c>
      <c r="K2315" t="str">
        <f t="shared" si="674"/>
        <v>0.00701851810525552-0.0370555517110858i</v>
      </c>
      <c r="L2315" t="str">
        <f t="shared" si="675"/>
        <v>0.000833333333333333-0.146454067000024i</v>
      </c>
      <c r="M2315" t="str">
        <f t="shared" si="676"/>
        <v>0.005-0.0515330353401156i</v>
      </c>
      <c r="N2315">
        <f t="shared" si="677"/>
        <v>62.506001134055921</v>
      </c>
      <c r="O2315">
        <f t="shared" si="678"/>
        <v>10.688642172572859</v>
      </c>
      <c r="P2315" s="3">
        <f t="shared" si="679"/>
        <v>10.688642172572859</v>
      </c>
      <c r="Q2315" s="3">
        <f t="shared" si="680"/>
        <v>-117.49399886594408</v>
      </c>
      <c r="R2315">
        <f t="shared" si="681"/>
        <v>62.506001134055921</v>
      </c>
      <c r="S2315">
        <f t="shared" si="682"/>
        <v>5.5051802967803969</v>
      </c>
      <c r="T2315">
        <f t="shared" si="665"/>
        <v>10.688642172572859</v>
      </c>
    </row>
    <row r="2316" spans="1:20" x14ac:dyDescent="0.25">
      <c r="A2316">
        <f t="shared" si="666"/>
        <v>34721.510212330744</v>
      </c>
      <c r="B2316">
        <f t="shared" si="683"/>
        <v>5526.0999819081626</v>
      </c>
      <c r="C2316" t="str">
        <f t="shared" si="667"/>
        <v>-1.56688101593603-3.02407965574028i</v>
      </c>
      <c r="D2316" t="str">
        <f t="shared" si="668"/>
        <v>3.47792436187104-2.90647504265132i</v>
      </c>
      <c r="E2316" t="str">
        <f t="shared" si="669"/>
        <v>159.91168366219+4.96578474550223i</v>
      </c>
      <c r="F2316" t="str">
        <f t="shared" si="670"/>
        <v>2.90987757926278-27.0372806445288i</v>
      </c>
      <c r="G2316" t="str">
        <f t="shared" si="671"/>
        <v>0.999988889468016-0.00333322794603657i</v>
      </c>
      <c r="H2316" t="str">
        <f t="shared" si="672"/>
        <v>93.42570422576+241.100523970041i</v>
      </c>
      <c r="I2316" t="str">
        <f t="shared" si="673"/>
        <v>45.9754857499662-12.3521271162289i</v>
      </c>
      <c r="K2316" t="str">
        <f t="shared" si="674"/>
        <v>0.00698689378612193-0.0369193397142054i</v>
      </c>
      <c r="L2316" t="str">
        <f t="shared" si="675"/>
        <v>0.000833333333333333-0.145899648336346i</v>
      </c>
      <c r="M2316" t="str">
        <f t="shared" si="676"/>
        <v>0.005-0.0513379511258375i</v>
      </c>
      <c r="N2316">
        <f t="shared" si="677"/>
        <v>62.609752573730418</v>
      </c>
      <c r="O2316">
        <f t="shared" si="678"/>
        <v>10.644644991911218</v>
      </c>
      <c r="P2316" s="3">
        <f t="shared" si="679"/>
        <v>10.644644991911218</v>
      </c>
      <c r="Q2316" s="3">
        <f t="shared" si="680"/>
        <v>-117.39024742626958</v>
      </c>
      <c r="R2316">
        <f t="shared" si="681"/>
        <v>62.609752573730418</v>
      </c>
      <c r="S2316">
        <f t="shared" si="682"/>
        <v>5.5260999819081622</v>
      </c>
      <c r="T2316">
        <f t="shared" si="665"/>
        <v>10.644644991911218</v>
      </c>
    </row>
    <row r="2317" spans="1:20" x14ac:dyDescent="0.25">
      <c r="A2317">
        <f t="shared" si="666"/>
        <v>34853.451951137598</v>
      </c>
      <c r="B2317">
        <f t="shared" si="683"/>
        <v>5547.0991618394137</v>
      </c>
      <c r="C2317" t="str">
        <f t="shared" si="667"/>
        <v>-1.55352231997445-3.01164511149323i</v>
      </c>
      <c r="D2317" t="str">
        <f t="shared" si="668"/>
        <v>3.47792283421284-2.89567261794068i</v>
      </c>
      <c r="E2317" t="str">
        <f t="shared" si="669"/>
        <v>159.940228213608+4.98754912774803i</v>
      </c>
      <c r="F2317" t="str">
        <f t="shared" si="670"/>
        <v>2.90987733308577-26.935001493473i</v>
      </c>
      <c r="G2317" t="str">
        <f t="shared" si="671"/>
        <v>0.999988804868484-0.00334589392916728i</v>
      </c>
      <c r="H2317" t="str">
        <f t="shared" si="672"/>
        <v>95.0075417677396+243.454816866494i</v>
      </c>
      <c r="I2317" t="str">
        <f t="shared" si="673"/>
        <v>46.2690292810791-12.5295186215172i</v>
      </c>
      <c r="K2317" t="str">
        <f t="shared" si="674"/>
        <v>0.0069555021259996-0.0367836049867475i</v>
      </c>
      <c r="L2317" t="str">
        <f t="shared" si="675"/>
        <v>0.000833333333333333-0.145347328488092i</v>
      </c>
      <c r="M2317" t="str">
        <f t="shared" si="676"/>
        <v>0.005-0.0511436054252215i</v>
      </c>
      <c r="N2317">
        <f t="shared" si="677"/>
        <v>62.713576676241928</v>
      </c>
      <c r="O2317">
        <f t="shared" si="678"/>
        <v>10.600719252715084</v>
      </c>
      <c r="P2317" s="3">
        <f t="shared" si="679"/>
        <v>10.600719252715084</v>
      </c>
      <c r="Q2317" s="3">
        <f t="shared" si="680"/>
        <v>-117.28642332375807</v>
      </c>
      <c r="R2317">
        <f t="shared" si="681"/>
        <v>62.713576676241928</v>
      </c>
      <c r="S2317">
        <f t="shared" si="682"/>
        <v>5.5470991618394141</v>
      </c>
      <c r="T2317">
        <f t="shared" si="665"/>
        <v>10.600719252715084</v>
      </c>
    </row>
    <row r="2318" spans="1:20" x14ac:dyDescent="0.25">
      <c r="A2318">
        <f t="shared" si="666"/>
        <v>34985.895068551923</v>
      </c>
      <c r="B2318">
        <f t="shared" si="683"/>
        <v>5568.1781386544035</v>
      </c>
      <c r="C2318" t="str">
        <f t="shared" si="667"/>
        <v>-1.5402624092783-2.99927581847626i</v>
      </c>
      <c r="D2318" t="str">
        <f t="shared" si="668"/>
        <v>3.47792129492374-2.88491184827543i</v>
      </c>
      <c r="E2318" t="str">
        <f t="shared" si="669"/>
        <v>159.969003532941+5.00934972094942i</v>
      </c>
      <c r="F2318" t="str">
        <f t="shared" si="670"/>
        <v>2.9098770850343-26.833109811444i</v>
      </c>
      <c r="G2318" t="str">
        <f t="shared" si="671"/>
        <v>0.999988719624788-0.00335860803979472i</v>
      </c>
      <c r="H2318" t="str">
        <f t="shared" si="672"/>
        <v>96.6356254736719+245.847933659321i</v>
      </c>
      <c r="I2318" t="str">
        <f t="shared" si="673"/>
        <v>46.5679214315421-12.7126095651219i</v>
      </c>
      <c r="K2318" t="str">
        <f t="shared" si="674"/>
        <v>0.00692434145551998-0.0366483461694774i</v>
      </c>
      <c r="L2318" t="str">
        <f t="shared" si="675"/>
        <v>0.000833333333333333-0.144797099509954i</v>
      </c>
      <c r="M2318" t="str">
        <f t="shared" si="676"/>
        <v>0.005-0.05094999544254i</v>
      </c>
      <c r="N2318">
        <f t="shared" si="677"/>
        <v>62.817471784886919</v>
      </c>
      <c r="O2318">
        <f t="shared" si="678"/>
        <v>10.556864994041071</v>
      </c>
      <c r="P2318" s="3">
        <f t="shared" si="679"/>
        <v>10.556864994041071</v>
      </c>
      <c r="Q2318" s="3">
        <f t="shared" si="680"/>
        <v>-117.18252821511308</v>
      </c>
      <c r="R2318">
        <f t="shared" si="681"/>
        <v>62.817471784886919</v>
      </c>
      <c r="S2318">
        <f t="shared" si="682"/>
        <v>5.5681781386544031</v>
      </c>
      <c r="T2318">
        <f t="shared" si="665"/>
        <v>10.556864994041071</v>
      </c>
    </row>
    <row r="2319" spans="1:20" x14ac:dyDescent="0.25">
      <c r="A2319">
        <f t="shared" si="666"/>
        <v>35118.841469812425</v>
      </c>
      <c r="B2319">
        <f t="shared" si="683"/>
        <v>5589.3372155812904</v>
      </c>
      <c r="C2319" t="str">
        <f t="shared" si="667"/>
        <v>-1.52710057439444-2.98697135924952i</v>
      </c>
      <c r="D2319" t="str">
        <f t="shared" si="668"/>
        <v>3.47791974391518-2.87419257885627i</v>
      </c>
      <c r="E2319" t="str">
        <f t="shared" si="669"/>
        <v>159.998011389102+5.03118638224601i</v>
      </c>
      <c r="F2319" t="str">
        <f t="shared" si="670"/>
        <v>2.90987683509408-26.7316041326954i</v>
      </c>
      <c r="G2319" t="str">
        <f t="shared" si="671"/>
        <v>0.999988633732024-0.00337137046076633i</v>
      </c>
      <c r="H2319" t="str">
        <f t="shared" si="672"/>
        <v>98.3117514368111+248.280693377799i</v>
      </c>
      <c r="I2319" t="str">
        <f t="shared" si="673"/>
        <v>46.8722818408016-12.9016250074387i</v>
      </c>
      <c r="K2319" t="str">
        <f t="shared" si="674"/>
        <v>0.00689341011659638-0.0365135619035767i</v>
      </c>
      <c r="L2319" t="str">
        <f t="shared" si="675"/>
        <v>0.000833333333333333-0.144248953486704i</v>
      </c>
      <c r="M2319" t="str">
        <f t="shared" si="676"/>
        <v>0.005-0.0507571183926478i</v>
      </c>
      <c r="N2319">
        <f t="shared" si="677"/>
        <v>62.921436247552634</v>
      </c>
      <c r="O2319">
        <f t="shared" si="678"/>
        <v>10.51308225403568</v>
      </c>
      <c r="P2319" s="3">
        <f t="shared" si="679"/>
        <v>10.51308225403568</v>
      </c>
      <c r="Q2319" s="3">
        <f t="shared" si="680"/>
        <v>-117.07856375244737</v>
      </c>
      <c r="R2319">
        <f t="shared" si="681"/>
        <v>62.921436247552634</v>
      </c>
      <c r="S2319">
        <f t="shared" si="682"/>
        <v>5.5893372155812902</v>
      </c>
      <c r="T2319">
        <f t="shared" si="665"/>
        <v>10.51308225403568</v>
      </c>
    </row>
    <row r="2320" spans="1:20" x14ac:dyDescent="0.25">
      <c r="A2320">
        <f t="shared" si="666"/>
        <v>35252.29306739771</v>
      </c>
      <c r="B2320">
        <f t="shared" si="683"/>
        <v>5610.5766970004997</v>
      </c>
      <c r="C2320" t="str">
        <f t="shared" si="667"/>
        <v>-1.51403611073823-2.97473131994221i</v>
      </c>
      <c r="D2320" t="str">
        <f t="shared" si="668"/>
        <v>3.47791818109798-2.86351465548083i</v>
      </c>
      <c r="E2320" t="str">
        <f t="shared" si="669"/>
        <v>160.027253566019+5.05305896373302i</v>
      </c>
      <c r="F2320" t="str">
        <f t="shared" si="670"/>
        <v>2.90987658325077-26.6304829970338i</v>
      </c>
      <c r="G2320" t="str">
        <f t="shared" si="671"/>
        <v>0.99998854718525-0.00338418137562391i</v>
      </c>
      <c r="H2320" t="str">
        <f t="shared" si="672"/>
        <v>100.03780173354+250.75392852525i</v>
      </c>
      <c r="I2320" t="str">
        <f t="shared" si="673"/>
        <v>47.1822325511421-13.0968009909891i</v>
      </c>
      <c r="K2320" t="str">
        <f t="shared" si="674"/>
        <v>0.00686270646235743-0.0363792508306923i</v>
      </c>
      <c r="L2320" t="str">
        <f t="shared" si="675"/>
        <v>0.000833333333333333-0.143702882533079i</v>
      </c>
      <c r="M2320" t="str">
        <f t="shared" si="676"/>
        <v>0.005-0.0505649715009443i</v>
      </c>
      <c r="N2320">
        <f t="shared" si="677"/>
        <v>63.025468416773066</v>
      </c>
      <c r="O2320">
        <f t="shared" si="678"/>
        <v>10.469371069951936</v>
      </c>
      <c r="P2320" s="3">
        <f t="shared" si="679"/>
        <v>10.469371069951936</v>
      </c>
      <c r="Q2320" s="3">
        <f t="shared" si="680"/>
        <v>-116.97453158322693</v>
      </c>
      <c r="R2320">
        <f t="shared" si="681"/>
        <v>63.025468416773066</v>
      </c>
      <c r="S2320">
        <f t="shared" si="682"/>
        <v>5.6105766970005</v>
      </c>
      <c r="T2320">
        <f t="shared" si="665"/>
        <v>10.469371069951936</v>
      </c>
    </row>
    <row r="2321" spans="1:20" x14ac:dyDescent="0.25">
      <c r="A2321">
        <f t="shared" si="666"/>
        <v>35386.251781053827</v>
      </c>
      <c r="B2321">
        <f t="shared" si="683"/>
        <v>5631.8968884491014</v>
      </c>
      <c r="C2321" t="str">
        <f t="shared" si="667"/>
        <v>-1.50106831856436-2.96255529021891i</v>
      </c>
      <c r="D2321" t="str">
        <f t="shared" si="668"/>
        <v>3.47791660638221-2.85287792454155i</v>
      </c>
      <c r="E2321" t="str">
        <f t="shared" si="669"/>
        <v>160.056731862757+5.07496731238066i</v>
      </c>
      <c r="F2321" t="str">
        <f t="shared" si="670"/>
        <v>2.90987632948987-26.5297449497978i</v>
      </c>
      <c r="G2321" t="str">
        <f t="shared" si="671"/>
        <v>0.999988459979486-0.00339704096860631i</v>
      </c>
      <c r="H2321" t="str">
        <f t="shared" si="672"/>
        <v>101.815749236026+253.268484497884i</v>
      </c>
      <c r="I2321" t="str">
        <f t="shared" si="673"/>
        <v>47.4978979699902-13.2983851654094i</v>
      </c>
      <c r="K2321" t="str">
        <f t="shared" si="674"/>
        <v>0.00683222885708131-0.0362454115929829i</v>
      </c>
      <c r="L2321" t="str">
        <f t="shared" si="675"/>
        <v>0.000833333333333333-0.143158878793663i</v>
      </c>
      <c r="M2321" t="str">
        <f t="shared" si="676"/>
        <v>0.005-0.0503735520033316i</v>
      </c>
      <c r="N2321">
        <f t="shared" si="677"/>
        <v>63.129566649783655</v>
      </c>
      <c r="O2321">
        <f t="shared" si="678"/>
        <v>10.425731478165188</v>
      </c>
      <c r="P2321" s="3">
        <f t="shared" si="679"/>
        <v>10.425731478165188</v>
      </c>
      <c r="Q2321" s="3">
        <f t="shared" si="680"/>
        <v>-116.87043335021635</v>
      </c>
      <c r="R2321">
        <f t="shared" si="681"/>
        <v>63.129566649783655</v>
      </c>
      <c r="S2321">
        <f t="shared" si="682"/>
        <v>5.6318968884491012</v>
      </c>
      <c r="T2321">
        <f t="shared" si="665"/>
        <v>10.425731478165188</v>
      </c>
    </row>
    <row r="2322" spans="1:20" x14ac:dyDescent="0.25">
      <c r="A2322">
        <f t="shared" si="666"/>
        <v>35520.719537821831</v>
      </c>
      <c r="B2322">
        <f t="shared" si="683"/>
        <v>5653.298096625208</v>
      </c>
      <c r="C2322" t="str">
        <f t="shared" si="667"/>
        <v>-1.48819650293796-2.95044286324661i</v>
      </c>
      <c r="D2322" t="str">
        <f t="shared" si="668"/>
        <v>3.47791501967731-2.84228223302337i</v>
      </c>
      <c r="E2322" t="str">
        <f t="shared" si="669"/>
        <v>160.086448093651+5.096911269953i</v>
      </c>
      <c r="F2322" t="str">
        <f t="shared" si="670"/>
        <v>2.90987607379675-26.4293885418363i</v>
      </c>
      <c r="G2322" t="str">
        <f t="shared" si="671"/>
        <v>0.999988372109714-0.00340994942465205i</v>
      </c>
      <c r="H2322" t="str">
        <f t="shared" si="672"/>
        <v>103.64766272665+255.825218876413i</v>
      </c>
      <c r="I2322" t="str">
        <f t="shared" si="673"/>
        <v>47.8194048181467-13.506637452328i</v>
      </c>
      <c r="K2322" t="str">
        <f t="shared" si="674"/>
        <v>0.00680197567612966-0.0361120428331664i</v>
      </c>
      <c r="L2322" t="str">
        <f t="shared" si="675"/>
        <v>0.000833333333333333-0.14261693444278i</v>
      </c>
      <c r="M2322" t="str">
        <f t="shared" si="676"/>
        <v>0.005-0.0501828571461762i</v>
      </c>
      <c r="N2322">
        <f t="shared" si="677"/>
        <v>63.233729308575164</v>
      </c>
      <c r="O2322">
        <f t="shared" si="678"/>
        <v>10.382163514190086</v>
      </c>
      <c r="P2322" s="3">
        <f t="shared" si="679"/>
        <v>10.382163514190086</v>
      </c>
      <c r="Q2322" s="3">
        <f t="shared" si="680"/>
        <v>-116.76627069142484</v>
      </c>
      <c r="R2322">
        <f t="shared" si="681"/>
        <v>63.233729308575164</v>
      </c>
      <c r="S2322">
        <f t="shared" si="682"/>
        <v>5.6532980966252078</v>
      </c>
      <c r="T2322">
        <f t="shared" si="665"/>
        <v>10.382163514190086</v>
      </c>
    </row>
    <row r="2323" spans="1:20" x14ac:dyDescent="0.25">
      <c r="A2323">
        <f t="shared" si="666"/>
        <v>35655.698272065551</v>
      </c>
      <c r="B2323">
        <f t="shared" si="683"/>
        <v>5674.7806293923841</v>
      </c>
      <c r="C2323" t="str">
        <f t="shared" si="667"/>
        <v>-1.47541997370568-2.93839363566182i</v>
      </c>
      <c r="D2323" t="str">
        <f t="shared" si="668"/>
        <v>3.47791342089199-2.83172742850158i</v>
      </c>
      <c r="E2323" t="str">
        <f t="shared" si="669"/>
        <v>160.116404088436+5.11889067292806i</v>
      </c>
      <c r="F2323" t="str">
        <f t="shared" si="670"/>
        <v>2.90987581615668-26.3294123294887i</v>
      </c>
      <c r="G2323" t="str">
        <f t="shared" si="671"/>
        <v>0.999988283570878-0.00342290692940198i</v>
      </c>
      <c r="H2323" t="str">
        <f t="shared" si="672"/>
        <v>105.53571233454+258.425000574056i</v>
      </c>
      <c r="I2323" t="str">
        <f t="shared" si="673"/>
        <v>48.1468820619995-13.7218307528861i</v>
      </c>
      <c r="K2323" t="str">
        <f t="shared" si="674"/>
        <v>0.00677194530588206-0.0359791431945648i</v>
      </c>
      <c r="L2323" t="str">
        <f t="shared" si="675"/>
        <v>0.000833333333333333-0.14207704168438i</v>
      </c>
      <c r="M2323" t="str">
        <f t="shared" si="676"/>
        <v>0.005-0.0499928841862682i</v>
      </c>
      <c r="N2323">
        <f t="shared" si="677"/>
        <v>63.337954759946555</v>
      </c>
      <c r="O2323">
        <f t="shared" si="678"/>
        <v>10.338667212696999</v>
      </c>
      <c r="P2323" s="3">
        <f t="shared" si="679"/>
        <v>10.338667212696999</v>
      </c>
      <c r="Q2323" s="3">
        <f t="shared" si="680"/>
        <v>-116.66204524005344</v>
      </c>
      <c r="R2323">
        <f t="shared" si="681"/>
        <v>63.337954759946555</v>
      </c>
      <c r="S2323">
        <f t="shared" si="682"/>
        <v>5.6747806293923837</v>
      </c>
      <c r="T2323">
        <f t="shared" si="665"/>
        <v>10.338667212696999</v>
      </c>
    </row>
    <row r="2324" spans="1:20" x14ac:dyDescent="0.25">
      <c r="A2324">
        <f t="shared" si="666"/>
        <v>35791.189925499406</v>
      </c>
      <c r="B2324">
        <f t="shared" si="683"/>
        <v>5696.3447957840754</v>
      </c>
      <c r="C2324" t="str">
        <f t="shared" si="667"/>
        <v>-1.46273804546704-2.92640720753819i</v>
      </c>
      <c r="D2324" t="str">
        <f t="shared" si="668"/>
        <v>3.47791180993434-2.82121335913965i</v>
      </c>
      <c r="E2324" t="str">
        <f t="shared" si="669"/>
        <v>160.146601692376+5.14090535241183i</v>
      </c>
      <c r="F2324" t="str">
        <f t="shared" si="670"/>
        <v>2.90987555655495-26.2298148745635i</v>
      </c>
      <c r="G2324" t="str">
        <f t="shared" si="671"/>
        <v>0.999988194357885-0.00343591366920194i</v>
      </c>
      <c r="H2324" t="str">
        <f t="shared" si="672"/>
        <v>107.482175315812+261.068708822487i</v>
      </c>
      <c r="I2324" t="str">
        <f t="shared" si="673"/>
        <v>48.4804608274977-13.9442517008227i</v>
      </c>
      <c r="K2324" t="str">
        <f t="shared" si="674"/>
        <v>0.00674213614367068-0.0358467113211509i</v>
      </c>
      <c r="L2324" t="str">
        <f t="shared" si="675"/>
        <v>0.000833333333333333-0.141539192751922i</v>
      </c>
      <c r="M2324" t="str">
        <f t="shared" si="676"/>
        <v>0.005-0.0498036303907832i</v>
      </c>
      <c r="N2324">
        <f t="shared" si="677"/>
        <v>63.442241375555554</v>
      </c>
      <c r="O2324">
        <f t="shared" si="678"/>
        <v>10.295242607529197</v>
      </c>
      <c r="P2324" s="3">
        <f t="shared" si="679"/>
        <v>10.295242607529197</v>
      </c>
      <c r="Q2324" s="3">
        <f t="shared" si="680"/>
        <v>-116.55775862444445</v>
      </c>
      <c r="R2324">
        <f t="shared" si="681"/>
        <v>63.442241375555554</v>
      </c>
      <c r="S2324">
        <f t="shared" si="682"/>
        <v>5.6963447957840749</v>
      </c>
      <c r="T2324">
        <f t="shared" si="665"/>
        <v>10.295242607529197</v>
      </c>
    </row>
    <row r="2325" spans="1:20" x14ac:dyDescent="0.25">
      <c r="A2325">
        <f t="shared" si="666"/>
        <v>35927.196447216302</v>
      </c>
      <c r="B2325">
        <f t="shared" si="683"/>
        <v>5717.9909060080554</v>
      </c>
      <c r="C2325" t="str">
        <f t="shared" si="667"/>
        <v>-1.4501500375458-2.91448318235427i</v>
      </c>
      <c r="D2325" t="str">
        <f t="shared" si="668"/>
        <v>3.47791018671163-2.81073987368696i</v>
      </c>
      <c r="E2325" t="str">
        <f t="shared" si="669"/>
        <v>160.177042766402+5.16295513405662i</v>
      </c>
      <c r="F2325" t="str">
        <f t="shared" si="670"/>
        <v>2.90987529497648-26.1305947443177i</v>
      </c>
      <c r="G2325" t="str">
        <f t="shared" si="671"/>
        <v>0.9999881044656-0.00344896983110545i</v>
      </c>
      <c r="H2325" t="str">
        <f t="shared" si="672"/>
        <v>109.489442200673+263.757231975169i</v>
      </c>
      <c r="I2325" t="str">
        <f t="shared" si="673"/>
        <v>48.820274293422-14.1742014642755i</v>
      </c>
      <c r="K2325" t="str">
        <f t="shared" si="674"/>
        <v>0.00671254659771531-0.035714745857592i</v>
      </c>
      <c r="L2325" t="str">
        <f t="shared" si="675"/>
        <v>0.000833333333333333-0.141003379908271i</v>
      </c>
      <c r="M2325" t="str">
        <f t="shared" si="676"/>
        <v>0.005-0.0496150930372419i</v>
      </c>
      <c r="N2325">
        <f t="shared" si="677"/>
        <v>63.5465875319681</v>
      </c>
      <c r="O2325">
        <f t="shared" si="678"/>
        <v>10.251889731719626</v>
      </c>
      <c r="P2325" s="3">
        <f t="shared" si="679"/>
        <v>10.251889731719626</v>
      </c>
      <c r="Q2325" s="3">
        <f t="shared" si="680"/>
        <v>-116.4534124680319</v>
      </c>
      <c r="R2325">
        <f t="shared" si="681"/>
        <v>63.5465875319681</v>
      </c>
      <c r="S2325">
        <f t="shared" si="682"/>
        <v>5.7179909060080556</v>
      </c>
      <c r="T2325">
        <f t="shared" si="665"/>
        <v>10.251889731719626</v>
      </c>
    </row>
    <row r="2326" spans="1:20" x14ac:dyDescent="0.25">
      <c r="A2326">
        <f t="shared" si="666"/>
        <v>36063.719793715733</v>
      </c>
      <c r="B2326">
        <f t="shared" si="683"/>
        <v>5739.7192714508865</v>
      </c>
      <c r="C2326" t="str">
        <f t="shared" si="667"/>
        <v>-1.43765527396147-2.90262116696172i</v>
      </c>
      <c r="D2326" t="str">
        <f t="shared" si="668"/>
        <v>3.47790855113053-2.80030682147673i</v>
      </c>
      <c r="E2326" t="str">
        <f t="shared" si="669"/>
        <v>160.20772918724+5.18503983797449i</v>
      </c>
      <c r="F2326" t="str">
        <f t="shared" si="670"/>
        <v>2.9098750314063-26.0317505114362i</v>
      </c>
      <c r="G2326" t="str">
        <f t="shared" si="671"/>
        <v>0.999988013888853-0.00346207560287634i</v>
      </c>
      <c r="H2326" t="str">
        <f t="shared" si="672"/>
        <v>111.560023331927+266.491466104925i</v>
      </c>
      <c r="I2326" t="str">
        <f t="shared" si="673"/>
        <v>49.1664575611539-14.4119965996328i</v>
      </c>
      <c r="K2326" t="str">
        <f t="shared" si="674"/>
        <v>0.00668317508705809-0.0355832454492941i</v>
      </c>
      <c r="L2326" t="str">
        <f t="shared" si="675"/>
        <v>0.000833333333333333-0.140469595445577i</v>
      </c>
      <c r="M2326" t="str">
        <f t="shared" si="676"/>
        <v>0.005-0.0494272694134707i</v>
      </c>
      <c r="N2326">
        <f t="shared" si="677"/>
        <v>63.650991610706868</v>
      </c>
      <c r="O2326">
        <f t="shared" si="678"/>
        <v>10.208608617508201</v>
      </c>
      <c r="P2326" s="3">
        <f t="shared" si="679"/>
        <v>10.208608617508201</v>
      </c>
      <c r="Q2326" s="3">
        <f t="shared" si="680"/>
        <v>-116.34900838929313</v>
      </c>
      <c r="R2326">
        <f t="shared" si="681"/>
        <v>63.650991610706868</v>
      </c>
      <c r="S2326">
        <f t="shared" si="682"/>
        <v>5.7397192714508867</v>
      </c>
      <c r="T2326">
        <f t="shared" si="665"/>
        <v>10.208608617508201</v>
      </c>
    </row>
    <row r="2327" spans="1:20" x14ac:dyDescent="0.25">
      <c r="A2327">
        <f t="shared" si="666"/>
        <v>36200.761928931846</v>
      </c>
      <c r="B2327">
        <f t="shared" si="683"/>
        <v>5761.5302046823999</v>
      </c>
      <c r="C2327" t="str">
        <f t="shared" si="667"/>
        <v>-1.42525308340093-2.89082077155376i</v>
      </c>
      <c r="D2327" t="str">
        <f t="shared" si="668"/>
        <v>3.47790690309693-2.78991405242377i</v>
      </c>
      <c r="E2327" t="str">
        <f t="shared" si="669"/>
        <v>160.238662847548+5.20715927864972i</v>
      </c>
      <c r="F2327" t="str">
        <f t="shared" si="670"/>
        <v>2.90987476582923-25.9332807540114i</v>
      </c>
      <c r="G2327" t="str">
        <f t="shared" si="671"/>
        <v>0.999987922622431-0.00347523117299153i</v>
      </c>
      <c r="H2327" t="str">
        <f t="shared" si="672"/>
        <v>113.696555821174+269.27231336986i</v>
      </c>
      <c r="I2327" t="str">
        <f t="shared" si="673"/>
        <v>49.5191474978103-14.6579699610345i</v>
      </c>
      <c r="K2327" t="str">
        <f t="shared" si="674"/>
        <v>0.00665402004149936-0.0354522087424459i</v>
      </c>
      <c r="L2327" t="str">
        <f t="shared" si="675"/>
        <v>0.000833333333333333-0.139937831685174i</v>
      </c>
      <c r="M2327" t="str">
        <f t="shared" si="676"/>
        <v>0.005-0.0492401568175638i</v>
      </c>
      <c r="N2327">
        <f t="shared" si="677"/>
        <v>63.755451998298298</v>
      </c>
      <c r="O2327">
        <f t="shared" si="678"/>
        <v>10.165399296359048</v>
      </c>
      <c r="P2327" s="3">
        <f t="shared" si="679"/>
        <v>10.165399296359048</v>
      </c>
      <c r="Q2327" s="3">
        <f t="shared" si="680"/>
        <v>-116.2445480017017</v>
      </c>
      <c r="R2327">
        <f t="shared" si="681"/>
        <v>63.755451998298298</v>
      </c>
      <c r="S2327">
        <f t="shared" si="682"/>
        <v>5.7615302046823995</v>
      </c>
      <c r="T2327">
        <f t="shared" si="665"/>
        <v>10.165399296359048</v>
      </c>
    </row>
    <row r="2328" spans="1:20" x14ac:dyDescent="0.25">
      <c r="A2328">
        <f t="shared" si="666"/>
        <v>36338.324824261792</v>
      </c>
      <c r="B2328">
        <f t="shared" si="683"/>
        <v>5783.4240194601934</v>
      </c>
      <c r="C2328" t="str">
        <f t="shared" si="667"/>
        <v>-1.41294279919023-2.8790816096341i</v>
      </c>
      <c r="D2328" t="str">
        <f t="shared" si="668"/>
        <v>3.47790524251608-2.77956141702236i</v>
      </c>
      <c r="E2328" t="str">
        <f t="shared" si="669"/>
        <v>160.269845656056+5.22931326485226i</v>
      </c>
      <c r="F2328" t="str">
        <f t="shared" si="670"/>
        <v>2.90987449822999-25.8351840555226i</v>
      </c>
      <c r="G2328" t="str">
        <f t="shared" si="671"/>
        <v>0.999987830661083-0.00348843673064365i</v>
      </c>
      <c r="H2328" t="str">
        <f t="shared" si="672"/>
        <v>115.901810950558+272.100680118662i</v>
      </c>
      <c r="I2328" t="str">
        <f t="shared" si="673"/>
        <v>49.8784825492228-14.9124716693312i</v>
      </c>
      <c r="K2328" t="str">
        <f t="shared" si="674"/>
        <v>0.00662507990153298-0.0353216343840614i</v>
      </c>
      <c r="L2328" t="str">
        <f t="shared" si="675"/>
        <v>0.000833333333333333-0.13940808097746i</v>
      </c>
      <c r="M2328" t="str">
        <f t="shared" si="676"/>
        <v>0.005-0.049053752557844i</v>
      </c>
      <c r="N2328">
        <f t="shared" si="677"/>
        <v>63.859967086318264</v>
      </c>
      <c r="O2328">
        <f t="shared" si="678"/>
        <v>10.122261798978343</v>
      </c>
      <c r="P2328" s="3">
        <f t="shared" si="679"/>
        <v>10.122261798978343</v>
      </c>
      <c r="Q2328" s="3">
        <f t="shared" si="680"/>
        <v>-116.14003291368174</v>
      </c>
      <c r="R2328">
        <f t="shared" si="681"/>
        <v>63.859967086318264</v>
      </c>
      <c r="S2328">
        <f t="shared" si="682"/>
        <v>5.7834240194601936</v>
      </c>
      <c r="T2328">
        <f t="shared" si="665"/>
        <v>10.122261798978343</v>
      </c>
    </row>
    <row r="2329" spans="1:20" x14ac:dyDescent="0.25">
      <c r="A2329">
        <f t="shared" si="666"/>
        <v>36476.410458593986</v>
      </c>
      <c r="B2329">
        <f t="shared" si="683"/>
        <v>5805.4010307341423</v>
      </c>
      <c r="C2329" t="str">
        <f t="shared" si="667"/>
        <v>-1.40072375926646-2.86740329798585i</v>
      </c>
      <c r="D2329" t="str">
        <f t="shared" si="668"/>
        <v>3.47790356929244-2.76924876634409i</v>
      </c>
      <c r="E2329" t="str">
        <f t="shared" si="669"/>
        <v>160.301279537701+5.25150159954687i</v>
      </c>
      <c r="F2329" t="str">
        <f t="shared" si="670"/>
        <v>2.90987422859319-25.7374590048157i</v>
      </c>
      <c r="G2329" t="str">
        <f t="shared" si="671"/>
        <v>0.999987737999519-0.00350169246574381i</v>
      </c>
      <c r="H2329" t="str">
        <f t="shared" si="672"/>
        <v>118.178702049738+274.977474702716i</v>
      </c>
      <c r="I2329" t="str">
        <f t="shared" si="673"/>
        <v>50.2446025187946-15.1758701445826i</v>
      </c>
      <c r="K2329" t="str">
        <f t="shared" si="674"/>
        <v>0.00659635311828215-0.0351915210220217i</v>
      </c>
      <c r="L2329" t="str">
        <f t="shared" si="675"/>
        <v>0.000833333333333333-0.138880335701793i</v>
      </c>
      <c r="M2329" t="str">
        <f t="shared" si="676"/>
        <v>0.005-0.0488680539528234i</v>
      </c>
      <c r="N2329">
        <f t="shared" si="677"/>
        <v>63.964535271434769</v>
      </c>
      <c r="O2329">
        <f t="shared" si="678"/>
        <v>10.079196155331498</v>
      </c>
      <c r="P2329" s="3">
        <f t="shared" si="679"/>
        <v>10.079196155331498</v>
      </c>
      <c r="Q2329" s="3">
        <f t="shared" si="680"/>
        <v>-116.03546472856523</v>
      </c>
      <c r="R2329">
        <f t="shared" si="681"/>
        <v>63.964535271434769</v>
      </c>
      <c r="S2329">
        <f t="shared" si="682"/>
        <v>5.8054010307341422</v>
      </c>
      <c r="T2329">
        <f t="shared" si="665"/>
        <v>10.079196155331498</v>
      </c>
    </row>
    <row r="2330" spans="1:20" x14ac:dyDescent="0.25">
      <c r="A2330">
        <f t="shared" si="666"/>
        <v>36615.020818336649</v>
      </c>
      <c r="B2330">
        <f t="shared" si="683"/>
        <v>5827.4615546509322</v>
      </c>
      <c r="C2330" t="str">
        <f t="shared" si="667"/>
        <v>-1.38859530614975-2.85578545664109i</v>
      </c>
      <c r="D2330" t="str">
        <f t="shared" si="668"/>
        <v>3.47790188332976-2.75897595203572i</v>
      </c>
      <c r="E2330" t="str">
        <f t="shared" si="669"/>
        <v>160.332966433767+5.27372407980306i</v>
      </c>
      <c r="F2330" t="str">
        <f t="shared" si="670"/>
        <v>2.90987395690331-25.640104196083i</v>
      </c>
      <c r="G2330" t="str">
        <f t="shared" si="671"/>
        <v>0.999987644632405-0.00351499856892432i</v>
      </c>
      <c r="H2330" t="str">
        <f t="shared" si="672"/>
        <v>120.530292879568+277.903604958593i</v>
      </c>
      <c r="I2330" t="str">
        <f t="shared" si="673"/>
        <v>50.6176483077782-15.4485532064365i</v>
      </c>
      <c r="K2330" t="str">
        <f t="shared" si="674"/>
        <v>0.00656783815343572-0.0350618673051169i</v>
      </c>
      <c r="L2330" t="str">
        <f t="shared" si="675"/>
        <v>0.000833333333333333-0.138354588266381i</v>
      </c>
      <c r="M2330" t="str">
        <f t="shared" si="676"/>
        <v>0.005-0.0486830583311648i</v>
      </c>
      <c r="N2330">
        <f t="shared" si="677"/>
        <v>64.069154955451765</v>
      </c>
      <c r="O2330">
        <f t="shared" si="678"/>
        <v>10.036202394661291</v>
      </c>
      <c r="P2330" s="3">
        <f t="shared" si="679"/>
        <v>10.036202394661291</v>
      </c>
      <c r="Q2330" s="3">
        <f t="shared" si="680"/>
        <v>-115.93084504454824</v>
      </c>
      <c r="R2330">
        <f t="shared" si="681"/>
        <v>64.069154955451765</v>
      </c>
      <c r="S2330">
        <f t="shared" si="682"/>
        <v>5.8274615546509319</v>
      </c>
      <c r="T2330">
        <f t="shared" si="665"/>
        <v>10.036202394661291</v>
      </c>
    </row>
    <row r="2331" spans="1:20" x14ac:dyDescent="0.25">
      <c r="A2331">
        <f t="shared" si="666"/>
        <v>36754.157897446326</v>
      </c>
      <c r="B2331">
        <f t="shared" si="683"/>
        <v>5849.6059085586057</v>
      </c>
      <c r="C2331" t="str">
        <f t="shared" si="667"/>
        <v>-1.3765567869154-2.84422770885056i</v>
      </c>
      <c r="D2331" t="str">
        <f t="shared" si="668"/>
        <v>3.47790018453108-2.74874282631704i</v>
      </c>
      <c r="E2331" t="str">
        <f t="shared" si="669"/>
        <v>160.364908302024+5.29598049670394i</v>
      </c>
      <c r="F2331" t="str">
        <f t="shared" si="670"/>
        <v>2.9098736831447-25.5431182288425i</v>
      </c>
      <c r="G2331" t="str">
        <f t="shared" si="671"/>
        <v>0.999987550554371-0.00352835523154137i</v>
      </c>
      <c r="H2331" t="str">
        <f t="shared" si="672"/>
        <v>122.959806555805+280.879975320013i</v>
      </c>
      <c r="I2331" t="str">
        <f t="shared" si="673"/>
        <v>50.9977616119589-15.7309292469982i</v>
      </c>
      <c r="K2331" t="str">
        <f t="shared" si="674"/>
        <v>0.0065395334791844-0.0349326718830879i</v>
      </c>
      <c r="L2331" t="str">
        <f t="shared" si="675"/>
        <v>0.000833333333333333-0.13783083110817i</v>
      </c>
      <c r="M2331" t="str">
        <f t="shared" si="676"/>
        <v>0.005-0.0484987630316446i</v>
      </c>
      <c r="N2331">
        <f t="shared" si="677"/>
        <v>64.173824545349746</v>
      </c>
      <c r="O2331">
        <f t="shared" si="678"/>
        <v>9.9932805455057565</v>
      </c>
      <c r="P2331" s="3">
        <f t="shared" si="679"/>
        <v>9.9932805455057565</v>
      </c>
      <c r="Q2331" s="3">
        <f t="shared" si="680"/>
        <v>-115.82617545465025</v>
      </c>
      <c r="R2331">
        <f t="shared" si="681"/>
        <v>64.173824545349746</v>
      </c>
      <c r="S2331">
        <f t="shared" si="682"/>
        <v>5.8496059085586056</v>
      </c>
      <c r="T2331">
        <f t="shared" si="665"/>
        <v>9.9932805455057565</v>
      </c>
    </row>
    <row r="2332" spans="1:20" x14ac:dyDescent="0.25">
      <c r="A2332">
        <f t="shared" si="666"/>
        <v>36893.823697456624</v>
      </c>
      <c r="B2332">
        <f t="shared" si="683"/>
        <v>5871.8344110111284</v>
      </c>
      <c r="C2332" t="str">
        <f t="shared" si="667"/>
        <v>-1.3646075531661-2.83272968105361i</v>
      </c>
      <c r="D2332" t="str">
        <f t="shared" si="668"/>
        <v>3.47789847279867-2.73854924197874i</v>
      </c>
      <c r="E2332" t="str">
        <f t="shared" si="669"/>
        <v>160.397107116873+5.31827063525056i</v>
      </c>
      <c r="F2332" t="str">
        <f t="shared" si="670"/>
        <v>2.90987340730164-25.4464997079186i</v>
      </c>
      <c r="G2332" t="str">
        <f t="shared" si="671"/>
        <v>0.999987455760004-0.00354176264567787i</v>
      </c>
      <c r="H2332" t="str">
        <f t="shared" si="672"/>
        <v>125.470635048211+283.907483513492i</v>
      </c>
      <c r="I2332" t="str">
        <f t="shared" si="673"/>
        <v>51.3850845691185-16.0234284811083i</v>
      </c>
      <c r="K2332" t="str">
        <f t="shared" si="674"/>
        <v>0.00651143757815734-0.0348039334066651i</v>
      </c>
      <c r="L2332" t="str">
        <f t="shared" si="675"/>
        <v>0.000833333333333333-0.137309056692737i</v>
      </c>
      <c r="M2332" t="str">
        <f t="shared" si="676"/>
        <v>0.005-0.0483151654031127i</v>
      </c>
      <c r="N2332">
        <f t="shared" si="677"/>
        <v>64.278542453325471</v>
      </c>
      <c r="O2332">
        <f t="shared" si="678"/>
        <v>9.9504306357160281</v>
      </c>
      <c r="P2332" s="3">
        <f t="shared" si="679"/>
        <v>9.9504306357160281</v>
      </c>
      <c r="Q2332" s="3">
        <f t="shared" si="680"/>
        <v>-115.72145754667453</v>
      </c>
      <c r="R2332">
        <f t="shared" si="681"/>
        <v>64.278542453325471</v>
      </c>
      <c r="S2332">
        <f t="shared" si="682"/>
        <v>5.871834411011128</v>
      </c>
      <c r="T2332">
        <f t="shared" si="665"/>
        <v>9.9504306357160281</v>
      </c>
    </row>
    <row r="2333" spans="1:20" x14ac:dyDescent="0.25">
      <c r="A2333">
        <f t="shared" si="666"/>
        <v>37034.020227506961</v>
      </c>
      <c r="B2333">
        <f t="shared" si="683"/>
        <v>5894.1473817729711</v>
      </c>
      <c r="C2333" t="str">
        <f t="shared" si="667"/>
        <v>-1.35274696100434-2.82129100284861i</v>
      </c>
      <c r="D2333" t="str">
        <f t="shared" si="668"/>
        <v>3.47789674803407-2.72839505238032i</v>
      </c>
      <c r="E2333" t="str">
        <f t="shared" si="669"/>
        <v>160.429564869485+5.34059427427075i</v>
      </c>
      <c r="F2333" t="str">
        <f t="shared" si="670"/>
        <v>2.90987312935823-25.350247243421i</v>
      </c>
      <c r="G2333" t="str">
        <f t="shared" si="671"/>
        <v>0.999987360243848-0.00355522100414611i</v>
      </c>
      <c r="H2333" t="str">
        <f t="shared" si="672"/>
        <v>128.066349292221+286.987016786161i</v>
      </c>
      <c r="I2333" t="str">
        <f t="shared" si="673"/>
        <v>51.7797593509148-16.3265042792156i</v>
      </c>
      <c r="K2333" t="str">
        <f t="shared" si="674"/>
        <v>0.00648354894335906-0.0346756505276099i</v>
      </c>
      <c r="L2333" t="str">
        <f t="shared" si="675"/>
        <v>0.000833333333333333-0.136789257514183i</v>
      </c>
      <c r="M2333" t="str">
        <f t="shared" si="676"/>
        <v>0.005-0.0481322628044559i</v>
      </c>
      <c r="N2333">
        <f t="shared" si="677"/>
        <v>64.383307096830009</v>
      </c>
      <c r="O2333">
        <f t="shared" si="678"/>
        <v>9.9076526924748372</v>
      </c>
      <c r="P2333" s="3">
        <f t="shared" si="679"/>
        <v>9.9076526924748372</v>
      </c>
      <c r="Q2333" s="3">
        <f t="shared" si="680"/>
        <v>-115.61669290316999</v>
      </c>
      <c r="R2333">
        <f t="shared" si="681"/>
        <v>64.383307096830009</v>
      </c>
      <c r="S2333">
        <f t="shared" si="682"/>
        <v>5.8941473817729708</v>
      </c>
      <c r="T2333">
        <f t="shared" si="665"/>
        <v>9.9076526924748372</v>
      </c>
    </row>
    <row r="2334" spans="1:20" x14ac:dyDescent="0.25">
      <c r="A2334">
        <f t="shared" si="666"/>
        <v>37174.749504371488</v>
      </c>
      <c r="B2334">
        <f t="shared" si="683"/>
        <v>5916.5451418237089</v>
      </c>
      <c r="C2334" t="str">
        <f t="shared" si="667"/>
        <v>-1.34097437100494-2.80991130696363i</v>
      </c>
      <c r="D2334" t="str">
        <f t="shared" si="668"/>
        <v>3.4778950101381-2.71828011144794i</v>
      </c>
      <c r="E2334" t="str">
        <f t="shared" si="669"/>
        <v>160.462283567952+5.36295118631833i</v>
      </c>
      <c r="F2334" t="str">
        <f t="shared" si="670"/>
        <v>2.9098728492985-25.2543594507256i</v>
      </c>
      <c r="G2334" t="str">
        <f t="shared" si="671"/>
        <v>0.999987264000409-0.00356873050049059i</v>
      </c>
      <c r="H2334" t="str">
        <f t="shared" si="672"/>
        <v>130.750709952472+290.11944760816i</v>
      </c>
      <c r="I2334" t="str">
        <f t="shared" si="673"/>
        <v>52.1819276920689-16.6406345883601i</v>
      </c>
      <c r="K2334" t="str">
        <f t="shared" si="674"/>
        <v>0.00645586607810656-0.0345478218987533i</v>
      </c>
      <c r="L2334" t="str">
        <f t="shared" si="675"/>
        <v>0.000833333333333333-0.136271426095022i</v>
      </c>
      <c r="M2334" t="str">
        <f t="shared" si="676"/>
        <v>0.005-0.0479500526045586i</v>
      </c>
      <c r="N2334">
        <f t="shared" si="677"/>
        <v>64.488116898605284</v>
      </c>
      <c r="O2334">
        <f t="shared" si="678"/>
        <v>9.8649467423150554</v>
      </c>
      <c r="P2334" s="3">
        <f t="shared" si="679"/>
        <v>9.8649467423150554</v>
      </c>
      <c r="Q2334" s="3">
        <f t="shared" si="680"/>
        <v>-115.51188310139472</v>
      </c>
      <c r="R2334">
        <f t="shared" si="681"/>
        <v>64.488116898605284</v>
      </c>
      <c r="S2334">
        <f t="shared" si="682"/>
        <v>5.9165451418237094</v>
      </c>
      <c r="T2334">
        <f t="shared" si="665"/>
        <v>9.8649467423150554</v>
      </c>
    </row>
    <row r="2335" spans="1:20" x14ac:dyDescent="0.25">
      <c r="A2335">
        <f t="shared" si="666"/>
        <v>37316.013552488104</v>
      </c>
      <c r="B2335">
        <f t="shared" si="683"/>
        <v>5939.0280133626393</v>
      </c>
      <c r="C2335" t="str">
        <f t="shared" si="667"/>
        <v>-1.32928914818759-2.79859022922718i</v>
      </c>
      <c r="D2335" t="str">
        <f t="shared" si="668"/>
        <v>3.47789325901078-2.70820427367235i</v>
      </c>
      <c r="E2335" t="str">
        <f t="shared" si="669"/>
        <v>160.495265237427+5.38534113757951i</v>
      </c>
      <c r="F2335" t="str">
        <f t="shared" si="670"/>
        <v>2.9098725671063-25.1588349504543i</v>
      </c>
      <c r="G2335" t="str">
        <f t="shared" si="671"/>
        <v>0.999987167024149-0.00358229132899079i</v>
      </c>
      <c r="H2335" t="str">
        <f t="shared" si="672"/>
        <v>133.527678879366+293.305628784833i</v>
      </c>
      <c r="I2335" t="str">
        <f t="shared" si="673"/>
        <v>52.591730348816-16.9663234470755i</v>
      </c>
      <c r="K2335" t="str">
        <f t="shared" si="674"/>
        <v>0.00642838749596659-0.0344204461740343i</v>
      </c>
      <c r="L2335" t="str">
        <f t="shared" si="675"/>
        <v>0.000833333333333333-0.135755554986075i</v>
      </c>
      <c r="M2335" t="str">
        <f t="shared" si="676"/>
        <v>0.005-0.047768532182266i</v>
      </c>
      <c r="N2335">
        <f t="shared" si="677"/>
        <v>64.592970286719208</v>
      </c>
      <c r="O2335">
        <f t="shared" si="678"/>
        <v>9.822312811137655</v>
      </c>
      <c r="P2335" s="3">
        <f t="shared" si="679"/>
        <v>9.822312811137655</v>
      </c>
      <c r="Q2335" s="3">
        <f t="shared" si="680"/>
        <v>-115.40702971328079</v>
      </c>
      <c r="R2335">
        <f t="shared" si="681"/>
        <v>64.592970286719208</v>
      </c>
      <c r="S2335">
        <f t="shared" si="682"/>
        <v>5.9390280133626394</v>
      </c>
      <c r="T2335">
        <f t="shared" si="665"/>
        <v>9.822312811137655</v>
      </c>
    </row>
    <row r="2336" spans="1:20" x14ac:dyDescent="0.25">
      <c r="A2336">
        <f t="shared" si="666"/>
        <v>37457.814403987562</v>
      </c>
      <c r="B2336">
        <f t="shared" si="683"/>
        <v>5961.5963198134177</v>
      </c>
      <c r="C2336" t="str">
        <f t="shared" si="667"/>
        <v>-1.31769066198966-2.78732740853955i</v>
      </c>
      <c r="D2336" t="str">
        <f t="shared" si="668"/>
        <v>3.47789149455138-2.69816739410677i</v>
      </c>
      <c r="E2336" t="str">
        <f t="shared" si="669"/>
        <v>160.528511920274+5.40776388777173i</v>
      </c>
      <c r="F2336" t="str">
        <f t="shared" si="670"/>
        <v>2.90987228276543-25.0636723684547i</v>
      </c>
      <c r="G2336" t="str">
        <f t="shared" si="671"/>
        <v>0.999987069309488-0.0035959036846639i</v>
      </c>
      <c r="H2336" t="str">
        <f t="shared" si="672"/>
        <v>136.401431301755+296.546387906109i</v>
      </c>
      <c r="I2336" t="str">
        <f t="shared" si="673"/>
        <v>53.0093064775953-17.3041026003249i</v>
      </c>
      <c r="K2336" t="str">
        <f t="shared" si="674"/>
        <v>0.00640111172069336-0.0342935220085386i</v>
      </c>
      <c r="L2336" t="str">
        <f t="shared" si="675"/>
        <v>0.000833333333333333-0.135241636766363i</v>
      </c>
      <c r="M2336" t="str">
        <f t="shared" si="676"/>
        <v>0.005-0.0475876989263459i</v>
      </c>
      <c r="N2336">
        <f t="shared" si="677"/>
        <v>64.69786569459923</v>
      </c>
      <c r="O2336">
        <f t="shared" si="678"/>
        <v>9.7797509242307594</v>
      </c>
      <c r="P2336" s="3">
        <f t="shared" si="679"/>
        <v>9.7797509242307594</v>
      </c>
      <c r="Q2336" s="3">
        <f t="shared" si="680"/>
        <v>-115.30213430540077</v>
      </c>
      <c r="R2336">
        <f t="shared" si="681"/>
        <v>64.69786569459923</v>
      </c>
      <c r="S2336">
        <f t="shared" si="682"/>
        <v>5.9615963198134176</v>
      </c>
      <c r="T2336">
        <f t="shared" si="665"/>
        <v>9.7797509242307594</v>
      </c>
    </row>
    <row r="2337" spans="1:20" x14ac:dyDescent="0.25">
      <c r="A2337">
        <f t="shared" si="666"/>
        <v>37600.154098722713</v>
      </c>
      <c r="B2337">
        <f t="shared" si="683"/>
        <v>5984.2503858287091</v>
      </c>
      <c r="C2337" t="str">
        <f t="shared" si="667"/>
        <v>-1.30617828623903-2.77612248684431i</v>
      </c>
      <c r="D2337" t="str">
        <f t="shared" si="668"/>
        <v>3.47788971665846-2.68816932836484i</v>
      </c>
      <c r="E2337" t="str">
        <f t="shared" si="669"/>
        <v>160.562025676217+5.43021919004373i</v>
      </c>
      <c r="F2337" t="str">
        <f t="shared" si="670"/>
        <v>2.90987199625954-24.9688703357812i</v>
      </c>
      <c r="G2337" t="str">
        <f t="shared" si="671"/>
        <v>0.999986970850804-0.00360956776326769i</v>
      </c>
      <c r="H2337" t="str">
        <f t="shared" si="672"/>
        <v>139.3763688007+299.84252105156i</v>
      </c>
      <c r="I2337" t="str">
        <f t="shared" si="673"/>
        <v>53.4347929238216-17.6545332209019i</v>
      </c>
      <c r="K2337" t="str">
        <f t="shared" si="674"/>
        <v>0.00637403728616621-0.0341670480585354i</v>
      </c>
      <c r="L2337" t="str">
        <f t="shared" si="675"/>
        <v>0.000833333333333333-0.134729664042999i</v>
      </c>
      <c r="M2337" t="str">
        <f t="shared" si="676"/>
        <v>0.005-0.0474075502354512i</v>
      </c>
      <c r="N2337">
        <f t="shared" si="677"/>
        <v>64.802801561064967</v>
      </c>
      <c r="O2337">
        <f t="shared" si="678"/>
        <v>9.7372611062883685</v>
      </c>
      <c r="P2337" s="3">
        <f t="shared" si="679"/>
        <v>9.7372611062883685</v>
      </c>
      <c r="Q2337" s="3">
        <f t="shared" si="680"/>
        <v>-115.19719843893503</v>
      </c>
      <c r="R2337">
        <f t="shared" si="681"/>
        <v>64.802801561064967</v>
      </c>
      <c r="S2337">
        <f t="shared" si="682"/>
        <v>5.9842503858287088</v>
      </c>
      <c r="T2337">
        <f t="shared" si="665"/>
        <v>9.7372611062883685</v>
      </c>
    </row>
    <row r="2338" spans="1:20" x14ac:dyDescent="0.25">
      <c r="A2338">
        <f t="shared" si="666"/>
        <v>37743.034684297862</v>
      </c>
      <c r="B2338">
        <f t="shared" si="683"/>
        <v>6006.9905372948588</v>
      </c>
      <c r="C2338" t="str">
        <f t="shared" si="667"/>
        <v>-1.29475139912716-2.76497510910001i</v>
      </c>
      <c r="D2338" t="str">
        <f t="shared" si="668"/>
        <v>3.47788792522968-2.67820993261849i</v>
      </c>
      <c r="E2338" t="str">
        <f t="shared" si="669"/>
        <v>160.59580858249+5.45270679087337i</v>
      </c>
      <c r="F2338" t="str">
        <f t="shared" si="670"/>
        <v>2.9098717075721-24.8744274886742i</v>
      </c>
      <c r="G2338" t="str">
        <f t="shared" si="671"/>
        <v>0.999986871642431-0.0036232837613033i</v>
      </c>
      <c r="H2338" t="str">
        <f t="shared" si="672"/>
        <v>142.45713311083+303.19478565959i</v>
      </c>
      <c r="I2338" t="str">
        <f t="shared" si="673"/>
        <v>53.868323409285-18.018207743997i</v>
      </c>
      <c r="K2338" t="str">
        <f t="shared" si="674"/>
        <v>0.0063471627363281-0.0340410229815156i</v>
      </c>
      <c r="L2338" t="str">
        <f t="shared" si="675"/>
        <v>0.000833333333333333-0.134219629451085i</v>
      </c>
      <c r="M2338" t="str">
        <f t="shared" si="676"/>
        <v>0.005-0.0472280835180824i</v>
      </c>
      <c r="N2338">
        <f t="shared" si="677"/>
        <v>64.907776330356938</v>
      </c>
      <c r="O2338">
        <f t="shared" si="678"/>
        <v>9.6948433814291306</v>
      </c>
      <c r="P2338" s="3">
        <f t="shared" si="679"/>
        <v>9.6948433814291306</v>
      </c>
      <c r="Q2338" s="3">
        <f t="shared" si="680"/>
        <v>-115.09222366964306</v>
      </c>
      <c r="R2338">
        <f t="shared" si="681"/>
        <v>64.907776330356938</v>
      </c>
      <c r="S2338">
        <f t="shared" si="682"/>
        <v>6.0069905372948584</v>
      </c>
      <c r="T2338">
        <f t="shared" si="665"/>
        <v>9.6948433814291306</v>
      </c>
    </row>
    <row r="2339" spans="1:20" x14ac:dyDescent="0.25">
      <c r="A2339">
        <f t="shared" si="666"/>
        <v>37886.458216098195</v>
      </c>
      <c r="B2339">
        <f t="shared" si="683"/>
        <v>6029.8171013365791</v>
      </c>
      <c r="C2339" t="str">
        <f t="shared" si="667"/>
        <v>-1.28340938318211-2.75388492325234i</v>
      </c>
      <c r="D2339" t="str">
        <f t="shared" si="668"/>
        <v>3.47788612016205-2.66828906359594i</v>
      </c>
      <c r="E2339" t="str">
        <f t="shared" si="669"/>
        <v>160.629862733989+5.47522642996475i</v>
      </c>
      <c r="F2339" t="str">
        <f t="shared" si="670"/>
        <v>2.90987141668657-24.7803424685417i</v>
      </c>
      <c r="G2339" t="str">
        <f t="shared" si="671"/>
        <v>0.999986771678663-0.00363705187601804i</v>
      </c>
      <c r="H2339" t="str">
        <f t="shared" si="672"/>
        <v>145.648620797424+306.603892458135i</v>
      </c>
      <c r="I2339" t="str">
        <f t="shared" si="673"/>
        <v>54.3100276053363-18.3957518219353i</v>
      </c>
      <c r="K2339" t="str">
        <f t="shared" si="674"/>
        <v>0.00632048662512367-0.0339154454362268i</v>
      </c>
      <c r="L2339" t="str">
        <f t="shared" si="675"/>
        <v>0.000833333333333333-0.133711525653602i</v>
      </c>
      <c r="M2339" t="str">
        <f t="shared" si="676"/>
        <v>0.005-0.0470492961925507i</v>
      </c>
      <c r="N2339">
        <f t="shared" si="677"/>
        <v>65.012788452167911</v>
      </c>
      <c r="O2339">
        <f t="shared" si="678"/>
        <v>9.6524977732154866</v>
      </c>
      <c r="P2339" s="3">
        <f t="shared" si="679"/>
        <v>9.6524977732154866</v>
      </c>
      <c r="Q2339" s="3">
        <f t="shared" si="680"/>
        <v>-114.98721154783209</v>
      </c>
      <c r="R2339">
        <f t="shared" si="681"/>
        <v>65.012788452167911</v>
      </c>
      <c r="S2339">
        <f t="shared" si="682"/>
        <v>6.0298171013365787</v>
      </c>
      <c r="T2339">
        <f t="shared" si="665"/>
        <v>9.6524977732154866</v>
      </c>
    </row>
    <row r="2340" spans="1:20" x14ac:dyDescent="0.25">
      <c r="A2340">
        <f t="shared" si="666"/>
        <v>38030.426757319365</v>
      </c>
      <c r="B2340">
        <f t="shared" si="683"/>
        <v>6052.7304063216579</v>
      </c>
      <c r="C2340" t="str">
        <f t="shared" si="667"/>
        <v>-1.27215162524194-2.74285158020645i</v>
      </c>
      <c r="D2340" t="str">
        <f t="shared" si="668"/>
        <v>3.47788430135172-2.65840657857957i</v>
      </c>
      <c r="E2340" t="str">
        <f t="shared" si="669"/>
        <v>160.664190243426+5.49777784014126i</v>
      </c>
      <c r="F2340" t="str">
        <f t="shared" si="670"/>
        <v>2.90987112358615-24.6866139219389i</v>
      </c>
      <c r="G2340" t="str">
        <f t="shared" si="671"/>
        <v>0.999986670953746-0.0036508723054082i</v>
      </c>
      <c r="H2340" t="str">
        <f t="shared" si="672"/>
        <v>148.955998858223+310.070496341415i</v>
      </c>
      <c r="I2340" t="str">
        <f t="shared" si="673"/>
        <v>54.7600300773332-18.7878264062888i</v>
      </c>
      <c r="K2340" t="str">
        <f t="shared" si="674"/>
        <v>0.00629400751643794-0.0337903140827104i</v>
      </c>
      <c r="L2340" t="str">
        <f t="shared" si="675"/>
        <v>0.000833333333333333-0.133205345341305i</v>
      </c>
      <c r="M2340" t="str">
        <f t="shared" si="676"/>
        <v>0.005-0.0468711856869403i</v>
      </c>
      <c r="N2340">
        <f t="shared" si="677"/>
        <v>65.117836381667473</v>
      </c>
      <c r="O2340">
        <f t="shared" si="678"/>
        <v>9.610224304672931</v>
      </c>
      <c r="P2340" s="3">
        <f t="shared" si="679"/>
        <v>9.610224304672931</v>
      </c>
      <c r="Q2340" s="3">
        <f t="shared" si="680"/>
        <v>-114.88216361833253</v>
      </c>
      <c r="R2340">
        <f t="shared" si="681"/>
        <v>65.117836381667473</v>
      </c>
      <c r="S2340">
        <f t="shared" si="682"/>
        <v>6.0527304063216576</v>
      </c>
      <c r="T2340">
        <f t="shared" si="665"/>
        <v>9.610224304672931</v>
      </c>
    </row>
    <row r="2341" spans="1:20" x14ac:dyDescent="0.25">
      <c r="A2341">
        <f t="shared" si="666"/>
        <v>38174.942378997177</v>
      </c>
      <c r="B2341">
        <f t="shared" si="683"/>
        <v>6075.73078186568</v>
      </c>
      <c r="C2341" t="str">
        <f t="shared" si="667"/>
        <v>-1.26097751642789-2.73187473379959i</v>
      </c>
      <c r="D2341" t="str">
        <f t="shared" si="668"/>
        <v>3.4778824686941-2.64856233540391i</v>
      </c>
      <c r="E2341" t="str">
        <f t="shared" si="669"/>
        <v>160.698793241482+5.52036074724194i</v>
      </c>
      <c r="F2341" t="str">
        <f t="shared" si="670"/>
        <v>2.90987082825394-24.593240500549i</v>
      </c>
      <c r="G2341" t="str">
        <f t="shared" si="671"/>
        <v>0.999986569461886-0.00366474524822194i</v>
      </c>
      <c r="H2341" t="str">
        <f t="shared" si="672"/>
        <v>152.384721299994+313.595186063362i</v>
      </c>
      <c r="I2341" t="str">
        <f t="shared" si="673"/>
        <v>55.2184490840686-19.1951299648219i</v>
      </c>
      <c r="K2341" t="str">
        <f t="shared" si="674"/>
        <v>0.00626772398403526-0.0336656275823362i</v>
      </c>
      <c r="L2341" t="str">
        <f t="shared" si="675"/>
        <v>0.000833333333333333-0.132701081232621i</v>
      </c>
      <c r="M2341" t="str">
        <f t="shared" si="676"/>
        <v>0.005-0.0466937494390719i</v>
      </c>
      <c r="N2341">
        <f t="shared" si="677"/>
        <v>65.222918579531054</v>
      </c>
      <c r="O2341">
        <f t="shared" si="678"/>
        <v>9.5680229983090825</v>
      </c>
      <c r="P2341" s="3">
        <f t="shared" si="679"/>
        <v>9.5680229983090825</v>
      </c>
      <c r="Q2341" s="3">
        <f t="shared" si="680"/>
        <v>-114.77708142046895</v>
      </c>
      <c r="R2341">
        <f t="shared" si="681"/>
        <v>65.222918579531054</v>
      </c>
      <c r="S2341">
        <f t="shared" si="682"/>
        <v>6.0757307818656798</v>
      </c>
      <c r="T2341">
        <f t="shared" si="665"/>
        <v>9.5680229983090825</v>
      </c>
    </row>
    <row r="2342" spans="1:20" x14ac:dyDescent="0.25">
      <c r="A2342">
        <f t="shared" si="666"/>
        <v>38320.00716003737</v>
      </c>
      <c r="B2342">
        <f t="shared" si="683"/>
        <v>6098.8185588367696</v>
      </c>
      <c r="C2342" t="str">
        <f t="shared" si="667"/>
        <v>-1.24988645211806-2.72095404077393i</v>
      </c>
      <c r="D2342" t="str">
        <f t="shared" si="668"/>
        <v>3.47788062208379-2.63875619245358i</v>
      </c>
      <c r="E2342" t="str">
        <f t="shared" si="669"/>
        <v>160.733673876964+5.54297487000962i</v>
      </c>
      <c r="F2342" t="str">
        <f t="shared" si="670"/>
        <v>2.90987053067306-24.5002208611637i</v>
      </c>
      <c r="G2342" t="str">
        <f t="shared" si="671"/>
        <v>0.999986467197244-0.00367867090396213i</v>
      </c>
      <c r="H2342" t="str">
        <f t="shared" si="672"/>
        <v>155.940546739744+317.17847260226i</v>
      </c>
      <c r="I2342" t="str">
        <f t="shared" si="673"/>
        <v>55.6853952138039-19.6184008408216i</v>
      </c>
      <c r="K2342" t="str">
        <f t="shared" si="674"/>
        <v>0.00624163461149852-0.0335413845978373i</v>
      </c>
      <c r="L2342" t="str">
        <f t="shared" si="675"/>
        <v>0.000833333333333333-0.132198726073541i</v>
      </c>
      <c r="M2342" t="str">
        <f t="shared" si="676"/>
        <v>0.005-0.0465169848964652i</v>
      </c>
      <c r="N2342">
        <f t="shared" si="677"/>
        <v>65.328033511960598</v>
      </c>
      <c r="O2342">
        <f t="shared" si="678"/>
        <v>9.5258938761330807</v>
      </c>
      <c r="P2342" s="3">
        <f t="shared" si="679"/>
        <v>9.5258938761330807</v>
      </c>
      <c r="Q2342" s="3">
        <f t="shared" si="680"/>
        <v>-114.6719664880394</v>
      </c>
      <c r="R2342">
        <f t="shared" si="681"/>
        <v>65.328033511960598</v>
      </c>
      <c r="S2342">
        <f t="shared" si="682"/>
        <v>6.0988185588367694</v>
      </c>
      <c r="T2342">
        <f t="shared" si="665"/>
        <v>9.5258938761330807</v>
      </c>
    </row>
    <row r="2343" spans="1:20" x14ac:dyDescent="0.25">
      <c r="A2343">
        <f t="shared" si="666"/>
        <v>38465.62318724551</v>
      </c>
      <c r="B2343">
        <f t="shared" si="683"/>
        <v>6121.9940693603494</v>
      </c>
      <c r="C2343" t="str">
        <f t="shared" si="667"/>
        <v>-1.23887783192095-2.71008916074988i</v>
      </c>
      <c r="D2343" t="str">
        <f t="shared" si="668"/>
        <v>3.47787876141454-2.62898800866126i</v>
      </c>
      <c r="E2343" t="str">
        <f t="shared" si="669"/>
        <v>160.768834316963+5.56561991998436i</v>
      </c>
      <c r="F2343" t="str">
        <f t="shared" si="670"/>
        <v>2.9098702308263-24.4075536656641i</v>
      </c>
      <c r="G2343" t="str">
        <f t="shared" si="671"/>
        <v>0.999986364153934-0.00369264947288918i</v>
      </c>
      <c r="H2343" t="str">
        <f t="shared" si="672"/>
        <v>159.629557080125+320.820776033393i</v>
      </c>
      <c r="I2343" t="str">
        <f t="shared" si="673"/>
        <v>56.1609698362529-20.0584197624687i</v>
      </c>
      <c r="K2343" t="str">
        <f t="shared" si="674"/>
        <v>0.0062157379921685-0.0334175837933451i</v>
      </c>
      <c r="L2343" t="str">
        <f t="shared" si="675"/>
        <v>0.000833333333333333-0.131698272637519i</v>
      </c>
      <c r="M2343" t="str">
        <f t="shared" si="676"/>
        <v>0.005-0.0463408895163034i</v>
      </c>
      <c r="N2343">
        <f t="shared" si="677"/>
        <v>65.433179650709633</v>
      </c>
      <c r="O2343">
        <f t="shared" si="678"/>
        <v>9.4838369596753687</v>
      </c>
      <c r="P2343" s="3">
        <f t="shared" si="679"/>
        <v>9.4838369596753687</v>
      </c>
      <c r="Q2343" s="3">
        <f t="shared" si="680"/>
        <v>-114.56682034929037</v>
      </c>
      <c r="R2343">
        <f t="shared" si="681"/>
        <v>65.433179650709633</v>
      </c>
      <c r="S2343">
        <f t="shared" si="682"/>
        <v>6.1219940693603494</v>
      </c>
      <c r="T2343">
        <f t="shared" si="665"/>
        <v>9.4838369596753687</v>
      </c>
    </row>
    <row r="2344" spans="1:20" x14ac:dyDescent="0.25">
      <c r="A2344">
        <f t="shared" si="666"/>
        <v>38611.792555357046</v>
      </c>
      <c r="B2344">
        <f t="shared" si="683"/>
        <v>6145.2576468239185</v>
      </c>
      <c r="C2344" t="str">
        <f t="shared" si="667"/>
        <v>-1.22795105964923-2.69927975619942i</v>
      </c>
      <c r="D2344" t="str">
        <f t="shared" si="668"/>
        <v>3.47787688657937-2.61925764350564i</v>
      </c>
      <c r="E2344" t="str">
        <f t="shared" si="669"/>
        <v>160.804276747013+5.58829560138973i</v>
      </c>
      <c r="F2344" t="str">
        <f t="shared" si="670"/>
        <v>2.90986992869646-24.3152375810014i</v>
      </c>
      <c r="G2344" t="str">
        <f t="shared" si="671"/>
        <v>0.999986260326029-0.00370668115602393i</v>
      </c>
      <c r="H2344" t="str">
        <f t="shared" si="672"/>
        <v>163.458177306978+324.522410726399i</v>
      </c>
      <c r="I2344" t="str">
        <f t="shared" si="673"/>
        <v>56.6452633472528-20.5160125098447i</v>
      </c>
      <c r="K2344" t="str">
        <f t="shared" si="674"/>
        <v>0.00619003272908347-0.0332942238344219i</v>
      </c>
      <c r="L2344" t="str">
        <f t="shared" si="675"/>
        <v>0.000833333333333333-0.131199713725362i</v>
      </c>
      <c r="M2344" t="str">
        <f t="shared" si="676"/>
        <v>0.005-0.0461654607653948i</v>
      </c>
      <c r="N2344">
        <f t="shared" si="677"/>
        <v>65.538355473102996</v>
      </c>
      <c r="O2344">
        <f t="shared" si="678"/>
        <v>9.4418522700070238</v>
      </c>
      <c r="P2344" s="3">
        <f t="shared" si="679"/>
        <v>9.4418522700070238</v>
      </c>
      <c r="Q2344" s="3">
        <f t="shared" si="680"/>
        <v>-114.461644526897</v>
      </c>
      <c r="R2344">
        <f t="shared" si="681"/>
        <v>65.538355473102996</v>
      </c>
      <c r="S2344">
        <f t="shared" si="682"/>
        <v>6.1452576468239188</v>
      </c>
      <c r="T2344">
        <f t="shared" si="665"/>
        <v>9.4418522700070238</v>
      </c>
    </row>
    <row r="2345" spans="1:20" x14ac:dyDescent="0.25">
      <c r="A2345">
        <f t="shared" si="666"/>
        <v>38758.517367067405</v>
      </c>
      <c r="B2345">
        <f t="shared" si="683"/>
        <v>6168.6096258818498</v>
      </c>
      <c r="C2345" t="str">
        <f t="shared" si="667"/>
        <v>-1.21710554329368-2.68852549241989i</v>
      </c>
      <c r="D2345" t="str">
        <f t="shared" si="668"/>
        <v>3.4778749974704-2.60956495700944i</v>
      </c>
      <c r="E2345" t="str">
        <f t="shared" si="669"/>
        <v>160.840003371253+5.61100161102023i</v>
      </c>
      <c r="F2345" t="str">
        <f t="shared" si="670"/>
        <v>2.90986962426612-24.2232712791774i</v>
      </c>
      <c r="G2345" t="str">
        <f t="shared" si="671"/>
        <v>0.999986155707554-0.00372076615515055i</v>
      </c>
      <c r="H2345" t="str">
        <f t="shared" si="672"/>
        <v>167.433196454368+328.283568661589i</v>
      </c>
      <c r="I2345" t="str">
        <f t="shared" si="673"/>
        <v>57.1383531799459-20.9920527470168i</v>
      </c>
      <c r="K2345" t="str">
        <f t="shared" si="674"/>
        <v>0.0061645174349193-0.0331713033880954i</v>
      </c>
      <c r="L2345" t="str">
        <f t="shared" si="675"/>
        <v>0.000833333333333333-0.130703042165135i</v>
      </c>
      <c r="M2345" t="str">
        <f t="shared" si="676"/>
        <v>0.005-0.0459906961201383i</v>
      </c>
      <c r="N2345">
        <f t="shared" si="677"/>
        <v>65.643559462055691</v>
      </c>
      <c r="O2345">
        <f t="shared" si="678"/>
        <v>9.3999398277597663</v>
      </c>
      <c r="P2345" s="3">
        <f t="shared" si="679"/>
        <v>9.3999398277597663</v>
      </c>
      <c r="Q2345" s="3">
        <f t="shared" si="680"/>
        <v>-114.35644053794431</v>
      </c>
      <c r="R2345">
        <f t="shared" si="681"/>
        <v>65.643559462055691</v>
      </c>
      <c r="S2345">
        <f t="shared" si="682"/>
        <v>6.1686096258818495</v>
      </c>
      <c r="T2345">
        <f t="shared" si="665"/>
        <v>9.3999398277597663</v>
      </c>
    </row>
    <row r="2346" spans="1:20" x14ac:dyDescent="0.25">
      <c r="A2346">
        <f t="shared" si="666"/>
        <v>38905.79973306226</v>
      </c>
      <c r="B2346">
        <f t="shared" si="683"/>
        <v>6192.0503424602011</v>
      </c>
      <c r="C2346" t="str">
        <f t="shared" si="667"/>
        <v>-1.20634069499707-2.67782603750794i</v>
      </c>
      <c r="D2346" t="str">
        <f t="shared" si="668"/>
        <v>3.47787309397901-2.59990980973733i</v>
      </c>
      <c r="E2346" t="str">
        <f t="shared" si="669"/>
        <v>160.876016412586+5.63373763812701i</v>
      </c>
      <c r="F2346" t="str">
        <f t="shared" si="670"/>
        <v>2.90986931751777-24.1316534372259i</v>
      </c>
      <c r="G2346" t="str">
        <f t="shared" si="671"/>
        <v>0.999986050292491-0.00373490467281942i</v>
      </c>
      <c r="H2346" t="str">
        <f t="shared" si="672"/>
        <v>171.561789778336+332.104300634294i</v>
      </c>
      <c r="I2346" t="str">
        <f t="shared" si="673"/>
        <v>57.6403015530201-21.4874650263017i</v>
      </c>
      <c r="K2346" t="str">
        <f t="shared" si="674"/>
        <v>0.00613919073192956-0.0330488211228904i</v>
      </c>
      <c r="L2346" t="str">
        <f t="shared" si="675"/>
        <v>0.000833333333333333-0.130208250812049i</v>
      </c>
      <c r="M2346" t="str">
        <f t="shared" si="676"/>
        <v>0.005-0.0458165930664857i</v>
      </c>
      <c r="N2346">
        <f t="shared" si="677"/>
        <v>65.748790106092613</v>
      </c>
      <c r="O2346">
        <f t="shared" si="678"/>
        <v>9.3580996531455796</v>
      </c>
      <c r="P2346" s="3">
        <f t="shared" si="679"/>
        <v>9.3580996531455796</v>
      </c>
      <c r="Q2346" s="3">
        <f t="shared" si="680"/>
        <v>-114.25120989390739</v>
      </c>
      <c r="R2346">
        <f t="shared" si="681"/>
        <v>65.748790106092613</v>
      </c>
      <c r="S2346">
        <f t="shared" si="682"/>
        <v>6.1920503424602007</v>
      </c>
      <c r="T2346">
        <f t="shared" si="665"/>
        <v>9.3580996531455796</v>
      </c>
    </row>
    <row r="2347" spans="1:20" x14ac:dyDescent="0.25">
      <c r="A2347">
        <f t="shared" si="666"/>
        <v>39053.6417720479</v>
      </c>
      <c r="B2347">
        <f t="shared" si="683"/>
        <v>6215.5801337615503</v>
      </c>
      <c r="C2347" t="str">
        <f t="shared" si="667"/>
        <v>-1.19565593102846-2.66718106233382i</v>
      </c>
      <c r="D2347" t="str">
        <f t="shared" si="668"/>
        <v>3.47787117599572-2.590292062794i</v>
      </c>
      <c r="E2347" t="str">
        <f t="shared" si="669"/>
        <v>160.912318112848+5.65650336430039i</v>
      </c>
      <c r="F2347" t="str">
        <f t="shared" si="670"/>
        <v>2.90986900843381-24.0403827371932i</v>
      </c>
      <c r="G2347" t="str">
        <f t="shared" si="671"/>
        <v>0.999985944074773-0.00374909691235001i</v>
      </c>
      <c r="H2347" t="str">
        <f t="shared" si="672"/>
        <v>175.851542174649+335.98449508814i</v>
      </c>
      <c r="I2347" t="str">
        <f t="shared" si="673"/>
        <v>58.1511529228714-22.0032279712619i</v>
      </c>
      <c r="K2347" t="str">
        <f t="shared" si="674"/>
        <v>0.00611405125188604-0.0329267757088614i</v>
      </c>
      <c r="L2347" t="str">
        <f t="shared" si="675"/>
        <v>0.000833333333333333-0.129715332548365i</v>
      </c>
      <c r="M2347" t="str">
        <f t="shared" si="676"/>
        <v>0.005-0.045643149099906i</v>
      </c>
      <c r="N2347">
        <f t="shared" si="677"/>
        <v>65.854045899362006</v>
      </c>
      <c r="O2347">
        <f t="shared" si="678"/>
        <v>9.3163317659769618</v>
      </c>
      <c r="P2347" s="3">
        <f t="shared" si="679"/>
        <v>9.3163317659769618</v>
      </c>
      <c r="Q2347" s="3">
        <f t="shared" si="680"/>
        <v>-114.14595410063799</v>
      </c>
      <c r="R2347">
        <f t="shared" si="681"/>
        <v>65.854045899362006</v>
      </c>
      <c r="S2347">
        <f t="shared" si="682"/>
        <v>6.2155801337615504</v>
      </c>
      <c r="T2347">
        <f t="shared" si="665"/>
        <v>9.3163317659769618</v>
      </c>
    </row>
    <row r="2348" spans="1:20" x14ac:dyDescent="0.25">
      <c r="A2348">
        <f t="shared" si="666"/>
        <v>39202.045610781686</v>
      </c>
      <c r="B2348">
        <f t="shared" si="683"/>
        <v>6239.1993382698447</v>
      </c>
      <c r="C2348" t="str">
        <f t="shared" si="667"/>
        <v>-1.18505067175739-2.6565902405158i</v>
      </c>
      <c r="D2348" t="str">
        <f t="shared" si="668"/>
        <v>3.47786924341018-2.5807115778221i</v>
      </c>
      <c r="E2348" t="str">
        <f t="shared" si="669"/>
        <v>160.948910732968+5.67929846335126i</v>
      </c>
      <c r="F2348" t="str">
        <f t="shared" si="670"/>
        <v>2.90986869699637-23.9494578661195i</v>
      </c>
      <c r="G2348" t="str">
        <f t="shared" si="671"/>
        <v>0.999985837048289-0.00376334307783386i</v>
      </c>
      <c r="H2348" t="str">
        <f t="shared" si="672"/>
        <v>180.310472867573+339.923854286562i</v>
      </c>
      <c r="I2348" t="str">
        <f t="shared" si="673"/>
        <v>58.6709311024213-22.5403776441667i</v>
      </c>
      <c r="K2348" t="str">
        <f t="shared" si="674"/>
        <v>0.00608909763601947-0.032805165817625i</v>
      </c>
      <c r="L2348" t="str">
        <f t="shared" si="675"/>
        <v>0.000833333333333333-0.129224280283289i</v>
      </c>
      <c r="M2348" t="str">
        <f t="shared" si="676"/>
        <v>0.005-0.0454703617253497i</v>
      </c>
      <c r="N2348">
        <f t="shared" si="677"/>
        <v>65.959325341650398</v>
      </c>
      <c r="O2348">
        <f t="shared" si="678"/>
        <v>9.2746361856866919</v>
      </c>
      <c r="P2348" s="3">
        <f t="shared" si="679"/>
        <v>9.2746361856866919</v>
      </c>
      <c r="Q2348" s="3">
        <f t="shared" si="680"/>
        <v>-114.0406746583496</v>
      </c>
      <c r="R2348">
        <f t="shared" si="681"/>
        <v>65.959325341650398</v>
      </c>
      <c r="S2348">
        <f t="shared" si="682"/>
        <v>6.2391993382698443</v>
      </c>
      <c r="T2348">
        <f t="shared" ref="T2348:T2411" si="684">P2348</f>
        <v>9.2746361856866919</v>
      </c>
    </row>
    <row r="2349" spans="1:20" x14ac:dyDescent="0.25">
      <c r="A2349">
        <f t="shared" ref="A2349:A2412" si="685">2*PI()*B2349</f>
        <v>39351.013384102655</v>
      </c>
      <c r="B2349">
        <f t="shared" si="683"/>
        <v>6262.90829575527</v>
      </c>
      <c r="C2349" t="str">
        <f t="shared" ref="C2349:C2412" si="686">IMPRODUCT(D2349,E2349,$C$40,,K2349,$C$41)</f>
        <v>-1.17452434162825-2.64605324839506i</v>
      </c>
      <c r="D2349" t="str">
        <f t="shared" ref="D2349:D2412" si="687">IMDIV(IMPRODUCT($C$37,$C$38,COMPLEX(1,A2349/$C$38)),IMSUM(-1*A2349*A2349/$C$39,COMPLEX(0,1*A2349)))</f>
        <v>3.47786729611125-2.57116821700029i</v>
      </c>
      <c r="E2349" t="str">
        <f t="shared" ref="E2349:E2412" si="688">IMDIV(IMPRODUCT(IMSUM(F2349,G2349),$C$29,H2349),IMSUM(1,I2349))</f>
        <v>160.985796553141+5.70212260119217i</v>
      </c>
      <c r="F2349" t="str">
        <f t="shared" ref="F2349:F2412" si="689">IMDIV(IMPRODUCT($C$14,$C$15,COMPLEX(1,A2349/$C$15)),IMSUM(-1*A2349*A2349/$C$16,COMPLEX(0,A2349)))</f>
        <v>2.90986838318759-23.8588775160197i</v>
      </c>
      <c r="G2349" t="str">
        <f t="shared" ref="G2349:G2412" si="690">IMDIV(1,COMPLEX(1,A2349*$C$9*$C$10))</f>
        <v>0.999985729206882-0.00377764337413744i</v>
      </c>
      <c r="H2349" t="str">
        <f t="shared" ref="H2349:H2412" si="691">IMDIV($C$3,IMSUM(K2349,COMPLEX(0,$C$28*A2349)))</f>
        <v>184.947061385809+343.921867496772i</v>
      </c>
      <c r="I2349" t="str">
        <f t="shared" ref="I2349:I2412" si="692">IMPRODUCT(F2349,$C$29,H2349,$C$31)</f>
        <v>59.1996360047124-23.1000111025225i</v>
      </c>
      <c r="K2349" t="str">
        <f t="shared" ref="K2349:K2412" si="693">IF($C$26&lt;=0,IMDIV(1,IMSUM(IMDIV(1,L2349),1/$C$18)),IMDIV(1,IMSUM(IMDIV(1,L2349),1/$C$18,IMDIV(1,M2349))))</f>
        <v>0.00606432853496045-0.0326839901223897i</v>
      </c>
      <c r="L2349" t="str">
        <f t="shared" ref="L2349:L2412" si="694">IMSUM($C$21/$C$22,IMDIV(1,COMPLEX(0,$C$20*$C$22*A2349)))</f>
        <v>0.000833333333333333-0.128735086952868i</v>
      </c>
      <c r="M2349" t="str">
        <f t="shared" ref="M2349:M2412" si="695">IMSUM($C$25/$C$26,IMDIV(1,COMPLEX(0,$C$24*$C$26*A2349)))</f>
        <v>0.005-0.0452982284572123i</v>
      </c>
      <c r="N2349">
        <f t="shared" ref="N2349:N2412" si="696">ABS(R2349)</f>
        <v>66.064626938396614</v>
      </c>
      <c r="O2349">
        <f t="shared" ref="O2349:O2412" si="697">ABS(P2349)</f>
        <v>9.2330129313482896</v>
      </c>
      <c r="P2349" s="3">
        <f t="shared" ref="P2349:P2412" si="698">20*LOG10(IMABS(C2349))</f>
        <v>9.2330129313482896</v>
      </c>
      <c r="Q2349" s="3">
        <f t="shared" ref="Q2349:Q2412" si="699">IMARGUMENT(C2349)*180/PI()</f>
        <v>-113.93537306160339</v>
      </c>
      <c r="R2349">
        <f t="shared" ref="R2349:R2412" si="700">IF(Q2349&lt;0,Q2349+180,Q2349-180)</f>
        <v>66.064626938396614</v>
      </c>
      <c r="S2349">
        <f t="shared" ref="S2349:S2412" si="701">B2349/1000</f>
        <v>6.2629082957552704</v>
      </c>
      <c r="T2349">
        <f t="shared" si="684"/>
        <v>9.2330129313482896</v>
      </c>
    </row>
    <row r="2350" spans="1:20" x14ac:dyDescent="0.25">
      <c r="A2350">
        <f t="shared" si="685"/>
        <v>39500.547234962243</v>
      </c>
      <c r="B2350">
        <f t="shared" ref="B2350:B2413" si="702">B2349*(1+B$42)</f>
        <v>6286.7073472791399</v>
      </c>
      <c r="C2350" t="str">
        <f t="shared" si="686"/>
        <v>-1.16407636913485-2.63556976501063i</v>
      </c>
      <c r="D2350" t="str">
        <f t="shared" si="687"/>
        <v>3.47786533398697-2.56166184304123i</v>
      </c>
      <c r="E2350" t="str">
        <f t="shared" si="688"/>
        <v>161.022977872991+5.72497543571372i</v>
      </c>
      <c r="F2350" t="str">
        <f t="shared" si="689"/>
        <v>2.90986806698939-23.768640383865i</v>
      </c>
      <c r="G2350" t="str">
        <f t="shared" si="690"/>
        <v>0.999985620544347-0.00379199800690512i</v>
      </c>
      <c r="H2350" t="str">
        <f t="shared" si="691"/>
        <v>189.770274826985+347.97778082095i</v>
      </c>
      <c r="I2350" t="str">
        <f t="shared" si="692"/>
        <v>59.7372399641991-23.6832901476728i</v>
      </c>
      <c r="K2350" t="str">
        <f t="shared" si="693"/>
        <v>0.00603974260868081-0.0325632472979878i</v>
      </c>
      <c r="L2350" t="str">
        <f t="shared" si="694"/>
        <v>0.000833333333333333-0.128247745519892i</v>
      </c>
      <c r="M2350" t="str">
        <f t="shared" si="695"/>
        <v>0.005-0.045126746819299i</v>
      </c>
      <c r="N2350">
        <f t="shared" si="696"/>
        <v>66.169949200701268</v>
      </c>
      <c r="O2350">
        <f t="shared" si="697"/>
        <v>9.1914620216961325</v>
      </c>
      <c r="P2350" s="3">
        <f t="shared" si="698"/>
        <v>9.1914620216961325</v>
      </c>
      <c r="Q2350" s="3">
        <f t="shared" si="699"/>
        <v>-113.83005079929873</v>
      </c>
      <c r="R2350">
        <f t="shared" si="700"/>
        <v>66.169949200701268</v>
      </c>
      <c r="S2350">
        <f t="shared" si="701"/>
        <v>6.2867073472791395</v>
      </c>
      <c r="T2350">
        <f t="shared" si="684"/>
        <v>9.1914620216961325</v>
      </c>
    </row>
    <row r="2351" spans="1:20" x14ac:dyDescent="0.25">
      <c r="A2351">
        <f t="shared" si="685"/>
        <v>39650.649314455099</v>
      </c>
      <c r="B2351">
        <f t="shared" si="702"/>
        <v>6310.5968351988004</v>
      </c>
      <c r="C2351" t="str">
        <f t="shared" si="686"/>
        <v>-1.15370618679506-2.62513947207466i</v>
      </c>
      <c r="D2351" t="str">
        <f t="shared" si="687"/>
        <v>3.47786335692442-2.55219231918962i</v>
      </c>
      <c r="E2351" t="str">
        <f t="shared" si="688"/>
        <v>161.060457011745+5.74785661666219i</v>
      </c>
      <c r="F2351" t="str">
        <f t="shared" si="689"/>
        <v>2.90986774838361-23.6787451715636i</v>
      </c>
      <c r="G2351" t="str">
        <f t="shared" si="690"/>
        <v>0.999985511054431-0.00380640718256212i</v>
      </c>
      <c r="H2351" t="str">
        <f t="shared" si="691"/>
        <v>194.789596393662+352.090563265917i</v>
      </c>
      <c r="I2351" t="str">
        <f t="shared" si="692"/>
        <v>60.2836835829071-24.2914452664375i</v>
      </c>
      <c r="K2351" t="str">
        <f t="shared" si="693"/>
        <v>0.00601533852643514-0.0324429360209056i</v>
      </c>
      <c r="L2351" t="str">
        <f t="shared" si="694"/>
        <v>0.000833333333333333-0.127762248973792i</v>
      </c>
      <c r="M2351" t="str">
        <f t="shared" si="695"/>
        <v>0.005-0.0449559143447888i</v>
      </c>
      <c r="N2351">
        <f t="shared" si="696"/>
        <v>66.275290645336156</v>
      </c>
      <c r="O2351">
        <f t="shared" si="697"/>
        <v>9.1499834751457847</v>
      </c>
      <c r="P2351" s="3">
        <f t="shared" si="698"/>
        <v>9.1499834751457847</v>
      </c>
      <c r="Q2351" s="3">
        <f t="shared" si="699"/>
        <v>-113.72470935466384</v>
      </c>
      <c r="R2351">
        <f t="shared" si="700"/>
        <v>66.275290645336156</v>
      </c>
      <c r="S2351">
        <f t="shared" si="701"/>
        <v>6.3105968351988002</v>
      </c>
      <c r="T2351">
        <f t="shared" si="684"/>
        <v>9.1499834751457847</v>
      </c>
    </row>
    <row r="2352" spans="1:20" x14ac:dyDescent="0.25">
      <c r="A2352">
        <f t="shared" si="685"/>
        <v>39801.321781850034</v>
      </c>
      <c r="B2352">
        <f t="shared" si="702"/>
        <v>6334.5771031725562</v>
      </c>
      <c r="C2352" t="str">
        <f t="shared" si="686"/>
        <v>-1.14341323112556-2.614762053948i</v>
      </c>
      <c r="D2352" t="str">
        <f t="shared" si="687"/>
        <v>3.47786136480993-2.54275950922022i</v>
      </c>
      <c r="E2352" t="str">
        <f t="shared" si="688"/>
        <v>161.098236308403+5.7707657855126i</v>
      </c>
      <c r="F2352" t="str">
        <f t="shared" si="689"/>
        <v>2.90986742735189-23.5891905859426i</v>
      </c>
      <c r="G2352" t="str">
        <f t="shared" si="690"/>
        <v>0.999985400730835-0.00382087110831746i</v>
      </c>
      <c r="H2352" t="str">
        <f t="shared" si="691"/>
        <v>200.015055159792+356.258868593938i</v>
      </c>
      <c r="I2352" t="str">
        <f t="shared" si="692"/>
        <v>60.8388710421783-24.9257797640344i</v>
      </c>
      <c r="K2352" t="str">
        <f t="shared" si="693"/>
        <v>0.0059911149667025-0.0323230549693124i</v>
      </c>
      <c r="L2352" t="str">
        <f t="shared" si="694"/>
        <v>0.000833333333333333-0.127278590330536i</v>
      </c>
      <c r="M2352" t="str">
        <f t="shared" si="695"/>
        <v>0.005-0.0447857285761991i</v>
      </c>
      <c r="N2352">
        <f t="shared" si="696"/>
        <v>66.380649794752657</v>
      </c>
      <c r="O2352">
        <f t="shared" si="697"/>
        <v>9.1085773098145797</v>
      </c>
      <c r="P2352" s="3">
        <f t="shared" si="698"/>
        <v>9.1085773098145797</v>
      </c>
      <c r="Q2352" s="3">
        <f t="shared" si="699"/>
        <v>-113.61935020524734</v>
      </c>
      <c r="R2352">
        <f t="shared" si="700"/>
        <v>66.380649794752657</v>
      </c>
      <c r="S2352">
        <f t="shared" si="701"/>
        <v>6.3345771031725562</v>
      </c>
      <c r="T2352">
        <f t="shared" si="684"/>
        <v>9.1085773098145797</v>
      </c>
    </row>
    <row r="2353" spans="1:20" x14ac:dyDescent="0.25">
      <c r="A2353">
        <f t="shared" si="685"/>
        <v>39952.566804621063</v>
      </c>
      <c r="B2353">
        <f t="shared" si="702"/>
        <v>6358.648496164612</v>
      </c>
      <c r="C2353" t="str">
        <f t="shared" si="686"/>
        <v>-1.13319694261684-2.60443719761603i</v>
      </c>
      <c r="D2353" t="str">
        <f t="shared" si="687"/>
        <v>3.47785935752891-2.53336327743591i</v>
      </c>
      <c r="E2353" t="str">
        <f t="shared" si="688"/>
        <v>161.136318121916+5.7937025753425i</v>
      </c>
      <c r="F2353" t="str">
        <f t="shared" si="689"/>
        <v>2.90986710387578-23.4999753387289i</v>
      </c>
      <c r="G2353" t="str">
        <f t="shared" si="690"/>
        <v>0.999985289567211-0.00383538999216694i</v>
      </c>
      <c r="H2353" t="str">
        <f t="shared" si="691"/>
        <v>205.457256996319+360.480992443528i</v>
      </c>
      <c r="I2353" t="str">
        <f t="shared" si="692"/>
        <v>61.4026648135453-25.5876740830415i</v>
      </c>
      <c r="K2353" t="str">
        <f t="shared" si="693"/>
        <v>0.00596707061712866-0.0322036028230907i</v>
      </c>
      <c r="L2353" t="str">
        <f t="shared" si="694"/>
        <v>0.000833333333333333-0.126796762632532i</v>
      </c>
      <c r="M2353" t="str">
        <f t="shared" si="695"/>
        <v>0.005-0.0446161870653509i</v>
      </c>
      <c r="N2353">
        <f t="shared" si="696"/>
        <v>66.486025177086361</v>
      </c>
      <c r="O2353">
        <f t="shared" si="697"/>
        <v>9.0672435435424337</v>
      </c>
      <c r="P2353" s="3">
        <f t="shared" si="698"/>
        <v>9.0672435435424337</v>
      </c>
      <c r="Q2353" s="3">
        <f t="shared" si="699"/>
        <v>-113.51397482291364</v>
      </c>
      <c r="R2353">
        <f t="shared" si="700"/>
        <v>66.486025177086361</v>
      </c>
      <c r="S2353">
        <f t="shared" si="701"/>
        <v>6.3586484961646121</v>
      </c>
      <c r="T2353">
        <f t="shared" si="684"/>
        <v>9.0672435435424337</v>
      </c>
    </row>
    <row r="2354" spans="1:20" x14ac:dyDescent="0.25">
      <c r="A2354">
        <f t="shared" si="685"/>
        <v>40104.386558478625</v>
      </c>
      <c r="B2354">
        <f t="shared" si="702"/>
        <v>6382.8113604500377</v>
      </c>
      <c r="C2354" t="str">
        <f t="shared" si="686"/>
        <v>-1.12305676570811-2.59416459266448i</v>
      </c>
      <c r="D2354" t="str">
        <f t="shared" si="687"/>
        <v>3.47785733496591-2.52400348866572i</v>
      </c>
      <c r="E2354" t="str">
        <f t="shared" si="688"/>
        <v>161.174704831352+5.81666661069941i</v>
      </c>
      <c r="F2354" t="str">
        <f t="shared" si="689"/>
        <v>2.90986677793659-23.4110981465311i</v>
      </c>
      <c r="G2354" t="str">
        <f t="shared" si="690"/>
        <v>0.999985177557164-0.00384996404289613i</v>
      </c>
      <c r="H2354" t="str">
        <f t="shared" si="691"/>
        <v>211.127416546965+364.754824149974i</v>
      </c>
      <c r="I2354" t="str">
        <f t="shared" si="692"/>
        <v>61.9748796943718-26.2785902987685i</v>
      </c>
      <c r="K2354" t="str">
        <f t="shared" si="693"/>
        <v>0.00594320417446818-0.0320845782638645i</v>
      </c>
      <c r="L2354" t="str">
        <f t="shared" si="694"/>
        <v>0.000833333333333333-0.126316758948528i</v>
      </c>
      <c r="M2354" t="str">
        <f t="shared" si="695"/>
        <v>0.005-0.0444472873733322i</v>
      </c>
      <c r="N2354">
        <f t="shared" si="696"/>
        <v>66.591415326161822</v>
      </c>
      <c r="O2354">
        <f t="shared" si="697"/>
        <v>9.0259821939117764</v>
      </c>
      <c r="P2354" s="3">
        <f t="shared" si="698"/>
        <v>9.0259821939117764</v>
      </c>
      <c r="Q2354" s="3">
        <f t="shared" si="699"/>
        <v>-113.40858467383818</v>
      </c>
      <c r="R2354">
        <f t="shared" si="700"/>
        <v>66.591415326161822</v>
      </c>
      <c r="S2354">
        <f t="shared" si="701"/>
        <v>6.3828113604500381</v>
      </c>
      <c r="T2354">
        <f t="shared" si="684"/>
        <v>9.0259821939117764</v>
      </c>
    </row>
    <row r="2355" spans="1:20" x14ac:dyDescent="0.25">
      <c r="A2355">
        <f t="shared" si="685"/>
        <v>40256.78322740084</v>
      </c>
      <c r="B2355">
        <f t="shared" si="702"/>
        <v>6407.0660436197477</v>
      </c>
      <c r="C2355" t="str">
        <f t="shared" si="686"/>
        <v>-1.11299214876256-2.58394393125598i</v>
      </c>
      <c r="D2355" t="str">
        <f t="shared" si="687"/>
        <v>3.47785529700462-2.51468000826288i</v>
      </c>
      <c r="E2355" t="str">
        <f t="shared" si="688"/>
        <v>161.213398836088+5.83965750747415i</v>
      </c>
      <c r="F2355" t="str">
        <f t="shared" si="689"/>
        <v>2.90986644951568-23.3225577308208i</v>
      </c>
      <c r="G2355" t="str">
        <f t="shared" si="690"/>
        <v>0.999985064694248-0.00386459347008333i</v>
      </c>
      <c r="H2355" t="str">
        <f t="shared" si="691"/>
        <v>217.037390098132+369.077792630029i</v>
      </c>
      <c r="I2355" t="str">
        <f t="shared" si="692"/>
        <v>62.5552760851077-27.0000767758284i</v>
      </c>
      <c r="K2355" t="str">
        <f t="shared" si="693"/>
        <v>0.00591951434452707-0.0319659799750272i</v>
      </c>
      <c r="L2355" t="str">
        <f t="shared" si="694"/>
        <v>0.000833333333333333-0.125838572373508i</v>
      </c>
      <c r="M2355" t="str">
        <f t="shared" si="695"/>
        <v>0.005-0.0442790270704644i</v>
      </c>
      <c r="N2355">
        <f t="shared" si="696"/>
        <v>66.696818781495395</v>
      </c>
      <c r="O2355">
        <f t="shared" si="697"/>
        <v>8.9847932782691924</v>
      </c>
      <c r="P2355" s="3">
        <f t="shared" si="698"/>
        <v>8.9847932782691924</v>
      </c>
      <c r="Q2355" s="3">
        <f t="shared" si="699"/>
        <v>-113.3031812185046</v>
      </c>
      <c r="R2355">
        <f t="shared" si="700"/>
        <v>66.696818781495395</v>
      </c>
      <c r="S2355">
        <f t="shared" si="701"/>
        <v>6.4070660436197473</v>
      </c>
      <c r="T2355">
        <f t="shared" si="684"/>
        <v>8.9847932782691924</v>
      </c>
    </row>
    <row r="2356" spans="1:20" x14ac:dyDescent="0.25">
      <c r="A2356">
        <f t="shared" si="685"/>
        <v>40409.759003664964</v>
      </c>
      <c r="B2356">
        <f t="shared" si="702"/>
        <v>6431.4128945855027</v>
      </c>
      <c r="C2356" t="str">
        <f t="shared" si="686"/>
        <v>-1.10300254404264-2.57377490810636i</v>
      </c>
      <c r="D2356" t="str">
        <f t="shared" si="687"/>
        <v>3.47785324352778-2.50539270210291i</v>
      </c>
      <c r="E2356" t="str">
        <f t="shared" si="688"/>
        <v>161.252402555972+5.86267487276229i</v>
      </c>
      <c r="F2356" t="str">
        <f t="shared" si="689"/>
        <v>2.90986611859411-23.2343528179139i</v>
      </c>
      <c r="G2356" t="str">
        <f t="shared" si="690"/>
        <v>0.99998495097197-0.00387927848410263i</v>
      </c>
      <c r="H2356" t="str">
        <f t="shared" si="691"/>
        <v>223.199709128501+373.446805623909i</v>
      </c>
      <c r="I2356" t="str">
        <f t="shared" si="692"/>
        <v>63.143552415361-27.753772963736i</v>
      </c>
      <c r="K2356" t="str">
        <f t="shared" si="693"/>
        <v>0.00589599984210601-0.0318478066417713i</v>
      </c>
      <c r="L2356" t="str">
        <f t="shared" si="694"/>
        <v>0.000833333333333333-0.1253621960286i</v>
      </c>
      <c r="M2356" t="str">
        <f t="shared" si="695"/>
        <v>0.005-0.0441114037362667i</v>
      </c>
      <c r="N2356">
        <f t="shared" si="696"/>
        <v>66.802234088294369</v>
      </c>
      <c r="O2356">
        <f t="shared" si="697"/>
        <v>8.9436768137456362</v>
      </c>
      <c r="P2356" s="3">
        <f t="shared" si="698"/>
        <v>8.9436768137456362</v>
      </c>
      <c r="Q2356" s="3">
        <f t="shared" si="699"/>
        <v>-113.19776591170563</v>
      </c>
      <c r="R2356">
        <f t="shared" si="700"/>
        <v>66.802234088294369</v>
      </c>
      <c r="S2356">
        <f t="shared" si="701"/>
        <v>6.4314128945855025</v>
      </c>
      <c r="T2356">
        <f t="shared" si="684"/>
        <v>8.9436768137456362</v>
      </c>
    </row>
    <row r="2357" spans="1:20" x14ac:dyDescent="0.25">
      <c r="A2357">
        <f t="shared" si="685"/>
        <v>40563.316087878891</v>
      </c>
      <c r="B2357">
        <f t="shared" si="702"/>
        <v>6455.8522635849276</v>
      </c>
      <c r="C2357" t="str">
        <f t="shared" si="686"/>
        <v>-1.09308740768543-2.56365722046146i</v>
      </c>
      <c r="D2357" t="str">
        <f t="shared" si="687"/>
        <v>3.47785117441735-2.49614143658168i</v>
      </c>
      <c r="E2357" t="str">
        <f t="shared" si="688"/>
        <v>161.291718431514+5.8857183047311i</v>
      </c>
      <c r="F2357" t="str">
        <f t="shared" si="689"/>
        <v>2.9098657851528-23.1464821389532i</v>
      </c>
      <c r="G2357" t="str">
        <f t="shared" si="690"/>
        <v>0.999984836383786-0.00389401929612685i</v>
      </c>
      <c r="H2357" t="str">
        <f t="shared" si="691"/>
        <v>229.627614252679+377.858181510474i</v>
      </c>
      <c r="I2357" t="str">
        <f t="shared" si="692"/>
        <v>63.7393366154925-28.5414143007724i</v>
      </c>
      <c r="K2357" t="str">
        <f t="shared" si="693"/>
        <v>0.00587265939094289-0.0317300569511133i</v>
      </c>
      <c r="L2357" t="str">
        <f t="shared" si="694"/>
        <v>0.000833333333333333-0.124887623060968i</v>
      </c>
      <c r="M2357" t="str">
        <f t="shared" si="695"/>
        <v>0.005-0.0439444149594207i</v>
      </c>
      <c r="N2357">
        <f t="shared" si="696"/>
        <v>66.907659797457441</v>
      </c>
      <c r="O2357">
        <f t="shared" si="697"/>
        <v>8.9026328172774338</v>
      </c>
      <c r="P2357" s="3">
        <f t="shared" si="698"/>
        <v>8.9026328172774338</v>
      </c>
      <c r="Q2357" s="3">
        <f t="shared" si="699"/>
        <v>-113.09234020254256</v>
      </c>
      <c r="R2357">
        <f t="shared" si="700"/>
        <v>66.907659797457441</v>
      </c>
      <c r="S2357">
        <f t="shared" si="701"/>
        <v>6.4558522635849274</v>
      </c>
      <c r="T2357">
        <f t="shared" si="684"/>
        <v>8.9026328172774338</v>
      </c>
    </row>
    <row r="2358" spans="1:20" x14ac:dyDescent="0.25">
      <c r="A2358">
        <f t="shared" si="685"/>
        <v>40717.456689012834</v>
      </c>
      <c r="B2358">
        <f t="shared" si="702"/>
        <v>6480.3845021865509</v>
      </c>
      <c r="C2358" t="str">
        <f t="shared" si="686"/>
        <v>-1.08324619967827-2.55359056807421i</v>
      </c>
      <c r="D2358" t="str">
        <f t="shared" si="687"/>
        <v>3.47784908955429-2.48692607861344i</v>
      </c>
      <c r="E2358" t="str">
        <f t="shared" si="688"/>
        <v>161.331348924069+5.90878739248246i</v>
      </c>
      <c r="F2358" t="str">
        <f t="shared" si="689"/>
        <v>2.90986544917263-23.0589444298891i</v>
      </c>
      <c r="G2358" t="str">
        <f t="shared" si="690"/>
        <v>0.999984720923104-0.00390881611813066i</v>
      </c>
      <c r="H2358" t="str">
        <f t="shared" si="691"/>
        <v>236.335089184995+382.307572827359i</v>
      </c>
      <c r="I2358" t="str">
        <f t="shared" si="692"/>
        <v>64.3421765188809-29.3648371846206i</v>
      </c>
      <c r="K2358" t="str">
        <f t="shared" si="693"/>
        <v>0.00584949172365663-0.0316127295919228i</v>
      </c>
      <c r="L2358" t="str">
        <f t="shared" si="694"/>
        <v>0.000833333333333333-0.124414846643722i</v>
      </c>
      <c r="M2358" t="str">
        <f t="shared" si="695"/>
        <v>0.005-0.0437780583377374i</v>
      </c>
      <c r="N2358">
        <f t="shared" si="696"/>
        <v>67.01309446557083</v>
      </c>
      <c r="O2358">
        <f t="shared" si="697"/>
        <v>8.8616613056276332</v>
      </c>
      <c r="P2358" s="3">
        <f t="shared" si="698"/>
        <v>8.8616613056276332</v>
      </c>
      <c r="Q2358" s="3">
        <f t="shared" si="699"/>
        <v>-112.98690553442917</v>
      </c>
      <c r="R2358">
        <f t="shared" si="700"/>
        <v>67.01309446557083</v>
      </c>
      <c r="S2358">
        <f t="shared" si="701"/>
        <v>6.4803845021865509</v>
      </c>
      <c r="T2358">
        <f t="shared" si="684"/>
        <v>8.8616613056276332</v>
      </c>
    </row>
    <row r="2359" spans="1:20" x14ac:dyDescent="0.25">
      <c r="A2359">
        <f t="shared" si="685"/>
        <v>40872.183024431084</v>
      </c>
      <c r="B2359">
        <f t="shared" si="702"/>
        <v>6505.0099632948595</v>
      </c>
      <c r="C2359" t="str">
        <f t="shared" si="686"/>
        <v>-1.07347838383441-2.54357465318181i</v>
      </c>
      <c r="D2359" t="str">
        <f t="shared" si="687"/>
        <v>3.47784698881868-2.47774649562899i</v>
      </c>
      <c r="E2359" t="str">
        <f t="shared" si="688"/>
        <v>161.371296516017+5.93188171591143i</v>
      </c>
      <c r="F2359" t="str">
        <f t="shared" si="689"/>
        <v>2.90986511063423-22.971738431462i</v>
      </c>
      <c r="G2359" t="str">
        <f t="shared" si="690"/>
        <v>0.999984604583281-0.00392366916289355i</v>
      </c>
      <c r="H2359" t="str">
        <f t="shared" si="691"/>
        <v>243.336894243108+386.789880538803i</v>
      </c>
      <c r="I2359" t="str">
        <f t="shared" si="692"/>
        <v>64.9515290677414-30.225983955256i</v>
      </c>
      <c r="K2359" t="str">
        <f t="shared" si="693"/>
        <v>0.00582649558169092-0.0314958232549484i</v>
      </c>
      <c r="L2359" t="str">
        <f t="shared" si="694"/>
        <v>0.000833333333333333-0.123943859975814i</v>
      </c>
      <c r="M2359" t="str">
        <f t="shared" si="695"/>
        <v>0.005-0.0436123314781206i</v>
      </c>
      <c r="N2359">
        <f t="shared" si="696"/>
        <v>67.11853665490402</v>
      </c>
      <c r="O2359">
        <f t="shared" si="697"/>
        <v>8.8207622954069151</v>
      </c>
      <c r="P2359" s="3">
        <f t="shared" si="698"/>
        <v>8.8207622954069151</v>
      </c>
      <c r="Q2359" s="3">
        <f t="shared" si="699"/>
        <v>-112.88146334509598</v>
      </c>
      <c r="R2359">
        <f t="shared" si="700"/>
        <v>67.11853665490402</v>
      </c>
      <c r="S2359">
        <f t="shared" si="701"/>
        <v>6.5050099632948593</v>
      </c>
      <c r="T2359">
        <f t="shared" si="684"/>
        <v>8.8207622954069151</v>
      </c>
    </row>
    <row r="2360" spans="1:20" x14ac:dyDescent="0.25">
      <c r="A2360">
        <f t="shared" si="685"/>
        <v>41027.497319923925</v>
      </c>
      <c r="B2360">
        <f t="shared" si="702"/>
        <v>6529.7290011553805</v>
      </c>
      <c r="C2360" t="str">
        <f t="shared" si="686"/>
        <v>-1.06378342776876-2.53360918048305i</v>
      </c>
      <c r="D2360" t="str">
        <f t="shared" si="687"/>
        <v>3.47784487208972-2.46860255557371i</v>
      </c>
      <c r="E2360" t="str">
        <f t="shared" si="688"/>
        <v>161.411563710946+5.95500084556547i</v>
      </c>
      <c r="F2360" t="str">
        <f t="shared" si="689"/>
        <v>2.90986476951813-22.8848628891843i</v>
      </c>
      <c r="G2360" t="str">
        <f t="shared" si="690"/>
        <v>0.999984487357623-0.00393857864400292i</v>
      </c>
      <c r="H2360" t="str">
        <f t="shared" si="691"/>
        <v>250.648598780806+391.299157998969i</v>
      </c>
      <c r="I2360" t="str">
        <f t="shared" si="692"/>
        <v>65.5667481821068-31.1269078195022i</v>
      </c>
      <c r="K2360" t="str">
        <f t="shared" si="693"/>
        <v>0.00580366971525765-0.031379336632843i</v>
      </c>
      <c r="L2360" t="str">
        <f t="shared" si="694"/>
        <v>0.000833333333333333-0.123474656281942i</v>
      </c>
      <c r="M2360" t="str">
        <f t="shared" si="695"/>
        <v>0.005-0.0434472319965338i</v>
      </c>
      <c r="N2360">
        <f t="shared" si="696"/>
        <v>67.223984933403173</v>
      </c>
      <c r="O2360">
        <f t="shared" si="697"/>
        <v>8.7799358030942383</v>
      </c>
      <c r="P2360" s="3">
        <f t="shared" si="698"/>
        <v>8.7799358030942383</v>
      </c>
      <c r="Q2360" s="3">
        <f t="shared" si="699"/>
        <v>-112.77601506659683</v>
      </c>
      <c r="R2360">
        <f t="shared" si="700"/>
        <v>67.223984933403173</v>
      </c>
      <c r="S2360">
        <f t="shared" si="701"/>
        <v>6.5297290011553804</v>
      </c>
      <c r="T2360">
        <f t="shared" si="684"/>
        <v>8.7799358030942383</v>
      </c>
    </row>
    <row r="2361" spans="1:20" x14ac:dyDescent="0.25">
      <c r="A2361">
        <f t="shared" si="685"/>
        <v>41183.401809739633</v>
      </c>
      <c r="B2361">
        <f t="shared" si="702"/>
        <v>6554.5419713597712</v>
      </c>
      <c r="C2361" t="str">
        <f t="shared" si="686"/>
        <v>-1.05416080287394-2.52369385711619i</v>
      </c>
      <c r="D2361" t="str">
        <f t="shared" si="687"/>
        <v>3.47784273924565-2.45949412690568i</v>
      </c>
      <c r="E2361" t="str">
        <f t="shared" si="688"/>
        <v>161.452153033847+5.97814434249854i</v>
      </c>
      <c r="F2361" t="str">
        <f t="shared" si="689"/>
        <v>2.9098644258047-22.7983165533217i</v>
      </c>
      <c r="G2361" t="str">
        <f t="shared" si="690"/>
        <v>0.999984369239384-0.00395354477585708i</v>
      </c>
      <c r="H2361" t="str">
        <f t="shared" si="691"/>
        <v>258.286611782112+395.82850345992i</v>
      </c>
      <c r="I2361" t="str">
        <f t="shared" si="692"/>
        <v>66.1870711376473-32.0697776271499i</v>
      </c>
      <c r="K2361" t="str">
        <f t="shared" si="693"/>
        <v>0.00578101288328164-0.0312632684201906i</v>
      </c>
      <c r="L2361" t="str">
        <f t="shared" si="694"/>
        <v>0.000833333333333333-0.123007228812455i</v>
      </c>
      <c r="M2361" t="str">
        <f t="shared" si="695"/>
        <v>0.005-0.0432827575179655i</v>
      </c>
      <c r="N2361">
        <f t="shared" si="696"/>
        <v>67.329437874682398</v>
      </c>
      <c r="O2361">
        <f t="shared" si="697"/>
        <v>8.7391818450587735</v>
      </c>
      <c r="P2361" s="3">
        <f t="shared" si="698"/>
        <v>8.7391818450587735</v>
      </c>
      <c r="Q2361" s="3">
        <f t="shared" si="699"/>
        <v>-112.6705621253176</v>
      </c>
      <c r="R2361">
        <f t="shared" si="700"/>
        <v>67.329437874682398</v>
      </c>
      <c r="S2361">
        <f t="shared" si="701"/>
        <v>6.5545419713597708</v>
      </c>
      <c r="T2361">
        <f t="shared" si="684"/>
        <v>8.7391818450587735</v>
      </c>
    </row>
    <row r="2362" spans="1:20" x14ac:dyDescent="0.25">
      <c r="A2362">
        <f t="shared" si="685"/>
        <v>41339.898736616648</v>
      </c>
      <c r="B2362">
        <f t="shared" si="702"/>
        <v>6579.4492308509389</v>
      </c>
      <c r="C2362" t="str">
        <f t="shared" si="686"/>
        <v>-1.04460998429626-2.51382839263688i</v>
      </c>
      <c r="D2362" t="str">
        <f t="shared" si="687"/>
        <v>3.47784059016382-2.45042107859379i</v>
      </c>
      <c r="E2362" t="str">
        <f t="shared" si="688"/>
        <v>161.493067031299+6.00131175812839i</v>
      </c>
      <c r="F2362" t="str">
        <f t="shared" si="689"/>
        <v>2.90986407947417-22.7120981788761i</v>
      </c>
      <c r="G2362" t="str">
        <f t="shared" si="690"/>
        <v>0.99998425022177-0.00396856777366843i</v>
      </c>
      <c r="H2362" t="str">
        <f t="shared" si="691"/>
        <v>266.2682096594+400.369939872799i</v>
      </c>
      <c r="I2362" t="str">
        <f t="shared" si="692"/>
        <v>66.8116032835864-33.056882384905i</v>
      </c>
      <c r="K2362" t="str">
        <f t="shared" si="693"/>
        <v>0.00575852385334497-0.0311476173135313i</v>
      </c>
      <c r="L2362" t="str">
        <f t="shared" si="694"/>
        <v>0.000833333333333333-0.122541570843251i</v>
      </c>
      <c r="M2362" t="str">
        <f t="shared" si="695"/>
        <v>0.005-0.0431189056763952i</v>
      </c>
      <c r="N2362">
        <f t="shared" si="696"/>
        <v>67.434894058015345</v>
      </c>
      <c r="O2362">
        <f t="shared" si="697"/>
        <v>8.6985004375810586</v>
      </c>
      <c r="P2362" s="3">
        <f t="shared" si="698"/>
        <v>8.6985004375810586</v>
      </c>
      <c r="Q2362" s="3">
        <f t="shared" si="699"/>
        <v>-112.56510594198465</v>
      </c>
      <c r="R2362">
        <f t="shared" si="700"/>
        <v>67.434894058015345</v>
      </c>
      <c r="S2362">
        <f t="shared" si="701"/>
        <v>6.5794492308509387</v>
      </c>
      <c r="T2362">
        <f t="shared" si="684"/>
        <v>8.6985004375810586</v>
      </c>
    </row>
    <row r="2363" spans="1:20" x14ac:dyDescent="0.25">
      <c r="A2363">
        <f t="shared" si="685"/>
        <v>41496.990351815795</v>
      </c>
      <c r="B2363">
        <f t="shared" si="702"/>
        <v>6604.451137928173</v>
      </c>
      <c r="C2363" t="str">
        <f t="shared" si="686"/>
        <v>-1.03513045091196-2.50401249899618i</v>
      </c>
      <c r="D2363" t="str">
        <f t="shared" si="687"/>
        <v>3.47783842472061-2.44138328011582i</v>
      </c>
      <c r="E2363" t="str">
        <f t="shared" si="688"/>
        <v>161.534308271664+6.02450263408408i</v>
      </c>
      <c r="F2363" t="str">
        <f t="shared" si="689"/>
        <v>2.90986373050661-22.6262065255667i</v>
      </c>
      <c r="G2363" t="str">
        <f t="shared" si="690"/>
        <v>0.999984130297932-0.00398364785346646i</v>
      </c>
      <c r="H2363" t="str">
        <f t="shared" si="691"/>
        <v>274.61156007034+404.914280630436i</v>
      </c>
      <c r="I2363" t="str">
        <f t="shared" si="692"/>
        <v>67.4393009172489-34.0906353658125i</v>
      </c>
      <c r="K2363" t="str">
        <f t="shared" si="693"/>
        <v>0.00573620140163152-0.0310323820113854i</v>
      </c>
      <c r="L2363" t="str">
        <f t="shared" si="694"/>
        <v>0.000833333333333333-0.122077675675683i</v>
      </c>
      <c r="M2363" t="str">
        <f t="shared" si="695"/>
        <v>0.005-0.042955674114759i</v>
      </c>
      <c r="N2363">
        <f t="shared" si="696"/>
        <v>67.540352068321511</v>
      </c>
      <c r="O2363">
        <f t="shared" si="697"/>
        <v>8.6578915968740748</v>
      </c>
      <c r="P2363" s="3">
        <f t="shared" si="698"/>
        <v>8.6578915968740748</v>
      </c>
      <c r="Q2363" s="3">
        <f t="shared" si="699"/>
        <v>-112.45964793167849</v>
      </c>
      <c r="R2363">
        <f t="shared" si="700"/>
        <v>67.540352068321511</v>
      </c>
      <c r="S2363">
        <f t="shared" si="701"/>
        <v>6.604451137928173</v>
      </c>
      <c r="T2363">
        <f t="shared" si="684"/>
        <v>8.6578915968740748</v>
      </c>
    </row>
    <row r="2364" spans="1:20" x14ac:dyDescent="0.25">
      <c r="A2364">
        <f t="shared" si="685"/>
        <v>41654.678915152697</v>
      </c>
      <c r="B2364">
        <f t="shared" si="702"/>
        <v>6629.5480522523003</v>
      </c>
      <c r="C2364" t="str">
        <f t="shared" si="686"/>
        <v>-1.02572168530352-2.49424589051906i</v>
      </c>
      <c r="D2364" t="str">
        <f t="shared" si="687"/>
        <v>3.47783624279149-2.43238060145664i</v>
      </c>
      <c r="E2364" t="str">
        <f t="shared" si="688"/>
        <v>161.575879345274+6.04771650205818i</v>
      </c>
      <c r="F2364" t="str">
        <f t="shared" si="689"/>
        <v>2.90986337888192-22.5406403578132i</v>
      </c>
      <c r="G2364" t="str">
        <f t="shared" si="690"/>
        <v>0.99998400946097-0.00399878523210084i</v>
      </c>
      <c r="H2364" t="str">
        <f t="shared" si="691"/>
        <v>283.335740295855+409.45097980371i</v>
      </c>
      <c r="I2364" t="str">
        <f t="shared" si="692"/>
        <v>68.0689521173213-35.1735776374065i</v>
      </c>
      <c r="K2364" t="str">
        <f t="shared" si="693"/>
        <v>0.00571404431287234-0.030917561214279i</v>
      </c>
      <c r="L2364" t="str">
        <f t="shared" si="694"/>
        <v>0.000833333333333333-0.121615536636465i</v>
      </c>
      <c r="M2364" t="str">
        <f t="shared" si="695"/>
        <v>0.005-0.0427930604849163i</v>
      </c>
      <c r="N2364">
        <f t="shared" si="696"/>
        <v>67.645810496153928</v>
      </c>
      <c r="O2364">
        <f t="shared" si="697"/>
        <v>8.6173553391049911</v>
      </c>
      <c r="P2364" s="3">
        <f t="shared" si="698"/>
        <v>8.6173553391049911</v>
      </c>
      <c r="Q2364" s="3">
        <f t="shared" si="699"/>
        <v>-112.35418950384607</v>
      </c>
      <c r="R2364">
        <f t="shared" si="700"/>
        <v>67.645810496153928</v>
      </c>
      <c r="S2364">
        <f t="shared" si="701"/>
        <v>6.6295480522523</v>
      </c>
      <c r="T2364">
        <f t="shared" si="684"/>
        <v>8.6173553391049911</v>
      </c>
    </row>
    <row r="2365" spans="1:20" x14ac:dyDescent="0.25">
      <c r="A2365">
        <f t="shared" si="685"/>
        <v>41812.966695030278</v>
      </c>
      <c r="B2365">
        <f t="shared" si="702"/>
        <v>6654.7403348508597</v>
      </c>
      <c r="C2365" t="str">
        <f t="shared" si="686"/>
        <v>-1.01638317373613-2.48452828388291i</v>
      </c>
      <c r="D2365" t="str">
        <f t="shared" si="687"/>
        <v>3.47783404425099-2.42341291310628i</v>
      </c>
      <c r="E2365" t="str">
        <f t="shared" si="688"/>
        <v>161.617782864633+6.07095288365115i</v>
      </c>
      <c r="F2365" t="str">
        <f t="shared" si="689"/>
        <v>2.90986302457991-22.4553984447173i</v>
      </c>
      <c r="G2365" t="str">
        <f t="shared" si="690"/>
        <v>0.999983887703932-0.00401398012724462i</v>
      </c>
      <c r="H2365" t="str">
        <f t="shared" si="691"/>
        <v>292.460748396822+413.967965338214i</v>
      </c>
      <c r="I2365" t="str">
        <f t="shared" si="692"/>
        <v>68.6991553243258-36.3083807906594i</v>
      </c>
      <c r="K2365" t="str">
        <f t="shared" si="693"/>
        <v>0.0056920513802905-0.0308031536247665i</v>
      </c>
      <c r="L2365" t="str">
        <f t="shared" si="694"/>
        <v>0.000833333333333333-0.12115514707757i</v>
      </c>
      <c r="M2365" t="str">
        <f t="shared" si="695"/>
        <v>0.005-0.0426310624476154i</v>
      </c>
      <c r="N2365">
        <f t="shared" si="696"/>
        <v>67.751267937682769</v>
      </c>
      <c r="O2365">
        <f t="shared" si="697"/>
        <v>8.5768916804164537</v>
      </c>
      <c r="P2365" s="3">
        <f t="shared" si="698"/>
        <v>8.5768916804164537</v>
      </c>
      <c r="Q2365" s="3">
        <f t="shared" si="699"/>
        <v>-112.24873206231723</v>
      </c>
      <c r="R2365">
        <f t="shared" si="700"/>
        <v>67.751267937682769</v>
      </c>
      <c r="S2365">
        <f t="shared" si="701"/>
        <v>6.6547403348508594</v>
      </c>
      <c r="T2365">
        <f t="shared" si="684"/>
        <v>8.5768916804164537</v>
      </c>
    </row>
    <row r="2366" spans="1:20" x14ac:dyDescent="0.25">
      <c r="A2366">
        <f t="shared" si="685"/>
        <v>41971.855968471398</v>
      </c>
      <c r="B2366">
        <f t="shared" si="702"/>
        <v>6680.0283481232927</v>
      </c>
      <c r="C2366" t="str">
        <f t="shared" si="686"/>
        <v>-1.00711440613425-2.47485939809644i</v>
      </c>
      <c r="D2366" t="str">
        <f t="shared" si="687"/>
        <v>3.47783182897265-2.41448008605806i</v>
      </c>
      <c r="E2366" t="str">
        <f t="shared" si="688"/>
        <v>161.660021464612+6.09421129021904i</v>
      </c>
      <c r="F2366" t="str">
        <f t="shared" si="689"/>
        <v>2.90986266758017-22.3704795600453i</v>
      </c>
      <c r="G2366" t="str">
        <f t="shared" si="690"/>
        <v>0.999983765019812-0.00402923275739724i</v>
      </c>
      <c r="H2366" t="str">
        <f t="shared" si="691"/>
        <v>302.007504981544+418.451453608455i</v>
      </c>
      <c r="I2366" t="str">
        <f t="shared" si="692"/>
        <v>69.3282954448894-37.4978486026195i</v>
      </c>
      <c r="K2366" t="str">
        <f t="shared" si="693"/>
        <v>0.00567022140554705-0.0306891579474555i</v>
      </c>
      <c r="L2366" t="str">
        <f t="shared" si="694"/>
        <v>0.000833333333333333-0.12069650037614i</v>
      </c>
      <c r="M2366" t="str">
        <f t="shared" si="695"/>
        <v>0.005-0.04246967767246i</v>
      </c>
      <c r="N2366">
        <f t="shared" si="696"/>
        <v>67.856722994679089</v>
      </c>
      <c r="O2366">
        <f t="shared" si="697"/>
        <v>8.5365006369483503</v>
      </c>
      <c r="P2366" s="3">
        <f t="shared" si="698"/>
        <v>8.5365006369483503</v>
      </c>
      <c r="Q2366" s="3">
        <f t="shared" si="699"/>
        <v>-112.14327700532091</v>
      </c>
      <c r="R2366">
        <f t="shared" si="700"/>
        <v>67.856722994679089</v>
      </c>
      <c r="S2366">
        <f t="shared" si="701"/>
        <v>6.6800283481232929</v>
      </c>
      <c r="T2366">
        <f t="shared" si="684"/>
        <v>8.5365006369483503</v>
      </c>
    </row>
    <row r="2367" spans="1:20" x14ac:dyDescent="0.25">
      <c r="A2367">
        <f t="shared" si="685"/>
        <v>42131.349021151589</v>
      </c>
      <c r="B2367">
        <f t="shared" si="702"/>
        <v>6705.4124558461617</v>
      </c>
      <c r="C2367" t="str">
        <f t="shared" si="686"/>
        <v>-0.997914876058321-2.46523895447859i</v>
      </c>
      <c r="D2367" t="str">
        <f t="shared" si="687"/>
        <v>3.47782959682905-2.40558199180675i</v>
      </c>
      <c r="E2367" t="str">
        <f t="shared" si="688"/>
        <v>161.70259780264+6.1174912227107i</v>
      </c>
      <c r="F2367" t="str">
        <f t="shared" si="689"/>
        <v>2.90986230786215-22.28588248221i</v>
      </c>
      <c r="G2367" t="str">
        <f t="shared" si="690"/>
        <v>0.999983641401552-0.00404454334188776i</v>
      </c>
      <c r="H2367" t="str">
        <f t="shared" si="691"/>
        <v>311.997842961356+422.88574368495i</v>
      </c>
      <c r="I2367" t="str">
        <f t="shared" si="692"/>
        <v>69.9545172474791-38.7449173073218i</v>
      </c>
      <c r="K2367" t="str">
        <f t="shared" si="693"/>
        <v>0.00564855319868668-0.0305755728890296i</v>
      </c>
      <c r="L2367" t="str">
        <f t="shared" si="694"/>
        <v>0.000833333333333333-0.12023958993439i</v>
      </c>
      <c r="M2367" t="str">
        <f t="shared" si="695"/>
        <v>0.005-0.0423089038378762i</v>
      </c>
      <c r="N2367">
        <f t="shared" si="696"/>
        <v>67.962174274494885</v>
      </c>
      <c r="O2367">
        <f t="shared" si="697"/>
        <v>8.4961822248590337</v>
      </c>
      <c r="P2367" s="3">
        <f t="shared" si="698"/>
        <v>8.4961822248590337</v>
      </c>
      <c r="Q2367" s="3">
        <f t="shared" si="699"/>
        <v>-112.03782572550512</v>
      </c>
      <c r="R2367">
        <f t="shared" si="700"/>
        <v>67.962174274494885</v>
      </c>
      <c r="S2367">
        <f t="shared" si="701"/>
        <v>6.7054124558461616</v>
      </c>
      <c r="T2367">
        <f t="shared" si="684"/>
        <v>8.4961822248590337</v>
      </c>
    </row>
    <row r="2368" spans="1:20" x14ac:dyDescent="0.25">
      <c r="A2368">
        <f t="shared" si="685"/>
        <v>42291.448147431962</v>
      </c>
      <c r="B2368">
        <f t="shared" si="702"/>
        <v>6730.893023178377</v>
      </c>
      <c r="C2368" t="str">
        <f t="shared" si="686"/>
        <v>-0.988784080681639-2.45566667663794i</v>
      </c>
      <c r="D2368" t="str">
        <f t="shared" si="687"/>
        <v>3.47782734769182-2.39671850234674i</v>
      </c>
      <c r="E2368" t="str">
        <f t="shared" si="688"/>
        <v>161.74551455892+6.14079217151286i</v>
      </c>
      <c r="F2368" t="str">
        <f t="shared" si="689"/>
        <v>2.90986194540519-22.2016059942541i</v>
      </c>
      <c r="G2368" t="str">
        <f t="shared" si="690"/>
        <v>0.999983516842039-0.00405991210087793i</v>
      </c>
      <c r="H2368" t="str">
        <f t="shared" si="691"/>
        <v>322.454482137086+427.252989666757i</v>
      </c>
      <c r="I2368" t="str">
        <f t="shared" si="692"/>
        <v>70.5756958127699-40.0526540806592i</v>
      </c>
      <c r="K2368" t="str">
        <f t="shared" si="693"/>
        <v>0.00562704557808367-0.0304623971582703i</v>
      </c>
      <c r="L2368" t="str">
        <f t="shared" si="694"/>
        <v>0.000833333333333333-0.119784409179508i</v>
      </c>
      <c r="M2368" t="str">
        <f t="shared" si="695"/>
        <v>0.005-0.0421487386310781i</v>
      </c>
      <c r="N2368">
        <f t="shared" si="696"/>
        <v>68.067620390042663</v>
      </c>
      <c r="O2368">
        <f t="shared" si="697"/>
        <v>8.4559364603475213</v>
      </c>
      <c r="P2368" s="3">
        <f t="shared" si="698"/>
        <v>8.4559364603475213</v>
      </c>
      <c r="Q2368" s="3">
        <f t="shared" si="699"/>
        <v>-111.93237960995734</v>
      </c>
      <c r="R2368">
        <f t="shared" si="700"/>
        <v>68.067620390042663</v>
      </c>
      <c r="S2368">
        <f t="shared" si="701"/>
        <v>6.7308930231783766</v>
      </c>
      <c r="T2368">
        <f t="shared" si="684"/>
        <v>8.4559364603475213</v>
      </c>
    </row>
    <row r="2369" spans="1:20" x14ac:dyDescent="0.25">
      <c r="A2369">
        <f t="shared" si="685"/>
        <v>42452.155650392211</v>
      </c>
      <c r="B2369">
        <f t="shared" si="702"/>
        <v>6756.4704166664551</v>
      </c>
      <c r="C2369" t="str">
        <f t="shared" si="686"/>
        <v>-0.979721520767297-2.4461422904521i</v>
      </c>
      <c r="D2369" t="str">
        <f t="shared" si="687"/>
        <v>3.47782508143162-2.38788949017018i</v>
      </c>
      <c r="E2369" t="str">
        <f t="shared" si="688"/>
        <v>161.788774436618+6.16411361628321i</v>
      </c>
      <c r="F2369" t="str">
        <f t="shared" si="689"/>
        <v>2.90986158018844-22.1176488838316i</v>
      </c>
      <c r="G2369" t="str">
        <f t="shared" si="690"/>
        <v>0.999983391334106-0.00407533925536536i</v>
      </c>
      <c r="H2369" t="str">
        <f t="shared" si="691"/>
        <v>333.400984835276+431.532949485824i</v>
      </c>
      <c r="I2369" t="str">
        <f t="shared" si="692"/>
        <v>71.1894038039203-41.4242532640399i</v>
      </c>
      <c r="K2369" t="str">
        <f t="shared" si="693"/>
        <v>0.00560569737038849-0.0303496294660807i</v>
      </c>
      <c r="L2369" t="str">
        <f t="shared" si="694"/>
        <v>0.000833333333333333-0.119330951563566i</v>
      </c>
      <c r="M2369" t="str">
        <f t="shared" si="695"/>
        <v>0.005-0.0419891797480356i</v>
      </c>
      <c r="N2369">
        <f t="shared" si="696"/>
        <v>68.173059959772587</v>
      </c>
      <c r="O2369">
        <f t="shared" si="697"/>
        <v>8.4157633596749513</v>
      </c>
      <c r="P2369" s="3">
        <f t="shared" si="698"/>
        <v>8.4157633596749513</v>
      </c>
      <c r="Q2369" s="3">
        <f t="shared" si="699"/>
        <v>-111.82694004022741</v>
      </c>
      <c r="R2369">
        <f t="shared" si="700"/>
        <v>68.173059959772587</v>
      </c>
      <c r="S2369">
        <f t="shared" si="701"/>
        <v>6.7564704166664553</v>
      </c>
      <c r="T2369">
        <f t="shared" si="684"/>
        <v>8.4157633596749513</v>
      </c>
    </row>
    <row r="2370" spans="1:20" x14ac:dyDescent="0.25">
      <c r="A2370">
        <f t="shared" si="685"/>
        <v>42613.473841863699</v>
      </c>
      <c r="B2370">
        <f t="shared" si="702"/>
        <v>6782.1450042497881</v>
      </c>
      <c r="C2370" t="str">
        <f t="shared" si="686"/>
        <v>-0.970726700645274-2.43666552404738i</v>
      </c>
      <c r="D2370" t="str">
        <f t="shared" si="687"/>
        <v>3.47782279791809-2.37909482826513i</v>
      </c>
      <c r="E2370" t="str">
        <f t="shared" si="688"/>
        <v>161.832380162076+6.1874550257875i</v>
      </c>
      <c r="F2370" t="str">
        <f t="shared" si="689"/>
        <v>2.90986121219083-22.034009943191i</v>
      </c>
      <c r="G2370" t="str">
        <f t="shared" si="690"/>
        <v>0.999983264870532-0.00409082502718674i</v>
      </c>
      <c r="H2370" t="str">
        <f t="shared" si="691"/>
        <v>344.861688089978+435.70270872119i</v>
      </c>
      <c r="I2370" t="str">
        <f t="shared" si="692"/>
        <v>71.7928753334286-42.8630297574311i</v>
      </c>
      <c r="K2370" t="str">
        <f t="shared" si="693"/>
        <v>0.00558450741047428-0.0302372685255064i</v>
      </c>
      <c r="L2370" t="str">
        <f t="shared" si="694"/>
        <v>0.000833333333333333-0.118879210563425i</v>
      </c>
      <c r="M2370" t="str">
        <f t="shared" si="695"/>
        <v>0.005-0.0418302248934405i</v>
      </c>
      <c r="N2370">
        <f t="shared" si="696"/>
        <v>68.278491607648021</v>
      </c>
      <c r="O2370">
        <f t="shared" si="697"/>
        <v>8.375662939186304</v>
      </c>
      <c r="P2370" s="3">
        <f t="shared" si="698"/>
        <v>8.375662939186304</v>
      </c>
      <c r="Q2370" s="3">
        <f t="shared" si="699"/>
        <v>-111.72150839235198</v>
      </c>
      <c r="R2370">
        <f t="shared" si="700"/>
        <v>68.278491607648021</v>
      </c>
      <c r="S2370">
        <f t="shared" si="701"/>
        <v>6.7821450042497879</v>
      </c>
      <c r="T2370">
        <f t="shared" si="684"/>
        <v>8.375662939186304</v>
      </c>
    </row>
    <row r="2371" spans="1:20" x14ac:dyDescent="0.25">
      <c r="A2371">
        <f t="shared" si="685"/>
        <v>42775.405042462786</v>
      </c>
      <c r="B2371">
        <f t="shared" si="702"/>
        <v>6807.9171552659373</v>
      </c>
      <c r="C2371" t="str">
        <f t="shared" si="686"/>
        <v>-0.961799128189692-2.42723610777873i</v>
      </c>
      <c r="D2371" t="str">
        <f t="shared" si="687"/>
        <v>3.47782049701993-2.37033439011377i</v>
      </c>
      <c r="E2371" t="str">
        <f t="shared" si="688"/>
        <v>161.876334485015+6.21081585773012i</v>
      </c>
      <c r="F2371" t="str">
        <f t="shared" si="689"/>
        <v>2.90986084139121-21.9506879691579i</v>
      </c>
      <c r="G2371" t="str">
        <f t="shared" si="690"/>
        <v>0.999983137444042-0.00410636963902096i</v>
      </c>
      <c r="H2371" t="str">
        <f t="shared" si="691"/>
        <v>356.861607034368+439.736378197849i</v>
      </c>
      <c r="I2371" t="str">
        <f t="shared" si="692"/>
        <v>72.382966227317-44.3724089033241i</v>
      </c>
      <c r="K2371" t="str">
        <f t="shared" si="693"/>
        <v>0.0055634745413838-0.0301253130517577i</v>
      </c>
      <c r="L2371" t="str">
        <f t="shared" si="694"/>
        <v>0.000833333333333333-0.118429179680639i</v>
      </c>
      <c r="M2371" t="str">
        <f t="shared" si="695"/>
        <v>0.005-0.0416718717806739i</v>
      </c>
      <c r="N2371">
        <f t="shared" si="696"/>
        <v>68.383913963118843</v>
      </c>
      <c r="O2371">
        <f t="shared" si="697"/>
        <v>8.3356352153324362</v>
      </c>
      <c r="P2371" s="3">
        <f t="shared" si="698"/>
        <v>8.3356352153324362</v>
      </c>
      <c r="Q2371" s="3">
        <f t="shared" si="699"/>
        <v>-111.61608603688116</v>
      </c>
      <c r="R2371">
        <f t="shared" si="700"/>
        <v>68.383913963118843</v>
      </c>
      <c r="S2371">
        <f t="shared" si="701"/>
        <v>6.8079171552659377</v>
      </c>
      <c r="T2371">
        <f t="shared" si="684"/>
        <v>8.3356352153324362</v>
      </c>
    </row>
    <row r="2372" spans="1:20" x14ac:dyDescent="0.25">
      <c r="A2372">
        <f t="shared" si="685"/>
        <v>42937.95158162414</v>
      </c>
      <c r="B2372">
        <f t="shared" si="702"/>
        <v>6833.7872404559475</v>
      </c>
      <c r="C2372" t="str">
        <f t="shared" si="686"/>
        <v>-0.952938314796172-2.41785377420984i</v>
      </c>
      <c r="D2372" t="str">
        <f t="shared" si="687"/>
        <v>3.47781817860478-2.36160804969055i</v>
      </c>
      <c r="E2372" t="str">
        <f t="shared" si="688"/>
        <v>161.920640178748+6.23419555858465i</v>
      </c>
      <c r="F2372" t="str">
        <f t="shared" si="689"/>
        <v>2.90986046776827-21.8676817631175i</v>
      </c>
      <c r="G2372" t="str">
        <f t="shared" si="690"/>
        <v>0.999983009047303-0.00412197331439231i</v>
      </c>
      <c r="H2372" t="str">
        <f t="shared" si="691"/>
        <v>369.426303220077+443.6047645217i</v>
      </c>
      <c r="I2372" t="str">
        <f t="shared" si="692"/>
        <v>72.9561105286358-45.9559120582432i</v>
      </c>
      <c r="K2372" t="str">
        <f t="shared" si="693"/>
        <v>0.00554259761427655-0.0300137617622306i</v>
      </c>
      <c r="L2372" t="str">
        <f t="shared" si="694"/>
        <v>0.000833333333333333-0.117980852441361i</v>
      </c>
      <c r="M2372" t="str">
        <f t="shared" si="695"/>
        <v>0.005-0.0415141181317732i</v>
      </c>
      <c r="N2372">
        <f t="shared" si="696"/>
        <v>68.48932566109292</v>
      </c>
      <c r="O2372">
        <f t="shared" si="697"/>
        <v>8.2956802046919407</v>
      </c>
      <c r="P2372" s="3">
        <f t="shared" si="698"/>
        <v>8.2956802046919407</v>
      </c>
      <c r="Q2372" s="3">
        <f t="shared" si="699"/>
        <v>-111.51067433890708</v>
      </c>
      <c r="R2372">
        <f t="shared" si="700"/>
        <v>68.48932566109292</v>
      </c>
      <c r="S2372">
        <f t="shared" si="701"/>
        <v>6.8337872404559477</v>
      </c>
      <c r="T2372">
        <f t="shared" si="684"/>
        <v>8.2956802046919407</v>
      </c>
    </row>
    <row r="2373" spans="1:20" x14ac:dyDescent="0.25">
      <c r="A2373">
        <f t="shared" si="685"/>
        <v>43101.115797634317</v>
      </c>
      <c r="B2373">
        <f t="shared" si="702"/>
        <v>6859.7556319696805</v>
      </c>
      <c r="C2373" t="str">
        <f t="shared" si="686"/>
        <v>-0.944143775359257-2.40851825809342i</v>
      </c>
      <c r="D2373" t="str">
        <f t="shared" si="687"/>
        <v>3.47781584253935-2.35291568146037i</v>
      </c>
      <c r="E2373" t="str">
        <f t="shared" si="688"/>
        <v>161.965300040386+6.25759356341987i</v>
      </c>
      <c r="F2373" t="str">
        <f t="shared" si="689"/>
        <v>2.9098600913005-21.7849901309972i</v>
      </c>
      <c r="G2373" t="str">
        <f t="shared" si="690"/>
        <v>0.999982879672928-0.00413763627767373i</v>
      </c>
      <c r="H2373" t="str">
        <f t="shared" si="691"/>
        <v>382.58171051763+447.275013261003i</v>
      </c>
      <c r="I2373" t="str">
        <f t="shared" si="692"/>
        <v>73.5082731461149-47.6171369068454i</v>
      </c>
      <c r="K2373" t="str">
        <f t="shared" si="693"/>
        <v>0.00552187548837629-0.0299026133765274i</v>
      </c>
      <c r="L2373" t="str">
        <f t="shared" si="694"/>
        <v>0.000833333333333333-0.117534222396256i</v>
      </c>
      <c r="M2373" t="str">
        <f t="shared" si="695"/>
        <v>0.005-0.0413569616773989i</v>
      </c>
      <c r="N2373">
        <f t="shared" si="696"/>
        <v>68.594725341907179</v>
      </c>
      <c r="O2373">
        <f t="shared" si="697"/>
        <v>8.2557979239929136</v>
      </c>
      <c r="P2373" s="3">
        <f t="shared" si="698"/>
        <v>8.2557979239929136</v>
      </c>
      <c r="Q2373" s="3">
        <f t="shared" si="699"/>
        <v>-111.40527465809282</v>
      </c>
      <c r="R2373">
        <f t="shared" si="700"/>
        <v>68.594725341907179</v>
      </c>
      <c r="S2373">
        <f t="shared" si="701"/>
        <v>6.8597556319696809</v>
      </c>
      <c r="T2373">
        <f t="shared" si="684"/>
        <v>8.2557979239929136</v>
      </c>
    </row>
    <row r="2374" spans="1:20" x14ac:dyDescent="0.25">
      <c r="A2374">
        <f t="shared" si="685"/>
        <v>43264.900037665328</v>
      </c>
      <c r="B2374">
        <f t="shared" si="702"/>
        <v>6885.8227033711655</v>
      </c>
      <c r="C2374" t="str">
        <f t="shared" si="686"/>
        <v>-0.935415028250086-2.39922929635171i</v>
      </c>
      <c r="D2374" t="str">
        <f t="shared" si="687"/>
        <v>3.47781348868926-2.3442571603768i</v>
      </c>
      <c r="E2374" t="str">
        <f t="shared" si="688"/>
        <v>162.010316891052+6.28100929572457i</v>
      </c>
      <c r="F2374" t="str">
        <f t="shared" si="689"/>
        <v>2.90985971196624-21.7026118832501i</v>
      </c>
      <c r="G2374" t="str">
        <f t="shared" si="690"/>
        <v>0.999982749313474-0.00415335875408997i</v>
      </c>
      <c r="H2374" t="str">
        <f t="shared" si="691"/>
        <v>396.353910071538+450.710225278713i</v>
      </c>
      <c r="I2374" t="str">
        <f t="shared" si="692"/>
        <v>74.0348986470222-49.3597314153986i</v>
      </c>
      <c r="K2374" t="str">
        <f t="shared" si="693"/>
        <v>0.00550130703091863-0.0297918666164775i</v>
      </c>
      <c r="L2374" t="str">
        <f t="shared" si="694"/>
        <v>0.000833333333333333-0.117089283120398i</v>
      </c>
      <c r="M2374" t="str">
        <f t="shared" si="695"/>
        <v>0.005-0.0412004001568033i</v>
      </c>
      <c r="N2374">
        <f t="shared" si="696"/>
        <v>68.700111651293966</v>
      </c>
      <c r="O2374">
        <f t="shared" si="697"/>
        <v>8.2159883901349922</v>
      </c>
      <c r="P2374" s="3">
        <f t="shared" si="698"/>
        <v>8.2159883901349922</v>
      </c>
      <c r="Q2374" s="3">
        <f t="shared" si="699"/>
        <v>-111.29988834870603</v>
      </c>
      <c r="R2374">
        <f t="shared" si="700"/>
        <v>68.700111651293966</v>
      </c>
      <c r="S2374">
        <f t="shared" si="701"/>
        <v>6.8858227033711659</v>
      </c>
      <c r="T2374">
        <f t="shared" si="684"/>
        <v>8.2159883901349922</v>
      </c>
    </row>
    <row r="2375" spans="1:20" x14ac:dyDescent="0.25">
      <c r="A2375">
        <f t="shared" si="685"/>
        <v>43429.306657808454</v>
      </c>
      <c r="B2375">
        <f t="shared" si="702"/>
        <v>6911.9888296439758</v>
      </c>
      <c r="C2375" t="str">
        <f t="shared" si="686"/>
        <v>-0.926751595294121-2.38998662805718i</v>
      </c>
      <c r="D2375" t="str">
        <f t="shared" si="687"/>
        <v>3.47781111691913-2.33563236188028i</v>
      </c>
      <c r="E2375" t="str">
        <f t="shared" si="688"/>
        <v>162.055693576097+6.30444216722766i</v>
      </c>
      <c r="F2375" t="str">
        <f t="shared" si="689"/>
        <v>2.90985932974364-21.6205458348369i</v>
      </c>
      <c r="G2375" t="str">
        <f t="shared" si="690"/>
        <v>0.999982617961439-0.00416914096972084i</v>
      </c>
      <c r="H2375" t="str">
        <f t="shared" si="691"/>
        <v>410.768844501671+453.869047812365i</v>
      </c>
      <c r="I2375" t="str">
        <f t="shared" si="692"/>
        <v>74.5308563241985-51.1873601476954i</v>
      </c>
      <c r="K2375" t="str">
        <f t="shared" si="693"/>
        <v>0.00548089111709911-0.0296815202061572i</v>
      </c>
      <c r="L2375" t="str">
        <f t="shared" si="694"/>
        <v>0.000833333333333333-0.116646028213188i</v>
      </c>
      <c r="M2375" t="str">
        <f t="shared" si="695"/>
        <v>0.005-0.0410444313177956i</v>
      </c>
      <c r="N2375">
        <f t="shared" si="696"/>
        <v>68.805483240347499</v>
      </c>
      <c r="O2375">
        <f t="shared" si="697"/>
        <v>8.176251620211282</v>
      </c>
      <c r="P2375" s="3">
        <f t="shared" si="698"/>
        <v>8.176251620211282</v>
      </c>
      <c r="Q2375" s="3">
        <f t="shared" si="699"/>
        <v>-111.1945167596525</v>
      </c>
      <c r="R2375">
        <f t="shared" si="700"/>
        <v>68.805483240347499</v>
      </c>
      <c r="S2375">
        <f t="shared" si="701"/>
        <v>6.9119888296439758</v>
      </c>
      <c r="T2375">
        <f t="shared" si="684"/>
        <v>8.176251620211282</v>
      </c>
    </row>
    <row r="2376" spans="1:20" x14ac:dyDescent="0.25">
      <c r="A2376">
        <f t="shared" si="685"/>
        <v>43594.338023108125</v>
      </c>
      <c r="B2376">
        <f t="shared" si="702"/>
        <v>6938.2543871966227</v>
      </c>
      <c r="C2376" t="str">
        <f t="shared" si="686"/>
        <v>-0.918153001748996-2.38078999441354i</v>
      </c>
      <c r="D2376" t="str">
        <f t="shared" si="687"/>
        <v>3.47780872709256-2.3270411618963i</v>
      </c>
      <c r="E2376" t="str">
        <f t="shared" si="688"/>
        <v>162.10143296532+6.32789157771852i</v>
      </c>
      <c r="F2376" t="str">
        <f t="shared" si="689"/>
        <v>2.90985894461075-21.5387908052099i</v>
      </c>
      <c r="G2376" t="str">
        <f t="shared" si="690"/>
        <v>0.999982485609268-0.00418498315150447i</v>
      </c>
      <c r="H2376" t="str">
        <f t="shared" si="691"/>
        <v>425.85196018236+456.705243363642i</v>
      </c>
      <c r="I2376" t="str">
        <f t="shared" si="692"/>
        <v>74.9903818456665-53.1036614797642i</v>
      </c>
      <c r="K2376" t="str">
        <f t="shared" si="693"/>
        <v>0.00546062663002129-0.0295715728719092i</v>
      </c>
      <c r="L2376" t="str">
        <f t="shared" si="694"/>
        <v>0.000833333333333333-0.116204451298255i</v>
      </c>
      <c r="M2376" t="str">
        <f t="shared" si="695"/>
        <v>0.005-0.040889052916712i</v>
      </c>
      <c r="N2376">
        <f t="shared" si="696"/>
        <v>68.910838765488961</v>
      </c>
      <c r="O2376">
        <f t="shared" si="697"/>
        <v>8.13658763153067</v>
      </c>
      <c r="P2376" s="3">
        <f t="shared" si="698"/>
        <v>8.13658763153067</v>
      </c>
      <c r="Q2376" s="3">
        <f t="shared" si="699"/>
        <v>-111.08916123451104</v>
      </c>
      <c r="R2376">
        <f t="shared" si="700"/>
        <v>68.910838765488961</v>
      </c>
      <c r="S2376">
        <f t="shared" si="701"/>
        <v>6.9382543871966229</v>
      </c>
      <c r="T2376">
        <f t="shared" si="684"/>
        <v>8.13658763153067</v>
      </c>
    </row>
    <row r="2377" spans="1:20" x14ac:dyDescent="0.25">
      <c r="A2377">
        <f t="shared" si="685"/>
        <v>43759.996507595934</v>
      </c>
      <c r="B2377">
        <f t="shared" si="702"/>
        <v>6964.6197538679698</v>
      </c>
      <c r="C2377" t="str">
        <f t="shared" si="686"/>
        <v>-0.90961877628252-2.37163913873685i</v>
      </c>
      <c r="D2377" t="str">
        <f t="shared" si="687"/>
        <v>3.47780631907215-2.31848343683364i</v>
      </c>
      <c r="E2377" t="str">
        <f t="shared" si="688"/>
        <v>162.147537953183+6.35135691486257i</v>
      </c>
      <c r="F2377" t="str">
        <f t="shared" si="689"/>
        <v>2.90985855654539-21.4573456182951i</v>
      </c>
      <c r="G2377" t="str">
        <f t="shared" si="690"/>
        <v>0.999982352249344-0.00420088552724053i</v>
      </c>
      <c r="H2377" t="str">
        <f t="shared" si="691"/>
        <v>441.627765039048+459.167241385705i</v>
      </c>
      <c r="I2377" t="str">
        <f t="shared" si="692"/>
        <v>75.4070160327352-55.1121940554025i</v>
      </c>
      <c r="K2377" t="str">
        <f t="shared" si="693"/>
        <v>0.00544051246064543-0.0294620233423627i</v>
      </c>
      <c r="L2377" t="str">
        <f t="shared" si="694"/>
        <v>0.000833333333333333-0.115764546023366i</v>
      </c>
      <c r="M2377" t="str">
        <f t="shared" si="695"/>
        <v>0.005-0.0407342627183822i</v>
      </c>
      <c r="N2377">
        <f t="shared" si="696"/>
        <v>69.016176888428689</v>
      </c>
      <c r="O2377">
        <f t="shared" si="697"/>
        <v>8.0969964416399023</v>
      </c>
      <c r="P2377" s="3">
        <f t="shared" si="698"/>
        <v>8.0969964416399023</v>
      </c>
      <c r="Q2377" s="3">
        <f t="shared" si="699"/>
        <v>-110.98382311157131</v>
      </c>
      <c r="R2377">
        <f t="shared" si="700"/>
        <v>69.016176888428689</v>
      </c>
      <c r="S2377">
        <f t="shared" si="701"/>
        <v>6.9646197538679697</v>
      </c>
      <c r="T2377">
        <f t="shared" si="684"/>
        <v>8.0969964416399023</v>
      </c>
    </row>
    <row r="2378" spans="1:20" x14ac:dyDescent="0.25">
      <c r="A2378">
        <f t="shared" si="685"/>
        <v>43926.284494324798</v>
      </c>
      <c r="B2378">
        <f t="shared" si="702"/>
        <v>6991.0853089326683</v>
      </c>
      <c r="C2378" t="str">
        <f t="shared" si="686"/>
        <v>-0.901148450950825-2.36253380643667i</v>
      </c>
      <c r="D2378" t="str">
        <f t="shared" si="687"/>
        <v>3.47780389271937-2.30995906358259i</v>
      </c>
      <c r="E2378" t="str">
        <f t="shared" si="688"/>
        <v>162.194011459032+6.37483755401135i</v>
      </c>
      <c r="F2378" t="str">
        <f t="shared" si="689"/>
        <v>2.90985816552524-21.376209102476i</v>
      </c>
      <c r="G2378" t="str">
        <f t="shared" si="690"/>
        <v>0.999982217873995-0.0042168483255935i</v>
      </c>
      <c r="H2378" t="str">
        <f t="shared" si="691"/>
        <v>458.119287947923+461.1976802407i</v>
      </c>
      <c r="I2378" t="str">
        <f t="shared" si="692"/>
        <v>75.7735416223731-57.2163706307313i</v>
      </c>
      <c r="K2378" t="str">
        <f t="shared" si="693"/>
        <v>0.00542054750773717-0.0293528703484516i</v>
      </c>
      <c r="L2378" t="str">
        <f t="shared" si="694"/>
        <v>0.000833333333333333-0.115326306060337i</v>
      </c>
      <c r="M2378" t="str">
        <f t="shared" si="695"/>
        <v>0.005-0.040580058496097i</v>
      </c>
      <c r="N2378">
        <f t="shared" si="696"/>
        <v>69.121496276124674</v>
      </c>
      <c r="O2378">
        <f t="shared" si="697"/>
        <v>8.0574780683451888</v>
      </c>
      <c r="P2378" s="3">
        <f t="shared" si="698"/>
        <v>8.0574780683451888</v>
      </c>
      <c r="Q2378" s="3">
        <f t="shared" si="699"/>
        <v>-110.87850372387533</v>
      </c>
      <c r="R2378">
        <f t="shared" si="700"/>
        <v>69.121496276124674</v>
      </c>
      <c r="S2378">
        <f t="shared" si="701"/>
        <v>6.9910853089326688</v>
      </c>
      <c r="T2378">
        <f t="shared" si="684"/>
        <v>8.0574780683451888</v>
      </c>
    </row>
    <row r="2379" spans="1:20" x14ac:dyDescent="0.25">
      <c r="A2379">
        <f t="shared" si="685"/>
        <v>44093.204375403235</v>
      </c>
      <c r="B2379">
        <f t="shared" si="702"/>
        <v>7017.6514331066128</v>
      </c>
      <c r="C2379" t="str">
        <f t="shared" si="686"/>
        <v>-0.892741561176575-2.35347374499778i</v>
      </c>
      <c r="D2379" t="str">
        <f t="shared" si="687"/>
        <v>3.47780144789469-2.30146791951315i</v>
      </c>
      <c r="E2379" t="str">
        <f t="shared" si="688"/>
        <v>162.240856427326+6.39833285801599i</v>
      </c>
      <c r="F2379" t="str">
        <f t="shared" si="689"/>
        <v>2.90985777152778-21.2953800905762i</v>
      </c>
      <c r="G2379" t="str">
        <f t="shared" si="690"/>
        <v>0.999982082475489-0.00423287177609598i</v>
      </c>
      <c r="H2379" t="str">
        <f t="shared" si="691"/>
        <v>475.347424612636+462.73295004894i</v>
      </c>
      <c r="I2379" t="str">
        <f t="shared" si="692"/>
        <v>76.0819192662344-59.4193772754177i</v>
      </c>
      <c r="K2379" t="str">
        <f t="shared" si="693"/>
        <v>0.00540073067781649-0.0292441126234332i</v>
      </c>
      <c r="L2379" t="str">
        <f t="shared" si="694"/>
        <v>0.000833333333333333-0.114889725104938i</v>
      </c>
      <c r="M2379" t="str">
        <f t="shared" si="695"/>
        <v>0.005-0.0404264380315771i</v>
      </c>
      <c r="N2379">
        <f t="shared" si="696"/>
        <v>69.226795600743642</v>
      </c>
      <c r="O2379">
        <f t="shared" si="697"/>
        <v>8.0180325297349775</v>
      </c>
      <c r="P2379" s="3">
        <f t="shared" si="698"/>
        <v>8.0180325297349775</v>
      </c>
      <c r="Q2379" s="3">
        <f t="shared" si="699"/>
        <v>-110.77320439925636</v>
      </c>
      <c r="R2379">
        <f t="shared" si="700"/>
        <v>69.226795600743642</v>
      </c>
      <c r="S2379">
        <f t="shared" si="701"/>
        <v>7.0176514331066127</v>
      </c>
      <c r="T2379">
        <f t="shared" si="684"/>
        <v>8.0180325297349775</v>
      </c>
    </row>
    <row r="2380" spans="1:20" x14ac:dyDescent="0.25">
      <c r="A2380">
        <f t="shared" si="685"/>
        <v>44260.758552029773</v>
      </c>
      <c r="B2380">
        <f t="shared" si="702"/>
        <v>7044.3185085524183</v>
      </c>
      <c r="C2380" t="str">
        <f t="shared" si="686"/>
        <v>-0.884397645727338-2.34445870396178i</v>
      </c>
      <c r="D2380" t="str">
        <f t="shared" si="687"/>
        <v>3.47779898445752-2.2930098824733i</v>
      </c>
      <c r="E2380" t="str">
        <f t="shared" si="688"/>
        <v>162.288075827856+6.42184217703377i</v>
      </c>
      <c r="F2380" t="str">
        <f t="shared" si="689"/>
        <v>2.90985737453037-21.214857419843i</v>
      </c>
      <c r="G2380" t="str">
        <f t="shared" si="690"/>
        <v>0.999981946046037-0.00424895610915192i</v>
      </c>
      <c r="H2380" t="str">
        <f t="shared" si="691"/>
        <v>493.330153873382+463.702750974485i</v>
      </c>
      <c r="I2380" t="str">
        <f t="shared" si="692"/>
        <v>76.323224517451-61.7240757494035i</v>
      </c>
      <c r="K2380" t="str">
        <f t="shared" si="693"/>
        <v>0.00538106088510725-0.0291357489029069i</v>
      </c>
      <c r="L2380" t="str">
        <f t="shared" si="694"/>
        <v>0.000833333333333333-0.114454796876806i</v>
      </c>
      <c r="M2380" t="str">
        <f t="shared" si="695"/>
        <v>0.005-0.0402733991149403i</v>
      </c>
      <c r="N2380">
        <f t="shared" si="696"/>
        <v>69.332073539616971</v>
      </c>
      <c r="O2380">
        <f t="shared" si="697"/>
        <v>7.97865984420178</v>
      </c>
      <c r="P2380" s="3">
        <f t="shared" si="698"/>
        <v>7.97865984420178</v>
      </c>
      <c r="Q2380" s="3">
        <f t="shared" si="699"/>
        <v>-110.66792646038303</v>
      </c>
      <c r="R2380">
        <f t="shared" si="700"/>
        <v>69.332073539616971</v>
      </c>
      <c r="S2380">
        <f t="shared" si="701"/>
        <v>7.0443185085524185</v>
      </c>
      <c r="T2380">
        <f t="shared" si="684"/>
        <v>7.97865984420178</v>
      </c>
    </row>
    <row r="2381" spans="1:20" x14ac:dyDescent="0.25">
      <c r="A2381">
        <f t="shared" si="685"/>
        <v>44428.949434527487</v>
      </c>
      <c r="B2381">
        <f t="shared" si="702"/>
        <v>7071.0869188849174</v>
      </c>
      <c r="C2381" t="str">
        <f t="shared" si="686"/>
        <v>-0.876116246694165-2.33548843490897i</v>
      </c>
      <c r="D2381" t="str">
        <f t="shared" si="687"/>
        <v>3.4777965022662-2.28458483078724i</v>
      </c>
      <c r="E2381" t="str">
        <f t="shared" si="688"/>
        <v>162.335672655977+6.44536484832869i</v>
      </c>
      <c r="F2381" t="str">
        <f t="shared" si="689"/>
        <v>2.90985697451013-21.1346399319305i</v>
      </c>
      <c r="G2381" t="str">
        <f t="shared" si="690"/>
        <v>0.999981808577789-0.00426510155603999i</v>
      </c>
      <c r="H2381" t="str">
        <f t="shared" si="691"/>
        <v>512.081607983722+464.029686291913i</v>
      </c>
      <c r="I2381" t="str">
        <f t="shared" si="692"/>
        <v>76.4875881719166-64.1328867826999i</v>
      </c>
      <c r="K2381" t="str">
        <f t="shared" si="693"/>
        <v>0.00536153705148644-0.0290277779248316i</v>
      </c>
      <c r="L2381" t="str">
        <f t="shared" si="694"/>
        <v>0.000833333333333333-0.114021515119352i</v>
      </c>
      <c r="M2381" t="str">
        <f t="shared" si="695"/>
        <v>0.005-0.0401209395446705i</v>
      </c>
      <c r="N2381">
        <f t="shared" si="696"/>
        <v>69.437328775193635</v>
      </c>
      <c r="O2381">
        <f t="shared" si="697"/>
        <v>7.9393600304644032</v>
      </c>
      <c r="P2381" s="3">
        <f t="shared" si="698"/>
        <v>7.9393600304644032</v>
      </c>
      <c r="Q2381" s="3">
        <f t="shared" si="699"/>
        <v>-110.56267122480637</v>
      </c>
      <c r="R2381">
        <f t="shared" si="700"/>
        <v>69.437328775193635</v>
      </c>
      <c r="S2381">
        <f t="shared" si="701"/>
        <v>7.0710869188849177</v>
      </c>
      <c r="T2381">
        <f t="shared" si="684"/>
        <v>7.9393600304644032</v>
      </c>
    </row>
    <row r="2382" spans="1:20" x14ac:dyDescent="0.25">
      <c r="A2382">
        <f t="shared" si="685"/>
        <v>44597.779442378684</v>
      </c>
      <c r="B2382">
        <f t="shared" si="702"/>
        <v>7097.9570491766799</v>
      </c>
      <c r="C2382" t="str">
        <f t="shared" si="686"/>
        <v>-0.867896909470177-2.32656269144056i</v>
      </c>
      <c r="D2382" t="str">
        <f t="shared" si="687"/>
        <v>3.47779400117795-2.27619264325362i</v>
      </c>
      <c r="E2382" t="str">
        <f t="shared" si="688"/>
        <v>162.38364993284+6.46890019607563i</v>
      </c>
      <c r="F2382" t="str">
        <f t="shared" si="689"/>
        <v>2.9098565714441-21.0547264728828i</v>
      </c>
      <c r="G2382" t="str">
        <f t="shared" si="690"/>
        <v>0.999981670062835-0.00428130834891684i</v>
      </c>
      <c r="H2382" t="str">
        <f t="shared" si="691"/>
        <v>531.610980742842+463.628915336749i</v>
      </c>
      <c r="I2382" t="str">
        <f t="shared" si="692"/>
        <v>76.5641430758453-66.6476519866843i</v>
      </c>
      <c r="K2382" t="str">
        <f t="shared" si="693"/>
        <v>0.00534215810643437-0.0289201984295439i</v>
      </c>
      <c r="L2382" t="str">
        <f t="shared" si="694"/>
        <v>0.000833333333333333-0.113589873599674i</v>
      </c>
      <c r="M2382" t="str">
        <f t="shared" si="695"/>
        <v>0.005-0.0399690571275858i</v>
      </c>
      <c r="N2382">
        <f t="shared" si="696"/>
        <v>69.542559994995017</v>
      </c>
      <c r="O2382">
        <f t="shared" si="697"/>
        <v>7.9001331075905181</v>
      </c>
      <c r="P2382" s="3">
        <f t="shared" si="698"/>
        <v>7.9001331075905181</v>
      </c>
      <c r="Q2382" s="3">
        <f t="shared" si="699"/>
        <v>-110.45744000500498</v>
      </c>
      <c r="R2382">
        <f t="shared" si="700"/>
        <v>69.542559994995017</v>
      </c>
      <c r="S2382">
        <f t="shared" si="701"/>
        <v>7.0979570491766797</v>
      </c>
      <c r="T2382">
        <f t="shared" si="684"/>
        <v>7.9001331075905181</v>
      </c>
    </row>
    <row r="2383" spans="1:20" x14ac:dyDescent="0.25">
      <c r="A2383">
        <f t="shared" si="685"/>
        <v>44767.251004259728</v>
      </c>
      <c r="B2383">
        <f t="shared" si="702"/>
        <v>7124.9292859635516</v>
      </c>
      <c r="C2383" t="str">
        <f t="shared" si="686"/>
        <v>-0.859739182729256-2.31768122916076i</v>
      </c>
      <c r="D2383" t="str">
        <f t="shared" si="687"/>
        <v>3.47779148104897-2.26783319914379i</v>
      </c>
      <c r="E2383" t="str">
        <f t="shared" si="688"/>
        <v>162.432010705617+6.49244753115799i</v>
      </c>
      <c r="F2383" t="str">
        <f t="shared" si="689"/>
        <v>2.90985616530908-20.9751158931177i</v>
      </c>
      <c r="G2383" t="str">
        <f t="shared" si="690"/>
        <v>0.999981530493206-0.00429757672082046i</v>
      </c>
      <c r="H2383" t="str">
        <f t="shared" si="691"/>
        <v>551.921258852325+462.407898195511i</v>
      </c>
      <c r="I2383" t="str">
        <f t="shared" si="692"/>
        <v>76.5409813935815-69.2694722640894i</v>
      </c>
      <c r="K2383" t="str">
        <f t="shared" si="693"/>
        <v>0.00532292298698435-0.0288130091597743i</v>
      </c>
      <c r="L2383" t="str">
        <f t="shared" si="694"/>
        <v>0.000833333333333333-0.113159866108461i</v>
      </c>
      <c r="M2383" t="str">
        <f t="shared" si="695"/>
        <v>0.005-0.0398177496788062i</v>
      </c>
      <c r="N2383">
        <f t="shared" si="696"/>
        <v>69.647765891565626</v>
      </c>
      <c r="O2383">
        <f t="shared" si="697"/>
        <v>7.8609790950182283</v>
      </c>
      <c r="P2383" s="3">
        <f t="shared" si="698"/>
        <v>7.8609790950182283</v>
      </c>
      <c r="Q2383" s="3">
        <f t="shared" si="699"/>
        <v>-110.35223410843437</v>
      </c>
      <c r="R2383">
        <f t="shared" si="700"/>
        <v>69.647765891565626</v>
      </c>
      <c r="S2383">
        <f t="shared" si="701"/>
        <v>7.1249292859635514</v>
      </c>
      <c r="T2383">
        <f t="shared" si="684"/>
        <v>7.8609790950182283</v>
      </c>
    </row>
    <row r="2384" spans="1:20" x14ac:dyDescent="0.25">
      <c r="A2384">
        <f t="shared" si="685"/>
        <v>44937.366558075912</v>
      </c>
      <c r="B2384">
        <f t="shared" si="702"/>
        <v>7152.0040172502131</v>
      </c>
      <c r="C2384" t="str">
        <f t="shared" si="686"/>
        <v>-0.851642618405067-2.30884380565944i</v>
      </c>
      <c r="D2384" t="str">
        <f t="shared" si="687"/>
        <v>3.47778894173431-2.25950637820009i</v>
      </c>
      <c r="E2384" t="str">
        <f t="shared" si="688"/>
        <v>162.480758047745+6.51600615096007i</v>
      </c>
      <c r="F2384" t="str">
        <f t="shared" si="689"/>
        <v>2.90985575608164-20.89580704741i</v>
      </c>
      <c r="G2384" t="str">
        <f t="shared" si="690"/>
        <v>0.999981389860872-0.0043139069056735i</v>
      </c>
      <c r="H2384" t="str">
        <f t="shared" si="691"/>
        <v>573.007764917071+460.266271702311i</v>
      </c>
      <c r="I2384" t="str">
        <f t="shared" si="692"/>
        <v>76.4051273473958-71.998520918501i</v>
      </c>
      <c r="K2384" t="str">
        <f t="shared" si="693"/>
        <v>0.00530383063767355-0.0287062088606654i</v>
      </c>
      <c r="L2384" t="str">
        <f t="shared" si="694"/>
        <v>0.000833333333333333-0.112731486459914i</v>
      </c>
      <c r="M2384" t="str">
        <f t="shared" si="695"/>
        <v>0.005-0.0396670150217237i</v>
      </c>
      <c r="N2384">
        <f t="shared" si="696"/>
        <v>69.752945162420829</v>
      </c>
      <c r="O2384">
        <f t="shared" si="697"/>
        <v>7.8218980125791244</v>
      </c>
      <c r="P2384" s="3">
        <f t="shared" si="698"/>
        <v>7.8218980125791244</v>
      </c>
      <c r="Q2384" s="3">
        <f t="shared" si="699"/>
        <v>-110.24705483757917</v>
      </c>
      <c r="R2384">
        <f t="shared" si="700"/>
        <v>69.752945162420829</v>
      </c>
      <c r="S2384">
        <f t="shared" si="701"/>
        <v>7.1520040172502135</v>
      </c>
      <c r="T2384">
        <f t="shared" si="684"/>
        <v>7.8218980125791244</v>
      </c>
    </row>
    <row r="2385" spans="1:20" x14ac:dyDescent="0.25">
      <c r="A2385">
        <f t="shared" si="685"/>
        <v>45108.128550996604</v>
      </c>
      <c r="B2385">
        <f t="shared" si="702"/>
        <v>7179.1816325157642</v>
      </c>
      <c r="C2385" t="str">
        <f t="shared" si="686"/>
        <v>-0.84360677166997-2.30005018049461i</v>
      </c>
      <c r="D2385" t="str">
        <f t="shared" si="687"/>
        <v>3.47778638308792-2.2512120606341i</v>
      </c>
      <c r="E2385" t="str">
        <f t="shared" si="688"/>
        <v>162.529895059157+6.5395753391607i</v>
      </c>
      <c r="F2385" t="str">
        <f t="shared" si="689"/>
        <v>2.9098553437383-20.816798794875i</v>
      </c>
      <c r="G2385" t="str">
        <f t="shared" si="690"/>
        <v>0.999981248157741-0.0043302991382866i</v>
      </c>
      <c r="H2385" t="str">
        <f t="shared" si="691"/>
        <v>594.856505667341+457.095904824036i</v>
      </c>
      <c r="I2385" t="str">
        <f t="shared" si="692"/>
        <v>76.1425315787644-74.8338302632583i</v>
      </c>
      <c r="K2385" t="str">
        <f t="shared" si="693"/>
        <v>0.00528488001049313-0.0285997962797873i</v>
      </c>
      <c r="L2385" t="str">
        <f t="shared" si="694"/>
        <v>0.000833333333333333-0.112304728491646i</v>
      </c>
      <c r="M2385" t="str">
        <f t="shared" si="695"/>
        <v>0.005-0.0395168509879694i</v>
      </c>
      <c r="N2385">
        <f t="shared" si="696"/>
        <v>69.85809650999461</v>
      </c>
      <c r="O2385">
        <f t="shared" si="697"/>
        <v>7.7828898805199263</v>
      </c>
      <c r="P2385" s="3">
        <f t="shared" si="698"/>
        <v>7.7828898805199263</v>
      </c>
      <c r="Q2385" s="3">
        <f t="shared" si="699"/>
        <v>-110.14190349000539</v>
      </c>
      <c r="R2385">
        <f t="shared" si="700"/>
        <v>69.85809650999461</v>
      </c>
      <c r="S2385">
        <f t="shared" si="701"/>
        <v>7.179181632515764</v>
      </c>
      <c r="T2385">
        <f t="shared" si="684"/>
        <v>7.7828898805199263</v>
      </c>
    </row>
    <row r="2386" spans="1:20" x14ac:dyDescent="0.25">
      <c r="A2386">
        <f t="shared" si="685"/>
        <v>45279.539439490392</v>
      </c>
      <c r="B2386">
        <f t="shared" si="702"/>
        <v>7206.4625227193246</v>
      </c>
      <c r="C2386" t="str">
        <f t="shared" si="686"/>
        <v>-0.835631200914198-2.29130011517537i</v>
      </c>
      <c r="D2386" t="str">
        <f t="shared" si="687"/>
        <v>3.47778380496269-2.24295012712495i</v>
      </c>
      <c r="E2386" t="str">
        <f t="shared" si="688"/>
        <v>162.579424866521+6.56315436551921i</v>
      </c>
      <c r="F2386" t="str">
        <f t="shared" si="689"/>
        <v>2.9098549282553-20.7380899989522i</v>
      </c>
      <c r="G2386" t="str">
        <f t="shared" si="690"/>
        <v>0.999981105375661-0.00434675365436184i</v>
      </c>
      <c r="H2386" t="str">
        <f t="shared" si="691"/>
        <v>617.442326851301+452.781190509574i</v>
      </c>
      <c r="I2386" t="str">
        <f t="shared" si="692"/>
        <v>75.7380945010377-77.7730514750373i</v>
      </c>
      <c r="K2386" t="str">
        <f t="shared" si="693"/>
        <v>0.00526607006483954-0.0284937701671545i</v>
      </c>
      <c r="L2386" t="str">
        <f t="shared" si="694"/>
        <v>0.000833333333333333-0.1118795860646i</v>
      </c>
      <c r="M2386" t="str">
        <f t="shared" si="695"/>
        <v>0.005-0.0393672554173833i</v>
      </c>
      <c r="N2386">
        <f t="shared" si="696"/>
        <v>69.963218641584788</v>
      </c>
      <c r="O2386">
        <f t="shared" si="697"/>
        <v>7.7439547195251848</v>
      </c>
      <c r="P2386" s="3">
        <f t="shared" si="698"/>
        <v>7.7439547195251848</v>
      </c>
      <c r="Q2386" s="3">
        <f t="shared" si="699"/>
        <v>-110.03678135841521</v>
      </c>
      <c r="R2386">
        <f t="shared" si="700"/>
        <v>69.963218641584788</v>
      </c>
      <c r="S2386">
        <f t="shared" si="701"/>
        <v>7.2064625227193249</v>
      </c>
      <c r="T2386">
        <f t="shared" si="684"/>
        <v>7.7439547195251848</v>
      </c>
    </row>
    <row r="2387" spans="1:20" x14ac:dyDescent="0.25">
      <c r="A2387">
        <f t="shared" si="685"/>
        <v>45451.601689360461</v>
      </c>
      <c r="B2387">
        <f t="shared" si="702"/>
        <v>7233.847080305658</v>
      </c>
      <c r="C2387" t="str">
        <f t="shared" si="686"/>
        <v>-0.827715467725107-2.2825933731449i</v>
      </c>
      <c r="D2387" t="str">
        <f t="shared" si="687"/>
        <v>3.47778120721036-2.23472045881753i</v>
      </c>
      <c r="E2387" t="str">
        <f t="shared" si="688"/>
        <v>162.629350623486+6.58674248566165i</v>
      </c>
      <c r="F2387" t="str">
        <f t="shared" si="689"/>
        <v>2.90985450960878-20.6596795273888i</v>
      </c>
      <c r="G2387" t="str">
        <f t="shared" si="690"/>
        <v>0.999980961506417-0.004363270690496i</v>
      </c>
      <c r="H2387" t="str">
        <f t="shared" si="691"/>
        <v>640.726887502427+447.199639991777i</v>
      </c>
      <c r="I2387" t="str">
        <f t="shared" si="692"/>
        <v>75.1757272496724-80.8121888195384i</v>
      </c>
      <c r="K2387" t="str">
        <f t="shared" si="693"/>
        <v>0.00524739976746546-0.0283881292752417i</v>
      </c>
      <c r="L2387" t="str">
        <f t="shared" si="694"/>
        <v>0.000833333333333333-0.111456053062961i</v>
      </c>
      <c r="M2387" t="str">
        <f t="shared" si="695"/>
        <v>0.005-0.039218226157983i</v>
      </c>
      <c r="N2387">
        <f t="shared" si="696"/>
        <v>70.068310269296376</v>
      </c>
      <c r="O2387">
        <f t="shared" si="697"/>
        <v>7.7050925507395318</v>
      </c>
      <c r="P2387" s="3">
        <f t="shared" si="698"/>
        <v>7.7050925507395318</v>
      </c>
      <c r="Q2387" s="3">
        <f t="shared" si="699"/>
        <v>-109.93168973070362</v>
      </c>
      <c r="R2387">
        <f t="shared" si="700"/>
        <v>70.068310269296376</v>
      </c>
      <c r="S2387">
        <f t="shared" si="701"/>
        <v>7.233847080305658</v>
      </c>
      <c r="T2387">
        <f t="shared" si="684"/>
        <v>7.7050925507395318</v>
      </c>
    </row>
    <row r="2388" spans="1:20" x14ac:dyDescent="0.25">
      <c r="A2388">
        <f t="shared" si="685"/>
        <v>45624.317775780029</v>
      </c>
      <c r="B2388">
        <f t="shared" si="702"/>
        <v>7261.3356992108193</v>
      </c>
      <c r="C2388" t="str">
        <f t="shared" si="686"/>
        <v>-0.819859136866653-2.2739297197636i</v>
      </c>
      <c r="D2388" t="str">
        <f t="shared" si="687"/>
        <v>3.47777858968151-2.22652293732088i</v>
      </c>
      <c r="E2388" t="str">
        <f t="shared" si="688"/>
        <v>162.679675510925+6.61033894085863i</v>
      </c>
      <c r="F2388" t="str">
        <f t="shared" si="689"/>
        <v>2.90985408777459-20.5815662522236i</v>
      </c>
      <c r="G2388" t="str">
        <f t="shared" si="690"/>
        <v>0.999980816541731-0.00437985048418405i</v>
      </c>
      <c r="H2388" t="str">
        <f t="shared" si="691"/>
        <v>664.656481573249+440.222853497754i</v>
      </c>
      <c r="I2388" t="str">
        <f t="shared" si="692"/>
        <v>74.4384599816315-83.9453112860242i</v>
      </c>
      <c r="K2388" t="str">
        <f t="shared" si="693"/>
        <v>0.00522886809243127-0.0282828723589991i</v>
      </c>
      <c r="L2388" t="str">
        <f t="shared" si="694"/>
        <v>0.000833333333333333-0.111034123394063i</v>
      </c>
      <c r="M2388" t="str">
        <f t="shared" si="695"/>
        <v>0.005-0.0390697610659324i</v>
      </c>
      <c r="N2388">
        <f t="shared" si="696"/>
        <v>70.173370109980397</v>
      </c>
      <c r="O2388">
        <f t="shared" si="697"/>
        <v>7.6663033957899103</v>
      </c>
      <c r="P2388" s="3">
        <f t="shared" si="698"/>
        <v>7.6663033957899103</v>
      </c>
      <c r="Q2388" s="3">
        <f t="shared" si="699"/>
        <v>-109.8266298900196</v>
      </c>
      <c r="R2388">
        <f t="shared" si="700"/>
        <v>70.173370109980397</v>
      </c>
      <c r="S2388">
        <f t="shared" si="701"/>
        <v>7.2613356992108189</v>
      </c>
      <c r="T2388">
        <f t="shared" si="684"/>
        <v>7.6663033957899103</v>
      </c>
    </row>
    <row r="2389" spans="1:20" x14ac:dyDescent="0.25">
      <c r="A2389">
        <f t="shared" si="685"/>
        <v>45797.690183327992</v>
      </c>
      <c r="B2389">
        <f t="shared" si="702"/>
        <v>7288.9287748678207</v>
      </c>
      <c r="C2389" t="str">
        <f t="shared" si="686"/>
        <v>-0.812061776258712-2.2653089222925i</v>
      </c>
      <c r="D2389" t="str">
        <f t="shared" si="687"/>
        <v>3.47777595222564-2.21835744470637i</v>
      </c>
      <c r="E2389" t="str">
        <f t="shared" si="688"/>
        <v>162.730402737174+6.6339429578099i</v>
      </c>
      <c r="F2389" t="str">
        <f t="shared" si="689"/>
        <v>2.90985366272851-20.5037490497705i</v>
      </c>
      <c r="G2389" t="str">
        <f t="shared" si="690"/>
        <v>0.999980670473263-0.00439649327382251i</v>
      </c>
      <c r="H2389" t="str">
        <f t="shared" si="691"/>
        <v>689.159754794398+431.717947103937i</v>
      </c>
      <c r="I2389" t="str">
        <f t="shared" si="692"/>
        <v>73.5086081745949-87.164247184219i</v>
      </c>
      <c r="K2389" t="str">
        <f t="shared" si="693"/>
        <v>0.00521047402105677-0.0281779981758682i</v>
      </c>
      <c r="L2389" t="str">
        <f t="shared" si="694"/>
        <v>0.000833333333333333-0.110613790988308i</v>
      </c>
      <c r="M2389" t="str">
        <f t="shared" si="695"/>
        <v>0.005-0.0389218580055115i</v>
      </c>
      <c r="N2389">
        <f t="shared" si="696"/>
        <v>70.278396885177912</v>
      </c>
      <c r="O2389">
        <f t="shared" si="697"/>
        <v>7.6275872768078088</v>
      </c>
      <c r="P2389" s="3">
        <f t="shared" si="698"/>
        <v>7.6275872768078088</v>
      </c>
      <c r="Q2389" s="3">
        <f t="shared" si="699"/>
        <v>-109.72160311482209</v>
      </c>
      <c r="R2389">
        <f t="shared" si="700"/>
        <v>70.278396885177912</v>
      </c>
      <c r="S2389">
        <f t="shared" si="701"/>
        <v>7.2889287748678209</v>
      </c>
      <c r="T2389">
        <f t="shared" si="684"/>
        <v>7.6275872768078088</v>
      </c>
    </row>
    <row r="2390" spans="1:20" x14ac:dyDescent="0.25">
      <c r="A2390">
        <f t="shared" si="685"/>
        <v>45971.721406024641</v>
      </c>
      <c r="B2390">
        <f t="shared" si="702"/>
        <v>7316.6267042123191</v>
      </c>
      <c r="C2390" t="str">
        <f t="shared" si="686"/>
        <v>-0.804322956956946-2.25673074987682i</v>
      </c>
      <c r="D2390" t="str">
        <f t="shared" si="687"/>
        <v>3.47777329469105-2.21022386350611i</v>
      </c>
      <c r="E2390" t="str">
        <f t="shared" si="688"/>
        <v>162.781535538294+6.65755374841207i</v>
      </c>
      <c r="F2390" t="str">
        <f t="shared" si="689"/>
        <v>2.90985323444606-20.4262268006026i</v>
      </c>
      <c r="G2390" t="str">
        <f t="shared" si="690"/>
        <v>0.999980523292608-0.00441319929871282i</v>
      </c>
      <c r="H2390" t="str">
        <f t="shared" si="691"/>
        <v>714.145389356214+421.549517399528i</v>
      </c>
      <c r="I2390" t="str">
        <f t="shared" si="692"/>
        <v>72.3680080164832-90.4582704316764i</v>
      </c>
      <c r="K2390" t="str">
        <f t="shared" si="693"/>
        <v>0.00519221654187299-0.028073505485796i</v>
      </c>
      <c r="L2390" t="str">
        <f t="shared" si="694"/>
        <v>0.000833333333333333-0.110195049799071i</v>
      </c>
      <c r="M2390" t="str">
        <f t="shared" si="695"/>
        <v>0.005-0.038774514849085i</v>
      </c>
      <c r="N2390">
        <f t="shared" si="696"/>
        <v>70.383389321052391</v>
      </c>
      <c r="O2390">
        <f t="shared" si="697"/>
        <v>7.5889442164519032</v>
      </c>
      <c r="P2390" s="3">
        <f t="shared" si="698"/>
        <v>7.5889442164519032</v>
      </c>
      <c r="Q2390" s="3">
        <f t="shared" si="699"/>
        <v>-109.61661067894761</v>
      </c>
      <c r="R2390">
        <f t="shared" si="700"/>
        <v>70.383389321052391</v>
      </c>
      <c r="S2390">
        <f t="shared" si="701"/>
        <v>7.316626704212319</v>
      </c>
      <c r="T2390">
        <f t="shared" si="684"/>
        <v>7.5889442164519032</v>
      </c>
    </row>
    <row r="2391" spans="1:20" x14ac:dyDescent="0.25">
      <c r="A2391">
        <f t="shared" si="685"/>
        <v>46146.413947367539</v>
      </c>
      <c r="B2391">
        <f t="shared" si="702"/>
        <v>7344.4298856883261</v>
      </c>
      <c r="C2391" t="str">
        <f t="shared" si="686"/>
        <v>-0.79664225313247-2.2481949735297i</v>
      </c>
      <c r="D2391" t="str">
        <f t="shared" si="687"/>
        <v>3.47777061692494-2.20212207671119i</v>
      </c>
      <c r="E2391" t="str">
        <f t="shared" si="688"/>
        <v>162.833077178312+6.68117050952997i</v>
      </c>
      <c r="F2391" t="str">
        <f t="shared" si="689"/>
        <v>2.90985280290262-20.348998389536i</v>
      </c>
      <c r="G2391" t="str">
        <f t="shared" si="690"/>
        <v>0.999980374991298-0.00442996879906485i</v>
      </c>
      <c r="H2391" t="str">
        <f t="shared" si="691"/>
        <v>739.499858452739+409.582221590715i</v>
      </c>
      <c r="I2391" t="str">
        <f t="shared" si="692"/>
        <v>70.9983316838482-93.8137910869046i</v>
      </c>
      <c r="K2391" t="str">
        <f t="shared" si="693"/>
        <v>0.00517409465057462-0.0279693930512505i</v>
      </c>
      <c r="L2391" t="str">
        <f t="shared" si="694"/>
        <v>0.000833333333333333-0.109777893802621i</v>
      </c>
      <c r="M2391" t="str">
        <f t="shared" si="695"/>
        <v>0.005-0.0386277294770721i</v>
      </c>
      <c r="N2391">
        <f t="shared" si="696"/>
        <v>70.488346148327508</v>
      </c>
      <c r="O2391">
        <f t="shared" si="697"/>
        <v>7.5503742379303054</v>
      </c>
      <c r="P2391" s="3">
        <f t="shared" si="698"/>
        <v>7.5503742379303054</v>
      </c>
      <c r="Q2391" s="3">
        <f t="shared" si="699"/>
        <v>-109.51165385167249</v>
      </c>
      <c r="R2391">
        <f t="shared" si="700"/>
        <v>70.488346148327508</v>
      </c>
      <c r="S2391">
        <f t="shared" si="701"/>
        <v>7.3444298856883261</v>
      </c>
      <c r="T2391">
        <f t="shared" si="684"/>
        <v>7.5503742379303054</v>
      </c>
    </row>
    <row r="2392" spans="1:20" x14ac:dyDescent="0.25">
      <c r="A2392">
        <f t="shared" si="685"/>
        <v>46321.770320367541</v>
      </c>
      <c r="B2392">
        <f t="shared" si="702"/>
        <v>7372.3387192539421</v>
      </c>
      <c r="C2392" t="str">
        <f t="shared" si="686"/>
        <v>-0.789019242051724-2.23970136611604i</v>
      </c>
      <c r="D2392" t="str">
        <f t="shared" si="687"/>
        <v>3.47776791877331-2.19405196777005i</v>
      </c>
      <c r="E2392" t="str">
        <f t="shared" si="688"/>
        <v>162.885030949476+6.70479242276796i</v>
      </c>
      <c r="F2392" t="str">
        <f t="shared" si="689"/>
        <v>2.90985236807334-20.2720627056138i</v>
      </c>
      <c r="G2392" t="str">
        <f t="shared" si="690"/>
        <v>0.999980225560802-0.00444680201600033i</v>
      </c>
      <c r="H2392" t="str">
        <f t="shared" si="691"/>
        <v>765.085385997943+395.68403820941i</v>
      </c>
      <c r="I2392" t="str">
        <f t="shared" si="692"/>
        <v>69.381491957515-97.2140670695017i</v>
      </c>
      <c r="K2392" t="str">
        <f t="shared" si="693"/>
        <v>0.0051561073499723-0.0278656596372344i</v>
      </c>
      <c r="L2392" t="str">
        <f t="shared" si="694"/>
        <v>0.000833333333333333-0.109362316998029i</v>
      </c>
      <c r="M2392" t="str">
        <f t="shared" si="695"/>
        <v>0.005-0.038481499777916i</v>
      </c>
      <c r="N2392">
        <f t="shared" si="696"/>
        <v>70.593266102220468</v>
      </c>
      <c r="O2392">
        <f t="shared" si="697"/>
        <v>7.5118773650226913</v>
      </c>
      <c r="P2392" s="3">
        <f t="shared" si="698"/>
        <v>7.5118773650226913</v>
      </c>
      <c r="Q2392" s="3">
        <f t="shared" si="699"/>
        <v>-109.40673389777953</v>
      </c>
      <c r="R2392">
        <f t="shared" si="700"/>
        <v>70.593266102220468</v>
      </c>
      <c r="S2392">
        <f t="shared" si="701"/>
        <v>7.3723387192539418</v>
      </c>
      <c r="T2392">
        <f t="shared" si="684"/>
        <v>7.5118773650226913</v>
      </c>
    </row>
    <row r="2393" spans="1:20" x14ac:dyDescent="0.25">
      <c r="A2393">
        <f t="shared" si="685"/>
        <v>46497.793047584935</v>
      </c>
      <c r="B2393">
        <f t="shared" si="702"/>
        <v>7400.353606387107</v>
      </c>
      <c r="C2393" t="str">
        <f t="shared" si="686"/>
        <v>-0.781453504056545-2.23124970233666i</v>
      </c>
      <c r="D2393" t="str">
        <f t="shared" si="687"/>
        <v>3.477765200081-2.18601342058674i</v>
      </c>
      <c r="E2393" t="str">
        <f t="shared" si="688"/>
        <v>162.937400172517+6.72841865422931i</v>
      </c>
      <c r="F2393" t="str">
        <f t="shared" si="689"/>
        <v>2.9098519299332-20.19541864209i</v>
      </c>
      <c r="G2393" t="str">
        <f t="shared" si="690"/>
        <v>0.999980074992522-0.00446369919155623i</v>
      </c>
      <c r="H2393" t="str">
        <f t="shared" si="691"/>
        <v>790.738282038839+379.730250011935i</v>
      </c>
      <c r="I2393" t="str">
        <f t="shared" si="692"/>
        <v>67.5001428563708-100.638958731184i</v>
      </c>
      <c r="K2393" t="str">
        <f t="shared" si="693"/>
        <v>0.00513825364994538-0.0277623040112994i</v>
      </c>
      <c r="L2393" t="str">
        <f t="shared" si="694"/>
        <v>0.000833333333333333-0.108948313407082i</v>
      </c>
      <c r="M2393" t="str">
        <f t="shared" si="695"/>
        <v>0.005-0.0383358236480535i</v>
      </c>
      <c r="N2393">
        <f t="shared" si="696"/>
        <v>70.698147922373082</v>
      </c>
      <c r="O2393">
        <f t="shared" si="697"/>
        <v>7.4734536221030208</v>
      </c>
      <c r="P2393" s="3">
        <f t="shared" si="698"/>
        <v>7.4734536221030208</v>
      </c>
      <c r="Q2393" s="3">
        <f t="shared" si="699"/>
        <v>-109.30185207762692</v>
      </c>
      <c r="R2393">
        <f t="shared" si="700"/>
        <v>70.698147922373082</v>
      </c>
      <c r="S2393">
        <f t="shared" si="701"/>
        <v>7.4003536063871067</v>
      </c>
      <c r="T2393">
        <f t="shared" si="684"/>
        <v>7.4734536221030208</v>
      </c>
    </row>
    <row r="2394" spans="1:20" x14ac:dyDescent="0.25">
      <c r="A2394">
        <f t="shared" si="685"/>
        <v>46674.484661165763</v>
      </c>
      <c r="B2394">
        <f t="shared" si="702"/>
        <v>7428.4749500913786</v>
      </c>
      <c r="C2394" t="str">
        <f t="shared" si="686"/>
        <v>-0.773944622544317-2.22283975871241i</v>
      </c>
      <c r="D2394" t="str">
        <f t="shared" si="687"/>
        <v>3.47776246069167-2.1780063195193i</v>
      </c>
      <c r="E2394" t="str">
        <f t="shared" si="688"/>
        <v>162.990188196901+6.75204835427478i</v>
      </c>
      <c r="F2394" t="str">
        <f t="shared" si="689"/>
        <v>2.90985148845702-20.1190650964137i</v>
      </c>
      <c r="G2394" t="str">
        <f t="shared" si="690"/>
        <v>0.999979923277794-0.00448066056868829i</v>
      </c>
      <c r="H2394" t="str">
        <f t="shared" si="691"/>
        <v>816.267858390029+361.608153435706i</v>
      </c>
      <c r="I2394" t="str">
        <f t="shared" si="692"/>
        <v>65.3382784348409-104.064752613125i</v>
      </c>
      <c r="K2394" t="str">
        <f t="shared" si="693"/>
        <v>0.00512053256739494-0.0276593249435599i</v>
      </c>
      <c r="L2394" t="str">
        <f t="shared" si="694"/>
        <v>0.000833333333333333-0.1085358770742i</v>
      </c>
      <c r="M2394" t="str">
        <f t="shared" si="695"/>
        <v>0.005-0.0381906989918842i</v>
      </c>
      <c r="N2394">
        <f t="shared" si="696"/>
        <v>70.802990352780043</v>
      </c>
      <c r="O2394">
        <f t="shared" si="697"/>
        <v>7.4351030341614575</v>
      </c>
      <c r="P2394" s="3">
        <f t="shared" si="698"/>
        <v>7.4351030341614575</v>
      </c>
      <c r="Q2394" s="3">
        <f t="shared" si="699"/>
        <v>-109.19700964721996</v>
      </c>
      <c r="R2394">
        <f t="shared" si="700"/>
        <v>70.802990352780043</v>
      </c>
      <c r="S2394">
        <f t="shared" si="701"/>
        <v>7.4284749500913785</v>
      </c>
      <c r="T2394">
        <f t="shared" si="684"/>
        <v>7.4351030341614575</v>
      </c>
    </row>
    <row r="2395" spans="1:20" x14ac:dyDescent="0.25">
      <c r="A2395">
        <f t="shared" si="685"/>
        <v>46851.847702878185</v>
      </c>
      <c r="B2395">
        <f t="shared" si="702"/>
        <v>7456.7031549017256</v>
      </c>
      <c r="C2395" t="str">
        <f t="shared" si="686"/>
        <v>-0.766492183948201-2.21447131356874i</v>
      </c>
      <c r="D2395" t="str">
        <f t="shared" si="687"/>
        <v>3.47775970044781-2.17003054937808i</v>
      </c>
      <c r="E2395" t="str">
        <f t="shared" si="688"/>
        <v>163.043398401094+6.77568065728247i</v>
      </c>
      <c r="F2395" t="str">
        <f t="shared" si="689"/>
        <v>2.90985104361936-20.0430009702131i</v>
      </c>
      <c r="G2395" t="str">
        <f t="shared" si="690"/>
        <v>0.999979770407889-0.00449768639127452i</v>
      </c>
      <c r="H2395" t="str">
        <f t="shared" si="691"/>
        <v>841.456157154188+341.222446271653i</v>
      </c>
      <c r="I2395" t="str">
        <f t="shared" si="692"/>
        <v>62.881925311394-107.46408476089i</v>
      </c>
      <c r="K2395" t="str">
        <f t="shared" si="693"/>
        <v>0.00510294312619705-0.0275567212067066i</v>
      </c>
      <c r="L2395" t="str">
        <f t="shared" si="694"/>
        <v>0.000833333333333333-0.108125002066348i</v>
      </c>
      <c r="M2395" t="str">
        <f t="shared" si="695"/>
        <v>0.005-0.0380461237217416i</v>
      </c>
      <c r="N2395">
        <f t="shared" si="696"/>
        <v>70.907792141718673</v>
      </c>
      <c r="O2395">
        <f t="shared" si="697"/>
        <v>7.3968256268272068</v>
      </c>
      <c r="P2395" s="3">
        <f t="shared" si="698"/>
        <v>7.3968256268272068</v>
      </c>
      <c r="Q2395" s="3">
        <f t="shared" si="699"/>
        <v>-109.09220785828133</v>
      </c>
      <c r="R2395">
        <f t="shared" si="700"/>
        <v>70.907792141718673</v>
      </c>
      <c r="S2395">
        <f t="shared" si="701"/>
        <v>7.4567031549017253</v>
      </c>
      <c r="T2395">
        <f t="shared" si="684"/>
        <v>7.3968256268272068</v>
      </c>
    </row>
    <row r="2396" spans="1:20" x14ac:dyDescent="0.25">
      <c r="A2396">
        <f t="shared" si="685"/>
        <v>47029.884724149124</v>
      </c>
      <c r="B2396">
        <f t="shared" si="702"/>
        <v>7485.0386268903521</v>
      </c>
      <c r="C2396" t="str">
        <f t="shared" si="686"/>
        <v>-0.759095777717552-2.20614414702012i</v>
      </c>
      <c r="D2396" t="str">
        <f t="shared" si="687"/>
        <v>3.47775691919065-2.16208599542408i</v>
      </c>
      <c r="E2396" t="str">
        <f t="shared" si="688"/>
        <v>163.097034192824+6.79931468139654i</v>
      </c>
      <c r="F2396" t="str">
        <f t="shared" si="689"/>
        <v>2.90985059539465-19.96722516928i</v>
      </c>
      <c r="G2396" t="str">
        <f t="shared" si="690"/>
        <v>0.999979616374014-0.0045147769041186i</v>
      </c>
      <c r="H2396" t="str">
        <f t="shared" si="691"/>
        <v>866.058740946061+318.501176549517i</v>
      </c>
      <c r="I2396" t="str">
        <f t="shared" si="692"/>
        <v>60.1199157680383-110.805996582085i</v>
      </c>
      <c r="K2396" t="str">
        <f t="shared" si="693"/>
        <v>0.00508548435715622-0.0274544915760192i</v>
      </c>
      <c r="L2396" t="str">
        <f t="shared" si="694"/>
        <v>0.000833333333333333-0.107715682472951i</v>
      </c>
      <c r="M2396" t="str">
        <f t="shared" si="695"/>
        <v>0.005-0.0379020957578617i</v>
      </c>
      <c r="N2396">
        <f t="shared" si="696"/>
        <v>71.012552041672507</v>
      </c>
      <c r="O2396">
        <f t="shared" si="697"/>
        <v>7.3586214263903669</v>
      </c>
      <c r="P2396" s="3">
        <f t="shared" si="698"/>
        <v>7.3586214263903669</v>
      </c>
      <c r="Q2396" s="3">
        <f t="shared" si="699"/>
        <v>-108.98744795832749</v>
      </c>
      <c r="R2396">
        <f t="shared" si="700"/>
        <v>71.012552041672507</v>
      </c>
      <c r="S2396">
        <f t="shared" si="701"/>
        <v>7.4850386268903524</v>
      </c>
      <c r="T2396">
        <f t="shared" si="684"/>
        <v>7.3586214263903669</v>
      </c>
    </row>
    <row r="2397" spans="1:20" x14ac:dyDescent="0.25">
      <c r="A2397">
        <f t="shared" si="685"/>
        <v>47208.598286100889</v>
      </c>
      <c r="B2397">
        <f t="shared" si="702"/>
        <v>7513.4817736725354</v>
      </c>
      <c r="C2397" t="str">
        <f t="shared" si="686"/>
        <v>-0.751754996298476-2.1978580409549i</v>
      </c>
      <c r="D2397" t="str">
        <f t="shared" si="687"/>
        <v>3.47775411676026-2.15417254336728i</v>
      </c>
      <c r="E2397" t="str">
        <f t="shared" si="688"/>
        <v>163.151099009351+6.82294952827442i</v>
      </c>
      <c r="F2397" t="str">
        <f t="shared" si="689"/>
        <v>2.9098501437571-19.8917366035535i</v>
      </c>
      <c r="G2397" t="str">
        <f t="shared" si="690"/>
        <v>0.999979461167305-0.0045319323529535i</v>
      </c>
      <c r="H2397" t="str">
        <f t="shared" si="691"/>
        <v>889.806790506091+293.402052829803i</v>
      </c>
      <c r="I2397" t="str">
        <f t="shared" si="692"/>
        <v>57.0447175607496-114.0561564687i</v>
      </c>
      <c r="K2397" t="str">
        <f t="shared" si="693"/>
        <v>0.00506815529795921-0.02735263482938i</v>
      </c>
      <c r="L2397" t="str">
        <f t="shared" si="694"/>
        <v>0.000833333333333333-0.107307912405808i</v>
      </c>
      <c r="M2397" t="str">
        <f t="shared" si="695"/>
        <v>0.005-0.037758613028354i</v>
      </c>
      <c r="N2397">
        <f t="shared" si="696"/>
        <v>71.11726880925508</v>
      </c>
      <c r="O2397">
        <f t="shared" si="697"/>
        <v>7.3204904598247023</v>
      </c>
      <c r="P2397" s="3">
        <f t="shared" si="698"/>
        <v>7.3204904598247023</v>
      </c>
      <c r="Q2397" s="3">
        <f t="shared" si="699"/>
        <v>-108.88273119074492</v>
      </c>
      <c r="R2397">
        <f t="shared" si="700"/>
        <v>71.11726880925508</v>
      </c>
      <c r="S2397">
        <f t="shared" si="701"/>
        <v>7.5134817736725354</v>
      </c>
      <c r="T2397">
        <f t="shared" si="684"/>
        <v>7.3204904598247023</v>
      </c>
    </row>
    <row r="2398" spans="1:20" x14ac:dyDescent="0.25">
      <c r="A2398">
        <f t="shared" si="685"/>
        <v>47387.990959588074</v>
      </c>
      <c r="B2398">
        <f t="shared" si="702"/>
        <v>7542.0330044124912</v>
      </c>
      <c r="C2398" t="str">
        <f t="shared" si="686"/>
        <v>-0.744469435114396-2.18961277902013i</v>
      </c>
      <c r="D2398" t="str">
        <f t="shared" si="687"/>
        <v>3.47775129299552-2.14629007936504i</v>
      </c>
      <c r="E2398" t="str">
        <f t="shared" si="688"/>
        <v>163.205596317729+6.8465842828327i</v>
      </c>
      <c r="F2398" t="str">
        <f t="shared" si="689"/>
        <v>2.90984968868074-19.8165341871051i</v>
      </c>
      <c r="G2398" t="str">
        <f t="shared" si="690"/>
        <v>0.999979304778832-0.00454915298444491i</v>
      </c>
      <c r="H2398" t="str">
        <f t="shared" si="691"/>
        <v>912.41072528998+265.91882409023i</v>
      </c>
      <c r="I2398" t="str">
        <f t="shared" si="692"/>
        <v>53.6532844856487-117.177277237274i</v>
      </c>
      <c r="K2398" t="str">
        <f t="shared" si="693"/>
        <v>0.00505095499312899-0.0272511497472856i</v>
      </c>
      <c r="L2398" t="str">
        <f t="shared" si="694"/>
        <v>0.000833333333333333-0.106901685999012i</v>
      </c>
      <c r="M2398" t="str">
        <f t="shared" si="695"/>
        <v>0.005-0.0376156734691712i</v>
      </c>
      <c r="N2398">
        <f t="shared" si="696"/>
        <v>71.221941205132495</v>
      </c>
      <c r="O2398">
        <f t="shared" si="697"/>
        <v>7.2824327548095882</v>
      </c>
      <c r="P2398" s="3">
        <f t="shared" si="698"/>
        <v>7.2824327548095882</v>
      </c>
      <c r="Q2398" s="3">
        <f t="shared" si="699"/>
        <v>-108.7780587948675</v>
      </c>
      <c r="R2398">
        <f t="shared" si="700"/>
        <v>71.221941205132495</v>
      </c>
      <c r="S2398">
        <f t="shared" si="701"/>
        <v>7.5420330044124908</v>
      </c>
      <c r="T2398">
        <f t="shared" si="684"/>
        <v>7.2824327548095882</v>
      </c>
    </row>
    <row r="2399" spans="1:20" x14ac:dyDescent="0.25">
      <c r="A2399">
        <f t="shared" si="685"/>
        <v>47568.065325234507</v>
      </c>
      <c r="B2399">
        <f t="shared" si="702"/>
        <v>7570.6927298292585</v>
      </c>
      <c r="C2399" t="str">
        <f t="shared" si="686"/>
        <v>-0.73723869254693-2.18140814660672i</v>
      </c>
      <c r="D2399" t="str">
        <f t="shared" si="687"/>
        <v>3.47774844773404-2.13843849002043i</v>
      </c>
      <c r="E2399" t="str">
        <f t="shared" si="688"/>
        <v>163.260529615086+6.87021801298382i</v>
      </c>
      <c r="F2399" t="str">
        <f t="shared" si="689"/>
        <v>2.90984923013938-19.7416168381223i</v>
      </c>
      <c r="G2399" t="str">
        <f t="shared" si="690"/>
        <v>0.999979147199598-0.00456643904619482i</v>
      </c>
      <c r="H2399" t="str">
        <f t="shared" si="691"/>
        <v>933.565498791279+236.087344909592i</v>
      </c>
      <c r="I2399" t="str">
        <f t="shared" si="692"/>
        <v>49.9478793278769-120.129751926008i</v>
      </c>
      <c r="K2399" t="str">
        <f t="shared" si="693"/>
        <v>0.00503388249397914-0.02715003511286i</v>
      </c>
      <c r="L2399" t="str">
        <f t="shared" si="694"/>
        <v>0.000833333333333333-0.106496997408859i</v>
      </c>
      <c r="M2399" t="str">
        <f t="shared" si="695"/>
        <v>0.005-0.0374732750240796i</v>
      </c>
      <c r="N2399">
        <f t="shared" si="696"/>
        <v>71.326567993941183</v>
      </c>
      <c r="O2399">
        <f t="shared" si="697"/>
        <v>7.2444483397527755</v>
      </c>
      <c r="P2399" s="3">
        <f t="shared" si="698"/>
        <v>7.2444483397527755</v>
      </c>
      <c r="Q2399" s="3">
        <f t="shared" si="699"/>
        <v>-108.67343200605882</v>
      </c>
      <c r="R2399">
        <f t="shared" si="700"/>
        <v>71.326567993941183</v>
      </c>
      <c r="S2399">
        <f t="shared" si="701"/>
        <v>7.5706927298292586</v>
      </c>
      <c r="T2399">
        <f t="shared" si="684"/>
        <v>7.2444483397527755</v>
      </c>
    </row>
    <row r="2400" spans="1:20" x14ac:dyDescent="0.25">
      <c r="A2400">
        <f t="shared" si="685"/>
        <v>47748.823973470404</v>
      </c>
      <c r="B2400">
        <f t="shared" si="702"/>
        <v>7599.46136220261</v>
      </c>
      <c r="C2400" t="str">
        <f t="shared" si="686"/>
        <v>-0.730062369916661-2.17324393083451i</v>
      </c>
      <c r="D2400" t="str">
        <f t="shared" si="687"/>
        <v>3.47774558081217-2.13061766238059i</v>
      </c>
      <c r="E2400" t="str">
        <f t="shared" si="688"/>
        <v>163.315902428889+6.89384976937573i</v>
      </c>
      <c r="F2400" t="str">
        <f t="shared" si="689"/>
        <v>2.9098487681066-19.6669834788936i</v>
      </c>
      <c r="G2400" t="str">
        <f t="shared" si="690"/>
        <v>0.999978988420537-0.00458379078674508i</v>
      </c>
      <c r="H2400" t="str">
        <f t="shared" si="691"/>
        <v>952.957618797536+203.990861281048i</v>
      </c>
      <c r="I2400" t="str">
        <f t="shared" si="692"/>
        <v>45.9368096722457-122.872518016235i</v>
      </c>
      <c r="K2400" t="str">
        <f t="shared" si="693"/>
        <v>0.00501693685856821-0.0270492897118662i</v>
      </c>
      <c r="L2400" t="str">
        <f t="shared" si="694"/>
        <v>0.000833333333333333-0.106093840813766i</v>
      </c>
      <c r="M2400" t="str">
        <f t="shared" si="695"/>
        <v>0.005-0.0373314156446301i</v>
      </c>
      <c r="N2400">
        <f t="shared" si="696"/>
        <v>71.431147944206913</v>
      </c>
      <c r="O2400">
        <f t="shared" si="697"/>
        <v>7.2065372438119901</v>
      </c>
      <c r="P2400" s="3">
        <f t="shared" si="698"/>
        <v>7.2065372438119901</v>
      </c>
      <c r="Q2400" s="3">
        <f t="shared" si="699"/>
        <v>-108.56885205579309</v>
      </c>
      <c r="R2400">
        <f t="shared" si="700"/>
        <v>71.431147944206913</v>
      </c>
      <c r="S2400">
        <f t="shared" si="701"/>
        <v>7.5994613622026099</v>
      </c>
      <c r="T2400">
        <f t="shared" si="684"/>
        <v>7.2065372438119901</v>
      </c>
    </row>
    <row r="2401" spans="1:20" x14ac:dyDescent="0.25">
      <c r="A2401">
        <f t="shared" si="685"/>
        <v>47930.269504569595</v>
      </c>
      <c r="B2401">
        <f t="shared" si="702"/>
        <v>7628.3393153789802</v>
      </c>
      <c r="C2401" t="str">
        <f t="shared" si="686"/>
        <v>-0.72294007146427-2.16511992053785i</v>
      </c>
      <c r="D2401" t="str">
        <f t="shared" si="687"/>
        <v>3.4777426920651-2.12282748393514i</v>
      </c>
      <c r="E2401" t="str">
        <f t="shared" si="688"/>
        <v>163.371718317231+6.91747858511777i</v>
      </c>
      <c r="F2401" t="str">
        <f t="shared" si="689"/>
        <v>2.90984830255587-19.5926330357926i</v>
      </c>
      <c r="G2401" t="str">
        <f t="shared" si="690"/>
        <v>0.999978828432513-0.00460120845558087i</v>
      </c>
      <c r="H2401" t="str">
        <f t="shared" si="691"/>
        <v>970.273804360699+169.763999801032i</v>
      </c>
      <c r="I2401" t="str">
        <f t="shared" si="692"/>
        <v>41.6350092039431-125.364142706054i</v>
      </c>
      <c r="K2401" t="str">
        <f t="shared" si="693"/>
        <v>0.0050001171516546-0.0269489123327178i</v>
      </c>
      <c r="L2401" t="str">
        <f t="shared" si="694"/>
        <v>0.000833333333333333-0.105692210414192i</v>
      </c>
      <c r="M2401" t="str">
        <f t="shared" si="695"/>
        <v>0.005-0.0371900932901276i</v>
      </c>
      <c r="N2401">
        <f t="shared" si="696"/>
        <v>71.535679828259163</v>
      </c>
      <c r="O2401">
        <f t="shared" si="697"/>
        <v>7.1686994969180207</v>
      </c>
      <c r="P2401" s="3">
        <f t="shared" si="698"/>
        <v>7.1686994969180207</v>
      </c>
      <c r="Q2401" s="3">
        <f t="shared" si="699"/>
        <v>-108.46432017174084</v>
      </c>
      <c r="R2401">
        <f t="shared" si="700"/>
        <v>71.535679828259163</v>
      </c>
      <c r="S2401">
        <f t="shared" si="701"/>
        <v>7.6283393153789802</v>
      </c>
      <c r="T2401">
        <f t="shared" si="684"/>
        <v>7.1686994969180207</v>
      </c>
    </row>
    <row r="2402" spans="1:20" x14ac:dyDescent="0.25">
      <c r="A2402">
        <f t="shared" si="685"/>
        <v>48112.404528686959</v>
      </c>
      <c r="B2402">
        <f t="shared" si="702"/>
        <v>7657.3270047774204</v>
      </c>
      <c r="C2402" t="str">
        <f t="shared" si="686"/>
        <v>-0.715871404331617-2.15703590625099i</v>
      </c>
      <c r="D2402" t="str">
        <f t="shared" si="687"/>
        <v>3.47773978132666-2.11506784261454i</v>
      </c>
      <c r="E2402" t="str">
        <f t="shared" si="688"/>
        <v>163.427980869102+6.94110347551099i</v>
      </c>
      <c r="F2402" t="str">
        <f t="shared" si="689"/>
        <v>2.90984783346036-19.518564439263i</v>
      </c>
      <c r="G2402" t="str">
        <f t="shared" si="690"/>
        <v>0.999978667226322-0.0046186923031344i</v>
      </c>
      <c r="H2402" t="str">
        <f t="shared" si="691"/>
        <v>985.211023658018+133.594934957749i</v>
      </c>
      <c r="I2402" t="str">
        <f t="shared" si="692"/>
        <v>37.0643947965587-127.564100316929i</v>
      </c>
      <c r="K2402" t="str">
        <f t="shared" si="693"/>
        <v>0.00498342244465165-0.0268489017664909i</v>
      </c>
      <c r="L2402" t="str">
        <f t="shared" si="694"/>
        <v>0.000833333333333333-0.105292100432549i</v>
      </c>
      <c r="M2402" t="str">
        <f t="shared" si="695"/>
        <v>0.005-0.0370493059276027i</v>
      </c>
      <c r="N2402">
        <f t="shared" si="696"/>
        <v>71.640162422144797</v>
      </c>
      <c r="O2402">
        <f t="shared" si="697"/>
        <v>7.130935129796371</v>
      </c>
      <c r="P2402" s="3">
        <f t="shared" si="698"/>
        <v>7.130935129796371</v>
      </c>
      <c r="Q2402" s="3">
        <f t="shared" si="699"/>
        <v>-108.3598375778552</v>
      </c>
      <c r="R2402">
        <f t="shared" si="700"/>
        <v>71.640162422144797</v>
      </c>
      <c r="S2402">
        <f t="shared" si="701"/>
        <v>7.6573270047774207</v>
      </c>
      <c r="T2402">
        <f t="shared" si="684"/>
        <v>7.130935129796371</v>
      </c>
    </row>
    <row r="2403" spans="1:20" x14ac:dyDescent="0.25">
      <c r="A2403">
        <f t="shared" si="685"/>
        <v>48295.231665895968</v>
      </c>
      <c r="B2403">
        <f t="shared" si="702"/>
        <v>7686.4248473955749</v>
      </c>
      <c r="C2403" t="str">
        <f t="shared" si="686"/>
        <v>-0.708855978543004-2.14899168019393i</v>
      </c>
      <c r="D2403" t="str">
        <f t="shared" si="687"/>
        <v>3.47773684842954-2.10733862678845i</v>
      </c>
      <c r="E2403" t="str">
        <f t="shared" si="688"/>
        <v>163.484693704677+6.96472343776972i</v>
      </c>
      <c r="F2403" t="str">
        <f t="shared" si="689"/>
        <v>2.90984736079314-19.4447766238027i</v>
      </c>
      <c r="G2403" t="str">
        <f t="shared" si="690"/>
        <v>0.999978504792688-0.00463624258078839i</v>
      </c>
      <c r="H2403" t="str">
        <f t="shared" si="691"/>
        <v>997.487475727749+95.7252605242739i</v>
      </c>
      <c r="I2403" t="str">
        <f t="shared" si="692"/>
        <v>32.2539348944777-129.434189156321i</v>
      </c>
      <c r="K2403" t="str">
        <f t="shared" si="693"/>
        <v>0.00496685181558287-0.0267492568069354i</v>
      </c>
      <c r="L2403" t="str">
        <f t="shared" si="694"/>
        <v>0.000833333333333333-0.104893505113119i</v>
      </c>
      <c r="M2403" t="str">
        <f t="shared" si="695"/>
        <v>0.005-0.036909051531782i</v>
      </c>
      <c r="N2403">
        <f t="shared" si="696"/>
        <v>71.74459450554069</v>
      </c>
      <c r="O2403">
        <f t="shared" si="697"/>
        <v>7.0932441739900396</v>
      </c>
      <c r="P2403" s="3">
        <f t="shared" si="698"/>
        <v>7.0932441739900396</v>
      </c>
      <c r="Q2403" s="3">
        <f t="shared" si="699"/>
        <v>-108.25540549445931</v>
      </c>
      <c r="R2403">
        <f t="shared" si="700"/>
        <v>71.74459450554069</v>
      </c>
      <c r="S2403">
        <f t="shared" si="701"/>
        <v>7.6864248473955747</v>
      </c>
      <c r="T2403">
        <f t="shared" si="684"/>
        <v>7.0932441739900396</v>
      </c>
    </row>
    <row r="2404" spans="1:20" x14ac:dyDescent="0.25">
      <c r="A2404">
        <f t="shared" si="685"/>
        <v>48478.753546226377</v>
      </c>
      <c r="B2404">
        <f t="shared" si="702"/>
        <v>7715.6332618156785</v>
      </c>
      <c r="C2404" t="str">
        <f t="shared" si="686"/>
        <v>-0.701893406986589-2.14098703625806i</v>
      </c>
      <c r="D2404" t="str">
        <f t="shared" si="687"/>
        <v>3.47773389320503-2.09963972526418i</v>
      </c>
      <c r="E2404" t="str">
        <f t="shared" si="688"/>
        <v>163.541860475597+6.98833745073826i</v>
      </c>
      <c r="F2404" t="str">
        <f t="shared" si="689"/>
        <v>2.90984688452697-19.3712685279488i</v>
      </c>
      <c r="G2404" t="str">
        <f t="shared" si="690"/>
        <v>0.999978341122267-0.00465385954087974i</v>
      </c>
      <c r="H2404" t="str">
        <f t="shared" si="691"/>
        <v>1006.85390734577+56.4472104012786i</v>
      </c>
      <c r="I2404" t="str">
        <f t="shared" si="692"/>
        <v>27.2393787545586-130.94001209661i</v>
      </c>
      <c r="K2404" t="str">
        <f t="shared" si="693"/>
        <v>0.00495040434903745-0.0266499762504849i</v>
      </c>
      <c r="L2404" t="str">
        <f t="shared" si="694"/>
        <v>0.000833333333333333-0.104496418721975i</v>
      </c>
      <c r="M2404" t="str">
        <f t="shared" si="695"/>
        <v>0.005-0.0367693280850587i</v>
      </c>
      <c r="N2404">
        <f t="shared" si="696"/>
        <v>71.848974861660736</v>
      </c>
      <c r="O2404">
        <f t="shared" si="697"/>
        <v>7.0556266618809707</v>
      </c>
      <c r="P2404" s="3">
        <f t="shared" si="698"/>
        <v>7.0556266618809707</v>
      </c>
      <c r="Q2404" s="3">
        <f t="shared" si="699"/>
        <v>-108.15102513833926</v>
      </c>
      <c r="R2404">
        <f t="shared" si="700"/>
        <v>71.848974861660736</v>
      </c>
      <c r="S2404">
        <f t="shared" si="701"/>
        <v>7.7156332618156789</v>
      </c>
      <c r="T2404">
        <f t="shared" si="684"/>
        <v>7.0556266618809707</v>
      </c>
    </row>
    <row r="2405" spans="1:20" x14ac:dyDescent="0.25">
      <c r="A2405">
        <f t="shared" si="685"/>
        <v>48662.972809702034</v>
      </c>
      <c r="B2405">
        <f t="shared" si="702"/>
        <v>7744.9526682105779</v>
      </c>
      <c r="C2405" t="str">
        <f t="shared" si="686"/>
        <v>-0.69498330539588-2.13302176999243i</v>
      </c>
      <c r="D2405" t="str">
        <f t="shared" si="687"/>
        <v>3.47773091548324-2.09197102728504i</v>
      </c>
      <c r="E2405" t="str">
        <f t="shared" si="688"/>
        <v>163.599484865259+7.01194447460573i</v>
      </c>
      <c r="F2405" t="str">
        <f t="shared" si="689"/>
        <v>2.90984640463443-19.2980390942624i</v>
      </c>
      <c r="G2405" t="str">
        <f t="shared" si="690"/>
        <v>0.999978176205641-0.0046715434367031i</v>
      </c>
      <c r="H2405" t="str">
        <f t="shared" si="691"/>
        <v>1013.10452203477+16.0980604981909i</v>
      </c>
      <c r="I2405" t="str">
        <f t="shared" si="692"/>
        <v>22.062619085446-132.052426377718i</v>
      </c>
      <c r="K2405" t="str">
        <f t="shared" si="693"/>
        <v>0.00493407913612613-0.0265510588962689i</v>
      </c>
      <c r="L2405" t="str">
        <f t="shared" si="694"/>
        <v>0.000833333333333333-0.104100835546897i</v>
      </c>
      <c r="M2405" t="str">
        <f t="shared" si="695"/>
        <v>0.005-0.0366301335774644i</v>
      </c>
      <c r="N2405">
        <f t="shared" si="696"/>
        <v>71.953302277165889</v>
      </c>
      <c r="O2405">
        <f t="shared" si="697"/>
        <v>7.0180826267131931</v>
      </c>
      <c r="P2405" s="3">
        <f t="shared" si="698"/>
        <v>7.0180826267131931</v>
      </c>
      <c r="Q2405" s="3">
        <f t="shared" si="699"/>
        <v>-108.04669772283411</v>
      </c>
      <c r="R2405">
        <f t="shared" si="700"/>
        <v>71.953302277165889</v>
      </c>
      <c r="S2405">
        <f t="shared" si="701"/>
        <v>7.744952668210578</v>
      </c>
      <c r="T2405">
        <f t="shared" si="684"/>
        <v>7.0180826267131931</v>
      </c>
    </row>
    <row r="2406" spans="1:20" x14ac:dyDescent="0.25">
      <c r="A2406">
        <f t="shared" si="685"/>
        <v>48847.892106378902</v>
      </c>
      <c r="B2406">
        <f t="shared" si="702"/>
        <v>7774.3834883497784</v>
      </c>
      <c r="C2406" t="str">
        <f t="shared" si="686"/>
        <v>-0.688125292331389-2.1250956785897i</v>
      </c>
      <c r="D2406" t="str">
        <f t="shared" si="687"/>
        <v>3.47772791509292-2.08433242252879i</v>
      </c>
      <c r="E2406" t="str">
        <f t="shared" si="688"/>
        <v>163.657570589108+7.03554345061344i</v>
      </c>
      <c r="F2406" t="str">
        <f t="shared" si="689"/>
        <v>2.90984592108796-19.225087269313i</v>
      </c>
      <c r="G2406" t="str">
        <f t="shared" si="690"/>
        <v>0.999978010033323-0.00468929452251448i</v>
      </c>
      <c r="H2406" t="str">
        <f t="shared" si="691"/>
        <v>1016.08666952642-24.9482173463021i</v>
      </c>
      <c r="I2406" t="str">
        <f t="shared" si="692"/>
        <v>16.7706909588033-132.748857434821i</v>
      </c>
      <c r="K2406" t="str">
        <f t="shared" si="693"/>
        <v>0.00491787527443726-0.0264525035461219i</v>
      </c>
      <c r="L2406" t="str">
        <f t="shared" si="694"/>
        <v>0.000833333333333333-0.103706749897287i</v>
      </c>
      <c r="M2406" t="str">
        <f t="shared" si="695"/>
        <v>0.005-0.0364914660066391i</v>
      </c>
      <c r="N2406">
        <f t="shared" si="696"/>
        <v>72.057575542067184</v>
      </c>
      <c r="O2406">
        <f t="shared" si="697"/>
        <v>6.9806121026142431</v>
      </c>
      <c r="P2406" s="3">
        <f t="shared" si="698"/>
        <v>6.9806121026142431</v>
      </c>
      <c r="Q2406" s="3">
        <f t="shared" si="699"/>
        <v>-107.94242445793282</v>
      </c>
      <c r="R2406">
        <f t="shared" si="700"/>
        <v>72.057575542067184</v>
      </c>
      <c r="S2406">
        <f t="shared" si="701"/>
        <v>7.7743834883497787</v>
      </c>
      <c r="T2406">
        <f t="shared" si="684"/>
        <v>6.9806121026142431</v>
      </c>
    </row>
    <row r="2407" spans="1:20" x14ac:dyDescent="0.25">
      <c r="A2407">
        <f t="shared" si="685"/>
        <v>49033.514096383144</v>
      </c>
      <c r="B2407">
        <f t="shared" si="702"/>
        <v>7803.9261456055074</v>
      </c>
      <c r="C2407" t="str">
        <f t="shared" si="686"/>
        <v>-0.681318989162361-2.1172085608726i</v>
      </c>
      <c r="D2407" t="str">
        <f t="shared" si="687"/>
        <v>3.47772489186154-2.076723801106i</v>
      </c>
      <c r="E2407" t="str">
        <f t="shared" si="688"/>
        <v>163.716121394927+7.05913330075961i</v>
      </c>
      <c r="F2407" t="str">
        <f t="shared" si="689"/>
        <v>2.90984543385972-19.1524120036638i</v>
      </c>
      <c r="G2407" t="str">
        <f t="shared" si="690"/>
        <v>0.999977842595751-0.00470711305353499i</v>
      </c>
      <c r="H2407" t="str">
        <f t="shared" si="691"/>
        <v>1015.70852310397-66.2917123258485i</v>
      </c>
      <c r="I2407" t="str">
        <f t="shared" si="692"/>
        <v>11.4144443197904-133.01437195741i</v>
      </c>
      <c r="K2407" t="str">
        <f t="shared" si="693"/>
        <v>0.0049017918679931-0.0263543090045946i</v>
      </c>
      <c r="L2407" t="str">
        <f t="shared" si="694"/>
        <v>0.000833333333333333-0.103314156104092i</v>
      </c>
      <c r="M2407" t="str">
        <f t="shared" si="695"/>
        <v>0.005-0.0363533233778035i</v>
      </c>
      <c r="N2407">
        <f t="shared" si="696"/>
        <v>72.161793449630991</v>
      </c>
      <c r="O2407">
        <f t="shared" si="697"/>
        <v>6.9432151246178</v>
      </c>
      <c r="P2407" s="3">
        <f t="shared" si="698"/>
        <v>6.9432151246178</v>
      </c>
      <c r="Q2407" s="3">
        <f t="shared" si="699"/>
        <v>-107.83820655036901</v>
      </c>
      <c r="R2407">
        <f t="shared" si="700"/>
        <v>72.161793449630991</v>
      </c>
      <c r="S2407">
        <f t="shared" si="701"/>
        <v>7.8039261456055078</v>
      </c>
      <c r="T2407">
        <f t="shared" si="684"/>
        <v>6.9432151246178</v>
      </c>
    </row>
    <row r="2408" spans="1:20" x14ac:dyDescent="0.25">
      <c r="A2408">
        <f t="shared" si="685"/>
        <v>49219.841449949403</v>
      </c>
      <c r="B2408">
        <f t="shared" si="702"/>
        <v>7833.5810649588084</v>
      </c>
      <c r="C2408" t="str">
        <f t="shared" si="686"/>
        <v>-0.674564020048685-2.10936021728028i</v>
      </c>
      <c r="D2408" t="str">
        <f t="shared" si="687"/>
        <v>3.47772184561526-2.06914505355851i</v>
      </c>
      <c r="E2408" t="str">
        <f t="shared" si="688"/>
        <v>163.775141063136+7.08271292749729i</v>
      </c>
      <c r="F2408" t="str">
        <f t="shared" si="689"/>
        <v>2.90984494292165-19.0800122518562i</v>
      </c>
      <c r="G2408" t="str">
        <f t="shared" si="690"/>
        <v>0.999977673883292-0.00472499928595438i</v>
      </c>
      <c r="H2408" t="str">
        <f t="shared" si="691"/>
        <v>1011.94406913356-107.519148874911i</v>
      </c>
      <c r="I2408" t="str">
        <f t="shared" si="692"/>
        <v>6.04696140606844-132.842418470379i</v>
      </c>
      <c r="K2408" t="str">
        <f t="shared" si="693"/>
        <v>0.00488582802720621-0.0262564740789629i</v>
      </c>
      <c r="L2408" t="str">
        <f t="shared" si="694"/>
        <v>0.000833333333333333-0.102923048519717i</v>
      </c>
      <c r="M2408" t="str">
        <f t="shared" si="695"/>
        <v>0.005-0.0362157037037293i</v>
      </c>
      <c r="N2408">
        <f t="shared" si="696"/>
        <v>72.265954796278564</v>
      </c>
      <c r="O2408">
        <f t="shared" si="697"/>
        <v>6.9058917286854404</v>
      </c>
      <c r="P2408" s="3">
        <f t="shared" si="698"/>
        <v>6.9058917286854404</v>
      </c>
      <c r="Q2408" s="3">
        <f t="shared" si="699"/>
        <v>-107.73404520372144</v>
      </c>
      <c r="R2408">
        <f t="shared" si="700"/>
        <v>72.265954796278564</v>
      </c>
      <c r="S2408">
        <f t="shared" si="701"/>
        <v>7.8335810649588087</v>
      </c>
      <c r="T2408">
        <f t="shared" si="684"/>
        <v>6.9058917286854404</v>
      </c>
    </row>
    <row r="2409" spans="1:20" x14ac:dyDescent="0.25">
      <c r="A2409">
        <f t="shared" si="685"/>
        <v>49406.876847459207</v>
      </c>
      <c r="B2409">
        <f t="shared" si="702"/>
        <v>7863.348673005652</v>
      </c>
      <c r="C2409" t="str">
        <f t="shared" si="686"/>
        <v>-0.667860011922859-2.101550449855i</v>
      </c>
      <c r="D2409" t="str">
        <f t="shared" si="687"/>
        <v>3.47771877617892-2.06159607085785i</v>
      </c>
      <c r="E2409" t="str">
        <f t="shared" si="688"/>
        <v>163.834633407089+7.10628121343021i</v>
      </c>
      <c r="F2409" t="str">
        <f t="shared" si="689"/>
        <v>2.90984444824555-19.0078869723952i</v>
      </c>
      <c r="G2409" t="str">
        <f t="shared" si="690"/>
        <v>0.99997750388624-0.00474295347693476i</v>
      </c>
      <c r="H2409" t="str">
        <f t="shared" si="691"/>
        <v>1004.83494122744-148.217477035334i</v>
      </c>
      <c r="I2409" t="str">
        <f t="shared" si="692"/>
        <v>0.721818741758452-132.235168957504i</v>
      </c>
      <c r="K2409" t="str">
        <f t="shared" si="693"/>
        <v>0.0048699828688366-0.0261589975792383i</v>
      </c>
      <c r="L2409" t="str">
        <f t="shared" si="694"/>
        <v>0.000833333333333333-0.102533421517949i</v>
      </c>
      <c r="M2409" t="str">
        <f t="shared" si="695"/>
        <v>0.005-0.0360786050047114i</v>
      </c>
      <c r="N2409">
        <f t="shared" si="696"/>
        <v>72.3700583814868</v>
      </c>
      <c r="O2409">
        <f t="shared" si="697"/>
        <v>6.8686419517289661</v>
      </c>
      <c r="P2409" s="3">
        <f t="shared" si="698"/>
        <v>6.8686419517289661</v>
      </c>
      <c r="Q2409" s="3">
        <f t="shared" si="699"/>
        <v>-107.6299416185132</v>
      </c>
      <c r="R2409">
        <f t="shared" si="700"/>
        <v>72.3700583814868</v>
      </c>
      <c r="S2409">
        <f t="shared" si="701"/>
        <v>7.8633486730056523</v>
      </c>
      <c r="T2409">
        <f t="shared" si="684"/>
        <v>6.8686419517289661</v>
      </c>
    </row>
    <row r="2410" spans="1:20" x14ac:dyDescent="0.25">
      <c r="A2410">
        <f t="shared" si="685"/>
        <v>49594.622979479558</v>
      </c>
      <c r="B2410">
        <f t="shared" si="702"/>
        <v>7893.229397963074</v>
      </c>
      <c r="C2410" t="str">
        <f t="shared" si="686"/>
        <v>-0.661206594472172-2.09377906222888i</v>
      </c>
      <c r="D2410" t="str">
        <f t="shared" si="687"/>
        <v>3.47771568337601-2.05407674440366i</v>
      </c>
      <c r="E2410" t="str">
        <f t="shared" si="688"/>
        <v>163.89460227338+7.12983702100027i</v>
      </c>
      <c r="F2410" t="str">
        <f t="shared" si="689"/>
        <v>2.90984394980291-18.936035127734i</v>
      </c>
      <c r="G2410" t="str">
        <f t="shared" si="690"/>
        <v>0.999977332594815-0.00476097588461429i</v>
      </c>
      <c r="H2410" t="str">
        <f t="shared" si="691"/>
        <v>994.488907040993-187.987554341958i</v>
      </c>
      <c r="I2410" t="str">
        <f t="shared" si="692"/>
        <v>-4.50868856602085-131.203429619367i</v>
      </c>
      <c r="K2410" t="str">
        <f t="shared" si="693"/>
        <v>0.00485425551594837-0.0260618783181769i</v>
      </c>
      <c r="L2410" t="str">
        <f t="shared" si="694"/>
        <v>0.000833333333333333-0.102145269493872i</v>
      </c>
      <c r="M2410" t="str">
        <f t="shared" si="695"/>
        <v>0.005-0.035942025308539i</v>
      </c>
      <c r="N2410">
        <f t="shared" si="696"/>
        <v>72.474103007683937</v>
      </c>
      <c r="O2410">
        <f t="shared" si="697"/>
        <v>6.8314658316325065</v>
      </c>
      <c r="P2410" s="3">
        <f t="shared" si="698"/>
        <v>6.8314658316325065</v>
      </c>
      <c r="Q2410" s="3">
        <f t="shared" si="699"/>
        <v>-107.52589699231606</v>
      </c>
      <c r="R2410">
        <f t="shared" si="700"/>
        <v>72.474103007683937</v>
      </c>
      <c r="S2410">
        <f t="shared" si="701"/>
        <v>7.8932293979630739</v>
      </c>
      <c r="T2410">
        <f t="shared" si="684"/>
        <v>6.8314658316325065</v>
      </c>
    </row>
    <row r="2411" spans="1:20" x14ac:dyDescent="0.25">
      <c r="A2411">
        <f t="shared" si="685"/>
        <v>49783.082546801576</v>
      </c>
      <c r="B2411">
        <f t="shared" si="702"/>
        <v>7923.2236696753334</v>
      </c>
      <c r="C2411" t="str">
        <f t="shared" si="686"/>
        <v>-0.65460340012088-2.08604585961077i</v>
      </c>
      <c r="D2411" t="str">
        <f t="shared" si="687"/>
        <v>3.47771256702873-2.04658696602212i</v>
      </c>
      <c r="E2411" t="str">
        <f t="shared" si="688"/>
        <v>163.955051542142+7.15337919217246i</v>
      </c>
      <c r="F2411" t="str">
        <f t="shared" si="689"/>
        <v>2.90984344756511-18.8644556842592i</v>
      </c>
      <c r="G2411" t="str">
        <f t="shared" si="690"/>
        <v>0.99997715999916-0.00477906676811082i</v>
      </c>
      <c r="H2411" t="str">
        <f t="shared" si="691"/>
        <v>981.07512108318-226.456976961415i</v>
      </c>
      <c r="I2411" t="str">
        <f t="shared" si="692"/>
        <v>-9.59523786515081-129.766128093545i</v>
      </c>
      <c r="K2411" t="str">
        <f t="shared" si="693"/>
        <v>0.00483864509786733-0.0259651151112888i</v>
      </c>
      <c r="L2411" t="str">
        <f t="shared" si="694"/>
        <v>0.000833333333333333-0.10175858686379i</v>
      </c>
      <c r="M2411" t="str">
        <f t="shared" si="695"/>
        <v>0.005-0.0358059626504671i</v>
      </c>
      <c r="N2411">
        <f t="shared" si="696"/>
        <v>72.57808748014611</v>
      </c>
      <c r="O2411">
        <f t="shared" si="697"/>
        <v>6.7943634072743206</v>
      </c>
      <c r="P2411" s="3">
        <f t="shared" si="698"/>
        <v>6.7943634072743206</v>
      </c>
      <c r="Q2411" s="3">
        <f t="shared" si="699"/>
        <v>-107.42191251985389</v>
      </c>
      <c r="R2411">
        <f t="shared" si="700"/>
        <v>72.57808748014611</v>
      </c>
      <c r="S2411">
        <f t="shared" si="701"/>
        <v>7.9232236696753331</v>
      </c>
      <c r="T2411">
        <f t="shared" si="684"/>
        <v>6.7943634072743206</v>
      </c>
    </row>
    <row r="2412" spans="1:20" x14ac:dyDescent="0.25">
      <c r="A2412">
        <f t="shared" si="685"/>
        <v>49972.25826047943</v>
      </c>
      <c r="B2412">
        <f t="shared" si="702"/>
        <v>7953.3319196201001</v>
      </c>
      <c r="C2412" t="str">
        <f t="shared" si="686"/>
        <v>-0.648050064012618-2.07835064877329i</v>
      </c>
      <c r="D2412" t="str">
        <f t="shared" si="687"/>
        <v>3.47770942695784-2.0391266279644i</v>
      </c>
      <c r="E2412" t="str">
        <f t="shared" si="688"/>
        <v>164.01598512736+7.17690654811379i</v>
      </c>
      <c r="F2412" t="str">
        <f t="shared" si="689"/>
        <v>2.90984294150325-18.7931476122762i</v>
      </c>
      <c r="G2412" t="str">
        <f t="shared" si="690"/>
        <v>0.999976986089347-0.00479722638752569i</v>
      </c>
      <c r="H2412" t="str">
        <f t="shared" si="691"/>
        <v>964.816548030443-263.29120998971i</v>
      </c>
      <c r="I2412" t="str">
        <f t="shared" si="692"/>
        <v>-14.4929725995022-127.949422710681i</v>
      </c>
      <c r="K2412" t="str">
        <f t="shared" si="693"/>
        <v>0.00482315075013843-0.0258687067768469i</v>
      </c>
      <c r="L2412" t="str">
        <f t="shared" si="694"/>
        <v>0.000833333333333333-0.101373368065142i</v>
      </c>
      <c r="M2412" t="str">
        <f t="shared" si="695"/>
        <v>0.005-0.035670415073189i</v>
      </c>
      <c r="N2412">
        <f t="shared" si="696"/>
        <v>72.682010606889222</v>
      </c>
      <c r="O2412">
        <f t="shared" si="697"/>
        <v>6.7573347185488162</v>
      </c>
      <c r="P2412" s="3">
        <f t="shared" si="698"/>
        <v>6.7573347185488162</v>
      </c>
      <c r="Q2412" s="3">
        <f t="shared" si="699"/>
        <v>-107.31798939311078</v>
      </c>
      <c r="R2412">
        <f t="shared" si="700"/>
        <v>72.682010606889222</v>
      </c>
      <c r="S2412">
        <f t="shared" si="701"/>
        <v>7.9533319196201004</v>
      </c>
      <c r="T2412">
        <f t="shared" ref="T2412:T2475" si="703">P2412</f>
        <v>6.7573347185488162</v>
      </c>
    </row>
    <row r="2413" spans="1:20" x14ac:dyDescent="0.25">
      <c r="A2413">
        <f t="shared" ref="A2413:A2476" si="704">2*PI()*B2413</f>
        <v>50162.152841869254</v>
      </c>
      <c r="B2413">
        <f t="shared" si="702"/>
        <v>7983.554580914657</v>
      </c>
      <c r="C2413" t="str">
        <f t="shared" ref="C2413:C2476" si="705">IMPRODUCT(D2413,E2413,$C$40,,K2413,$C$41)</f>
        <v>-0.641546223992897-2.0706932380401i</v>
      </c>
      <c r="D2413" t="str">
        <f t="shared" ref="D2413:D2476" si="706">IMDIV(IMPRODUCT($C$37,$C$38,COMPLEX(1,A2413/$C$38)),IMSUM(-1*A2413*A2413/$C$39,COMPLEX(0,1*A2413)))</f>
        <v>3.47770626298279-2.03169562290513i</v>
      </c>
      <c r="E2413" t="str">
        <f t="shared" ref="E2413:E2476" si="707">IMDIV(IMPRODUCT(IMSUM(F2413,G2413),$C$29,H2413),IMSUM(1,I2413))</f>
        <v>164.077406977183+7.20041788886707i</v>
      </c>
      <c r="F2413" t="str">
        <f t="shared" ref="F2413:F2476" si="708">IMDIV(IMPRODUCT($C$14,$C$15,COMPLEX(1,A2413/$C$15)),IMSUM(-1*A2413*A2413/$C$16,COMPLEX(0,A2413)))</f>
        <v>2.90984243158815-18.7221098859938i</v>
      </c>
      <c r="G2413" t="str">
        <f t="shared" ref="G2413:G2476" si="709">IMDIV(1,COMPLEX(1,A2413*$C$9*$C$10))</f>
        <v>0.999976810855368-0.00481545500394739i</v>
      </c>
      <c r="H2413" t="str">
        <f t="shared" ref="H2413:H2476" si="710">IMDIV($C$3,IMSUM(K2413,COMPLEX(0,$C$28*A2413)))</f>
        <v>945.980196470596-298.202353414748i</v>
      </c>
      <c r="I2413" t="str">
        <f t="shared" ref="I2413:I2476" si="711">IMPRODUCT(F2413,$C$29,H2413,$C$31)</f>
        <v>-19.1627080581164-125.785511158384i</v>
      </c>
      <c r="K2413" t="str">
        <f t="shared" ref="K2413:K2476" si="712">IF($C$26&lt;=0,IMDIV(1,IMSUM(IMDIV(1,L2413),1/$C$18)),IMDIV(1,IMSUM(IMDIV(1,L2413),1/$C$18,IMDIV(1,M2413))))</f>
        <v>0.00480777161448344-0.0257726521358955i</v>
      </c>
      <c r="L2413" t="str">
        <f t="shared" ref="L2413:L2476" si="713">IMSUM($C$21/$C$22,IMDIV(1,COMPLEX(0,$C$20*$C$22*A2413)))</f>
        <v>0.000833333333333333-0.100989607556428i</v>
      </c>
      <c r="M2413" t="str">
        <f t="shared" ref="M2413:M2476" si="714">IMSUM($C$25/$C$26,IMDIV(1,COMPLEX(0,$C$24*$C$26*A2413)))</f>
        <v>0.005-0.0355353806268071i</v>
      </c>
      <c r="N2413">
        <f t="shared" ref="N2413:N2476" si="715">ABS(R2413)</f>
        <v>72.785871198560287</v>
      </c>
      <c r="O2413">
        <f t="shared" ref="O2413:O2476" si="716">ABS(P2413)</f>
        <v>6.7203798063888058</v>
      </c>
      <c r="P2413" s="3">
        <f t="shared" ref="P2413:P2476" si="717">20*LOG10(IMABS(C2413))</f>
        <v>6.7203798063888058</v>
      </c>
      <c r="Q2413" s="3">
        <f t="shared" ref="Q2413:Q2476" si="718">IMARGUMENT(C2413)*180/PI()</f>
        <v>-107.21412880143971</v>
      </c>
      <c r="R2413">
        <f t="shared" ref="R2413:R2476" si="719">IF(Q2413&lt;0,Q2413+180,Q2413-180)</f>
        <v>72.785871198560287</v>
      </c>
      <c r="S2413">
        <f t="shared" ref="S2413:S2476" si="720">B2413/1000</f>
        <v>7.9835545809146566</v>
      </c>
      <c r="T2413">
        <f t="shared" si="703"/>
        <v>6.7203798063888058</v>
      </c>
    </row>
    <row r="2414" spans="1:20" x14ac:dyDescent="0.25">
      <c r="A2414">
        <f t="shared" si="704"/>
        <v>50352.769022668355</v>
      </c>
      <c r="B2414">
        <f t="shared" ref="B2414:B2477" si="721">B2413*(1+B$42)</f>
        <v>8013.8920883221326</v>
      </c>
      <c r="C2414" t="str">
        <f t="shared" si="705"/>
        <v>-0.635091520591692-2.06307343727322i</v>
      </c>
      <c r="D2414" t="str">
        <f t="shared" si="706"/>
        <v>3.47770307492169-2.02429384394083i</v>
      </c>
      <c r="E2414" t="str">
        <f t="shared" si="707"/>
        <v>164.139321074233+7.22391199301821i</v>
      </c>
      <c r="F2414" t="str">
        <f t="shared" si="708"/>
        <v>2.90984191779051-18.6513414835103i</v>
      </c>
      <c r="G2414" t="str">
        <f t="shared" si="709"/>
        <v>0.999976634287144-0.00483375287945528i</v>
      </c>
      <c r="H2414" t="str">
        <f t="shared" si="710"/>
        <v>924.865952510079-330.955130297808i</v>
      </c>
      <c r="I2414" t="str">
        <f t="shared" si="711"/>
        <v>-23.5717898195787-123.311237135319i</v>
      </c>
      <c r="K2414" t="str">
        <f t="shared" si="712"/>
        <v>0.00479250683875925-0.0256769500122593i</v>
      </c>
      <c r="L2414" t="str">
        <f t="shared" si="713"/>
        <v>0.000833333333333333-0.100607299817123i</v>
      </c>
      <c r="M2414" t="str">
        <f t="shared" si="714"/>
        <v>0.005-0.0354008573688058i</v>
      </c>
      <c r="N2414">
        <f t="shared" si="715"/>
        <v>72.889668068326898</v>
      </c>
      <c r="O2414">
        <f t="shared" si="716"/>
        <v>6.6834987127873386</v>
      </c>
      <c r="P2414" s="3">
        <f t="shared" si="717"/>
        <v>6.6834987127873386</v>
      </c>
      <c r="Q2414" s="3">
        <f t="shared" si="718"/>
        <v>-107.1103319316731</v>
      </c>
      <c r="R2414">
        <f t="shared" si="719"/>
        <v>72.889668068326898</v>
      </c>
      <c r="S2414">
        <f t="shared" si="720"/>
        <v>8.0138920883221321</v>
      </c>
      <c r="T2414">
        <f t="shared" si="703"/>
        <v>6.6834987127873386</v>
      </c>
    </row>
    <row r="2415" spans="1:20" x14ac:dyDescent="0.25">
      <c r="A2415">
        <f t="shared" si="704"/>
        <v>50544.109544954496</v>
      </c>
      <c r="B2415">
        <f t="shared" si="721"/>
        <v>8044.344878257757</v>
      </c>
      <c r="C2415" t="str">
        <f t="shared" si="705"/>
        <v>-0.628685597006142-2.05549105786025i</v>
      </c>
      <c r="D2415" t="str">
        <f t="shared" si="706"/>
        <v>3.4776998625912-2.01692118458838i</v>
      </c>
      <c r="E2415" t="str">
        <f t="shared" si="707"/>
        <v>164.201731435917+7.24738761736027i</v>
      </c>
      <c r="F2415" t="str">
        <f t="shared" si="708"/>
        <v>2.9098414000808-18.5808413867979i</v>
      </c>
      <c r="G2415" t="str">
        <f t="shared" si="709"/>
        <v>0.999976456374514-0.00485212027712341i</v>
      </c>
      <c r="H2415" t="str">
        <f t="shared" si="710"/>
        <v>901.794852585094-361.369957788226i</v>
      </c>
      <c r="I2415" t="str">
        <f t="shared" si="711"/>
        <v>-27.6945804268581-120.566602132673i</v>
      </c>
      <c r="K2415" t="str">
        <f t="shared" si="712"/>
        <v>0.00477735557691586-0.0255815992325508i</v>
      </c>
      <c r="L2415" t="str">
        <f t="shared" si="713"/>
        <v>0.000833333333333333-0.100226439347602i</v>
      </c>
      <c r="M2415" t="str">
        <f t="shared" si="714"/>
        <v>0.005-0.0352668433640224i</v>
      </c>
      <c r="N2415">
        <f t="shared" si="715"/>
        <v>72.993400031762746</v>
      </c>
      <c r="O2415">
        <f t="shared" si="716"/>
        <v>6.6466914808185695</v>
      </c>
      <c r="P2415" s="3">
        <f t="shared" si="717"/>
        <v>6.6466914808185695</v>
      </c>
      <c r="Q2415" s="3">
        <f t="shared" si="718"/>
        <v>-107.00659996823725</v>
      </c>
      <c r="R2415">
        <f t="shared" si="719"/>
        <v>72.993400031762746</v>
      </c>
      <c r="S2415">
        <f t="shared" si="720"/>
        <v>8.0443448782577569</v>
      </c>
      <c r="T2415">
        <f t="shared" si="703"/>
        <v>6.6466914808185695</v>
      </c>
    </row>
    <row r="2416" spans="1:20" x14ac:dyDescent="0.25">
      <c r="A2416">
        <f t="shared" si="704"/>
        <v>50736.177161225321</v>
      </c>
      <c r="B2416">
        <f t="shared" si="721"/>
        <v>8074.9133887951366</v>
      </c>
      <c r="C2416" t="str">
        <f t="shared" si="705"/>
        <v>-0.622328099083483-2.04794591270247i</v>
      </c>
      <c r="D2416" t="str">
        <f t="shared" si="706"/>
        <v>3.47769662580662-2.00957753878346i</v>
      </c>
      <c r="E2416" t="str">
        <f t="shared" si="707"/>
        <v>164.264642114769+7.27084349655082i</v>
      </c>
      <c r="F2416" t="str">
        <f t="shared" si="708"/>
        <v>2.90984087842919-18.5106085816887i</v>
      </c>
      <c r="G2416" t="str">
        <f t="shared" si="709"/>
        <v>0.999976277107243-0.00487055746102422i</v>
      </c>
      <c r="H2416" t="str">
        <f t="shared" si="710"/>
        <v>877.097589175744-389.323220317627i</v>
      </c>
      <c r="I2416" t="str">
        <f t="shared" si="711"/>
        <v>-31.5125835391574-117.593285597437i</v>
      </c>
      <c r="K2416" t="str">
        <f t="shared" si="712"/>
        <v>0.00476231698895511-0.0254865986261789i</v>
      </c>
      <c r="L2416" t="str">
        <f t="shared" si="713"/>
        <v>0.000833333333333333-0.099847020669059i</v>
      </c>
      <c r="M2416" t="str">
        <f t="shared" si="714"/>
        <v>0.005-0.0351333366846209i</v>
      </c>
      <c r="N2416">
        <f t="shared" si="715"/>
        <v>73.097065906734201</v>
      </c>
      <c r="O2416">
        <f t="shared" si="716"/>
        <v>6.6099581546615562</v>
      </c>
      <c r="P2416" s="3">
        <f t="shared" si="717"/>
        <v>6.6099581546615562</v>
      </c>
      <c r="Q2416" s="3">
        <f t="shared" si="718"/>
        <v>-106.9029340932658</v>
      </c>
      <c r="R2416">
        <f t="shared" si="719"/>
        <v>73.097065906734201</v>
      </c>
      <c r="S2416">
        <f t="shared" si="720"/>
        <v>8.074913388795137</v>
      </c>
      <c r="T2416">
        <f t="shared" si="703"/>
        <v>6.6099581546615562</v>
      </c>
    </row>
    <row r="2417" spans="1:20" x14ac:dyDescent="0.25">
      <c r="A2417">
        <f t="shared" si="704"/>
        <v>50928.974634437982</v>
      </c>
      <c r="B2417">
        <f t="shared" si="721"/>
        <v>8105.5980596725585</v>
      </c>
      <c r="C2417" t="str">
        <f t="shared" si="705"/>
        <v>-0.616018675303967-2.04043781620209i</v>
      </c>
      <c r="D2417" t="str">
        <f t="shared" si="706"/>
        <v>3.47769336438181-2.0022628008791i</v>
      </c>
      <c r="E2417" t="str">
        <f t="shared" si="707"/>
        <v>164.328057198744+7.29427834276188i</v>
      </c>
      <c r="F2417" t="str">
        <f t="shared" si="708"/>
        <v>2.90984035280568-18.4406420578596i</v>
      </c>
      <c r="G2417" t="str">
        <f t="shared" si="709"/>
        <v>0.999976096475018-0.00488906469623237i</v>
      </c>
      <c r="H2417" t="str">
        <f t="shared" si="710"/>
        <v>851.103920693774-414.745076007893i</v>
      </c>
      <c r="I2417" t="str">
        <f t="shared" si="711"/>
        <v>-35.014243047285-114.433262585122i</v>
      </c>
      <c r="K2417" t="str">
        <f t="shared" si="712"/>
        <v>0.00474739024088937-0.0253919470253567i</v>
      </c>
      <c r="L2417" t="str">
        <f t="shared" si="713"/>
        <v>0.000833333333333333-0.0994690383234298i</v>
      </c>
      <c r="M2417" t="str">
        <f t="shared" si="714"/>
        <v>0.005-0.0350003354100626i</v>
      </c>
      <c r="N2417">
        <f t="shared" si="715"/>
        <v>73.20066451328033</v>
      </c>
      <c r="O2417">
        <f t="shared" si="716"/>
        <v>6.5732987796200382</v>
      </c>
      <c r="P2417" s="3">
        <f t="shared" si="717"/>
        <v>6.5732987796200382</v>
      </c>
      <c r="Q2417" s="3">
        <f t="shared" si="718"/>
        <v>-106.79933548671967</v>
      </c>
      <c r="R2417">
        <f t="shared" si="719"/>
        <v>73.20066451328033</v>
      </c>
      <c r="S2417">
        <f t="shared" si="720"/>
        <v>8.105598059672559</v>
      </c>
      <c r="T2417">
        <f t="shared" si="703"/>
        <v>6.5732987796200382</v>
      </c>
    </row>
    <row r="2418" spans="1:20" x14ac:dyDescent="0.25">
      <c r="A2418">
        <f t="shared" si="704"/>
        <v>51122.504738048847</v>
      </c>
      <c r="B2418">
        <f t="shared" si="721"/>
        <v>8136.3993322993147</v>
      </c>
      <c r="C2418" t="str">
        <f t="shared" si="705"/>
        <v>-0.609756976763959-2.03296658425055i</v>
      </c>
      <c r="D2418" t="str">
        <f t="shared" si="706"/>
        <v>3.47769007812928-1.99497686564406i</v>
      </c>
      <c r="E2418" t="str">
        <f t="shared" si="707"/>
        <v>164.39198081157+7.3176908453286i</v>
      </c>
      <c r="F2418" t="str">
        <f t="shared" si="708"/>
        <v>2.90983982318005-18.3709408088184i</v>
      </c>
      <c r="G2418" t="str">
        <f t="shared" si="709"/>
        <v>0.999975914467445-0.00490764224882848i</v>
      </c>
      <c r="H2418" t="str">
        <f t="shared" si="710"/>
        <v>824.133485286184-437.615272571947i</v>
      </c>
      <c r="I2418" t="str">
        <f t="shared" si="711"/>
        <v>-38.194474692482-111.1275870182i</v>
      </c>
      <c r="K2418" t="str">
        <f t="shared" si="712"/>
        <v>0.00473257450470058-0.0252976432651088i</v>
      </c>
      <c r="L2418" t="str">
        <f t="shared" si="713"/>
        <v>0.000833333333333333-0.0990924868733121i</v>
      </c>
      <c r="M2418" t="str">
        <f t="shared" si="714"/>
        <v>0.005-0.0348678376270797i</v>
      </c>
      <c r="N2418">
        <f t="shared" si="715"/>
        <v>73.304194673496667</v>
      </c>
      <c r="O2418">
        <f t="shared" si="716"/>
        <v>6.5367134021457982</v>
      </c>
      <c r="P2418" s="3">
        <f t="shared" si="717"/>
        <v>6.5367134021457982</v>
      </c>
      <c r="Q2418" s="3">
        <f t="shared" si="718"/>
        <v>-106.69580532650333</v>
      </c>
      <c r="R2418">
        <f t="shared" si="719"/>
        <v>73.304194673496667</v>
      </c>
      <c r="S2418">
        <f t="shared" si="720"/>
        <v>8.1363993322993142</v>
      </c>
      <c r="T2418">
        <f t="shared" si="703"/>
        <v>6.5367134021457982</v>
      </c>
    </row>
    <row r="2419" spans="1:20" x14ac:dyDescent="0.25">
      <c r="A2419">
        <f t="shared" si="704"/>
        <v>51316.770256053438</v>
      </c>
      <c r="B2419">
        <f t="shared" si="721"/>
        <v>8167.3176497620525</v>
      </c>
      <c r="C2419" t="str">
        <f t="shared" si="705"/>
        <v>-0.603542657159173-2.0255320342162i</v>
      </c>
      <c r="D2419" t="str">
        <f t="shared" si="706"/>
        <v>3.47768676686005-1.9877196282614i</v>
      </c>
      <c r="E2419" t="str">
        <f t="shared" si="707"/>
        <v>164.456417113058+7.34107967038638i</v>
      </c>
      <c r="F2419" t="str">
        <f t="shared" si="708"/>
        <v>2.90983928952181-18.3015038318887i</v>
      </c>
      <c r="G2419" t="str">
        <f t="shared" si="709"/>
        <v>0.999975731074053-0.004926290385903i</v>
      </c>
      <c r="H2419" t="str">
        <f t="shared" si="710"/>
        <v>796.488327642723-457.957521948202i</v>
      </c>
      <c r="I2419" t="str">
        <f t="shared" si="711"/>
        <v>-41.0539986105833-107.715384650157i</v>
      </c>
      <c r="K2419" t="str">
        <f t="shared" si="712"/>
        <v>0.00471786895829944-0.0252036861832787i</v>
      </c>
      <c r="L2419" t="str">
        <f t="shared" si="713"/>
        <v>0.000833333333333333-0.0987173609018849i</v>
      </c>
      <c r="M2419" t="str">
        <f t="shared" si="714"/>
        <v>0.005-0.034735841429647i</v>
      </c>
      <c r="N2419">
        <f t="shared" si="715"/>
        <v>73.407655211410301</v>
      </c>
      <c r="O2419">
        <f t="shared" si="716"/>
        <v>6.5002020698590339</v>
      </c>
      <c r="P2419" s="3">
        <f t="shared" si="717"/>
        <v>6.5002020698590339</v>
      </c>
      <c r="Q2419" s="3">
        <f t="shared" si="718"/>
        <v>-106.5923447885897</v>
      </c>
      <c r="R2419">
        <f t="shared" si="719"/>
        <v>73.407655211410301</v>
      </c>
      <c r="S2419">
        <f t="shared" si="720"/>
        <v>8.1673176497620528</v>
      </c>
      <c r="T2419">
        <f t="shared" si="703"/>
        <v>6.5002020698590339</v>
      </c>
    </row>
    <row r="2420" spans="1:20" x14ac:dyDescent="0.25">
      <c r="A2420">
        <f t="shared" si="704"/>
        <v>51511.77398302644</v>
      </c>
      <c r="B2420">
        <f t="shared" si="721"/>
        <v>8198.3534568311479</v>
      </c>
      <c r="C2420" t="str">
        <f t="shared" si="705"/>
        <v>-0.597375372767961-2.01813398493266i</v>
      </c>
      <c r="D2420" t="str">
        <f t="shared" si="706"/>
        <v>3.47768343038375-1.98049098432691i</v>
      </c>
      <c r="E2420" t="str">
        <f t="shared" si="707"/>
        <v>164.521370299444+7.36444346050737i</v>
      </c>
      <c r="F2420" t="str">
        <f t="shared" si="708"/>
        <v>2.90983875180023-18.2323301281959i</v>
      </c>
      <c r="G2420" t="str">
        <f t="shared" si="709"/>
        <v>0.999975546284292-0.00494500937555998i</v>
      </c>
      <c r="H2420" t="str">
        <f t="shared" si="710"/>
        <v>768.447264659797-475.832989472575i</v>
      </c>
      <c r="I2420" t="str">
        <f t="shared" si="711"/>
        <v>-43.5985434872374-104.233076261381i</v>
      </c>
      <c r="K2420" t="str">
        <f t="shared" si="712"/>
        <v>0.00470327278548499-0.0251100746205359i</v>
      </c>
      <c r="L2420" t="str">
        <f t="shared" si="713"/>
        <v>0.000833333333333333-0.0983436550128359i</v>
      </c>
      <c r="M2420" t="str">
        <f t="shared" si="714"/>
        <v>0.005-0.0346043449189551i</v>
      </c>
      <c r="N2420">
        <f t="shared" si="715"/>
        <v>73.511044952858995</v>
      </c>
      <c r="O2420">
        <f t="shared" si="716"/>
        <v>6.4637648315707477</v>
      </c>
      <c r="P2420" s="3">
        <f t="shared" si="717"/>
        <v>6.4637648315707477</v>
      </c>
      <c r="Q2420" s="3">
        <f t="shared" si="718"/>
        <v>-106.488955047141</v>
      </c>
      <c r="R2420">
        <f t="shared" si="719"/>
        <v>73.511044952858995</v>
      </c>
      <c r="S2420">
        <f t="shared" si="720"/>
        <v>8.198353456831148</v>
      </c>
      <c r="T2420">
        <f t="shared" si="703"/>
        <v>6.4637648315707477</v>
      </c>
    </row>
    <row r="2421" spans="1:20" x14ac:dyDescent="0.25">
      <c r="A2421">
        <f t="shared" si="704"/>
        <v>51707.518724161942</v>
      </c>
      <c r="B2421">
        <f t="shared" si="721"/>
        <v>8229.5071999671072</v>
      </c>
      <c r="C2421" t="str">
        <f t="shared" si="705"/>
        <v>-0.591254782434838-2.01077225668705i</v>
      </c>
      <c r="D2421" t="str">
        <f t="shared" si="706"/>
        <v>3.47768006850851-1.97329082984766i</v>
      </c>
      <c r="E2421" t="str">
        <f t="shared" si="707"/>
        <v>164.586844603725+7.38778083432775i</v>
      </c>
      <c r="F2421" t="str">
        <f t="shared" si="708"/>
        <v>2.90983820998444-18.1634187026525i</v>
      </c>
      <c r="G2421" t="str">
        <f t="shared" si="709"/>
        <v>0.999975360087528-0.00496379948692094i</v>
      </c>
      <c r="H2421" t="str">
        <f t="shared" si="710"/>
        <v>740.262059441114-491.333407430266i</v>
      </c>
      <c r="I2421" t="str">
        <f t="shared" si="711"/>
        <v>-45.8379882939089-100.713831096561i</v>
      </c>
      <c r="K2421" t="str">
        <f t="shared" si="712"/>
        <v>0.0046887851759042-0.0250168074203829i</v>
      </c>
      <c r="L2421" t="str">
        <f t="shared" si="713"/>
        <v>0.000833333333333333-0.0979713638302803i</v>
      </c>
      <c r="M2421" t="str">
        <f t="shared" si="714"/>
        <v>0.005-0.0344733462033822i</v>
      </c>
      <c r="N2421">
        <f t="shared" si="715"/>
        <v>73.61436272536308</v>
      </c>
      <c r="O2421">
        <f t="shared" si="716"/>
        <v>6.4274017373041792</v>
      </c>
      <c r="P2421" s="3">
        <f t="shared" si="717"/>
        <v>6.4274017373041792</v>
      </c>
      <c r="Q2421" s="3">
        <f t="shared" si="718"/>
        <v>-106.38563727463692</v>
      </c>
      <c r="R2421">
        <f t="shared" si="719"/>
        <v>73.61436272536308</v>
      </c>
      <c r="S2421">
        <f t="shared" si="720"/>
        <v>8.2295071999671077</v>
      </c>
      <c r="T2421">
        <f t="shared" si="703"/>
        <v>6.4274017373041792</v>
      </c>
    </row>
    <row r="2422" spans="1:20" x14ac:dyDescent="0.25">
      <c r="A2422">
        <f t="shared" si="704"/>
        <v>51904.007295313757</v>
      </c>
      <c r="B2422">
        <f t="shared" si="721"/>
        <v>8260.7793273269817</v>
      </c>
      <c r="C2422" t="str">
        <f t="shared" si="705"/>
        <v>-0.585180547553978-2.00344667120844i</v>
      </c>
      <c r="D2422" t="str">
        <f t="shared" si="706"/>
        <v>3.47767668104104-1.96611906124044i</v>
      </c>
      <c r="E2422" t="str">
        <f t="shared" si="707"/>
        <v>164.652844295995+7.41109038616916i</v>
      </c>
      <c r="F2422" t="str">
        <f t="shared" si="708"/>
        <v>2.9098376640432-18.094768563944i</v>
      </c>
      <c r="G2422" t="str">
        <f t="shared" si="709"/>
        <v>0.999975172473051-0.00498266099012869i</v>
      </c>
      <c r="H2422" t="str">
        <f t="shared" si="710"/>
        <v>712.155254590998-504.574241912265i</v>
      </c>
      <c r="I2422" t="str">
        <f t="shared" si="711"/>
        <v>-47.7854980587943-97.1872346459511i</v>
      </c>
      <c r="K2422" t="str">
        <f t="shared" si="712"/>
        <v>0.00467440532501221-0.0249238834291619i</v>
      </c>
      <c r="L2422" t="str">
        <f t="shared" si="713"/>
        <v>0.000833333333333333-0.097600481998686i</v>
      </c>
      <c r="M2422" t="str">
        <f t="shared" si="714"/>
        <v>0.005-0.034342843398468i</v>
      </c>
      <c r="N2422">
        <f t="shared" si="715"/>
        <v>73.717607357999782</v>
      </c>
      <c r="O2422">
        <f t="shared" si="716"/>
        <v>6.3911128383163813</v>
      </c>
      <c r="P2422" s="3">
        <f t="shared" si="717"/>
        <v>6.3911128383163813</v>
      </c>
      <c r="Q2422" s="3">
        <f t="shared" si="718"/>
        <v>-106.28239264200022</v>
      </c>
      <c r="R2422">
        <f t="shared" si="719"/>
        <v>73.717607357999782</v>
      </c>
      <c r="S2422">
        <f t="shared" si="720"/>
        <v>8.2607793273269809</v>
      </c>
      <c r="T2422">
        <f t="shared" si="703"/>
        <v>6.3911128383163813</v>
      </c>
    </row>
    <row r="2423" spans="1:20" x14ac:dyDescent="0.25">
      <c r="A2423">
        <f t="shared" si="704"/>
        <v>52101.242523035959</v>
      </c>
      <c r="B2423">
        <f t="shared" si="721"/>
        <v>8292.1702887708252</v>
      </c>
      <c r="C2423" t="str">
        <f t="shared" si="705"/>
        <v>-0.579152332052992-1.99615705165637i</v>
      </c>
      <c r="D2423" t="str">
        <f t="shared" si="706"/>
        <v>3.4776732677866-1.95897557533035i</v>
      </c>
      <c r="E2423" t="str">
        <f t="shared" si="707"/>
        <v>164.719373683789+7.43437068565468i</v>
      </c>
      <c r="F2423" t="str">
        <f t="shared" si="708"/>
        <v>2.90983711394515-18.0263787245148i</v>
      </c>
      <c r="G2423" t="str">
        <f t="shared" si="709"/>
        <v>0.999974983430066-0.00500159415635124i</v>
      </c>
      <c r="H2423" t="str">
        <f t="shared" si="710"/>
        <v>684.319438205942-515.688243518868i</v>
      </c>
      <c r="I2423" t="str">
        <f t="shared" si="711"/>
        <v>-49.4566980423535-93.6791441131945i</v>
      </c>
      <c r="K2423" t="str">
        <f t="shared" si="712"/>
        <v>0.00466013243403215-0.0248313014960613i</v>
      </c>
      <c r="L2423" t="str">
        <f t="shared" si="713"/>
        <v>0.000833333333333333-0.097231004182791i</v>
      </c>
      <c r="M2423" t="str">
        <f t="shared" si="714"/>
        <v>0.005-0.0342128346268858i</v>
      </c>
      <c r="N2423">
        <f t="shared" si="715"/>
        <v>73.820777681270584</v>
      </c>
      <c r="O2423">
        <f t="shared" si="716"/>
        <v>6.354898187119657</v>
      </c>
      <c r="P2423" s="3">
        <f t="shared" si="717"/>
        <v>6.354898187119657</v>
      </c>
      <c r="Q2423" s="3">
        <f t="shared" si="718"/>
        <v>-106.17922231872942</v>
      </c>
      <c r="R2423">
        <f t="shared" si="719"/>
        <v>73.820777681270584</v>
      </c>
      <c r="S2423">
        <f t="shared" si="720"/>
        <v>8.2921702887708246</v>
      </c>
      <c r="T2423">
        <f t="shared" si="703"/>
        <v>6.354898187119657</v>
      </c>
    </row>
    <row r="2424" spans="1:20" x14ac:dyDescent="0.25">
      <c r="A2424">
        <f t="shared" si="704"/>
        <v>52299.227244623493</v>
      </c>
      <c r="B2424">
        <f t="shared" si="721"/>
        <v>8323.680535868154</v>
      </c>
      <c r="C2424" t="str">
        <f t="shared" si="705"/>
        <v>-0.573169802376638-1.98890322260946i</v>
      </c>
      <c r="D2424" t="str">
        <f t="shared" si="706"/>
        <v>3.4776698285489-1.95186026934923i</v>
      </c>
      <c r="E2424" t="str">
        <f t="shared" si="707"/>
        <v>164.786437112425+7.45762027731872i</v>
      </c>
      <c r="F2424" t="str">
        <f t="shared" si="708"/>
        <v>2.90983655965861-17.9582482005535i</v>
      </c>
      <c r="G2424" t="str">
        <f t="shared" si="709"/>
        <v>0.999974792947697-0.00502059925778563i</v>
      </c>
      <c r="H2424" t="str">
        <f t="shared" si="710"/>
        <v>656.91767648129-524.81961139334i</v>
      </c>
      <c r="I2424" t="str">
        <f t="shared" si="711"/>
        <v>-50.8689179631959-90.2116990392383i</v>
      </c>
      <c r="K2424" t="str">
        <f t="shared" si="712"/>
        <v>0.00464596570991593-0.0247390604731215i</v>
      </c>
      <c r="L2424" t="str">
        <f t="shared" si="713"/>
        <v>0.000833333333333333-0.0968629250675342i</v>
      </c>
      <c r="M2424" t="str">
        <f t="shared" si="714"/>
        <v>0.005-0.0340833180184158i</v>
      </c>
      <c r="N2424">
        <f t="shared" si="715"/>
        <v>73.923872526971337</v>
      </c>
      <c r="O2424">
        <f t="shared" si="716"/>
        <v>6.3187578375026101</v>
      </c>
      <c r="P2424" s="3">
        <f t="shared" si="717"/>
        <v>6.3187578375026101</v>
      </c>
      <c r="Q2424" s="3">
        <f t="shared" si="718"/>
        <v>-106.07612747302866</v>
      </c>
      <c r="R2424">
        <f t="shared" si="719"/>
        <v>73.923872526971337</v>
      </c>
      <c r="S2424">
        <f t="shared" si="720"/>
        <v>8.3236805358681547</v>
      </c>
      <c r="T2424">
        <f t="shared" si="703"/>
        <v>6.3187578375026101</v>
      </c>
    </row>
    <row r="2425" spans="1:20" x14ac:dyDescent="0.25">
      <c r="A2425">
        <f t="shared" si="704"/>
        <v>52497.964308153067</v>
      </c>
      <c r="B2425">
        <f t="shared" si="721"/>
        <v>8355.3105219044537</v>
      </c>
      <c r="C2425" t="str">
        <f t="shared" si="705"/>
        <v>-0.56723262747086-1.9816850100544i</v>
      </c>
      <c r="D2425" t="str">
        <f t="shared" si="706"/>
        <v>3.47766636313022-1.94477304093425i</v>
      </c>
      <c r="E2425" t="str">
        <f t="shared" si="707"/>
        <v>164.854038965357+7.48083768020889i</v>
      </c>
      <c r="F2425" t="str">
        <f t="shared" si="708"/>
        <v>2.90983600115171-17.8903760119792i</v>
      </c>
      <c r="G2425" t="str">
        <f t="shared" si="709"/>
        <v>0.999974601014985-0.00503967656766185i</v>
      </c>
      <c r="H2425" t="str">
        <f t="shared" si="710"/>
        <v>630.084838753302-532.118907102629i</v>
      </c>
      <c r="I2425" t="str">
        <f t="shared" si="711"/>
        <v>-52.0405259966284-86.8034527887602i</v>
      </c>
      <c r="K2425" t="str">
        <f t="shared" si="712"/>
        <v>0.00463190436530478-0.0246471592152422i</v>
      </c>
      <c r="L2425" t="str">
        <f t="shared" si="713"/>
        <v>0.000833333333333333-0.0964962393579742i</v>
      </c>
      <c r="M2425" t="str">
        <f t="shared" si="714"/>
        <v>0.005-0.0339542917099181i</v>
      </c>
      <c r="N2425">
        <f t="shared" si="715"/>
        <v>74.026890728056316</v>
      </c>
      <c r="O2425">
        <f t="shared" si="716"/>
        <v>6.2826918445523354</v>
      </c>
      <c r="P2425" s="3">
        <f t="shared" si="717"/>
        <v>6.2826918445523354</v>
      </c>
      <c r="Q2425" s="3">
        <f t="shared" si="718"/>
        <v>-105.97310927194368</v>
      </c>
      <c r="R2425">
        <f t="shared" si="719"/>
        <v>74.026890728056316</v>
      </c>
      <c r="S2425">
        <f t="shared" si="720"/>
        <v>8.3553105219044532</v>
      </c>
      <c r="T2425">
        <f t="shared" si="703"/>
        <v>6.2826918445523354</v>
      </c>
    </row>
    <row r="2426" spans="1:20" x14ac:dyDescent="0.25">
      <c r="A2426">
        <f t="shared" si="704"/>
        <v>52697.456572524046</v>
      </c>
      <c r="B2426">
        <f t="shared" si="721"/>
        <v>8387.0607018876908</v>
      </c>
      <c r="C2426" t="str">
        <f t="shared" si="705"/>
        <v>-0.561340478766766-1.9745022413747i</v>
      </c>
      <c r="D2426" t="str">
        <f t="shared" si="706"/>
        <v>3.4776628713313-1.93771378812639i</v>
      </c>
      <c r="E2426" t="str">
        <f t="shared" si="707"/>
        <v>164.922183664525+7.50402138748211i</v>
      </c>
      <c r="F2426" t="str">
        <f t="shared" si="708"/>
        <v>2.90983543839231-17.8227611824273i</v>
      </c>
      <c r="G2426" t="str">
        <f t="shared" si="709"/>
        <v>0.999974407620887-0.00505882636024677i</v>
      </c>
      <c r="H2426" t="str">
        <f t="shared" si="710"/>
        <v>603.929555800621-537.738776538849i</v>
      </c>
      <c r="I2426" t="str">
        <f t="shared" si="711"/>
        <v>-52.9903620513592-83.4695919337954i</v>
      </c>
      <c r="K2426" t="str">
        <f t="shared" si="712"/>
        <v>0.00461794761849013-0.0245555965801868i</v>
      </c>
      <c r="L2426" t="str">
        <f t="shared" si="713"/>
        <v>0.000833333333333333-0.0961309417792135i</v>
      </c>
      <c r="M2426" t="str">
        <f t="shared" si="714"/>
        <v>0.005-0.033825753845306i</v>
      </c>
      <c r="N2426">
        <f t="shared" si="715"/>
        <v>74.129831118502324</v>
      </c>
      <c r="O2426">
        <f t="shared" si="716"/>
        <v>6.2467002646749155</v>
      </c>
      <c r="P2426" s="3">
        <f t="shared" si="717"/>
        <v>6.2467002646749155</v>
      </c>
      <c r="Q2426" s="3">
        <f t="shared" si="718"/>
        <v>-105.87016888149768</v>
      </c>
      <c r="R2426">
        <f t="shared" si="719"/>
        <v>74.129831118502324</v>
      </c>
      <c r="S2426">
        <f t="shared" si="720"/>
        <v>8.387060701887691</v>
      </c>
      <c r="T2426">
        <f t="shared" si="703"/>
        <v>6.2467002646749155</v>
      </c>
    </row>
    <row r="2427" spans="1:20" x14ac:dyDescent="0.25">
      <c r="A2427">
        <f t="shared" si="704"/>
        <v>52897.706907499647</v>
      </c>
      <c r="B2427">
        <f t="shared" si="721"/>
        <v>8418.931532554865</v>
      </c>
      <c r="C2427" t="str">
        <f t="shared" si="705"/>
        <v>-0.555493030164828-1.96735474533985i</v>
      </c>
      <c r="D2427" t="str">
        <f t="shared" si="706"/>
        <v>3.47765935295139-1.93068240936899i</v>
      </c>
      <c r="E2427" t="str">
        <f t="shared" si="707"/>
        <v>164.990875670712+7.52716986599423i</v>
      </c>
      <c r="F2427" t="str">
        <f t="shared" si="708"/>
        <v>2.90983487134803-17.7554027392351i</v>
      </c>
      <c r="G2427" t="str">
        <f t="shared" si="709"/>
        <v>0.999974212754277-0.00507804891084801i</v>
      </c>
      <c r="H2427" t="str">
        <f t="shared" si="710"/>
        <v>578.536582081571-541.830477121674i</v>
      </c>
      <c r="I2427" t="str">
        <f t="shared" si="711"/>
        <v>-53.7372717479158-80.2222139469887i</v>
      </c>
      <c r="K2427" t="str">
        <f t="shared" si="712"/>
        <v>0.00460409469337473-0.0244643714285887i</v>
      </c>
      <c r="L2427" t="str">
        <f t="shared" si="713"/>
        <v>0.000833333333333333-0.0957670270763233i</v>
      </c>
      <c r="M2427" t="str">
        <f t="shared" si="714"/>
        <v>0.005-0.033697702575519i</v>
      </c>
      <c r="N2427">
        <f t="shared" si="715"/>
        <v>74.232692533169867</v>
      </c>
      <c r="O2427">
        <f t="shared" si="716"/>
        <v>6.210783155617098</v>
      </c>
      <c r="P2427" s="3">
        <f t="shared" si="717"/>
        <v>6.210783155617098</v>
      </c>
      <c r="Q2427" s="3">
        <f t="shared" si="718"/>
        <v>-105.76730746683013</v>
      </c>
      <c r="R2427">
        <f t="shared" si="719"/>
        <v>74.232692533169867</v>
      </c>
      <c r="S2427">
        <f t="shared" si="720"/>
        <v>8.4189315325548648</v>
      </c>
      <c r="T2427">
        <f t="shared" si="703"/>
        <v>6.210783155617098</v>
      </c>
    </row>
    <row r="2428" spans="1:20" x14ac:dyDescent="0.25">
      <c r="A2428">
        <f t="shared" si="704"/>
        <v>53098.718193748144</v>
      </c>
      <c r="B2428">
        <f t="shared" si="721"/>
        <v>8450.9234723785739</v>
      </c>
      <c r="C2428" t="str">
        <f t="shared" si="705"/>
        <v>-0.549689958019144-1.96024235209446i</v>
      </c>
      <c r="D2428" t="str">
        <f t="shared" si="706"/>
        <v>3.47765580778818-1.9236788035063i</v>
      </c>
      <c r="E2428" t="str">
        <f t="shared" si="707"/>
        <v>165.060119483897+7.55028155588467i</v>
      </c>
      <c r="F2428" t="str">
        <f t="shared" si="708"/>
        <v>2.90983429998624-17.6882997134284i</v>
      </c>
      <c r="G2428" t="str">
        <f t="shared" si="709"/>
        <v>0.999974016403944-0.00509734449581793i</v>
      </c>
      <c r="H2428" t="str">
        <f t="shared" si="710"/>
        <v>553.969370114532-544.541164166975i</v>
      </c>
      <c r="I2428" t="str">
        <f t="shared" si="711"/>
        <v>-54.2997366345371-77.0706381198361i</v>
      </c>
      <c r="K2428" t="str">
        <f t="shared" si="712"/>
        <v>0.00459034481943429-0.0243734826239574i</v>
      </c>
      <c r="L2428" t="str">
        <f t="shared" si="713"/>
        <v>0.000833333333333333-0.0954044900142686i</v>
      </c>
      <c r="M2428" t="str">
        <f t="shared" si="714"/>
        <v>0.005-0.0335701360584967i</v>
      </c>
      <c r="N2428">
        <f t="shared" si="715"/>
        <v>74.33547380766268</v>
      </c>
      <c r="O2428">
        <f t="shared" si="716"/>
        <v>6.1749405764872547</v>
      </c>
      <c r="P2428" s="3">
        <f t="shared" si="717"/>
        <v>6.1749405764872547</v>
      </c>
      <c r="Q2428" s="3">
        <f t="shared" si="718"/>
        <v>-105.66452619233732</v>
      </c>
      <c r="R2428">
        <f t="shared" si="719"/>
        <v>74.33547380766268</v>
      </c>
      <c r="S2428">
        <f t="shared" si="720"/>
        <v>8.4509234723785731</v>
      </c>
      <c r="T2428">
        <f t="shared" si="703"/>
        <v>6.1749405764872547</v>
      </c>
    </row>
    <row r="2429" spans="1:20" x14ac:dyDescent="0.25">
      <c r="A2429">
        <f t="shared" si="704"/>
        <v>53300.493322884387</v>
      </c>
      <c r="B2429">
        <f t="shared" si="721"/>
        <v>8483.0369815736121</v>
      </c>
      <c r="C2429" t="str">
        <f t="shared" si="705"/>
        <v>-0.543930941121913-1.9531648931476i</v>
      </c>
      <c r="D2429" t="str">
        <f t="shared" si="706"/>
        <v>3.47765223563782-1.916702869782i</v>
      </c>
      <c r="E2429" t="str">
        <f t="shared" si="707"/>
        <v>165.129919643626+7.5733548701465i</v>
      </c>
      <c r="F2429" t="str">
        <f t="shared" si="708"/>
        <v>2.90983372427409-17.6214511397071i</v>
      </c>
      <c r="G2429" t="str">
        <f t="shared" si="709"/>
        <v>0.999973818558591-0.00511671339255757i</v>
      </c>
      <c r="H2429" t="str">
        <f t="shared" si="710"/>
        <v>530.272704848167-546.011862563045i</v>
      </c>
      <c r="I2429" t="str">
        <f t="shared" si="711"/>
        <v>-54.6955922951687-74.0217295174684i</v>
      </c>
      <c r="K2429" t="str">
        <f t="shared" si="712"/>
        <v>0.0045766972316787-0.0242829290326827i</v>
      </c>
      <c r="L2429" t="str">
        <f t="shared" si="713"/>
        <v>0.000833333333333333-0.0950433253778328i</v>
      </c>
      <c r="M2429" t="str">
        <f t="shared" si="714"/>
        <v>0.005-0.033443052459152i</v>
      </c>
      <c r="N2429">
        <f t="shared" si="715"/>
        <v>74.438173778183142</v>
      </c>
      <c r="O2429">
        <f t="shared" si="716"/>
        <v>6.1391725877767067</v>
      </c>
      <c r="P2429" s="3">
        <f t="shared" si="717"/>
        <v>6.1391725877767067</v>
      </c>
      <c r="Q2429" s="3">
        <f t="shared" si="718"/>
        <v>-105.56182622181686</v>
      </c>
      <c r="R2429">
        <f t="shared" si="719"/>
        <v>74.438173778183142</v>
      </c>
      <c r="S2429">
        <f t="shared" si="720"/>
        <v>8.483036981573612</v>
      </c>
      <c r="T2429">
        <f t="shared" si="703"/>
        <v>6.1391725877767067</v>
      </c>
    </row>
    <row r="2430" spans="1:20" x14ac:dyDescent="0.25">
      <c r="A2430">
        <f t="shared" si="704"/>
        <v>53503.035197511352</v>
      </c>
      <c r="B2430">
        <f t="shared" si="721"/>
        <v>8515.2725221035926</v>
      </c>
      <c r="C2430" t="str">
        <f t="shared" si="705"/>
        <v>-0.538215660687859-1.94612220136225i</v>
      </c>
      <c r="D2430" t="str">
        <f t="shared" si="706"/>
        <v>3.477648636295-1.90975450783778i</v>
      </c>
      <c r="E2430" t="str">
        <f t="shared" si="707"/>
        <v>165.200280729371+7.59638819420228i</v>
      </c>
      <c r="F2430" t="str">
        <f t="shared" si="708"/>
        <v>2.90983314417844-17.5548560564315i</v>
      </c>
      <c r="G2430" t="str">
        <f t="shared" si="709"/>
        <v>0.999973619206835-0.00513615587952059i</v>
      </c>
      <c r="H2430" t="str">
        <f t="shared" si="710"/>
        <v>507.475283728106-546.376035125271i</v>
      </c>
      <c r="I2430" t="str">
        <f t="shared" si="711"/>
        <v>-54.9418238069371-71.0802205485045i</v>
      </c>
      <c r="K2430" t="str">
        <f t="shared" si="712"/>
        <v>0.0045631511706142-0.0241927095240405i</v>
      </c>
      <c r="L2430" t="str">
        <f t="shared" si="713"/>
        <v>0.000833333333333333-0.0946835279715415i</v>
      </c>
      <c r="M2430" t="str">
        <f t="shared" si="714"/>
        <v>0.005-0.0333164499493444i</v>
      </c>
      <c r="N2430">
        <f t="shared" si="715"/>
        <v>74.540791281389815</v>
      </c>
      <c r="O2430">
        <f t="shared" si="716"/>
        <v>6.1034792513807288</v>
      </c>
      <c r="P2430" s="3">
        <f t="shared" si="717"/>
        <v>6.1034792513807288</v>
      </c>
      <c r="Q2430" s="3">
        <f t="shared" si="718"/>
        <v>-105.45920871861018</v>
      </c>
      <c r="R2430">
        <f t="shared" si="719"/>
        <v>74.540791281389815</v>
      </c>
      <c r="S2430">
        <f t="shared" si="720"/>
        <v>8.5152725221035919</v>
      </c>
      <c r="T2430">
        <f t="shared" si="703"/>
        <v>6.1034792513807288</v>
      </c>
    </row>
    <row r="2431" spans="1:20" x14ac:dyDescent="0.25">
      <c r="A2431">
        <f t="shared" si="704"/>
        <v>53706.346731261889</v>
      </c>
      <c r="B2431">
        <f t="shared" si="721"/>
        <v>8547.6305576875857</v>
      </c>
      <c r="C2431" t="str">
        <f t="shared" si="705"/>
        <v>-0.532543800338988-1.93911411094477i</v>
      </c>
      <c r="D2431" t="str">
        <f t="shared" si="706"/>
        <v>3.47764500955272-1.90283361771186i</v>
      </c>
      <c r="E2431" t="str">
        <f t="shared" si="707"/>
        <v>165.2712073609+7.61937988545766i</v>
      </c>
      <c r="F2431" t="str">
        <f t="shared" si="708"/>
        <v>2.90983255966593-17.4885135056085i</v>
      </c>
      <c r="G2431" t="str">
        <f t="shared" si="709"/>
        <v>0.999973418337208-0.00515567223621727i</v>
      </c>
      <c r="H2431" t="str">
        <f t="shared" si="710"/>
        <v>485.592161868522-545.758654158065i</v>
      </c>
      <c r="I2431" t="str">
        <f t="shared" si="711"/>
        <v>-55.0544271194463-68.2490190361903i</v>
      </c>
      <c r="K2431" t="str">
        <f t="shared" si="712"/>
        <v>0.00454970588220525-0.0241028229701976i</v>
      </c>
      <c r="L2431" t="str">
        <f t="shared" si="713"/>
        <v>0.000833333333333333-0.0943250926195867i</v>
      </c>
      <c r="M2431" t="str">
        <f t="shared" si="714"/>
        <v>0.005-0.0331903267078546i</v>
      </c>
      <c r="N2431">
        <f t="shared" si="715"/>
        <v>74.643325154246412</v>
      </c>
      <c r="O2431">
        <f t="shared" si="716"/>
        <v>6.0678606306193448</v>
      </c>
      <c r="P2431" s="3">
        <f t="shared" si="717"/>
        <v>6.0678606306193448</v>
      </c>
      <c r="Q2431" s="3">
        <f t="shared" si="718"/>
        <v>-105.35667484575359</v>
      </c>
      <c r="R2431">
        <f t="shared" si="719"/>
        <v>74.643325154246412</v>
      </c>
      <c r="S2431">
        <f t="shared" si="720"/>
        <v>8.5476305576875848</v>
      </c>
      <c r="T2431">
        <f t="shared" si="703"/>
        <v>6.0678606306193448</v>
      </c>
    </row>
    <row r="2432" spans="1:20" x14ac:dyDescent="0.25">
      <c r="A2432">
        <f t="shared" si="704"/>
        <v>53910.43084884069</v>
      </c>
      <c r="B2432">
        <f t="shared" si="721"/>
        <v>8580.1115538067988</v>
      </c>
      <c r="C2432" t="str">
        <f t="shared" si="705"/>
        <v>-0.526915046089244-1.93214045743466i</v>
      </c>
      <c r="D2432" t="str">
        <f t="shared" si="706"/>
        <v>3.47764135520247-1.89594009983757i</v>
      </c>
      <c r="E2432" t="str">
        <f t="shared" si="707"/>
        <v>165.342704198654+7.6423282728623i</v>
      </c>
      <c r="F2432" t="str">
        <f t="shared" si="708"/>
        <v>2.90983197070291-17.4224225328778i</v>
      </c>
      <c r="G2432" t="str">
        <f t="shared" si="709"/>
        <v>0.999973215938153-0.00517526274321856i</v>
      </c>
      <c r="H2432" t="str">
        <f t="shared" si="710"/>
        <v>464.627010117391-544.275684961931i</v>
      </c>
      <c r="I2432" t="str">
        <f t="shared" si="711"/>
        <v>-55.0483249934846-65.5294953531898i</v>
      </c>
      <c r="K2432" t="str">
        <f t="shared" si="712"/>
        <v>0.00453636061783699-0.0240132682462161i</v>
      </c>
      <c r="L2432" t="str">
        <f t="shared" si="713"/>
        <v>0.000833333333333333-0.0939680141657564i</v>
      </c>
      <c r="M2432" t="str">
        <f t="shared" si="714"/>
        <v>0.005-0.0330646809203573i</v>
      </c>
      <c r="N2432">
        <f t="shared" si="715"/>
        <v>74.74577423387565</v>
      </c>
      <c r="O2432">
        <f t="shared" si="716"/>
        <v>6.0323167902584443</v>
      </c>
      <c r="P2432" s="3">
        <f t="shared" si="717"/>
        <v>6.0323167902584443</v>
      </c>
      <c r="Q2432" s="3">
        <f t="shared" si="718"/>
        <v>-105.25422576612435</v>
      </c>
      <c r="R2432">
        <f t="shared" si="719"/>
        <v>74.74577423387565</v>
      </c>
      <c r="S2432">
        <f t="shared" si="720"/>
        <v>8.5801115538067982</v>
      </c>
      <c r="T2432">
        <f t="shared" si="703"/>
        <v>6.0323167902584443</v>
      </c>
    </row>
    <row r="2433" spans="1:20" x14ac:dyDescent="0.25">
      <c r="A2433">
        <f t="shared" si="704"/>
        <v>54115.290486066282</v>
      </c>
      <c r="B2433">
        <f t="shared" si="721"/>
        <v>8612.7159777112647</v>
      </c>
      <c r="C2433" t="str">
        <f t="shared" si="705"/>
        <v>-0.521329086329472-1.92520107769427i</v>
      </c>
      <c r="D2433" t="str">
        <f t="shared" si="706"/>
        <v>3.47763767303417-1.88907385504192i</v>
      </c>
      <c r="E2433" t="str">
        <f t="shared" si="707"/>
        <v>165.414775944114+7.66523165644901i</v>
      </c>
      <c r="F2433" t="str">
        <f t="shared" si="708"/>
        <v>2.90983137725552-17.3565821874979i</v>
      </c>
      <c r="G2433" t="str">
        <f t="shared" si="709"/>
        <v>0.999973011998025-0.00519492768215997i</v>
      </c>
      <c r="H2433" t="str">
        <f t="shared" si="710"/>
        <v>444.574156575526-542.03389680595i</v>
      </c>
      <c r="I2433" t="str">
        <f t="shared" si="711"/>
        <v>-54.9373268349965-62.9217441707571i</v>
      </c>
      <c r="K2433" t="str">
        <f t="shared" si="712"/>
        <v>0.00452311463427768-0.0239240442300583i</v>
      </c>
      <c r="L2433" t="str">
        <f t="shared" si="713"/>
        <v>0.000833333333333333-0.093612287473358i</v>
      </c>
      <c r="M2433" t="str">
        <f t="shared" si="714"/>
        <v>0.005-0.0329395107793955i</v>
      </c>
      <c r="N2433">
        <f t="shared" si="715"/>
        <v>74.848137357404397</v>
      </c>
      <c r="O2433">
        <f t="shared" si="716"/>
        <v>5.9968477965304077</v>
      </c>
      <c r="P2433" s="3">
        <f t="shared" si="717"/>
        <v>5.9968477965304077</v>
      </c>
      <c r="Q2433" s="3">
        <f t="shared" si="718"/>
        <v>-105.1518626425956</v>
      </c>
      <c r="R2433">
        <f t="shared" si="719"/>
        <v>74.848137357404397</v>
      </c>
      <c r="S2433">
        <f t="shared" si="720"/>
        <v>8.6127159777112645</v>
      </c>
      <c r="T2433">
        <f t="shared" si="703"/>
        <v>5.9968477965304077</v>
      </c>
    </row>
    <row r="2434" spans="1:20" x14ac:dyDescent="0.25">
      <c r="A2434">
        <f t="shared" si="704"/>
        <v>54320.928589913339</v>
      </c>
      <c r="B2434">
        <f t="shared" si="721"/>
        <v>8645.4442984265679</v>
      </c>
      <c r="C2434" t="str">
        <f t="shared" si="705"/>
        <v>-0.515785611812357-1.91829580989881i</v>
      </c>
      <c r="D2434" t="str">
        <f t="shared" si="706"/>
        <v>3.47763396283611-1.88223478454418i</v>
      </c>
      <c r="E2434" t="str">
        <f t="shared" si="707"/>
        <v>165.487427340189+7.68808830688063i</v>
      </c>
      <c r="F2434" t="str">
        <f t="shared" si="708"/>
        <v>2.90983077928959-17.2909915223328i</v>
      </c>
      <c r="G2434" t="str">
        <f t="shared" si="709"/>
        <v>0.999972806505091-0.00521466733574576i</v>
      </c>
      <c r="H2434" t="str">
        <f t="shared" si="710"/>
        <v>425.420399579437-539.130926258722i</v>
      </c>
      <c r="I2434" t="str">
        <f t="shared" si="711"/>
        <v>-54.7341228336002-60.4248186953475i</v>
      </c>
      <c r="K2434" t="str">
        <f t="shared" si="712"/>
        <v>0.00450996719364148-0.023835149802591i</v>
      </c>
      <c r="L2434" t="str">
        <f t="shared" si="713"/>
        <v>0.000833333333333333-0.0932579074251425i</v>
      </c>
      <c r="M2434" t="str">
        <f t="shared" si="714"/>
        <v>0.005-0.0328148144843549i</v>
      </c>
      <c r="N2434">
        <f t="shared" si="715"/>
        <v>74.950413361812139</v>
      </c>
      <c r="O2434">
        <f t="shared" si="716"/>
        <v>5.9614537171552069</v>
      </c>
      <c r="P2434" s="3">
        <f t="shared" si="717"/>
        <v>5.9614537171552069</v>
      </c>
      <c r="Q2434" s="3">
        <f t="shared" si="718"/>
        <v>-105.04958663818786</v>
      </c>
      <c r="R2434">
        <f t="shared" si="719"/>
        <v>74.950413361812139</v>
      </c>
      <c r="S2434">
        <f t="shared" si="720"/>
        <v>8.6454442984265683</v>
      </c>
      <c r="T2434">
        <f t="shared" si="703"/>
        <v>5.9614537171552069</v>
      </c>
    </row>
    <row r="2435" spans="1:20" x14ac:dyDescent="0.25">
      <c r="A2435">
        <f t="shared" si="704"/>
        <v>54527.348118555012</v>
      </c>
      <c r="B2435">
        <f t="shared" si="721"/>
        <v>8678.2969867605898</v>
      </c>
      <c r="C2435" t="str">
        <f t="shared" si="705"/>
        <v>-0.510284315637607-1.91142449352629i</v>
      </c>
      <c r="D2435" t="str">
        <f t="shared" si="706"/>
        <v>3.47763022439497-1.87542278995441i</v>
      </c>
      <c r="E2435" t="str">
        <f t="shared" si="707"/>
        <v>165.560663171598+7.71089646497228i</v>
      </c>
      <c r="F2435" t="str">
        <f t="shared" si="708"/>
        <v>2.90983017677074-17.2256495938383i</v>
      </c>
      <c r="G2435" t="str">
        <f t="shared" si="709"/>
        <v>0.99997259944753-0.00523448198775281i</v>
      </c>
      <c r="H2435" t="str">
        <f t="shared" si="710"/>
        <v>407.146592902202-535.655528252034i</v>
      </c>
      <c r="I2435" t="str">
        <f t="shared" si="711"/>
        <v>-54.4503040676614-58.036936989906i</v>
      </c>
      <c r="K2435" t="str">
        <f t="shared" si="712"/>
        <v>0.00449691756335134-0.0237465838475894i</v>
      </c>
      <c r="L2435" t="str">
        <f t="shared" si="713"/>
        <v>0.000833333333333333-0.0929048689232339i</v>
      </c>
      <c r="M2435" t="str">
        <f t="shared" si="714"/>
        <v>0.005-0.0326905902414375i</v>
      </c>
      <c r="N2435">
        <f t="shared" si="715"/>
        <v>75.052601083771918</v>
      </c>
      <c r="O2435">
        <f t="shared" si="716"/>
        <v>5.9261346213608217</v>
      </c>
      <c r="P2435" s="3">
        <f t="shared" si="717"/>
        <v>5.9261346213608217</v>
      </c>
      <c r="Q2435" s="3">
        <f t="shared" si="718"/>
        <v>-104.94739891622808</v>
      </c>
      <c r="R2435">
        <f t="shared" si="719"/>
        <v>75.052601083771918</v>
      </c>
      <c r="S2435">
        <f t="shared" si="720"/>
        <v>8.6782969867605892</v>
      </c>
      <c r="T2435">
        <f t="shared" si="703"/>
        <v>5.9261346213608217</v>
      </c>
    </row>
    <row r="2436" spans="1:20" x14ac:dyDescent="0.25">
      <c r="A2436">
        <f t="shared" si="704"/>
        <v>54734.552041405528</v>
      </c>
      <c r="B2436">
        <f t="shared" si="721"/>
        <v>8711.2745153102805</v>
      </c>
      <c r="C2436" t="str">
        <f t="shared" si="705"/>
        <v>-0.504824893237098-1.90458696934764i</v>
      </c>
      <c r="D2436" t="str">
        <f t="shared" si="706"/>
        <v>3.47762645749581-1.86863777327211i</v>
      </c>
      <c r="E2436" t="str">
        <f t="shared" si="707"/>
        <v>165.634488265247+7.73365434122092i</v>
      </c>
      <c r="F2436" t="str">
        <f t="shared" si="708"/>
        <v>2.90982956966429-17.1605554620482i</v>
      </c>
      <c r="G2436" t="str">
        <f t="shared" si="709"/>
        <v>0.999972390813427-0.00525437192303484i</v>
      </c>
      <c r="H2436" t="str">
        <f t="shared" si="710"/>
        <v>389.72901272554-531.687960805303i</v>
      </c>
      <c r="I2436" t="str">
        <f t="shared" si="711"/>
        <v>-54.0964015305532-55.7556611931727i</v>
      </c>
      <c r="K2436" t="str">
        <f t="shared" si="712"/>
        <v>0.00448396501610247-0.0236583452517414i</v>
      </c>
      <c r="L2436" t="str">
        <f t="shared" si="713"/>
        <v>0.000833333333333333-0.0925531668890554i</v>
      </c>
      <c r="M2436" t="str">
        <f t="shared" si="714"/>
        <v>0.005-0.0325668362636357i</v>
      </c>
      <c r="N2436">
        <f t="shared" si="715"/>
        <v>75.154699359494145</v>
      </c>
      <c r="O2436">
        <f t="shared" si="716"/>
        <v>5.8908905799036546</v>
      </c>
      <c r="P2436" s="3">
        <f t="shared" si="717"/>
        <v>5.8908905799036546</v>
      </c>
      <c r="Q2436" s="3">
        <f t="shared" si="718"/>
        <v>-104.84530064050585</v>
      </c>
      <c r="R2436">
        <f t="shared" si="719"/>
        <v>75.154699359494145</v>
      </c>
      <c r="S2436">
        <f t="shared" si="720"/>
        <v>8.7112745153102811</v>
      </c>
      <c r="T2436">
        <f t="shared" si="703"/>
        <v>5.8908905799036546</v>
      </c>
    </row>
    <row r="2437" spans="1:20" x14ac:dyDescent="0.25">
      <c r="A2437">
        <f t="shared" si="704"/>
        <v>54942.543339162876</v>
      </c>
      <c r="B2437">
        <f t="shared" si="721"/>
        <v>8744.3773584684604</v>
      </c>
      <c r="C2437" t="str">
        <f t="shared" si="705"/>
        <v>-0.499407042360318-1.89778307941717i</v>
      </c>
      <c r="D2437" t="str">
        <f t="shared" si="706"/>
        <v>3.47762266192209-1.86187963688477i</v>
      </c>
      <c r="E2437" t="str">
        <f t="shared" si="707"/>
        <v>165.708907490636+7.75636011531728i</v>
      </c>
      <c r="F2437" t="str">
        <f t="shared" si="708"/>
        <v>2.90982895793534-17.0957081905611i</v>
      </c>
      <c r="G2437" t="str">
        <f t="shared" si="709"/>
        <v>0.999972180590781-0.00527433742752636i</v>
      </c>
      <c r="H2437" t="str">
        <f t="shared" si="710"/>
        <v>373.140521569224-527.300459296503i</v>
      </c>
      <c r="I2437" t="str">
        <f t="shared" si="711"/>
        <v>-53.681938272984-53.5780512536446i</v>
      </c>
      <c r="K2437" t="str">
        <f t="shared" si="712"/>
        <v>0.00447110882982554-0.0235704329046515i</v>
      </c>
      <c r="L2437" t="str">
        <f t="shared" si="713"/>
        <v>0.000833333333333333-0.092202796263255i</v>
      </c>
      <c r="M2437" t="str">
        <f t="shared" si="714"/>
        <v>0.005-0.032443550770707i</v>
      </c>
      <c r="N2437">
        <f t="shared" si="715"/>
        <v>75.256707024564591</v>
      </c>
      <c r="O2437">
        <f t="shared" si="716"/>
        <v>5.8557216650900425</v>
      </c>
      <c r="P2437" s="3">
        <f t="shared" si="717"/>
        <v>5.8557216650900425</v>
      </c>
      <c r="Q2437" s="3">
        <f t="shared" si="718"/>
        <v>-104.74329297543541</v>
      </c>
      <c r="R2437">
        <f t="shared" si="719"/>
        <v>75.256707024564591</v>
      </c>
      <c r="S2437">
        <f t="shared" si="720"/>
        <v>8.7443773584684603</v>
      </c>
      <c r="T2437">
        <f t="shared" si="703"/>
        <v>5.8557216650900425</v>
      </c>
    </row>
    <row r="2438" spans="1:20" x14ac:dyDescent="0.25">
      <c r="A2438">
        <f t="shared" si="704"/>
        <v>55151.325003851693</v>
      </c>
      <c r="B2438">
        <f t="shared" si="721"/>
        <v>8777.605992430641</v>
      </c>
      <c r="C2438" t="str">
        <f t="shared" si="705"/>
        <v>-0.494030463059759-1.89101266706264i</v>
      </c>
      <c r="D2438" t="str">
        <f t="shared" si="706"/>
        <v>3.47761883745559-1.85514828356647i</v>
      </c>
      <c r="E2438" t="str">
        <f t="shared" si="707"/>
        <v>165.783925760237+7.77901193565346i</v>
      </c>
      <c r="F2438" t="str">
        <f t="shared" si="708"/>
        <v>2.90982834154866-17.0311068465266i</v>
      </c>
      <c r="G2438" t="str">
        <f t="shared" si="709"/>
        <v>0.999971968767496-0.00529437878824681i</v>
      </c>
      <c r="H2438" t="str">
        <f t="shared" si="710"/>
        <v>357.351547558796-522.557765141702i</v>
      </c>
      <c r="I2438" t="str">
        <f t="shared" si="711"/>
        <v>-53.2154899888843-51.5007952761789i</v>
      </c>
      <c r="K2438" t="str">
        <f t="shared" si="712"/>
        <v>0.00445834828765041-0.0234828456988439i</v>
      </c>
      <c r="L2438" t="str">
        <f t="shared" si="713"/>
        <v>0.000833333333333333-0.0918537520056342i</v>
      </c>
      <c r="M2438" t="str">
        <f t="shared" si="714"/>
        <v>0.005-0.0323207319891482i</v>
      </c>
      <c r="N2438">
        <f t="shared" si="715"/>
        <v>75.358622913781147</v>
      </c>
      <c r="O2438">
        <f t="shared" si="716"/>
        <v>5.8206279507953331</v>
      </c>
      <c r="P2438" s="3">
        <f t="shared" si="717"/>
        <v>5.8206279507953331</v>
      </c>
      <c r="Q2438" s="3">
        <f t="shared" si="718"/>
        <v>-104.64137708621885</v>
      </c>
      <c r="R2438">
        <f t="shared" si="719"/>
        <v>75.358622913781147</v>
      </c>
      <c r="S2438">
        <f t="shared" si="720"/>
        <v>8.7776059924306402</v>
      </c>
      <c r="T2438">
        <f t="shared" si="703"/>
        <v>5.8206279507953331</v>
      </c>
    </row>
    <row r="2439" spans="1:20" x14ac:dyDescent="0.25">
      <c r="A2439">
        <f t="shared" si="704"/>
        <v>55360.900038866326</v>
      </c>
      <c r="B2439">
        <f t="shared" si="721"/>
        <v>8810.9608952018771</v>
      </c>
      <c r="C2439" t="str">
        <f t="shared" si="705"/>
        <v>-0.488694857676573-1.88427557687598i</v>
      </c>
      <c r="D2439" t="str">
        <f t="shared" si="706"/>
        <v>3.47761498387642-1.8484436164765i</v>
      </c>
      <c r="E2439" t="str">
        <f t="shared" si="707"/>
        <v>165.859548029901+7.8016079188201i</v>
      </c>
      <c r="F2439" t="str">
        <f t="shared" si="708"/>
        <v>2.90982772046881-16.9667505006322i</v>
      </c>
      <c r="G2439" t="str">
        <f t="shared" si="709"/>
        <v>0.999971755331387-0.0053144962933047i</v>
      </c>
      <c r="H2439" t="str">
        <f t="shared" si="710"/>
        <v>342.330898802146-517.517681562275i</v>
      </c>
      <c r="I2439" t="str">
        <f t="shared" si="711"/>
        <v>-52.7047503694189-49.5203188188696i</v>
      </c>
      <c r="K2439" t="str">
        <f t="shared" si="712"/>
        <v>0.00444568267787003-0.0233955825297667i</v>
      </c>
      <c r="L2439" t="str">
        <f t="shared" si="713"/>
        <v>0.000833333333333333-0.0915060290950729i</v>
      </c>
      <c r="M2439" t="str">
        <f t="shared" si="714"/>
        <v>0.005-0.03219837815217i</v>
      </c>
      <c r="N2439">
        <f t="shared" si="715"/>
        <v>75.460445860988244</v>
      </c>
      <c r="O2439">
        <f t="shared" si="716"/>
        <v>5.7856095124853724</v>
      </c>
      <c r="P2439" s="3">
        <f t="shared" si="717"/>
        <v>5.7856095124853724</v>
      </c>
      <c r="Q2439" s="3">
        <f t="shared" si="718"/>
        <v>-104.53955413901176</v>
      </c>
      <c r="R2439">
        <f t="shared" si="719"/>
        <v>75.460445860988244</v>
      </c>
      <c r="S2439">
        <f t="shared" si="720"/>
        <v>8.8109608952018768</v>
      </c>
      <c r="T2439">
        <f t="shared" si="703"/>
        <v>5.7856095124853724</v>
      </c>
    </row>
    <row r="2440" spans="1:20" x14ac:dyDescent="0.25">
      <c r="A2440">
        <f t="shared" si="704"/>
        <v>55571.271459014024</v>
      </c>
      <c r="B2440">
        <f t="shared" si="721"/>
        <v>8844.4425466036446</v>
      </c>
      <c r="C2440" t="str">
        <f t="shared" si="705"/>
        <v>-0.483399930826205-1.87757165470378i</v>
      </c>
      <c r="D2440" t="str">
        <f t="shared" si="706"/>
        <v>3.47761110096304-1.84176553915792i</v>
      </c>
      <c r="E2440" t="str">
        <f t="shared" si="707"/>
        <v>165.935779299255+7.82414614909751i</v>
      </c>
      <c r="F2440" t="str">
        <f t="shared" si="708"/>
        <v>2.90982709466005-16.9026382270896i</v>
      </c>
      <c r="G2440" t="str">
        <f t="shared" si="709"/>
        <v>0.999971540270174-0.00533469023190165i</v>
      </c>
      <c r="H2440" t="str">
        <f t="shared" si="710"/>
        <v>328.046432753842-512.231635737627i</v>
      </c>
      <c r="I2440" t="str">
        <f t="shared" si="711"/>
        <v>-52.1565984022105-47.632875542996i</v>
      </c>
      <c r="K2440" t="str">
        <f t="shared" si="712"/>
        <v>0.0044331112939045-0.0233086422957945i</v>
      </c>
      <c r="L2440" t="str">
        <f t="shared" si="713"/>
        <v>0.000833333333333333-0.0911596225294605i</v>
      </c>
      <c r="M2440" t="str">
        <f t="shared" si="714"/>
        <v>0.005-0.0320764874996712i</v>
      </c>
      <c r="N2440">
        <f t="shared" si="715"/>
        <v>75.562174698910226</v>
      </c>
      <c r="O2440">
        <f t="shared" si="716"/>
        <v>5.7506664272362409</v>
      </c>
      <c r="P2440" s="3">
        <f t="shared" si="717"/>
        <v>5.7506664272362409</v>
      </c>
      <c r="Q2440" s="3">
        <f t="shared" si="718"/>
        <v>-104.43782530108977</v>
      </c>
      <c r="R2440">
        <f t="shared" si="719"/>
        <v>75.562174698910226</v>
      </c>
      <c r="S2440">
        <f t="shared" si="720"/>
        <v>8.8444425466036449</v>
      </c>
      <c r="T2440">
        <f t="shared" si="703"/>
        <v>5.7506664272362409</v>
      </c>
    </row>
    <row r="2441" spans="1:20" x14ac:dyDescent="0.25">
      <c r="A2441">
        <f t="shared" si="704"/>
        <v>55782.442290558276</v>
      </c>
      <c r="B2441">
        <f t="shared" si="721"/>
        <v>8878.051428280738</v>
      </c>
      <c r="C2441" t="str">
        <f t="shared" si="705"/>
        <v>-0.478145389384255-1.87090074763804i</v>
      </c>
      <c r="D2441" t="str">
        <f t="shared" si="706"/>
        <v>3.47760718849222-1.83511395553621i</v>
      </c>
      <c r="E2441" t="str">
        <f t="shared" si="707"/>
        <v>166.012624612106+7.84662467793635i</v>
      </c>
      <c r="F2441" t="str">
        <f t="shared" si="708"/>
        <v>2.90982646408639-16.8387691036216i</v>
      </c>
      <c r="G2441" t="str">
        <f t="shared" si="709"/>
        <v>0.999971323571483-0.00535496089433658i</v>
      </c>
      <c r="H2441" t="str">
        <f t="shared" si="710"/>
        <v>314.465599693674-506.745232114677i</v>
      </c>
      <c r="I2441" t="str">
        <f t="shared" si="711"/>
        <v>-51.5771655043655-45.8346215641865i</v>
      </c>
      <c r="K2441" t="str">
        <f t="shared" si="712"/>
        <v>0.00442063343426557-0.0232220238982325i</v>
      </c>
      <c r="L2441" t="str">
        <f t="shared" si="713"/>
        <v>0.000833333333333333-0.0908145273256235i</v>
      </c>
      <c r="M2441" t="str">
        <f t="shared" si="714"/>
        <v>0.005-0.031955058278214i</v>
      </c>
      <c r="N2441">
        <f t="shared" si="715"/>
        <v>75.663808258980495</v>
      </c>
      <c r="O2441">
        <f t="shared" si="716"/>
        <v>5.7157987737547247</v>
      </c>
      <c r="P2441" s="3">
        <f t="shared" si="717"/>
        <v>5.7157987737547247</v>
      </c>
      <c r="Q2441" s="3">
        <f t="shared" si="718"/>
        <v>-104.3361917410195</v>
      </c>
      <c r="R2441">
        <f t="shared" si="719"/>
        <v>75.663808258980495</v>
      </c>
      <c r="S2441">
        <f t="shared" si="720"/>
        <v>8.8780514282807381</v>
      </c>
      <c r="T2441">
        <f t="shared" si="703"/>
        <v>5.7157987737547247</v>
      </c>
    </row>
    <row r="2442" spans="1:20" x14ac:dyDescent="0.25">
      <c r="A2442">
        <f t="shared" si="704"/>
        <v>55994.415571262391</v>
      </c>
      <c r="B2442">
        <f t="shared" si="721"/>
        <v>8911.7880237082045</v>
      </c>
      <c r="C2442" t="str">
        <f t="shared" si="705"/>
        <v>-0.472930942472435-1.86426270400693i</v>
      </c>
      <c r="D2442" t="str">
        <f t="shared" si="706"/>
        <v>3.47760324623902-1.82848876991791i</v>
      </c>
      <c r="E2442" t="str">
        <f t="shared" si="707"/>
        <v>166.090089056855+7.86904152342894i</v>
      </c>
      <c r="F2442" t="str">
        <f t="shared" si="708"/>
        <v>2.90982582871154-16.775142211449i</v>
      </c>
      <c r="G2442" t="str">
        <f t="shared" si="709"/>
        <v>0.999971105222848-0.00537530857200986i</v>
      </c>
      <c r="H2442" t="str">
        <f t="shared" si="710"/>
        <v>301.555878153004-501.09878607657i</v>
      </c>
      <c r="I2442" t="str">
        <f t="shared" si="711"/>
        <v>-50.9719009592093-44.1216757205314i</v>
      </c>
      <c r="K2442" t="str">
        <f t="shared" si="712"/>
        <v>0.00440824840252088-0.0231357262413182i</v>
      </c>
      <c r="L2442" t="str">
        <f t="shared" si="713"/>
        <v>0.000833333333333333-0.0904707385192503i</v>
      </c>
      <c r="M2442" t="str">
        <f t="shared" si="714"/>
        <v>0.005-0.0318340887409982i</v>
      </c>
      <c r="N2442">
        <f t="shared" si="715"/>
        <v>75.765345371168252</v>
      </c>
      <c r="O2442">
        <f t="shared" si="716"/>
        <v>5.6810066323981987</v>
      </c>
      <c r="P2442" s="3">
        <f t="shared" si="717"/>
        <v>5.6810066323981987</v>
      </c>
      <c r="Q2442" s="3">
        <f t="shared" si="718"/>
        <v>-104.23465462883175</v>
      </c>
      <c r="R2442">
        <f t="shared" si="719"/>
        <v>75.765345371168252</v>
      </c>
      <c r="S2442">
        <f t="shared" si="720"/>
        <v>8.9117880237082048</v>
      </c>
      <c r="T2442">
        <f t="shared" si="703"/>
        <v>5.6810066323981987</v>
      </c>
    </row>
    <row r="2443" spans="1:20" x14ac:dyDescent="0.25">
      <c r="A2443">
        <f t="shared" si="704"/>
        <v>56207.194350433194</v>
      </c>
      <c r="B2443">
        <f t="shared" si="721"/>
        <v>8945.6528181982958</v>
      </c>
      <c r="C2443" t="str">
        <f t="shared" si="705"/>
        <v>-0.467756301444567-1.85765737336583i</v>
      </c>
      <c r="D2443" t="str">
        <f t="shared" si="706"/>
        <v>3.47759927397682-1.82188988698917i</v>
      </c>
      <c r="E2443" t="str">
        <f t="shared" si="707"/>
        <v>166.168177766904+7.89139466977447i</v>
      </c>
      <c r="F2443" t="str">
        <f t="shared" si="708"/>
        <v>2.90982518849894-16.7117566352769i</v>
      </c>
      <c r="G2443" t="str">
        <f t="shared" si="709"/>
        <v>0.999970885211706-0.00539573355742744i</v>
      </c>
      <c r="H2443" t="str">
        <f t="shared" si="710"/>
        <v>289.285118530176-495.3278306906i</v>
      </c>
      <c r="I2443" t="str">
        <f t="shared" si="711"/>
        <v>-50.3456345924624-42.4901677952897i</v>
      </c>
      <c r="K2443" t="str">
        <f t="shared" si="712"/>
        <v>0.004395955507259-0.0230497482322255i</v>
      </c>
      <c r="L2443" t="str">
        <f t="shared" si="713"/>
        <v>0.000833333333333333-0.0901282511648241i</v>
      </c>
      <c r="M2443" t="str">
        <f t="shared" si="714"/>
        <v>0.005-0.0317135771478365i</v>
      </c>
      <c r="N2443">
        <f t="shared" si="715"/>
        <v>75.866784863806117</v>
      </c>
      <c r="O2443">
        <f t="shared" si="716"/>
        <v>5.6462900851951145</v>
      </c>
      <c r="P2443" s="3">
        <f t="shared" si="717"/>
        <v>5.6462900851951145</v>
      </c>
      <c r="Q2443" s="3">
        <f t="shared" si="718"/>
        <v>-104.13321513619388</v>
      </c>
      <c r="R2443">
        <f t="shared" si="719"/>
        <v>75.866784863806117</v>
      </c>
      <c r="S2443">
        <f t="shared" si="720"/>
        <v>8.9456528181982957</v>
      </c>
      <c r="T2443">
        <f t="shared" si="703"/>
        <v>5.6462900851951145</v>
      </c>
    </row>
    <row r="2444" spans="1:20" x14ac:dyDescent="0.25">
      <c r="A2444">
        <f t="shared" si="704"/>
        <v>56420.781688964838</v>
      </c>
      <c r="B2444">
        <f t="shared" si="721"/>
        <v>8979.6462989074498</v>
      </c>
      <c r="C2444" t="str">
        <f t="shared" si="705"/>
        <v>-0.462621179872794-1.85108460648822i</v>
      </c>
      <c r="D2444" t="str">
        <f t="shared" si="706"/>
        <v>3.47759527147725-1.81531721181443i</v>
      </c>
      <c r="E2444" t="str">
        <f t="shared" si="707"/>
        <v>166.246895921073+7.91368206673092i</v>
      </c>
      <c r="F2444" t="str">
        <f t="shared" si="708"/>
        <v>2.90982454341176-16.648611463282i</v>
      </c>
      <c r="G2444" t="str">
        <f t="shared" si="709"/>
        <v>0.999970663525402-0.00541623614420505i</v>
      </c>
      <c r="H2444" t="str">
        <f t="shared" si="710"/>
        <v>277.621809414926-489.463591993916i</v>
      </c>
      <c r="I2444" t="str">
        <f t="shared" si="711"/>
        <v>-49.7026359900043-40.9362765311078i</v>
      </c>
      <c r="K2444" t="str">
        <f t="shared" si="712"/>
        <v>0.00438375406205426-0.0229640887810664i</v>
      </c>
      <c r="L2444" t="str">
        <f t="shared" si="713"/>
        <v>0.000833333333333333-0.0897870603355485i</v>
      </c>
      <c r="M2444" t="str">
        <f t="shared" si="714"/>
        <v>0.005-0.0315935217651289i</v>
      </c>
      <c r="N2444">
        <f t="shared" si="715"/>
        <v>75.968125563411036</v>
      </c>
      <c r="O2444">
        <f t="shared" si="716"/>
        <v>5.6116492158643663</v>
      </c>
      <c r="P2444" s="3">
        <f t="shared" si="717"/>
        <v>5.6116492158643663</v>
      </c>
      <c r="Q2444" s="3">
        <f t="shared" si="718"/>
        <v>-104.03187443658896</v>
      </c>
      <c r="R2444">
        <f t="shared" si="719"/>
        <v>75.968125563411036</v>
      </c>
      <c r="S2444">
        <f t="shared" si="720"/>
        <v>8.9796462989074506</v>
      </c>
      <c r="T2444">
        <f t="shared" si="703"/>
        <v>5.6116492158643663</v>
      </c>
    </row>
    <row r="2445" spans="1:20" x14ac:dyDescent="0.25">
      <c r="A2445">
        <f t="shared" si="704"/>
        <v>56635.18065938291</v>
      </c>
      <c r="B2445">
        <f t="shared" si="721"/>
        <v>9013.7689548432991</v>
      </c>
      <c r="C2445" t="str">
        <f t="shared" si="705"/>
        <v>-0.457525293533856-1.84454425535695i</v>
      </c>
      <c r="D2445" t="str">
        <f t="shared" si="706"/>
        <v>3.4775912385102-1.80877064983504i</v>
      </c>
      <c r="E2445" t="str">
        <f t="shared" si="707"/>
        <v>166.326248744022+7.93590162906214i</v>
      </c>
      <c r="F2445" t="str">
        <f t="shared" si="708"/>
        <v>2.90982389341288-16.5857057870991i</v>
      </c>
      <c r="G2445" t="str">
        <f t="shared" si="709"/>
        <v>0.999970440151179-0.00543681662707245i</v>
      </c>
      <c r="H2445" t="str">
        <f t="shared" si="710"/>
        <v>266.535279411384-483.533430365247i</v>
      </c>
      <c r="I2445" t="str">
        <f t="shared" si="711"/>
        <v>-49.0466698421641-39.4562590657264i</v>
      </c>
      <c r="K2445" t="str">
        <f t="shared" si="712"/>
        <v>0.00437164338543207-0.0228787468008943i</v>
      </c>
      <c r="L2445" t="str">
        <f t="shared" si="713"/>
        <v>0.000833333333333333-0.0894471611232803i</v>
      </c>
      <c r="M2445" t="str">
        <f t="shared" si="714"/>
        <v>0.005-0.0314739208658388i</v>
      </c>
      <c r="N2445">
        <f t="shared" si="715"/>
        <v>76.069366294506111</v>
      </c>
      <c r="O2445">
        <f t="shared" si="716"/>
        <v>5.57708410983569</v>
      </c>
      <c r="P2445" s="3">
        <f t="shared" si="717"/>
        <v>5.57708410983569</v>
      </c>
      <c r="Q2445" s="3">
        <f t="shared" si="718"/>
        <v>-103.93063370549389</v>
      </c>
      <c r="R2445">
        <f t="shared" si="719"/>
        <v>76.069366294506111</v>
      </c>
      <c r="S2445">
        <f t="shared" si="720"/>
        <v>9.0137689548432984</v>
      </c>
      <c r="T2445">
        <f t="shared" si="703"/>
        <v>5.57708410983569</v>
      </c>
    </row>
    <row r="2446" spans="1:20" x14ac:dyDescent="0.25">
      <c r="A2446">
        <f t="shared" si="704"/>
        <v>56850.394345888577</v>
      </c>
      <c r="B2446">
        <f t="shared" si="721"/>
        <v>9048.0212768717047</v>
      </c>
      <c r="C2446" t="str">
        <f t="shared" si="705"/>
        <v>-0.452468360395515-1.8380361731554i</v>
      </c>
      <c r="D2446" t="str">
        <f t="shared" si="706"/>
        <v>3.47758717484382-1.80225010686792i</v>
      </c>
      <c r="E2446" t="str">
        <f t="shared" si="707"/>
        <v>166.406241506673+7.95805123597022i</v>
      </c>
      <c r="F2446" t="str">
        <f t="shared" si="708"/>
        <v>2.90982323846495-16.5230387018083i</v>
      </c>
      <c r="G2446" t="str">
        <f t="shared" si="709"/>
        <v>0.999970215076188-0.00545747530187753i</v>
      </c>
      <c r="H2446" t="str">
        <f t="shared" si="710"/>
        <v>255.995845586448-477.561247090607i</v>
      </c>
      <c r="I2446" t="str">
        <f t="shared" si="711"/>
        <v>-48.3810472134454-38.046473216849i</v>
      </c>
      <c r="K2446" t="str">
        <f t="shared" si="712"/>
        <v>0.00435962280083418-0.0227937212077055i</v>
      </c>
      <c r="L2446" t="str">
        <f t="shared" si="713"/>
        <v>0.000833333333333333-0.0891085486384543i</v>
      </c>
      <c r="M2446" t="str">
        <f t="shared" si="714"/>
        <v>0.005-0.0313547727294668i</v>
      </c>
      <c r="N2446">
        <f t="shared" si="715"/>
        <v>76.170505879437641</v>
      </c>
      <c r="O2446">
        <f t="shared" si="716"/>
        <v>5.5425948542690984</v>
      </c>
      <c r="P2446" s="3">
        <f t="shared" si="717"/>
        <v>5.5425948542690984</v>
      </c>
      <c r="Q2446" s="3">
        <f t="shared" si="718"/>
        <v>-103.82949412056236</v>
      </c>
      <c r="R2446">
        <f t="shared" si="719"/>
        <v>76.170505879437641</v>
      </c>
      <c r="S2446">
        <f t="shared" si="720"/>
        <v>9.0480212768717045</v>
      </c>
      <c r="T2446">
        <f t="shared" si="703"/>
        <v>5.5425948542690984</v>
      </c>
    </row>
    <row r="2447" spans="1:20" x14ac:dyDescent="0.25">
      <c r="A2447">
        <f t="shared" si="704"/>
        <v>57066.425844402955</v>
      </c>
      <c r="B2447">
        <f t="shared" si="721"/>
        <v>9082.4037577238178</v>
      </c>
      <c r="C2447" t="str">
        <f t="shared" si="705"/>
        <v>-0.447450100603034-1.83156021425888i</v>
      </c>
      <c r="D2447" t="str">
        <f t="shared" si="706"/>
        <v>3.47758308024451-1.79575548910415i</v>
      </c>
      <c r="E2447" t="str">
        <f t="shared" si="707"/>
        <v>166.486879526636+7.98012873052386i</v>
      </c>
      <c r="F2447" t="str">
        <f t="shared" si="708"/>
        <v>2.90982257853021-16.460609305922i</v>
      </c>
      <c r="G2447" t="str">
        <f t="shared" si="709"/>
        <v>0.999969988287479-0.00547821246559064i</v>
      </c>
      <c r="H2447" t="str">
        <f t="shared" si="710"/>
        <v>245.974918123245-471.567856365234i</v>
      </c>
      <c r="I2447" t="str">
        <f t="shared" si="711"/>
        <v>-47.708672694801-36.7033938531458i</v>
      </c>
      <c r="K2447" t="str">
        <f t="shared" si="712"/>
        <v>0.0043476916365844-0.0227090109204422i</v>
      </c>
      <c r="L2447" t="str">
        <f t="shared" si="713"/>
        <v>0.000833333333333333-0.0887712180100165i</v>
      </c>
      <c r="M2447" t="str">
        <f t="shared" si="714"/>
        <v>0.005-0.031236075642027i</v>
      </c>
      <c r="N2447">
        <f t="shared" si="715"/>
        <v>76.271543138192612</v>
      </c>
      <c r="O2447">
        <f t="shared" si="716"/>
        <v>5.5081815380746963</v>
      </c>
      <c r="P2447" s="3">
        <f t="shared" si="717"/>
        <v>5.5081815380746963</v>
      </c>
      <c r="Q2447" s="3">
        <f t="shared" si="718"/>
        <v>-103.72845686180739</v>
      </c>
      <c r="R2447">
        <f t="shared" si="719"/>
        <v>76.271543138192612</v>
      </c>
      <c r="S2447">
        <f t="shared" si="720"/>
        <v>9.0824037577238173</v>
      </c>
      <c r="T2447">
        <f t="shared" si="703"/>
        <v>5.5081815380746963</v>
      </c>
    </row>
    <row r="2448" spans="1:20" x14ac:dyDescent="0.25">
      <c r="A2448">
        <f t="shared" si="704"/>
        <v>57283.278262611682</v>
      </c>
      <c r="B2448">
        <f t="shared" si="721"/>
        <v>9116.916892003168</v>
      </c>
      <c r="C2448" t="str">
        <f t="shared" si="705"/>
        <v>-0.442470236465847-1.82511623422608i</v>
      </c>
      <c r="D2448" t="str">
        <f t="shared" si="706"/>
        <v>3.47757895447688-1.78928670310767i</v>
      </c>
      <c r="E2448" t="str">
        <f t="shared" si="707"/>
        <v>166.568168168644+8.00213191907322i</v>
      </c>
      <c r="F2448" t="str">
        <f t="shared" si="708"/>
        <v>2.90982191357079-16.3984167013717i</v>
      </c>
      <c r="G2448" t="str">
        <f t="shared" si="709"/>
        <v>0.999969759772005-0.00549902841630881i</v>
      </c>
      <c r="H2448" t="str">
        <f t="shared" si="710"/>
        <v>236.445069352532-465.571323772181i</v>
      </c>
      <c r="I2448" t="str">
        <f t="shared" si="711"/>
        <v>-47.032087509366-35.4236244131692i</v>
      </c>
      <c r="K2448" t="str">
        <f t="shared" si="712"/>
        <v>0.00433584922585449-0.0226246148609941i</v>
      </c>
      <c r="L2448" t="str">
        <f t="shared" si="713"/>
        <v>0.000833333333333333-0.0884351643853522i</v>
      </c>
      <c r="M2448" t="str">
        <f t="shared" si="714"/>
        <v>0.005-0.0311178278960222i</v>
      </c>
      <c r="N2448">
        <f t="shared" si="715"/>
        <v>76.372476888211125</v>
      </c>
      <c r="O2448">
        <f t="shared" si="716"/>
        <v>5.4738442519322899</v>
      </c>
      <c r="P2448" s="3">
        <f t="shared" si="717"/>
        <v>5.4738442519322899</v>
      </c>
      <c r="Q2448" s="3">
        <f t="shared" si="718"/>
        <v>-103.62752311178888</v>
      </c>
      <c r="R2448">
        <f t="shared" si="719"/>
        <v>76.372476888211125</v>
      </c>
      <c r="S2448">
        <f t="shared" si="720"/>
        <v>9.116916892003168</v>
      </c>
      <c r="T2448">
        <f t="shared" si="703"/>
        <v>5.4738442519322899</v>
      </c>
    </row>
    <row r="2449" spans="1:20" x14ac:dyDescent="0.25">
      <c r="A2449">
        <f t="shared" si="704"/>
        <v>57500.954720009606</v>
      </c>
      <c r="B2449">
        <f t="shared" si="721"/>
        <v>9151.5611761927794</v>
      </c>
      <c r="C2449" t="str">
        <f t="shared" si="705"/>
        <v>-0.437528492444334-1.81870408979063i</v>
      </c>
      <c r="D2449" t="str">
        <f t="shared" si="706"/>
        <v>3.47757479730374-1.78284365581394i</v>
      </c>
      <c r="E2449" t="str">
        <f t="shared" si="707"/>
        <v>166.650112844987+8.02405857065382i</v>
      </c>
      <c r="F2449" t="str">
        <f t="shared" si="708"/>
        <v>2.90982124354837-16.3364599934954i</v>
      </c>
      <c r="G2449" t="str">
        <f t="shared" si="709"/>
        <v>0.99996952951662-0.00551992345325995i</v>
      </c>
      <c r="H2449" t="str">
        <f t="shared" si="710"/>
        <v>227.380074079557-459.587272815281i</v>
      </c>
      <c r="I2449" t="str">
        <f t="shared" si="711"/>
        <v>-46.3535087215458-34.2039044762532i</v>
      </c>
      <c r="K2449" t="str">
        <f t="shared" si="712"/>
        <v>0.00432409490663013-0.0225405319542003i</v>
      </c>
      <c r="L2449" t="str">
        <f t="shared" si="713"/>
        <v>0.000833333333333333-0.088100382930217i</v>
      </c>
      <c r="M2449" t="str">
        <f t="shared" si="714"/>
        <v>0.005-0.0310000277904186i</v>
      </c>
      <c r="N2449">
        <f t="shared" si="715"/>
        <v>76.473305944196781</v>
      </c>
      <c r="O2449">
        <f t="shared" si="716"/>
        <v>5.4395830883108758</v>
      </c>
      <c r="P2449" s="3">
        <f t="shared" si="717"/>
        <v>5.4395830883108758</v>
      </c>
      <c r="Q2449" s="3">
        <f t="shared" si="718"/>
        <v>-103.52669405580322</v>
      </c>
      <c r="R2449">
        <f t="shared" si="719"/>
        <v>76.473305944196781</v>
      </c>
      <c r="S2449">
        <f t="shared" si="720"/>
        <v>9.1515611761927786</v>
      </c>
      <c r="T2449">
        <f t="shared" si="703"/>
        <v>5.4395830883108758</v>
      </c>
    </row>
    <row r="2450" spans="1:20" x14ac:dyDescent="0.25">
      <c r="A2450">
        <f t="shared" si="704"/>
        <v>57719.458347945641</v>
      </c>
      <c r="B2450">
        <f t="shared" si="721"/>
        <v>9186.3371086623119</v>
      </c>
      <c r="C2450" t="str">
        <f t="shared" si="705"/>
        <v>-0.432624595136635-1.81232363885275i</v>
      </c>
      <c r="D2450" t="str">
        <f t="shared" si="706"/>
        <v>3.47757060848609-1.77642625452853i</v>
      </c>
      <c r="E2450" t="str">
        <f t="shared" si="707"/>
        <v>166.732719015946+8.04590641638414i</v>
      </c>
      <c r="F2450" t="str">
        <f t="shared" si="708"/>
        <v>2.9098205684244-16.2747382910243i</v>
      </c>
      <c r="G2450" t="str">
        <f t="shared" si="709"/>
        <v>0.999969297508076-0.00554089787680722i</v>
      </c>
      <c r="H2450" t="str">
        <f t="shared" si="710"/>
        <v>218.754927018568-453.629161421382i</v>
      </c>
      <c r="I2450" t="str">
        <f t="shared" si="711"/>
        <v>-45.6748647513754-33.041114149577i</v>
      </c>
      <c r="K2450" t="str">
        <f t="shared" si="712"/>
        <v>0.00431242802167728-0.0224567611278516i</v>
      </c>
      <c r="L2450" t="str">
        <f t="shared" si="713"/>
        <v>0.000833333333333333-0.0877668688286679i</v>
      </c>
      <c r="M2450" t="str">
        <f t="shared" si="714"/>
        <v>0.005-0.0308826736306223i</v>
      </c>
      <c r="N2450">
        <f t="shared" si="715"/>
        <v>76.574029117927125</v>
      </c>
      <c r="O2450">
        <f t="shared" si="716"/>
        <v>5.4053981414879315</v>
      </c>
      <c r="P2450" s="3">
        <f t="shared" si="717"/>
        <v>5.4053981414879315</v>
      </c>
      <c r="Q2450" s="3">
        <f t="shared" si="718"/>
        <v>-103.42597088207287</v>
      </c>
      <c r="R2450">
        <f t="shared" si="719"/>
        <v>76.574029117927125</v>
      </c>
      <c r="S2450">
        <f t="shared" si="720"/>
        <v>9.1863371086623111</v>
      </c>
      <c r="T2450">
        <f t="shared" si="703"/>
        <v>5.4053981414879315</v>
      </c>
    </row>
    <row r="2451" spans="1:20" x14ac:dyDescent="0.25">
      <c r="A2451">
        <f t="shared" si="704"/>
        <v>57938.792289667828</v>
      </c>
      <c r="B2451">
        <f t="shared" si="721"/>
        <v>9221.2451896752282</v>
      </c>
      <c r="C2451" t="str">
        <f t="shared" si="705"/>
        <v>-0.42775827326568-1.80597474047106i</v>
      </c>
      <c r="D2451" t="str">
        <f t="shared" si="706"/>
        <v>3.47756638778315-1.77003440692587i</v>
      </c>
      <c r="E2451" t="str">
        <f t="shared" si="707"/>
        <v>166.815992190246+8.06767314885034i</v>
      </c>
      <c r="F2451" t="str">
        <f t="shared" si="708"/>
        <v>2.90981988816006-16.2132507060703i</v>
      </c>
      <c r="G2451" t="str">
        <f t="shared" si="709"/>
        <v>0.999969063733025-0.00556195198845325i</v>
      </c>
      <c r="H2451" t="str">
        <f t="shared" si="710"/>
        <v>210.545842186136-447.708530513994i</v>
      </c>
      <c r="I2451" t="str">
        <f t="shared" si="711"/>
        <v>-44.9978274276477-31.932275913112i</v>
      </c>
      <c r="K2451" t="str">
        <f t="shared" si="712"/>
        <v>0.00430084791850857-0.0223733013126912i</v>
      </c>
      <c r="L2451" t="str">
        <f t="shared" si="713"/>
        <v>0.000833333333333333-0.087434617282993i</v>
      </c>
      <c r="M2451" t="str">
        <f t="shared" si="714"/>
        <v>0.005-0.0307657637284542i</v>
      </c>
      <c r="N2451">
        <f t="shared" si="715"/>
        <v>76.674645218058686</v>
      </c>
      <c r="O2451">
        <f t="shared" si="716"/>
        <v>5.3712895075689291</v>
      </c>
      <c r="P2451" s="3">
        <f t="shared" si="717"/>
        <v>5.3712895075689291</v>
      </c>
      <c r="Q2451" s="3">
        <f t="shared" si="718"/>
        <v>-103.32535478194131</v>
      </c>
      <c r="R2451">
        <f t="shared" si="719"/>
        <v>76.674645218058686</v>
      </c>
      <c r="S2451">
        <f t="shared" si="720"/>
        <v>9.2212451896752281</v>
      </c>
      <c r="T2451">
        <f t="shared" si="703"/>
        <v>5.3712895075689291</v>
      </c>
    </row>
    <row r="2452" spans="1:20" x14ac:dyDescent="0.25">
      <c r="A2452">
        <f t="shared" si="704"/>
        <v>58158.95970036857</v>
      </c>
      <c r="B2452">
        <f t="shared" si="721"/>
        <v>9256.2859213959946</v>
      </c>
      <c r="C2452" t="str">
        <f t="shared" si="705"/>
        <v>-0.422929257666283-1.79965725485437i</v>
      </c>
      <c r="D2452" t="str">
        <f t="shared" si="706"/>
        <v>3.47756213495229-1.76366802104788i</v>
      </c>
      <c r="E2452" t="str">
        <f t="shared" si="707"/>
        <v>166.899937925492+8.08935642147949i</v>
      </c>
      <c r="F2452" t="str">
        <f t="shared" si="708"/>
        <v>2.90981920271621-16.1519963541134i</v>
      </c>
      <c r="G2452" t="str">
        <f t="shared" si="709"/>
        <v>0.99996882817802-0.0055830860908445i</v>
      </c>
      <c r="H2452" t="str">
        <f t="shared" si="710"/>
        <v>202.730238276505-441.835226836912i</v>
      </c>
      <c r="I2452" t="str">
        <f t="shared" si="711"/>
        <v>-44.3238408295631-30.8745544580193i</v>
      </c>
      <c r="K2452" t="str">
        <f t="shared" si="712"/>
        <v>0.00428935394934994-0.0222901514424166i</v>
      </c>
      <c r="L2452" t="str">
        <f t="shared" si="713"/>
        <v>0.000833333333333333-0.0871036235136406i</v>
      </c>
      <c r="M2452" t="str">
        <f t="shared" si="714"/>
        <v>0.005-0.030649296402126i</v>
      </c>
      <c r="N2452">
        <f t="shared" si="715"/>
        <v>76.775153049930537</v>
      </c>
      <c r="O2452">
        <f t="shared" si="716"/>
        <v>5.3372572845061992</v>
      </c>
      <c r="P2452" s="3">
        <f t="shared" si="717"/>
        <v>5.3372572845061992</v>
      </c>
      <c r="Q2452" s="3">
        <f t="shared" si="718"/>
        <v>-103.22484695006946</v>
      </c>
      <c r="R2452">
        <f t="shared" si="719"/>
        <v>76.775153049930537</v>
      </c>
      <c r="S2452">
        <f t="shared" si="720"/>
        <v>9.2562859213959943</v>
      </c>
      <c r="T2452">
        <f t="shared" si="703"/>
        <v>5.3372572845061992</v>
      </c>
    </row>
    <row r="2453" spans="1:20" x14ac:dyDescent="0.25">
      <c r="A2453">
        <f t="shared" si="704"/>
        <v>58379.963747229973</v>
      </c>
      <c r="B2453">
        <f t="shared" si="721"/>
        <v>9291.4598078972995</v>
      </c>
      <c r="C2453" t="str">
        <f t="shared" si="705"/>
        <v>-0.418137281272379-1.79337104335373i</v>
      </c>
      <c r="D2453" t="str">
        <f t="shared" si="706"/>
        <v>3.47755784974903-1.75732700530264i</v>
      </c>
      <c r="E2453" t="str">
        <f t="shared" si="707"/>
        <v>166.984561828628+8.11095384790316i</v>
      </c>
      <c r="F2453" t="str">
        <f t="shared" si="708"/>
        <v>2.90981851205343-16.0909743539883i</v>
      </c>
      <c r="G2453" t="str">
        <f t="shared" si="709"/>
        <v>0.999968590829507-0.00560430048777555i</v>
      </c>
      <c r="H2453" t="str">
        <f t="shared" si="710"/>
        <v>195.286713334918-436.017602203096i</v>
      </c>
      <c r="I2453" t="str">
        <f t="shared" si="711"/>
        <v>-43.6541471717-29.8652549628468i</v>
      </c>
      <c r="K2453" t="str">
        <f t="shared" si="712"/>
        <v>0.0042779454711078-0.0222073104536816i</v>
      </c>
      <c r="L2453" t="str">
        <f t="shared" si="713"/>
        <v>0.000833333333333333-0.0867738827591561i</v>
      </c>
      <c r="M2453" t="str">
        <f t="shared" si="714"/>
        <v>0.005-0.0305332699762164i</v>
      </c>
      <c r="N2453">
        <f t="shared" si="715"/>
        <v>76.875551415365734</v>
      </c>
      <c r="O2453">
        <f t="shared" si="716"/>
        <v>5.3033015721184009</v>
      </c>
      <c r="P2453" s="3">
        <f t="shared" si="717"/>
        <v>5.3033015721184009</v>
      </c>
      <c r="Q2453" s="3">
        <f t="shared" si="718"/>
        <v>-103.12444858463427</v>
      </c>
      <c r="R2453">
        <f t="shared" si="719"/>
        <v>76.875551415365734</v>
      </c>
      <c r="S2453">
        <f t="shared" si="720"/>
        <v>9.291459807897299</v>
      </c>
      <c r="T2453">
        <f t="shared" si="703"/>
        <v>5.3033015721184009</v>
      </c>
    </row>
    <row r="2454" spans="1:20" x14ac:dyDescent="0.25">
      <c r="A2454">
        <f t="shared" si="704"/>
        <v>58601.807609469441</v>
      </c>
      <c r="B2454">
        <f t="shared" si="721"/>
        <v>9326.7673551673088</v>
      </c>
      <c r="C2454" t="str">
        <f t="shared" si="705"/>
        <v>-0.413382079104325-1.78711596845444i</v>
      </c>
      <c r="D2454" t="str">
        <f t="shared" si="706"/>
        <v>3.47755353192703-1.75101126846308i</v>
      </c>
      <c r="E2454" t="str">
        <f t="shared" si="707"/>
        <v>167.069869556389+8.13246300131166i</v>
      </c>
      <c r="F2454" t="str">
        <f t="shared" si="708"/>
        <v>2.90981781613196-16.0301838278725i</v>
      </c>
      <c r="G2454" t="str">
        <f t="shared" si="709"/>
        <v>0.999968351673832-0.00562559548419343i</v>
      </c>
      <c r="H2454" t="str">
        <f t="shared" si="710"/>
        <v>188.195011444872-430.262691285153i</v>
      </c>
      <c r="I2454" t="str">
        <f t="shared" si="711"/>
        <v>-42.9898099841618-28.9018201740712i</v>
      </c>
      <c r="K2454" t="str">
        <f t="shared" si="712"/>
        <v>0.00426662184533583-0.0221247772860962i</v>
      </c>
      <c r="L2454" t="str">
        <f t="shared" si="713"/>
        <v>0.000833333333333333-0.0864453902761066i</v>
      </c>
      <c r="M2454" t="str">
        <f t="shared" si="714"/>
        <v>0.005-0.0304176827816461i</v>
      </c>
      <c r="N2454">
        <f t="shared" si="715"/>
        <v>76.975839112470752</v>
      </c>
      <c r="O2454">
        <f t="shared" si="716"/>
        <v>5.2694224721092233</v>
      </c>
      <c r="P2454" s="3">
        <f t="shared" si="717"/>
        <v>5.2694224721092233</v>
      </c>
      <c r="Q2454" s="3">
        <f t="shared" si="718"/>
        <v>-103.02416088752925</v>
      </c>
      <c r="R2454">
        <f t="shared" si="719"/>
        <v>76.975839112470752</v>
      </c>
      <c r="S2454">
        <f t="shared" si="720"/>
        <v>9.3267673551673091</v>
      </c>
      <c r="T2454">
        <f t="shared" si="703"/>
        <v>5.2694224721092233</v>
      </c>
    </row>
    <row r="2455" spans="1:20" x14ac:dyDescent="0.25">
      <c r="A2455">
        <f t="shared" si="704"/>
        <v>58824.494478385423</v>
      </c>
      <c r="B2455">
        <f t="shared" si="721"/>
        <v>9362.209071116944</v>
      </c>
      <c r="C2455" t="str">
        <f t="shared" si="705"/>
        <v>-0.408663388256388-1.78089189376823i</v>
      </c>
      <c r="D2455" t="str">
        <f t="shared" si="706"/>
        <v>3.47754918123806-1.74472071966568i</v>
      </c>
      <c r="E2455" t="str">
        <f t="shared" si="707"/>
        <v>167.155866815757+8.15388141379395i</v>
      </c>
      <c r="F2455" t="str">
        <f t="shared" si="708"/>
        <v>2.90981711491179-15.9696239012731i</v>
      </c>
      <c r="G2455" t="str">
        <f t="shared" si="709"/>
        <v>0.999968110697236-0.00564697138620202i</v>
      </c>
      <c r="H2455" t="str">
        <f t="shared" si="710"/>
        <v>181.435983639908-424.576369967782i</v>
      </c>
      <c r="I2455" t="str">
        <f t="shared" si="711"/>
        <v>-42.3317348312683-27.9818265916227i</v>
      </c>
      <c r="K2455" t="str">
        <f t="shared" si="712"/>
        <v>0.00425538243820251-0.0220425508822288i</v>
      </c>
      <c r="L2455" t="str">
        <f t="shared" si="713"/>
        <v>0.000833333333333333-0.0861181413390185i</v>
      </c>
      <c r="M2455" t="str">
        <f t="shared" si="714"/>
        <v>0.005-0.0303025331556547i</v>
      </c>
      <c r="N2455">
        <f t="shared" si="715"/>
        <v>77.076014935430777</v>
      </c>
      <c r="O2455">
        <f t="shared" si="716"/>
        <v>5.2356200880863764</v>
      </c>
      <c r="P2455" s="3">
        <f t="shared" si="717"/>
        <v>5.2356200880863764</v>
      </c>
      <c r="Q2455" s="3">
        <f t="shared" si="718"/>
        <v>-102.92398506456922</v>
      </c>
      <c r="R2455">
        <f t="shared" si="719"/>
        <v>77.076014935430777</v>
      </c>
      <c r="S2455">
        <f t="shared" si="720"/>
        <v>9.3622090711169434</v>
      </c>
      <c r="T2455">
        <f t="shared" si="703"/>
        <v>5.2356200880863764</v>
      </c>
    </row>
    <row r="2456" spans="1:20" x14ac:dyDescent="0.25">
      <c r="A2456">
        <f t="shared" si="704"/>
        <v>59048.027557403293</v>
      </c>
      <c r="B2456">
        <f t="shared" si="721"/>
        <v>9397.7854655871888</v>
      </c>
      <c r="C2456" t="str">
        <f t="shared" si="705"/>
        <v>-0.403980947884297-1.77469868402554i</v>
      </c>
      <c r="D2456" t="str">
        <f t="shared" si="706"/>
        <v>3.47754479743206-1.73845526840913i</v>
      </c>
      <c r="E2456" t="str">
        <f t="shared" si="707"/>
        <v>167.242559364429+8.17520657566707i</v>
      </c>
      <c r="F2456" t="str">
        <f t="shared" si="708"/>
        <v>2.90981640835254-15.9092937030146i</v>
      </c>
      <c r="G2456" t="str">
        <f t="shared" si="709"/>
        <v>0.999967867885856-0.00566842850106642i</v>
      </c>
      <c r="H2456" t="str">
        <f t="shared" si="710"/>
        <v>174.991544826443-418.963496162824i</v>
      </c>
      <c r="I2456" t="str">
        <f t="shared" si="711"/>
        <v>-41.6806878000296-27.1029800044337i</v>
      </c>
      <c r="K2456" t="str">
        <f t="shared" si="712"/>
        <v>0.00424422662045849-0.0219606301876063i</v>
      </c>
      <c r="L2456" t="str">
        <f t="shared" si="713"/>
        <v>0.000833333333333333-0.0857921312403055i</v>
      </c>
      <c r="M2456" t="str">
        <f t="shared" si="714"/>
        <v>0.005-0.030187819441776i</v>
      </c>
      <c r="N2456">
        <f t="shared" si="715"/>
        <v>77.176077674304295</v>
      </c>
      <c r="O2456">
        <f t="shared" si="716"/>
        <v>5.201894525580439</v>
      </c>
      <c r="P2456" s="3">
        <f t="shared" si="717"/>
        <v>5.201894525580439</v>
      </c>
      <c r="Q2456" s="3">
        <f t="shared" si="718"/>
        <v>-102.8239223256957</v>
      </c>
      <c r="R2456">
        <f t="shared" si="719"/>
        <v>77.176077674304295</v>
      </c>
      <c r="S2456">
        <f t="shared" si="720"/>
        <v>9.3977854655871891</v>
      </c>
      <c r="T2456">
        <f t="shared" si="703"/>
        <v>5.201894525580439</v>
      </c>
    </row>
    <row r="2457" spans="1:20" x14ac:dyDescent="0.25">
      <c r="A2457">
        <f t="shared" si="704"/>
        <v>59272.410062121424</v>
      </c>
      <c r="B2457">
        <f t="shared" si="721"/>
        <v>9433.49705035642</v>
      </c>
      <c r="C2457" t="str">
        <f t="shared" si="705"/>
        <v>-0.399334499192955-1.76853620506781i</v>
      </c>
      <c r="D2457" t="str">
        <f t="shared" si="706"/>
        <v>3.477540380257-1.73221482455308i</v>
      </c>
      <c r="E2457" t="str">
        <f t="shared" si="707"/>
        <v>167.329953011279+8.19643593479531i</v>
      </c>
      <c r="F2457" t="str">
        <f t="shared" si="708"/>
        <v>2.90981569641358-15.8491923652263i</v>
      </c>
      <c r="G2457" t="str">
        <f t="shared" si="709"/>
        <v>0.999967623225722-0.00568996713721728i</v>
      </c>
      <c r="H2457" t="str">
        <f t="shared" si="710"/>
        <v>168.844628151165-413.428034855293i</v>
      </c>
      <c r="I2457" t="str">
        <f t="shared" si="711"/>
        <v>-41.0373119752993-26.2631105745149i</v>
      </c>
      <c r="K2457" t="str">
        <f t="shared" si="712"/>
        <v>0.0042331537674044-0.0218790141507153i</v>
      </c>
      <c r="L2457" t="str">
        <f t="shared" si="713"/>
        <v>0.000833333333333333-0.0854673552902025i</v>
      </c>
      <c r="M2457" t="str">
        <f t="shared" si="714"/>
        <v>0.005-0.0300735399898147i</v>
      </c>
      <c r="N2457">
        <f t="shared" si="715"/>
        <v>77.276026114812865</v>
      </c>
      <c r="O2457">
        <f t="shared" si="716"/>
        <v>5.1682458920632222</v>
      </c>
      <c r="P2457" s="3">
        <f t="shared" si="717"/>
        <v>5.1682458920632222</v>
      </c>
      <c r="Q2457" s="3">
        <f t="shared" si="718"/>
        <v>-102.72397388518714</v>
      </c>
      <c r="R2457">
        <f t="shared" si="719"/>
        <v>77.276026114812865</v>
      </c>
      <c r="S2457">
        <f t="shared" si="720"/>
        <v>9.4334970503564204</v>
      </c>
      <c r="T2457">
        <f t="shared" si="703"/>
        <v>5.1682458920632222</v>
      </c>
    </row>
    <row r="2458" spans="1:20" x14ac:dyDescent="0.25">
      <c r="A2458">
        <f t="shared" si="704"/>
        <v>59497.645220357481</v>
      </c>
      <c r="B2458">
        <f t="shared" si="721"/>
        <v>9469.344339147774</v>
      </c>
      <c r="C2458" t="str">
        <f t="shared" si="705"/>
        <v>-0.39472378542422-1.76240432384008i</v>
      </c>
      <c r="D2458" t="str">
        <f t="shared" si="706"/>
        <v>3.47753592945897-1.72599929831677i</v>
      </c>
      <c r="E2458" t="str">
        <f t="shared" si="707"/>
        <v>167.418053616835+8.21756689589644i</v>
      </c>
      <c r="F2458" t="str">
        <f t="shared" si="708"/>
        <v>2.90981497905398-15.7893190233293i</v>
      </c>
      <c r="G2458" t="str">
        <f t="shared" si="709"/>
        <v>0.999967376702759-0.00571158760425527i</v>
      </c>
      <c r="H2458" t="str">
        <f t="shared" si="710"/>
        <v>162.979137953193-407.973169010643i</v>
      </c>
      <c r="I2458" t="str">
        <f t="shared" si="711"/>
        <v>-40.4021421029751-25.4601676291751i</v>
      </c>
      <c r="K2458" t="str">
        <f t="shared" si="712"/>
        <v>0.00422216325885881-0.0217977017230029i</v>
      </c>
      <c r="L2458" t="str">
        <f t="shared" si="713"/>
        <v>0.000833333333333333-0.085143808816699i</v>
      </c>
      <c r="M2458" t="str">
        <f t="shared" si="714"/>
        <v>0.005-0.0299596931558226i</v>
      </c>
      <c r="N2458">
        <f t="shared" si="715"/>
        <v>77.375859038131637</v>
      </c>
      <c r="O2458">
        <f t="shared" si="716"/>
        <v>5.1346742969669981</v>
      </c>
      <c r="P2458" s="3">
        <f t="shared" si="717"/>
        <v>5.1346742969669981</v>
      </c>
      <c r="Q2458" s="3">
        <f t="shared" si="718"/>
        <v>-102.62414096186836</v>
      </c>
      <c r="R2458">
        <f t="shared" si="719"/>
        <v>77.375859038131637</v>
      </c>
      <c r="S2458">
        <f t="shared" si="720"/>
        <v>9.4693443391477743</v>
      </c>
      <c r="T2458">
        <f t="shared" si="703"/>
        <v>5.1346742969669981</v>
      </c>
    </row>
    <row r="2459" spans="1:20" x14ac:dyDescent="0.25">
      <c r="A2459">
        <f t="shared" si="704"/>
        <v>59723.736272194845</v>
      </c>
      <c r="B2459">
        <f t="shared" si="721"/>
        <v>9505.3278476365358</v>
      </c>
      <c r="C2459" t="str">
        <f t="shared" si="705"/>
        <v>-0.390148551844823-1.75630290838333i</v>
      </c>
      <c r="D2459" t="str">
        <f t="shared" si="706"/>
        <v>3.47753144478214-1.7198086002778i</v>
      </c>
      <c r="E2459" t="str">
        <f t="shared" si="707"/>
        <v>167.506867093743+8.23859681983499i</v>
      </c>
      <c r="F2459" t="str">
        <f t="shared" si="708"/>
        <v>2.90981425623242-15.729672816025i</v>
      </c>
      <c r="G2459" t="str">
        <f t="shared" si="709"/>
        <v>0.999967128302785-0.00573329021295549i</v>
      </c>
      <c r="H2459" t="str">
        <f t="shared" si="710"/>
        <v>157.379902199137-402.601397835453i</v>
      </c>
      <c r="I2459" t="str">
        <f t="shared" si="711"/>
        <v>-39.7756176266901-24.6922142887316i</v>
      </c>
      <c r="K2459" t="str">
        <f t="shared" si="712"/>
        <v>0.0042112544791263-0.0217166918588768i</v>
      </c>
      <c r="L2459" t="str">
        <f t="shared" si="713"/>
        <v>0.000833333333333333-0.0848214871654702i</v>
      </c>
      <c r="M2459" t="str">
        <f t="shared" si="714"/>
        <v>0.005-0.0298462773020746i</v>
      </c>
      <c r="N2459">
        <f t="shared" si="715"/>
        <v>77.475575220674045</v>
      </c>
      <c r="O2459">
        <f t="shared" si="716"/>
        <v>5.1011798517019553</v>
      </c>
      <c r="P2459" s="3">
        <f t="shared" si="717"/>
        <v>5.1011798517019553</v>
      </c>
      <c r="Q2459" s="3">
        <f t="shared" si="718"/>
        <v>-102.52442477932595</v>
      </c>
      <c r="R2459">
        <f t="shared" si="719"/>
        <v>77.475575220674045</v>
      </c>
      <c r="S2459">
        <f t="shared" si="720"/>
        <v>9.5053278476365364</v>
      </c>
      <c r="T2459">
        <f t="shared" si="703"/>
        <v>5.1011798517019553</v>
      </c>
    </row>
    <row r="2460" spans="1:20" x14ac:dyDescent="0.25">
      <c r="A2460">
        <f t="shared" si="704"/>
        <v>59950.686470029184</v>
      </c>
      <c r="B2460">
        <f t="shared" si="721"/>
        <v>9541.4480934575549</v>
      </c>
      <c r="C2460" t="str">
        <f t="shared" si="705"/>
        <v>-0.385608545734433-1.7502318278273i</v>
      </c>
      <c r="D2460" t="str">
        <f t="shared" si="706"/>
        <v>3.4775269259687-1.7136426413708i</v>
      </c>
      <c r="E2460" t="str">
        <f t="shared" si="707"/>
        <v>167.59639940726+8.25952302290559i</v>
      </c>
      <c r="F2460" t="str">
        <f t="shared" si="708"/>
        <v>2.90981352790736-15.6702528852818i</v>
      </c>
      <c r="G2460" t="str">
        <f t="shared" si="709"/>
        <v>0.99996687801151-0.00575507527527187i</v>
      </c>
      <c r="H2460" t="str">
        <f t="shared" si="710"/>
        <v>152.032625100346-397.31462374931i</v>
      </c>
      <c r="I2460" t="str">
        <f t="shared" si="711"/>
        <v>-39.1580942676306-23.9574220303663i</v>
      </c>
      <c r="K2460" t="str">
        <f t="shared" si="712"/>
        <v>0.00420042681696578-0.0216359835157059i</v>
      </c>
      <c r="L2460" t="str">
        <f t="shared" si="713"/>
        <v>0.000833333333333333-0.0845003856998109i</v>
      </c>
      <c r="M2460" t="str">
        <f t="shared" si="714"/>
        <v>0.005-0.0297332907970458i</v>
      </c>
      <c r="N2460">
        <f t="shared" si="715"/>
        <v>77.575173433875491</v>
      </c>
      <c r="O2460">
        <f t="shared" si="716"/>
        <v>5.0677626696753908</v>
      </c>
      <c r="P2460" s="3">
        <f t="shared" si="717"/>
        <v>5.0677626696753908</v>
      </c>
      <c r="Q2460" s="3">
        <f t="shared" si="718"/>
        <v>-102.42482656612451</v>
      </c>
      <c r="R2460">
        <f t="shared" si="719"/>
        <v>77.575173433875491</v>
      </c>
      <c r="S2460">
        <f t="shared" si="720"/>
        <v>9.5414480934575554</v>
      </c>
      <c r="T2460">
        <f t="shared" si="703"/>
        <v>5.0677626696753908</v>
      </c>
    </row>
    <row r="2461" spans="1:20" x14ac:dyDescent="0.25">
      <c r="A2461">
        <f t="shared" si="704"/>
        <v>60178.499078615299</v>
      </c>
      <c r="B2461">
        <f t="shared" si="721"/>
        <v>9577.7055962126942</v>
      </c>
      <c r="C2461" t="str">
        <f t="shared" si="705"/>
        <v>-0.381103516373787-1.74419095238316i</v>
      </c>
      <c r="D2461" t="str">
        <f t="shared" si="706"/>
        <v>3.47752237275892-1.70750133288619i</v>
      </c>
      <c r="E2461" t="str">
        <f t="shared" si="707"/>
        <v>167.686656575724+8.28034277610142i</v>
      </c>
      <c r="F2461" t="str">
        <f t="shared" si="708"/>
        <v>2.90981279403689-15.6110583763234i</v>
      </c>
      <c r="G2461" t="str">
        <f t="shared" si="709"/>
        <v>0.999966625814533-0.00577694310434169i</v>
      </c>
      <c r="H2461" t="str">
        <f t="shared" si="710"/>
        <v>146.923840448647-392.114229297224i</v>
      </c>
      <c r="I2461" t="str">
        <f t="shared" si="711"/>
        <v>-38.5498543018395-23.254065266791i</v>
      </c>
      <c r="K2461" t="str">
        <f t="shared" si="712"/>
        <v>0.00418967966555908-0.0215555756538207i</v>
      </c>
      <c r="L2461" t="str">
        <f t="shared" si="713"/>
        <v>0.000833333333333333-0.0841804998005687i</v>
      </c>
      <c r="M2461" t="str">
        <f t="shared" si="714"/>
        <v>0.005-0.0296207320153874i</v>
      </c>
      <c r="N2461">
        <f t="shared" si="715"/>
        <v>77.674652443974722</v>
      </c>
      <c r="O2461">
        <f t="shared" si="716"/>
        <v>5.0344228663095913</v>
      </c>
      <c r="P2461" s="3">
        <f t="shared" si="717"/>
        <v>5.0344228663095913</v>
      </c>
      <c r="Q2461" s="3">
        <f t="shared" si="718"/>
        <v>-102.32534755602528</v>
      </c>
      <c r="R2461">
        <f t="shared" si="719"/>
        <v>77.674652443974722</v>
      </c>
      <c r="S2461">
        <f t="shared" si="720"/>
        <v>9.5777055962126934</v>
      </c>
      <c r="T2461">
        <f t="shared" si="703"/>
        <v>5.0344228663095913</v>
      </c>
    </row>
    <row r="2462" spans="1:20" x14ac:dyDescent="0.25">
      <c r="A2462">
        <f t="shared" si="704"/>
        <v>60407.177375114035</v>
      </c>
      <c r="B2462">
        <f t="shared" si="721"/>
        <v>9614.1008774783022</v>
      </c>
      <c r="C2462" t="str">
        <f t="shared" si="705"/>
        <v>-0.376633215032984-1.73818015333628i</v>
      </c>
      <c r="D2462" t="str">
        <f t="shared" si="706"/>
        <v>3.47751778489104-1.70138458646885i</v>
      </c>
      <c r="E2462" t="str">
        <f t="shared" si="707"/>
        <v>167.777644671051+8.30105330436985i</v>
      </c>
      <c r="F2462" t="str">
        <f t="shared" si="708"/>
        <v>2.90981205457876-15.5520884376163i</v>
      </c>
      <c r="G2462" t="str">
        <f t="shared" si="709"/>
        <v>0.999966371697346-0.00579889401449i</v>
      </c>
      <c r="H2462" t="str">
        <f t="shared" si="710"/>
        <v>142.040866074376-387.00114511113i</v>
      </c>
      <c r="I2462" t="str">
        <f t="shared" si="711"/>
        <v>-37.9511156747996-22.5805160003566i</v>
      </c>
      <c r="K2462" t="str">
        <f t="shared" si="712"/>
        <v>0.00417901242247968-0.0214754672365131i</v>
      </c>
      <c r="L2462" t="str">
        <f t="shared" si="713"/>
        <v>0.000833333333333333-0.083861824866078i</v>
      </c>
      <c r="M2462" t="str">
        <f t="shared" si="714"/>
        <v>0.005-0.0295085993379033i</v>
      </c>
      <c r="N2462">
        <f t="shared" si="715"/>
        <v>77.774011011790762</v>
      </c>
      <c r="O2462">
        <f t="shared" si="716"/>
        <v>5.0011605590596631</v>
      </c>
      <c r="P2462" s="3">
        <f t="shared" si="717"/>
        <v>5.0011605590596631</v>
      </c>
      <c r="Q2462" s="3">
        <f t="shared" si="718"/>
        <v>-102.22598898820924</v>
      </c>
      <c r="R2462">
        <f t="shared" si="719"/>
        <v>77.774011011790762</v>
      </c>
      <c r="S2462">
        <f t="shared" si="720"/>
        <v>9.6141008774783021</v>
      </c>
      <c r="T2462">
        <f t="shared" si="703"/>
        <v>5.0011605590596631</v>
      </c>
    </row>
    <row r="2463" spans="1:20" x14ac:dyDescent="0.25">
      <c r="A2463">
        <f t="shared" si="704"/>
        <v>60636.724649139469</v>
      </c>
      <c r="B2463">
        <f t="shared" si="721"/>
        <v>9650.6344608127201</v>
      </c>
      <c r="C2463" t="str">
        <f t="shared" si="705"/>
        <v>-0.372197394959859-1.73219930303926i</v>
      </c>
      <c r="D2463" t="str">
        <f t="shared" si="706"/>
        <v>3.47751316210136-1.6952923141169i</v>
      </c>
      <c r="E2463" t="str">
        <f t="shared" si="707"/>
        <v>167.869369819218+8.32165178585826i</v>
      </c>
      <c r="F2463" t="str">
        <f t="shared" si="708"/>
        <v>2.90981130949046-15.4933422208572i</v>
      </c>
      <c r="G2463" t="str">
        <f t="shared" si="709"/>
        <v>0.99996611564533-0.00582092832123412i</v>
      </c>
      <c r="H2463" t="str">
        <f t="shared" si="710"/>
        <v>137.37175972314-381.975909916855i</v>
      </c>
      <c r="I2463" t="str">
        <f t="shared" si="711"/>
        <v>-37.3620400794671-21.9352385985352i</v>
      </c>
      <c r="K2463" t="str">
        <f t="shared" si="712"/>
        <v>0.00416842448966157-0.021395657230037i</v>
      </c>
      <c r="L2463" t="str">
        <f t="shared" si="713"/>
        <v>0.000833333333333333-0.0835443563120922i</v>
      </c>
      <c r="M2463" t="str">
        <f t="shared" si="714"/>
        <v>0.005-0.0293968911515276i</v>
      </c>
      <c r="N2463">
        <f t="shared" si="715"/>
        <v>77.87324789249972</v>
      </c>
      <c r="O2463">
        <f t="shared" si="716"/>
        <v>4.967975867432032</v>
      </c>
      <c r="P2463" s="3">
        <f t="shared" si="717"/>
        <v>4.967975867432032</v>
      </c>
      <c r="Q2463" s="3">
        <f t="shared" si="718"/>
        <v>-102.12675210750028</v>
      </c>
      <c r="R2463">
        <f t="shared" si="719"/>
        <v>77.87324789249972</v>
      </c>
      <c r="S2463">
        <f t="shared" si="720"/>
        <v>9.6506344608127197</v>
      </c>
      <c r="T2463">
        <f t="shared" si="703"/>
        <v>4.967975867432032</v>
      </c>
    </row>
    <row r="2464" spans="1:20" x14ac:dyDescent="0.25">
      <c r="A2464">
        <f t="shared" si="704"/>
        <v>60867.144202806201</v>
      </c>
      <c r="B2464">
        <f t="shared" si="721"/>
        <v>9687.3068717638089</v>
      </c>
      <c r="C2464" t="str">
        <f t="shared" si="705"/>
        <v>-0.367795811368477-1.72624827490485i</v>
      </c>
      <c r="D2464" t="str">
        <f t="shared" si="706"/>
        <v>3.47750850412417-1.6892244281804i</v>
      </c>
      <c r="E2464" t="str">
        <f t="shared" si="707"/>
        <v>167.961838200765+8.34213535114306i</v>
      </c>
      <c r="F2464" t="str">
        <f t="shared" si="708"/>
        <v>2.90981055872913-15.4348188809614i</v>
      </c>
      <c r="G2464" t="str">
        <f t="shared" si="709"/>
        <v>0.999965857643753-0.00584304634128817i</v>
      </c>
      <c r="H2464" t="str">
        <f t="shared" si="710"/>
        <v>132.90527656114-377.038723479358i</v>
      </c>
      <c r="I2464" t="str">
        <f t="shared" si="711"/>
        <v>-36.7827401112442-21.3167847247369i</v>
      </c>
      <c r="K2464" t="str">
        <f t="shared" si="712"/>
        <v>0.00415791527336847-0.0213161446036073i</v>
      </c>
      <c r="L2464" t="str">
        <f t="shared" si="713"/>
        <v>0.000833333333333333-0.0832280895717197i</v>
      </c>
      <c r="M2464" t="str">
        <f t="shared" si="714"/>
        <v>0.005-0.0292856058493002i</v>
      </c>
      <c r="N2464">
        <f t="shared" si="715"/>
        <v>77.972361835407469</v>
      </c>
      <c r="O2464">
        <f t="shared" si="716"/>
        <v>4.9348689130018357</v>
      </c>
      <c r="P2464" s="3">
        <f t="shared" si="717"/>
        <v>4.9348689130018357</v>
      </c>
      <c r="Q2464" s="3">
        <f t="shared" si="718"/>
        <v>-102.02763816459253</v>
      </c>
      <c r="R2464">
        <f t="shared" si="719"/>
        <v>77.972361835407469</v>
      </c>
      <c r="S2464">
        <f t="shared" si="720"/>
        <v>9.6873068717638091</v>
      </c>
      <c r="T2464">
        <f t="shared" si="703"/>
        <v>4.9348689130018357</v>
      </c>
    </row>
    <row r="2465" spans="1:20" x14ac:dyDescent="0.25">
      <c r="A2465">
        <f t="shared" si="704"/>
        <v>61098.439350776876</v>
      </c>
      <c r="B2465">
        <f t="shared" si="721"/>
        <v>9724.1186378765124</v>
      </c>
      <c r="C2465" t="str">
        <f t="shared" si="705"/>
        <v>-0.363428221427803-1.72032694339911i</v>
      </c>
      <c r="D2465" t="str">
        <f t="shared" si="706"/>
        <v>3.4775038106917-1.68318084136008i</v>
      </c>
      <c r="E2465" t="str">
        <f t="shared" si="707"/>
        <v>168.05505605129+8.3625010824447i</v>
      </c>
      <c r="F2465" t="str">
        <f t="shared" si="708"/>
        <v>2.90980980225154-15.3765175760502i</v>
      </c>
      <c r="G2465" t="str">
        <f t="shared" si="709"/>
        <v>0.999965597677774-0.00586524839256757i</v>
      </c>
      <c r="H2465" t="str">
        <f t="shared" si="710"/>
        <v>128.630828449738-372.18949328457i</v>
      </c>
      <c r="I2465" t="str">
        <f t="shared" si="711"/>
        <v>-36.2132856017244-20.7237884487748i</v>
      </c>
      <c r="K2465" t="str">
        <f t="shared" si="712"/>
        <v>0.00414748418416317-0.0212369283294009i</v>
      </c>
      <c r="L2465" t="str">
        <f t="shared" si="713"/>
        <v>0.000833333333333333-0.0829130200953567i</v>
      </c>
      <c r="M2465" t="str">
        <f t="shared" si="714"/>
        <v>0.005-0.0291747418303449i</v>
      </c>
      <c r="N2465">
        <f t="shared" si="715"/>
        <v>78.071351583718609</v>
      </c>
      <c r="O2465">
        <f t="shared" si="716"/>
        <v>4.9018398194309958</v>
      </c>
      <c r="P2465" s="3">
        <f t="shared" si="717"/>
        <v>4.9018398194309958</v>
      </c>
      <c r="Q2465" s="3">
        <f t="shared" si="718"/>
        <v>-101.92864841628139</v>
      </c>
      <c r="R2465">
        <f t="shared" si="719"/>
        <v>78.071351583718609</v>
      </c>
      <c r="S2465">
        <f t="shared" si="720"/>
        <v>9.7241186378765132</v>
      </c>
      <c r="T2465">
        <f t="shared" si="703"/>
        <v>4.9018398194309958</v>
      </c>
    </row>
    <row r="2466" spans="1:20" x14ac:dyDescent="0.25">
      <c r="A2466">
        <f t="shared" si="704"/>
        <v>61330.613420309826</v>
      </c>
      <c r="B2466">
        <f t="shared" si="721"/>
        <v>9761.0702887004427</v>
      </c>
      <c r="C2466" t="str">
        <f t="shared" si="705"/>
        <v>-0.359094384250399-1.71443518403454i</v>
      </c>
      <c r="D2466" t="str">
        <f t="shared" si="706"/>
        <v>3.47749908153418-1.67716146670613i</v>
      </c>
      <c r="E2466" t="str">
        <f t="shared" si="707"/>
        <v>168.149029661954+8.3827460128337i</v>
      </c>
      <c r="F2466" t="str">
        <f t="shared" si="708"/>
        <v>2.9098090400142-15.3184374674391i</v>
      </c>
      <c r="G2466" t="str">
        <f t="shared" si="709"/>
        <v>0.999965335732436-0.00588753479419357i</v>
      </c>
      <c r="H2466" t="str">
        <f t="shared" si="710"/>
        <v>124.538445074788-367.427875670046i</v>
      </c>
      <c r="I2466" t="str">
        <f t="shared" si="711"/>
        <v>-35.6537092223799-20.1549615535157i</v>
      </c>
      <c r="K2466" t="str">
        <f t="shared" si="712"/>
        <v>0.00413713063687696-0.0211580073825552i</v>
      </c>
      <c r="L2466" t="str">
        <f t="shared" si="713"/>
        <v>0.000833333333333333-0.0825991433506244i</v>
      </c>
      <c r="M2466" t="str">
        <f t="shared" si="714"/>
        <v>0.005-0.0290642974998455i</v>
      </c>
      <c r="N2466">
        <f t="shared" si="715"/>
        <v>78.170215874305057</v>
      </c>
      <c r="O2466">
        <f t="shared" si="716"/>
        <v>4.8688887124854867</v>
      </c>
      <c r="P2466" s="3">
        <f t="shared" si="717"/>
        <v>4.8688887124854867</v>
      </c>
      <c r="Q2466" s="3">
        <f t="shared" si="718"/>
        <v>-101.82978412569494</v>
      </c>
      <c r="R2466">
        <f t="shared" si="719"/>
        <v>78.170215874305057</v>
      </c>
      <c r="S2466">
        <f t="shared" si="720"/>
        <v>9.7610702887004432</v>
      </c>
      <c r="T2466">
        <f t="shared" si="703"/>
        <v>4.8688887124854867</v>
      </c>
    </row>
    <row r="2467" spans="1:20" x14ac:dyDescent="0.25">
      <c r="A2467">
        <f t="shared" si="704"/>
        <v>61563.66975130701</v>
      </c>
      <c r="B2467">
        <f t="shared" si="721"/>
        <v>9798.1623557975054</v>
      </c>
      <c r="C2467" t="str">
        <f t="shared" si="705"/>
        <v>-0.354794060881284-1.70857287336341i</v>
      </c>
      <c r="D2467" t="str">
        <f t="shared" si="706"/>
        <v>3.47749431637981-1.67116621761688i</v>
      </c>
      <c r="E2467" t="str">
        <f t="shared" si="707"/>
        <v>168.243765379987+8.40286712541747i</v>
      </c>
      <c r="F2467" t="str">
        <f t="shared" si="708"/>
        <v>2.90980827197326-15.2605777196254i</v>
      </c>
      <c r="G2467" t="str">
        <f t="shared" si="709"/>
        <v>0.99996507179267-0.00590990586649784i</v>
      </c>
      <c r="H2467" t="str">
        <f t="shared" si="710"/>
        <v>120.61873697305-362.753312038942i</v>
      </c>
      <c r="I2467" t="str">
        <f t="shared" si="711"/>
        <v>-35.1040114396658-19.6090890480796i</v>
      </c>
      <c r="K2467" t="str">
        <f t="shared" si="712"/>
        <v>0.00412685405057943-0.0210793807411683i</v>
      </c>
      <c r="L2467" t="str">
        <f t="shared" si="713"/>
        <v>0.000833333333333333-0.0822864548223i</v>
      </c>
      <c r="M2467" t="str">
        <f t="shared" si="714"/>
        <v>0.005-0.0289542712690232i</v>
      </c>
      <c r="N2467">
        <f t="shared" si="715"/>
        <v>78.268953437470842</v>
      </c>
      <c r="O2467">
        <f t="shared" si="716"/>
        <v>4.8360157200530551</v>
      </c>
      <c r="P2467" s="3">
        <f t="shared" si="717"/>
        <v>4.8360157200530551</v>
      </c>
      <c r="Q2467" s="3">
        <f t="shared" si="718"/>
        <v>-101.73104656252916</v>
      </c>
      <c r="R2467">
        <f t="shared" si="719"/>
        <v>78.268953437470842</v>
      </c>
      <c r="S2467">
        <f t="shared" si="720"/>
        <v>9.7981623557975048</v>
      </c>
      <c r="T2467">
        <f t="shared" si="703"/>
        <v>4.8360157200530551</v>
      </c>
    </row>
    <row r="2468" spans="1:20" x14ac:dyDescent="0.25">
      <c r="A2468">
        <f t="shared" si="704"/>
        <v>61797.611696361972</v>
      </c>
      <c r="B2468">
        <f t="shared" si="721"/>
        <v>9835.3953727495355</v>
      </c>
      <c r="C2468" t="str">
        <f t="shared" si="705"/>
        <v>-0.350527014286958-1.70273988897106i</v>
      </c>
      <c r="D2468" t="str">
        <f t="shared" si="706"/>
        <v>3.47748951495464-1.66519500783761i</v>
      </c>
      <c r="E2468" t="str">
        <f t="shared" si="707"/>
        <v>168.339269609202+8.4228613525145i</v>
      </c>
      <c r="F2468" t="str">
        <f t="shared" si="708"/>
        <v>2.90980749808453-15.2029375002764i</v>
      </c>
      <c r="G2468" t="str">
        <f t="shared" si="709"/>
        <v>0.999964805843291-0.00593236193102704i</v>
      </c>
      <c r="H2468" t="str">
        <f t="shared" si="710"/>
        <v>116.862860464005-358.165060721659i</v>
      </c>
      <c r="I2468" t="str">
        <f t="shared" si="711"/>
        <v>-34.56416489424-19.0850248930297i</v>
      </c>
      <c r="K2468" t="str">
        <f t="shared" si="712"/>
        <v>0.00411665384854833-0.0210010473862983i</v>
      </c>
      <c r="L2468" t="str">
        <f t="shared" si="713"/>
        <v>0.000833333333333333-0.0819749500122531i</v>
      </c>
      <c r="M2468" t="str">
        <f t="shared" si="714"/>
        <v>0.005-0.0288446615551137i</v>
      </c>
      <c r="N2468">
        <f t="shared" si="715"/>
        <v>78.367562996712223</v>
      </c>
      <c r="O2468">
        <f t="shared" si="716"/>
        <v>4.8032209721602994</v>
      </c>
      <c r="P2468" s="3">
        <f t="shared" si="717"/>
        <v>4.8032209721602994</v>
      </c>
      <c r="Q2468" s="3">
        <f t="shared" si="718"/>
        <v>-101.63243700328778</v>
      </c>
      <c r="R2468">
        <f t="shared" si="719"/>
        <v>78.367562996712223</v>
      </c>
      <c r="S2468">
        <f t="shared" si="720"/>
        <v>9.8353953727495362</v>
      </c>
      <c r="T2468">
        <f t="shared" si="703"/>
        <v>4.8032209721602994</v>
      </c>
    </row>
    <row r="2469" spans="1:20" x14ac:dyDescent="0.25">
      <c r="A2469">
        <f t="shared" si="704"/>
        <v>62032.44262080815</v>
      </c>
      <c r="B2469">
        <f t="shared" si="721"/>
        <v>9872.7698751659846</v>
      </c>
      <c r="C2469" t="str">
        <f t="shared" si="705"/>
        <v>-0.346293009344454-1.69693610946948i</v>
      </c>
      <c r="D2469" t="str">
        <f t="shared" si="706"/>
        <v>3.47748467698274-1.6592477514593i</v>
      </c>
      <c r="E2469" t="str">
        <f t="shared" si="707"/>
        <v>168.43554881051+8.44272557481575i</v>
      </c>
      <c r="F2469" t="str">
        <f t="shared" si="708"/>
        <v>2.9098067183035-15.1455159802174i</v>
      </c>
      <c r="G2469" t="str">
        <f t="shared" si="709"/>
        <v>0.999964537868999-0.00595490331054736i</v>
      </c>
      <c r="H2469" t="str">
        <f t="shared" si="710"/>
        <v>113.262484469462-353.662224986569i</v>
      </c>
      <c r="I2469" t="str">
        <f t="shared" si="711"/>
        <v>-34.0341182690821-18.581687939159i</v>
      </c>
      <c r="K2469" t="str">
        <f t="shared" si="712"/>
        <v>0.00410652945823978-0.0209230063019628i</v>
      </c>
      <c r="L2469" t="str">
        <f t="shared" si="713"/>
        <v>0.000833333333333333-0.0816646244393839i</v>
      </c>
      <c r="M2469" t="str">
        <f t="shared" si="714"/>
        <v>0.005-0.0287354667813446i</v>
      </c>
      <c r="N2469">
        <f t="shared" si="715"/>
        <v>78.466043268478913</v>
      </c>
      <c r="O2469">
        <f t="shared" si="716"/>
        <v>4.7705046009904644</v>
      </c>
      <c r="P2469" s="3">
        <f t="shared" si="717"/>
        <v>4.7705046009904644</v>
      </c>
      <c r="Q2469" s="3">
        <f t="shared" si="718"/>
        <v>-101.53395673152109</v>
      </c>
      <c r="R2469">
        <f t="shared" si="719"/>
        <v>78.466043268478913</v>
      </c>
      <c r="S2469">
        <f t="shared" si="720"/>
        <v>9.872769875165984</v>
      </c>
      <c r="T2469">
        <f t="shared" si="703"/>
        <v>4.7705046009904644</v>
      </c>
    </row>
    <row r="2470" spans="1:20" x14ac:dyDescent="0.25">
      <c r="A2470">
        <f t="shared" si="704"/>
        <v>62268.165902767221</v>
      </c>
      <c r="B2470">
        <f t="shared" si="721"/>
        <v>9910.2864006916152</v>
      </c>
      <c r="C2470" t="str">
        <f t="shared" si="705"/>
        <v>-0.342091812830561-1.69116141449064i</v>
      </c>
      <c r="D2470" t="str">
        <f t="shared" si="706"/>
        <v>3.47747980218598-1.65332436291736i</v>
      </c>
      <c r="E2470" t="str">
        <f t="shared" si="707"/>
        <v>168.532609502438+8.46245662052922i</v>
      </c>
      <c r="F2470" t="str">
        <f t="shared" si="708"/>
        <v>2.90980593258526-15.0883123334198i</v>
      </c>
      <c r="G2470" t="str">
        <f t="shared" si="709"/>
        <v>0.999964267854379-0.00597753032904918i</v>
      </c>
      <c r="H2470" t="str">
        <f t="shared" si="710"/>
        <v>109.809759183562-349.243777644885i</v>
      </c>
      <c r="I2470" t="str">
        <f t="shared" si="711"/>
        <v>-33.5137997041812-18.0980580784977i</v>
      </c>
      <c r="K2470" t="str">
        <f t="shared" si="712"/>
        <v>0.00409648031125839-0.0208452564751376i</v>
      </c>
      <c r="L2470" t="str">
        <f t="shared" si="713"/>
        <v>0.000833333333333333-0.0813554736395537i</v>
      </c>
      <c r="M2470" t="str">
        <f t="shared" si="714"/>
        <v>0.005-0.0286266853769124i</v>
      </c>
      <c r="N2470">
        <f t="shared" si="715"/>
        <v>78.564392961928732</v>
      </c>
      <c r="O2470">
        <f t="shared" si="716"/>
        <v>4.7378667408995048</v>
      </c>
      <c r="P2470" s="3">
        <f t="shared" si="717"/>
        <v>4.7378667408995048</v>
      </c>
      <c r="Q2470" s="3">
        <f t="shared" si="718"/>
        <v>-101.43560703807127</v>
      </c>
      <c r="R2470">
        <f t="shared" si="719"/>
        <v>78.564392961928732</v>
      </c>
      <c r="S2470">
        <f t="shared" si="720"/>
        <v>9.910286400691616</v>
      </c>
      <c r="T2470">
        <f t="shared" si="703"/>
        <v>4.7378667408995048</v>
      </c>
    </row>
    <row r="2471" spans="1:20" x14ac:dyDescent="0.25">
      <c r="A2471">
        <f t="shared" si="704"/>
        <v>62504.784933197741</v>
      </c>
      <c r="B2471">
        <f t="shared" si="721"/>
        <v>9947.9454890142442</v>
      </c>
      <c r="C2471" t="str">
        <f t="shared" si="705"/>
        <v>-0.337923193411146-1.68541568468031i</v>
      </c>
      <c r="D2471" t="str">
        <f t="shared" si="706"/>
        <v>3.47747489028421-1.64742475699041i</v>
      </c>
      <c r="E2471" t="str">
        <f t="shared" si="707"/>
        <v>168.630458261652+8.48205126450859i</v>
      </c>
      <c r="F2471" t="str">
        <f t="shared" si="708"/>
        <v>2.90980514088469-15.0313257369891i</v>
      </c>
      <c r="G2471" t="str">
        <f t="shared" si="709"/>
        <v>0.999963995783896-0.00600024331175169i</v>
      </c>
      <c r="H2471" t="str">
        <f t="shared" si="710"/>
        <v>106.497286541191-344.908582644438i</v>
      </c>
      <c r="I2471" t="str">
        <f t="shared" si="711"/>
        <v>-33.0031198090902-17.6331726038919i</v>
      </c>
      <c r="K2471" t="str">
        <f t="shared" si="712"/>
        <v>0.00408650584332798-0.0207677968957564i</v>
      </c>
      <c r="L2471" t="str">
        <f t="shared" si="713"/>
        <v>0.000833333333333333-0.0810474931655246i</v>
      </c>
      <c r="M2471" t="str">
        <f t="shared" si="714"/>
        <v>0.005-0.02851831577696i</v>
      </c>
      <c r="N2471">
        <f t="shared" si="715"/>
        <v>78.662610778682534</v>
      </c>
      <c r="O2471">
        <f t="shared" si="716"/>
        <v>4.7053075284339769</v>
      </c>
      <c r="P2471" s="3">
        <f t="shared" si="717"/>
        <v>4.7053075284339769</v>
      </c>
      <c r="Q2471" s="3">
        <f t="shared" si="718"/>
        <v>-101.33738922131747</v>
      </c>
      <c r="R2471">
        <f t="shared" si="719"/>
        <v>78.662610778682534</v>
      </c>
      <c r="S2471">
        <f t="shared" si="720"/>
        <v>9.9479454890142449</v>
      </c>
      <c r="T2471">
        <f t="shared" si="703"/>
        <v>4.7053075284339769</v>
      </c>
    </row>
    <row r="2472" spans="1:20" x14ac:dyDescent="0.25">
      <c r="A2472">
        <f t="shared" si="704"/>
        <v>62742.303115943898</v>
      </c>
      <c r="B2472">
        <f t="shared" si="721"/>
        <v>9985.747681872499</v>
      </c>
      <c r="C2472" t="str">
        <f t="shared" si="705"/>
        <v>-0.333786921630638-1.67969880169165i</v>
      </c>
      <c r="D2472" t="str">
        <f t="shared" si="706"/>
        <v>3.4774699409951-1.64154884879909i</v>
      </c>
      <c r="E2472" t="str">
        <f t="shared" si="707"/>
        <v>168.729101723491+8.50150622736945i</v>
      </c>
      <c r="F2472" t="str">
        <f t="shared" si="708"/>
        <v>2.90980434315615-14.9745553711532i</v>
      </c>
      <c r="G2472" t="str">
        <f t="shared" si="709"/>
        <v>0.999963721641899-0.00602304258510752i</v>
      </c>
      <c r="H2472" t="str">
        <f t="shared" si="710"/>
        <v>103.318092422197-340.655414002111i</v>
      </c>
      <c r="I2472" t="str">
        <f t="shared" si="711"/>
        <v>-32.5019743189275-17.186122771787i</v>
      </c>
      <c r="K2472" t="str">
        <f t="shared" si="712"/>
        <v>0.00407660549426198-0.0206906265567092i</v>
      </c>
      <c r="L2472" t="str">
        <f t="shared" si="713"/>
        <v>0.000833333333333333-0.0807406785868944i</v>
      </c>
      <c r="M2472" t="str">
        <f t="shared" si="714"/>
        <v>0.005-0.0284103564225542i</v>
      </c>
      <c r="N2472">
        <f t="shared" si="715"/>
        <v>78.760695412573057</v>
      </c>
      <c r="O2472">
        <f t="shared" si="716"/>
        <v>4.6728271023473029</v>
      </c>
      <c r="P2472" s="3">
        <f t="shared" si="717"/>
        <v>4.6728271023473029</v>
      </c>
      <c r="Q2472" s="3">
        <f t="shared" si="718"/>
        <v>-101.23930458742694</v>
      </c>
      <c r="R2472">
        <f t="shared" si="719"/>
        <v>78.760695412573057</v>
      </c>
      <c r="S2472">
        <f t="shared" si="720"/>
        <v>9.9857476818724997</v>
      </c>
      <c r="T2472">
        <f t="shared" si="703"/>
        <v>4.6728271023473029</v>
      </c>
    </row>
    <row r="2473" spans="1:20" x14ac:dyDescent="0.25">
      <c r="A2473">
        <f t="shared" si="704"/>
        <v>62980.723867784494</v>
      </c>
      <c r="B2473">
        <f t="shared" si="721"/>
        <v>10023.693523063615</v>
      </c>
      <c r="C2473" t="str">
        <f t="shared" si="705"/>
        <v>-0.329682769901566-1.67401064817907i</v>
      </c>
      <c r="D2473" t="str">
        <f t="shared" si="706"/>
        <v>3.47746495403417-1.63569655380478i</v>
      </c>
      <c r="E2473" t="str">
        <f t="shared" si="707"/>
        <v>168.828546582494+8.52081817458714i</v>
      </c>
      <c r="F2473" t="str">
        <f t="shared" si="708"/>
        <v>2.90980353935382-14.9180004192504i</v>
      </c>
      <c r="G2473" t="str">
        <f t="shared" si="709"/>
        <v>0.999963445412616-0.00604592847680739i</v>
      </c>
      <c r="H2473" t="str">
        <f t="shared" si="710"/>
        <v>100.2656005217-336.48297238489i</v>
      </c>
      <c r="I2473" t="str">
        <f t="shared" si="711"/>
        <v>-32.0102464343244-16.7560505616287i</v>
      </c>
      <c r="K2473" t="str">
        <f t="shared" si="712"/>
        <v>0.00406677870793463-0.020613744453842i</v>
      </c>
      <c r="L2473" t="str">
        <f t="shared" si="713"/>
        <v>0.000833333333333333-0.0804350254900318i</v>
      </c>
      <c r="M2473" t="str">
        <f t="shared" si="714"/>
        <v>0.005-0.0283028057606637i</v>
      </c>
      <c r="N2473">
        <f t="shared" si="715"/>
        <v>78.858645549393927</v>
      </c>
      <c r="O2473">
        <f t="shared" si="716"/>
        <v>4.6404256036167304</v>
      </c>
      <c r="P2473" s="3">
        <f t="shared" si="717"/>
        <v>4.6404256036167304</v>
      </c>
      <c r="Q2473" s="3">
        <f t="shared" si="718"/>
        <v>-101.14135445060607</v>
      </c>
      <c r="R2473">
        <f t="shared" si="719"/>
        <v>78.858645549393927</v>
      </c>
      <c r="S2473">
        <f t="shared" si="720"/>
        <v>10.023693523063615</v>
      </c>
      <c r="T2473">
        <f t="shared" si="703"/>
        <v>4.6404256036167304</v>
      </c>
    </row>
    <row r="2474" spans="1:20" x14ac:dyDescent="0.25">
      <c r="A2474">
        <f t="shared" si="704"/>
        <v>63220.050618482077</v>
      </c>
      <c r="B2474">
        <f t="shared" si="721"/>
        <v>10061.783558451258</v>
      </c>
      <c r="C2474" t="str">
        <f t="shared" si="705"/>
        <v>-0.325610512494275-1.66835110779205i</v>
      </c>
      <c r="D2474" t="str">
        <f t="shared" si="706"/>
        <v>3.47745992911478-1.62986778780842i</v>
      </c>
      <c r="E2474" t="str">
        <f t="shared" si="707"/>
        <v>168.928799592938+8.5399837155784i</v>
      </c>
      <c r="F2474" t="str">
        <f t="shared" si="708"/>
        <v>2.90980272943144-14.861660067718i</v>
      </c>
      <c r="G2474" t="str">
        <f t="shared" si="709"/>
        <v>0.999963167080155-0.00606890131578481i</v>
      </c>
      <c r="H2474" t="str">
        <f t="shared" si="710"/>
        <v>97.3336078119697-332.389899613859i</v>
      </c>
      <c r="I2474" t="str">
        <f t="shared" si="711"/>
        <v>-31.5278088812667-16.3421456243927i</v>
      </c>
      <c r="K2474" t="str">
        <f t="shared" si="712"/>
        <v>0.00405702493225179-0.020537149585955i</v>
      </c>
      <c r="L2474" t="str">
        <f t="shared" si="713"/>
        <v>0.000833333333333333-0.0801305294780154i</v>
      </c>
      <c r="M2474" t="str">
        <f t="shared" si="714"/>
        <v>0.005-0.028195662244136i</v>
      </c>
      <c r="N2474">
        <f t="shared" si="715"/>
        <v>78.9564598666432</v>
      </c>
      <c r="O2474">
        <f t="shared" si="716"/>
        <v>4.6081031754596111</v>
      </c>
      <c r="P2474" s="3">
        <f t="shared" si="717"/>
        <v>4.6081031754596111</v>
      </c>
      <c r="Q2474" s="3">
        <f t="shared" si="718"/>
        <v>-101.0435401333568</v>
      </c>
      <c r="R2474">
        <f t="shared" si="719"/>
        <v>78.9564598666432</v>
      </c>
      <c r="S2474">
        <f t="shared" si="720"/>
        <v>10.061783558451257</v>
      </c>
      <c r="T2474">
        <f t="shared" si="703"/>
        <v>4.6081031754596111</v>
      </c>
    </row>
    <row r="2475" spans="1:20" x14ac:dyDescent="0.25">
      <c r="A2475">
        <f t="shared" si="704"/>
        <v>63460.286810832309</v>
      </c>
      <c r="B2475">
        <f t="shared" si="721"/>
        <v>10100.018335973373</v>
      </c>
      <c r="C2475" t="str">
        <f t="shared" si="705"/>
        <v>-0.321569925526693-1.66272006516911i</v>
      </c>
      <c r="D2475" t="str">
        <f t="shared" si="706"/>
        <v>3.47745486594815-1.6240624669493i</v>
      </c>
      <c r="E2475" t="str">
        <f t="shared" si="707"/>
        <v>169.029867569374+8.55899940276979i</v>
      </c>
      <c r="F2475" t="str">
        <f t="shared" si="708"/>
        <v>2.90980191334241-14.8055335060802i</v>
      </c>
      <c r="G2475" t="str">
        <f t="shared" si="709"/>
        <v>0.999962886628506-0.00609196143222075i</v>
      </c>
      <c r="H2475" t="str">
        <f t="shared" si="710"/>
        <v>94.5162615189041-328.374791333973i</v>
      </c>
      <c r="I2475" t="str">
        <f t="shared" si="711"/>
        <v>-31.0545257227328-15.9436424122005i</v>
      </c>
      <c r="K2475" t="str">
        <f t="shared" si="712"/>
        <v>0.00404734361912224-0.0204608409548012i</v>
      </c>
      <c r="L2475" t="str">
        <f t="shared" si="713"/>
        <v>0.000833333333333333-0.0798271861705674i</v>
      </c>
      <c r="M2475" t="str">
        <f t="shared" si="714"/>
        <v>0.005-0.0280889243316756i</v>
      </c>
      <c r="N2475">
        <f t="shared" si="715"/>
        <v>79.054137033266542</v>
      </c>
      <c r="O2475">
        <f t="shared" si="716"/>
        <v>4.5758599633497949</v>
      </c>
      <c r="P2475" s="3">
        <f t="shared" si="717"/>
        <v>4.5758599633497949</v>
      </c>
      <c r="Q2475" s="3">
        <f t="shared" si="718"/>
        <v>-100.94586296673346</v>
      </c>
      <c r="R2475">
        <f t="shared" si="719"/>
        <v>79.054137033266542</v>
      </c>
      <c r="S2475">
        <f t="shared" si="720"/>
        <v>10.100018335973372</v>
      </c>
      <c r="T2475">
        <f t="shared" si="703"/>
        <v>4.5758599633497949</v>
      </c>
    </row>
    <row r="2476" spans="1:20" x14ac:dyDescent="0.25">
      <c r="A2476">
        <f t="shared" si="704"/>
        <v>63701.435900713477</v>
      </c>
      <c r="B2476">
        <f t="shared" si="721"/>
        <v>10138.398405650072</v>
      </c>
      <c r="C2476" t="str">
        <f t="shared" si="705"/>
        <v>-0.317560786954301-1.65711740593185i</v>
      </c>
      <c r="D2476" t="str">
        <f t="shared" si="706"/>
        <v>3.47744976424324-1.61828050770381i</v>
      </c>
      <c r="E2476" t="str">
        <f t="shared" si="707"/>
        <v>169.131757387181+8.57786173064561i</v>
      </c>
      <c r="F2476" t="str">
        <f t="shared" si="708"/>
        <v>2.90980109103979-14.7496199269367i</v>
      </c>
      <c r="G2476" t="str">
        <f t="shared" si="709"/>
        <v>0.999962604041533-0.00611510915754838i</v>
      </c>
      <c r="H2476" t="str">
        <f t="shared" si="710"/>
        <v>91.8080375351153-324.436208064558i</v>
      </c>
      <c r="I2476" t="str">
        <f t="shared" si="711"/>
        <v>-30.5902539504444-15.5598174806273i</v>
      </c>
      <c r="K2476" t="str">
        <f t="shared" si="712"/>
        <v>0.00403773422442915-0.0203848175650853i</v>
      </c>
      <c r="L2476" t="str">
        <f t="shared" si="713"/>
        <v>0.000833333333333333-0.0795249912039925i</v>
      </c>
      <c r="M2476" t="str">
        <f t="shared" si="714"/>
        <v>0.005-0.0279825904878219i</v>
      </c>
      <c r="N2476">
        <f t="shared" si="715"/>
        <v>79.151675709394638</v>
      </c>
      <c r="O2476">
        <f t="shared" si="716"/>
        <v>4.543696115033903</v>
      </c>
      <c r="P2476" s="3">
        <f t="shared" si="717"/>
        <v>4.543696115033903</v>
      </c>
      <c r="Q2476" s="3">
        <f t="shared" si="718"/>
        <v>-100.84832429060536</v>
      </c>
      <c r="R2476">
        <f t="shared" si="719"/>
        <v>79.151675709394638</v>
      </c>
      <c r="S2476">
        <f t="shared" si="720"/>
        <v>10.138398405650072</v>
      </c>
      <c r="T2476">
        <f t="shared" ref="T2476:T2539" si="722">P2476</f>
        <v>4.543696115033903</v>
      </c>
    </row>
    <row r="2477" spans="1:20" x14ac:dyDescent="0.25">
      <c r="A2477">
        <f t="shared" ref="A2477:A2540" si="723">2*PI()*B2477</f>
        <v>63943.501357136185</v>
      </c>
      <c r="B2477">
        <f t="shared" si="721"/>
        <v>10176.924319591542</v>
      </c>
      <c r="C2477" t="str">
        <f t="shared" ref="C2477:C2540" si="724">IMPRODUCT(D2477,E2477,$C$40,,K2477,$C$41)</f>
        <v>-0.313582876560163-1.65154301667909i</v>
      </c>
      <c r="D2477" t="str">
        <f t="shared" ref="D2477:D2540" si="725">IMDIV(IMPRODUCT($C$37,$C$38,COMPLEX(1,A2477/$C$38)),IMSUM(-1*A2477*A2477/$C$39,COMPLEX(0,1*A2477)))</f>
        <v>3.47744462370686-1.6125218268843i</v>
      </c>
      <c r="E2477" t="str">
        <f t="shared" ref="E2477:E2540" si="726">IMDIV(IMPRODUCT(IMSUM(F2477,G2477),$C$29,H2477),IMSUM(1,I2477))</f>
        <v>169.234475983104+8.59656713478072i</v>
      </c>
      <c r="F2477" t="str">
        <f t="shared" ref="F2477:F2540" si="727">IMDIV(IMPRODUCT($C$14,$C$15,COMPLEX(1,A2477/$C$15)),IMSUM(-1*A2477*A2477/$C$16,COMPLEX(0,A2477)))</f>
        <v>2.90980026247625-14.6939185259512i</v>
      </c>
      <c r="G2477" t="str">
        <f t="shared" ref="G2477:G2540" si="728">IMDIV(1,COMPLEX(1,A2477*$C$9*$C$10))</f>
        <v>0.999962319302981-0.00613834482445778i</v>
      </c>
      <c r="H2477" t="str">
        <f t="shared" ref="H2477:H2540" si="729">IMDIV($C$3,IMSUM(K2477,COMPLEX(0,$C$28*A2477)))</f>
        <v>89.2037201918441-320.572684820536i</v>
      </c>
      <c r="I2477" t="str">
        <f t="shared" ref="I2477:I2540" si="730">IMPRODUCT(F2477,$C$29,H2477,$C$31)</f>
        <v>-30.1348448818309-15.1899869551459i</v>
      </c>
      <c r="K2477" t="str">
        <f t="shared" ref="K2477:K2540" si="731">IF($C$26&lt;=0,IMDIV(1,IMSUM(IMDIV(1,L2477),1/$C$18)),IMDIV(1,IMSUM(IMDIV(1,L2477),1/$C$18,IMDIV(1,M2477))))</f>
        <v>0.00402819620800169-0.0203090784244621i</v>
      </c>
      <c r="L2477" t="str">
        <f t="shared" ref="L2477:L2540" si="732">IMSUM($C$21/$C$22,IMDIV(1,COMPLEX(0,$C$20*$C$22*A2477)))</f>
        <v>0.000833333333333333-0.0792239402311139i</v>
      </c>
      <c r="M2477" t="str">
        <f t="shared" ref="M2477:M2540" si="733">IMSUM($C$25/$C$26,IMDIV(1,COMPLEX(0,$C$24*$C$26*A2477)))</f>
        <v>0.005-0.0278766591829268i</v>
      </c>
      <c r="N2477">
        <f t="shared" ref="N2477:N2540" si="734">ABS(R2477)</f>
        <v>79.249074546079768</v>
      </c>
      <c r="O2477">
        <f t="shared" ref="O2477:O2540" si="735">ABS(P2477)</f>
        <v>4.5116117805474962</v>
      </c>
      <c r="P2477" s="3">
        <f t="shared" ref="P2477:P2540" si="736">20*LOG10(IMABS(C2477))</f>
        <v>4.5116117805474962</v>
      </c>
      <c r="Q2477" s="3">
        <f t="shared" ref="Q2477:Q2540" si="737">IMARGUMENT(C2477)*180/PI()</f>
        <v>-100.75092545392023</v>
      </c>
      <c r="R2477">
        <f t="shared" ref="R2477:R2540" si="738">IF(Q2477&lt;0,Q2477+180,Q2477-180)</f>
        <v>79.249074546079768</v>
      </c>
      <c r="S2477">
        <f t="shared" ref="S2477:S2540" si="739">B2477/1000</f>
        <v>10.176924319591542</v>
      </c>
      <c r="T2477">
        <f t="shared" si="722"/>
        <v>4.5116117805474962</v>
      </c>
    </row>
    <row r="2478" spans="1:20" x14ac:dyDescent="0.25">
      <c r="A2478">
        <f t="shared" si="723"/>
        <v>64186.486662293304</v>
      </c>
      <c r="B2478">
        <f t="shared" ref="B2478:B2541" si="740">B2477*(1+B$42)</f>
        <v>10215.596632005991</v>
      </c>
      <c r="C2478" t="str">
        <f t="shared" si="724"/>
        <v>-0.309635975945079-1.64599678498098i</v>
      </c>
      <c r="D2478" t="str">
        <f t="shared" si="725"/>
        <v>3.47743944404354-1.60678634163782i</v>
      </c>
      <c r="E2478" t="str">
        <f t="shared" si="726"/>
        <v>169.33803035581+8.61511199085722i</v>
      </c>
      <c r="F2478" t="str">
        <f t="shared" si="727"/>
        <v>2.90979942760414-14.6384285018393i</v>
      </c>
      <c r="G2478" t="str">
        <f t="shared" si="728"/>
        <v>0.999962032396468-0.0061616687669007i</v>
      </c>
      <c r="H2478" t="str">
        <f t="shared" si="729"/>
        <v>86.6983833132314-316.782739472607i</v>
      </c>
      <c r="I2478" t="str">
        <f t="shared" si="730"/>
        <v>-29.6881453844837-14.833504153146i</v>
      </c>
      <c r="K2478" t="str">
        <f t="shared" si="731"/>
        <v>0.0040187290335868-0.0202336225435349i</v>
      </c>
      <c r="L2478" t="str">
        <f t="shared" si="732"/>
        <v>0.000833333333333333-0.0789240289212134i</v>
      </c>
      <c r="M2478" t="str">
        <f t="shared" si="733"/>
        <v>0.005-0.0277711288931329i</v>
      </c>
      <c r="N2478">
        <f t="shared" si="734"/>
        <v>79.346332185028402</v>
      </c>
      <c r="O2478">
        <f t="shared" si="735"/>
        <v>4.4796071122305134</v>
      </c>
      <c r="P2478" s="3">
        <f t="shared" si="736"/>
        <v>4.4796071122305134</v>
      </c>
      <c r="Q2478" s="3">
        <f t="shared" si="737"/>
        <v>-100.6536678149716</v>
      </c>
      <c r="R2478">
        <f t="shared" si="738"/>
        <v>79.346332185028402</v>
      </c>
      <c r="S2478">
        <f t="shared" si="739"/>
        <v>10.21559663200599</v>
      </c>
      <c r="T2478">
        <f t="shared" si="722"/>
        <v>4.4796071122305134</v>
      </c>
    </row>
    <row r="2479" spans="1:20" x14ac:dyDescent="0.25">
      <c r="A2479">
        <f t="shared" si="723"/>
        <v>64430.395311610024</v>
      </c>
      <c r="B2479">
        <f t="shared" si="740"/>
        <v>10254.415899207614</v>
      </c>
      <c r="C2479" t="str">
        <f t="shared" si="724"/>
        <v>-0.305719868517925-1.64047859937343i</v>
      </c>
      <c r="D2479" t="str">
        <f t="shared" si="725"/>
        <v>3.47743422495559-1.60107396944497i</v>
      </c>
      <c r="E2479" t="str">
        <f t="shared" si="726"/>
        <v>169.44242756645+8.63349261365914i</v>
      </c>
      <c r="F2479" t="str">
        <f t="shared" si="727"/>
        <v>2.90979858637543-14.5831490563575i</v>
      </c>
      <c r="G2479" t="str">
        <f t="shared" si="728"/>
        <v>0.999961743305489-0.0061850813200953i</v>
      </c>
      <c r="H2479" t="str">
        <f t="shared" si="729"/>
        <v>84.2873724783047-313.064879995032i</v>
      </c>
      <c r="I2479" t="str">
        <f t="shared" si="730"/>
        <v>-29.2499989478488-14.4897573530583i</v>
      </c>
      <c r="K2479" t="str">
        <f t="shared" si="731"/>
        <v>0.00400933216882121-0.0201584489358538i</v>
      </c>
      <c r="L2479" t="str">
        <f t="shared" si="732"/>
        <v>0.000833333333333333-0.0786252529599657i</v>
      </c>
      <c r="M2479" t="str">
        <f t="shared" si="733"/>
        <v>0.005-0.0276659981003515i</v>
      </c>
      <c r="N2479">
        <f t="shared" si="734"/>
        <v>79.443447258330224</v>
      </c>
      <c r="O2479">
        <f t="shared" si="735"/>
        <v>4.4476822647438778</v>
      </c>
      <c r="P2479" s="3">
        <f t="shared" si="736"/>
        <v>4.4476822647438778</v>
      </c>
      <c r="Q2479" s="3">
        <f t="shared" si="737"/>
        <v>-100.55655274166978</v>
      </c>
      <c r="R2479">
        <f t="shared" si="738"/>
        <v>79.443447258330224</v>
      </c>
      <c r="S2479">
        <f t="shared" si="739"/>
        <v>10.254415899207613</v>
      </c>
      <c r="T2479">
        <f t="shared" si="722"/>
        <v>4.4476822647438778</v>
      </c>
    </row>
    <row r="2480" spans="1:20" x14ac:dyDescent="0.25">
      <c r="A2480">
        <f t="shared" si="723"/>
        <v>64675.230813794144</v>
      </c>
      <c r="B2480">
        <f t="shared" si="740"/>
        <v>10293.382679624603</v>
      </c>
      <c r="C2480" t="str">
        <f t="shared" si="724"/>
        <v>-0.301834339485987-1.63498834935231i</v>
      </c>
      <c r="D2480" t="str">
        <f t="shared" si="725"/>
        <v>3.47742896614306-1.59538462811869i</v>
      </c>
      <c r="E2480" t="str">
        <f t="shared" si="726"/>
        <v>169.547674739211+8.65170525605627i</v>
      </c>
      <c r="F2480" t="str">
        <f t="shared" si="727"/>
        <v>2.90979773874173-14.5280793942916i</v>
      </c>
      <c r="G2480" t="str">
        <f t="shared" si="728"/>
        <v>0.999961452013413-0.00620858282053097i</v>
      </c>
      <c r="H2480" t="str">
        <f t="shared" si="729"/>
        <v>81.9662884185242-309.417610732555i</v>
      </c>
      <c r="I2480" t="str">
        <f t="shared" si="730"/>
        <v>-28.8202466196712-14.1581677022959i</v>
      </c>
      <c r="K2480" t="str">
        <f t="shared" si="731"/>
        <v>0.00400000508520357-0.0200835566179137i</v>
      </c>
      <c r="L2480" t="str">
        <f t="shared" si="732"/>
        <v>0.000833333333333333-0.0783276080493777i</v>
      </c>
      <c r="M2480" t="str">
        <f t="shared" si="733"/>
        <v>0.005-0.027561265292241i</v>
      </c>
      <c r="N2480">
        <f t="shared" si="734"/>
        <v>79.540418388186268</v>
      </c>
      <c r="O2480">
        <f t="shared" si="735"/>
        <v>4.4158373950842131</v>
      </c>
      <c r="P2480" s="3">
        <f t="shared" si="736"/>
        <v>4.4158373950842131</v>
      </c>
      <c r="Q2480" s="3">
        <f t="shared" si="737"/>
        <v>-100.45958161181373</v>
      </c>
      <c r="R2480">
        <f t="shared" si="738"/>
        <v>79.540418388186268</v>
      </c>
      <c r="S2480">
        <f t="shared" si="739"/>
        <v>10.293382679624603</v>
      </c>
      <c r="T2480">
        <f t="shared" si="722"/>
        <v>4.4158373950842131</v>
      </c>
    </row>
    <row r="2481" spans="1:20" x14ac:dyDescent="0.25">
      <c r="A2481">
        <f t="shared" si="723"/>
        <v>64920.996690886561</v>
      </c>
      <c r="B2481">
        <f t="shared" si="740"/>
        <v>10332.497533807176</v>
      </c>
      <c r="C2481" t="str">
        <f t="shared" si="724"/>
        <v>-0.297979175845569-1.62952592536798i</v>
      </c>
      <c r="D2481" t="str">
        <f t="shared" si="725"/>
        <v>3.47742366730368-1.58971823580309i</v>
      </c>
      <c r="E2481" t="str">
        <f t="shared" si="726"/>
        <v>169.653779061887+8.66974610796178i</v>
      </c>
      <c r="F2481" t="str">
        <f t="shared" si="727"/>
        <v>2.90979688465428-14.473218723445i</v>
      </c>
      <c r="G2481" t="str">
        <f t="shared" si="728"/>
        <v>0.999961158503483-0.00623217360597309i</v>
      </c>
      <c r="H2481" t="str">
        <f t="shared" si="729"/>
        <v>79.7309714815071-305.839437802736i</v>
      </c>
      <c r="I2481" t="str">
        <f t="shared" si="730"/>
        <v>-28.3987278227185-13.8381872559686i</v>
      </c>
      <c r="K2481" t="str">
        <f t="shared" si="731"/>
        <v>0.00399074725806683-0.0200089446091527i</v>
      </c>
      <c r="L2481" t="str">
        <f t="shared" si="732"/>
        <v>0.000833333333333333-0.0780310899077286i</v>
      </c>
      <c r="M2481" t="str">
        <f t="shared" si="733"/>
        <v>0.005-0.0274569289621847i</v>
      </c>
      <c r="N2481">
        <f t="shared" si="734"/>
        <v>79.637244186630284</v>
      </c>
      <c r="O2481">
        <f t="shared" si="735"/>
        <v>4.3840726625998609</v>
      </c>
      <c r="P2481" s="3">
        <f t="shared" si="736"/>
        <v>4.3840726625998609</v>
      </c>
      <c r="Q2481" s="3">
        <f t="shared" si="737"/>
        <v>-100.36275581336972</v>
      </c>
      <c r="R2481">
        <f t="shared" si="738"/>
        <v>79.637244186630284</v>
      </c>
      <c r="S2481">
        <f t="shared" si="739"/>
        <v>10.332497533807176</v>
      </c>
      <c r="T2481">
        <f t="shared" si="722"/>
        <v>4.3840726625998609</v>
      </c>
    </row>
    <row r="2482" spans="1:20" x14ac:dyDescent="0.25">
      <c r="A2482">
        <f t="shared" si="723"/>
        <v>65167.696478311933</v>
      </c>
      <c r="B2482">
        <f t="shared" si="740"/>
        <v>10371.761024435644</v>
      </c>
      <c r="C2482" t="str">
        <f t="shared" si="724"/>
        <v>-0.294154166372577-1.62409121881976i</v>
      </c>
      <c r="D2482" t="str">
        <f t="shared" si="725"/>
        <v>3.47741832813297-1.58407471097224i</v>
      </c>
      <c r="E2482" t="str">
        <f t="shared" si="726"/>
        <v>169.760747786441+8.68761129527602i</v>
      </c>
      <c r="F2482" t="str">
        <f t="shared" si="727"/>
        <v>2.90979602406394-14.4185662546278i</v>
      </c>
      <c r="G2482" t="str">
        <f t="shared" si="728"/>
        <v>0.999960862758813-0.0062558540154679i</v>
      </c>
      <c r="H2482" t="str">
        <f t="shared" si="729"/>
        <v>77.5774870945798-302.328873736556i</v>
      </c>
      <c r="I2482" t="str">
        <f t="shared" si="730"/>
        <v>-27.9852810655614-13.529297138611i</v>
      </c>
      <c r="K2482" t="str">
        <f t="shared" si="731"/>
        <v>0.00398155816655076-0.0199346119319499i</v>
      </c>
      <c r="L2482" t="str">
        <f t="shared" si="732"/>
        <v>0.000833333333333333-0.0777356942695043i</v>
      </c>
      <c r="M2482" t="str">
        <f t="shared" si="733"/>
        <v>0.005-0.0273529876092695i</v>
      </c>
      <c r="N2482">
        <f t="shared" si="734"/>
        <v>79.733923255251213</v>
      </c>
      <c r="O2482">
        <f t="shared" si="735"/>
        <v>4.3523882290058822</v>
      </c>
      <c r="P2482" s="3">
        <f t="shared" si="736"/>
        <v>4.3523882290058822</v>
      </c>
      <c r="Q2482" s="3">
        <f t="shared" si="737"/>
        <v>-100.26607674474879</v>
      </c>
      <c r="R2482">
        <f t="shared" si="738"/>
        <v>79.733923255251213</v>
      </c>
      <c r="S2482">
        <f t="shared" si="739"/>
        <v>10.371761024435644</v>
      </c>
      <c r="T2482">
        <f t="shared" si="722"/>
        <v>4.3523882290058822</v>
      </c>
    </row>
    <row r="2483" spans="1:20" x14ac:dyDescent="0.25">
      <c r="A2483">
        <f t="shared" si="723"/>
        <v>65415.333724929522</v>
      </c>
      <c r="B2483">
        <f t="shared" si="740"/>
        <v>10411.1737163285</v>
      </c>
      <c r="C2483" t="str">
        <f t="shared" si="724"/>
        <v>-0.290359101613362-1.61868412205048i</v>
      </c>
      <c r="D2483" t="str">
        <f t="shared" si="725"/>
        <v>3.47741294832402-1.57845397242905i</v>
      </c>
      <c r="E2483" t="str">
        <f t="shared" si="726"/>
        <v>169.868588229583+8.70529687881089i</v>
      </c>
      <c r="F2483" t="str">
        <f t="shared" si="727"/>
        <v>2.9097951569212-14.3641212016447i</v>
      </c>
      <c r="G2483" t="str">
        <f t="shared" si="728"/>
        <v>0.999960564762391-0.00627962438934727i</v>
      </c>
      <c r="H2483" t="str">
        <f t="shared" si="729"/>
        <v>75.5021121649746-298.884441448165i</v>
      </c>
      <c r="I2483" t="str">
        <f t="shared" si="730"/>
        <v>-27.579744559613-13.2310058214808i</v>
      </c>
      <c r="K2483" t="str">
        <f t="shared" si="731"/>
        <v>0.00397243729357459-0.0198605576116234i</v>
      </c>
      <c r="L2483" t="str">
        <f t="shared" si="732"/>
        <v>0.000833333333333333-0.0774414168853401i</v>
      </c>
      <c r="M2483" t="str">
        <f t="shared" si="733"/>
        <v>0.005-0.027249439738264i</v>
      </c>
      <c r="N2483">
        <f t="shared" si="734"/>
        <v>79.830454184907737</v>
      </c>
      <c r="O2483">
        <f t="shared" si="735"/>
        <v>4.3207842583990335</v>
      </c>
      <c r="P2483" s="3">
        <f t="shared" si="736"/>
        <v>4.3207842583990335</v>
      </c>
      <c r="Q2483" s="3">
        <f t="shared" si="737"/>
        <v>-100.16954581509226</v>
      </c>
      <c r="R2483">
        <f t="shared" si="738"/>
        <v>79.830454184907737</v>
      </c>
      <c r="S2483">
        <f t="shared" si="739"/>
        <v>10.4111737163285</v>
      </c>
      <c r="T2483">
        <f t="shared" si="722"/>
        <v>4.3207842583990335</v>
      </c>
    </row>
    <row r="2484" spans="1:20" x14ac:dyDescent="0.25">
      <c r="A2484">
        <f t="shared" si="723"/>
        <v>65663.911993084243</v>
      </c>
      <c r="B2484">
        <f t="shared" si="740"/>
        <v>10450.736176450548</v>
      </c>
      <c r="C2484" t="str">
        <f t="shared" si="724"/>
        <v>-0.286593773875561-1.61330452834127i</v>
      </c>
      <c r="D2484" t="str">
        <f t="shared" si="725"/>
        <v>3.4774075275677-1.57285593930405i</v>
      </c>
      <c r="E2484" t="str">
        <f t="shared" si="726"/>
        <v>169.977307773346+8.72279885319352i</v>
      </c>
      <c r="F2484" t="str">
        <f t="shared" si="727"/>
        <v>2.90979428317617-14.3098827812847i</v>
      </c>
      <c r="G2484" t="str">
        <f t="shared" si="728"/>
        <v>0.999960264497072-0.00630348506923363i</v>
      </c>
      <c r="H2484" t="str">
        <f t="shared" si="729"/>
        <v>73.5013223567527-295.504677614229i</v>
      </c>
      <c r="I2484" t="str">
        <f t="shared" si="730"/>
        <v>-27.1819567532671-12.9428475083255i</v>
      </c>
      <c r="K2484" t="str">
        <f t="shared" si="731"/>
        <v>0.00396338412581003-0.0197867806764282i</v>
      </c>
      <c r="L2484" t="str">
        <f t="shared" si="732"/>
        <v>0.000833333333333333-0.0771482535219569i</v>
      </c>
      <c r="M2484" t="str">
        <f t="shared" si="733"/>
        <v>0.005-0.0271462838595976i</v>
      </c>
      <c r="N2484">
        <f t="shared" si="734"/>
        <v>79.926835555444868</v>
      </c>
      <c r="O2484">
        <f t="shared" si="735"/>
        <v>4.2892609172733263</v>
      </c>
      <c r="P2484" s="3">
        <f t="shared" si="736"/>
        <v>4.2892609172733263</v>
      </c>
      <c r="Q2484" s="3">
        <f t="shared" si="737"/>
        <v>-100.07316444455513</v>
      </c>
      <c r="R2484">
        <f t="shared" si="738"/>
        <v>79.926835555444868</v>
      </c>
      <c r="S2484">
        <f t="shared" si="739"/>
        <v>10.450736176450548</v>
      </c>
      <c r="T2484">
        <f t="shared" si="722"/>
        <v>4.2892609172733263</v>
      </c>
    </row>
    <row r="2485" spans="1:20" x14ac:dyDescent="0.25">
      <c r="A2485">
        <f t="shared" si="723"/>
        <v>65913.434858657973</v>
      </c>
      <c r="B2485">
        <f t="shared" si="740"/>
        <v>10490.44897392106</v>
      </c>
      <c r="C2485" t="str">
        <f t="shared" si="724"/>
        <v>-0.282857977219141-1.60795233190612i</v>
      </c>
      <c r="D2485" t="str">
        <f t="shared" si="725"/>
        <v>3.47740206555243-1.56728053105424i</v>
      </c>
      <c r="E2485" t="str">
        <f t="shared" si="726"/>
        <v>170.086913865662+8.74011314575088i</v>
      </c>
      <c r="F2485" t="str">
        <f t="shared" si="727"/>
        <v>2.90979340277859-14.2558502133087i</v>
      </c>
      <c r="G2485" t="str">
        <f t="shared" si="728"/>
        <v>0.999959961945583-0.00632743639804477i</v>
      </c>
      <c r="H2485" t="str">
        <f t="shared" si="729"/>
        <v>71.571780187736-292.188135533917i</v>
      </c>
      <c r="I2485" t="str">
        <f t="shared" si="730"/>
        <v>-26.7917567927284-12.6643806228537i</v>
      </c>
      <c r="K2485" t="str">
        <f t="shared" si="731"/>
        <v>0.00395439815365414-0.0197132801575536i</v>
      </c>
      <c r="L2485" t="str">
        <f t="shared" si="732"/>
        <v>0.000833333333333333-0.0768561999621006i</v>
      </c>
      <c r="M2485" t="str">
        <f t="shared" si="733"/>
        <v>0.005-0.0270435184893381i</v>
      </c>
      <c r="N2485">
        <f t="shared" si="734"/>
        <v>80.023065935402599</v>
      </c>
      <c r="O2485">
        <f t="shared" si="735"/>
        <v>4.2578183745338825</v>
      </c>
      <c r="P2485" s="3">
        <f t="shared" si="736"/>
        <v>4.2578183745338825</v>
      </c>
      <c r="Q2485" s="3">
        <f t="shared" si="737"/>
        <v>-99.976934064597401</v>
      </c>
      <c r="R2485">
        <f t="shared" si="738"/>
        <v>80.023065935402599</v>
      </c>
      <c r="S2485">
        <f t="shared" si="739"/>
        <v>10.49044897392106</v>
      </c>
      <c r="T2485">
        <f t="shared" si="722"/>
        <v>4.2578183745338825</v>
      </c>
    </row>
    <row r="2486" spans="1:20" x14ac:dyDescent="0.25">
      <c r="A2486">
        <f t="shared" si="723"/>
        <v>66163.905911120863</v>
      </c>
      <c r="B2486">
        <f t="shared" si="740"/>
        <v>10530.31268002196</v>
      </c>
      <c r="C2486" t="str">
        <f t="shared" si="724"/>
        <v>-0.279151507447564-1.60262742788684i</v>
      </c>
      <c r="D2486" t="str">
        <f t="shared" si="725"/>
        <v>3.47739656196433-1.56172766746195i</v>
      </c>
      <c r="E2486" t="str">
        <f t="shared" si="726"/>
        <v>170.197414020948+8.75723561537107i</v>
      </c>
      <c r="F2486" t="str">
        <f t="shared" si="727"/>
        <v>2.90979251567781-14.2020227204392i</v>
      </c>
      <c r="G2486" t="str">
        <f t="shared" si="728"/>
        <v>0.999959657090519-0.00635147871999876i</v>
      </c>
      <c r="H2486" t="str">
        <f t="shared" si="729"/>
        <v>69.7103238930121-288.933387532432i</v>
      </c>
      <c r="I2486" t="str">
        <f t="shared" si="730"/>
        <v>-26.4089849180648-12.3951863915092i</v>
      </c>
      <c r="K2486" t="str">
        <f t="shared" si="731"/>
        <v>0.0039454788712028-0.0196400550891214i</v>
      </c>
      <c r="L2486" t="str">
        <f t="shared" si="732"/>
        <v>0.000833333333333333-0.0765652520044834i</v>
      </c>
      <c r="M2486" t="str">
        <f t="shared" si="733"/>
        <v>0.005-0.0269411421491713i</v>
      </c>
      <c r="N2486">
        <f t="shared" si="734"/>
        <v>80.119143881723545</v>
      </c>
      <c r="O2486">
        <f t="shared" si="735"/>
        <v>4.2264568015123318</v>
      </c>
      <c r="P2486" s="3">
        <f t="shared" si="736"/>
        <v>4.2264568015123318</v>
      </c>
      <c r="Q2486" s="3">
        <f t="shared" si="737"/>
        <v>-99.880856118276455</v>
      </c>
      <c r="R2486">
        <f t="shared" si="738"/>
        <v>80.119143881723545</v>
      </c>
      <c r="S2486">
        <f t="shared" si="739"/>
        <v>10.530312680021959</v>
      </c>
      <c r="T2486">
        <f t="shared" si="722"/>
        <v>4.2264568015123318</v>
      </c>
    </row>
    <row r="2487" spans="1:20" x14ac:dyDescent="0.25">
      <c r="A2487">
        <f t="shared" si="723"/>
        <v>66415.328753583119</v>
      </c>
      <c r="B2487">
        <f t="shared" si="740"/>
        <v>10570.327868206043</v>
      </c>
      <c r="C2487" t="str">
        <f t="shared" si="724"/>
        <v>-0.275474162099004-1.59732971234784i</v>
      </c>
      <c r="D2487" t="str">
        <f t="shared" si="725"/>
        <v>3.47739101648712-1.55619726863365i</v>
      </c>
      <c r="E2487" t="str">
        <f t="shared" si="726"/>
        <v>170.308815820695+8.77416205135219i</v>
      </c>
      <c r="F2487" t="str">
        <f t="shared" si="727"/>
        <v>2.90979162182283-14.1483995283488i</v>
      </c>
      <c r="G2487" t="str">
        <f t="shared" si="728"/>
        <v>0.999959349914343-0.00637561238061891i</v>
      </c>
      <c r="H2487" t="str">
        <f t="shared" si="729"/>
        <v>67.9139570046288-285.739026963633i</v>
      </c>
      <c r="I2487" t="str">
        <f t="shared" si="730"/>
        <v>-26.033482802027-12.1348675154802i</v>
      </c>
      <c r="K2487" t="str">
        <f t="shared" si="731"/>
        <v>0.00393662577622394-0.019567104508183i</v>
      </c>
      <c r="L2487" t="str">
        <f t="shared" si="732"/>
        <v>0.000833333333333333-0.0762754054637216i</v>
      </c>
      <c r="M2487" t="str">
        <f t="shared" si="733"/>
        <v>0.005-0.026839153366379i</v>
      </c>
      <c r="N2487">
        <f t="shared" si="734"/>
        <v>80.215067939457938</v>
      </c>
      <c r="O2487">
        <f t="shared" si="735"/>
        <v>4.1951763719806232</v>
      </c>
      <c r="P2487" s="3">
        <f t="shared" si="736"/>
        <v>4.1951763719806232</v>
      </c>
      <c r="Q2487" s="3">
        <f t="shared" si="737"/>
        <v>-99.784932060542062</v>
      </c>
      <c r="R2487">
        <f t="shared" si="738"/>
        <v>80.215067939457938</v>
      </c>
      <c r="S2487">
        <f t="shared" si="739"/>
        <v>10.570327868206043</v>
      </c>
      <c r="T2487">
        <f t="shared" si="722"/>
        <v>4.1951763719806232</v>
      </c>
    </row>
    <row r="2488" spans="1:20" x14ac:dyDescent="0.25">
      <c r="A2488">
        <f t="shared" si="723"/>
        <v>66667.707002846742</v>
      </c>
      <c r="B2488">
        <f t="shared" si="740"/>
        <v>10610.495114105226</v>
      </c>
      <c r="C2488" t="str">
        <f t="shared" si="724"/>
        <v>-0.271825740437786-1.59205908227116i</v>
      </c>
      <c r="D2488" t="str">
        <f t="shared" si="725"/>
        <v>3.4773854288021-1.55068925499883i</v>
      </c>
      <c r="E2488" t="str">
        <f t="shared" si="726"/>
        <v>170.421126914058+8.79088817222113i</v>
      </c>
      <c r="F2488" t="str">
        <f t="shared" si="727"/>
        <v>2.90979072116217-14.0949798656487i</v>
      </c>
      <c r="G2488" t="str">
        <f t="shared" si="728"/>
        <v>0.999959040399382-0.00639983772673861i</v>
      </c>
      <c r="H2488" t="str">
        <f t="shared" si="729"/>
        <v>66.1798386002079-282.603669860889i</v>
      </c>
      <c r="I2488" t="str">
        <f t="shared" si="730"/>
        <v>-25.6650938383406-11.8830469262311i</v>
      </c>
      <c r="K2488" t="str">
        <f t="shared" si="731"/>
        <v>0.00392783837013118-0.0194944274547171i</v>
      </c>
      <c r="L2488" t="str">
        <f t="shared" si="732"/>
        <v>0.000833333333333333-0.0759866561702748i</v>
      </c>
      <c r="M2488" t="str">
        <f t="shared" si="733"/>
        <v>0.005-0.0267375506738185i</v>
      </c>
      <c r="N2488">
        <f t="shared" si="734"/>
        <v>80.31083664146314</v>
      </c>
      <c r="O2488">
        <f t="shared" si="735"/>
        <v>4.1639772621656839</v>
      </c>
      <c r="P2488" s="3">
        <f t="shared" si="736"/>
        <v>4.1639772621656839</v>
      </c>
      <c r="Q2488" s="3">
        <f t="shared" si="737"/>
        <v>-99.68916335853686</v>
      </c>
      <c r="R2488">
        <f t="shared" si="738"/>
        <v>80.31083664146314</v>
      </c>
      <c r="S2488">
        <f t="shared" si="739"/>
        <v>10.610495114105227</v>
      </c>
      <c r="T2488">
        <f t="shared" si="722"/>
        <v>4.1639772621656839</v>
      </c>
    </row>
    <row r="2489" spans="1:20" x14ac:dyDescent="0.25">
      <c r="A2489">
        <f t="shared" si="723"/>
        <v>66921.044289457554</v>
      </c>
      <c r="B2489">
        <f t="shared" si="740"/>
        <v>10650.814995538825</v>
      </c>
      <c r="C2489" t="str">
        <f t="shared" si="724"/>
        <v>-0.268206043445893-1.58681543555141i</v>
      </c>
      <c r="D2489" t="str">
        <f t="shared" si="725"/>
        <v>3.47737979858812-1.54520354730882i</v>
      </c>
      <c r="E2489" t="str">
        <f t="shared" si="726"/>
        <v>170.534355018452+8.80740962453429i</v>
      </c>
      <c r="F2489" t="str">
        <f t="shared" si="727"/>
        <v>2.90978981364406-14.0417629638782i</v>
      </c>
      <c r="G2489" t="str">
        <f t="shared" si="728"/>
        <v>0.999958728527833-0.00642415510650631i</v>
      </c>
      <c r="H2489" t="str">
        <f t="shared" si="729"/>
        <v>64.5052741761202-279.52595627964i</v>
      </c>
      <c r="I2489" t="str">
        <f t="shared" si="730"/>
        <v>-25.3036633854186-11.6393666191732i</v>
      </c>
      <c r="K2489" t="str">
        <f t="shared" si="731"/>
        <v>0.00391911615795762-0.019422022971627i</v>
      </c>
      <c r="L2489" t="str">
        <f t="shared" si="732"/>
        <v>0.000833333333333333-0.0756989999703871i</v>
      </c>
      <c r="M2489" t="str">
        <f t="shared" si="733"/>
        <v>0.005-0.0266363326099009i</v>
      </c>
      <c r="N2489">
        <f t="shared" si="734"/>
        <v>80.406448508100695</v>
      </c>
      <c r="O2489">
        <f t="shared" si="735"/>
        <v>4.1328596507629829</v>
      </c>
      <c r="P2489" s="3">
        <f t="shared" si="736"/>
        <v>4.1328596507629829</v>
      </c>
      <c r="Q2489" s="3">
        <f t="shared" si="737"/>
        <v>-99.593551491899305</v>
      </c>
      <c r="R2489">
        <f t="shared" si="738"/>
        <v>80.406448508100695</v>
      </c>
      <c r="S2489">
        <f t="shared" si="739"/>
        <v>10.650814995538825</v>
      </c>
      <c r="T2489">
        <f t="shared" si="722"/>
        <v>4.1328596507629829</v>
      </c>
    </row>
    <row r="2490" spans="1:20" x14ac:dyDescent="0.25">
      <c r="A2490">
        <f t="shared" si="723"/>
        <v>67175.34425775749</v>
      </c>
      <c r="B2490">
        <f t="shared" si="740"/>
        <v>10691.288092521872</v>
      </c>
      <c r="C2490" t="str">
        <f t="shared" si="724"/>
        <v>-0.264614873814587-1.58159867099098i</v>
      </c>
      <c r="D2490" t="str">
        <f t="shared" si="725"/>
        <v>3.47737412552168-1.53974006663569i</v>
      </c>
      <c r="E2490" t="str">
        <f t="shared" si="726"/>
        <v>170.64850792015+8.82372198166014i</v>
      </c>
      <c r="F2490" t="str">
        <f t="shared" si="727"/>
        <v>2.90978889921627-13.9887480574934i</v>
      </c>
      <c r="G2490" t="str">
        <f t="shared" si="728"/>
        <v>0.999958414281753-0.00644856486939053i</v>
      </c>
      <c r="H2490" t="str">
        <f t="shared" si="729"/>
        <v>62.8877071036468-276.504551370052i</v>
      </c>
      <c r="I2490" t="str">
        <f t="shared" si="730"/>
        <v>-24.9490389707639-11.4034865604108i</v>
      </c>
      <c r="K2490" t="str">
        <f t="shared" si="731"/>
        <v>0.00391045864832971-0.019349890104738i</v>
      </c>
      <c r="L2490" t="str">
        <f t="shared" si="732"/>
        <v>0.000833333333333333-0.0754124327260283i</v>
      </c>
      <c r="M2490" t="str">
        <f t="shared" si="733"/>
        <v>0.005-0.0265354977185703i</v>
      </c>
      <c r="N2490">
        <f t="shared" si="734"/>
        <v>80.501902046931505</v>
      </c>
      <c r="O2490">
        <f t="shared" si="735"/>
        <v>4.1018237189509534</v>
      </c>
      <c r="P2490" s="3">
        <f t="shared" si="736"/>
        <v>4.1018237189509534</v>
      </c>
      <c r="Q2490" s="3">
        <f t="shared" si="737"/>
        <v>-99.498097953068495</v>
      </c>
      <c r="R2490">
        <f t="shared" si="738"/>
        <v>80.501902046931505</v>
      </c>
      <c r="S2490">
        <f t="shared" si="739"/>
        <v>10.691288092521873</v>
      </c>
      <c r="T2490">
        <f t="shared" si="722"/>
        <v>4.1018237189509534</v>
      </c>
    </row>
    <row r="2491" spans="1:20" x14ac:dyDescent="0.25">
      <c r="A2491">
        <f t="shared" si="723"/>
        <v>67430.610565936979</v>
      </c>
      <c r="B2491">
        <f t="shared" si="740"/>
        <v>10731.914987273456</v>
      </c>
      <c r="C2491" t="str">
        <f t="shared" si="724"/>
        <v>-0.261052035936211-1.57640868829514i</v>
      </c>
      <c r="D2491" t="str">
        <f t="shared" si="725"/>
        <v>3.47736840927673-1.53429873437108i</v>
      </c>
      <c r="E2491" t="str">
        <f t="shared" si="726"/>
        <v>170.763593474885+8.83982074253339i</v>
      </c>
      <c r="F2491" t="str">
        <f t="shared" si="727"/>
        <v>2.90978797782622-13.9359343838559i</v>
      </c>
      <c r="G2491" t="str">
        <f t="shared" si="728"/>
        <v>0.999958097643065-0.00647306736618477i</v>
      </c>
      <c r="H2491" t="str">
        <f t="shared" si="729"/>
        <v>61.3247106292598-273.538146213731i</v>
      </c>
      <c r="I2491" t="str">
        <f t="shared" si="730"/>
        <v>-24.6010704607416-11.1750836618151i</v>
      </c>
      <c r="K2491" t="str">
        <f t="shared" si="731"/>
        <v>0.00390186535344147-0.0192780279027948i</v>
      </c>
      <c r="L2491" t="str">
        <f t="shared" si="732"/>
        <v>0.000833333333333333-0.0751269503148315i</v>
      </c>
      <c r="M2491" t="str">
        <f t="shared" si="733"/>
        <v>0.005-0.0264350445492831i</v>
      </c>
      <c r="N2491">
        <f t="shared" si="734"/>
        <v>80.597195752404545</v>
      </c>
      <c r="O2491">
        <f t="shared" si="735"/>
        <v>4.0708696504043074</v>
      </c>
      <c r="P2491" s="3">
        <f t="shared" si="736"/>
        <v>4.0708696504043074</v>
      </c>
      <c r="Q2491" s="3">
        <f t="shared" si="737"/>
        <v>-99.402804247595455</v>
      </c>
      <c r="R2491">
        <f t="shared" si="738"/>
        <v>80.597195752404545</v>
      </c>
      <c r="S2491">
        <f t="shared" si="739"/>
        <v>10.731914987273456</v>
      </c>
      <c r="T2491">
        <f t="shared" si="722"/>
        <v>4.0708696504043074</v>
      </c>
    </row>
    <row r="2492" spans="1:20" x14ac:dyDescent="0.25">
      <c r="A2492">
        <f t="shared" si="723"/>
        <v>67686.846886087529</v>
      </c>
      <c r="B2492">
        <f t="shared" si="740"/>
        <v>10772.696264225095</v>
      </c>
      <c r="C2492" t="str">
        <f t="shared" si="724"/>
        <v>-0.257517335896042-1.57124538806723i</v>
      </c>
      <c r="D2492" t="str">
        <f t="shared" si="725"/>
        <v>3.47736264952479-1.52887947222508i</v>
      </c>
      <c r="E2492" t="str">
        <f t="shared" si="726"/>
        <v>170.879619608458+8.85570133039191i</v>
      </c>
      <c r="F2492" t="str">
        <f t="shared" si="727"/>
        <v>2.90978704942089-13.8833211832223i</v>
      </c>
      <c r="G2492" t="str">
        <f t="shared" si="728"/>
        <v>0.999957778593554-0.00649766294901255i</v>
      </c>
      <c r="H2492" t="str">
        <f t="shared" si="729"/>
        <v>59.8139803826565-270.625458454486i</v>
      </c>
      <c r="I2492" t="str">
        <f t="shared" si="730"/>
        <v>-24.2596101998724-10.953850819969i</v>
      </c>
      <c r="K2492" t="str">
        <f t="shared" si="731"/>
        <v>0.00389333578902863-0.019206435417458i</v>
      </c>
      <c r="L2492" t="str">
        <f t="shared" si="732"/>
        <v>0.000833333333333333-0.0748425486300375i</v>
      </c>
      <c r="M2492" t="str">
        <f t="shared" si="733"/>
        <v>0.005-0.0263349716569865i</v>
      </c>
      <c r="N2492">
        <f t="shared" si="734"/>
        <v>80.692328105544902</v>
      </c>
      <c r="O2492">
        <f t="shared" si="735"/>
        <v>4.0399976313071972</v>
      </c>
      <c r="P2492" s="3">
        <f t="shared" si="736"/>
        <v>4.0399976313071972</v>
      </c>
      <c r="Q2492" s="3">
        <f t="shared" si="737"/>
        <v>-99.307671894455098</v>
      </c>
      <c r="R2492">
        <f t="shared" si="738"/>
        <v>80.692328105544902</v>
      </c>
      <c r="S2492">
        <f t="shared" si="739"/>
        <v>10.772696264225095</v>
      </c>
      <c r="T2492">
        <f t="shared" si="722"/>
        <v>4.0399976313071972</v>
      </c>
    </row>
    <row r="2493" spans="1:20" x14ac:dyDescent="0.25">
      <c r="A2493">
        <f t="shared" si="723"/>
        <v>67944.05690425467</v>
      </c>
      <c r="B2493">
        <f t="shared" si="740"/>
        <v>10813.632510029151</v>
      </c>
      <c r="C2493" t="str">
        <f t="shared" si="724"/>
        <v>-0.254010581464387-1.5661086718041i</v>
      </c>
      <c r="D2493" t="str">
        <f t="shared" si="725"/>
        <v>3.47735684593486-1.52348220222511i</v>
      </c>
      <c r="E2493" t="str">
        <f t="shared" si="726"/>
        <v>170.996594317346+8.8713590914844i</v>
      </c>
      <c r="F2493" t="str">
        <f t="shared" si="727"/>
        <v>2.90978611394686-13.8309076987331i</v>
      </c>
      <c r="G2493" t="str">
        <f t="shared" si="728"/>
        <v>0.999957457114865-0.00652235197133244i</v>
      </c>
      <c r="H2493" t="str">
        <f t="shared" si="729"/>
        <v>58.3533273586333-267.765232749711i</v>
      </c>
      <c r="I2493" t="str">
        <f t="shared" si="730"/>
        <v>-23.9245131233295-10.7394960148161i</v>
      </c>
      <c r="K2493" t="str">
        <f t="shared" si="731"/>
        <v>0.00388486947434309-0.019135111703302i</v>
      </c>
      <c r="L2493" t="str">
        <f t="shared" si="732"/>
        <v>0.000833333333333333-0.0745592235804318i</v>
      </c>
      <c r="M2493" t="str">
        <f t="shared" si="733"/>
        <v>0.005-0.0262352776020985i</v>
      </c>
      <c r="N2493">
        <f t="shared" si="734"/>
        <v>80.787297573635186</v>
      </c>
      <c r="O2493">
        <f t="shared" si="735"/>
        <v>4.0092078503672512</v>
      </c>
      <c r="P2493" s="3">
        <f t="shared" si="736"/>
        <v>4.0092078503672512</v>
      </c>
      <c r="Q2493" s="3">
        <f t="shared" si="737"/>
        <v>-99.212702426364814</v>
      </c>
      <c r="R2493">
        <f t="shared" si="738"/>
        <v>80.787297573635186</v>
      </c>
      <c r="S2493">
        <f t="shared" si="739"/>
        <v>10.81363251002915</v>
      </c>
      <c r="T2493">
        <f t="shared" si="722"/>
        <v>4.0092078503672512</v>
      </c>
    </row>
    <row r="2494" spans="1:20" x14ac:dyDescent="0.25">
      <c r="A2494">
        <f t="shared" si="723"/>
        <v>68202.244320490834</v>
      </c>
      <c r="B2494">
        <f t="shared" si="740"/>
        <v>10854.724313567262</v>
      </c>
      <c r="C2494" t="str">
        <f t="shared" si="724"/>
        <v>-0.250531582088637-1.56099844189137i</v>
      </c>
      <c r="D2494" t="str">
        <f t="shared" si="725"/>
        <v>3.47735099817345-1.51810684671476i</v>
      </c>
      <c r="E2494" t="str">
        <f t="shared" si="726"/>
        <v>171.114525669315+8.88678929376306i</v>
      </c>
      <c r="F2494" t="str">
        <f t="shared" si="727"/>
        <v>2.90978517135033-13.7786931764015i</v>
      </c>
      <c r="G2494" t="str">
        <f t="shared" si="728"/>
        <v>0.999957133188505-0.00654713478794304i</v>
      </c>
      <c r="H2494" t="str">
        <f t="shared" si="729"/>
        <v>56.9406713410879-264.956241065772i</v>
      </c>
      <c r="I2494" t="str">
        <f t="shared" si="730"/>
        <v>-23.5956368459036-10.5317414641053i</v>
      </c>
      <c r="K2494" t="str">
        <f t="shared" si="731"/>
        <v>0.00387646593212768-0.0190640558178116i</v>
      </c>
      <c r="L2494" t="str">
        <f t="shared" si="732"/>
        <v>0.000833333333333333-0.0742769710902888i</v>
      </c>
      <c r="M2494" t="str">
        <f t="shared" si="733"/>
        <v>0.005-0.0261359609504866i</v>
      </c>
      <c r="N2494">
        <f t="shared" si="734"/>
        <v>80.882102609897771</v>
      </c>
      <c r="O2494">
        <f t="shared" si="735"/>
        <v>3.9785004988279322</v>
      </c>
      <c r="P2494" s="3">
        <f t="shared" si="736"/>
        <v>3.9785004988279322</v>
      </c>
      <c r="Q2494" s="3">
        <f t="shared" si="737"/>
        <v>-99.117897390102229</v>
      </c>
      <c r="R2494">
        <f t="shared" si="738"/>
        <v>80.882102609897771</v>
      </c>
      <c r="S2494">
        <f t="shared" si="739"/>
        <v>10.854724313567262</v>
      </c>
      <c r="T2494">
        <f t="shared" si="722"/>
        <v>3.9785004988279322</v>
      </c>
    </row>
    <row r="2495" spans="1:20" x14ac:dyDescent="0.25">
      <c r="A2495">
        <f t="shared" si="723"/>
        <v>68461.412848908702</v>
      </c>
      <c r="B2495">
        <f t="shared" si="740"/>
        <v>10895.972265958817</v>
      </c>
      <c r="C2495" t="str">
        <f t="shared" si="724"/>
        <v>-0.247080148885639-1.55591460159892i</v>
      </c>
      <c r="D2495" t="str">
        <f t="shared" si="725"/>
        <v>3.47734510590448-1.51275332835273i</v>
      </c>
      <c r="E2495" t="str">
        <f t="shared" si="726"/>
        <v>171.233421804037+8.90198712554298i</v>
      </c>
      <c r="F2495" t="str">
        <f t="shared" si="727"/>
        <v>2.90978422157708-13.7266768651032i</v>
      </c>
      <c r="G2495" t="str">
        <f t="shared" si="728"/>
        <v>0.999956806795839-0.00657201175498814i</v>
      </c>
      <c r="H2495" t="str">
        <f t="shared" si="729"/>
        <v>55.574034739615-262.197282838126i</v>
      </c>
      <c r="I2495" t="str">
        <f t="shared" si="730"/>
        <v>-23.2728417303369-10.3303228299853i</v>
      </c>
      <c r="K2495" t="str">
        <f t="shared" si="731"/>
        <v>0.00386812468859081-0.018993266821379i</v>
      </c>
      <c r="L2495" t="str">
        <f t="shared" si="732"/>
        <v>0.000833333333333333-0.0739957870993114i</v>
      </c>
      <c r="M2495" t="str">
        <f t="shared" si="733"/>
        <v>0.005-0.0260370202734476i</v>
      </c>
      <c r="N2495">
        <f t="shared" si="734"/>
        <v>80.976741653167963</v>
      </c>
      <c r="O2495">
        <f t="shared" si="735"/>
        <v>3.9478757704817031</v>
      </c>
      <c r="P2495" s="3">
        <f t="shared" si="736"/>
        <v>3.9478757704817031</v>
      </c>
      <c r="Q2495" s="3">
        <f t="shared" si="737"/>
        <v>-99.023258346832037</v>
      </c>
      <c r="R2495">
        <f t="shared" si="738"/>
        <v>80.976741653167963</v>
      </c>
      <c r="S2495">
        <f t="shared" si="739"/>
        <v>10.895972265958816</v>
      </c>
      <c r="T2495">
        <f t="shared" si="722"/>
        <v>3.9478757704817031</v>
      </c>
    </row>
    <row r="2496" spans="1:20" x14ac:dyDescent="0.25">
      <c r="A2496">
        <f t="shared" si="723"/>
        <v>68721.566217734566</v>
      </c>
      <c r="B2496">
        <f t="shared" si="740"/>
        <v>10937.376960569462</v>
      </c>
      <c r="C2496" t="str">
        <f t="shared" si="724"/>
        <v>-0.243656094634025-1.55085705507638i</v>
      </c>
      <c r="D2496" t="str">
        <f t="shared" si="725"/>
        <v>3.4773391687894-1.50742157011165i</v>
      </c>
      <c r="E2496" t="str">
        <f t="shared" si="726"/>
        <v>171.353290933706+8.9169476941446i</v>
      </c>
      <c r="F2496" t="str">
        <f t="shared" si="727"/>
        <v>2.90978326457247-13.6748580165648i</v>
      </c>
      <c r="G2496" t="str">
        <f t="shared" si="728"/>
        <v>0.999956477918092-0.00659698322996168i</v>
      </c>
      <c r="H2496" t="str">
        <f t="shared" si="729"/>
        <v>54.2515368111359-259.487185014437i</v>
      </c>
      <c r="I2496" t="str">
        <f t="shared" si="730"/>
        <v>-22.955990937591-10.1349884743352i</v>
      </c>
      <c r="K2496" t="str">
        <f t="shared" si="731"/>
        <v>0.00385984527338133-0.0189227437773004i</v>
      </c>
      <c r="L2496" t="str">
        <f t="shared" si="732"/>
        <v>0.000833333333333333-0.0737156675625737i</v>
      </c>
      <c r="M2496" t="str">
        <f t="shared" si="733"/>
        <v>0.005-0.0259384541476864i</v>
      </c>
      <c r="N2496">
        <f t="shared" si="734"/>
        <v>81.071213127568797</v>
      </c>
      <c r="O2496">
        <f t="shared" si="735"/>
        <v>3.9173338616825104</v>
      </c>
      <c r="P2496" s="3">
        <f t="shared" si="736"/>
        <v>3.9173338616825104</v>
      </c>
      <c r="Q2496" s="3">
        <f t="shared" si="737"/>
        <v>-98.928786872431203</v>
      </c>
      <c r="R2496">
        <f t="shared" si="738"/>
        <v>81.071213127568797</v>
      </c>
      <c r="S2496">
        <f t="shared" si="739"/>
        <v>10.937376960569461</v>
      </c>
      <c r="T2496">
        <f t="shared" si="722"/>
        <v>3.9173338616825104</v>
      </c>
    </row>
    <row r="2497" spans="1:20" x14ac:dyDescent="0.25">
      <c r="A2497">
        <f t="shared" si="723"/>
        <v>68982.708169361955</v>
      </c>
      <c r="B2497">
        <f t="shared" si="740"/>
        <v>10978.938993019627</v>
      </c>
      <c r="C2497" t="str">
        <f t="shared" si="724"/>
        <v>-0.240259233766813-1.54582570734872i</v>
      </c>
      <c r="D2497" t="str">
        <f t="shared" si="725"/>
        <v>3.47733318648701-1.50211149527704i</v>
      </c>
      <c r="E2497" t="str">
        <f t="shared" si="726"/>
        <v>171.474141343664+8.93166602450602i</v>
      </c>
      <c r="F2497" t="str">
        <f t="shared" si="727"/>
        <v>2.90978230028143-13.6232358853539i</v>
      </c>
      <c r="G2497" t="str">
        <f t="shared" si="728"/>
        <v>0.999956146536343-0.00662204957171293i</v>
      </c>
      <c r="H2497" t="str">
        <f t="shared" si="729"/>
        <v>52.9713882409054-256.824801996854i</v>
      </c>
      <c r="I2497" t="str">
        <f t="shared" si="730"/>
        <v>-22.6449504613354-9.94549875964989i</v>
      </c>
      <c r="K2497" t="str">
        <f t="shared" si="731"/>
        <v>0.00385162721956388-0.0188524857517732i</v>
      </c>
      <c r="L2497" t="str">
        <f t="shared" si="732"/>
        <v>0.000833333333333333-0.0734366084504617i</v>
      </c>
      <c r="M2497" t="str">
        <f t="shared" si="733"/>
        <v>0.005-0.0258402611552962i</v>
      </c>
      <c r="N2497">
        <f t="shared" si="734"/>
        <v>81.165515442177679</v>
      </c>
      <c r="O2497">
        <f t="shared" si="735"/>
        <v>3.8868749713583215</v>
      </c>
      <c r="P2497" s="3">
        <f t="shared" si="736"/>
        <v>3.8868749713583215</v>
      </c>
      <c r="Q2497" s="3">
        <f t="shared" si="737"/>
        <v>-98.834484557822321</v>
      </c>
      <c r="R2497">
        <f t="shared" si="738"/>
        <v>81.165515442177679</v>
      </c>
      <c r="S2497">
        <f t="shared" si="739"/>
        <v>10.978938993019627</v>
      </c>
      <c r="T2497">
        <f t="shared" si="722"/>
        <v>3.8868749713583215</v>
      </c>
    </row>
    <row r="2498" spans="1:20" x14ac:dyDescent="0.25">
      <c r="A2498">
        <f t="shared" si="723"/>
        <v>69244.842460405533</v>
      </c>
      <c r="B2498">
        <f t="shared" si="740"/>
        <v>11020.658961193101</v>
      </c>
      <c r="C2498" t="str">
        <f t="shared" si="724"/>
        <v>-0.236889382364061-1.54082046431191i</v>
      </c>
      <c r="D2498" t="str">
        <f t="shared" si="725"/>
        <v>3.47732715865355-1.49682302744614i</v>
      </c>
      <c r="E2498" t="str">
        <f t="shared" si="726"/>
        <v>171.595981393033+8.9461370577718i</v>
      </c>
      <c r="F2498" t="str">
        <f t="shared" si="727"/>
        <v>2.9097813286485-13.5718097288676i</v>
      </c>
      <c r="G2498" t="str">
        <f t="shared" si="728"/>
        <v>0.999955812631531-0.00664721114045156i</v>
      </c>
      <c r="H2498" t="str">
        <f t="shared" si="729"/>
        <v>51.7318860589475-254.209015497654i</v>
      </c>
      <c r="I2498" t="str">
        <f t="shared" si="730"/>
        <v>-22.3395891486687-9.76162539250084i</v>
      </c>
      <c r="K2498" t="str">
        <f t="shared" si="731"/>
        <v>0.00384347006359394-0.0187824918138924i</v>
      </c>
      <c r="L2498" t="str">
        <f t="shared" si="732"/>
        <v>0.000833333333333333-0.0731586057486169i</v>
      </c>
      <c r="M2498" t="str">
        <f t="shared" si="733"/>
        <v>0.005-0.025742439883738i</v>
      </c>
      <c r="N2498">
        <f t="shared" si="734"/>
        <v>81.259646990691607</v>
      </c>
      <c r="O2498">
        <f t="shared" si="735"/>
        <v>3.856499301023435</v>
      </c>
      <c r="P2498" s="3">
        <f t="shared" si="736"/>
        <v>3.856499301023435</v>
      </c>
      <c r="Q2498" s="3">
        <f t="shared" si="737"/>
        <v>-98.740353009308393</v>
      </c>
      <c r="R2498">
        <f t="shared" si="738"/>
        <v>81.259646990691607</v>
      </c>
      <c r="S2498">
        <f t="shared" si="739"/>
        <v>11.020658961193101</v>
      </c>
      <c r="T2498">
        <f t="shared" si="722"/>
        <v>3.856499301023435</v>
      </c>
    </row>
    <row r="2499" spans="1:20" x14ac:dyDescent="0.25">
      <c r="A2499">
        <f t="shared" si="723"/>
        <v>69507.972861755086</v>
      </c>
      <c r="B2499">
        <f t="shared" si="740"/>
        <v>11062.537465245636</v>
      </c>
      <c r="C2499" t="str">
        <f t="shared" si="724"/>
        <v>-0.233546358145617-1.53584123272856i</v>
      </c>
      <c r="D2499" t="str">
        <f t="shared" si="725"/>
        <v>3.47732108494266-1.49155609052683i</v>
      </c>
      <c r="E2499" t="str">
        <f t="shared" si="726"/>
        <v>171.718819515325+8.96035564985767i</v>
      </c>
      <c r="F2499" t="str">
        <f t="shared" si="727"/>
        <v>2.90978034961781-13.5205788073223i</v>
      </c>
      <c r="G2499" t="str">
        <f t="shared" si="728"/>
        <v>0.999955476184445-0.00667246829775282i</v>
      </c>
      <c r="H2499" t="str">
        <f t="shared" si="729"/>
        <v>50.5314088696671-251.63873432084i</v>
      </c>
      <c r="I2499" t="str">
        <f t="shared" si="730"/>
        <v>-22.0397787088727-9.58315080680268i</v>
      </c>
      <c r="K2499" t="str">
        <f t="shared" si="731"/>
        <v>0.00383537334529347-0.0187127610356475i</v>
      </c>
      <c r="L2499" t="str">
        <f t="shared" si="732"/>
        <v>0.000833333333333333-0.072881655457877i</v>
      </c>
      <c r="M2499" t="str">
        <f t="shared" si="733"/>
        <v>0.005-0.0256449889258199i</v>
      </c>
      <c r="N2499">
        <f t="shared" si="734"/>
        <v>81.353606151089807</v>
      </c>
      <c r="O2499">
        <f t="shared" si="735"/>
        <v>3.8262070547900513</v>
      </c>
      <c r="P2499" s="3">
        <f t="shared" si="736"/>
        <v>3.8262070547900513</v>
      </c>
      <c r="Q2499" s="3">
        <f t="shared" si="737"/>
        <v>-98.646393848910193</v>
      </c>
      <c r="R2499">
        <f t="shared" si="738"/>
        <v>81.353606151089807</v>
      </c>
      <c r="S2499">
        <f t="shared" si="739"/>
        <v>11.062537465245637</v>
      </c>
      <c r="T2499">
        <f t="shared" si="722"/>
        <v>3.8262070547900513</v>
      </c>
    </row>
    <row r="2500" spans="1:20" x14ac:dyDescent="0.25">
      <c r="A2500">
        <f t="shared" si="723"/>
        <v>69772.103158629747</v>
      </c>
      <c r="B2500">
        <f t="shared" si="740"/>
        <v>11104.575107613569</v>
      </c>
      <c r="C2500" t="str">
        <f t="shared" si="724"/>
        <v>-0.230229980464126-1.53088792022374i</v>
      </c>
      <c r="D2500" t="str">
        <f t="shared" si="725"/>
        <v>3.47731496500532-1.48631060873657i</v>
      </c>
      <c r="E2500" t="str">
        <f t="shared" si="726"/>
        <v>171.842664219094+8.97431656998496i</v>
      </c>
      <c r="F2500" t="str">
        <f t="shared" si="727"/>
        <v>2.909779363133-13.4695423837428i</v>
      </c>
      <c r="G2500" t="str">
        <f t="shared" si="728"/>
        <v>0.999955137175733-0.00669782140656259i</v>
      </c>
      <c r="H2500" t="str">
        <f t="shared" si="729"/>
        <v>49.36841237387-249.112894080744i</v>
      </c>
      <c r="I2500" t="str">
        <f t="shared" si="730"/>
        <v>-21.7453937117803-9.40986758429141i</v>
      </c>
      <c r="K2500" t="str">
        <f t="shared" si="731"/>
        <v>0.00382733660782637-0.0186432924919187i</v>
      </c>
      <c r="L2500" t="str">
        <f t="shared" si="732"/>
        <v>0.000833333333333333-0.0726057535942193i</v>
      </c>
      <c r="M2500" t="str">
        <f t="shared" si="733"/>
        <v>0.005-0.0255479068796771i</v>
      </c>
      <c r="N2500">
        <f t="shared" si="734"/>
        <v>81.447391285288305</v>
      </c>
      <c r="O2500">
        <f t="shared" si="735"/>
        <v>3.7959984393803792</v>
      </c>
      <c r="P2500" s="3">
        <f t="shared" si="736"/>
        <v>3.7959984393803792</v>
      </c>
      <c r="Q2500" s="3">
        <f t="shared" si="737"/>
        <v>-98.552608714711695</v>
      </c>
      <c r="R2500">
        <f t="shared" si="738"/>
        <v>81.447391285288305</v>
      </c>
      <c r="S2500">
        <f t="shared" si="739"/>
        <v>11.10457510761357</v>
      </c>
      <c r="T2500">
        <f t="shared" si="722"/>
        <v>3.7959984393803792</v>
      </c>
    </row>
    <row r="2501" spans="1:20" x14ac:dyDescent="0.25">
      <c r="A2501">
        <f t="shared" si="723"/>
        <v>70037.237150632543</v>
      </c>
      <c r="B2501">
        <f t="shared" si="740"/>
        <v>11146.772493022501</v>
      </c>
      <c r="C2501" t="str">
        <f t="shared" si="724"/>
        <v>-0.226940070298058-1.5259604352808i</v>
      </c>
      <c r="D2501" t="str">
        <f t="shared" si="725"/>
        <v>3.47730879848988-1.48108650660125i</v>
      </c>
      <c r="E2501" t="str">
        <f t="shared" si="726"/>
        <v>171.967524088561+8.98801449919059i</v>
      </c>
      <c r="F2501" t="str">
        <f t="shared" si="727"/>
        <v>2.90977836913732-13.418699723952i</v>
      </c>
      <c r="G2501" t="str">
        <f t="shared" si="728"/>
        <v>0.999954795585891-0.00672327083120269i</v>
      </c>
      <c r="H2501" t="str">
        <f t="shared" si="729"/>
        <v>48.2414251638813-246.630456867396i</v>
      </c>
      <c r="I2501" t="str">
        <f t="shared" si="730"/>
        <v>-21.4563115771686-9.241577909802i</v>
      </c>
      <c r="K2501" t="str">
        <f t="shared" si="731"/>
        <v>0.00381935939767419-0.0185740852604737i</v>
      </c>
      <c r="L2501" t="str">
        <f t="shared" si="732"/>
        <v>0.000833333333333333-0.072330896188702i</v>
      </c>
      <c r="M2501" t="str">
        <f t="shared" si="733"/>
        <v>0.005-0.0254511923487519i</v>
      </c>
      <c r="N2501">
        <f t="shared" si="734"/>
        <v>81.541000738794551</v>
      </c>
      <c r="O2501">
        <f t="shared" si="735"/>
        <v>3.765873664138045</v>
      </c>
      <c r="P2501" s="3">
        <f t="shared" si="736"/>
        <v>3.765873664138045</v>
      </c>
      <c r="Q2501" s="3">
        <f t="shared" si="737"/>
        <v>-98.458999261205449</v>
      </c>
      <c r="R2501">
        <f t="shared" si="738"/>
        <v>81.541000738794551</v>
      </c>
      <c r="S2501">
        <f t="shared" si="739"/>
        <v>11.146772493022501</v>
      </c>
      <c r="T2501">
        <f t="shared" si="722"/>
        <v>3.765873664138045</v>
      </c>
    </row>
    <row r="2502" spans="1:20" x14ac:dyDescent="0.25">
      <c r="A2502">
        <f t="shared" si="723"/>
        <v>70303.37865180496</v>
      </c>
      <c r="B2502">
        <f t="shared" si="740"/>
        <v>11189.130228495987</v>
      </c>
      <c r="C2502" t="str">
        <f t="shared" si="724"/>
        <v>-0.22367645024491-1.52105868723727i</v>
      </c>
      <c r="D2502" t="str">
        <f t="shared" si="725"/>
        <v>3.47730258504198-1.47588370895415i</v>
      </c>
      <c r="E2502" t="str">
        <f t="shared" si="726"/>
        <v>172.093407784252+9.00144402880861i</v>
      </c>
      <c r="F2502" t="str">
        <f t="shared" si="727"/>
        <v>2.90977736757362-13.3680500965598i</v>
      </c>
      <c r="G2502" t="str">
        <f t="shared" si="728"/>
        <v>0.999954451395271-0.00674881693737597i</v>
      </c>
      <c r="H2502" t="str">
        <f t="shared" si="729"/>
        <v>47.1490447737778-244.190410867244i</v>
      </c>
      <c r="I2502" t="str">
        <f t="shared" si="730"/>
        <v>-21.1724125564197-9.07809305909143i</v>
      </c>
      <c r="K2502" t="str">
        <f t="shared" si="731"/>
        <v>0.00381144126461231-0.018505138421964i</v>
      </c>
      <c r="L2502" t="str">
        <f t="shared" si="732"/>
        <v>0.000833333333333333-0.07205707928741i</v>
      </c>
      <c r="M2502" t="str">
        <f t="shared" si="733"/>
        <v>0.005-0.0253548439417731i</v>
      </c>
      <c r="N2502">
        <f t="shared" si="734"/>
        <v>81.634432840356524</v>
      </c>
      <c r="O2502">
        <f t="shared" si="735"/>
        <v>3.7358329410394364</v>
      </c>
      <c r="P2502" s="3">
        <f t="shared" si="736"/>
        <v>3.7358329410394364</v>
      </c>
      <c r="Q2502" s="3">
        <f t="shared" si="737"/>
        <v>-98.365567159643476</v>
      </c>
      <c r="R2502">
        <f t="shared" si="738"/>
        <v>81.634432840356524</v>
      </c>
      <c r="S2502">
        <f t="shared" si="739"/>
        <v>11.189130228495987</v>
      </c>
      <c r="T2502">
        <f t="shared" si="722"/>
        <v>3.7358329410394364</v>
      </c>
    </row>
    <row r="2503" spans="1:20" x14ac:dyDescent="0.25">
      <c r="A2503">
        <f t="shared" si="723"/>
        <v>70570.531490681824</v>
      </c>
      <c r="B2503">
        <f t="shared" si="740"/>
        <v>11231.648923364273</v>
      </c>
      <c r="C2503" t="str">
        <f t="shared" si="724"/>
        <v>-0.220438944514549-1.51618258628079i</v>
      </c>
      <c r="D2503" t="str">
        <f t="shared" si="725"/>
        <v>3.47729632430463-1.47070214093483i</v>
      </c>
      <c r="E2503" t="str">
        <f t="shared" si="726"/>
        <v>172.220324043638+9.01459965892373i</v>
      </c>
      <c r="F2503" t="str">
        <f t="shared" si="727"/>
        <v>2.90977635838429-13.3175927729534i</v>
      </c>
      <c r="G2503" t="str">
        <f t="shared" si="728"/>
        <v>0.99995410458407-0.00677446009217152i</v>
      </c>
      <c r="H2503" t="str">
        <f t="shared" si="729"/>
        <v>46.0899339679768-241.791769946765i</v>
      </c>
      <c r="I2503" t="str">
        <f t="shared" si="730"/>
        <v>-20.8935797075557-8.91923291710641i</v>
      </c>
      <c r="K2503" t="str">
        <f t="shared" si="731"/>
        <v>0.00380358176168579-0.0184364510599215i</v>
      </c>
      <c r="L2503" t="str">
        <f t="shared" si="732"/>
        <v>0.000833333333333333-0.0717842989513947i</v>
      </c>
      <c r="M2503" t="str">
        <f t="shared" si="733"/>
        <v>0.005-0.0252588602727367i</v>
      </c>
      <c r="N2503">
        <f t="shared" si="734"/>
        <v>81.727685901607643</v>
      </c>
      <c r="O2503">
        <f t="shared" si="735"/>
        <v>3.7058764847045866</v>
      </c>
      <c r="P2503" s="3">
        <f t="shared" si="736"/>
        <v>3.7058764847045866</v>
      </c>
      <c r="Q2503" s="3">
        <f t="shared" si="737"/>
        <v>-98.272314098392357</v>
      </c>
      <c r="R2503">
        <f t="shared" si="738"/>
        <v>81.727685901607643</v>
      </c>
      <c r="S2503">
        <f t="shared" si="739"/>
        <v>11.231648923364274</v>
      </c>
      <c r="T2503">
        <f t="shared" si="722"/>
        <v>3.7058764847045866</v>
      </c>
    </row>
    <row r="2504" spans="1:20" x14ac:dyDescent="0.25">
      <c r="A2504">
        <f t="shared" si="723"/>
        <v>70838.699510346414</v>
      </c>
      <c r="B2504">
        <f t="shared" si="740"/>
        <v>11274.329189273058</v>
      </c>
      <c r="C2504" t="str">
        <f t="shared" si="724"/>
        <v>-0.217227378922643-1.51133204344513i</v>
      </c>
      <c r="D2504" t="str">
        <f t="shared" si="725"/>
        <v>3.47729001591807-1.46554172798803i</v>
      </c>
      <c r="E2504" t="str">
        <f t="shared" si="726"/>
        <v>172.348281681776+9.02747579679877i</v>
      </c>
      <c r="F2504" t="str">
        <f t="shared" si="727"/>
        <v>2.90977534151122-13.2673270272859i</v>
      </c>
      <c r="G2504" t="str">
        <f t="shared" si="728"/>
        <v>0.999953755132341-0.00680020066406999i</v>
      </c>
      <c r="H2504" t="str">
        <f t="shared" si="729"/>
        <v>45.0628172525937-239.433573205602i</v>
      </c>
      <c r="I2504" t="str">
        <f t="shared" si="730"/>
        <v>-20.6196988646181-8.76482552473615i</v>
      </c>
      <c r="K2504" t="str">
        <f t="shared" si="731"/>
        <v>0.00379578044518567-0.0183680222607543i</v>
      </c>
      <c r="L2504" t="str">
        <f t="shared" si="732"/>
        <v>0.000833333333333333-0.0715125512566194i</v>
      </c>
      <c r="M2504" t="str">
        <f t="shared" si="733"/>
        <v>0.005-0.0251632399608854i</v>
      </c>
      <c r="N2504">
        <f t="shared" si="734"/>
        <v>81.820758216709322</v>
      </c>
      <c r="O2504">
        <f t="shared" si="735"/>
        <v>3.6760045124079763</v>
      </c>
      <c r="P2504" s="3">
        <f t="shared" si="736"/>
        <v>3.6760045124079763</v>
      </c>
      <c r="Q2504" s="3">
        <f t="shared" si="737"/>
        <v>-98.179241783290678</v>
      </c>
      <c r="R2504">
        <f t="shared" si="738"/>
        <v>81.820758216709322</v>
      </c>
      <c r="S2504">
        <f t="shared" si="739"/>
        <v>11.274329189273057</v>
      </c>
      <c r="T2504">
        <f t="shared" si="722"/>
        <v>3.6760045124079763</v>
      </c>
    </row>
    <row r="2505" spans="1:20" x14ac:dyDescent="0.25">
      <c r="A2505">
        <f t="shared" si="723"/>
        <v>71107.88656848573</v>
      </c>
      <c r="B2505">
        <f t="shared" si="740"/>
        <v>11317.171640192295</v>
      </c>
      <c r="C2505" t="str">
        <f t="shared" si="724"/>
        <v>-0.214041580884329-1.50650697060626i</v>
      </c>
      <c r="D2505" t="str">
        <f t="shared" si="725"/>
        <v>3.47728365951983-1.46040239586267i</v>
      </c>
      <c r="E2505" t="str">
        <f t="shared" si="726"/>
        <v>172.477289591958+9.04006675526754i</v>
      </c>
      <c r="F2505" t="str">
        <f t="shared" si="727"/>
        <v>2.90977431689597-13.2172521364665i</v>
      </c>
      <c r="G2505" t="str">
        <f t="shared" si="728"/>
        <v>0.999953403019979-0.00682603902294873i</v>
      </c>
      <c r="H2505" t="str">
        <f t="shared" si="729"/>
        <v>44.0664775950565-237.114884505043i</v>
      </c>
      <c r="I2505" t="str">
        <f t="shared" si="730"/>
        <v>-20.3506586022593-8.61470665222545i</v>
      </c>
      <c r="K2505" t="str">
        <f t="shared" si="731"/>
        <v>0.00378803687462539-0.0182998511137433i</v>
      </c>
      <c r="L2505" t="str">
        <f t="shared" si="732"/>
        <v>0.000833333333333333-0.0712418322939026i</v>
      </c>
      <c r="M2505" t="str">
        <f t="shared" si="733"/>
        <v>0.005-0.0250679816306888i</v>
      </c>
      <c r="N2505">
        <f t="shared" si="734"/>
        <v>81.913648061985796</v>
      </c>
      <c r="O2505">
        <f t="shared" si="735"/>
        <v>3.6462172440891005</v>
      </c>
      <c r="P2505" s="3">
        <f t="shared" si="736"/>
        <v>3.6462172440891005</v>
      </c>
      <c r="Q2505" s="3">
        <f t="shared" si="737"/>
        <v>-98.086351938014204</v>
      </c>
      <c r="R2505">
        <f t="shared" si="738"/>
        <v>81.913648061985796</v>
      </c>
      <c r="S2505">
        <f t="shared" si="739"/>
        <v>11.317171640192296</v>
      </c>
      <c r="T2505">
        <f t="shared" si="722"/>
        <v>3.6462172440891005</v>
      </c>
    </row>
    <row r="2506" spans="1:20" x14ac:dyDescent="0.25">
      <c r="A2506">
        <f t="shared" si="723"/>
        <v>71378.096537445977</v>
      </c>
      <c r="B2506">
        <f t="shared" si="740"/>
        <v>11360.176892425026</v>
      </c>
      <c r="C2506" t="str">
        <f t="shared" si="724"/>
        <v>-0.210881379407932-1.50170728047852i</v>
      </c>
      <c r="D2506" t="str">
        <f t="shared" si="725"/>
        <v>3.47727725474468-1.4552840706107i</v>
      </c>
      <c r="E2506" t="str">
        <f t="shared" si="726"/>
        <v>172.607356746356+9.05236675109959i</v>
      </c>
      <c r="F2506" t="str">
        <f t="shared" si="727"/>
        <v>2.90977328447958-13.16736738015i</v>
      </c>
      <c r="G2506" t="str">
        <f t="shared" si="728"/>
        <v>0.999953048226729-0.00685197554008712i</v>
      </c>
      <c r="H2506" t="str">
        <f t="shared" si="729"/>
        <v>43.0997533384529-234.834791976958i</v>
      </c>
      <c r="I2506" t="str">
        <f t="shared" si="730"/>
        <v>-20.0863501963061-8.46871939754269i</v>
      </c>
      <c r="K2506" t="str">
        <f t="shared" si="731"/>
        <v>0.00378035061271747-0.0182319367110385i</v>
      </c>
      <c r="L2506" t="str">
        <f t="shared" si="732"/>
        <v>0.000833333333333333-0.0709721381688612i</v>
      </c>
      <c r="M2506" t="str">
        <f t="shared" si="733"/>
        <v>0.005-0.0249730839118238i</v>
      </c>
      <c r="N2506">
        <f t="shared" si="734"/>
        <v>82.006353695558175</v>
      </c>
      <c r="O2506">
        <f t="shared" si="735"/>
        <v>3.6165149023629262</v>
      </c>
      <c r="P2506" s="3">
        <f t="shared" si="736"/>
        <v>3.6165149023629262</v>
      </c>
      <c r="Q2506" s="3">
        <f t="shared" si="737"/>
        <v>-97.993646304441825</v>
      </c>
      <c r="R2506">
        <f t="shared" si="738"/>
        <v>82.006353695558175</v>
      </c>
      <c r="S2506">
        <f t="shared" si="739"/>
        <v>11.360176892425027</v>
      </c>
      <c r="T2506">
        <f t="shared" si="722"/>
        <v>3.6165149023629262</v>
      </c>
    </row>
    <row r="2507" spans="1:20" x14ac:dyDescent="0.25">
      <c r="A2507">
        <f t="shared" si="723"/>
        <v>71649.333304288273</v>
      </c>
      <c r="B2507">
        <f t="shared" si="740"/>
        <v>11403.345564616242</v>
      </c>
      <c r="C2507" t="str">
        <f t="shared" si="724"/>
        <v>-0.207746605088819-1.49693288661076i</v>
      </c>
      <c r="D2507" t="str">
        <f t="shared" si="725"/>
        <v>3.47727080122462-1.45018667858608i</v>
      </c>
      <c r="E2507" t="str">
        <f t="shared" si="726"/>
        <v>172.738492196668+9.06436990334139i</v>
      </c>
      <c r="F2507" t="str">
        <f t="shared" si="727"/>
        <v>2.90977224420266-13.1176720407261i</v>
      </c>
      <c r="G2507" t="str">
        <f t="shared" si="728"/>
        <v>0.999952690732182-0.00687801058817184i</v>
      </c>
      <c r="H2507" t="str">
        <f t="shared" si="729"/>
        <v>42.1615352980152-232.592407517618i</v>
      </c>
      <c r="I2507" t="str">
        <f t="shared" si="730"/>
        <v>-19.8266675809661-8.32671380811411i</v>
      </c>
      <c r="K2507" t="str">
        <f t="shared" si="731"/>
        <v>0.00377272122534995-0.0181642781476547i</v>
      </c>
      <c r="L2507" t="str">
        <f t="shared" si="732"/>
        <v>0.000833333333333333-0.070703465001854i</v>
      </c>
      <c r="M2507" t="str">
        <f t="shared" si="733"/>
        <v>0.005-0.0248785454391551i</v>
      </c>
      <c r="N2507">
        <f t="shared" si="734"/>
        <v>82.098873356974011</v>
      </c>
      <c r="O2507">
        <f t="shared" si="735"/>
        <v>3.5868977125296042</v>
      </c>
      <c r="P2507" s="3">
        <f t="shared" si="736"/>
        <v>3.5868977125296042</v>
      </c>
      <c r="Q2507" s="3">
        <f t="shared" si="737"/>
        <v>-97.901126643025989</v>
      </c>
      <c r="R2507">
        <f t="shared" si="738"/>
        <v>82.098873356974011</v>
      </c>
      <c r="S2507">
        <f t="shared" si="739"/>
        <v>11.403345564616242</v>
      </c>
      <c r="T2507">
        <f t="shared" si="722"/>
        <v>3.5868977125296042</v>
      </c>
    </row>
    <row r="2508" spans="1:20" x14ac:dyDescent="0.25">
      <c r="A2508">
        <f t="shared" si="723"/>
        <v>71921.600770844569</v>
      </c>
      <c r="B2508">
        <f t="shared" si="740"/>
        <v>11446.678277761785</v>
      </c>
      <c r="C2508" t="str">
        <f t="shared" si="724"/>
        <v>-0.204637090103433-1.49218370338259i</v>
      </c>
      <c r="D2508" t="str">
        <f t="shared" si="725"/>
        <v>3.47726429858884-1.44511014644369i</v>
      </c>
      <c r="E2508" t="str">
        <f t="shared" si="726"/>
        <v>172.870705074772+9.07607023161739i</v>
      </c>
      <c r="F2508" t="str">
        <f t="shared" si="727"/>
        <v>2.90977119600536-13.0681654033095i</v>
      </c>
      <c r="G2508" t="str">
        <f t="shared" si="728"/>
        <v>0.999952330515773-0.00690414454130218i</v>
      </c>
      <c r="H2508" t="str">
        <f t="shared" si="729"/>
        <v>41.2507640280315-230.386866270335i</v>
      </c>
      <c r="I2508" t="str">
        <f t="shared" si="730"/>
        <v>-19.571507303274-8.18854652444453i</v>
      </c>
      <c r="K2508" t="str">
        <f t="shared" si="731"/>
        <v>0.00376514828156353-0.0180968745214677i</v>
      </c>
      <c r="L2508" t="str">
        <f t="shared" si="732"/>
        <v>0.000833333333333333-0.0704358089279279i</v>
      </c>
      <c r="M2508" t="str">
        <f t="shared" si="733"/>
        <v>0.005-0.0247843648527147i</v>
      </c>
      <c r="N2508">
        <f t="shared" si="734"/>
        <v>82.191205266831176</v>
      </c>
      <c r="O2508">
        <f t="shared" si="735"/>
        <v>3.557365902584241</v>
      </c>
      <c r="P2508" s="3">
        <f t="shared" si="736"/>
        <v>3.557365902584241</v>
      </c>
      <c r="Q2508" s="3">
        <f t="shared" si="737"/>
        <v>-97.808794733168824</v>
      </c>
      <c r="R2508">
        <f t="shared" si="738"/>
        <v>82.191205266831176</v>
      </c>
      <c r="S2508">
        <f t="shared" si="739"/>
        <v>11.446678277761784</v>
      </c>
      <c r="T2508">
        <f t="shared" si="722"/>
        <v>3.557365902584241</v>
      </c>
    </row>
    <row r="2509" spans="1:20" x14ac:dyDescent="0.25">
      <c r="A2509">
        <f t="shared" si="723"/>
        <v>72194.90285377379</v>
      </c>
      <c r="B2509">
        <f t="shared" si="740"/>
        <v>11490.175655217279</v>
      </c>
      <c r="C2509" t="str">
        <f t="shared" si="724"/>
        <v>-0.201552668203501-1.48745964600076i</v>
      </c>
      <c r="D2509" t="str">
        <f t="shared" si="725"/>
        <v>3.47725774646374-1.44005440113831i</v>
      </c>
      <c r="E2509" t="str">
        <f t="shared" si="726"/>
        <v>173.004004593381+9.08746165440177i</v>
      </c>
      <c r="F2509" t="str">
        <f t="shared" si="727"/>
        <v>2.90977013982738-13.0188467557293i</v>
      </c>
      <c r="G2509" t="str">
        <f t="shared" si="728"/>
        <v>0.99995196755678-0.00693037777499536i</v>
      </c>
      <c r="H2509" t="str">
        <f t="shared" si="729"/>
        <v>40.3664272482512-228.217326100296i</v>
      </c>
      <c r="I2509" t="str">
        <f t="shared" si="730"/>
        <v>-19.3207684752964-8.05408044424101i</v>
      </c>
      <c r="K2509" t="str">
        <f t="shared" si="731"/>
        <v>0.00375763135352846-0.0180297249332107i</v>
      </c>
      <c r="L2509" t="str">
        <f t="shared" si="732"/>
        <v>0.000833333333333333-0.0701691660967604i</v>
      </c>
      <c r="M2509" t="str">
        <f t="shared" si="733"/>
        <v>0.005-0.0246905407976835i</v>
      </c>
      <c r="N2509">
        <f t="shared" si="734"/>
        <v>82.283347626396775</v>
      </c>
      <c r="O2509">
        <f t="shared" si="735"/>
        <v>3.5279197032268383</v>
      </c>
      <c r="P2509" s="3">
        <f t="shared" si="736"/>
        <v>3.5279197032268383</v>
      </c>
      <c r="Q2509" s="3">
        <f t="shared" si="737"/>
        <v>-97.716652373603225</v>
      </c>
      <c r="R2509">
        <f t="shared" si="738"/>
        <v>82.283347626396775</v>
      </c>
      <c r="S2509">
        <f t="shared" si="739"/>
        <v>11.490175655217278</v>
      </c>
      <c r="T2509">
        <f t="shared" si="722"/>
        <v>3.5279197032268383</v>
      </c>
    </row>
    <row r="2510" spans="1:20" x14ac:dyDescent="0.25">
      <c r="A2510">
        <f t="shared" si="723"/>
        <v>72469.243484618128</v>
      </c>
      <c r="B2510">
        <f t="shared" si="740"/>
        <v>11533.838322707104</v>
      </c>
      <c r="C2510" t="str">
        <f t="shared" si="724"/>
        <v>-0.19849317471025-1.48276063049536i</v>
      </c>
      <c r="D2510" t="str">
        <f t="shared" si="725"/>
        <v>3.47725114447284-1.43501936992351i</v>
      </c>
      <c r="E2510" t="str">
        <f t="shared" si="726"/>
        <v>173.13840004669+9.09853798726342i</v>
      </c>
      <c r="F2510" t="str">
        <f t="shared" si="727"/>
        <v>2.90976907560799-12.969715388519i</v>
      </c>
      <c r="G2510" t="str">
        <f t="shared" si="728"/>
        <v>0.999951601834325-0.0069567106661919i</v>
      </c>
      <c r="H2510" t="str">
        <f t="shared" si="729"/>
        <v>39.5075574196078-226.08296706455i</v>
      </c>
      <c r="I2510" t="str">
        <f t="shared" si="730"/>
        <v>-19.0743527245584-7.92318440575062i</v>
      </c>
      <c r="K2510" t="str">
        <f t="shared" si="731"/>
        <v>0.00375017001652174-0.0179628284864695i</v>
      </c>
      <c r="L2510" t="str">
        <f t="shared" si="732"/>
        <v>0.000833333333333333-0.0699035326726044i</v>
      </c>
      <c r="M2510" t="str">
        <f t="shared" si="733"/>
        <v>0.005-0.0245970719243709i</v>
      </c>
      <c r="N2510">
        <f t="shared" si="734"/>
        <v>82.375298617225425</v>
      </c>
      <c r="O2510">
        <f t="shared" si="735"/>
        <v>3.498559347870505</v>
      </c>
      <c r="P2510" s="3">
        <f t="shared" si="736"/>
        <v>3.498559347870505</v>
      </c>
      <c r="Q2510" s="3">
        <f t="shared" si="737"/>
        <v>-97.624701382774575</v>
      </c>
      <c r="R2510">
        <f t="shared" si="738"/>
        <v>82.375298617225425</v>
      </c>
      <c r="S2510">
        <f t="shared" si="739"/>
        <v>11.533838322707105</v>
      </c>
      <c r="T2510">
        <f t="shared" si="722"/>
        <v>3.498559347870505</v>
      </c>
    </row>
    <row r="2511" spans="1:20" x14ac:dyDescent="0.25">
      <c r="A2511">
        <f t="shared" si="723"/>
        <v>72744.626609859668</v>
      </c>
      <c r="B2511">
        <f t="shared" si="740"/>
        <v>11577.666908333391</v>
      </c>
      <c r="C2511" t="str">
        <f t="shared" si="724"/>
        <v>-0.19545844650895-1.47808657371643i</v>
      </c>
      <c r="D2511" t="str">
        <f t="shared" si="725"/>
        <v>3.47724449223685-1.43000498035068i</v>
      </c>
      <c r="E2511" t="str">
        <f t="shared" si="726"/>
        <v>173.273900811043+9.10929294106949i</v>
      </c>
      <c r="F2511" t="str">
        <f t="shared" si="727"/>
        <v>2.90976800328594-12.920770594906i</v>
      </c>
      <c r="G2511" t="str">
        <f t="shared" si="728"/>
        <v>0.999951233327368-0.00698314359326093i</v>
      </c>
      <c r="H2511" t="str">
        <f t="shared" si="729"/>
        <v>38.6732294597835-223.982990879714i</v>
      </c>
      <c r="I2511" t="str">
        <f t="shared" si="730"/>
        <v>-18.8321641430916-7.79573288910989i</v>
      </c>
      <c r="K2511" t="str">
        <f t="shared" si="731"/>
        <v>0.00374276384890443-0.0178961842876789i</v>
      </c>
      <c r="L2511" t="str">
        <f t="shared" si="732"/>
        <v>0.000833333333333333-0.0696389048342342i</v>
      </c>
      <c r="M2511" t="str">
        <f t="shared" si="733"/>
        <v>0.005-0.0245039568881958i</v>
      </c>
      <c r="N2511">
        <f t="shared" si="734"/>
        <v>82.467056400767845</v>
      </c>
      <c r="O2511">
        <f t="shared" si="735"/>
        <v>3.4692850726515685</v>
      </c>
      <c r="P2511" s="3">
        <f t="shared" si="736"/>
        <v>3.4692850726515685</v>
      </c>
      <c r="Q2511" s="3">
        <f t="shared" si="737"/>
        <v>-97.532943599232155</v>
      </c>
      <c r="R2511">
        <f t="shared" si="738"/>
        <v>82.467056400767845</v>
      </c>
      <c r="S2511">
        <f t="shared" si="739"/>
        <v>11.577666908333391</v>
      </c>
      <c r="T2511">
        <f t="shared" si="722"/>
        <v>3.4692850726515685</v>
      </c>
    </row>
    <row r="2512" spans="1:20" x14ac:dyDescent="0.25">
      <c r="A2512">
        <f t="shared" si="723"/>
        <v>73021.056190977135</v>
      </c>
      <c r="B2512">
        <f t="shared" si="740"/>
        <v>11621.662042585058</v>
      </c>
      <c r="C2512" t="str">
        <f t="shared" si="724"/>
        <v>-0.192448322043398-1.47343739333023i</v>
      </c>
      <c r="D2512" t="str">
        <f t="shared" si="725"/>
        <v>3.47723778937354-1.4250111602679i</v>
      </c>
      <c r="E2512" t="str">
        <f t="shared" si="726"/>
        <v>173.410516345578+9.11972012016509i</v>
      </c>
      <c r="F2512" t="str">
        <f t="shared" si="727"/>
        <v>2.90976692279957-12.8720116708018i</v>
      </c>
      <c r="G2512" t="str">
        <f t="shared" si="728"/>
        <v>0.999950862014711-0.00700967693600565i</v>
      </c>
      <c r="H2512" t="str">
        <f t="shared" si="729"/>
        <v>37.8625585897692-221.916620389615i</v>
      </c>
      <c r="I2512" t="str">
        <f t="shared" si="730"/>
        <v>-18.5941092354634-7.6716057345834i</v>
      </c>
      <c r="K2512" t="str">
        <f t="shared" si="731"/>
        <v>0.00373541243209924-0.0178297914461182i</v>
      </c>
      <c r="L2512" t="str">
        <f t="shared" si="732"/>
        <v>0.000833333333333333-0.0693752787748895i</v>
      </c>
      <c r="M2512" t="str">
        <f t="shared" si="733"/>
        <v>0.005-0.024411194349667i</v>
      </c>
      <c r="N2512">
        <f t="shared" si="734"/>
        <v>82.558619117980811</v>
      </c>
      <c r="O2512">
        <f t="shared" si="735"/>
        <v>3.4400971164369682</v>
      </c>
      <c r="P2512" s="3">
        <f t="shared" si="736"/>
        <v>3.4400971164369682</v>
      </c>
      <c r="Q2512" s="3">
        <f t="shared" si="737"/>
        <v>-97.441380882019189</v>
      </c>
      <c r="R2512">
        <f t="shared" si="738"/>
        <v>82.558619117980811</v>
      </c>
      <c r="S2512">
        <f t="shared" si="739"/>
        <v>11.621662042585058</v>
      </c>
      <c r="T2512">
        <f t="shared" si="722"/>
        <v>3.4400971164369682</v>
      </c>
    </row>
    <row r="2513" spans="1:20" x14ac:dyDescent="0.25">
      <c r="A2513">
        <f t="shared" si="723"/>
        <v>73298.536204502845</v>
      </c>
      <c r="B2513">
        <f t="shared" si="740"/>
        <v>11665.824358346881</v>
      </c>
      <c r="C2513" t="str">
        <f t="shared" si="724"/>
        <v>-0.189462641310752-1.46881300781593i</v>
      </c>
      <c r="D2513" t="str">
        <f t="shared" si="725"/>
        <v>3.47723103549782-1.42003783781897i</v>
      </c>
      <c r="E2513" t="str">
        <f t="shared" si="726"/>
        <v>173.548256192895+9.12981302050833i</v>
      </c>
      <c r="F2513" t="str">
        <f t="shared" si="727"/>
        <v>2.90976583408671-12.8234379147916i</v>
      </c>
      <c r="G2513" t="str">
        <f t="shared" si="728"/>
        <v>0.999950487874996-0.0070363110756687i</v>
      </c>
      <c r="H2513" t="str">
        <f t="shared" si="729"/>
        <v>37.0746983031859-219.883099034778i</v>
      </c>
      <c r="I2513" t="str">
        <f t="shared" si="730"/>
        <v>-18.3600968660915-7.55068787664377i</v>
      </c>
      <c r="K2513" t="str">
        <f t="shared" si="731"/>
        <v>0.00372811535056804-0.0177636490739075i</v>
      </c>
      <c r="L2513" t="str">
        <f t="shared" si="732"/>
        <v>0.000833333333333333-0.069112650702221i</v>
      </c>
      <c r="M2513" t="str">
        <f t="shared" si="733"/>
        <v>0.005-0.0243187829743645i</v>
      </c>
      <c r="N2513">
        <f t="shared" si="734"/>
        <v>82.649984888926625</v>
      </c>
      <c r="O2513">
        <f t="shared" si="735"/>
        <v>3.4109957208336223</v>
      </c>
      <c r="P2513" s="3">
        <f t="shared" si="736"/>
        <v>3.4109957208336223</v>
      </c>
      <c r="Q2513" s="3">
        <f t="shared" si="737"/>
        <v>-97.350015111073375</v>
      </c>
      <c r="R2513">
        <f t="shared" si="738"/>
        <v>82.649984888926625</v>
      </c>
      <c r="S2513">
        <f t="shared" si="739"/>
        <v>11.665824358346882</v>
      </c>
      <c r="T2513">
        <f t="shared" si="722"/>
        <v>3.4109957208336223</v>
      </c>
    </row>
    <row r="2514" spans="1:20" x14ac:dyDescent="0.25">
      <c r="A2514">
        <f t="shared" si="723"/>
        <v>73577.070642079954</v>
      </c>
      <c r="B2514">
        <f t="shared" si="740"/>
        <v>11710.154490908599</v>
      </c>
      <c r="C2514" t="str">
        <f t="shared" si="724"/>
        <v>-0.186501245856338-1.46421333646207i</v>
      </c>
      <c r="D2514" t="str">
        <f t="shared" si="725"/>
        <v>3.47722423022165-1.41508494144232i</v>
      </c>
      <c r="E2514" t="str">
        <f t="shared" si="726"/>
        <v>173.687129979712+9.13956502777846i</v>
      </c>
      <c r="F2514" t="str">
        <f t="shared" si="727"/>
        <v>2.90976473708472-12.7750486281242i</v>
      </c>
      <c r="G2514" t="str">
        <f t="shared" si="728"/>
        <v>0.999950110886699-0.00706304639493758i</v>
      </c>
      <c r="H2514" t="str">
        <f t="shared" si="729"/>
        <v>36.3088384506753-217.881690325388i</v>
      </c>
      <c r="I2514" t="str">
        <f t="shared" si="730"/>
        <v>-18.130038206118-7.43286909291451i</v>
      </c>
      <c r="K2514" t="str">
        <f t="shared" si="731"/>
        <v>0.00372087219178971-0.0176977562860024i</v>
      </c>
      <c r="L2514" t="str">
        <f t="shared" si="732"/>
        <v>0.000833333333333333-0.0688510168382358i</v>
      </c>
      <c r="M2514" t="str">
        <f t="shared" si="733"/>
        <v>0.005-0.0242267214329193i</v>
      </c>
      <c r="N2514">
        <f t="shared" si="734"/>
        <v>82.741151812372976</v>
      </c>
      <c r="O2514">
        <f t="shared" si="735"/>
        <v>3.3819811301957481</v>
      </c>
      <c r="P2514" s="3">
        <f t="shared" si="736"/>
        <v>3.3819811301957481</v>
      </c>
      <c r="Q2514" s="3">
        <f t="shared" si="737"/>
        <v>-97.258848187627024</v>
      </c>
      <c r="R2514">
        <f t="shared" si="738"/>
        <v>82.741151812372976</v>
      </c>
      <c r="S2514">
        <f t="shared" si="739"/>
        <v>11.710154490908598</v>
      </c>
      <c r="T2514">
        <f t="shared" si="722"/>
        <v>3.3819811301957481</v>
      </c>
    </row>
    <row r="2515" spans="1:20" x14ac:dyDescent="0.25">
      <c r="A2515">
        <f t="shared" si="723"/>
        <v>73856.663510519866</v>
      </c>
      <c r="B2515">
        <f t="shared" si="740"/>
        <v>11754.653077974051</v>
      </c>
      <c r="C2515" t="str">
        <f t="shared" si="724"/>
        <v>-0.183563978768726-1.45963829936323i</v>
      </c>
      <c r="D2515" t="str">
        <f t="shared" si="725"/>
        <v>3.47721737315406-1.41015239987003i</v>
      </c>
      <c r="E2515" t="str">
        <f t="shared" si="726"/>
        <v>173.827147417524+9.14896941544653i</v>
      </c>
      <c r="F2515" t="str">
        <f t="shared" si="727"/>
        <v>2.90976363173053-12.7268431147023i</v>
      </c>
      <c r="G2515" t="str">
        <f t="shared" si="728"/>
        <v>0.999949731028136-0.00708988327795007i</v>
      </c>
      <c r="H2515" t="str">
        <f t="shared" si="729"/>
        <v>35.5642034322075-215.911677319165i</v>
      </c>
      <c r="I2515" t="str">
        <f t="shared" si="730"/>
        <v>-17.9038466800812-7.31804376706472i</v>
      </c>
      <c r="K2515" t="str">
        <f t="shared" si="731"/>
        <v>0.00371368254623798-0.017632112200191i</v>
      </c>
      <c r="L2515" t="str">
        <f t="shared" si="732"/>
        <v>0.000833333333333333-0.0685903734192428i</v>
      </c>
      <c r="M2515" t="str">
        <f t="shared" si="733"/>
        <v>0.005-0.0241350084009956i</v>
      </c>
      <c r="N2515">
        <f t="shared" si="734"/>
        <v>82.832117965384413</v>
      </c>
      <c r="O2515">
        <f t="shared" si="735"/>
        <v>3.3530535916328557</v>
      </c>
      <c r="P2515" s="3">
        <f t="shared" si="736"/>
        <v>3.3530535916328557</v>
      </c>
      <c r="Q2515" s="3">
        <f t="shared" si="737"/>
        <v>-97.167882034615587</v>
      </c>
      <c r="R2515">
        <f t="shared" si="738"/>
        <v>82.832117965384413</v>
      </c>
      <c r="S2515">
        <f t="shared" si="739"/>
        <v>11.754653077974051</v>
      </c>
      <c r="T2515">
        <f t="shared" si="722"/>
        <v>3.3530535916328557</v>
      </c>
    </row>
    <row r="2516" spans="1:20" x14ac:dyDescent="0.25">
      <c r="A2516">
        <f t="shared" si="723"/>
        <v>74137.318831859826</v>
      </c>
      <c r="B2516">
        <f t="shared" si="740"/>
        <v>11799.320759670352</v>
      </c>
      <c r="C2516" t="str">
        <f t="shared" si="724"/>
        <v>-0.180650684674844-1.45508781741664i</v>
      </c>
      <c r="D2516" t="str">
        <f t="shared" si="725"/>
        <v>3.47721046390108-1.40524014212675i</v>
      </c>
      <c r="E2516" t="str">
        <f t="shared" si="726"/>
        <v>173.968318303261+9.15801934280759i</v>
      </c>
      <c r="F2516" t="str">
        <f t="shared" si="727"/>
        <v>2.90976251796053-12.678820681072i</v>
      </c>
      <c r="G2516" t="str">
        <f t="shared" si="728"/>
        <v>0.999949348277453-0.00711682211029977i</v>
      </c>
      <c r="H2516" t="str">
        <f t="shared" si="729"/>
        <v>34.8400504905999-213.97236210527i</v>
      </c>
      <c r="I2516" t="str">
        <f t="shared" si="730"/>
        <v>-17.6814379125822-7.206110664799i</v>
      </c>
      <c r="K2516" t="str">
        <f t="shared" si="731"/>
        <v>0.00370654600735975-0.017566715937088i</v>
      </c>
      <c r="L2516" t="str">
        <f t="shared" si="732"/>
        <v>0.000833333333333333-0.0683307166957988i</v>
      </c>
      <c r="M2516" t="str">
        <f t="shared" si="733"/>
        <v>0.005-0.0240436425592703i</v>
      </c>
      <c r="N2516">
        <f t="shared" si="734"/>
        <v>82.922881402912935</v>
      </c>
      <c r="O2516">
        <f t="shared" si="735"/>
        <v>3.3242133550167279</v>
      </c>
      <c r="P2516" s="3">
        <f t="shared" si="736"/>
        <v>3.3242133550167279</v>
      </c>
      <c r="Q2516" s="3">
        <f t="shared" si="737"/>
        <v>-97.077118597087065</v>
      </c>
      <c r="R2516">
        <f t="shared" si="738"/>
        <v>82.922881402912935</v>
      </c>
      <c r="S2516">
        <f t="shared" si="739"/>
        <v>11.799320759670353</v>
      </c>
      <c r="T2516">
        <f t="shared" si="722"/>
        <v>3.3242133550167279</v>
      </c>
    </row>
    <row r="2517" spans="1:20" x14ac:dyDescent="0.25">
      <c r="A2517">
        <f t="shared" si="723"/>
        <v>74419.0406434209</v>
      </c>
      <c r="B2517">
        <f t="shared" si="740"/>
        <v>11844.1581785571</v>
      </c>
      <c r="C2517" t="str">
        <f t="shared" si="724"/>
        <v>-0.177761209735382-1.45056181231904i</v>
      </c>
      <c r="D2517" t="str">
        <f t="shared" si="725"/>
        <v>3.4772035020658-1.40034809752872i</v>
      </c>
      <c r="E2517" t="str">
        <f t="shared" si="726"/>
        <v>174.110652519959+9.16670785297803i</v>
      </c>
      <c r="F2517" t="str">
        <f t="shared" si="727"/>
        <v>2.90976139571065-12.630980636413i</v>
      </c>
      <c r="G2517" t="str">
        <f t="shared" si="728"/>
        <v>0.999948962612635-0.00714386327904157i</v>
      </c>
      <c r="H2517" t="str">
        <f t="shared" si="729"/>
        <v>34.1356681000225-212.063065295332i</v>
      </c>
      <c r="I2517" t="str">
        <f t="shared" si="730"/>
        <v>-17.4627296751339-7.09697272214961i</v>
      </c>
      <c r="K2517" t="str">
        <f t="shared" si="731"/>
        <v>0.00369946217155294-0.0175015666201317i</v>
      </c>
      <c r="L2517" t="str">
        <f t="shared" si="732"/>
        <v>0.000833333333333333-0.0680720429326546i</v>
      </c>
      <c r="M2517" t="str">
        <f t="shared" si="733"/>
        <v>0.005-0.0239526225934154i</v>
      </c>
      <c r="N2517">
        <f t="shared" si="734"/>
        <v>83.01344015737908</v>
      </c>
      <c r="O2517">
        <f t="shared" si="735"/>
        <v>3.2954606729893321</v>
      </c>
      <c r="P2517" s="3">
        <f t="shared" si="736"/>
        <v>3.2954606729893321</v>
      </c>
      <c r="Q2517" s="3">
        <f t="shared" si="737"/>
        <v>-96.98655984262092</v>
      </c>
      <c r="R2517">
        <f t="shared" si="738"/>
        <v>83.01344015737908</v>
      </c>
      <c r="S2517">
        <f t="shared" si="739"/>
        <v>11.8441581785571</v>
      </c>
      <c r="T2517">
        <f t="shared" si="722"/>
        <v>3.2954606729893321</v>
      </c>
    </row>
    <row r="2518" spans="1:20" x14ac:dyDescent="0.25">
      <c r="A2518">
        <f t="shared" si="723"/>
        <v>74701.832997865902</v>
      </c>
      <c r="B2518">
        <f t="shared" si="740"/>
        <v>11889.165979635616</v>
      </c>
      <c r="C2518" t="str">
        <f t="shared" si="724"/>
        <v>-0.174895401640201-1.44606020656324i</v>
      </c>
      <c r="D2518" t="str">
        <f t="shared" si="725"/>
        <v>3.47719648724823-1.39547619568272i</v>
      </c>
      <c r="E2518" t="str">
        <f t="shared" si="726"/>
        <v>174.254160037409+9.17502787085281i</v>
      </c>
      <c r="F2518" t="str">
        <f t="shared" si="727"/>
        <v>2.90976026491634-12.5833222925289i</v>
      </c>
      <c r="G2518" t="str">
        <f t="shared" si="728"/>
        <v>0.999948574011497-0.00717100717269706i</v>
      </c>
      <c r="H2518" t="str">
        <f t="shared" si="729"/>
        <v>33.4503744436597-210.183125522363i</v>
      </c>
      <c r="I2518" t="str">
        <f t="shared" si="730"/>
        <v>-17.2476418333386-6.99053684532419i</v>
      </c>
      <c r="K2518" t="str">
        <f t="shared" si="731"/>
        <v>0.00369243063814532-0.0174366633755782i</v>
      </c>
      <c r="L2518" t="str">
        <f t="shared" si="732"/>
        <v>0.000833333333333333-0.0678143484087017i</v>
      </c>
      <c r="M2518" t="str">
        <f t="shared" si="733"/>
        <v>0.005-0.0238619471940779i</v>
      </c>
      <c r="N2518">
        <f t="shared" si="734"/>
        <v>83.103792238252339</v>
      </c>
      <c r="O2518">
        <f t="shared" si="735"/>
        <v>3.2667958009682647</v>
      </c>
      <c r="P2518" s="3">
        <f t="shared" si="736"/>
        <v>3.2667958009682647</v>
      </c>
      <c r="Q2518" s="3">
        <f t="shared" si="737"/>
        <v>-96.896207761747661</v>
      </c>
      <c r="R2518">
        <f t="shared" si="738"/>
        <v>83.103792238252339</v>
      </c>
      <c r="S2518">
        <f t="shared" si="739"/>
        <v>11.889165979635615</v>
      </c>
      <c r="T2518">
        <f t="shared" si="722"/>
        <v>3.2667958009682647</v>
      </c>
    </row>
    <row r="2519" spans="1:20" x14ac:dyDescent="0.25">
      <c r="A2519">
        <f t="shared" si="723"/>
        <v>74985.699963257794</v>
      </c>
      <c r="B2519">
        <f t="shared" si="740"/>
        <v>11934.344810358232</v>
      </c>
      <c r="C2519" t="str">
        <f t="shared" si="724"/>
        <v>-0.172053109603996-1.44158292343512i</v>
      </c>
      <c r="D2519" t="str">
        <f t="shared" si="725"/>
        <v>3.47718941904537-1.39062436648506i</v>
      </c>
      <c r="E2519" t="str">
        <f t="shared" si="726"/>
        <v>174.398850912824+9.1829722010291i</v>
      </c>
      <c r="F2519" t="str">
        <f t="shared" si="727"/>
        <v>2.90975912551256-12.535844963837i</v>
      </c>
      <c r="G2519" t="str">
        <f t="shared" si="728"/>
        <v>0.999948182451684-0.00719825418126019i</v>
      </c>
      <c r="H2519" t="str">
        <f t="shared" si="729"/>
        <v>32.7835159750832-208.331898948293i</v>
      </c>
      <c r="I2519" t="str">
        <f t="shared" si="730"/>
        <v>-17.036096294528-6.88671372141312i</v>
      </c>
      <c r="K2519" t="str">
        <f t="shared" si="731"/>
        <v>0.00368545100937252-0.0173720053324977i</v>
      </c>
      <c r="L2519" t="str">
        <f t="shared" si="732"/>
        <v>0.000833333333333333-0.0675576294169172i</v>
      </c>
      <c r="M2519" t="str">
        <f t="shared" si="733"/>
        <v>0.005-0.0237716150568618i</v>
      </c>
      <c r="N2519">
        <f t="shared" si="734"/>
        <v>83.193935631624655</v>
      </c>
      <c r="O2519">
        <f t="shared" si="735"/>
        <v>3.238218997154239</v>
      </c>
      <c r="P2519" s="3">
        <f t="shared" si="736"/>
        <v>3.238218997154239</v>
      </c>
      <c r="Q2519" s="3">
        <f t="shared" si="737"/>
        <v>-96.806064368375345</v>
      </c>
      <c r="R2519">
        <f t="shared" si="738"/>
        <v>83.193935631624655</v>
      </c>
      <c r="S2519">
        <f t="shared" si="739"/>
        <v>11.934344810358231</v>
      </c>
      <c r="T2519">
        <f t="shared" si="722"/>
        <v>3.238218997154239</v>
      </c>
    </row>
    <row r="2520" spans="1:20" x14ac:dyDescent="0.25">
      <c r="A2520">
        <f t="shared" si="723"/>
        <v>75270.64562311818</v>
      </c>
      <c r="B2520">
        <f t="shared" si="740"/>
        <v>11979.695320637595</v>
      </c>
      <c r="C2520" t="str">
        <f t="shared" si="724"/>
        <v>-0.169234184362055-1.43712988701039i</v>
      </c>
      <c r="D2520" t="str">
        <f t="shared" si="725"/>
        <v>3.47718229705119-1.38579254012061i</v>
      </c>
      <c r="E2520" t="str">
        <f t="shared" si="726"/>
        <v>174.544735291496+9.19053352568556i</v>
      </c>
      <c r="F2520" t="str">
        <f t="shared" si="727"/>
        <v>2.90975797743375-12.4885479673586i</v>
      </c>
      <c r="G2520" t="str">
        <f t="shared" si="728"/>
        <v>0.999947787910672-0.00722560469620274i</v>
      </c>
      <c r="H2520" t="str">
        <f t="shared" si="729"/>
        <v>32.1344660582679-206.50875878068i</v>
      </c>
      <c r="I2520" t="str">
        <f t="shared" si="730"/>
        <v>-16.8280169559783-6.78541763930703i</v>
      </c>
      <c r="K2520" t="str">
        <f t="shared" si="731"/>
        <v>0.00367852289035723-0.0173075916227696i</v>
      </c>
      <c r="L2520" t="str">
        <f t="shared" si="732"/>
        <v>0.000833333333333333-0.067301882264313i</v>
      </c>
      <c r="M2520" t="str">
        <f t="shared" si="733"/>
        <v>0.005-0.023681624882309i</v>
      </c>
      <c r="N2520">
        <f t="shared" si="734"/>
        <v>83.283868299779584</v>
      </c>
      <c r="O2520">
        <f t="shared" si="735"/>
        <v>3.2097305225364852</v>
      </c>
      <c r="P2520" s="3">
        <f t="shared" si="736"/>
        <v>3.2097305225364852</v>
      </c>
      <c r="Q2520" s="3">
        <f t="shared" si="737"/>
        <v>-96.716131700220416</v>
      </c>
      <c r="R2520">
        <f t="shared" si="738"/>
        <v>83.283868299779584</v>
      </c>
      <c r="S2520">
        <f t="shared" si="739"/>
        <v>11.979695320637594</v>
      </c>
      <c r="T2520">
        <f t="shared" si="722"/>
        <v>3.2097305225364852</v>
      </c>
    </row>
    <row r="2521" spans="1:20" x14ac:dyDescent="0.25">
      <c r="A2521">
        <f t="shared" si="723"/>
        <v>75556.67407648603</v>
      </c>
      <c r="B2521">
        <f t="shared" si="740"/>
        <v>12025.218162856017</v>
      </c>
      <c r="C2521" t="str">
        <f t="shared" si="724"/>
        <v>-0.166438478166222-1.43270102215153i</v>
      </c>
      <c r="D2521" t="str">
        <f t="shared" si="725"/>
        <v>3.4771751208565-1.38098064706172i</v>
      </c>
      <c r="E2521" t="str">
        <f t="shared" si="726"/>
        <v>174.691823407462+9.1977044024239i</v>
      </c>
      <c r="F2521" t="str">
        <f t="shared" si="727"/>
        <v>2.9097568206139-12.4414306227091i</v>
      </c>
      <c r="G2521" t="str">
        <f t="shared" si="728"/>
        <v>0.999947390365766-0.0072530591104799i</v>
      </c>
      <c r="H2521" t="str">
        <f t="shared" si="729"/>
        <v>31.502623681492-204.713094799056i</v>
      </c>
      <c r="I2521" t="str">
        <f t="shared" si="730"/>
        <v>-16.6233296537957-6.68656632021507i</v>
      </c>
      <c r="K2521" t="str">
        <f t="shared" si="731"/>
        <v>0.00367164588908756-0.0172434213810779i</v>
      </c>
      <c r="L2521" t="str">
        <f t="shared" si="732"/>
        <v>0.000833333333333333-0.0670471032718799i</v>
      </c>
      <c r="M2521" t="str">
        <f t="shared" si="733"/>
        <v>0.005-0.0235919753758807i</v>
      </c>
      <c r="N2521">
        <f t="shared" si="734"/>
        <v>83.373588180755462</v>
      </c>
      <c r="O2521">
        <f t="shared" si="735"/>
        <v>3.1813306408986399</v>
      </c>
      <c r="P2521" s="3">
        <f t="shared" si="736"/>
        <v>3.1813306408986399</v>
      </c>
      <c r="Q2521" s="3">
        <f t="shared" si="737"/>
        <v>-96.626411819244538</v>
      </c>
      <c r="R2521">
        <f t="shared" si="738"/>
        <v>83.373588180755462</v>
      </c>
      <c r="S2521">
        <f t="shared" si="739"/>
        <v>12.025218162856017</v>
      </c>
      <c r="T2521">
        <f t="shared" si="722"/>
        <v>3.1813306408986399</v>
      </c>
    </row>
    <row r="2522" spans="1:20" x14ac:dyDescent="0.25">
      <c r="A2522">
        <f t="shared" si="723"/>
        <v>75843.78943797668</v>
      </c>
      <c r="B2522">
        <f t="shared" si="740"/>
        <v>12070.913991874871</v>
      </c>
      <c r="C2522" t="str">
        <f t="shared" si="724"/>
        <v>-0.163665844780983-1.42829625450471i</v>
      </c>
      <c r="D2522" t="str">
        <f t="shared" si="725"/>
        <v>3.47716789004907-1.37618861806728i</v>
      </c>
      <c r="E2522" t="str">
        <f t="shared" si="726"/>
        <v>174.840125584152+9.20447726206753i</v>
      </c>
      <c r="F2522" t="str">
        <f t="shared" si="727"/>
        <v>2.90975565498643-12.3944922520882i</v>
      </c>
      <c r="G2522" t="str">
        <f t="shared" si="728"/>
        <v>0.999946989794098-0.00728061781853589i</v>
      </c>
      <c r="H2522" t="str">
        <f t="shared" si="729"/>
        <v>30.887412240691-202.944312891257i</v>
      </c>
      <c r="I2522" t="str">
        <f t="shared" si="730"/>
        <v>-16.4219621125521-6.59008075721468i</v>
      </c>
      <c r="K2522" t="str">
        <f t="shared" si="731"/>
        <v>0.00366481961639619-0.0171794937449064i</v>
      </c>
      <c r="L2522" t="str">
        <f t="shared" si="732"/>
        <v>0.000833333333333333-0.0667932887745365i</v>
      </c>
      <c r="M2522" t="str">
        <f t="shared" si="733"/>
        <v>0.005-0.0235026652479385i</v>
      </c>
      <c r="N2522">
        <f t="shared" si="734"/>
        <v>83.463093187904306</v>
      </c>
      <c r="O2522">
        <f t="shared" si="735"/>
        <v>3.1530196188238668</v>
      </c>
      <c r="P2522" s="3">
        <f t="shared" si="736"/>
        <v>3.1530196188238668</v>
      </c>
      <c r="Q2522" s="3">
        <f t="shared" si="737"/>
        <v>-96.536906812095694</v>
      </c>
      <c r="R2522">
        <f t="shared" si="738"/>
        <v>83.463093187904306</v>
      </c>
      <c r="S2522">
        <f t="shared" si="739"/>
        <v>12.070913991874871</v>
      </c>
      <c r="T2522">
        <f t="shared" si="722"/>
        <v>3.1530196188238668</v>
      </c>
    </row>
    <row r="2523" spans="1:20" x14ac:dyDescent="0.25">
      <c r="A2523">
        <f t="shared" si="723"/>
        <v>76131.995837840994</v>
      </c>
      <c r="B2523">
        <f t="shared" si="740"/>
        <v>12116.783465043996</v>
      </c>
      <c r="C2523" t="str">
        <f t="shared" si="724"/>
        <v>-0.1609161394797-1.42391551049685i</v>
      </c>
      <c r="D2523" t="str">
        <f t="shared" si="725"/>
        <v>3.47716060421352-1.37141638418169i</v>
      </c>
      <c r="E2523" t="str">
        <f t="shared" si="726"/>
        <v>174.98965223506+9.21084440642307i</v>
      </c>
      <c r="F2523" t="str">
        <f t="shared" si="727"/>
        <v>2.90975448048431-12.3477321802703i</v>
      </c>
      <c r="G2523" t="str">
        <f t="shared" si="728"/>
        <v>0.999946586172626-0.00730828121630953i</v>
      </c>
      <c r="H2523" t="str">
        <f t="shared" si="729"/>
        <v>30.288278388119-201.201834600018i</v>
      </c>
      <c r="I2523" t="str">
        <f t="shared" si="730"/>
        <v>-16.2238438957386-6.4958850633011i</v>
      </c>
      <c r="K2523" t="str">
        <f t="shared" si="731"/>
        <v>0.00365804368593956-0.0171158078545339i</v>
      </c>
      <c r="L2523" t="str">
        <f t="shared" si="732"/>
        <v>0.000833333333333333-0.0665404351210764i</v>
      </c>
      <c r="M2523" t="str">
        <f t="shared" si="733"/>
        <v>0.005-0.0234136932137263i</v>
      </c>
      <c r="N2523">
        <f t="shared" si="734"/>
        <v>83.552381209446366</v>
      </c>
      <c r="O2523">
        <f t="shared" si="735"/>
        <v>3.124797725700168</v>
      </c>
      <c r="P2523" s="3">
        <f t="shared" si="736"/>
        <v>3.124797725700168</v>
      </c>
      <c r="Q2523" s="3">
        <f t="shared" si="737"/>
        <v>-96.447618790553634</v>
      </c>
      <c r="R2523">
        <f t="shared" si="738"/>
        <v>83.552381209446366</v>
      </c>
      <c r="S2523">
        <f t="shared" si="739"/>
        <v>12.116783465043996</v>
      </c>
      <c r="T2523">
        <f t="shared" si="722"/>
        <v>3.124797725700168</v>
      </c>
    </row>
    <row r="2524" spans="1:20" x14ac:dyDescent="0.25">
      <c r="A2524">
        <f t="shared" si="723"/>
        <v>76421.297422024785</v>
      </c>
      <c r="B2524">
        <f t="shared" si="740"/>
        <v>12162.827242211164</v>
      </c>
      <c r="C2524" t="str">
        <f t="shared" si="724"/>
        <v>-0.158189219041042-1.41955871733254i</v>
      </c>
      <c r="D2524" t="str">
        <f t="shared" si="725"/>
        <v>3.47715326293129-1.36666387673387i</v>
      </c>
      <c r="E2524" t="str">
        <f t="shared" si="726"/>
        <v>175.140413864384+9.21679800599513i</v>
      </c>
      <c r="F2524" t="str">
        <f t="shared" si="727"/>
        <v>2.90975329703997-12.3011497345945i</v>
      </c>
      <c r="G2524" t="str">
        <f t="shared" si="728"/>
        <v>0.999946179478132-0.00733604970123991i</v>
      </c>
      <c r="H2524" t="str">
        <f t="shared" si="729"/>
        <v>29.7046909424345-199.485096680027i</v>
      </c>
      <c r="I2524" t="str">
        <f t="shared" si="730"/>
        <v>-16.0289063570923-6.40390632743705i</v>
      </c>
      <c r="K2524" t="str">
        <f t="shared" si="731"/>
        <v>0.00365131771417687-0.0170523628530297i</v>
      </c>
      <c r="L2524" t="str">
        <f t="shared" si="732"/>
        <v>0.000833333333333333-0.0662885386741147i</v>
      </c>
      <c r="M2524" t="str">
        <f t="shared" si="733"/>
        <v>0.005-0.0233250579933516i</v>
      </c>
      <c r="N2524">
        <f t="shared" si="734"/>
        <v>83.641450108017338</v>
      </c>
      <c r="O2524">
        <f t="shared" si="735"/>
        <v>3.0966652337242708</v>
      </c>
      <c r="P2524" s="3">
        <f t="shared" si="736"/>
        <v>3.0966652337242708</v>
      </c>
      <c r="Q2524" s="3">
        <f t="shared" si="737"/>
        <v>-96.358549891982662</v>
      </c>
      <c r="R2524">
        <f t="shared" si="738"/>
        <v>83.641450108017338</v>
      </c>
      <c r="S2524">
        <f t="shared" si="739"/>
        <v>12.162827242211163</v>
      </c>
      <c r="T2524">
        <f t="shared" si="722"/>
        <v>3.0966652337242708</v>
      </c>
    </row>
    <row r="2525" spans="1:20" x14ac:dyDescent="0.25">
      <c r="A2525">
        <f t="shared" si="723"/>
        <v>76711.698352228486</v>
      </c>
      <c r="B2525">
        <f t="shared" si="740"/>
        <v>12209.045985731567</v>
      </c>
      <c r="C2525" t="str">
        <f t="shared" si="724"/>
        <v>-0.15548494174557-1.41522580299124i</v>
      </c>
      <c r="D2525" t="str">
        <f t="shared" si="725"/>
        <v>3.47714586578066-1.36193102733629i</v>
      </c>
      <c r="E2525" t="str">
        <f t="shared" si="726"/>
        <v>175.292421067695+9.22233009765785i</v>
      </c>
      <c r="F2525" t="str">
        <f t="shared" si="727"/>
        <v>2.90975210458533-12.2547442449551i</v>
      </c>
      <c r="G2525" t="str">
        <f t="shared" si="728"/>
        <v>0.999945769687222-0.00736392367227197i</v>
      </c>
      <c r="H2525" t="str">
        <f t="shared" si="729"/>
        <v>29.1361398565851-197.793550665566i</v>
      </c>
      <c r="I2525" t="str">
        <f t="shared" si="730"/>
        <v>-15.837082592841-6.31407447813632i</v>
      </c>
      <c r="K2525" t="str">
        <f t="shared" si="731"/>
        <v>0.00364464132034961-0.0169891578862484i</v>
      </c>
      <c r="L2525" t="str">
        <f t="shared" si="732"/>
        <v>0.000833333333333333-0.0660375958100366i</v>
      </c>
      <c r="M2525" t="str">
        <f t="shared" si="733"/>
        <v>0.005-0.0232367583117669i</v>
      </c>
      <c r="N2525">
        <f t="shared" si="734"/>
        <v>83.730297720211354</v>
      </c>
      <c r="O2525">
        <f t="shared" si="735"/>
        <v>3.0686224179065253</v>
      </c>
      <c r="P2525" s="3">
        <f t="shared" si="736"/>
        <v>3.0686224179065253</v>
      </c>
      <c r="Q2525" s="3">
        <f t="shared" si="737"/>
        <v>-96.269702279788646</v>
      </c>
      <c r="R2525">
        <f t="shared" si="738"/>
        <v>83.730297720211354</v>
      </c>
      <c r="S2525">
        <f t="shared" si="739"/>
        <v>12.209045985731567</v>
      </c>
      <c r="T2525">
        <f t="shared" si="722"/>
        <v>3.0686224179065253</v>
      </c>
    </row>
    <row r="2526" spans="1:20" x14ac:dyDescent="0.25">
      <c r="A2526">
        <f t="shared" si="723"/>
        <v>77003.202805966954</v>
      </c>
      <c r="B2526">
        <f t="shared" si="740"/>
        <v>12255.440360477347</v>
      </c>
      <c r="C2526" t="str">
        <f t="shared" si="724"/>
        <v>-0.152803167372417-1.41091669622424i</v>
      </c>
      <c r="D2526" t="str">
        <f t="shared" si="725"/>
        <v>3.47713841233669-1.35721776788394i</v>
      </c>
      <c r="E2526" t="str">
        <f t="shared" si="726"/>
        <v>175.445684532572+9.22743258228758i</v>
      </c>
      <c r="F2526" t="str">
        <f t="shared" si="727"/>
        <v>2.90975090305182-12.2085150437923i</v>
      </c>
      <c r="G2526" t="str">
        <f t="shared" si="728"/>
        <v>0.999945356776323-0.00739190352986229i</v>
      </c>
      <c r="H2526" t="str">
        <f t="shared" si="729"/>
        <v>28.5821352400956-196.126662448815i</v>
      </c>
      <c r="I2526" t="str">
        <f t="shared" si="730"/>
        <v>-15.6483073949025-6.22632215414422i</v>
      </c>
      <c r="K2526" t="str">
        <f t="shared" si="731"/>
        <v>0.00363801412646106-0.0169261921028252i</v>
      </c>
      <c r="L2526" t="str">
        <f t="shared" si="732"/>
        <v>0.000833333333333333-0.0657876029189445i</v>
      </c>
      <c r="M2526" t="str">
        <f t="shared" si="733"/>
        <v>0.005-0.0231487928987516i</v>
      </c>
      <c r="N2526">
        <f t="shared" si="734"/>
        <v>83.818921856120312</v>
      </c>
      <c r="O2526">
        <f t="shared" si="735"/>
        <v>3.0406695560737225</v>
      </c>
      <c r="P2526" s="3">
        <f t="shared" si="736"/>
        <v>3.0406695560737225</v>
      </c>
      <c r="Q2526" s="3">
        <f t="shared" si="737"/>
        <v>-96.181078143879688</v>
      </c>
      <c r="R2526">
        <f t="shared" si="738"/>
        <v>83.818921856120312</v>
      </c>
      <c r="S2526">
        <f t="shared" si="739"/>
        <v>12.255440360477348</v>
      </c>
      <c r="T2526">
        <f t="shared" si="722"/>
        <v>3.0406695560737225</v>
      </c>
    </row>
    <row r="2527" spans="1:20" x14ac:dyDescent="0.25">
      <c r="A2527">
        <f t="shared" si="723"/>
        <v>77295.814976629626</v>
      </c>
      <c r="B2527">
        <f t="shared" si="740"/>
        <v>12302.01103384716</v>
      </c>
      <c r="C2527" t="str">
        <f t="shared" si="724"/>
        <v>-0.150143757196262-1.406631326552i</v>
      </c>
      <c r="D2527" t="str">
        <f t="shared" si="725"/>
        <v>3.47713090217127-1.35252403055339i</v>
      </c>
      <c r="E2527" t="str">
        <f t="shared" si="726"/>
        <v>175.600215039269+9.23209722234176i</v>
      </c>
      <c r="F2527" t="str">
        <f t="shared" si="727"/>
        <v>2.90974969237031-12.1624614660818i</v>
      </c>
      <c r="G2527" t="str">
        <f t="shared" si="728"/>
        <v>0.999944940721684-0.00741998967598465i</v>
      </c>
      <c r="H2527" t="str">
        <f t="shared" si="729"/>
        <v>28.0422064325793-194.483911868849i</v>
      </c>
      <c r="I2527" t="str">
        <f t="shared" si="730"/>
        <v>-15.4625172050636-6.1405845818045i</v>
      </c>
      <c r="K2527" t="str">
        <f t="shared" si="731"/>
        <v>0.00363143575725589-0.0168634646541711i</v>
      </c>
      <c r="L2527" t="str">
        <f t="shared" si="732"/>
        <v>0.000833333333333333-0.0655385564046071i</v>
      </c>
      <c r="M2527" t="str">
        <f t="shared" si="733"/>
        <v>0.005-0.0230611604888939i</v>
      </c>
      <c r="N2527">
        <f t="shared" si="734"/>
        <v>83.907320298864022</v>
      </c>
      <c r="O2527">
        <f t="shared" si="735"/>
        <v>3.0128069288735926</v>
      </c>
      <c r="P2527" s="3">
        <f t="shared" si="736"/>
        <v>3.0128069288735926</v>
      </c>
      <c r="Q2527" s="3">
        <f t="shared" si="737"/>
        <v>-96.092679701135978</v>
      </c>
      <c r="R2527">
        <f t="shared" si="738"/>
        <v>83.907320298864022</v>
      </c>
      <c r="S2527">
        <f t="shared" si="739"/>
        <v>12.30201103384716</v>
      </c>
      <c r="T2527">
        <f t="shared" si="722"/>
        <v>3.0128069288735926</v>
      </c>
    </row>
    <row r="2528" spans="1:20" x14ac:dyDescent="0.25">
      <c r="A2528">
        <f t="shared" si="723"/>
        <v>77589.539073540829</v>
      </c>
      <c r="B2528">
        <f t="shared" si="740"/>
        <v>12348.75867577578</v>
      </c>
      <c r="C2528" t="str">
        <f t="shared" si="724"/>
        <v>-0.147506573984358-1.40236962426114i</v>
      </c>
      <c r="D2528" t="str">
        <f t="shared" si="725"/>
        <v>3.47712333485293-1.3478497478018i</v>
      </c>
      <c r="E2528" t="str">
        <f t="shared" si="726"/>
        <v>175.756023461348+9.23631563939902i</v>
      </c>
      <c r="F2528" t="str">
        <f t="shared" si="727"/>
        <v>2.90974847247114-12.1165828493259i</v>
      </c>
      <c r="G2528" t="str">
        <f t="shared" si="728"/>
        <v>0.999944521499372-0.00744818251413587i</v>
      </c>
      <c r="H2528" t="str">
        <f t="shared" si="729"/>
        <v>27.5159011254976-192.8647923113i</v>
      </c>
      <c r="I2528" t="str">
        <f t="shared" si="730"/>
        <v>-15.2796500701644-6.05679945872987i</v>
      </c>
      <c r="K2528" t="str">
        <f t="shared" si="731"/>
        <v>0.00362490584019999-0.0168009746944674i</v>
      </c>
      <c r="L2528" t="str">
        <f t="shared" si="732"/>
        <v>0.000833333333333333-0.0652904526844062i</v>
      </c>
      <c r="M2528" t="str">
        <f t="shared" si="733"/>
        <v>0.005-0.0229738598215719i</v>
      </c>
      <c r="N2528">
        <f t="shared" si="734"/>
        <v>83.995490804117495</v>
      </c>
      <c r="O2528">
        <f t="shared" si="735"/>
        <v>2.9850348197765237</v>
      </c>
      <c r="P2528" s="3">
        <f t="shared" si="736"/>
        <v>2.9850348197765237</v>
      </c>
      <c r="Q2528" s="3">
        <f t="shared" si="737"/>
        <v>-96.004509195882505</v>
      </c>
      <c r="R2528">
        <f t="shared" si="738"/>
        <v>83.995490804117495</v>
      </c>
      <c r="S2528">
        <f t="shared" si="739"/>
        <v>12.34875867577578</v>
      </c>
      <c r="T2528">
        <f t="shared" si="722"/>
        <v>2.9850348197765237</v>
      </c>
    </row>
    <row r="2529" spans="1:20" x14ac:dyDescent="0.25">
      <c r="A2529">
        <f t="shared" si="723"/>
        <v>77884.379322020279</v>
      </c>
      <c r="B2529">
        <f t="shared" si="740"/>
        <v>12395.683958743728</v>
      </c>
      <c r="C2529" t="str">
        <f t="shared" si="724"/>
        <v>-0.144891481993772-1.39813152040181i</v>
      </c>
      <c r="D2529" t="str">
        <f t="shared" si="725"/>
        <v>3.47711570994702-1.34319485236592i</v>
      </c>
      <c r="E2529" t="str">
        <f t="shared" si="726"/>
        <v>175.913120766326+9.24007931164866i</v>
      </c>
      <c r="F2529" t="str">
        <f t="shared" si="727"/>
        <v>2.90974724328416-12.0708785335437i</v>
      </c>
      <c r="G2529" t="str">
        <f t="shared" si="728"/>
        <v>0.999944099085272-0.00747648244934143i</v>
      </c>
      <c r="H2529" t="str">
        <f t="shared" si="729"/>
        <v>27.0027845293814-191.268810318648i</v>
      </c>
      <c r="I2529" t="str">
        <f t="shared" si="730"/>
        <v>-15.0996455982982-5.97490684341595i</v>
      </c>
      <c r="K2529" t="str">
        <f t="shared" si="731"/>
        <v>0.00361842400546038-0.0167387213806614i</v>
      </c>
      <c r="L2529" t="str">
        <f t="shared" si="732"/>
        <v>0.000833333333333333-0.0650432881892871i</v>
      </c>
      <c r="M2529" t="str">
        <f t="shared" si="733"/>
        <v>0.005-0.0228868896409363i</v>
      </c>
      <c r="N2529">
        <f t="shared" si="734"/>
        <v>84.083431099632506</v>
      </c>
      <c r="O2529">
        <f t="shared" si="735"/>
        <v>2.9573535150789394</v>
      </c>
      <c r="P2529" s="3">
        <f t="shared" si="736"/>
        <v>2.9573535150789394</v>
      </c>
      <c r="Q2529" s="3">
        <f t="shared" si="737"/>
        <v>-95.916568900367494</v>
      </c>
      <c r="R2529">
        <f t="shared" si="738"/>
        <v>84.083431099632506</v>
      </c>
      <c r="S2529">
        <f t="shared" si="739"/>
        <v>12.395683958743728</v>
      </c>
      <c r="T2529">
        <f t="shared" si="722"/>
        <v>2.9573535150789394</v>
      </c>
    </row>
    <row r="2530" spans="1:20" x14ac:dyDescent="0.25">
      <c r="A2530">
        <f t="shared" si="723"/>
        <v>78180.339963443956</v>
      </c>
      <c r="B2530">
        <f t="shared" si="740"/>
        <v>12442.787557786954</v>
      </c>
      <c r="C2530" t="str">
        <f t="shared" si="724"/>
        <v>-0.142298346968809-1.39391694678488i</v>
      </c>
      <c r="D2530" t="str">
        <f t="shared" si="725"/>
        <v>3.47710802701555-1.33855927726116i</v>
      </c>
      <c r="E2530" t="str">
        <f t="shared" si="726"/>
        <v>176.071518016317+9.24337957133416i</v>
      </c>
      <c r="F2530" t="str">
        <f t="shared" si="727"/>
        <v>2.90974600473868-12.0253478612618i</v>
      </c>
      <c r="G2530" t="str">
        <f t="shared" si="728"/>
        <v>0.999943673455087-0.00750488988816131i</v>
      </c>
      <c r="H2530" t="str">
        <f t="shared" si="729"/>
        <v>26.5024385838968-189.695485211027i</v>
      </c>
      <c r="I2530" t="str">
        <f t="shared" si="730"/>
        <v>-14.9224449160378-5.89484905046038i</v>
      </c>
      <c r="K2530" t="str">
        <f t="shared" si="731"/>
        <v>0.00361198988588521-0.0166767038724608i</v>
      </c>
      <c r="L2530" t="str">
        <f t="shared" si="732"/>
        <v>0.000833333333333333-0.0647970593637052i</v>
      </c>
      <c r="M2530" t="str">
        <f t="shared" si="733"/>
        <v>0.005-0.0228002486958919i</v>
      </c>
      <c r="N2530">
        <f t="shared" si="734"/>
        <v>84.171138884751912</v>
      </c>
      <c r="O2530">
        <f t="shared" si="735"/>
        <v>2.9297633039049487</v>
      </c>
      <c r="P2530" s="3">
        <f t="shared" si="736"/>
        <v>2.9297633039049487</v>
      </c>
      <c r="Q2530" s="3">
        <f t="shared" si="737"/>
        <v>-95.828861115248088</v>
      </c>
      <c r="R2530">
        <f t="shared" si="738"/>
        <v>84.171138884751912</v>
      </c>
      <c r="S2530">
        <f t="shared" si="739"/>
        <v>12.442787557786955</v>
      </c>
      <c r="T2530">
        <f t="shared" si="722"/>
        <v>2.9297633039049487</v>
      </c>
    </row>
    <row r="2531" spans="1:20" x14ac:dyDescent="0.25">
      <c r="A2531">
        <f t="shared" si="723"/>
        <v>78477.425255305046</v>
      </c>
      <c r="B2531">
        <f t="shared" si="740"/>
        <v>12490.070150506544</v>
      </c>
      <c r="C2531" t="str">
        <f t="shared" si="724"/>
        <v>-0.139727036138533-1.3897258359792i</v>
      </c>
      <c r="D2531" t="str">
        <f t="shared" si="725"/>
        <v>3.4771002856172-1.33394295578059i</v>
      </c>
      <c r="E2531" t="str">
        <f t="shared" si="726"/>
        <v>176.231226368655+9.24620760214978i</v>
      </c>
      <c r="F2531" t="str">
        <f t="shared" si="727"/>
        <v>2.90974475676342-11.9799901775045i</v>
      </c>
      <c r="G2531" t="str">
        <f t="shared" si="728"/>
        <v>0.999943244584332-0.00753340523869576i</v>
      </c>
      <c r="H2531" t="str">
        <f t="shared" si="729"/>
        <v>26.0144612083149-188.144348717467i</v>
      </c>
      <c r="I2531" t="str">
        <f t="shared" si="730"/>
        <v>-14.7479906266929-5.81657055107187i</v>
      </c>
      <c r="K2531" t="str">
        <f t="shared" si="731"/>
        <v>0.0036056031169841-0.0166149213323288i</v>
      </c>
      <c r="L2531" t="str">
        <f t="shared" si="732"/>
        <v>0.000833333333333333-0.0645517626655759i</v>
      </c>
      <c r="M2531" t="str">
        <f t="shared" si="733"/>
        <v>0.005-0.0227139357400796i</v>
      </c>
      <c r="N2531">
        <f t="shared" si="734"/>
        <v>84.258611829921563</v>
      </c>
      <c r="O2531">
        <f t="shared" si="735"/>
        <v>2.9022644782077256</v>
      </c>
      <c r="P2531" s="3">
        <f t="shared" si="736"/>
        <v>2.9022644782077256</v>
      </c>
      <c r="Q2531" s="3">
        <f t="shared" si="737"/>
        <v>-95.741388170078437</v>
      </c>
      <c r="R2531">
        <f t="shared" si="738"/>
        <v>84.258611829921563</v>
      </c>
      <c r="S2531">
        <f t="shared" si="739"/>
        <v>12.490070150506545</v>
      </c>
      <c r="T2531">
        <f t="shared" si="722"/>
        <v>2.9022644782077256</v>
      </c>
    </row>
    <row r="2532" spans="1:20" x14ac:dyDescent="0.25">
      <c r="A2532">
        <f t="shared" si="723"/>
        <v>78775.639471275208</v>
      </c>
      <c r="B2532">
        <f t="shared" si="740"/>
        <v>12537.53241707847</v>
      </c>
      <c r="C2532" t="str">
        <f t="shared" si="724"/>
        <v>-0.137177418214623-1.38555812130905i</v>
      </c>
      <c r="D2532" t="str">
        <f t="shared" si="725"/>
        <v>3.47709248530729-1.32934582149401i</v>
      </c>
      <c r="E2532" t="str">
        <f t="shared" si="726"/>
        <v>176.392257076545+9.24855443657796i</v>
      </c>
      <c r="F2532" t="str">
        <f t="shared" si="727"/>
        <v>2.90974349928661-11.9348048297847i</v>
      </c>
      <c r="G2532" t="str">
        <f t="shared" si="728"/>
        <v>0.999942812448339-0.00756202891059104i</v>
      </c>
      <c r="H2532" t="str">
        <f t="shared" si="729"/>
        <v>25.5384655900817-186.614944617409i</v>
      </c>
      <c r="I2532" t="str">
        <f t="shared" si="730"/>
        <v>-14.5762267695982-5.74001787857125i</v>
      </c>
      <c r="K2532" t="str">
        <f t="shared" si="731"/>
        <v>0.0035992633369084-0.0165533729254792i</v>
      </c>
      <c r="L2532" t="str">
        <f t="shared" si="732"/>
        <v>0.000833333333333333-0.0643073945662243i</v>
      </c>
      <c r="M2532" t="str">
        <f t="shared" si="733"/>
        <v>0.005-0.0226279495318585i</v>
      </c>
      <c r="N2532">
        <f t="shared" si="734"/>
        <v>84.345847576190138</v>
      </c>
      <c r="O2532">
        <f t="shared" si="735"/>
        <v>2.8748573327715037</v>
      </c>
      <c r="P2532" s="3">
        <f t="shared" si="736"/>
        <v>2.8748573327715037</v>
      </c>
      <c r="Q2532" s="3">
        <f t="shared" si="737"/>
        <v>-95.654152423809862</v>
      </c>
      <c r="R2532">
        <f t="shared" si="738"/>
        <v>84.345847576190138</v>
      </c>
      <c r="S2532">
        <f t="shared" si="739"/>
        <v>12.53753241707847</v>
      </c>
      <c r="T2532">
        <f t="shared" si="722"/>
        <v>2.8748573327715037</v>
      </c>
    </row>
    <row r="2533" spans="1:20" x14ac:dyDescent="0.25">
      <c r="A2533">
        <f t="shared" si="723"/>
        <v>79074.986901266049</v>
      </c>
      <c r="B2533">
        <f t="shared" si="740"/>
        <v>12585.175040263368</v>
      </c>
      <c r="C2533" t="str">
        <f t="shared" si="724"/>
        <v>-0.134649363389196-1.38141373685128i</v>
      </c>
      <c r="D2533" t="str">
        <f t="shared" si="725"/>
        <v>3.4770846256378-1.32476780824696i</v>
      </c>
      <c r="E2533" t="str">
        <f t="shared" si="726"/>
        <v>176.554621489667+9.2504109531891i</v>
      </c>
      <c r="F2533" t="str">
        <f t="shared" si="727"/>
        <v>2.90974223223592-11.8897911680944i</v>
      </c>
      <c r="G2533" t="str">
        <f t="shared" si="728"/>
        <v>0.99994237702225-0.00759076131504531i</v>
      </c>
      <c r="H2533" t="str">
        <f t="shared" si="729"/>
        <v>25.0740795093381-185.10682839235i</v>
      </c>
      <c r="I2533" t="str">
        <f t="shared" si="730"/>
        <v>-14.4070987804298-5.66513953860568i</v>
      </c>
      <c r="K2533" t="str">
        <f t="shared" si="731"/>
        <v>0.00359297018643153-0.0164920578198705i</v>
      </c>
      <c r="L2533" t="str">
        <f t="shared" si="732"/>
        <v>0.000833333333333333-0.064063951550333i</v>
      </c>
      <c r="M2533" t="str">
        <f t="shared" si="733"/>
        <v>0.005-0.0225422888342883i</v>
      </c>
      <c r="N2533">
        <f t="shared" si="734"/>
        <v>84.432843734710573</v>
      </c>
      <c r="O2533">
        <f t="shared" si="735"/>
        <v>2.8475421652108612</v>
      </c>
      <c r="P2533" s="3">
        <f t="shared" si="736"/>
        <v>2.8475421652108612</v>
      </c>
      <c r="Q2533" s="3">
        <f t="shared" si="737"/>
        <v>-95.567156265289427</v>
      </c>
      <c r="R2533">
        <f t="shared" si="738"/>
        <v>84.432843734710573</v>
      </c>
      <c r="S2533">
        <f t="shared" si="739"/>
        <v>12.585175040263367</v>
      </c>
      <c r="T2533">
        <f t="shared" si="722"/>
        <v>2.8475421652108612</v>
      </c>
    </row>
    <row r="2534" spans="1:20" x14ac:dyDescent="0.25">
      <c r="A2534">
        <f t="shared" si="723"/>
        <v>79375.47185149086</v>
      </c>
      <c r="B2534">
        <f t="shared" si="740"/>
        <v>12632.998705416368</v>
      </c>
      <c r="C2534" t="str">
        <f t="shared" si="724"/>
        <v>-0.132142743332974-1.3772926174329i</v>
      </c>
      <c r="D2534" t="str">
        <f t="shared" si="725"/>
        <v>3.47707670615726-1.32020885015976i</v>
      </c>
      <c r="E2534" t="str">
        <f t="shared" si="726"/>
        <v>176.718331054813+9.25176787387966i</v>
      </c>
      <c r="F2534" t="str">
        <f t="shared" si="727"/>
        <v>2.90974095553847-11.8449485448953i</v>
      </c>
      <c r="G2534" t="str">
        <f t="shared" si="728"/>
        <v>0.999941938281019-0.00761960286481442i</v>
      </c>
      <c r="H2534" t="str">
        <f t="shared" si="729"/>
        <v>24.620944697374-183.619566887458i</v>
      </c>
      <c r="I2534" t="str">
        <f t="shared" si="730"/>
        <v>-14.2405534525429-5.59188592381511i</v>
      </c>
      <c r="K2534" t="str">
        <f t="shared" si="731"/>
        <v>0.00358672330892982-0.0164309751862015i</v>
      </c>
      <c r="L2534" t="str">
        <f t="shared" si="732"/>
        <v>0.000833333333333333-0.0638214301158925i</v>
      </c>
      <c r="M2534" t="str">
        <f t="shared" si="733"/>
        <v>0.005-0.0224569524151108i</v>
      </c>
      <c r="N2534">
        <f t="shared" si="734"/>
        <v>84.51959788623013</v>
      </c>
      <c r="O2534">
        <f t="shared" si="735"/>
        <v>2.820319275972242</v>
      </c>
      <c r="P2534" s="3">
        <f t="shared" si="736"/>
        <v>2.820319275972242</v>
      </c>
      <c r="Q2534" s="3">
        <f t="shared" si="737"/>
        <v>-95.48040211376987</v>
      </c>
      <c r="R2534">
        <f t="shared" si="738"/>
        <v>84.51959788623013</v>
      </c>
      <c r="S2534">
        <f t="shared" si="739"/>
        <v>12.632998705416368</v>
      </c>
      <c r="T2534">
        <f t="shared" si="722"/>
        <v>2.820319275972242</v>
      </c>
    </row>
    <row r="2535" spans="1:20" x14ac:dyDescent="0.25">
      <c r="A2535">
        <f t="shared" si="723"/>
        <v>79677.09864452653</v>
      </c>
      <c r="B2535">
        <f t="shared" si="740"/>
        <v>12681.004100496952</v>
      </c>
      <c r="C2535" t="str">
        <f t="shared" si="724"/>
        <v>-0.129657431193551-1.37319469862834i</v>
      </c>
      <c r="D2535" t="str">
        <f t="shared" si="725"/>
        <v>3.47706872641081-1.31566888162662i</v>
      </c>
      <c r="E2535" t="str">
        <f t="shared" si="726"/>
        <v>176.883397316484+9.25261576106271i</v>
      </c>
      <c r="F2535" t="str">
        <f t="shared" si="727"/>
        <v>2.9097396691208-11.8002763151094i</v>
      </c>
      <c r="G2535" t="str">
        <f t="shared" si="728"/>
        <v>0.999941496199409-0.00764855397421783i</v>
      </c>
      <c r="H2535" t="str">
        <f t="shared" si="729"/>
        <v>24.1787162271115-182.152737982953i</v>
      </c>
      <c r="I2535" t="str">
        <f t="shared" si="730"/>
        <v>-14.0765388993223-5.52020923270382i</v>
      </c>
      <c r="K2535" t="str">
        <f t="shared" si="731"/>
        <v>0.00358052235036303-0.0163701241979056i</v>
      </c>
      <c r="L2535" t="str">
        <f t="shared" si="732"/>
        <v>0.000833333333333333-0.0635798267741509i</v>
      </c>
      <c r="M2535" t="str">
        <f t="shared" si="733"/>
        <v>0.005-0.0223719390467332i</v>
      </c>
      <c r="N2535">
        <f t="shared" si="734"/>
        <v>84.606107580576236</v>
      </c>
      <c r="O2535">
        <f t="shared" si="735"/>
        <v>2.7931889683327134</v>
      </c>
      <c r="P2535" s="3">
        <f t="shared" si="736"/>
        <v>2.7931889683327134</v>
      </c>
      <c r="Q2535" s="3">
        <f t="shared" si="737"/>
        <v>-95.393892419423764</v>
      </c>
      <c r="R2535">
        <f t="shared" si="738"/>
        <v>84.606107580576236</v>
      </c>
      <c r="S2535">
        <f t="shared" si="739"/>
        <v>12.681004100496951</v>
      </c>
      <c r="T2535">
        <f t="shared" si="722"/>
        <v>2.7931889683327134</v>
      </c>
    </row>
    <row r="2536" spans="1:20" x14ac:dyDescent="0.25">
      <c r="A2536">
        <f t="shared" si="723"/>
        <v>79979.871619375728</v>
      </c>
      <c r="B2536">
        <f t="shared" si="740"/>
        <v>12729.19191607884</v>
      </c>
      <c r="C2536" t="str">
        <f t="shared" si="724"/>
        <v>-0.127193301593861-1.36911991675694i</v>
      </c>
      <c r="D2536" t="str">
        <f t="shared" si="725"/>
        <v>3.47706068594009-1.31114783731461i</v>
      </c>
      <c r="E2536" t="str">
        <f t="shared" si="726"/>
        <v>177.049831917512+9.25294501480187i</v>
      </c>
      <c r="F2536" t="str">
        <f t="shared" si="727"/>
        <v>2.90973837290894-11.7557738361102i</v>
      </c>
      <c r="G2536" t="str">
        <f t="shared" si="728"/>
        <v>0.99994105075199-0.00767761505914443i</v>
      </c>
      <c r="H2536" t="str">
        <f t="shared" si="729"/>
        <v>23.7470619338448-180.705930275072i</v>
      </c>
      <c r="I2536" t="str">
        <f t="shared" si="730"/>
        <v>-13.915004517534-5.45006339248722i</v>
      </c>
      <c r="K2536" t="str">
        <f t="shared" si="731"/>
        <v>0.00357436695925527-0.0163095040311457i</v>
      </c>
      <c r="L2536" t="str">
        <f t="shared" si="732"/>
        <v>0.000833333333333333-0.0633391380495623i</v>
      </c>
      <c r="M2536" t="str">
        <f t="shared" si="733"/>
        <v>0.005-0.0222872475062096i</v>
      </c>
      <c r="N2536">
        <f t="shared" si="734"/>
        <v>84.692370336136406</v>
      </c>
      <c r="O2536">
        <f t="shared" si="735"/>
        <v>2.7661515483994852</v>
      </c>
      <c r="P2536" s="3">
        <f t="shared" si="736"/>
        <v>2.7661515483994852</v>
      </c>
      <c r="Q2536" s="3">
        <f t="shared" si="737"/>
        <v>-95.307629663863594</v>
      </c>
      <c r="R2536">
        <f t="shared" si="738"/>
        <v>84.692370336136406</v>
      </c>
      <c r="S2536">
        <f t="shared" si="739"/>
        <v>12.72919191607884</v>
      </c>
      <c r="T2536">
        <f t="shared" si="722"/>
        <v>2.7661515483994852</v>
      </c>
    </row>
    <row r="2537" spans="1:20" x14ac:dyDescent="0.25">
      <c r="A2537">
        <f t="shared" si="723"/>
        <v>80283.795131529361</v>
      </c>
      <c r="B2537">
        <f t="shared" si="740"/>
        <v>12777.56284535994</v>
      </c>
      <c r="C2537" t="str">
        <f t="shared" si="724"/>
        <v>-0.124750230630834-1.36506820888043i</v>
      </c>
      <c r="D2537" t="str">
        <f t="shared" si="725"/>
        <v>3.47705258428331-1.30664565216278i</v>
      </c>
      <c r="E2537" t="str">
        <f t="shared" si="726"/>
        <v>177.217646599659+9.25274586989121i</v>
      </c>
      <c r="F2537" t="str">
        <f t="shared" si="727"/>
        <v>2.90973706682832-11.7114404677127i</v>
      </c>
      <c r="G2537" t="str">
        <f t="shared" si="728"/>
        <v>0.999940601913139-0.0077067865370585i</v>
      </c>
      <c r="H2537" t="str">
        <f t="shared" si="729"/>
        <v>23.325661864561-179.278742766419i</v>
      </c>
      <c r="I2537" t="str">
        <f t="shared" si="730"/>
        <v>-13.7559009516649-5.38140398569584i</v>
      </c>
      <c r="K2537" t="str">
        <f t="shared" si="731"/>
        <v>0.00356825678667609-0.0162491138648087i</v>
      </c>
      <c r="L2537" t="str">
        <f t="shared" si="732"/>
        <v>0.000833333333333333-0.0630993604797394i</v>
      </c>
      <c r="M2537" t="str">
        <f t="shared" si="733"/>
        <v>0.005-0.0222028765752238i</v>
      </c>
      <c r="N2537">
        <f t="shared" si="734"/>
        <v>84.778383639331324</v>
      </c>
      <c r="O2537">
        <f t="shared" si="735"/>
        <v>2.7392073251087239</v>
      </c>
      <c r="P2537" s="3">
        <f t="shared" si="736"/>
        <v>2.7392073251087239</v>
      </c>
      <c r="Q2537" s="3">
        <f t="shared" si="737"/>
        <v>-95.221616360668676</v>
      </c>
      <c r="R2537">
        <f t="shared" si="738"/>
        <v>84.778383639331324</v>
      </c>
      <c r="S2537">
        <f t="shared" si="739"/>
        <v>12.77756284535994</v>
      </c>
      <c r="T2537">
        <f t="shared" si="722"/>
        <v>2.7392073251087239</v>
      </c>
    </row>
    <row r="2538" spans="1:20" x14ac:dyDescent="0.25">
      <c r="A2538">
        <f t="shared" si="723"/>
        <v>80588.873553029174</v>
      </c>
      <c r="B2538">
        <f t="shared" si="740"/>
        <v>12826.117584172309</v>
      </c>
      <c r="C2538" t="str">
        <f t="shared" si="724"/>
        <v>-0.122328095874241-1.36103951280031i</v>
      </c>
      <c r="D2538" t="str">
        <f t="shared" si="725"/>
        <v>3.47704442097513-1.30216226138119i</v>
      </c>
      <c r="E2538" t="str">
        <f t="shared" si="726"/>
        <v>177.386853204197+9.25200839287721i</v>
      </c>
      <c r="F2538" t="str">
        <f t="shared" si="727"/>
        <v>2.90973575080382-11.6672755721649i</v>
      </c>
      <c r="G2538" t="str">
        <f t="shared" si="728"/>
        <v>0.99994014965704-0.00773606882700559i</v>
      </c>
      <c r="H2538" t="str">
        <f t="shared" si="729"/>
        <v>22.9142077542709-177.870784565483i</v>
      </c>
      <c r="I2538" t="str">
        <f t="shared" si="730"/>
        <v>-13.5991800592366-5.31418818033307i</v>
      </c>
      <c r="K2538" t="str">
        <f t="shared" si="731"/>
        <v>0.00356219148622141-0.0161889528805002i</v>
      </c>
      <c r="L2538" t="str">
        <f t="shared" si="732"/>
        <v>0.000833333333333333-0.0628604906154007i</v>
      </c>
      <c r="M2538" t="str">
        <f t="shared" si="733"/>
        <v>0.005-0.0221188250400715i</v>
      </c>
      <c r="N2538">
        <f t="shared" si="734"/>
        <v>84.86414494408109</v>
      </c>
      <c r="O2538">
        <f t="shared" si="735"/>
        <v>2.7123566102230345</v>
      </c>
      <c r="P2538" s="3">
        <f t="shared" si="736"/>
        <v>2.7123566102230345</v>
      </c>
      <c r="Q2538" s="3">
        <f t="shared" si="737"/>
        <v>-95.13585505591891</v>
      </c>
      <c r="R2538">
        <f t="shared" si="738"/>
        <v>84.86414494408109</v>
      </c>
      <c r="S2538">
        <f t="shared" si="739"/>
        <v>12.826117584172309</v>
      </c>
      <c r="T2538">
        <f t="shared" si="722"/>
        <v>2.7123566102230345</v>
      </c>
    </row>
    <row r="2539" spans="1:20" x14ac:dyDescent="0.25">
      <c r="A2539">
        <f t="shared" si="723"/>
        <v>80895.111272530703</v>
      </c>
      <c r="B2539">
        <f t="shared" si="740"/>
        <v>12874.856830992165</v>
      </c>
      <c r="C2539" t="str">
        <f t="shared" si="724"/>
        <v>-0.119926776365699-1.35703376705547i</v>
      </c>
      <c r="D2539" t="str">
        <f t="shared" si="725"/>
        <v>3.4770361955467-1.29769760044999i</v>
      </c>
      <c r="E2539" t="str">
        <f t="shared" si="726"/>
        <v>177.557463672509+9.25072247902912i</v>
      </c>
      <c r="F2539" t="str">
        <f t="shared" si="727"/>
        <v>2.90973442475973-11.6232785141381i</v>
      </c>
      <c r="G2539" t="str">
        <f t="shared" si="728"/>
        <v>0.999939693957678-0.00776546234961856i</v>
      </c>
      <c r="H2539" t="str">
        <f t="shared" si="729"/>
        <v>22.5124025278763-176.48167459511i</v>
      </c>
      <c r="I2539" t="str">
        <f t="shared" si="730"/>
        <v>-13.4447948770758-5.24837466339408i</v>
      </c>
      <c r="K2539" t="str">
        <f t="shared" si="731"/>
        <v>0.00355617071399498-0.0161290202625392i</v>
      </c>
      <c r="L2539" t="str">
        <f t="shared" si="732"/>
        <v>0.000833333333333333-0.0626225250203235i</v>
      </c>
      <c r="M2539" t="str">
        <f t="shared" si="733"/>
        <v>0.005-0.0220350916916433i</v>
      </c>
      <c r="N2539">
        <f t="shared" si="734"/>
        <v>84.949651671267276</v>
      </c>
      <c r="O2539">
        <f t="shared" si="735"/>
        <v>2.6855997183297782</v>
      </c>
      <c r="P2539" s="3">
        <f t="shared" si="736"/>
        <v>2.6855997183297782</v>
      </c>
      <c r="Q2539" s="3">
        <f t="shared" si="737"/>
        <v>-95.050348328732724</v>
      </c>
      <c r="R2539">
        <f t="shared" si="738"/>
        <v>84.949651671267276</v>
      </c>
      <c r="S2539">
        <f t="shared" si="739"/>
        <v>12.874856830992165</v>
      </c>
      <c r="T2539">
        <f t="shared" si="722"/>
        <v>2.6855997183297782</v>
      </c>
    </row>
    <row r="2540" spans="1:20" x14ac:dyDescent="0.25">
      <c r="A2540">
        <f t="shared" si="723"/>
        <v>81202.512695366328</v>
      </c>
      <c r="B2540">
        <f t="shared" si="740"/>
        <v>12923.781286949936</v>
      </c>
      <c r="C2540" t="str">
        <f t="shared" si="724"/>
        <v>-0.117546152617917-1.35305091091962i</v>
      </c>
      <c r="D2540" t="str">
        <f t="shared" si="725"/>
        <v>3.47702790752561-1.29325160511847i</v>
      </c>
      <c r="E2540" t="str">
        <f t="shared" si="726"/>
        <v>177.729490046656+9.2488778492441i</v>
      </c>
      <c r="F2540" t="str">
        <f t="shared" si="727"/>
        <v>2.90973308861978-11.5794486607182i</v>
      </c>
      <c r="G2540" t="str">
        <f t="shared" si="728"/>
        <v>0.99993923478884-0.00779496752712343i</v>
      </c>
      <c r="H2540" t="str">
        <f t="shared" si="729"/>
        <v>22.1199598261816-175.111041309724i</v>
      </c>
      <c r="I2540" t="str">
        <f t="shared" si="730"/>
        <v>-13.2926995885251-5.18392357756587i</v>
      </c>
      <c r="K2540" t="str">
        <f t="shared" si="731"/>
        <v>0.00355019412858949-0.0160693151979527i</v>
      </c>
      <c r="L2540" t="str">
        <f t="shared" si="732"/>
        <v>0.000833333333333333-0.0623854602712928i</v>
      </c>
      <c r="M2540" t="str">
        <f t="shared" si="733"/>
        <v>0.005-0.0219516753254067i</v>
      </c>
      <c r="N2540">
        <f t="shared" si="734"/>
        <v>85.034901208185218</v>
      </c>
      <c r="O2540">
        <f t="shared" si="735"/>
        <v>2.6589369668375422</v>
      </c>
      <c r="P2540" s="3">
        <f t="shared" si="736"/>
        <v>2.6589369668375422</v>
      </c>
      <c r="Q2540" s="3">
        <f t="shared" si="737"/>
        <v>-94.965098791814782</v>
      </c>
      <c r="R2540">
        <f t="shared" si="738"/>
        <v>85.034901208185218</v>
      </c>
      <c r="S2540">
        <f t="shared" si="739"/>
        <v>12.923781286949936</v>
      </c>
      <c r="T2540">
        <f t="shared" ref="T2540:T2603" si="741">P2540</f>
        <v>2.6589369668375422</v>
      </c>
    </row>
    <row r="2541" spans="1:20" x14ac:dyDescent="0.25">
      <c r="A2541">
        <f t="shared" ref="A2541:A2604" si="742">2*PI()*B2541</f>
        <v>81511.082243608704</v>
      </c>
      <c r="B2541">
        <f t="shared" si="740"/>
        <v>12972.891655840345</v>
      </c>
      <c r="C2541" t="str">
        <f t="shared" ref="C2541:C2604" si="743">IMPRODUCT(D2541,E2541,$C$40,,K2541,$C$41)</f>
        <v>-0.115186106614102-1.34909088439889i</v>
      </c>
      <c r="D2541" t="str">
        <f t="shared" ref="D2541:D2604" si="744">IMDIV(IMPRODUCT($C$37,$C$38,COMPLEX(1,A2541/$C$38)),IMSUM(-1*A2541*A2541/$C$39,COMPLEX(0,1*A2541)))</f>
        <v>3.47701955643583-1.28882421140417i</v>
      </c>
      <c r="E2541" t="str">
        <f t="shared" ref="E2541:E2604" si="745">IMDIV(IMPRODUCT(IMSUM(F2541,G2541),$C$29,H2541),IMSUM(1,I2541))</f>
        <v>177.902944469949+9.24646404689559i</v>
      </c>
      <c r="F2541" t="str">
        <f t="shared" ref="F2541:F2604" si="746">IMDIV(IMPRODUCT($C$14,$C$15,COMPLEX(1,A2541/$C$15)),IMSUM(-1*A2541*A2541/$C$16,COMPLEX(0,A2541)))</f>
        <v>2.90973174230711-11.5357853813961i</v>
      </c>
      <c r="G2541" t="str">
        <f t="shared" ref="G2541:G2604" si="747">IMDIV(1,COMPLEX(1,A2541*$C$9*$C$10))</f>
        <v>0.999938772124116-0.00782458478334547i</v>
      </c>
      <c r="H2541" t="str">
        <f t="shared" ref="H2541:H2604" si="748">IMDIV($C$3,IMSUM(K2541,COMPLEX(0,$C$28*A2541)))</f>
        <v>21.7366035547508-173.758522421063i</v>
      </c>
      <c r="I2541" t="str">
        <f t="shared" ref="I2541:I2604" si="749">IMPRODUCT(F2541,$C$29,H2541,$C$31)</f>
        <v>-13.1428494915754-5.12079646093817i</v>
      </c>
      <c r="K2541" t="str">
        <f t="shared" ref="K2541:K2604" si="750">IF($C$26&lt;=0,IMDIV(1,IMSUM(IMDIV(1,L2541),1/$C$18)),IMDIV(1,IMSUM(IMDIV(1,L2541),1/$C$18,IMDIV(1,M2541))))</f>
        <v>0.00354426139106835-0.01600983687647i</v>
      </c>
      <c r="L2541" t="str">
        <f t="shared" ref="L2541:L2604" si="751">IMSUM($C$21/$C$22,IMDIV(1,COMPLEX(0,$C$20*$C$22*A2541)))</f>
        <v>0.000833333333333333-0.0621492929580519i</v>
      </c>
      <c r="M2541" t="str">
        <f t="shared" ref="M2541:M2604" si="752">IMSUM($C$25/$C$26,IMDIV(1,COMPLEX(0,$C$24*$C$26*A2541)))</f>
        <v>0.005-0.0218685747413895i</v>
      </c>
      <c r="N2541">
        <f t="shared" ref="N2541:N2604" si="753">ABS(R2541)</f>
        <v>85.119890907991845</v>
      </c>
      <c r="O2541">
        <f t="shared" ref="O2541:O2604" si="754">ABS(P2541)</f>
        <v>2.6323686759729545</v>
      </c>
      <c r="P2541" s="3">
        <f t="shared" ref="P2541:P2604" si="755">20*LOG10(IMABS(C2541))</f>
        <v>2.6323686759729545</v>
      </c>
      <c r="Q2541" s="3">
        <f t="shared" ref="Q2541:Q2604" si="756">IMARGUMENT(C2541)*180/PI()</f>
        <v>-94.880109092008155</v>
      </c>
      <c r="R2541">
        <f t="shared" ref="R2541:R2604" si="757">IF(Q2541&lt;0,Q2541+180,Q2541-180)</f>
        <v>85.119890907991845</v>
      </c>
      <c r="S2541">
        <f t="shared" ref="S2541:S2604" si="758">B2541/1000</f>
        <v>12.972891655840344</v>
      </c>
      <c r="T2541">
        <f t="shared" si="741"/>
        <v>2.6323686759729545</v>
      </c>
    </row>
    <row r="2542" spans="1:20" x14ac:dyDescent="0.25">
      <c r="A2542">
        <f t="shared" si="742"/>
        <v>81820.824356134428</v>
      </c>
      <c r="B2542">
        <f t="shared" ref="B2542:B2605" si="759">B2541*(1+B$42)</f>
        <v>13022.188644132539</v>
      </c>
      <c r="C2542" t="str">
        <f t="shared" si="743"/>
        <v>-0.112846521807533-1.34515362822925i</v>
      </c>
      <c r="D2542" t="str">
        <f t="shared" si="744"/>
        <v>3.47701114179777-1.28441535559189i</v>
      </c>
      <c r="E2542" t="str">
        <f t="shared" si="745"/>
        <v>178.077839187498+9.2434704346225i</v>
      </c>
      <c r="F2542" t="str">
        <f t="shared" si="746"/>
        <v>2.9097303857443-11.4922880480592i</v>
      </c>
      <c r="G2542" t="str">
        <f t="shared" si="747"/>
        <v>0.999938305936891-0.00785431454371517i</v>
      </c>
      <c r="H2542" t="str">
        <f t="shared" si="748"/>
        <v>21.3620674543749-172.423764632213i</v>
      </c>
      <c r="I2542" t="str">
        <f t="shared" si="749"/>
        <v>-12.995200967902-5.0589561895651i</v>
      </c>
      <c r="K2542" t="str">
        <f t="shared" si="750"/>
        <v>0.00353837216494714-0.0159505844905173i</v>
      </c>
      <c r="L2542" t="str">
        <f t="shared" si="751"/>
        <v>0.000833333333333333-0.0619140196832559i</v>
      </c>
      <c r="M2542" t="str">
        <f t="shared" si="752"/>
        <v>0.005-0.0217857887441616i</v>
      </c>
      <c r="N2542">
        <f t="shared" si="753"/>
        <v>85.204618089147374</v>
      </c>
      <c r="O2542">
        <f t="shared" si="754"/>
        <v>2.6058951687756835</v>
      </c>
      <c r="P2542" s="3">
        <f t="shared" si="755"/>
        <v>2.6058951687756835</v>
      </c>
      <c r="Q2542" s="3">
        <f t="shared" si="756"/>
        <v>-94.795381910852626</v>
      </c>
      <c r="R2542">
        <f t="shared" si="757"/>
        <v>85.204618089147374</v>
      </c>
      <c r="S2542">
        <f t="shared" si="758"/>
        <v>13.022188644132539</v>
      </c>
      <c r="T2542">
        <f t="shared" si="741"/>
        <v>2.6058951687756835</v>
      </c>
    </row>
    <row r="2543" spans="1:20" x14ac:dyDescent="0.25">
      <c r="A2543">
        <f t="shared" si="742"/>
        <v>82131.743488687731</v>
      </c>
      <c r="B2543">
        <f t="shared" si="759"/>
        <v>13071.672960980242</v>
      </c>
      <c r="C2543" t="str">
        <f t="shared" si="743"/>
        <v>-0.11052728312143-1.34123908387428i</v>
      </c>
      <c r="D2543" t="str">
        <f t="shared" si="744"/>
        <v>3.47700266312814-1.28002497423285i</v>
      </c>
      <c r="E2543" t="str">
        <f t="shared" si="745"/>
        <v>178.254186546771+9.23988619105467i</v>
      </c>
      <c r="F2543" t="str">
        <f t="shared" si="746"/>
        <v>2.90972901885327-11.4489560349818i</v>
      </c>
      <c r="G2543" t="str">
        <f t="shared" si="747"/>
        <v>0.999937836200351-0.00788415723527431i</v>
      </c>
      <c r="H2543" t="str">
        <f t="shared" si="748"/>
        <v>20.9960946920009-171.106423379733i</v>
      </c>
      <c r="I2543" t="str">
        <f t="shared" si="749"/>
        <v>-12.8497114527827-4.99836692272717i</v>
      </c>
      <c r="K2543" t="str">
        <f t="shared" si="750"/>
        <v>0.00353252611617538-0.0158915572352124i</v>
      </c>
      <c r="L2543" t="str">
        <f t="shared" si="751"/>
        <v>0.000833333333333333-0.0616796370624184i</v>
      </c>
      <c r="M2543" t="str">
        <f t="shared" si="752"/>
        <v>0.005-0.0217033161428189i</v>
      </c>
      <c r="N2543">
        <f t="shared" si="753"/>
        <v>85.289080034847132</v>
      </c>
      <c r="O2543">
        <f t="shared" si="754"/>
        <v>2.5795167710950033</v>
      </c>
      <c r="P2543" s="3">
        <f t="shared" si="755"/>
        <v>2.5795167710950033</v>
      </c>
      <c r="Q2543" s="3">
        <f t="shared" si="756"/>
        <v>-94.710919965152868</v>
      </c>
      <c r="R2543">
        <f t="shared" si="757"/>
        <v>85.289080034847132</v>
      </c>
      <c r="S2543">
        <f t="shared" si="758"/>
        <v>13.071672960980242</v>
      </c>
      <c r="T2543">
        <f t="shared" si="741"/>
        <v>2.5795167710950033</v>
      </c>
    </row>
    <row r="2544" spans="1:20" x14ac:dyDescent="0.25">
      <c r="A2544">
        <f t="shared" si="742"/>
        <v>82443.844113944753</v>
      </c>
      <c r="B2544">
        <f t="shared" si="759"/>
        <v>13121.345318231968</v>
      </c>
      <c r="C2544" t="str">
        <f t="shared" si="743"/>
        <v>-0.108228276948894-1.33734719352254i</v>
      </c>
      <c r="D2544" t="str">
        <f t="shared" si="744"/>
        <v>3.47699411994001-1.27565300414371i</v>
      </c>
      <c r="E2544" t="str">
        <f t="shared" si="745"/>
        <v>178.431998998115+9.23570030747583i</v>
      </c>
      <c r="F2544" t="str">
        <f t="shared" si="746"/>
        <v>2.90972764155546-11.4057887188165i</v>
      </c>
      <c r="G2544" t="str">
        <f t="shared" si="747"/>
        <v>0.999937362887478-0.00791411328668201i</v>
      </c>
      <c r="H2544" t="str">
        <f t="shared" si="748"/>
        <v>20.6384374710309-169.806162583632i</v>
      </c>
      <c r="I2544" t="str">
        <f t="shared" si="749"/>
        <v>-12.7063394058818-4.93899405075196i</v>
      </c>
      <c r="K2544" t="str">
        <f t="shared" si="750"/>
        <v>0.00352672291311851-0.015832754308359i</v>
      </c>
      <c r="L2544" t="str">
        <f t="shared" si="751"/>
        <v>0.000833333333333333-0.0614461417238678i</v>
      </c>
      <c r="M2544" t="str">
        <f t="shared" si="752"/>
        <v>0.005-0.0216211557509653i</v>
      </c>
      <c r="N2544">
        <f t="shared" si="753"/>
        <v>85.373273992450507</v>
      </c>
      <c r="O2544">
        <f t="shared" si="754"/>
        <v>2.5532338115830537</v>
      </c>
      <c r="P2544" s="3">
        <f t="shared" si="755"/>
        <v>2.5532338115830537</v>
      </c>
      <c r="Q2544" s="3">
        <f t="shared" si="756"/>
        <v>-94.626726007549493</v>
      </c>
      <c r="R2544">
        <f t="shared" si="757"/>
        <v>85.373273992450507</v>
      </c>
      <c r="S2544">
        <f t="shared" si="758"/>
        <v>13.121345318231969</v>
      </c>
      <c r="T2544">
        <f t="shared" si="741"/>
        <v>2.5532338115830537</v>
      </c>
    </row>
    <row r="2545" spans="1:20" x14ac:dyDescent="0.25">
      <c r="A2545">
        <f t="shared" si="742"/>
        <v>82757.130721577749</v>
      </c>
      <c r="B2545">
        <f t="shared" si="759"/>
        <v>13171.206430441251</v>
      </c>
      <c r="C2545" t="str">
        <f t="shared" si="743"/>
        <v>-0.105949391153182-1.3334779000853i</v>
      </c>
      <c r="D2545" t="str">
        <f t="shared" si="744"/>
        <v>3.47698551174275-1.27129938240571i</v>
      </c>
      <c r="E2545" t="str">
        <f t="shared" si="745"/>
        <v>178.611289095294+9.23090158441985i</v>
      </c>
      <c r="F2545" t="str">
        <f t="shared" si="746"/>
        <v>2.9097262537716-11.3627854785852i</v>
      </c>
      <c r="G2545" t="str">
        <f t="shared" si="747"/>
        <v>0.999936885971045-0.00794418312822079i</v>
      </c>
      <c r="H2545" t="str">
        <f t="shared" si="748"/>
        <v>20.2888566599677-168.522654404988i</v>
      </c>
      <c r="I2545" t="str">
        <f t="shared" si="749"/>
        <v>-12.5650442828748-4.8808041452586i</v>
      </c>
      <c r="K2545" t="str">
        <f t="shared" si="750"/>
        <v>0.00352096222653973-0.0157741749104408i</v>
      </c>
      <c r="L2545" t="str">
        <f t="shared" si="751"/>
        <v>0.000833333333333333-0.061213530308695i</v>
      </c>
      <c r="M2545" t="str">
        <f t="shared" si="752"/>
        <v>0.005-0.0215393063866958i</v>
      </c>
      <c r="N2545">
        <f t="shared" si="753"/>
        <v>85.457197172898802</v>
      </c>
      <c r="O2545">
        <f t="shared" si="754"/>
        <v>2.5270466216897809</v>
      </c>
      <c r="P2545" s="3">
        <f t="shared" si="755"/>
        <v>2.5270466216897809</v>
      </c>
      <c r="Q2545" s="3">
        <f t="shared" si="756"/>
        <v>-94.542802827101198</v>
      </c>
      <c r="R2545">
        <f t="shared" si="757"/>
        <v>85.457197172898802</v>
      </c>
      <c r="S2545">
        <f t="shared" si="758"/>
        <v>13.17120643044125</v>
      </c>
      <c r="T2545">
        <f t="shared" si="741"/>
        <v>2.5270466216897809</v>
      </c>
    </row>
    <row r="2546" spans="1:20" x14ac:dyDescent="0.25">
      <c r="A2546">
        <f t="shared" si="742"/>
        <v>83071.607818319753</v>
      </c>
      <c r="B2546">
        <f t="shared" si="759"/>
        <v>13221.257014876928</v>
      </c>
      <c r="C2546" t="str">
        <f t="shared" si="743"/>
        <v>-0.103690515068071-1.32963114719405i</v>
      </c>
      <c r="D2546" t="str">
        <f t="shared" si="744"/>
        <v>3.476976838042-1.26696404636369i</v>
      </c>
      <c r="E2546" t="str">
        <f t="shared" si="745"/>
        <v>178.792069495988+9.22547862820543i</v>
      </c>
      <c r="F2546" t="str">
        <f t="shared" si="746"/>
        <v>2.90972485542189-11.3199456956698i</v>
      </c>
      <c r="G2546" t="str">
        <f t="shared" si="747"/>
        <v>0.99993640542362-0.00797436719180269i</v>
      </c>
      <c r="H2546" t="str">
        <f t="shared" si="748"/>
        <v>19.9471214384454-167.255579011005i</v>
      </c>
      <c r="I2546" t="str">
        <f t="shared" si="749"/>
        <v>-12.4257865078986-4.82376491170188i</v>
      </c>
      <c r="K2546" t="str">
        <f t="shared" si="750"/>
        <v>0.00351524372958222-0.0157158182446165i</v>
      </c>
      <c r="L2546" t="str">
        <f t="shared" si="751"/>
        <v>0.000833333333333333-0.0609817994707062i</v>
      </c>
      <c r="M2546" t="str">
        <f t="shared" si="752"/>
        <v>0.005-0.02145776687258i</v>
      </c>
      <c r="N2546">
        <f t="shared" si="753"/>
        <v>85.540846750129887</v>
      </c>
      <c r="O2546">
        <f t="shared" si="754"/>
        <v>2.5009555356556747</v>
      </c>
      <c r="P2546" s="3">
        <f t="shared" si="755"/>
        <v>2.5009555356556747</v>
      </c>
      <c r="Q2546" s="3">
        <f t="shared" si="756"/>
        <v>-94.459153249870113</v>
      </c>
      <c r="R2546">
        <f t="shared" si="757"/>
        <v>85.540846750129887</v>
      </c>
      <c r="S2546">
        <f t="shared" si="758"/>
        <v>13.221257014876928</v>
      </c>
      <c r="T2546">
        <f t="shared" si="741"/>
        <v>2.5009555356556747</v>
      </c>
    </row>
    <row r="2547" spans="1:20" x14ac:dyDescent="0.25">
      <c r="A2547">
        <f t="shared" si="742"/>
        <v>83387.279928029369</v>
      </c>
      <c r="B2547">
        <f t="shared" si="759"/>
        <v>13271.49779153346</v>
      </c>
      <c r="C2547" t="str">
        <f t="shared" si="743"/>
        <v>-0.101451539498505-1.32580687919811i</v>
      </c>
      <c r="D2547" t="str">
        <f t="shared" si="744"/>
        <v>3.47696809833965-1.26264693362527i</v>
      </c>
      <c r="E2547" t="str">
        <f t="shared" si="745"/>
        <v>178.974352962292+9.21941984740099i</v>
      </c>
      <c r="F2547" t="str">
        <f t="shared" si="746"/>
        <v>2.90972344642588-11.2772687538038i</v>
      </c>
      <c r="G2547" t="str">
        <f t="shared" si="747"/>
        <v>0.999935921217563-0.00800466591097545i</v>
      </c>
      <c r="H2547" t="str">
        <f t="shared" si="748"/>
        <v>19.6130089597317-166.004624347271i</v>
      </c>
      <c r="I2547" t="str">
        <f t="shared" si="749"/>
        <v>-12.2885274468028-4.76784514409537i</v>
      </c>
      <c r="K2547" t="str">
        <f t="shared" si="750"/>
        <v>0.00350956709775144-0.0156576835167136i</v>
      </c>
      <c r="L2547" t="str">
        <f t="shared" si="751"/>
        <v>0.000833333333333333-0.0607509458763759i</v>
      </c>
      <c r="M2547" t="str">
        <f t="shared" si="752"/>
        <v>0.005-0.0213765360356446i</v>
      </c>
      <c r="N2547">
        <f t="shared" si="753"/>
        <v>85.624219860482967</v>
      </c>
      <c r="O2547">
        <f t="shared" si="754"/>
        <v>2.4749608905045184</v>
      </c>
      <c r="P2547" s="3">
        <f t="shared" si="755"/>
        <v>2.4749608905045184</v>
      </c>
      <c r="Q2547" s="3">
        <f t="shared" si="756"/>
        <v>-94.375780139517033</v>
      </c>
      <c r="R2547">
        <f t="shared" si="757"/>
        <v>85.624219860482967</v>
      </c>
      <c r="S2547">
        <f t="shared" si="758"/>
        <v>13.271497791533461</v>
      </c>
      <c r="T2547">
        <f t="shared" si="741"/>
        <v>2.4749608905045184</v>
      </c>
    </row>
    <row r="2548" spans="1:20" x14ac:dyDescent="0.25">
      <c r="A2548">
        <f t="shared" si="742"/>
        <v>83704.151591755886</v>
      </c>
      <c r="B2548">
        <f t="shared" si="759"/>
        <v>13321.929483141288</v>
      </c>
      <c r="C2548" t="str">
        <f t="shared" si="743"/>
        <v>-0.0992323567214448-1.32200504116225i</v>
      </c>
      <c r="D2548" t="str">
        <f t="shared" si="744"/>
        <v>3.4769592921338-1.25834798205989i</v>
      </c>
      <c r="E2548" t="str">
        <f t="shared" si="745"/>
        <v>179.158152361205+9.2127134492209i</v>
      </c>
      <c r="F2548" t="str">
        <f t="shared" si="746"/>
        <v>2.90972202670254-11.2347540390632i</v>
      </c>
      <c r="G2548" t="str">
        <f t="shared" si="747"/>
        <v>0.999935433325023-0.00803507972092856i</v>
      </c>
      <c r="H2548" t="str">
        <f t="shared" si="748"/>
        <v>19.286304028848-164.769485917025i</v>
      </c>
      <c r="I2548" t="str">
        <f t="shared" si="749"/>
        <v>-12.1532293811835-4.71301468180253i</v>
      </c>
      <c r="K2548" t="str">
        <f t="shared" si="750"/>
        <v>0.0035039320088973-0.0155997699352229i</v>
      </c>
      <c r="L2548" t="str">
        <f t="shared" si="751"/>
        <v>0.000833333333333333-0.0605209662047977i</v>
      </c>
      <c r="M2548" t="str">
        <f t="shared" si="752"/>
        <v>0.005-0.0212956127073566i</v>
      </c>
      <c r="N2548">
        <f t="shared" si="753"/>
        <v>85.707313602096534</v>
      </c>
      <c r="O2548">
        <f t="shared" si="754"/>
        <v>2.4490630260354704</v>
      </c>
      <c r="P2548" s="3">
        <f t="shared" si="755"/>
        <v>2.4490630260354704</v>
      </c>
      <c r="Q2548" s="3">
        <f t="shared" si="756"/>
        <v>-94.292686397903466</v>
      </c>
      <c r="R2548">
        <f t="shared" si="757"/>
        <v>85.707313602096534</v>
      </c>
      <c r="S2548">
        <f t="shared" si="758"/>
        <v>13.321929483141288</v>
      </c>
      <c r="T2548">
        <f t="shared" si="741"/>
        <v>2.4490630260354704</v>
      </c>
    </row>
    <row r="2549" spans="1:20" x14ac:dyDescent="0.25">
      <c r="A2549">
        <f t="shared" si="742"/>
        <v>84022.22736780456</v>
      </c>
      <c r="B2549">
        <f t="shared" si="759"/>
        <v>13372.552815177225</v>
      </c>
      <c r="C2549" t="str">
        <f t="shared" si="743"/>
        <v>-0.0970328604869025-1.31822557886429i</v>
      </c>
      <c r="D2549" t="str">
        <f t="shared" si="744"/>
        <v>3.47695041891873-1.25406712979793i</v>
      </c>
      <c r="E2549" t="str">
        <f t="shared" si="745"/>
        <v>179.343480665089+9.20534743585327i</v>
      </c>
      <c r="F2549" t="str">
        <f t="shared" si="746"/>
        <v>2.90972059617021-11.1924009398574i</v>
      </c>
      <c r="G2549" t="str">
        <f t="shared" si="747"/>
        <v>0.999934941717935-0.00806560905849953i</v>
      </c>
      <c r="H2549" t="str">
        <f t="shared" si="748"/>
        <v>18.9667987955007-163.549866567226i</v>
      </c>
      <c r="I2549" t="str">
        <f t="shared" si="749"/>
        <v>-12.019855483179-4.65924436828996i</v>
      </c>
      <c r="K2549" t="str">
        <f t="shared" si="750"/>
        <v>0.00349833814319686-0.0155420767112932i</v>
      </c>
      <c r="L2549" t="str">
        <f t="shared" si="751"/>
        <v>0.000833333333333333-0.0602918571476367i</v>
      </c>
      <c r="M2549" t="str">
        <f t="shared" si="752"/>
        <v>0.005-0.0212149957236069i</v>
      </c>
      <c r="N2549">
        <f t="shared" si="753"/>
        <v>85.790125034299905</v>
      </c>
      <c r="O2549">
        <f t="shared" si="754"/>
        <v>2.4232622848142906</v>
      </c>
      <c r="P2549" s="3">
        <f t="shared" si="755"/>
        <v>2.4232622848142906</v>
      </c>
      <c r="Q2549" s="3">
        <f t="shared" si="756"/>
        <v>-94.209874965700095</v>
      </c>
      <c r="R2549">
        <f t="shared" si="757"/>
        <v>85.790125034299905</v>
      </c>
      <c r="S2549">
        <f t="shared" si="758"/>
        <v>13.372552815177226</v>
      </c>
      <c r="T2549">
        <f t="shared" si="741"/>
        <v>2.4232622848142906</v>
      </c>
    </row>
    <row r="2550" spans="1:20" x14ac:dyDescent="0.25">
      <c r="A2550">
        <f t="shared" si="742"/>
        <v>84341.511831802214</v>
      </c>
      <c r="B2550">
        <f t="shared" si="759"/>
        <v>13423.368515874899</v>
      </c>
      <c r="C2550" t="str">
        <f t="shared" si="743"/>
        <v>-0.094852946019223-1.31446843879271i</v>
      </c>
      <c r="D2550" t="str">
        <f t="shared" si="744"/>
        <v>3.47694147818492-1.24980431522983i</v>
      </c>
      <c r="E2550" t="str">
        <f t="shared" si="745"/>
        <v>179.530350952129+9.19730960071504i</v>
      </c>
      <c r="F2550" t="str">
        <f t="shared" si="746"/>
        <v>2.90971915474659-11.150208846921i</v>
      </c>
      <c r="G2550" t="str">
        <f t="shared" si="747"/>
        <v>0.999934446368024-0.00809625436218003i</v>
      </c>
      <c r="H2550" t="str">
        <f t="shared" si="748"/>
        <v>18.6542924610584-162.345476281203i</v>
      </c>
      <c r="I2550" t="str">
        <f t="shared" si="749"/>
        <v>-11.8883697910064-4.60650601174249i</v>
      </c>
      <c r="K2550" t="str">
        <f t="shared" si="750"/>
        <v>0.00349278518313683-0.0154846030587249i</v>
      </c>
      <c r="L2550" t="str">
        <f t="shared" si="751"/>
        <v>0.000833333333333333-0.060063615409082i</v>
      </c>
      <c r="M2550" t="str">
        <f t="shared" si="752"/>
        <v>0.005-0.0211346839246931i</v>
      </c>
      <c r="N2550">
        <f t="shared" si="753"/>
        <v>85.872651176996328</v>
      </c>
      <c r="O2550">
        <f t="shared" si="754"/>
        <v>2.397559012163931</v>
      </c>
      <c r="P2550" s="3">
        <f t="shared" si="755"/>
        <v>2.397559012163931</v>
      </c>
      <c r="Q2550" s="3">
        <f t="shared" si="756"/>
        <v>-94.127348823003672</v>
      </c>
      <c r="R2550">
        <f t="shared" si="757"/>
        <v>85.872651176996328</v>
      </c>
      <c r="S2550">
        <f t="shared" si="758"/>
        <v>13.4233685158749</v>
      </c>
      <c r="T2550">
        <f t="shared" si="741"/>
        <v>2.397559012163931</v>
      </c>
    </row>
    <row r="2551" spans="1:20" x14ac:dyDescent="0.25">
      <c r="A2551">
        <f t="shared" si="742"/>
        <v>84662.00957676307</v>
      </c>
      <c r="B2551">
        <f t="shared" si="759"/>
        <v>13474.377316235224</v>
      </c>
      <c r="C2551" t="str">
        <f t="shared" si="743"/>
        <v>-0.0926925100185657-1.31073356814419i</v>
      </c>
      <c r="D2551" t="str">
        <f t="shared" si="744"/>
        <v>3.47693246941892-1.24555947700518i</v>
      </c>
      <c r="E2551" t="str">
        <f t="shared" si="745"/>
        <v>179.71877640676+9.18858752463668i</v>
      </c>
      <c r="F2551" t="str">
        <f t="shared" si="746"/>
        <v>2.90971770234879-11.1081771533046i</v>
      </c>
      <c r="G2551" t="str">
        <f t="shared" si="747"/>
        <v>0.999933947246797-0.00812701607212213i</v>
      </c>
      <c r="H2551" t="str">
        <f t="shared" si="748"/>
        <v>18.348590998859-161.156031977707i</v>
      </c>
      <c r="I2551" t="str">
        <f t="shared" si="749"/>
        <v>-11.7587371852198-4.55477234744658i</v>
      </c>
      <c r="K2551" t="str">
        <f t="shared" si="750"/>
        <v>0.00348727281349629-0.0154273481939645i</v>
      </c>
      <c r="L2551" t="str">
        <f t="shared" si="751"/>
        <v>0.000833333333333333-0.0598362377058002i</v>
      </c>
      <c r="M2551" t="str">
        <f t="shared" si="752"/>
        <v>0.005-0.0210546761553029i</v>
      </c>
      <c r="N2551">
        <f t="shared" si="753"/>
        <v>85.954889010038812</v>
      </c>
      <c r="O2551">
        <f t="shared" si="754"/>
        <v>2.371953556153966</v>
      </c>
      <c r="P2551" s="3">
        <f t="shared" si="755"/>
        <v>2.371953556153966</v>
      </c>
      <c r="Q2551" s="3">
        <f t="shared" si="756"/>
        <v>-94.045110989961188</v>
      </c>
      <c r="R2551">
        <f t="shared" si="757"/>
        <v>85.954889010038812</v>
      </c>
      <c r="S2551">
        <f t="shared" si="758"/>
        <v>13.474377316235225</v>
      </c>
      <c r="T2551">
        <f t="shared" si="741"/>
        <v>2.371953556153966</v>
      </c>
    </row>
    <row r="2552" spans="1:20" x14ac:dyDescent="0.25">
      <c r="A2552">
        <f t="shared" si="742"/>
        <v>84983.725213154772</v>
      </c>
      <c r="B2552">
        <f t="shared" si="759"/>
        <v>13525.579950036919</v>
      </c>
      <c r="C2552" t="str">
        <f t="shared" si="743"/>
        <v>-0.0905514506626171-1.30702091482125i</v>
      </c>
      <c r="D2552" t="str">
        <f t="shared" si="744"/>
        <v>3.47692339210344-1.24133255403183i</v>
      </c>
      <c r="E2552" t="str">
        <f t="shared" si="745"/>
        <v>179.908770320085+9.17916857197159i</v>
      </c>
      <c r="F2552" t="str">
        <f t="shared" si="746"/>
        <v>2.90971623889325-11.066305254366i</v>
      </c>
      <c r="G2552" t="str">
        <f t="shared" si="747"/>
        <v>0.999933444325546-0.00815789463014454i</v>
      </c>
      <c r="H2552" t="str">
        <f t="shared" si="748"/>
        <v>18.0495068871696-159.981257316169i</v>
      </c>
      <c r="I2552" t="str">
        <f t="shared" si="749"/>
        <v>-11.6309233656701-4.50401700185274i</v>
      </c>
      <c r="K2552" t="str">
        <f t="shared" si="750"/>
        <v>0.00348180072132948-0.0153703113360991i</v>
      </c>
      <c r="L2552" t="str">
        <f t="shared" si="751"/>
        <v>0.000833333333333333-0.0596097207668857i</v>
      </c>
      <c r="M2552" t="str">
        <f t="shared" si="752"/>
        <v>0.005-0.0209749712644978i</v>
      </c>
      <c r="N2552">
        <f t="shared" si="753"/>
        <v>86.036835472598568</v>
      </c>
      <c r="O2552">
        <f t="shared" si="754"/>
        <v>2.34644626758991</v>
      </c>
      <c r="P2552" s="3">
        <f t="shared" si="755"/>
        <v>2.34644626758991</v>
      </c>
      <c r="Q2552" s="3">
        <f t="shared" si="756"/>
        <v>-93.963164527401432</v>
      </c>
      <c r="R2552">
        <f t="shared" si="757"/>
        <v>86.036835472598568</v>
      </c>
      <c r="S2552">
        <f t="shared" si="758"/>
        <v>13.525579950036919</v>
      </c>
      <c r="T2552">
        <f t="shared" si="741"/>
        <v>2.34644626758991</v>
      </c>
    </row>
    <row r="2553" spans="1:20" x14ac:dyDescent="0.25">
      <c r="A2553">
        <f t="shared" si="742"/>
        <v>85306.663368964757</v>
      </c>
      <c r="B2553">
        <f t="shared" si="759"/>
        <v>13576.97715384706</v>
      </c>
      <c r="C2553" t="str">
        <f t="shared" si="743"/>
        <v>-0.0884296676085505-1.30333042742986i</v>
      </c>
      <c r="D2553" t="str">
        <f t="shared" si="744"/>
        <v>3.47691424571723-1.23712348547503i</v>
      </c>
      <c r="E2553" t="str">
        <f t="shared" si="745"/>
        <v>180.100346090278+9.16903988662752i</v>
      </c>
      <c r="F2553" t="str">
        <f t="shared" si="746"/>
        <v>2.90971476429582-11.0245925477619i</v>
      </c>
      <c r="G2553" t="str">
        <f t="shared" si="747"/>
        <v>0.999932937575342-0.00818889047973886i</v>
      </c>
      <c r="H2553" t="str">
        <f t="shared" si="748"/>
        <v>17.7568588541565-158.820882507953i</v>
      </c>
      <c r="I2553" t="str">
        <f t="shared" si="749"/>
        <v>-11.5048948291459-4.45421445823316i</v>
      </c>
      <c r="K2553" t="str">
        <f t="shared" si="750"/>
        <v>0.00347636859594898-0.0153134917068504i</v>
      </c>
      <c r="L2553" t="str">
        <f t="shared" si="751"/>
        <v>0.000833333333333333-0.0593840613338176i</v>
      </c>
      <c r="M2553" t="str">
        <f t="shared" si="752"/>
        <v>0.005-0.0208955681056962i</v>
      </c>
      <c r="N2553">
        <f t="shared" si="753"/>
        <v>86.118487462524499</v>
      </c>
      <c r="O2553">
        <f t="shared" si="754"/>
        <v>2.3210375000016814</v>
      </c>
      <c r="P2553" s="3">
        <f t="shared" si="755"/>
        <v>2.3210375000016814</v>
      </c>
      <c r="Q2553" s="3">
        <f t="shared" si="756"/>
        <v>-93.881512537475501</v>
      </c>
      <c r="R2553">
        <f t="shared" si="757"/>
        <v>86.118487462524499</v>
      </c>
      <c r="S2553">
        <f t="shared" si="758"/>
        <v>13.576977153847059</v>
      </c>
      <c r="T2553">
        <f t="shared" si="741"/>
        <v>2.3210375000016814</v>
      </c>
    </row>
    <row r="2554" spans="1:20" x14ac:dyDescent="0.25">
      <c r="A2554">
        <f t="shared" si="742"/>
        <v>85630.828689766829</v>
      </c>
      <c r="B2554">
        <f t="shared" si="759"/>
        <v>13628.569667031679</v>
      </c>
      <c r="C2554" t="str">
        <f t="shared" si="743"/>
        <v>-0.0863270619951871-1.29966205527693i</v>
      </c>
      <c r="D2554" t="str">
        <f t="shared" si="744"/>
        <v>3.47690502973507-1.23293221075654i</v>
      </c>
      <c r="E2554" t="str">
        <f t="shared" si="745"/>
        <v>180.29351722296+9.15818838802663i</v>
      </c>
      <c r="F2554" t="str">
        <f t="shared" si="746"/>
        <v>2.90971327847166-10.983038433439i</v>
      </c>
      <c r="G2554" t="str">
        <f t="shared" si="747"/>
        <v>0.999932426967039-0.0082200040660759i</v>
      </c>
      <c r="H2554" t="str">
        <f t="shared" si="748"/>
        <v>17.4704716342601-157.674644133438i</v>
      </c>
      <c r="I2554" t="str">
        <f t="shared" si="749"/>
        <v>-11.3806188476774-4.40534002385453i</v>
      </c>
      <c r="K2554" t="str">
        <f t="shared" si="750"/>
        <v>0.00347097612890843-0.0152568885305686i</v>
      </c>
      <c r="L2554" t="str">
        <f t="shared" si="751"/>
        <v>0.000833333333333333-0.0591592561604077i</v>
      </c>
      <c r="M2554" t="str">
        <f t="shared" si="752"/>
        <v>0.005-0.0208164655366569i</v>
      </c>
      <c r="N2554">
        <f t="shared" si="753"/>
        <v>86.199841835695594</v>
      </c>
      <c r="O2554">
        <f t="shared" si="754"/>
        <v>2.2957276096304908</v>
      </c>
      <c r="P2554" s="3">
        <f t="shared" si="755"/>
        <v>2.2957276096304908</v>
      </c>
      <c r="Q2554" s="3">
        <f t="shared" si="756"/>
        <v>-93.800158164304406</v>
      </c>
      <c r="R2554">
        <f t="shared" si="757"/>
        <v>86.199841835695594</v>
      </c>
      <c r="S2554">
        <f t="shared" si="758"/>
        <v>13.628569667031678</v>
      </c>
      <c r="T2554">
        <f t="shared" si="741"/>
        <v>2.2957276096304908</v>
      </c>
    </row>
    <row r="2555" spans="1:20" x14ac:dyDescent="0.25">
      <c r="A2555">
        <f t="shared" si="742"/>
        <v>85956.225838787956</v>
      </c>
      <c r="B2555">
        <f t="shared" si="759"/>
        <v>13680.3582317664</v>
      </c>
      <c r="C2555" t="str">
        <f t="shared" si="743"/>
        <v>-0.0842435364453695-1.2960157483679i</v>
      </c>
      <c r="D2555" t="str">
        <f t="shared" si="744"/>
        <v>3.47689574362779-1.22875866955375i</v>
      </c>
      <c r="E2555" t="str">
        <f t="shared" si="745"/>
        <v>180.488297331545+9.14660076698286i</v>
      </c>
      <c r="F2555" t="str">
        <f t="shared" si="746"/>
        <v>2.9097117813353-10.9416423136252i</v>
      </c>
      <c r="G2555" t="str">
        <f t="shared" si="747"/>
        <v>0.999931912471267-0.00825123583601197i</v>
      </c>
      <c r="H2555" t="str">
        <f t="shared" si="748"/>
        <v>17.1901757354104-156.542284964745i</v>
      </c>
      <c r="I2555" t="str">
        <f t="shared" si="749"/>
        <v>-11.2580634474834-4.35736979859234i</v>
      </c>
      <c r="K2555" t="str">
        <f t="shared" si="750"/>
        <v>0.0034656230139861-0.0152005010342269i</v>
      </c>
      <c r="L2555" t="str">
        <f t="shared" si="751"/>
        <v>0.000833333333333333-0.0589353020127595i</v>
      </c>
      <c r="M2555" t="str">
        <f t="shared" si="752"/>
        <v>0.005-0.0207376624194629i</v>
      </c>
      <c r="N2555">
        <f t="shared" si="753"/>
        <v>86.280895405366891</v>
      </c>
      <c r="O2555">
        <f t="shared" si="754"/>
        <v>2.2705169554156761</v>
      </c>
      <c r="P2555" s="3">
        <f t="shared" si="755"/>
        <v>2.2705169554156761</v>
      </c>
      <c r="Q2555" s="3">
        <f t="shared" si="756"/>
        <v>-93.719104594633109</v>
      </c>
      <c r="R2555">
        <f t="shared" si="757"/>
        <v>86.280895405366891</v>
      </c>
      <c r="S2555">
        <f t="shared" si="758"/>
        <v>13.6803582317664</v>
      </c>
      <c r="T2555">
        <f t="shared" si="741"/>
        <v>2.2705169554156761</v>
      </c>
    </row>
    <row r="2556" spans="1:20" x14ac:dyDescent="0.25">
      <c r="A2556">
        <f t="shared" si="742"/>
        <v>86282.859496975347</v>
      </c>
      <c r="B2556">
        <f t="shared" si="759"/>
        <v>13732.343593047113</v>
      </c>
      <c r="C2556" t="str">
        <f t="shared" si="743"/>
        <v>-0.0821789950686742-1.29239145740435i</v>
      </c>
      <c r="D2556" t="str">
        <f t="shared" si="744"/>
        <v>3.47688638686218-1.22460280179883i</v>
      </c>
      <c r="E2556" t="str">
        <f t="shared" si="745"/>
        <v>180.684700137594+9.13426348149785i</v>
      </c>
      <c r="F2556" t="str">
        <f t="shared" si="746"/>
        <v>2.90971027280067-10.9004035928213i</v>
      </c>
      <c r="G2556" t="str">
        <f t="shared" si="747"/>
        <v>0.999931394058433-0.00828258623809521i</v>
      </c>
      <c r="H2556" t="str">
        <f t="shared" si="748"/>
        <v>16.9158072165335-155.423553793924i</v>
      </c>
      <c r="I2556" t="str">
        <f t="shared" si="749"/>
        <v>-11.1371973885435-4.31028064491441i</v>
      </c>
      <c r="K2556" t="str">
        <f t="shared" si="750"/>
        <v>0.00346030894716789-0.0151443284474157i</v>
      </c>
      <c r="L2556" t="str">
        <f t="shared" si="751"/>
        <v>0.000833333333333333-0.0587121956692164i</v>
      </c>
      <c r="M2556" t="str">
        <f t="shared" si="752"/>
        <v>0.005-0.020659157620505i</v>
      </c>
      <c r="N2556">
        <f t="shared" si="753"/>
        <v>86.361644941502334</v>
      </c>
      <c r="O2556">
        <f t="shared" si="754"/>
        <v>2.2454058989809824</v>
      </c>
      <c r="P2556" s="3">
        <f t="shared" si="755"/>
        <v>2.2454058989809824</v>
      </c>
      <c r="Q2556" s="3">
        <f t="shared" si="756"/>
        <v>-93.638355058497666</v>
      </c>
      <c r="R2556">
        <f t="shared" si="757"/>
        <v>86.361644941502334</v>
      </c>
      <c r="S2556">
        <f t="shared" si="758"/>
        <v>13.732343593047114</v>
      </c>
      <c r="T2556">
        <f t="shared" si="741"/>
        <v>2.2454058989809824</v>
      </c>
    </row>
    <row r="2557" spans="1:20" x14ac:dyDescent="0.25">
      <c r="A2557">
        <f t="shared" si="742"/>
        <v>86610.73436306385</v>
      </c>
      <c r="B2557">
        <f t="shared" si="759"/>
        <v>13784.526498700692</v>
      </c>
      <c r="C2557" t="str">
        <f t="shared" si="743"/>
        <v>-0.0801333434642055-1.28878913378136i</v>
      </c>
      <c r="D2557" t="str">
        <f t="shared" si="744"/>
        <v>3.47687695890097-1.22046454767782i</v>
      </c>
      <c r="E2557" t="str">
        <f t="shared" si="745"/>
        <v>180.882739471111+9.12116275248109i</v>
      </c>
      <c r="F2557" t="str">
        <f t="shared" si="746"/>
        <v>2.90970875278097-10.8593216777924i</v>
      </c>
      <c r="G2557" t="str">
        <f t="shared" si="747"/>
        <v>0.99993087169872-0.00831405572257197i</v>
      </c>
      <c r="H2557" t="str">
        <f t="shared" si="748"/>
        <v>16.6472074748473-154.31820526643i</v>
      </c>
      <c r="I2557" t="str">
        <f t="shared" si="749"/>
        <v>-11.0179901447764-4.26405015916708i</v>
      </c>
      <c r="K2557" t="str">
        <f t="shared" si="750"/>
        <v>0.00345503362663095-0.015088370002336i</v>
      </c>
      <c r="L2557" t="str">
        <f t="shared" si="751"/>
        <v>0.000833333333333333-0.0584899339203191i</v>
      </c>
      <c r="M2557" t="str">
        <f t="shared" si="752"/>
        <v>0.005-0.0205809500104652i</v>
      </c>
      <c r="N2557">
        <f t="shared" si="753"/>
        <v>86.442087170106305</v>
      </c>
      <c r="O2557">
        <f t="shared" si="754"/>
        <v>2.2203948046183579</v>
      </c>
      <c r="P2557" s="3">
        <f t="shared" si="755"/>
        <v>2.2203948046183579</v>
      </c>
      <c r="Q2557" s="3">
        <f t="shared" si="756"/>
        <v>-93.557912829893695</v>
      </c>
      <c r="R2557">
        <f t="shared" si="757"/>
        <v>86.442087170106305</v>
      </c>
      <c r="S2557">
        <f t="shared" si="758"/>
        <v>13.784526498700693</v>
      </c>
      <c r="T2557">
        <f t="shared" si="741"/>
        <v>2.2203948046183579</v>
      </c>
    </row>
    <row r="2558" spans="1:20" x14ac:dyDescent="0.25">
      <c r="A2558">
        <f t="shared" si="742"/>
        <v>86939.855153643497</v>
      </c>
      <c r="B2558">
        <f t="shared" si="759"/>
        <v>13836.907699395755</v>
      </c>
      <c r="C2558" t="str">
        <f t="shared" si="743"/>
        <v>-0.0781064887237732-1.28520872958516i</v>
      </c>
      <c r="D2558" t="str">
        <f t="shared" si="744"/>
        <v>3.47686745920282-1.2163438476298i</v>
      </c>
      <c r="E2558" t="str">
        <f t="shared" si="745"/>
        <v>181.082429270833+9.10728455938229i</v>
      </c>
      <c r="F2558" t="str">
        <f t="shared" si="746"/>
        <v>2.90970722118877-10.818395977559i</v>
      </c>
      <c r="G2558" t="str">
        <f t="shared" si="747"/>
        <v>0.999930345362082-0.00834564474139317i</v>
      </c>
      <c r="H2558" t="str">
        <f t="shared" si="748"/>
        <v>16.3842230424618-153.225999719728i</v>
      </c>
      <c r="I2558" t="str">
        <f t="shared" si="749"/>
        <v>-10.9004118848067-4.21865664410101i</v>
      </c>
      <c r="K2558" t="str">
        <f t="shared" si="750"/>
        <v>0.00344979675272708-0.0150326249337945i</v>
      </c>
      <c r="L2558" t="str">
        <f t="shared" si="751"/>
        <v>0.000833333333333333-0.0582685135687579i</v>
      </c>
      <c r="M2558" t="str">
        <f t="shared" si="752"/>
        <v>0.005-0.0205030384643009i</v>
      </c>
      <c r="N2558">
        <f t="shared" si="753"/>
        <v>86.522218772540839</v>
      </c>
      <c r="O2558">
        <f t="shared" si="754"/>
        <v>2.1954840392730346</v>
      </c>
      <c r="P2558" s="3">
        <f t="shared" si="755"/>
        <v>2.1954840392730346</v>
      </c>
      <c r="Q2558" s="3">
        <f t="shared" si="756"/>
        <v>-93.477781227459161</v>
      </c>
      <c r="R2558">
        <f t="shared" si="757"/>
        <v>86.522218772540839</v>
      </c>
      <c r="S2558">
        <f t="shared" si="758"/>
        <v>13.836907699395756</v>
      </c>
      <c r="T2558">
        <f t="shared" si="741"/>
        <v>2.1954840392730346</v>
      </c>
    </row>
    <row r="2559" spans="1:20" x14ac:dyDescent="0.25">
      <c r="A2559">
        <f t="shared" si="742"/>
        <v>87270.226603227347</v>
      </c>
      <c r="B2559">
        <f t="shared" si="759"/>
        <v>13889.487948653459</v>
      </c>
      <c r="C2559" t="str">
        <f t="shared" si="743"/>
        <v>-0.0760983394352672-1.28165019759054i</v>
      </c>
      <c r="D2559" t="str">
        <f t="shared" si="744"/>
        <v>3.47685788722231-1.21224064234602i</v>
      </c>
      <c r="E2559" t="str">
        <f t="shared" si="745"/>
        <v>181.283783584504+9.09261463573488i</v>
      </c>
      <c r="F2559" t="str">
        <f t="shared" si="746"/>
        <v>2.90970567793598-10.7776259033892i</v>
      </c>
      <c r="G2559" t="str">
        <f t="shared" si="747"/>
        <v>0.999929815018245-0.00837735374822069i</v>
      </c>
      <c r="H2559" t="str">
        <f t="shared" si="748"/>
        <v>16.1267053918271-152.14670302686i</v>
      </c>
      <c r="I2559" t="str">
        <f t="shared" si="749"/>
        <v>-10.7844334533037-4.17407908257609i</v>
      </c>
      <c r="K2559" t="str">
        <f t="shared" si="750"/>
        <v>0.00344459802796651-0.0149770924791967i</v>
      </c>
      <c r="L2559" t="str">
        <f t="shared" si="751"/>
        <v>0.000833333333333333-0.0580479314293263i</v>
      </c>
      <c r="M2559" t="str">
        <f t="shared" si="752"/>
        <v>0.005-0.0204254218612282i</v>
      </c>
      <c r="N2559">
        <f t="shared" si="753"/>
        <v>86.602036384836495</v>
      </c>
      <c r="O2559">
        <f t="shared" si="754"/>
        <v>2.1706739725262203</v>
      </c>
      <c r="P2559" s="3">
        <f t="shared" si="755"/>
        <v>2.1706739725262203</v>
      </c>
      <c r="Q2559" s="3">
        <f t="shared" si="756"/>
        <v>-93.397963615163505</v>
      </c>
      <c r="R2559">
        <f t="shared" si="757"/>
        <v>86.602036384836495</v>
      </c>
      <c r="S2559">
        <f t="shared" si="758"/>
        <v>13.889487948653459</v>
      </c>
      <c r="T2559">
        <f t="shared" si="741"/>
        <v>2.1706739725262203</v>
      </c>
    </row>
    <row r="2560" spans="1:20" x14ac:dyDescent="0.25">
      <c r="A2560">
        <f t="shared" si="742"/>
        <v>87601.853464319604</v>
      </c>
      <c r="B2560">
        <f t="shared" si="759"/>
        <v>13942.268002858342</v>
      </c>
      <c r="C2560" t="str">
        <f t="shared" si="743"/>
        <v>-0.0741088056862567-1.27811349125831i</v>
      </c>
      <c r="D2560" t="str">
        <f t="shared" si="744"/>
        <v>3.47684824240983-1.20815487276905i</v>
      </c>
      <c r="E2560" t="str">
        <f t="shared" si="745"/>
        <v>181.486816569093+9.07713846462503i</v>
      </c>
      <c r="F2560" t="str">
        <f t="shared" si="746"/>
        <v>2.90970412293384-10.7370108687894i</v>
      </c>
      <c r="G2560" t="str">
        <f t="shared" si="747"/>
        <v>0.999929280636707-0.00840918319843385i</v>
      </c>
      <c r="H2560" t="str">
        <f t="shared" si="748"/>
        <v>15.8745107495987-151.080086444806i</v>
      </c>
      <c r="I2560" t="str">
        <f t="shared" si="749"/>
        <v>-10.6700263528727-4.13029711238843i</v>
      </c>
      <c r="K2560" t="str">
        <f t="shared" si="750"/>
        <v>0.0034394371570015-0.0149217718785418i</v>
      </c>
      <c r="L2560" t="str">
        <f t="shared" si="751"/>
        <v>0.000833333333333333-0.0578281843288766i</v>
      </c>
      <c r="M2560" t="str">
        <f t="shared" si="752"/>
        <v>0.005-0.0203480990847063i</v>
      </c>
      <c r="N2560">
        <f t="shared" si="753"/>
        <v>86.681536596995628</v>
      </c>
      <c r="O2560">
        <f t="shared" si="754"/>
        <v>2.1459649765773827</v>
      </c>
      <c r="P2560" s="3">
        <f t="shared" si="755"/>
        <v>2.1459649765773827</v>
      </c>
      <c r="Q2560" s="3">
        <f t="shared" si="756"/>
        <v>-93.318463403004372</v>
      </c>
      <c r="R2560">
        <f t="shared" si="757"/>
        <v>86.681536596995628</v>
      </c>
      <c r="S2560">
        <f t="shared" si="758"/>
        <v>13.942268002858341</v>
      </c>
      <c r="T2560">
        <f t="shared" si="741"/>
        <v>2.1459649765773827</v>
      </c>
    </row>
    <row r="2561" spans="1:20" x14ac:dyDescent="0.25">
      <c r="A2561">
        <f t="shared" si="742"/>
        <v>87934.740507484021</v>
      </c>
      <c r="B2561">
        <f t="shared" si="759"/>
        <v>13995.248621269204</v>
      </c>
      <c r="C2561" t="str">
        <f t="shared" si="743"/>
        <v>-0.0721377990678629-1.27459856473263i</v>
      </c>
      <c r="D2561" t="str">
        <f t="shared" si="744"/>
        <v>3.47683852421162-1.20408648009191i</v>
      </c>
      <c r="E2561" t="str">
        <f t="shared" si="745"/>
        <v>181.691542491008+9.06084127406i</v>
      </c>
      <c r="F2561" t="str">
        <f t="shared" si="746"/>
        <v>2.90970255609292-10.6965502894964i</v>
      </c>
      <c r="G2561" t="str">
        <f t="shared" si="747"/>
        <v>0.99992874218673-0.00844113354913584i</v>
      </c>
      <c r="H2561" t="str">
        <f t="shared" si="748"/>
        <v>15.6274999185127-150.025926467504i</v>
      </c>
      <c r="I2561" t="str">
        <f t="shared" si="749"/>
        <v>-10.5571627264855-4.08729100216645i</v>
      </c>
      <c r="K2561" t="str">
        <f t="shared" si="750"/>
        <v>0.00343431384661036-0.0148666623744159i</v>
      </c>
      <c r="L2561" t="str">
        <f t="shared" si="751"/>
        <v>0.000833333333333333-0.057609269106273i</v>
      </c>
      <c r="M2561" t="str">
        <f t="shared" si="752"/>
        <v>0.005-0.0202710690224211i</v>
      </c>
      <c r="N2561">
        <f t="shared" si="753"/>
        <v>86.76071595228585</v>
      </c>
      <c r="O2561">
        <f t="shared" si="754"/>
        <v>2.1213574262249306</v>
      </c>
      <c r="P2561" s="3">
        <f t="shared" si="755"/>
        <v>2.1213574262249306</v>
      </c>
      <c r="Q2561" s="3">
        <f t="shared" si="756"/>
        <v>-93.23928404771415</v>
      </c>
      <c r="R2561">
        <f t="shared" si="757"/>
        <v>86.76071595228585</v>
      </c>
      <c r="S2561">
        <f t="shared" si="758"/>
        <v>13.995248621269203</v>
      </c>
      <c r="T2561">
        <f t="shared" si="741"/>
        <v>2.1213574262249306</v>
      </c>
    </row>
    <row r="2562" spans="1:20" x14ac:dyDescent="0.25">
      <c r="A2562">
        <f t="shared" si="742"/>
        <v>88268.892521412461</v>
      </c>
      <c r="B2562">
        <f t="shared" si="759"/>
        <v>14048.430566030027</v>
      </c>
      <c r="C2562" t="str">
        <f t="shared" si="743"/>
        <v>-0.0701852326789272-1.27110537283851i</v>
      </c>
      <c r="D2562" t="str">
        <f t="shared" si="744"/>
        <v>3.47682873206973-1.20003540575724i</v>
      </c>
      <c r="E2562" t="str">
        <f t="shared" si="745"/>
        <v>181.897975726278+9.04370803225152i</v>
      </c>
      <c r="F2562" t="str">
        <f t="shared" si="746"/>
        <v>2.90970097732308-10.6562435834691i</v>
      </c>
      <c r="G2562" t="str">
        <f t="shared" si="747"/>
        <v>0.999928199637344-0.00847320525916015i</v>
      </c>
      <c r="H2562" t="str">
        <f t="shared" si="748"/>
        <v>15.385538106883-148.984004683358i</v>
      </c>
      <c r="I2562" t="str">
        <f t="shared" si="749"/>
        <v>-10.4458153404301-4.04504162828409i</v>
      </c>
      <c r="K2562" t="str">
        <f t="shared" si="750"/>
        <v>0.00342922780568125-0.0148117632119864i</v>
      </c>
      <c r="L2562" t="str">
        <f t="shared" si="751"/>
        <v>0.000833333333333333-0.057391182612346i</v>
      </c>
      <c r="M2562" t="str">
        <f t="shared" si="752"/>
        <v>0.005-0.0201943305662693i</v>
      </c>
      <c r="N2562">
        <f t="shared" si="753"/>
        <v>86.839570946523736</v>
      </c>
      <c r="O2562">
        <f t="shared" si="754"/>
        <v>2.0968516988473076</v>
      </c>
      <c r="P2562" s="3">
        <f t="shared" si="755"/>
        <v>2.0968516988473076</v>
      </c>
      <c r="Q2562" s="3">
        <f t="shared" si="756"/>
        <v>-93.160429053476264</v>
      </c>
      <c r="R2562">
        <f t="shared" si="757"/>
        <v>86.839570946523736</v>
      </c>
      <c r="S2562">
        <f t="shared" si="758"/>
        <v>14.048430566030026</v>
      </c>
      <c r="T2562">
        <f t="shared" si="741"/>
        <v>2.0968516988473076</v>
      </c>
    </row>
    <row r="2563" spans="1:20" x14ac:dyDescent="0.25">
      <c r="A2563">
        <f t="shared" si="742"/>
        <v>88604.314312993825</v>
      </c>
      <c r="B2563">
        <f t="shared" si="759"/>
        <v>14101.814602180941</v>
      </c>
      <c r="C2563" t="str">
        <f t="shared" si="743"/>
        <v>-0.0682510211303325-1.26763387107902i</v>
      </c>
      <c r="D2563" t="str">
        <f t="shared" si="744"/>
        <v>3.47681886542194-1.19600159145642i</v>
      </c>
      <c r="E2563" t="str">
        <f t="shared" si="745"/>
        <v>182.106130760684+9.02572344281195i</v>
      </c>
      <c r="F2563" t="str">
        <f t="shared" si="746"/>
        <v>2.90969938653354-10.6160901708796i</v>
      </c>
      <c r="G2563" t="str">
        <f t="shared" si="747"/>
        <v>0.999927652957344-0.00850539878907713i</v>
      </c>
      <c r="H2563" t="str">
        <f t="shared" si="748"/>
        <v>15.1484947653584-147.954107637111i</v>
      </c>
      <c r="I2563" t="str">
        <f t="shared" si="749"/>
        <v>-10.335957567767-4.00353045274398i</v>
      </c>
      <c r="K2563" t="str">
        <f t="shared" si="750"/>
        <v>0.00342417874519654-0.014757073638996i</v>
      </c>
      <c r="L2563" t="str">
        <f t="shared" si="751"/>
        <v>0.000833333333333333-0.0571739217098484i</v>
      </c>
      <c r="M2563" t="str">
        <f t="shared" si="752"/>
        <v>0.005-0.0201178826123424i</v>
      </c>
      <c r="N2563">
        <f t="shared" si="753"/>
        <v>86.918098027353452</v>
      </c>
      <c r="O2563">
        <f t="shared" si="754"/>
        <v>2.0724481743813192</v>
      </c>
      <c r="P2563" s="3">
        <f t="shared" si="755"/>
        <v>2.0724481743813192</v>
      </c>
      <c r="Q2563" s="3">
        <f t="shared" si="756"/>
        <v>-93.081901972646548</v>
      </c>
      <c r="R2563">
        <f t="shared" si="757"/>
        <v>86.918098027353452</v>
      </c>
      <c r="S2563">
        <f t="shared" si="758"/>
        <v>14.101814602180941</v>
      </c>
      <c r="T2563">
        <f t="shared" si="741"/>
        <v>2.0724481743813192</v>
      </c>
    </row>
    <row r="2564" spans="1:20" x14ac:dyDescent="0.25">
      <c r="A2564">
        <f t="shared" si="742"/>
        <v>88941.010707383204</v>
      </c>
      <c r="B2564">
        <f t="shared" si="759"/>
        <v>14155.401497669229</v>
      </c>
      <c r="C2564" t="str">
        <f t="shared" si="743"/>
        <v>-0.0663350805497749-1.26418401563272i</v>
      </c>
      <c r="D2564" t="str">
        <f t="shared" si="744"/>
        <v>3.47680892370181-1.19198497912877i</v>
      </c>
      <c r="E2564" t="str">
        <f t="shared" si="745"/>
        <v>182.316022189897+9.00687193984303i</v>
      </c>
      <c r="F2564" t="str">
        <f t="shared" si="746"/>
        <v>2.90969778363278-10.5760894741051i</v>
      </c>
      <c r="G2564" t="str">
        <f t="shared" si="747"/>
        <v>0.999927102115287-0.00853771460120049i</v>
      </c>
      <c r="H2564" t="str">
        <f t="shared" si="748"/>
        <v>14.9162434305874-146.936026695924i</v>
      </c>
      <c r="I2564" t="str">
        <f t="shared" si="749"/>
        <v>-10.227563372274-3.96273950198367i</v>
      </c>
      <c r="K2564" t="str">
        <f t="shared" si="750"/>
        <v>0.00341916637821674-0.0147025929057567i</v>
      </c>
      <c r="L2564" t="str">
        <f t="shared" si="751"/>
        <v>0.000833333333333333-0.0569574832734097i</v>
      </c>
      <c r="M2564" t="str">
        <f t="shared" si="752"/>
        <v>0.005-0.0200417240609109i</v>
      </c>
      <c r="N2564">
        <f t="shared" si="753"/>
        <v>86.996293593508838</v>
      </c>
      <c r="O2564">
        <f t="shared" si="754"/>
        <v>2.0481472353013048</v>
      </c>
      <c r="P2564" s="3">
        <f t="shared" si="755"/>
        <v>2.0481472353013048</v>
      </c>
      <c r="Q2564" s="3">
        <f t="shared" si="756"/>
        <v>-93.003706406491162</v>
      </c>
      <c r="R2564">
        <f t="shared" si="757"/>
        <v>86.996293593508838</v>
      </c>
      <c r="S2564">
        <f t="shared" si="758"/>
        <v>14.155401497669228</v>
      </c>
      <c r="T2564">
        <f t="shared" si="741"/>
        <v>2.0481472353013048</v>
      </c>
    </row>
    <row r="2565" spans="1:20" x14ac:dyDescent="0.25">
      <c r="A2565">
        <f t="shared" si="742"/>
        <v>89278.986548071261</v>
      </c>
      <c r="B2565">
        <f t="shared" si="759"/>
        <v>14209.192023360372</v>
      </c>
      <c r="C2565" t="str">
        <f t="shared" si="743"/>
        <v>-0.0644373285865913-1.26075576335072i</v>
      </c>
      <c r="D2565" t="str">
        <f t="shared" si="744"/>
        <v>3.47679890633854-1.18798551096069i</v>
      </c>
      <c r="E2565" t="str">
        <f t="shared" si="745"/>
        <v>182.527664719529+8.98713768294762i</v>
      </c>
      <c r="F2565" t="str">
        <f t="shared" si="746"/>
        <v>2.90969616852861-10.53624091772i</v>
      </c>
      <c r="G2565" t="str">
        <f t="shared" si="747"/>
        <v>0.99992654707949-0.00857015315959383i</v>
      </c>
      <c r="H2565" t="str">
        <f t="shared" si="748"/>
        <v>14.688661575469-145.929557919536i</v>
      </c>
      <c r="I2565" t="str">
        <f t="shared" si="749"/>
        <v>-10.1206072928676-3.9226513465627i</v>
      </c>
      <c r="K2565" t="str">
        <f t="shared" si="750"/>
        <v>0.00341419041986492-0.0146483202651433i</v>
      </c>
      <c r="L2565" t="str">
        <f t="shared" si="751"/>
        <v>0.000833333333333333-0.0567418641894894i</v>
      </c>
      <c r="M2565" t="str">
        <f t="shared" si="752"/>
        <v>0.005-0.0199658538164086i</v>
      </c>
      <c r="N2565">
        <f t="shared" si="753"/>
        <v>87.074153994075061</v>
      </c>
      <c r="O2565">
        <f t="shared" si="754"/>
        <v>2.023949266594935</v>
      </c>
      <c r="P2565" s="3">
        <f t="shared" si="755"/>
        <v>2.023949266594935</v>
      </c>
      <c r="Q2565" s="3">
        <f t="shared" si="756"/>
        <v>-92.925846005924939</v>
      </c>
      <c r="R2565">
        <f t="shared" si="757"/>
        <v>87.074153994075061</v>
      </c>
      <c r="S2565">
        <f t="shared" si="758"/>
        <v>14.209192023360373</v>
      </c>
      <c r="T2565">
        <f t="shared" si="741"/>
        <v>2.023949266594935</v>
      </c>
    </row>
    <row r="2566" spans="1:20" x14ac:dyDescent="0.25">
      <c r="A2566">
        <f t="shared" si="742"/>
        <v>89618.246696953938</v>
      </c>
      <c r="B2566">
        <f t="shared" si="759"/>
        <v>14263.186953049142</v>
      </c>
      <c r="C2566" t="str">
        <f t="shared" si="743"/>
        <v>-0.0625576844170272-1.25734907175407i</v>
      </c>
      <c r="D2566" t="str">
        <f t="shared" si="744"/>
        <v>3.47678881275706-1.18400312938481i</v>
      </c>
      <c r="E2566" t="str">
        <f t="shared" si="745"/>
        <v>182.741073165201+8.96650455212704i</v>
      </c>
      <c r="F2566" t="str">
        <f t="shared" si="746"/>
        <v>2.90969454112813-10.496543928487i</v>
      </c>
      <c r="G2566" t="str">
        <f t="shared" si="747"/>
        <v>0.999925987818029-0.00860271493007726i</v>
      </c>
      <c r="H2566" t="str">
        <f t="shared" si="748"/>
        <v>14.465630465674-144.934501934365i</v>
      </c>
      <c r="I2566" t="str">
        <f t="shared" si="749"/>
        <v>-10.0150644284819-3.88324908168842i</v>
      </c>
      <c r="K2566" t="str">
        <f t="shared" si="750"/>
        <v>0.00340925058731113-0.0145942549725878i</v>
      </c>
      <c r="L2566" t="str">
        <f t="shared" si="751"/>
        <v>0.000833333333333333-0.0565270613563354i</v>
      </c>
      <c r="M2566" t="str">
        <f t="shared" si="752"/>
        <v>0.005-0.0198902707874164i</v>
      </c>
      <c r="N2566">
        <f t="shared" si="753"/>
        <v>87.151675527734312</v>
      </c>
      <c r="O2566">
        <f t="shared" si="754"/>
        <v>1.9998546557405943</v>
      </c>
      <c r="P2566" s="3">
        <f t="shared" si="755"/>
        <v>1.9998546557405943</v>
      </c>
      <c r="Q2566" s="3">
        <f t="shared" si="756"/>
        <v>-92.848324472265688</v>
      </c>
      <c r="R2566">
        <f t="shared" si="757"/>
        <v>87.151675527734312</v>
      </c>
      <c r="S2566">
        <f t="shared" si="758"/>
        <v>14.263186953049143</v>
      </c>
      <c r="T2566">
        <f t="shared" si="741"/>
        <v>1.9998546557405943</v>
      </c>
    </row>
    <row r="2567" spans="1:20" x14ac:dyDescent="0.25">
      <c r="A2567">
        <f t="shared" si="742"/>
        <v>89958.796034402374</v>
      </c>
      <c r="B2567">
        <f t="shared" si="759"/>
        <v>14317.387063470729</v>
      </c>
      <c r="C2567" t="str">
        <f t="shared" si="743"/>
        <v>-0.0606960687496901-1.25396389903074i</v>
      </c>
      <c r="D2567" t="str">
        <f t="shared" si="744"/>
        <v>3.47677864237787-1.18003777707919i</v>
      </c>
      <c r="E2567" t="str">
        <f t="shared" si="745"/>
        <v>182.956262452533+8.94495614259172i</v>
      </c>
      <c r="F2567" t="str">
        <f t="shared" si="746"/>
        <v>2.90969290133778-10.4569979353492i</v>
      </c>
      <c r="G2567" t="str">
        <f t="shared" si="747"/>
        <v>0.999925424298738-0.00863540038023393i</v>
      </c>
      <c r="H2567" t="str">
        <f t="shared" si="748"/>
        <v>14.2470350221449-143.950663811433i</v>
      </c>
      <c r="I2567" t="str">
        <f t="shared" si="749"/>
        <v>-9.91091042339576-3.84451630854238i</v>
      </c>
      <c r="K2567" t="str">
        <f t="shared" si="750"/>
        <v>0.00340434659975694-0.0145403962860731i</v>
      </c>
      <c r="L2567" t="str">
        <f t="shared" si="751"/>
        <v>0.000833333333333333-0.0563130716839365i</v>
      </c>
      <c r="M2567" t="str">
        <f t="shared" si="752"/>
        <v>0.005-0.0198149738866472i</v>
      </c>
      <c r="N2567">
        <f t="shared" si="753"/>
        <v>87.228854442005357</v>
      </c>
      <c r="O2567">
        <f t="shared" si="754"/>
        <v>1.9758637926811604</v>
      </c>
      <c r="P2567" s="3">
        <f t="shared" si="755"/>
        <v>1.9758637926811604</v>
      </c>
      <c r="Q2567" s="3">
        <f t="shared" si="756"/>
        <v>-92.771145557994643</v>
      </c>
      <c r="R2567">
        <f t="shared" si="757"/>
        <v>87.228854442005357</v>
      </c>
      <c r="S2567">
        <f t="shared" si="758"/>
        <v>14.317387063470729</v>
      </c>
      <c r="T2567">
        <f t="shared" si="741"/>
        <v>1.9758637926811604</v>
      </c>
    </row>
    <row r="2568" spans="1:20" x14ac:dyDescent="0.25">
      <c r="A2568">
        <f t="shared" si="742"/>
        <v>90300.639459333092</v>
      </c>
      <c r="B2568">
        <f t="shared" si="759"/>
        <v>14371.793134311918</v>
      </c>
      <c r="C2568" t="str">
        <f t="shared" si="743"/>
        <v>-0.0588524038313245-1.25060020403278i</v>
      </c>
      <c r="D2568" t="str">
        <f t="shared" si="744"/>
        <v>3.47676839461713-1.17608939696645i</v>
      </c>
      <c r="E2568" t="str">
        <f t="shared" si="745"/>
        <v>183.173247617124+8.92247575946184i</v>
      </c>
      <c r="F2568" t="str">
        <f t="shared" si="746"/>
        <v>2.90969124906318-10.4176023694216i</v>
      </c>
      <c r="G2568" t="str">
        <f t="shared" si="747"/>
        <v>0.999924856489206-0.00866820997941669i</v>
      </c>
      <c r="H2568" t="str">
        <f t="shared" si="748"/>
        <v>14.0327636892937-142.977852947976i</v>
      </c>
      <c r="I2568" t="str">
        <f t="shared" si="749"/>
        <v>-9.80812145299023-3.80643711636962i</v>
      </c>
      <c r="K2568" t="str">
        <f t="shared" si="750"/>
        <v>0.00339947817841999-0.0144867434661267i</v>
      </c>
      <c r="L2568" t="str">
        <f t="shared" si="751"/>
        <v>0.000833333333333333-0.0560998920939792i</v>
      </c>
      <c r="M2568" t="str">
        <f t="shared" si="752"/>
        <v>0.005-0.0197399620309296i</v>
      </c>
      <c r="N2568">
        <f t="shared" si="753"/>
        <v>87.305686932472241</v>
      </c>
      <c r="O2568">
        <f t="shared" si="754"/>
        <v>1.9519770697982828</v>
      </c>
      <c r="P2568" s="3">
        <f t="shared" si="755"/>
        <v>1.9519770697982828</v>
      </c>
      <c r="Q2568" s="3">
        <f t="shared" si="756"/>
        <v>-92.694313067527759</v>
      </c>
      <c r="R2568">
        <f t="shared" si="757"/>
        <v>87.305686932472241</v>
      </c>
      <c r="S2568">
        <f t="shared" si="758"/>
        <v>14.371793134311918</v>
      </c>
      <c r="T2568">
        <f t="shared" si="741"/>
        <v>1.9519770697982828</v>
      </c>
    </row>
    <row r="2569" spans="1:20" x14ac:dyDescent="0.25">
      <c r="A2569">
        <f t="shared" si="742"/>
        <v>90643.781889278573</v>
      </c>
      <c r="B2569">
        <f t="shared" si="759"/>
        <v>14426.405948222304</v>
      </c>
      <c r="C2569" t="str">
        <f t="shared" si="743"/>
        <v>-0.0570266134528731-1.24725794627335i</v>
      </c>
      <c r="D2569" t="str">
        <f t="shared" si="744"/>
        <v>3.47675806888653-1.17215793221298i</v>
      </c>
      <c r="E2569" t="str">
        <f t="shared" si="745"/>
        <v>183.392043804471+8.89904641236989i</v>
      </c>
      <c r="F2569" t="str">
        <f t="shared" si="746"/>
        <v>2.90968958420935-10.3783566639835i</v>
      </c>
      <c r="G2569" t="str">
        <f t="shared" si="747"/>
        <v>0.999924284356774-0.00870114419875472i</v>
      </c>
      <c r="H2569" t="str">
        <f t="shared" si="748"/>
        <v>13.8227083086328-142.015882952635i</v>
      </c>
      <c r="I2569" t="str">
        <f t="shared" si="749"/>
        <v>-9.70667420992632-3.76899606529657i</v>
      </c>
      <c r="K2569" t="str">
        <f t="shared" si="750"/>
        <v>0.00339464504651884-0.0144332957758151i</v>
      </c>
      <c r="L2569" t="str">
        <f t="shared" si="751"/>
        <v>0.000833333333333333-0.055887519519804i</v>
      </c>
      <c r="M2569" t="str">
        <f t="shared" si="752"/>
        <v>0.005-0.0196652341411931i</v>
      </c>
      <c r="N2569">
        <f t="shared" si="753"/>
        <v>87.382169142003136</v>
      </c>
      <c r="O2569">
        <f t="shared" si="754"/>
        <v>1.9281948818850267</v>
      </c>
      <c r="P2569" s="3">
        <f t="shared" si="755"/>
        <v>1.9281948818850267</v>
      </c>
      <c r="Q2569" s="3">
        <f t="shared" si="756"/>
        <v>-92.617830857996864</v>
      </c>
      <c r="R2569">
        <f t="shared" si="757"/>
        <v>87.382169142003136</v>
      </c>
      <c r="S2569">
        <f t="shared" si="758"/>
        <v>14.426405948222303</v>
      </c>
      <c r="T2569">
        <f t="shared" si="741"/>
        <v>1.9281948818850267</v>
      </c>
    </row>
    <row r="2570" spans="1:20" x14ac:dyDescent="0.25">
      <c r="A2570">
        <f t="shared" si="742"/>
        <v>90988.228260457821</v>
      </c>
      <c r="B2570">
        <f t="shared" si="759"/>
        <v>14481.226290825549</v>
      </c>
      <c r="C2570" t="str">
        <f t="shared" si="743"/>
        <v>-0.0552186229557833-1.24393708592356i</v>
      </c>
      <c r="D2570" t="str">
        <f t="shared" si="744"/>
        <v>3.4767476645933-1.16824332622811i</v>
      </c>
      <c r="E2570" t="str">
        <f t="shared" si="745"/>
        <v>183.61266626985+8.87465080996002i</v>
      </c>
      <c r="F2570" t="str">
        <f t="shared" si="746"/>
        <v>2.90968790668052-10.3392602544696i</v>
      </c>
      <c r="G2570" t="str">
        <f t="shared" si="747"/>
        <v>0.999923707868536-0.00873420351116023i</v>
      </c>
      <c r="H2570" t="str">
        <f t="shared" si="748"/>
        <v>13.6167639975882-141.064571534101i</v>
      </c>
      <c r="I2570" t="str">
        <f t="shared" si="749"/>
        <v>-9.60654589072677-3.73217816984334i</v>
      </c>
      <c r="K2570" t="str">
        <f t="shared" si="750"/>
        <v>0.00338984692925767-0.014380052480737i</v>
      </c>
      <c r="L2570" t="str">
        <f t="shared" si="751"/>
        <v>0.000833333333333333-0.0556759509063598i</v>
      </c>
      <c r="M2570" t="str">
        <f t="shared" si="752"/>
        <v>0.005-0.0195907891424518i</v>
      </c>
      <c r="N2570">
        <f t="shared" si="753"/>
        <v>87.45829715996112</v>
      </c>
      <c r="O2570">
        <f t="shared" si="754"/>
        <v>1.9045176261164243</v>
      </c>
      <c r="P2570" s="3">
        <f t="shared" si="755"/>
        <v>1.9045176261164243</v>
      </c>
      <c r="Q2570" s="3">
        <f t="shared" si="756"/>
        <v>-92.54170284003888</v>
      </c>
      <c r="R2570">
        <f t="shared" si="757"/>
        <v>87.45829715996112</v>
      </c>
      <c r="S2570">
        <f t="shared" si="758"/>
        <v>14.481226290825548</v>
      </c>
      <c r="T2570">
        <f t="shared" si="741"/>
        <v>1.9045176261164243</v>
      </c>
    </row>
    <row r="2571" spans="1:20" x14ac:dyDescent="0.25">
      <c r="A2571">
        <f t="shared" si="742"/>
        <v>91333.983527847566</v>
      </c>
      <c r="B2571">
        <f t="shared" si="759"/>
        <v>14536.254950730687</v>
      </c>
      <c r="C2571" t="str">
        <f t="shared" si="743"/>
        <v>-0.0534283592386916-1.24063758380948i</v>
      </c>
      <c r="D2571" t="str">
        <f t="shared" si="744"/>
        <v>3.47673718114021-1.16434552266328i</v>
      </c>
      <c r="E2571" t="str">
        <f t="shared" si="745"/>
        <v>183.835130378167+8.84927135427047i</v>
      </c>
      <c r="F2571" t="str">
        <f t="shared" si="746"/>
        <v>2.9096862163802-10.3003125784625i</v>
      </c>
      <c r="G2571" t="str">
        <f t="shared" si="747"/>
        <v>0.999923126991336-0.00876738839133509i</v>
      </c>
      <c r="H2571" t="str">
        <f t="shared" si="748"/>
        <v>13.4148290332561-140.123740393104i</v>
      </c>
      <c r="I2571" t="str">
        <f t="shared" si="749"/>
        <v>-9.50771418275207-3.6959688830996i</v>
      </c>
      <c r="K2571" t="str">
        <f t="shared" si="750"/>
        <v>0.00338508355381131-0.0143270128490175i</v>
      </c>
      <c r="L2571" t="str">
        <f t="shared" si="751"/>
        <v>0.000833333333333333-0.0554651832101613i</v>
      </c>
      <c r="M2571" t="str">
        <f t="shared" si="752"/>
        <v>0.005-0.0195166259637894i</v>
      </c>
      <c r="N2571">
        <f t="shared" si="753"/>
        <v>87.534067021401739</v>
      </c>
      <c r="O2571">
        <f t="shared" si="754"/>
        <v>1.8809457020204938</v>
      </c>
      <c r="P2571" s="3">
        <f t="shared" si="755"/>
        <v>1.8809457020204938</v>
      </c>
      <c r="Q2571" s="3">
        <f t="shared" si="756"/>
        <v>-92.465932978598261</v>
      </c>
      <c r="R2571">
        <f t="shared" si="757"/>
        <v>87.534067021401739</v>
      </c>
      <c r="S2571">
        <f t="shared" si="758"/>
        <v>14.536254950730687</v>
      </c>
      <c r="T2571">
        <f t="shared" si="741"/>
        <v>1.8809457020204938</v>
      </c>
    </row>
    <row r="2572" spans="1:20" x14ac:dyDescent="0.25">
      <c r="A2572">
        <f t="shared" si="742"/>
        <v>91681.052665253388</v>
      </c>
      <c r="B2572">
        <f t="shared" si="759"/>
        <v>14591.492719543463</v>
      </c>
      <c r="C2572" t="str">
        <f t="shared" si="743"/>
        <v>-0.0516557507643524-1.23735940140886i</v>
      </c>
      <c r="D2572" t="str">
        <f t="shared" si="744"/>
        <v>3.47672661792542-1.16046446541123i</v>
      </c>
      <c r="E2572" t="str">
        <f t="shared" si="745"/>
        <v>184.059451603749+8.82289013501536i</v>
      </c>
      <c r="F2572" t="str">
        <f t="shared" si="746"/>
        <v>2.90968451321117-10.2615130756843i</v>
      </c>
      <c r="G2572" t="str">
        <f t="shared" si="747"/>
        <v>0.999922541691764-0.0088006993157776i</v>
      </c>
      <c r="H2572" t="str">
        <f t="shared" si="748"/>
        <v>13.2168047408767-139.19321511764i</v>
      </c>
      <c r="I2572" t="str">
        <f t="shared" si="749"/>
        <v>-9.41015725155647-3.6603540815335i</v>
      </c>
      <c r="K2572" t="str">
        <f t="shared" si="750"/>
        <v>0.00338035464931026-0.0142741761513017i</v>
      </c>
      <c r="L2572" t="str">
        <f t="shared" si="751"/>
        <v>0.000833333333333333-0.0552552133992442i</v>
      </c>
      <c r="M2572" t="str">
        <f t="shared" si="752"/>
        <v>0.005-0.0194427435383436i</v>
      </c>
      <c r="N2572">
        <f t="shared" si="753"/>
        <v>87.609474706262375</v>
      </c>
      <c r="O2572">
        <f t="shared" si="754"/>
        <v>1.857479511446458</v>
      </c>
      <c r="P2572" s="3">
        <f t="shared" si="755"/>
        <v>1.857479511446458</v>
      </c>
      <c r="Q2572" s="3">
        <f t="shared" si="756"/>
        <v>-92.390525293737625</v>
      </c>
      <c r="R2572">
        <f t="shared" si="757"/>
        <v>87.609474706262375</v>
      </c>
      <c r="S2572">
        <f t="shared" si="758"/>
        <v>14.591492719543464</v>
      </c>
      <c r="T2572">
        <f t="shared" si="741"/>
        <v>1.857479511446458</v>
      </c>
    </row>
    <row r="2573" spans="1:20" x14ac:dyDescent="0.25">
      <c r="A2573">
        <f t="shared" si="742"/>
        <v>92029.440665381349</v>
      </c>
      <c r="B2573">
        <f t="shared" si="759"/>
        <v>14646.940391877728</v>
      </c>
      <c r="C2573" t="str">
        <f t="shared" si="743"/>
        <v>-0.0499007275668364-1.23410250084784i</v>
      </c>
      <c r="D2573" t="str">
        <f t="shared" si="744"/>
        <v>3.47671597434259-1.1566000986052i</v>
      </c>
      <c r="E2573" t="str">
        <f t="shared" si="745"/>
        <v>184.285645530075+8.79548892375772i</v>
      </c>
      <c r="F2573" t="str">
        <f t="shared" si="746"/>
        <v>2.90968279707548-10.2228611879884i</v>
      </c>
      <c r="G2573" t="str">
        <f t="shared" si="747"/>
        <v>0.999921951936156-0.0088341367627892i</v>
      </c>
      <c r="H2573" t="str">
        <f t="shared" si="748"/>
        <v>13.0225953868107-138.272825081331i</v>
      </c>
      <c r="I2573" t="str">
        <f t="shared" si="749"/>
        <v>-9.3138537286131-3.62532005040541i</v>
      </c>
      <c r="K2573" t="str">
        <f t="shared" si="750"/>
        <v>0.00337565994682587-0.0142215416607488i</v>
      </c>
      <c r="L2573" t="str">
        <f t="shared" si="751"/>
        <v>0.000833333333333333-0.0550460384531222i</v>
      </c>
      <c r="M2573" t="str">
        <f t="shared" si="752"/>
        <v>0.005-0.0193691408032912i</v>
      </c>
      <c r="N2573">
        <f t="shared" si="753"/>
        <v>87.684516138543287</v>
      </c>
      <c r="O2573">
        <f t="shared" si="754"/>
        <v>1.8341194585321718</v>
      </c>
      <c r="P2573" s="3">
        <f t="shared" si="755"/>
        <v>1.8341194585321718</v>
      </c>
      <c r="Q2573" s="3">
        <f t="shared" si="756"/>
        <v>-92.315483861456713</v>
      </c>
      <c r="R2573">
        <f t="shared" si="757"/>
        <v>87.684516138543287</v>
      </c>
      <c r="S2573">
        <f t="shared" si="758"/>
        <v>14.646940391877727</v>
      </c>
      <c r="T2573">
        <f t="shared" si="741"/>
        <v>1.8341194585321718</v>
      </c>
    </row>
    <row r="2574" spans="1:20" x14ac:dyDescent="0.25">
      <c r="A2574">
        <f t="shared" si="742"/>
        <v>92379.152539909803</v>
      </c>
      <c r="B2574">
        <f t="shared" si="759"/>
        <v>14702.598765366864</v>
      </c>
      <c r="C2574" t="str">
        <f t="shared" si="743"/>
        <v>-0.0481632212591355-1.23086684489762i</v>
      </c>
      <c r="D2574" t="str">
        <f t="shared" si="744"/>
        <v>3.47670524978075-1.15275236661808i</v>
      </c>
      <c r="E2574" t="str">
        <f t="shared" si="745"/>
        <v>184.513727849488+8.7670491679567i</v>
      </c>
      <c r="F2574" t="str">
        <f t="shared" si="746"/>
        <v>2.90968106787444-10.1843563593518i</v>
      </c>
      <c r="G2574" t="str">
        <f t="shared" si="747"/>
        <v>0.999921357690593-0.00886770121248125i</v>
      </c>
      <c r="H2574" t="str">
        <f t="shared" si="748"/>
        <v>12.8321080758134-137.362403344812i</v>
      </c>
      <c r="I2574" t="str">
        <f t="shared" si="749"/>
        <v>-9.21878269939671-3.59085346975923i</v>
      </c>
      <c r="K2574" t="str">
        <f t="shared" si="750"/>
        <v>0.00337099917935553-0.0141691086530256i</v>
      </c>
      <c r="L2574" t="str">
        <f t="shared" si="751"/>
        <v>0.000833333333333333-0.0548376553627438i</v>
      </c>
      <c r="M2574" t="str">
        <f t="shared" si="752"/>
        <v>0.005-0.0192958166998318i</v>
      </c>
      <c r="N2574">
        <f t="shared" si="753"/>
        <v>87.759187185473863</v>
      </c>
      <c r="O2574">
        <f t="shared" si="754"/>
        <v>1.8108659496705122</v>
      </c>
      <c r="P2574" s="3">
        <f t="shared" si="755"/>
        <v>1.8108659496705122</v>
      </c>
      <c r="Q2574" s="3">
        <f t="shared" si="756"/>
        <v>-92.240812814526137</v>
      </c>
      <c r="R2574">
        <f t="shared" si="757"/>
        <v>87.759187185473863</v>
      </c>
      <c r="S2574">
        <f t="shared" si="758"/>
        <v>14.702598765366863</v>
      </c>
      <c r="T2574">
        <f t="shared" si="741"/>
        <v>1.8108659496705122</v>
      </c>
    </row>
    <row r="2575" spans="1:20" x14ac:dyDescent="0.25">
      <c r="A2575">
        <f t="shared" si="742"/>
        <v>92730.193319561455</v>
      </c>
      <c r="B2575">
        <f t="shared" si="759"/>
        <v>14758.468640675257</v>
      </c>
      <c r="C2575" t="str">
        <f t="shared" si="743"/>
        <v>-0.0464431650410027-1.22765239697095i</v>
      </c>
      <c r="D2575" t="str">
        <f t="shared" si="744"/>
        <v>3.4766944436243-1.14892121406168i</v>
      </c>
      <c r="E2575" t="str">
        <f t="shared" si="745"/>
        <v>184.743714362824+8.73755198491239i</v>
      </c>
      <c r="F2575" t="str">
        <f t="shared" si="746"/>
        <v>2.90967932550855-10.1459980358671i</v>
      </c>
      <c r="G2575" t="str">
        <f t="shared" si="747"/>
        <v>0.999920758920898-0.00890139314678184i</v>
      </c>
      <c r="H2575" t="str">
        <f t="shared" si="748"/>
        <v>12.6452526524138-136.461786560049i</v>
      </c>
      <c r="I2575" t="str">
        <f t="shared" si="749"/>
        <v>-9.12492369181224-3.55694140096547i</v>
      </c>
      <c r="K2575" t="str">
        <f t="shared" si="750"/>
        <v>0.00336637208180807-0.0141168764063003i</v>
      </c>
      <c r="L2575" t="str">
        <f t="shared" si="751"/>
        <v>0.000833333333333333-0.0546300611304482i</v>
      </c>
      <c r="M2575" t="str">
        <f t="shared" si="752"/>
        <v>0.005-0.0192227701731737i</v>
      </c>
      <c r="N2575">
        <f t="shared" si="753"/>
        <v>87.833483656671547</v>
      </c>
      <c r="O2575">
        <f t="shared" si="754"/>
        <v>1.7877193934737721</v>
      </c>
      <c r="P2575" s="3">
        <f t="shared" si="755"/>
        <v>1.7877193934737721</v>
      </c>
      <c r="Q2575" s="3">
        <f t="shared" si="756"/>
        <v>-92.166516343328453</v>
      </c>
      <c r="R2575">
        <f t="shared" si="757"/>
        <v>87.833483656671547</v>
      </c>
      <c r="S2575">
        <f t="shared" si="758"/>
        <v>14.758468640675257</v>
      </c>
      <c r="T2575">
        <f t="shared" si="741"/>
        <v>1.7877193934737721</v>
      </c>
    </row>
    <row r="2576" spans="1:20" x14ac:dyDescent="0.25">
      <c r="A2576">
        <f t="shared" si="742"/>
        <v>93082.56805417579</v>
      </c>
      <c r="B2576">
        <f t="shared" si="759"/>
        <v>14814.550821509823</v>
      </c>
      <c r="C2576" t="str">
        <f t="shared" si="743"/>
        <v>-0.0447404937071473-1.22445912111862i</v>
      </c>
      <c r="D2576" t="str">
        <f t="shared" si="744"/>
        <v>3.47668355525297-1.14510658578585i</v>
      </c>
      <c r="E2576" t="str">
        <f t="shared" si="745"/>
        <v>184.975620979002+8.70697815558299i</v>
      </c>
      <c r="F2576" t="str">
        <f t="shared" si="746"/>
        <v>2.90967756987765-10.1077856657342i</v>
      </c>
      <c r="G2576" t="str">
        <f t="shared" si="747"/>
        <v>0.999920155592632-0.00893521304944255i</v>
      </c>
      <c r="H2576" t="str">
        <f t="shared" si="748"/>
        <v>12.4619416062139-135.570814877498i</v>
      </c>
      <c r="I2576" t="str">
        <f t="shared" si="749"/>
        <v>-9.0322566649587-3.52357127379201i</v>
      </c>
      <c r="K2576" t="str">
        <f t="shared" si="750"/>
        <v>0.00336177839098921-0.0140648442012366i</v>
      </c>
      <c r="L2576" t="str">
        <f t="shared" si="751"/>
        <v>0.000833333333333333-0.0544232527699224i</v>
      </c>
      <c r="M2576" t="str">
        <f t="shared" si="752"/>
        <v>0.005-0.0191500001725182i</v>
      </c>
      <c r="N2576">
        <f t="shared" si="753"/>
        <v>87.907401303289049</v>
      </c>
      <c r="O2576">
        <f t="shared" si="754"/>
        <v>1.7646802007372986</v>
      </c>
      <c r="P2576" s="3">
        <f t="shared" si="755"/>
        <v>1.7646802007372986</v>
      </c>
      <c r="Q2576" s="3">
        <f t="shared" si="756"/>
        <v>-92.092598696710951</v>
      </c>
      <c r="R2576">
        <f t="shared" si="757"/>
        <v>87.907401303289049</v>
      </c>
      <c r="S2576">
        <f t="shared" si="758"/>
        <v>14.814550821509824</v>
      </c>
      <c r="T2576">
        <f t="shared" si="741"/>
        <v>1.7646802007372986</v>
      </c>
    </row>
    <row r="2577" spans="1:20" x14ac:dyDescent="0.25">
      <c r="A2577">
        <f t="shared" si="742"/>
        <v>93436.281812781657</v>
      </c>
      <c r="B2577">
        <f t="shared" si="759"/>
        <v>14870.84611463156</v>
      </c>
      <c r="C2577" t="str">
        <f t="shared" si="743"/>
        <v>-0.0430551436557451-1.22128698202573i</v>
      </c>
      <c r="D2577" t="str">
        <f t="shared" si="744"/>
        <v>3.47667258404177-1.14130842687774i</v>
      </c>
      <c r="E2577" t="str">
        <f t="shared" si="745"/>
        <v>185.209463714555+8.67530811828821i</v>
      </c>
      <c r="F2577" t="str">
        <f t="shared" si="746"/>
        <v>2.90967580088075-10.0697186992527i</v>
      </c>
      <c r="G2577" t="str">
        <f t="shared" si="747"/>
        <v>0.999919547671095-0.00896916140604534i</v>
      </c>
      <c r="H2577" t="str">
        <f t="shared" si="748"/>
        <v>12.2820899809328-134.689331856004i</v>
      </c>
      <c r="I2577" t="str">
        <f t="shared" si="749"/>
        <v>-8.94076199821821-3.49073087397857i</v>
      </c>
      <c r="K2577" t="str">
        <f t="shared" si="750"/>
        <v>0.00335721784558701-0.0140130113209868i</v>
      </c>
      <c r="L2577" t="str">
        <f t="shared" si="751"/>
        <v>0.000833333333333333-0.054217227306159i</v>
      </c>
      <c r="M2577" t="str">
        <f t="shared" si="752"/>
        <v>0.005-0.0190775056510442i</v>
      </c>
      <c r="N2577">
        <f t="shared" si="753"/>
        <v>87.980935817150311</v>
      </c>
      <c r="O2577">
        <f t="shared" si="754"/>
        <v>1.7417487844008741</v>
      </c>
      <c r="P2577" s="3">
        <f t="shared" si="755"/>
        <v>1.7417487844008741</v>
      </c>
      <c r="Q2577" s="3">
        <f t="shared" si="756"/>
        <v>-92.019064182849689</v>
      </c>
      <c r="R2577">
        <f t="shared" si="757"/>
        <v>87.980935817150311</v>
      </c>
      <c r="S2577">
        <f t="shared" si="758"/>
        <v>14.87084611463156</v>
      </c>
      <c r="T2577">
        <f t="shared" si="741"/>
        <v>1.7417487844008741</v>
      </c>
    </row>
    <row r="2578" spans="1:20" x14ac:dyDescent="0.25">
      <c r="A2578">
        <f t="shared" si="742"/>
        <v>93791.33968367023</v>
      </c>
      <c r="B2578">
        <f t="shared" si="759"/>
        <v>14927.355329867161</v>
      </c>
      <c r="C2578" t="str">
        <f t="shared" si="743"/>
        <v>-0.0413870528972557-1.21813594500795i</v>
      </c>
      <c r="D2578" t="str">
        <f t="shared" si="744"/>
        <v>3.47666152936098-1.13752668266096i</v>
      </c>
      <c r="E2578" t="str">
        <f t="shared" si="745"/>
        <v>185.44525869309+8.64252196228698i</v>
      </c>
      <c r="F2578" t="str">
        <f t="shared" si="746"/>
        <v>2.90967401841611-10.0317965888136i</v>
      </c>
      <c r="G2578" t="str">
        <f t="shared" si="747"/>
        <v>0.999918935121324-0.0090032387040094i</v>
      </c>
      <c r="H2578" t="str">
        <f t="shared" si="748"/>
        <v>12.1056152870308-133.817184375357i</v>
      </c>
      <c r="I2578" t="str">
        <f t="shared" si="749"/>
        <v>-8.8504204806592-3.45840833129347i</v>
      </c>
      <c r="K2578" t="str">
        <f t="shared" si="750"/>
        <v>0.00335269018615775-0.0139613770511861i</v>
      </c>
      <c r="L2578" t="str">
        <f t="shared" si="751"/>
        <v>0.000833333333333333-0.0540119817754125i</v>
      </c>
      <c r="M2578" t="str">
        <f t="shared" si="752"/>
        <v>0.005-0.0190052855658938i</v>
      </c>
      <c r="N2578">
        <f t="shared" si="753"/>
        <v>88.054082829877444</v>
      </c>
      <c r="O2578">
        <f t="shared" si="754"/>
        <v>1.718925559509259</v>
      </c>
      <c r="P2578" s="3">
        <f t="shared" si="755"/>
        <v>1.718925559509259</v>
      </c>
      <c r="Q2578" s="3">
        <f t="shared" si="756"/>
        <v>-91.945917170122556</v>
      </c>
      <c r="R2578">
        <f t="shared" si="757"/>
        <v>88.054082829877444</v>
      </c>
      <c r="S2578">
        <f t="shared" si="758"/>
        <v>14.927355329867162</v>
      </c>
      <c r="T2578">
        <f t="shared" si="741"/>
        <v>1.718925559509259</v>
      </c>
    </row>
    <row r="2579" spans="1:20" x14ac:dyDescent="0.25">
      <c r="A2579">
        <f t="shared" si="742"/>
        <v>94147.746774468178</v>
      </c>
      <c r="B2579">
        <f t="shared" si="759"/>
        <v>14984.079280120657</v>
      </c>
      <c r="C2579" t="str">
        <f t="shared" si="743"/>
        <v>-0.0397361610636174-1.21500597600758i</v>
      </c>
      <c r="D2579" t="str">
        <f t="shared" si="744"/>
        <v>3.47665039057608-1.13376129869482i</v>
      </c>
      <c r="E2579" t="str">
        <f t="shared" si="745"/>
        <v>185.683022144699+8.60859942123238i</v>
      </c>
      <c r="F2579" t="str">
        <f t="shared" si="746"/>
        <v>2.9096722223812-9.99401878889204i</v>
      </c>
      <c r="G2579" t="str">
        <f t="shared" si="747"/>
        <v>0.999918317908089-0.00903744543259804i</v>
      </c>
      <c r="H2579" t="str">
        <f t="shared" si="748"/>
        <v>11.9324374177527-132.954222551418i</v>
      </c>
      <c r="I2579" t="str">
        <f t="shared" si="749"/>
        <v>-8.76121330074537-3.42659210805113i</v>
      </c>
      <c r="K2579" t="str">
        <f t="shared" si="750"/>
        <v>0.00334819515511141-0.0139099406799459i</v>
      </c>
      <c r="L2579" t="str">
        <f t="shared" si="751"/>
        <v>0.000833333333333333-0.0538075132251569i</v>
      </c>
      <c r="M2579" t="str">
        <f t="shared" si="752"/>
        <v>0.005-0.0189333388781568i</v>
      </c>
      <c r="N2579">
        <f t="shared" si="753"/>
        <v>88.126837912003779</v>
      </c>
      <c r="O2579">
        <f t="shared" si="754"/>
        <v>1.6962109431706043</v>
      </c>
      <c r="P2579" s="3">
        <f t="shared" si="755"/>
        <v>1.6962109431706043</v>
      </c>
      <c r="Q2579" s="3">
        <f t="shared" si="756"/>
        <v>-91.873162087996221</v>
      </c>
      <c r="R2579">
        <f t="shared" si="757"/>
        <v>88.126837912003779</v>
      </c>
      <c r="S2579">
        <f t="shared" si="758"/>
        <v>14.984079280120657</v>
      </c>
      <c r="T2579">
        <f t="shared" si="741"/>
        <v>1.6962109431706043</v>
      </c>
    </row>
    <row r="2580" spans="1:20" x14ac:dyDescent="0.25">
      <c r="A2580">
        <f t="shared" si="742"/>
        <v>94505.508212211163</v>
      </c>
      <c r="B2580">
        <f t="shared" si="759"/>
        <v>15041.018781385115</v>
      </c>
      <c r="C2580" t="str">
        <f t="shared" si="743"/>
        <v>-0.0381024094177644-1.21189704158965i</v>
      </c>
      <c r="D2580" t="str">
        <f t="shared" si="744"/>
        <v>3.47663916704776-1.13001222077354i</v>
      </c>
      <c r="E2580" t="str">
        <f t="shared" si="745"/>
        <v>185.922770405302+8.5735198664962i</v>
      </c>
      <c r="F2580" t="str">
        <f t="shared" si="746"/>
        <v>2.90967041267273-9.95638475603877i</v>
      </c>
      <c r="G2580" t="str">
        <f t="shared" si="747"/>
        <v>0.999917695995891-0.00907178208292559i</v>
      </c>
      <c r="H2580" t="str">
        <f t="shared" si="748"/>
        <v>11.7624785684429-132.100299653736i</v>
      </c>
      <c r="I2580" t="str">
        <f t="shared" si="749"/>
        <v>-8.67312203633897-3.3952709880706i</v>
      </c>
      <c r="K2580" t="str">
        <f t="shared" si="750"/>
        <v>0.00334373249669774-0.013858701497848i</v>
      </c>
      <c r="L2580" t="str">
        <f t="shared" si="751"/>
        <v>0.000833333333333333-0.0536038187140435i</v>
      </c>
      <c r="M2580" t="str">
        <f t="shared" si="752"/>
        <v>0.005-0.0188616645528559i</v>
      </c>
      <c r="N2580">
        <f t="shared" si="753"/>
        <v>88.199196572077071</v>
      </c>
      <c r="O2580">
        <f t="shared" si="754"/>
        <v>1.6736053545144349</v>
      </c>
      <c r="P2580" s="3">
        <f t="shared" si="755"/>
        <v>1.6736053545144349</v>
      </c>
      <c r="Q2580" s="3">
        <f t="shared" si="756"/>
        <v>-91.800803427922929</v>
      </c>
      <c r="R2580">
        <f t="shared" si="757"/>
        <v>88.199196572077071</v>
      </c>
      <c r="S2580">
        <f t="shared" si="758"/>
        <v>15.041018781385116</v>
      </c>
      <c r="T2580">
        <f t="shared" si="741"/>
        <v>1.6736053545144349</v>
      </c>
    </row>
    <row r="2581" spans="1:20" x14ac:dyDescent="0.25">
      <c r="A2581">
        <f t="shared" si="742"/>
        <v>94864.629143417566</v>
      </c>
      <c r="B2581">
        <f t="shared" si="759"/>
        <v>15098.174652754378</v>
      </c>
      <c r="C2581" t="str">
        <f t="shared" si="743"/>
        <v>-0.0364857408634598-1.2088091089376i</v>
      </c>
      <c r="D2581" t="str">
        <f t="shared" si="744"/>
        <v>3.47662785813186-1.12627939492544i</v>
      </c>
      <c r="E2581" t="str">
        <f t="shared" si="745"/>
        <v>186.164519915909+8.53726230036929i</v>
      </c>
      <c r="F2581" t="str">
        <f t="shared" si="746"/>
        <v>2.90966858918661-9.9188939488728i</v>
      </c>
      <c r="G2581" t="str">
        <f t="shared" si="747"/>
        <v>0.999917069348962-0.00910624914796438i</v>
      </c>
      <c r="H2581" t="str">
        <f t="shared" si="748"/>
        <v>11.5956631589865-131.255272025566i</v>
      </c>
      <c r="I2581" t="str">
        <f t="shared" si="749"/>
        <v>-8.586128644991-3.36443406605575i</v>
      </c>
      <c r="K2581" t="str">
        <f t="shared" si="750"/>
        <v>0.00333930195699198-0.0138076587979377i</v>
      </c>
      <c r="L2581" t="str">
        <f t="shared" si="751"/>
        <v>0.000833333333333333-0.0534008953118585i</v>
      </c>
      <c r="M2581" t="str">
        <f t="shared" si="752"/>
        <v>0.005-0.018790261558932i</v>
      </c>
      <c r="N2581">
        <f t="shared" si="753"/>
        <v>88.271154255752094</v>
      </c>
      <c r="O2581">
        <f t="shared" si="754"/>
        <v>1.6511092146459052</v>
      </c>
      <c r="P2581" s="3">
        <f t="shared" si="755"/>
        <v>1.6511092146459052</v>
      </c>
      <c r="Q2581" s="3">
        <f t="shared" si="756"/>
        <v>-91.728845744247906</v>
      </c>
      <c r="R2581">
        <f t="shared" si="757"/>
        <v>88.271154255752094</v>
      </c>
      <c r="S2581">
        <f t="shared" si="758"/>
        <v>15.098174652754379</v>
      </c>
      <c r="T2581">
        <f t="shared" si="741"/>
        <v>1.6511092146459052</v>
      </c>
    </row>
    <row r="2582" spans="1:20" x14ac:dyDescent="0.25">
      <c r="A2582">
        <f t="shared" si="742"/>
        <v>95225.114734162547</v>
      </c>
      <c r="B2582">
        <f t="shared" si="759"/>
        <v>15155.547716434845</v>
      </c>
      <c r="C2582" t="str">
        <f t="shared" si="743"/>
        <v>-0.0348860999555191-1.20574214584915i</v>
      </c>
      <c r="D2582" t="str">
        <f t="shared" si="744"/>
        <v>3.47661646317932-1.1225627674122i</v>
      </c>
      <c r="E2582" t="str">
        <f t="shared" si="745"/>
        <v>186.40828722183+8.49980534912615i</v>
      </c>
      <c r="F2582" t="str">
        <f t="shared" si="746"/>
        <v>2.909666751818-9.88154582807343i</v>
      </c>
      <c r="G2582" t="str">
        <f t="shared" si="747"/>
        <v>0.999916437931263-0.00914084712255165i</v>
      </c>
      <c r="H2582" t="str">
        <f t="shared" si="748"/>
        <v>11.431917759242-130.418999006217i</v>
      </c>
      <c r="I2582" t="str">
        <f t="shared" si="749"/>
        <v>-8.50021545450785-3.33407073737913i</v>
      </c>
      <c r="K2582" t="str">
        <f t="shared" si="750"/>
        <v>0.00333490328388116-0.013756811875718i</v>
      </c>
      <c r="L2582" t="str">
        <f t="shared" si="751"/>
        <v>0.000833333333333333-0.0531987400994804i</v>
      </c>
      <c r="M2582" t="str">
        <f t="shared" si="752"/>
        <v>0.005-0.0187191288692289i</v>
      </c>
      <c r="N2582">
        <f t="shared" si="753"/>
        <v>88.342706344870351</v>
      </c>
      <c r="O2582">
        <f t="shared" si="754"/>
        <v>1.6287229466007001</v>
      </c>
      <c r="P2582" s="3">
        <f t="shared" si="755"/>
        <v>1.6287229466007001</v>
      </c>
      <c r="Q2582" s="3">
        <f t="shared" si="756"/>
        <v>-91.657293655129649</v>
      </c>
      <c r="R2582">
        <f t="shared" si="757"/>
        <v>88.342706344870351</v>
      </c>
      <c r="S2582">
        <f t="shared" si="758"/>
        <v>15.155547716434844</v>
      </c>
      <c r="T2582">
        <f t="shared" si="741"/>
        <v>1.6287229466007001</v>
      </c>
    </row>
    <row r="2583" spans="1:20" x14ac:dyDescent="0.25">
      <c r="A2583">
        <f t="shared" si="742"/>
        <v>95586.970170152374</v>
      </c>
      <c r="B2583">
        <f t="shared" si="759"/>
        <v>15213.138797757298</v>
      </c>
      <c r="C2583" t="str">
        <f t="shared" si="743"/>
        <v>-0.0333034329103647-1.20269612073178i</v>
      </c>
      <c r="D2583" t="str">
        <f t="shared" si="744"/>
        <v>3.47660498153613-1.11886228472802i</v>
      </c>
      <c r="E2583" t="str">
        <f t="shared" si="745"/>
        <v>186.6540889718+8.46112725595564i</v>
      </c>
      <c r="F2583" t="str">
        <f t="shared" si="746"/>
        <v>2.90966490046119-9.84433985637247i</v>
      </c>
      <c r="G2583" t="str">
        <f t="shared" si="747"/>
        <v>0.999915801706478-0.00917557650339658i</v>
      </c>
      <c r="H2583" t="str">
        <f t="shared" si="748"/>
        <v>11.271171017335-129.591342855663i</v>
      </c>
      <c r="I2583" t="str">
        <f t="shared" si="749"/>
        <v>-8.41536515378732-3.30417068825228i</v>
      </c>
      <c r="K2583" t="str">
        <f t="shared" si="750"/>
        <v>0.00333053622705003-0.0137061600291428i</v>
      </c>
      <c r="L2583" t="str">
        <f t="shared" si="751"/>
        <v>0.000833333333333333-0.0529973501688388i</v>
      </c>
      <c r="M2583" t="str">
        <f t="shared" si="752"/>
        <v>0.005-0.0186482654604791i</v>
      </c>
      <c r="N2583">
        <f t="shared" si="753"/>
        <v>88.413848156528928</v>
      </c>
      <c r="O2583">
        <f t="shared" si="754"/>
        <v>1.606446975296455</v>
      </c>
      <c r="P2583" s="3">
        <f t="shared" si="755"/>
        <v>1.606446975296455</v>
      </c>
      <c r="Q2583" s="3">
        <f t="shared" si="756"/>
        <v>-91.586151843471072</v>
      </c>
      <c r="R2583">
        <f t="shared" si="757"/>
        <v>88.413848156528928</v>
      </c>
      <c r="S2583">
        <f t="shared" si="758"/>
        <v>15.213138797757297</v>
      </c>
      <c r="T2583">
        <f t="shared" si="741"/>
        <v>1.606446975296455</v>
      </c>
    </row>
    <row r="2584" spans="1:20" x14ac:dyDescent="0.25">
      <c r="A2584">
        <f t="shared" si="742"/>
        <v>95950.200656798945</v>
      </c>
      <c r="B2584">
        <f t="shared" si="759"/>
        <v>15270.948725188775</v>
      </c>
      <c r="C2584" t="str">
        <f t="shared" si="743"/>
        <v>-0.0317376876169635-1.19967100259822i</v>
      </c>
      <c r="D2584" t="str">
        <f t="shared" si="744"/>
        <v>3.47659341254338-1.11517789359891i</v>
      </c>
      <c r="E2584" t="str">
        <f t="shared" si="745"/>
        <v>186.901941917025+8.42120587375584i</v>
      </c>
      <c r="F2584" t="str">
        <f t="shared" si="746"/>
        <v>2.90966303500973-9.80727549854666i</v>
      </c>
      <c r="G2584" t="str">
        <f t="shared" si="747"/>
        <v>0.999915160638016-0.00921043778908733i</v>
      </c>
      <c r="H2584" t="str">
        <f t="shared" si="748"/>
        <v>11.1133535906902-128.772168681326i</v>
      </c>
      <c r="I2584" t="str">
        <f t="shared" si="749"/>
        <v>-8.33156078391416-3.27472388626588i</v>
      </c>
      <c r="K2584" t="str">
        <f t="shared" si="750"/>
        <v>0.0033262005379674-0.0136557025586111i</v>
      </c>
      <c r="L2584" t="str">
        <f t="shared" si="751"/>
        <v>0.000833333333333333-0.0527967226228719i</v>
      </c>
      <c r="M2584" t="str">
        <f t="shared" si="752"/>
        <v>0.005-0.0185776703132886i</v>
      </c>
      <c r="N2584">
        <f t="shared" si="753"/>
        <v>88.484574942136589</v>
      </c>
      <c r="O2584">
        <f t="shared" si="754"/>
        <v>1.5842817274835346</v>
      </c>
      <c r="P2584" s="3">
        <f t="shared" si="755"/>
        <v>1.5842817274835346</v>
      </c>
      <c r="Q2584" s="3">
        <f t="shared" si="756"/>
        <v>-91.515425057863411</v>
      </c>
      <c r="R2584">
        <f t="shared" si="757"/>
        <v>88.484574942136589</v>
      </c>
      <c r="S2584">
        <f t="shared" si="758"/>
        <v>15.270948725188775</v>
      </c>
      <c r="T2584">
        <f t="shared" si="741"/>
        <v>1.5842817274835346</v>
      </c>
    </row>
    <row r="2585" spans="1:20" x14ac:dyDescent="0.25">
      <c r="A2585">
        <f t="shared" si="742"/>
        <v>96314.811419294783</v>
      </c>
      <c r="B2585">
        <f t="shared" si="759"/>
        <v>15328.978330344493</v>
      </c>
      <c r="C2585" t="str">
        <f t="shared" si="743"/>
        <v>-0.030188813648098-1.19666676106163i</v>
      </c>
      <c r="D2585" t="str">
        <f t="shared" si="744"/>
        <v>3.4765817555371-1.11150954098189i</v>
      </c>
      <c r="E2585" t="str">
        <f t="shared" si="745"/>
        <v>187.151862910157+8.38001865779101i</v>
      </c>
      <c r="F2585" t="str">
        <f t="shared" si="746"/>
        <v>2.90966115535631-9.77035222140976i</v>
      </c>
      <c r="G2585" t="str">
        <f t="shared" si="747"/>
        <v>0.999914514689008-0.009245431480098i</v>
      </c>
      <c r="H2585" t="str">
        <f t="shared" si="748"/>
        <v>10.9583980796828-127.961344366975i</v>
      </c>
      <c r="I2585" t="str">
        <f t="shared" si="749"/>
        <v>-8.24878572950767-3.2457205712839i</v>
      </c>
      <c r="K2585" t="str">
        <f t="shared" si="750"/>
        <v>0.00332189596987241-0.0136054387669598i</v>
      </c>
      <c r="L2585" t="str">
        <f t="shared" si="751"/>
        <v>0.000833333333333333-0.052596854575485i</v>
      </c>
      <c r="M2585" t="str">
        <f t="shared" si="752"/>
        <v>0.005-0.0185073424121225i</v>
      </c>
      <c r="N2585">
        <f t="shared" si="753"/>
        <v>88.554881886459512</v>
      </c>
      <c r="O2585">
        <f t="shared" si="754"/>
        <v>1.5622276316928825</v>
      </c>
      <c r="P2585" s="3">
        <f t="shared" si="755"/>
        <v>1.5622276316928825</v>
      </c>
      <c r="Q2585" s="3">
        <f t="shared" si="756"/>
        <v>-91.445118113540488</v>
      </c>
      <c r="R2585">
        <f t="shared" si="757"/>
        <v>88.554881886459512</v>
      </c>
      <c r="S2585">
        <f t="shared" si="758"/>
        <v>15.328978330344492</v>
      </c>
      <c r="T2585">
        <f t="shared" si="741"/>
        <v>1.5622276316928825</v>
      </c>
    </row>
    <row r="2586" spans="1:20" x14ac:dyDescent="0.25">
      <c r="A2586">
        <f t="shared" si="742"/>
        <v>96680.807702688107</v>
      </c>
      <c r="B2586">
        <f t="shared" si="759"/>
        <v>15387.228447999802</v>
      </c>
      <c r="C2586" t="str">
        <f t="shared" si="743"/>
        <v>-0.0286567622720583-1.19368336633085i</v>
      </c>
      <c r="D2586" t="str">
        <f t="shared" si="744"/>
        <v>3.4765700098483-1.10785717406422i</v>
      </c>
      <c r="E2586" t="str">
        <f t="shared" si="745"/>
        <v>187.403868904182+8.33754265820355i</v>
      </c>
      <c r="F2586" t="str">
        <f t="shared" si="746"/>
        <v>2.90965926139283-9.73356949380506i</v>
      </c>
      <c r="G2586" t="str">
        <f t="shared" si="747"/>
        <v>0.999913863822305-0.00928055807879579i</v>
      </c>
      <c r="H2586" t="str">
        <f t="shared" si="748"/>
        <v>10.8062389638007-127.158740503678i</v>
      </c>
      <c r="I2586" t="str">
        <f t="shared" si="749"/>
        <v>-8.16702371031432-3.21715124667748i</v>
      </c>
      <c r="K2586" t="str">
        <f t="shared" si="750"/>
        <v>0.003317622277761-0.0135553679594586i</v>
      </c>
      <c r="L2586" t="str">
        <f t="shared" si="751"/>
        <v>0.000833333333333333-0.0523977431515094i</v>
      </c>
      <c r="M2586" t="str">
        <f t="shared" si="752"/>
        <v>0.005-0.0184372807452905i</v>
      </c>
      <c r="N2586">
        <f t="shared" si="753"/>
        <v>88.624764106652719</v>
      </c>
      <c r="O2586">
        <f t="shared" si="754"/>
        <v>1.5402851181837232</v>
      </c>
      <c r="P2586" s="3">
        <f t="shared" si="755"/>
        <v>1.5402851181837232</v>
      </c>
      <c r="Q2586" s="3">
        <f t="shared" si="756"/>
        <v>-91.375235893347281</v>
      </c>
      <c r="R2586">
        <f t="shared" si="757"/>
        <v>88.624764106652719</v>
      </c>
      <c r="S2586">
        <f t="shared" si="758"/>
        <v>15.387228447999801</v>
      </c>
      <c r="T2586">
        <f t="shared" si="741"/>
        <v>1.5402851181837232</v>
      </c>
    </row>
    <row r="2587" spans="1:20" x14ac:dyDescent="0.25">
      <c r="A2587">
        <f t="shared" si="742"/>
        <v>97048.194771958326</v>
      </c>
      <c r="B2587">
        <f t="shared" si="759"/>
        <v>15445.699916102201</v>
      </c>
      <c r="C2587" t="str">
        <f t="shared" si="743"/>
        <v>-0.0271414864646397-1.19072078920513i</v>
      </c>
      <c r="D2587" t="str">
        <f t="shared" si="744"/>
        <v>3.47655817480295-1.10422074026261i</v>
      </c>
      <c r="E2587" t="str">
        <f t="shared" si="745"/>
        <v>187.65797695121+8.29375451238378i</v>
      </c>
      <c r="F2587" t="str">
        <f t="shared" si="746"/>
        <v>2.90965735301039-9.69692678659764i</v>
      </c>
      <c r="G2587" t="str">
        <f t="shared" si="747"/>
        <v>0.999913208000473-0.00931581808944803i</v>
      </c>
      <c r="H2587" t="str">
        <f t="shared" si="748"/>
        <v>10.656812540205-126.364230322718i</v>
      </c>
      <c r="I2587" t="str">
        <f t="shared" si="749"/>
        <v>-8.08625877303585-3.18900667088318i</v>
      </c>
      <c r="K2587" t="str">
        <f t="shared" si="750"/>
        <v>0.00331337921837238-0.0135054894438022i</v>
      </c>
      <c r="L2587" t="str">
        <f t="shared" si="751"/>
        <v>0.000833333333333333-0.0521993854866599i</v>
      </c>
      <c r="M2587" t="str">
        <f t="shared" si="752"/>
        <v>0.005-0.0183674843049317i</v>
      </c>
      <c r="N2587">
        <f t="shared" si="753"/>
        <v>88.694216651282304</v>
      </c>
      <c r="O2587">
        <f t="shared" si="754"/>
        <v>1.5184546188867998</v>
      </c>
      <c r="P2587" s="3">
        <f t="shared" si="755"/>
        <v>1.5184546188867998</v>
      </c>
      <c r="Q2587" s="3">
        <f t="shared" si="756"/>
        <v>-91.305783348717696</v>
      </c>
      <c r="R2587">
        <f t="shared" si="757"/>
        <v>88.694216651282304</v>
      </c>
      <c r="S2587">
        <f t="shared" si="758"/>
        <v>15.445699916102201</v>
      </c>
      <c r="T2587">
        <f t="shared" si="741"/>
        <v>1.5184546188867998</v>
      </c>
    </row>
    <row r="2588" spans="1:20" x14ac:dyDescent="0.25">
      <c r="A2588">
        <f t="shared" si="742"/>
        <v>97416.977912091766</v>
      </c>
      <c r="B2588">
        <f t="shared" si="759"/>
        <v>15504.39357578339</v>
      </c>
      <c r="C2588" t="str">
        <f t="shared" si="743"/>
        <v>-0.0256429409216152-1.18777900106904i</v>
      </c>
      <c r="D2588" t="str">
        <f t="shared" si="744"/>
        <v>3.47654624972184-1.10060018722253i</v>
      </c>
      <c r="E2588" t="str">
        <f t="shared" si="745"/>
        <v>187.914204201195+8.24863043719449i</v>
      </c>
      <c r="F2588" t="str">
        <f t="shared" si="746"/>
        <v>2.9096554300992-9.6604235726668i</v>
      </c>
      <c r="G2588" t="str">
        <f t="shared" si="747"/>
        <v>0.999912547185795-0.00935121201822932i</v>
      </c>
      <c r="H2588" t="str">
        <f t="shared" si="748"/>
        <v>10.5100568645943-125.577689630443i</v>
      </c>
      <c r="I2588" t="str">
        <f t="shared" si="749"/>
        <v>-8.00647528338783-3.1612778492731i</v>
      </c>
      <c r="K2588" t="str">
        <f t="shared" si="750"/>
        <v>0.00330916655017566-0.0134558025301051i</v>
      </c>
      <c r="L2588" t="str">
        <f t="shared" si="751"/>
        <v>0.000833333333333333-0.0520017787274956i</v>
      </c>
      <c r="M2588" t="str">
        <f t="shared" si="752"/>
        <v>0.005-0.0182979520870011i</v>
      </c>
      <c r="N2588">
        <f t="shared" si="753"/>
        <v>88.763234499331574</v>
      </c>
      <c r="O2588">
        <f t="shared" si="754"/>
        <v>1.496736567348276</v>
      </c>
      <c r="P2588" s="3">
        <f t="shared" si="755"/>
        <v>1.496736567348276</v>
      </c>
      <c r="Q2588" s="3">
        <f t="shared" si="756"/>
        <v>-91.236765500668426</v>
      </c>
      <c r="R2588">
        <f t="shared" si="757"/>
        <v>88.763234499331574</v>
      </c>
      <c r="S2588">
        <f t="shared" si="758"/>
        <v>15.504393575783389</v>
      </c>
      <c r="T2588">
        <f t="shared" si="741"/>
        <v>1.496736567348276</v>
      </c>
    </row>
    <row r="2589" spans="1:20" x14ac:dyDescent="0.25">
      <c r="A2589">
        <f t="shared" si="742"/>
        <v>97787.16242815771</v>
      </c>
      <c r="B2589">
        <f t="shared" si="759"/>
        <v>15563.310271371367</v>
      </c>
      <c r="C2589" t="str">
        <f t="shared" si="743"/>
        <v>-0.0241610820715278-1.18485797388697i</v>
      </c>
      <c r="D2589" t="str">
        <f t="shared" si="744"/>
        <v>3.47653423392068-1.09699546281737i</v>
      </c>
      <c r="E2589" t="str">
        <f t="shared" si="745"/>
        <v>188.172567900545+8.20214622103908i</v>
      </c>
      <c r="F2589" t="str">
        <f t="shared" si="746"/>
        <v>2.90965349254871-9.62405932689845i</v>
      </c>
      <c r="G2589" t="str">
        <f t="shared" si="747"/>
        <v>0.999911881340268-0.00938674037322869i</v>
      </c>
      <c r="H2589" t="str">
        <f t="shared" si="748"/>
        <v>10.3659116942704-124.798996744958i</v>
      </c>
      <c r="I2589" t="str">
        <f t="shared" si="749"/>
        <v>-7.92765791837948-3.13395602632329i</v>
      </c>
      <c r="K2589" t="str">
        <f t="shared" si="750"/>
        <v>0.00330498403335654-0.0134063065308945i</v>
      </c>
      <c r="L2589" t="str">
        <f t="shared" si="751"/>
        <v>0.000833333333333333-0.0518049200313764i</v>
      </c>
      <c r="M2589" t="str">
        <f t="shared" si="752"/>
        <v>0.005-0.0182286830912543i</v>
      </c>
      <c r="N2589">
        <f t="shared" si="753"/>
        <v>88.831812559197488</v>
      </c>
      <c r="O2589">
        <f t="shared" si="754"/>
        <v>1.4751313986700001</v>
      </c>
      <c r="P2589" s="3">
        <f t="shared" si="755"/>
        <v>1.4751313986700001</v>
      </c>
      <c r="Q2589" s="3">
        <f t="shared" si="756"/>
        <v>-91.168187440802512</v>
      </c>
      <c r="R2589">
        <f t="shared" si="757"/>
        <v>88.831812559197488</v>
      </c>
      <c r="S2589">
        <f t="shared" si="758"/>
        <v>15.563310271371368</v>
      </c>
      <c r="T2589">
        <f t="shared" si="741"/>
        <v>1.4751313986700001</v>
      </c>
    </row>
    <row r="2590" spans="1:20" x14ac:dyDescent="0.25">
      <c r="A2590">
        <f t="shared" si="742"/>
        <v>98158.753645384713</v>
      </c>
      <c r="B2590">
        <f t="shared" si="759"/>
        <v>15622.450850402578</v>
      </c>
      <c r="C2590" t="str">
        <f t="shared" si="743"/>
        <v>-0.0226958680889149-1.18195768019747i</v>
      </c>
      <c r="D2590" t="str">
        <f t="shared" si="744"/>
        <v>3.47652212670993-1.09340651514774i</v>
      </c>
      <c r="E2590" t="str">
        <f t="shared" si="745"/>
        <v>188.433085390643+8.15427721578624i</v>
      </c>
      <c r="F2590" t="str">
        <f t="shared" si="746"/>
        <v>2.90965154024745-9.58783352617757i</v>
      </c>
      <c r="G2590" t="str">
        <f t="shared" si="747"/>
        <v>0.999911210425596-0.00942240366445675i</v>
      </c>
      <c r="H2590" t="str">
        <f t="shared" si="748"/>
        <v>10.2243184333154-124.028032434627i</v>
      </c>
      <c r="I2590" t="str">
        <f t="shared" si="749"/>
        <v>-7.84979165880983-3.1070326780682i</v>
      </c>
      <c r="K2590" t="str">
        <f t="shared" si="750"/>
        <v>0.0033008314298041-0.0133570007611043i</v>
      </c>
      <c r="L2590" t="str">
        <f t="shared" si="751"/>
        <v>0.000833333333333333-0.051608806566424i</v>
      </c>
      <c r="M2590" t="str">
        <f t="shared" si="752"/>
        <v>0.005-0.0181596763212337i</v>
      </c>
      <c r="N2590">
        <f t="shared" si="753"/>
        <v>88.899945667672895</v>
      </c>
      <c r="O2590">
        <f t="shared" si="754"/>
        <v>1.4536395494479784</v>
      </c>
      <c r="P2590" s="3">
        <f t="shared" si="755"/>
        <v>1.4536395494479784</v>
      </c>
      <c r="Q2590" s="3">
        <f t="shared" si="756"/>
        <v>-91.100054332327105</v>
      </c>
      <c r="R2590">
        <f t="shared" si="757"/>
        <v>88.899945667672895</v>
      </c>
      <c r="S2590">
        <f t="shared" si="758"/>
        <v>15.622450850402577</v>
      </c>
      <c r="T2590">
        <f t="shared" si="741"/>
        <v>1.4536395494479784</v>
      </c>
    </row>
    <row r="2591" spans="1:20" x14ac:dyDescent="0.25">
      <c r="A2591">
        <f t="shared" si="742"/>
        <v>98531.75690923717</v>
      </c>
      <c r="B2591">
        <f t="shared" si="759"/>
        <v>15681.816163634108</v>
      </c>
      <c r="C2591" t="str">
        <f t="shared" si="743"/>
        <v>-0.0212472589079-1.17907809310738i</v>
      </c>
      <c r="D2591" t="str">
        <f t="shared" si="744"/>
        <v>3.47650992739483-1.08983329254069i</v>
      </c>
      <c r="E2591" t="str">
        <f t="shared" si="745"/>
        <v>188.695774106256+8.10499832853444i</v>
      </c>
      <c r="F2591" t="str">
        <f t="shared" si="746"/>
        <v>2.90964957308316-9.55174564938069i</v>
      </c>
      <c r="G2591" t="str">
        <f t="shared" si="747"/>
        <v>0.999910534403195-0.0094582024038529i</v>
      </c>
      <c r="H2591" t="str">
        <f t="shared" si="748"/>
        <v>10.0852200797924-123.264679858304i</v>
      </c>
      <c r="I2591" t="str">
        <f t="shared" si="749"/>
        <v>-7.77286178197169-3.08049950482951i</v>
      </c>
      <c r="K2591" t="str">
        <f t="shared" si="750"/>
        <v>0.00329670850309771-0.0133078845380682i</v>
      </c>
      <c r="L2591" t="str">
        <f t="shared" si="751"/>
        <v>0.000833333333333333-0.0514134355114803i</v>
      </c>
      <c r="M2591" t="str">
        <f t="shared" si="752"/>
        <v>0.005-0.0180909307842535i</v>
      </c>
      <c r="N2591">
        <f t="shared" si="753"/>
        <v>88.96762858891762</v>
      </c>
      <c r="O2591">
        <f t="shared" si="754"/>
        <v>1.4322614577086692</v>
      </c>
      <c r="P2591" s="3">
        <f t="shared" si="755"/>
        <v>1.4322614577086692</v>
      </c>
      <c r="Q2591" s="3">
        <f t="shared" si="756"/>
        <v>-91.03237141108238</v>
      </c>
      <c r="R2591">
        <f t="shared" si="757"/>
        <v>88.96762858891762</v>
      </c>
      <c r="S2591">
        <f t="shared" si="758"/>
        <v>15.681816163634108</v>
      </c>
      <c r="T2591">
        <f t="shared" si="741"/>
        <v>1.4322614577086692</v>
      </c>
    </row>
    <row r="2592" spans="1:20" x14ac:dyDescent="0.25">
      <c r="A2592">
        <f t="shared" si="742"/>
        <v>98906.177585492289</v>
      </c>
      <c r="B2592">
        <f t="shared" si="759"/>
        <v>15741.407065055919</v>
      </c>
      <c r="C2592" t="str">
        <f t="shared" si="743"/>
        <v>-0.0198152162362446-1.17621918628584i</v>
      </c>
      <c r="D2592" t="str">
        <f t="shared" si="744"/>
        <v>3.47649763527538-1.08627574354897i</v>
      </c>
      <c r="E2592" t="str">
        <f t="shared" si="745"/>
        <v>188.960651573854+8.05428401321855i</v>
      </c>
      <c r="F2592" t="str">
        <f t="shared" si="746"/>
        <v>2.90964759094272-9.51579517736839i</v>
      </c>
      <c r="G2592" t="str">
        <f t="shared" si="747"/>
        <v>0.999909853234187-0.00949413710529254i</v>
      </c>
      <c r="H2592" t="str">
        <f t="shared" si="748"/>
        <v>9.94856117488452-122.508824507255i</v>
      </c>
      <c r="I2592" t="str">
        <f t="shared" si="749"/>
        <v>-7.69685385455837-3.05434842420794i</v>
      </c>
      <c r="K2592" t="str">
        <f t="shared" si="750"/>
        <v>0.00329261501849396-0.0132589571815138i</v>
      </c>
      <c r="L2592" t="str">
        <f t="shared" si="751"/>
        <v>0.000833333333333333-0.0512188040560672i</v>
      </c>
      <c r="M2592" t="str">
        <f t="shared" si="752"/>
        <v>0.005-0.0180224454913862i</v>
      </c>
      <c r="N2592">
        <f t="shared" si="753"/>
        <v>89.034856013414014</v>
      </c>
      <c r="O2592">
        <f t="shared" si="754"/>
        <v>1.410997562843803</v>
      </c>
      <c r="P2592" s="3">
        <f t="shared" si="755"/>
        <v>1.410997562843803</v>
      </c>
      <c r="Q2592" s="3">
        <f t="shared" si="756"/>
        <v>-90.965143986585986</v>
      </c>
      <c r="R2592">
        <f t="shared" si="757"/>
        <v>89.034856013414014</v>
      </c>
      <c r="S2592">
        <f t="shared" si="758"/>
        <v>15.741407065055919</v>
      </c>
      <c r="T2592">
        <f t="shared" si="741"/>
        <v>1.410997562843803</v>
      </c>
    </row>
    <row r="2593" spans="1:20" x14ac:dyDescent="0.25">
      <c r="A2593">
        <f t="shared" si="742"/>
        <v>99282.021060317158</v>
      </c>
      <c r="B2593">
        <f t="shared" si="759"/>
        <v>15801.224411903131</v>
      </c>
      <c r="C2593" t="str">
        <f t="shared" si="743"/>
        <v>-0.0183997035697761-1.1733809339579i</v>
      </c>
      <c r="D2593" t="str">
        <f t="shared" si="744"/>
        <v>3.47648524964624-1.08273381695029i</v>
      </c>
      <c r="E2593" t="str">
        <f t="shared" si="745"/>
        <v>189.227735409802+8.00210826205897i</v>
      </c>
      <c r="F2593" t="str">
        <f t="shared" si="746"/>
        <v>2.90964559371212-9.4799815929778i</v>
      </c>
      <c r="G2593" t="str">
        <f t="shared" si="747"/>
        <v>0.999909166879396-0.00953020828459435i</v>
      </c>
      <c r="H2593" t="str">
        <f t="shared" si="748"/>
        <v>9.81428775389411-121.760354148718i</v>
      </c>
      <c r="I2593" t="str">
        <f t="shared" si="749"/>
        <v>-7.6217537257667-3.0285715643275i</v>
      </c>
      <c r="K2593" t="str">
        <f t="shared" si="750"/>
        <v>0.00328855074291377-0.0132102180135562i</v>
      </c>
      <c r="L2593" t="str">
        <f t="shared" si="751"/>
        <v>0.000833333333333333-0.0510249094003459i</v>
      </c>
      <c r="M2593" t="str">
        <f t="shared" si="752"/>
        <v>0.005-0.0179542194574479i</v>
      </c>
      <c r="N2593">
        <f t="shared" si="753"/>
        <v>89.10162255691138</v>
      </c>
      <c r="O2593">
        <f t="shared" si="754"/>
        <v>1.3898483055416866</v>
      </c>
      <c r="P2593" s="3">
        <f t="shared" si="755"/>
        <v>1.3898483055416866</v>
      </c>
      <c r="Q2593" s="3">
        <f t="shared" si="756"/>
        <v>-90.89837744308862</v>
      </c>
      <c r="R2593">
        <f t="shared" si="757"/>
        <v>89.10162255691138</v>
      </c>
      <c r="S2593">
        <f t="shared" si="758"/>
        <v>15.801224411903132</v>
      </c>
      <c r="T2593">
        <f t="shared" si="741"/>
        <v>1.3898483055416866</v>
      </c>
    </row>
    <row r="2594" spans="1:20" x14ac:dyDescent="0.25">
      <c r="A2594">
        <f t="shared" si="742"/>
        <v>99659.292740346369</v>
      </c>
      <c r="B2594">
        <f t="shared" si="759"/>
        <v>15861.269064668364</v>
      </c>
      <c r="C2594" t="str">
        <f t="shared" si="743"/>
        <v>-0.0170006862072452-1.17056331089803i</v>
      </c>
      <c r="D2594" t="str">
        <f t="shared" si="744"/>
        <v>3.47647276979673-1.07920746174656i</v>
      </c>
      <c r="E2594" t="str">
        <f t="shared" si="745"/>
        <v>189.497043318449+7.9484445968443i</v>
      </c>
      <c r="F2594" t="str">
        <f t="shared" si="746"/>
        <v>2.90964358127649-9.44430438101522i</v>
      </c>
      <c r="G2594" t="str">
        <f t="shared" si="747"/>
        <v>0.999908475299352-0.00956641645952751i</v>
      </c>
      <c r="H2594" t="str">
        <f t="shared" si="748"/>
        <v>9.68234729902244-121.019158771029i</v>
      </c>
      <c r="I2594" t="str">
        <f t="shared" si="749"/>
        <v>-7.54754752058938-3.0031612573215i</v>
      </c>
      <c r="K2594" t="str">
        <f t="shared" si="750"/>
        <v>0.00328451544492943-0.0131616663586909i</v>
      </c>
      <c r="L2594" t="str">
        <f t="shared" si="751"/>
        <v>0.000833333333333333-0.0508317487550765i</v>
      </c>
      <c r="M2594" t="str">
        <f t="shared" si="752"/>
        <v>0.005-0.0178862517009842i</v>
      </c>
      <c r="N2594">
        <f t="shared" si="753"/>
        <v>89.167922759356557</v>
      </c>
      <c r="O2594">
        <f t="shared" si="754"/>
        <v>1.3688141277171684</v>
      </c>
      <c r="P2594" s="3">
        <f t="shared" si="755"/>
        <v>1.3688141277171684</v>
      </c>
      <c r="Q2594" s="3">
        <f t="shared" si="756"/>
        <v>-90.832077240643443</v>
      </c>
      <c r="R2594">
        <f t="shared" si="757"/>
        <v>89.167922759356557</v>
      </c>
      <c r="S2594">
        <f t="shared" si="758"/>
        <v>15.861269064668365</v>
      </c>
      <c r="T2594">
        <f t="shared" si="741"/>
        <v>1.3688141277171684</v>
      </c>
    </row>
    <row r="2595" spans="1:20" x14ac:dyDescent="0.25">
      <c r="A2595">
        <f t="shared" si="742"/>
        <v>100037.99805275968</v>
      </c>
      <c r="B2595">
        <f t="shared" si="759"/>
        <v>15921.541887114105</v>
      </c>
      <c r="C2595" t="str">
        <f t="shared" si="743"/>
        <v>-0.0156181312656185-1.16776629242334i</v>
      </c>
      <c r="D2595" t="str">
        <f t="shared" si="744"/>
        <v>3.47646019501079-1.07569662716316i</v>
      </c>
      <c r="E2595" t="str">
        <f t="shared" si="745"/>
        <v>189.768593090095+7.89326606005002i</v>
      </c>
      <c r="F2595" t="str">
        <f t="shared" si="746"/>
        <v>2.9096415535201-9.40876302824863i</v>
      </c>
      <c r="G2595" t="str">
        <f t="shared" si="747"/>
        <v>0.999907778454281-0.00960276214981906i</v>
      </c>
      <c r="H2595" t="str">
        <f t="shared" si="748"/>
        <v>9.55268869386148-120.285130530299i</v>
      </c>
      <c r="I2595" t="str">
        <f t="shared" si="749"/>
        <v>-7.47422163329245-2.97811003305129i</v>
      </c>
      <c r="K2595" t="str">
        <f t="shared" si="750"/>
        <v>0.00328050889475199-0.0131133015437882i</v>
      </c>
      <c r="L2595" t="str">
        <f t="shared" si="751"/>
        <v>0.000833333333333333-0.0506393193415785i</v>
      </c>
      <c r="M2595" t="str">
        <f t="shared" si="752"/>
        <v>0.005-0.017818541244256i</v>
      </c>
      <c r="N2595">
        <f t="shared" si="753"/>
        <v>89.233751083810844</v>
      </c>
      <c r="O2595">
        <f t="shared" si="754"/>
        <v>1.347895472438928</v>
      </c>
      <c r="P2595" s="3">
        <f t="shared" si="755"/>
        <v>1.347895472438928</v>
      </c>
      <c r="Q2595" s="3">
        <f t="shared" si="756"/>
        <v>-90.766248916189156</v>
      </c>
      <c r="R2595">
        <f t="shared" si="757"/>
        <v>89.233751083810844</v>
      </c>
      <c r="S2595">
        <f t="shared" si="758"/>
        <v>15.921541887114104</v>
      </c>
      <c r="T2595">
        <f t="shared" si="741"/>
        <v>1.347895472438928</v>
      </c>
    </row>
    <row r="2596" spans="1:20" x14ac:dyDescent="0.25">
      <c r="A2596">
        <f t="shared" si="742"/>
        <v>100418.14244536018</v>
      </c>
      <c r="B2596">
        <f t="shared" si="759"/>
        <v>15982.043746285139</v>
      </c>
      <c r="C2596" t="str">
        <f t="shared" si="743"/>
        <v>-0.0142520076957901-1.16498985438648i</v>
      </c>
      <c r="D2596" t="str">
        <f t="shared" si="744"/>
        <v>3.47644752456692-1.07220126264823i</v>
      </c>
      <c r="E2596" t="str">
        <f t="shared" si="745"/>
        <v>190.042402598832+7.83654520578919i</v>
      </c>
      <c r="F2596" t="str">
        <f t="shared" si="746"/>
        <v>2.90963951032636-9.37335702340049i</v>
      </c>
      <c r="G2596" t="str">
        <f t="shared" si="747"/>
        <v>0.999907076304106-0.00963924587716122i</v>
      </c>
      <c r="H2596" t="str">
        <f t="shared" si="748"/>
        <v>9.42526217952388-119.558163698563i</v>
      </c>
      <c r="I2596" t="str">
        <f t="shared" si="749"/>
        <v>-7.40176272107104-2.95341061304756i</v>
      </c>
      <c r="K2596" t="str">
        <f t="shared" si="750"/>
        <v>0.00327653086421852-0.013065122898086i</v>
      </c>
      <c r="L2596" t="str">
        <f t="shared" si="751"/>
        <v>0.000833333333333333-0.0504476183916902i</v>
      </c>
      <c r="M2596" t="str">
        <f t="shared" si="752"/>
        <v>0.005-0.0177510871132257i</v>
      </c>
      <c r="N2596">
        <f t="shared" si="753"/>
        <v>89.299101915354029</v>
      </c>
      <c r="O2596">
        <f t="shared" si="754"/>
        <v>1.3270927838538495</v>
      </c>
      <c r="P2596" s="3">
        <f t="shared" si="755"/>
        <v>1.3270927838538495</v>
      </c>
      <c r="Q2596" s="3">
        <f t="shared" si="756"/>
        <v>-90.700898084645971</v>
      </c>
      <c r="R2596">
        <f t="shared" si="757"/>
        <v>89.299101915354029</v>
      </c>
      <c r="S2596">
        <f t="shared" si="758"/>
        <v>15.982043746285139</v>
      </c>
      <c r="T2596">
        <f t="shared" si="741"/>
        <v>1.3270927838538495</v>
      </c>
    </row>
    <row r="2597" spans="1:20" x14ac:dyDescent="0.25">
      <c r="A2597">
        <f t="shared" si="742"/>
        <v>100799.73138665255</v>
      </c>
      <c r="B2597">
        <f t="shared" si="759"/>
        <v>16042.775512521022</v>
      </c>
      <c r="C2597" t="str">
        <f t="shared" si="743"/>
        <v>-0.0129022862987748-1.16223397316839i</v>
      </c>
      <c r="D2597" t="str">
        <f t="shared" si="744"/>
        <v>3.47643475773809-1.06872131787187i</v>
      </c>
      <c r="E2597" t="str">
        <f t="shared" si="745"/>
        <v>190.31848980026+7.7782540905865i</v>
      </c>
      <c r="F2597" t="str">
        <f t="shared" si="746"/>
        <v>2.90963745157773-9.33808585713995i</v>
      </c>
      <c r="G2597" t="str">
        <f t="shared" si="747"/>
        <v>0.999906368808449-0.00967586816521871i</v>
      </c>
      <c r="H2597" t="str">
        <f t="shared" si="748"/>
        <v>9.30001931234674-118.838154613364i</v>
      </c>
      <c r="I2597" t="str">
        <f t="shared" si="749"/>
        <v>-7.33015769787747-2.92905590466558i</v>
      </c>
      <c r="K2597" t="str">
        <f t="shared" si="750"/>
        <v>0.00327258112677943-0.0130171297531841i</v>
      </c>
      <c r="L2597" t="str">
        <f t="shared" si="751"/>
        <v>0.000833333333333333-0.0502566431477288i</v>
      </c>
      <c r="M2597" t="str">
        <f t="shared" si="752"/>
        <v>0.005-0.0176838883375431i</v>
      </c>
      <c r="N2597">
        <f t="shared" si="753"/>
        <v>89.363969559972745</v>
      </c>
      <c r="O2597">
        <f t="shared" si="754"/>
        <v>1.3064065071097741</v>
      </c>
      <c r="P2597" s="3">
        <f t="shared" si="755"/>
        <v>1.3064065071097741</v>
      </c>
      <c r="Q2597" s="3">
        <f t="shared" si="756"/>
        <v>-90.636030440027255</v>
      </c>
      <c r="R2597">
        <f t="shared" si="757"/>
        <v>89.363969559972745</v>
      </c>
      <c r="S2597">
        <f t="shared" si="758"/>
        <v>16.042775512521022</v>
      </c>
      <c r="T2597">
        <f t="shared" si="741"/>
        <v>1.3064065071097741</v>
      </c>
    </row>
    <row r="2598" spans="1:20" x14ac:dyDescent="0.25">
      <c r="A2598">
        <f t="shared" si="742"/>
        <v>101182.77036592182</v>
      </c>
      <c r="B2598">
        <f t="shared" si="759"/>
        <v>16103.738059468602</v>
      </c>
      <c r="C2598" t="str">
        <f t="shared" si="743"/>
        <v>-0.0115689397422666-1.15949862567065i</v>
      </c>
      <c r="D2598" t="str">
        <f t="shared" si="744"/>
        <v>3.47642189379188-1.06525674272549i</v>
      </c>
      <c r="E2598" t="str">
        <f t="shared" si="745"/>
        <v>190.596872729064+7.71836426398631i</v>
      </c>
      <c r="F2598" t="str">
        <f t="shared" si="746"/>
        <v>2.90963537715584-9.30294902207621i</v>
      </c>
      <c r="G2598" t="str">
        <f t="shared" si="747"/>
        <v>0.999905655926622-0.00971262953963615i</v>
      </c>
      <c r="H2598" t="str">
        <f t="shared" si="748"/>
        <v>9.17691292310602-118.125001628745i</v>
      </c>
      <c r="I2598" t="str">
        <f t="shared" si="749"/>
        <v>-7.25939372841923-2.90503899544638i</v>
      </c>
      <c r="K2598" t="str">
        <f t="shared" si="750"/>
        <v>0.00326865945748612-0.0129693214430371i</v>
      </c>
      <c r="L2598" t="str">
        <f t="shared" si="751"/>
        <v>0.000833333333333333-0.0500663908624514i</v>
      </c>
      <c r="M2598" t="str">
        <f t="shared" si="752"/>
        <v>0.005-0.0176169439505311i</v>
      </c>
      <c r="N2598">
        <f t="shared" si="753"/>
        <v>89.428348243438904</v>
      </c>
      <c r="O2598">
        <f t="shared" si="754"/>
        <v>1.2858370882747892</v>
      </c>
      <c r="P2598" s="3">
        <f t="shared" si="755"/>
        <v>1.2858370882747892</v>
      </c>
      <c r="Q2598" s="3">
        <f t="shared" si="756"/>
        <v>-90.571651756561096</v>
      </c>
      <c r="R2598">
        <f t="shared" si="757"/>
        <v>89.428348243438904</v>
      </c>
      <c r="S2598">
        <f t="shared" si="758"/>
        <v>16.103738059468601</v>
      </c>
      <c r="T2598">
        <f t="shared" si="741"/>
        <v>1.2858370882747892</v>
      </c>
    </row>
    <row r="2599" spans="1:20" x14ac:dyDescent="0.25">
      <c r="A2599">
        <f t="shared" si="742"/>
        <v>101567.26489331233</v>
      </c>
      <c r="B2599">
        <f t="shared" si="759"/>
        <v>16164.932264094583</v>
      </c>
      <c r="C2599" t="str">
        <f t="shared" si="743"/>
        <v>-0.010251942577745-1.15678378930761i</v>
      </c>
      <c r="D2599" t="str">
        <f t="shared" si="744"/>
        <v>3.47640893199023-1.06180748732102i</v>
      </c>
      <c r="E2599" t="str">
        <f t="shared" si="745"/>
        <v>190.877569496462+7.65684675897311i</v>
      </c>
      <c r="F2599" t="str">
        <f t="shared" si="746"/>
        <v>2.90963328694139-9.26794601275056i</v>
      </c>
      <c r="G2599" t="str">
        <f t="shared" si="747"/>
        <v>0.999904937617626-0.00974953052804547i</v>
      </c>
      <c r="H2599" t="str">
        <f t="shared" si="748"/>
        <v>9.05589707767967-117.418605067574i</v>
      </c>
      <c r="I2599" t="str">
        <f t="shared" si="749"/>
        <v>-7.18945822231747-2.88135314767463i</v>
      </c>
      <c r="K2599" t="str">
        <f t="shared" si="750"/>
        <v>0.00326476563297854-0.0129216973039483i</v>
      </c>
      <c r="L2599" t="str">
        <f t="shared" si="751"/>
        <v>0.000833333333333333-0.0498768587990151i</v>
      </c>
      <c r="M2599" t="str">
        <f t="shared" si="752"/>
        <v>0.005-0.0175502529891722i</v>
      </c>
      <c r="N2599">
        <f t="shared" si="753"/>
        <v>89.492232110169752</v>
      </c>
      <c r="O2599">
        <f t="shared" si="754"/>
        <v>1.2653849742543821</v>
      </c>
      <c r="P2599" s="3">
        <f t="shared" si="755"/>
        <v>1.2653849742543821</v>
      </c>
      <c r="Q2599" s="3">
        <f t="shared" si="756"/>
        <v>-90.507767889830248</v>
      </c>
      <c r="R2599">
        <f t="shared" si="757"/>
        <v>89.492232110169752</v>
      </c>
      <c r="S2599">
        <f t="shared" si="758"/>
        <v>16.164932264094581</v>
      </c>
      <c r="T2599">
        <f t="shared" si="741"/>
        <v>1.2653849742543821</v>
      </c>
    </row>
    <row r="2600" spans="1:20" x14ac:dyDescent="0.25">
      <c r="A2600">
        <f t="shared" si="742"/>
        <v>101953.22049990692</v>
      </c>
      <c r="B2600">
        <f t="shared" si="759"/>
        <v>16226.359006698143</v>
      </c>
      <c r="C2600" t="str">
        <f t="shared" si="743"/>
        <v>-0.00895127125798439-1.15408944199811i</v>
      </c>
      <c r="D2600" t="str">
        <f t="shared" si="744"/>
        <v>3.47639587158944-1.0583735019902i</v>
      </c>
      <c r="E2600" t="str">
        <f t="shared" si="745"/>
        <v>191.160598287496+7.59367208222033i</v>
      </c>
      <c r="F2600" t="str">
        <f t="shared" si="746"/>
        <v>2.90963118081413-9.23307632562936i</v>
      </c>
      <c r="G2600" t="str">
        <f t="shared" si="747"/>
        <v>0.999904213840154-0.00978657166007341i</v>
      </c>
      <c r="H2600" t="str">
        <f t="shared" si="748"/>
        <v>8.93692703910168-116.718867175191i</v>
      </c>
      <c r="I2600" t="str">
        <f t="shared" si="749"/>
        <v>-7.12033882842511-2.85799179312642i</v>
      </c>
      <c r="K2600" t="str">
        <f t="shared" si="750"/>
        <v>0.00326089943147271-0.0128742566745631i</v>
      </c>
      <c r="L2600" t="str">
        <f t="shared" si="751"/>
        <v>0.000833333333333333-0.0496880442309377i</v>
      </c>
      <c r="M2600" t="str">
        <f t="shared" si="752"/>
        <v>0.005-0.0174838144940946i</v>
      </c>
      <c r="N2600">
        <f t="shared" si="753"/>
        <v>89.555615222076298</v>
      </c>
      <c r="O2600">
        <f t="shared" si="754"/>
        <v>1.245050612705124</v>
      </c>
      <c r="P2600" s="3">
        <f t="shared" si="755"/>
        <v>1.245050612705124</v>
      </c>
      <c r="Q2600" s="3">
        <f t="shared" si="756"/>
        <v>-90.444384777923702</v>
      </c>
      <c r="R2600">
        <f t="shared" si="757"/>
        <v>89.555615222076298</v>
      </c>
      <c r="S2600">
        <f t="shared" si="758"/>
        <v>16.226359006698143</v>
      </c>
      <c r="T2600">
        <f t="shared" si="741"/>
        <v>1.245050612705124</v>
      </c>
    </row>
    <row r="2601" spans="1:20" x14ac:dyDescent="0.25">
      <c r="A2601">
        <f t="shared" si="742"/>
        <v>102340.64273780657</v>
      </c>
      <c r="B2601">
        <f t="shared" si="759"/>
        <v>16288.019170923597</v>
      </c>
      <c r="C2601" t="str">
        <f t="shared" si="743"/>
        <v>-0.00766690415504401-1.15141556215711i</v>
      </c>
      <c r="D2601" t="str">
        <f t="shared" si="744"/>
        <v>3.47638271184028-1.05495473728392i</v>
      </c>
      <c r="E2601" t="str">
        <f t="shared" si="745"/>
        <v>191.445977358187+7.52881020415094i</v>
      </c>
      <c r="F2601" t="str">
        <f t="shared" si="746"/>
        <v>2.909629058653-9.19833945909697i</v>
      </c>
      <c r="G2601" t="str">
        <f t="shared" si="747"/>
        <v>0.999903484552581-0.00982375346734882i</v>
      </c>
      <c r="H2601" t="str">
        <f t="shared" si="748"/>
        <v>8.81995923095334-116.025692074313i</v>
      </c>
      <c r="I2601" t="str">
        <f t="shared" si="749"/>
        <v>-7.05202342929732-2.83494852799904i</v>
      </c>
      <c r="K2601" t="str">
        <f t="shared" si="750"/>
        <v>0.00325706063274867-0.0128269988958626i</v>
      </c>
      <c r="L2601" t="str">
        <f t="shared" si="751"/>
        <v>0.000833333333333333-0.0494999444420579i</v>
      </c>
      <c r="M2601" t="str">
        <f t="shared" si="752"/>
        <v>0.005-0.0174176275095583i</v>
      </c>
      <c r="N2601">
        <f t="shared" si="753"/>
        <v>89.618491557397093</v>
      </c>
      <c r="O2601">
        <f t="shared" si="754"/>
        <v>1.2248344519472463</v>
      </c>
      <c r="P2601" s="3">
        <f t="shared" si="755"/>
        <v>1.2248344519472463</v>
      </c>
      <c r="Q2601" s="3">
        <f t="shared" si="756"/>
        <v>-90.381508442602907</v>
      </c>
      <c r="R2601">
        <f t="shared" si="757"/>
        <v>89.618491557397093</v>
      </c>
      <c r="S2601">
        <f t="shared" si="758"/>
        <v>16.288019170923597</v>
      </c>
      <c r="T2601">
        <f t="shared" si="741"/>
        <v>1.2248344519472463</v>
      </c>
    </row>
    <row r="2602" spans="1:20" x14ac:dyDescent="0.25">
      <c r="A2602">
        <f t="shared" si="742"/>
        <v>102729.53718021023</v>
      </c>
      <c r="B2602">
        <f t="shared" si="759"/>
        <v>16349.913643773107</v>
      </c>
      <c r="C2602" t="str">
        <f t="shared" si="743"/>
        <v>-0.00639882157873273-1.14876212868666i</v>
      </c>
      <c r="D2602" t="str">
        <f t="shared" si="744"/>
        <v>3.47636945198781-1.0515511439714i</v>
      </c>
      <c r="E2602" t="str">
        <f t="shared" si="745"/>
        <v>191.733725032522+7.46223054881121i</v>
      </c>
      <c r="F2602" t="str">
        <f t="shared" si="746"/>
        <v>2.90962692033594-9.16373491344841i</v>
      </c>
      <c r="G2602" t="str">
        <f t="shared" si="747"/>
        <v>0.999902749712968-0.00986107648351035i</v>
      </c>
      <c r="H2602" t="str">
        <f t="shared" si="748"/>
        <v>8.70495120203615-115.338985721174i</v>
      </c>
      <c r="I2602" t="str">
        <f t="shared" si="749"/>
        <v>-6.9845001358106-2.81221710801551i</v>
      </c>
      <c r="K2602" t="str">
        <f t="shared" si="750"/>
        <v>0.00325324901813819-0.012779923311157i</v>
      </c>
      <c r="L2602" t="str">
        <f t="shared" si="751"/>
        <v>0.000833333333333333-0.0493125567264972i</v>
      </c>
      <c r="M2602" t="str">
        <f t="shared" si="752"/>
        <v>0.005-0.0173516910834413i</v>
      </c>
      <c r="N2602">
        <f t="shared" si="753"/>
        <v>89.680855009517458</v>
      </c>
      <c r="O2602">
        <f t="shared" si="754"/>
        <v>1.2047369408718598</v>
      </c>
      <c r="P2602" s="3">
        <f t="shared" si="755"/>
        <v>1.2047369408718598</v>
      </c>
      <c r="Q2602" s="3">
        <f t="shared" si="756"/>
        <v>-90.319144990482542</v>
      </c>
      <c r="R2602">
        <f t="shared" si="757"/>
        <v>89.680855009517458</v>
      </c>
      <c r="S2602">
        <f t="shared" si="758"/>
        <v>16.349913643773107</v>
      </c>
      <c r="T2602">
        <f t="shared" si="741"/>
        <v>1.2047369408718598</v>
      </c>
    </row>
    <row r="2603" spans="1:20" x14ac:dyDescent="0.25">
      <c r="A2603">
        <f t="shared" si="742"/>
        <v>103119.90942149503</v>
      </c>
      <c r="B2603">
        <f t="shared" si="759"/>
        <v>16412.043315619445</v>
      </c>
      <c r="C2603" t="str">
        <f t="shared" si="743"/>
        <v>-0.00514700579554855-1.14612912096677i</v>
      </c>
      <c r="D2603" t="str">
        <f t="shared" si="744"/>
        <v>3.47635609127126-1.04816267303953i</v>
      </c>
      <c r="E2603" t="str">
        <f t="shared" si="745"/>
        <v>192.023859699289+7.39390198356081i</v>
      </c>
      <c r="F2603" t="str">
        <f t="shared" si="746"/>
        <v>2.90962476573995-9.12926219088187i</v>
      </c>
      <c r="G2603" t="str">
        <f t="shared" si="747"/>
        <v>0.999902009279055-0.0098985412442138i</v>
      </c>
      <c r="H2603" t="str">
        <f t="shared" si="748"/>
        <v>8.59186159227815-114.658655862854i</v>
      </c>
      <c r="I2603" t="str">
        <f t="shared" si="749"/>
        <v>-6.9177572819257-2.78979144369737i</v>
      </c>
      <c r="K2603" t="str">
        <f t="shared" si="750"/>
        <v>0.0032494643705128-0.0127330292660792i</v>
      </c>
      <c r="L2603" t="str">
        <f t="shared" si="751"/>
        <v>0.000833333333333333-0.0491258783886205i</v>
      </c>
      <c r="M2603" t="str">
        <f t="shared" si="752"/>
        <v>0.005-0.0172860042672258i</v>
      </c>
      <c r="N2603">
        <f t="shared" si="753"/>
        <v>89.7426993857745</v>
      </c>
      <c r="O2603">
        <f t="shared" si="754"/>
        <v>1.1847585288470925</v>
      </c>
      <c r="P2603" s="3">
        <f t="shared" si="755"/>
        <v>1.1847585288470925</v>
      </c>
      <c r="Q2603" s="3">
        <f t="shared" si="756"/>
        <v>-90.2573006142255</v>
      </c>
      <c r="R2603">
        <f t="shared" si="757"/>
        <v>89.7426993857745</v>
      </c>
      <c r="S2603">
        <f t="shared" si="758"/>
        <v>16.412043315619446</v>
      </c>
      <c r="T2603">
        <f t="shared" si="741"/>
        <v>1.1847585288470925</v>
      </c>
    </row>
    <row r="2604" spans="1:20" x14ac:dyDescent="0.25">
      <c r="A2604">
        <f t="shared" si="742"/>
        <v>103511.76507729673</v>
      </c>
      <c r="B2604">
        <f t="shared" si="759"/>
        <v>16474.4090802188</v>
      </c>
      <c r="C2604" t="str">
        <f t="shared" si="743"/>
        <v>-0.00391144104814511-1.14351651884586i</v>
      </c>
      <c r="D2604" t="str">
        <f t="shared" si="744"/>
        <v>3.47634262892421-1.04478927569219i</v>
      </c>
      <c r="E2604" t="str">
        <f t="shared" si="745"/>
        <v>192.316399808737+7.32379280856277i</v>
      </c>
      <c r="F2604" t="str">
        <f t="shared" si="746"/>
        <v>2.90962259474115-9.09492079549207i</v>
      </c>
      <c r="G2604" t="str">
        <f t="shared" si="747"/>
        <v>0.999901263208262-0.00993614828713977i</v>
      </c>
      <c r="H2604" t="str">
        <f t="shared" si="748"/>
        <v>8.48065009982351-113.984611995767i</v>
      </c>
      <c r="I2604" t="str">
        <f t="shared" si="749"/>
        <v>-6.85178341959111-2.76766559579917i</v>
      </c>
      <c r="K2604" t="str">
        <f t="shared" si="750"/>
        <v>0.00324570647427165-0.0126863161085786i</v>
      </c>
      <c r="L2604" t="str">
        <f t="shared" si="751"/>
        <v>0.000833333333333333-0.048939906742997i</v>
      </c>
      <c r="M2604" t="str">
        <f t="shared" si="752"/>
        <v>0.005-0.017220566115985i</v>
      </c>
      <c r="N2604">
        <f t="shared" si="753"/>
        <v>89.80401840624549</v>
      </c>
      <c r="O2604">
        <f t="shared" si="754"/>
        <v>1.1648996656207153</v>
      </c>
      <c r="P2604" s="3">
        <f t="shared" si="755"/>
        <v>1.1648996656207153</v>
      </c>
      <c r="Q2604" s="3">
        <f t="shared" si="756"/>
        <v>-90.19598159375451</v>
      </c>
      <c r="R2604">
        <f t="shared" si="757"/>
        <v>89.80401840624549</v>
      </c>
      <c r="S2604">
        <f t="shared" si="758"/>
        <v>16.474409080218802</v>
      </c>
      <c r="T2604">
        <f t="shared" ref="T2604:T2667" si="760">P2604</f>
        <v>1.1648996656207153</v>
      </c>
    </row>
    <row r="2605" spans="1:20" x14ac:dyDescent="0.25">
      <c r="A2605">
        <f t="shared" ref="A2605:A2668" si="761">2*PI()*B2605</f>
        <v>103905.10978459046</v>
      </c>
      <c r="B2605">
        <f t="shared" si="759"/>
        <v>16537.011834723631</v>
      </c>
      <c r="C2605" t="str">
        <f t="shared" ref="C2605:C2668" si="762">IMPRODUCT(D2605,E2605,$C$40,,K2605,$C$41)</f>
        <v>-0.0026921135752061-1.14092430263075i</v>
      </c>
      <c r="D2605" t="str">
        <f t="shared" ref="D2605:D2668" si="763">IMDIV(IMPRODUCT($C$37,$C$38,COMPLEX(1,A2605/$C$38)),IMSUM(-1*A2605*A2605/$C$39,COMPLEX(0,1*A2605)))</f>
        <v>3.47632906417442-1.04143090334948i</v>
      </c>
      <c r="E2605" t="str">
        <f t="shared" ref="E2605:E2668" si="764">IMDIV(IMPRODUCT(IMSUM(F2605,G2605),$C$29,H2605),IMSUM(1,I2605))</f>
        <v>192.611363869069+7.25187074608569i</v>
      </c>
      <c r="F2605" t="str">
        <f t="shared" ref="F2605:F2668" si="765">IMDIV(IMPRODUCT($C$14,$C$15,COMPLEX(1,A2605/$C$15)),IMSUM(-1*A2605*A2605/$C$16,COMPLEX(0,A2605)))</f>
        <v>2.90962040721472-9.06071023326287i</v>
      </c>
      <c r="G2605" t="str">
        <f t="shared" ref="G2605:G2668" si="766">IMDIV(1,COMPLEX(1,A2605*$C$9*$C$10))</f>
        <v>0.999900511457683-0.00997389815200116i</v>
      </c>
      <c r="H2605" t="str">
        <f t="shared" ref="H2605:H2668" si="767">IMDIV($C$3,IMSUM(K2605,COMPLEX(0,$C$28*A2605)))</f>
        <v>8.37127744926032-113.316765325259i</v>
      </c>
      <c r="I2605" t="str">
        <f t="shared" ref="I2605:I2668" si="768">IMPRODUCT(F2605,$C$29,H2605,$C$31)</f>
        <v>-6.78656731378086-2.74583377089799i</v>
      </c>
      <c r="K2605" t="str">
        <f t="shared" ref="K2605:K2668" si="769">IF($C$26&lt;=0,IMDIV(1,IMSUM(IMDIV(1,L2605),1/$C$18)),IMDIV(1,IMSUM(IMDIV(1,L2605),1/$C$18,IMDIV(1,M2605))))</f>
        <v>0.00324197511532976-0.012639783188914i</v>
      </c>
      <c r="L2605" t="str">
        <f t="shared" ref="L2605:L2668" si="770">IMSUM($C$21/$C$22,IMDIV(1,COMPLEX(0,$C$20*$C$22*A2605)))</f>
        <v>0.000833333333333333-0.0487546391143623i</v>
      </c>
      <c r="M2605" t="str">
        <f t="shared" ref="M2605:M2668" si="771">IMSUM($C$25/$C$26,IMDIV(1,COMPLEX(0,$C$24*$C$26*A2605)))</f>
        <v>0.005-0.0171553756883693i</v>
      </c>
      <c r="N2605">
        <f t="shared" ref="N2605:N2668" si="772">ABS(R2605)</f>
        <v>89.864805702525814</v>
      </c>
      <c r="O2605">
        <f t="shared" ref="O2605:O2668" si="773">ABS(P2605)</f>
        <v>1.1451608012190129</v>
      </c>
      <c r="P2605" s="3">
        <f t="shared" ref="P2605:P2668" si="774">20*LOG10(IMABS(C2605))</f>
        <v>1.1451608012190129</v>
      </c>
      <c r="Q2605" s="3">
        <f t="shared" ref="Q2605:Q2668" si="775">IMARGUMENT(C2605)*180/PI()</f>
        <v>-90.135194297474186</v>
      </c>
      <c r="R2605">
        <f t="shared" ref="R2605:R2668" si="776">IF(Q2605&lt;0,Q2605+180,Q2605-180)</f>
        <v>89.864805702525814</v>
      </c>
      <c r="S2605">
        <f t="shared" ref="S2605:S2668" si="777">B2605/1000</f>
        <v>16.537011834723632</v>
      </c>
      <c r="T2605">
        <f t="shared" si="760"/>
        <v>1.1451608012190129</v>
      </c>
    </row>
    <row r="2606" spans="1:20" x14ac:dyDescent="0.25">
      <c r="A2606">
        <f t="shared" si="761"/>
        <v>104299.9492017719</v>
      </c>
      <c r="B2606">
        <f t="shared" ref="B2606:B2669" si="778">B2605*(1+B$42)</f>
        <v>16599.852479695583</v>
      </c>
      <c r="C2606" t="str">
        <f t="shared" si="762"/>
        <v>-0.0014890116319069-1.13835245307632i</v>
      </c>
      <c r="D2606" t="str">
        <f t="shared" si="763"/>
        <v>3.47631539624369-1.03808750764704i</v>
      </c>
      <c r="E2606" t="str">
        <f t="shared" si="764"/>
        <v>192.908770442749+7.17810292960466i</v>
      </c>
      <c r="F2606" t="str">
        <f t="shared" si="765"/>
        <v>2.90961820303477-9.02663001205989i</v>
      </c>
      <c r="G2606" t="str">
        <f t="shared" si="766"/>
        <v>0.999899753984088-0.0100117913805508i</v>
      </c>
      <c r="H2606" t="str">
        <f t="shared" si="767"/>
        <v>8.26370536094148-112.655028726304i</v>
      </c>
      <c r="I2606" t="str">
        <f t="shared" si="768"/>
        <v>-6.72209793766463-2.72429031713252i</v>
      </c>
      <c r="K2606" t="str">
        <f t="shared" si="769"/>
        <v>0.00323827008110608-0.0125934298596474i</v>
      </c>
      <c r="L2606" t="str">
        <f t="shared" si="770"/>
        <v>0.000833333333333333-0.0485700728375796i</v>
      </c>
      <c r="M2606" t="str">
        <f t="shared" si="771"/>
        <v>0.005-0.0170904320465922i</v>
      </c>
      <c r="N2606">
        <f t="shared" si="772"/>
        <v>89.925054816487645</v>
      </c>
      <c r="O2606">
        <f t="shared" si="773"/>
        <v>1.125542385842885</v>
      </c>
      <c r="P2606" s="3">
        <f t="shared" si="774"/>
        <v>1.125542385842885</v>
      </c>
      <c r="Q2606" s="3">
        <f t="shared" si="775"/>
        <v>-90.074945183512355</v>
      </c>
      <c r="R2606">
        <f t="shared" si="776"/>
        <v>89.925054816487645</v>
      </c>
      <c r="S2606">
        <f t="shared" si="777"/>
        <v>16.599852479695581</v>
      </c>
      <c r="T2606">
        <f t="shared" si="760"/>
        <v>1.125542385842885</v>
      </c>
    </row>
    <row r="2607" spans="1:20" x14ac:dyDescent="0.25">
      <c r="A2607">
        <f t="shared" si="761"/>
        <v>104696.28900873863</v>
      </c>
      <c r="B2607">
        <f t="shared" si="778"/>
        <v>16662.931919118426</v>
      </c>
      <c r="C2607" t="str">
        <f t="shared" si="762"/>
        <v>-0.000302125510855622-1.13580095137482i</v>
      </c>
      <c r="D2607" t="str">
        <f t="shared" si="763"/>
        <v>3.47630162434802-1.03475904043535i</v>
      </c>
      <c r="E2607" t="str">
        <f t="shared" si="764"/>
        <v>193.208638142621+7.10245589269833i</v>
      </c>
      <c r="F2607" t="str">
        <f t="shared" si="765"/>
        <v>2.90961598207463-8.99267964162405i</v>
      </c>
      <c r="G2607" t="str">
        <f t="shared" si="766"/>
        <v>0.999898990743917-0.0100498285165892i</v>
      </c>
      <c r="H2607" t="str">
        <f t="shared" si="767"/>
        <v>8.15789652135698-111.999316705247i</v>
      </c>
      <c r="I2607" t="str">
        <f t="shared" si="768"/>
        <v>-6.65836446790569-2.70302972008605i</v>
      </c>
      <c r="K2607" t="str">
        <f t="shared" si="769"/>
        <v>0.00323459116051178-0.0125472554756379i</v>
      </c>
      <c r="L2607" t="str">
        <f t="shared" si="770"/>
        <v>0.000833333333333333-0.0483862052576008i</v>
      </c>
      <c r="M2607" t="str">
        <f t="shared" si="771"/>
        <v>0.005-0.0170257342564178i</v>
      </c>
      <c r="N2607">
        <f t="shared" si="772"/>
        <v>89.98475919902512</v>
      </c>
      <c r="O2607">
        <f t="shared" si="773"/>
        <v>1.1060448697610992</v>
      </c>
      <c r="P2607" s="3">
        <f t="shared" si="774"/>
        <v>1.1060448697610992</v>
      </c>
      <c r="Q2607" s="3">
        <f t="shared" si="775"/>
        <v>-90.01524080097488</v>
      </c>
      <c r="R2607">
        <f t="shared" si="776"/>
        <v>89.98475919902512</v>
      </c>
      <c r="S2607">
        <f t="shared" si="777"/>
        <v>16.662931919118424</v>
      </c>
      <c r="T2607">
        <f t="shared" si="760"/>
        <v>1.1060448697610992</v>
      </c>
    </row>
    <row r="2608" spans="1:20" x14ac:dyDescent="0.25">
      <c r="A2608">
        <f t="shared" si="761"/>
        <v>105094.13490697184</v>
      </c>
      <c r="B2608">
        <f t="shared" si="778"/>
        <v>16726.251060411076</v>
      </c>
      <c r="C2608" t="str">
        <f t="shared" si="762"/>
        <v>0.000868552436467107-1.13326977914461i</v>
      </c>
      <c r="D2608" t="str">
        <f t="shared" si="763"/>
        <v>3.47628774769748-1.03144545377904i</v>
      </c>
      <c r="E2608" t="str">
        <f t="shared" si="764"/>
        <v>193.51098562784+7.02489555774664i</v>
      </c>
      <c r="F2608" t="str">
        <f t="shared" si="765"/>
        <v>2.90961374420657-8.95885863356405i</v>
      </c>
      <c r="G2608" t="str">
        <f t="shared" si="766"/>
        <v>0.999898221693278-0.010088010105972i</v>
      </c>
      <c r="H2608" t="str">
        <f t="shared" si="767"/>
        <v>8.05381455451623-111.349545362564i</v>
      </c>
      <c r="I2608" t="str">
        <f t="shared" si="768"/>
        <v>-6.59535628008168-2.6820465988071i</v>
      </c>
      <c r="K2608" t="str">
        <f t="shared" si="769"/>
        <v>0.00323093814393857-0.0125012593940346i</v>
      </c>
      <c r="L2608" t="str">
        <f t="shared" si="770"/>
        <v>0.000833333333333333-0.048203033729429i</v>
      </c>
      <c r="M2608" t="str">
        <f t="shared" si="771"/>
        <v>0.005-0.0169612813871466i</v>
      </c>
      <c r="N2608">
        <f t="shared" si="772"/>
        <v>90.043912208785144</v>
      </c>
      <c r="O2608">
        <f t="shared" si="773"/>
        <v>1.0866687031990063</v>
      </c>
      <c r="P2608" s="3">
        <f t="shared" si="774"/>
        <v>1.0866687031990063</v>
      </c>
      <c r="Q2608" s="3">
        <f t="shared" si="775"/>
        <v>-89.956087791214856</v>
      </c>
      <c r="R2608">
        <f t="shared" si="776"/>
        <v>90.043912208785144</v>
      </c>
      <c r="S2608">
        <f t="shared" si="777"/>
        <v>16.726251060411077</v>
      </c>
      <c r="T2608">
        <f t="shared" si="760"/>
        <v>1.0866687031990063</v>
      </c>
    </row>
    <row r="2609" spans="1:20" x14ac:dyDescent="0.25">
      <c r="A2609">
        <f t="shared" si="761"/>
        <v>105493.49261961835</v>
      </c>
      <c r="B2609">
        <f t="shared" si="778"/>
        <v>16789.81081444064</v>
      </c>
      <c r="C2609" t="str">
        <f t="shared" si="762"/>
        <v>0.00202302777772384-1.13075891841859i</v>
      </c>
      <c r="D2609" t="str">
        <f t="shared" si="763"/>
        <v>3.47627376549607-1.02814669995619i</v>
      </c>
      <c r="E2609" t="str">
        <f t="shared" si="764"/>
        <v>193.815831599595+6.94538722442016i</v>
      </c>
      <c r="F2609" t="str">
        <f t="shared" si="765"/>
        <v>2.90961148930187-8.92516650134941i</v>
      </c>
      <c r="G2609" t="str">
        <f t="shared" si="766"/>
        <v>0.999897446787945-0.0101263366966176i</v>
      </c>
      <c r="H2609" t="str">
        <f t="shared" si="767"/>
        <v>7.95142399430243-110.705632356622i</v>
      </c>
      <c r="I2609" t="str">
        <f t="shared" si="768"/>
        <v>-6.53306294422638-2.6613357019634i</v>
      </c>
      <c r="K2609" t="str">
        <f t="shared" si="769"/>
        <v>0.00322731082324709-0.0124554409742703i</v>
      </c>
      <c r="L2609" t="str">
        <f t="shared" si="770"/>
        <v>0.000833333333333333-0.0480205556180801i</v>
      </c>
      <c r="M2609" t="str">
        <f t="shared" si="771"/>
        <v>0.005-0.0168970725116026i</v>
      </c>
      <c r="N2609">
        <f t="shared" si="772"/>
        <v>90.102507110881717</v>
      </c>
      <c r="O2609">
        <f t="shared" si="773"/>
        <v>1.0674143362247803</v>
      </c>
      <c r="P2609" s="3">
        <f t="shared" si="774"/>
        <v>1.0674143362247803</v>
      </c>
      <c r="Q2609" s="3">
        <f t="shared" si="775"/>
        <v>-89.897492889118283</v>
      </c>
      <c r="R2609">
        <f t="shared" si="776"/>
        <v>90.102507110881717</v>
      </c>
      <c r="S2609">
        <f t="shared" si="777"/>
        <v>16.789810814440639</v>
      </c>
      <c r="T2609">
        <f t="shared" si="760"/>
        <v>1.0674143362247803</v>
      </c>
    </row>
    <row r="2610" spans="1:20" x14ac:dyDescent="0.25">
      <c r="A2610">
        <f t="shared" si="761"/>
        <v>105894.3678915729</v>
      </c>
      <c r="B2610">
        <f t="shared" si="778"/>
        <v>16853.612095535515</v>
      </c>
      <c r="C2610" t="str">
        <f t="shared" si="762"/>
        <v>0.0031613039772504-1.12826835163206i</v>
      </c>
      <c r="D2610" t="str">
        <f t="shared" si="763"/>
        <v>3.47625967694177-1.02486273145757i</v>
      </c>
      <c r="E2610" t="str">
        <f t="shared" si="764"/>
        <v>194.12319479662+6.86389555795837i</v>
      </c>
      <c r="F2610" t="str">
        <f t="shared" si="765"/>
        <v>2.90960921723084-8.89160276030347i</v>
      </c>
      <c r="G2610" t="str">
        <f t="shared" si="766"/>
        <v>0.999896665983357-0.0101648088385151i</v>
      </c>
      <c r="H2610" t="str">
        <f t="shared" si="767"/>
        <v>7.8506902577618-110.06749686839i</v>
      </c>
      <c r="I2610" t="str">
        <f t="shared" si="768"/>
        <v>-6.47147422048757-2.6408919041237i</v>
      </c>
      <c r="K2610" t="str">
        <f t="shared" si="769"/>
        <v>0.00322370899175555-0.0124097995780552i</v>
      </c>
      <c r="L2610" t="str">
        <f t="shared" si="770"/>
        <v>0.000833333333333333-0.0478387682985457i</v>
      </c>
      <c r="M2610" t="str">
        <f t="shared" si="771"/>
        <v>0.005-0.0168331067061193i</v>
      </c>
      <c r="N2610">
        <f t="shared" si="772"/>
        <v>90.16053707559719</v>
      </c>
      <c r="O2610">
        <f t="shared" si="773"/>
        <v>1.0482822186311989</v>
      </c>
      <c r="P2610" s="3">
        <f t="shared" si="774"/>
        <v>1.0482822186311989</v>
      </c>
      <c r="Q2610" s="3">
        <f t="shared" si="775"/>
        <v>-89.83946292440281</v>
      </c>
      <c r="R2610">
        <f t="shared" si="776"/>
        <v>90.16053707559719</v>
      </c>
      <c r="S2610">
        <f t="shared" si="777"/>
        <v>16.853612095535514</v>
      </c>
      <c r="T2610">
        <f t="shared" si="760"/>
        <v>1.0482822186311989</v>
      </c>
    </row>
    <row r="2611" spans="1:20" x14ac:dyDescent="0.25">
      <c r="A2611">
        <f t="shared" si="761"/>
        <v>106296.76648956088</v>
      </c>
      <c r="B2611">
        <f t="shared" si="778"/>
        <v>16917.655821498549</v>
      </c>
      <c r="C2611" t="str">
        <f t="shared" si="762"/>
        <v>0.00428338237296672-1.12579806161021i</v>
      </c>
      <c r="D2611" t="str">
        <f t="shared" si="763"/>
        <v>3.47624548122653-1.02159350098609i</v>
      </c>
      <c r="E2611" t="str">
        <f t="shared" si="764"/>
        <v>194.433093990493+6.78038457723612i</v>
      </c>
      <c r="F2611" t="str">
        <f t="shared" si="765"/>
        <v>2.90960692786287-8.85816692759669i</v>
      </c>
      <c r="G2611" t="str">
        <f t="shared" si="766"/>
        <v>0.999895879234613-0.010203427083732i</v>
      </c>
      <c r="H2611" t="str">
        <f t="shared" si="767"/>
        <v>7.75157961929068-109.43505956709i</v>
      </c>
      <c r="I2611" t="str">
        <f t="shared" si="768"/>
        <v>-6.41058005489866-2.62071020216274i</v>
      </c>
      <c r="K2611" t="str">
        <f t="shared" si="769"/>
        <v>0.00322013244422805-0.0123643345693701i</v>
      </c>
      <c r="L2611" t="str">
        <f t="shared" si="770"/>
        <v>0.000833333333333333-0.0476576691557539i</v>
      </c>
      <c r="M2611" t="str">
        <f t="shared" si="771"/>
        <v>0.005-0.0167693830505273i</v>
      </c>
      <c r="N2611">
        <f t="shared" si="772"/>
        <v>90.217995177063756</v>
      </c>
      <c r="O2611">
        <f t="shared" si="773"/>
        <v>1.0292727998145716</v>
      </c>
      <c r="P2611" s="3">
        <f t="shared" si="774"/>
        <v>1.0292727998145716</v>
      </c>
      <c r="Q2611" s="3">
        <f t="shared" si="775"/>
        <v>-89.782004822936244</v>
      </c>
      <c r="R2611">
        <f t="shared" si="776"/>
        <v>90.217995177063756</v>
      </c>
      <c r="S2611">
        <f t="shared" si="777"/>
        <v>16.917655821498549</v>
      </c>
      <c r="T2611">
        <f t="shared" si="760"/>
        <v>1.0292727998145716</v>
      </c>
    </row>
    <row r="2612" spans="1:20" x14ac:dyDescent="0.25">
      <c r="A2612">
        <f t="shared" si="761"/>
        <v>106700.69420222122</v>
      </c>
      <c r="B2612">
        <f t="shared" si="778"/>
        <v>16981.942913620245</v>
      </c>
      <c r="C2612" t="str">
        <f t="shared" si="762"/>
        <v>0.00538926215282715-1.12334803155506i</v>
      </c>
      <c r="D2612" t="str">
        <f t="shared" si="763"/>
        <v>3.47623117753614-1.01833896145598i</v>
      </c>
      <c r="E2612" t="str">
        <f t="shared" si="764"/>
        <v>194.745547980716+6.69481764261232i</v>
      </c>
      <c r="F2612" t="str">
        <f t="shared" si="765"/>
        <v>2.90960462106631-8.82485852223935i</v>
      </c>
      <c r="G2612" t="str">
        <f t="shared" si="766"/>
        <v>0.99989508649647-0.010242191986422i</v>
      </c>
      <c r="H2612" t="str">
        <f t="shared" si="767"/>
        <v>7.65405918568876-108.808242576747i</v>
      </c>
      <c r="I2612" t="str">
        <f t="shared" si="768"/>
        <v>-6.35037057525945-2.60078571178455i</v>
      </c>
      <c r="K2612" t="str">
        <f t="shared" si="769"/>
        <v>0.00321658097686342-0.0123190453144602i</v>
      </c>
      <c r="L2612" t="str">
        <f t="shared" si="770"/>
        <v>0.000833333333333333-0.0474772555845326i</v>
      </c>
      <c r="M2612" t="str">
        <f t="shared" si="771"/>
        <v>0.005-0.0167059006281404i</v>
      </c>
      <c r="N2612">
        <f t="shared" si="772"/>
        <v>90.274874391933452</v>
      </c>
      <c r="O2612">
        <f t="shared" si="773"/>
        <v>1.0103865286494444</v>
      </c>
      <c r="P2612" s="3">
        <f t="shared" si="774"/>
        <v>1.0103865286494444</v>
      </c>
      <c r="Q2612" s="3">
        <f t="shared" si="775"/>
        <v>-89.725125608066548</v>
      </c>
      <c r="R2612">
        <f t="shared" si="776"/>
        <v>90.274874391933452</v>
      </c>
      <c r="S2612">
        <f t="shared" si="777"/>
        <v>16.981942913620244</v>
      </c>
      <c r="T2612">
        <f t="shared" si="760"/>
        <v>1.0103865286494444</v>
      </c>
    </row>
    <row r="2613" spans="1:20" x14ac:dyDescent="0.25">
      <c r="A2613">
        <f t="shared" si="761"/>
        <v>107106.15684018965</v>
      </c>
      <c r="B2613">
        <f t="shared" si="778"/>
        <v>17046.474296692002</v>
      </c>
      <c r="C2613" t="str">
        <f t="shared" si="762"/>
        <v>0.00647894033070628-1.12091824503178i</v>
      </c>
      <c r="D2613" t="str">
        <f t="shared" si="763"/>
        <v>3.4762167650502-1.01509906599215i</v>
      </c>
      <c r="E2613" t="str">
        <f t="shared" si="764"/>
        <v>195.060575589536+6.60715744356474i</v>
      </c>
      <c r="F2613" t="str">
        <f t="shared" si="765"/>
        <v>2.90960229670845-8.79167706507469i</v>
      </c>
      <c r="G2613" t="str">
        <f t="shared" si="766"/>
        <v>0.999894287723341-0.0102811041028326i</v>
      </c>
      <c r="H2613" t="str">
        <f t="shared" si="767"/>
        <v>7.55809687204367-108.186969443616i</v>
      </c>
      <c r="I2613" t="str">
        <f t="shared" si="768"/>
        <v>-6.29083608712377-2.58111366415996i</v>
      </c>
      <c r="K2613" t="str">
        <f t="shared" si="769"/>
        <v>0.00321305438728387-0.012273931181828i</v>
      </c>
      <c r="L2613" t="str">
        <f t="shared" si="770"/>
        <v>0.000833333333333333-0.0472975249895724i</v>
      </c>
      <c r="M2613" t="str">
        <f t="shared" si="771"/>
        <v>0.005-0.0166426585257425i</v>
      </c>
      <c r="N2613">
        <f t="shared" si="772"/>
        <v>90.331167598031897</v>
      </c>
      <c r="O2613">
        <f t="shared" si="773"/>
        <v>0.9916238533585966</v>
      </c>
      <c r="P2613" s="3">
        <f t="shared" si="774"/>
        <v>0.9916238533585966</v>
      </c>
      <c r="Q2613" s="3">
        <f t="shared" si="775"/>
        <v>-89.668832401968103</v>
      </c>
      <c r="R2613">
        <f t="shared" si="776"/>
        <v>90.331167598031897</v>
      </c>
      <c r="S2613">
        <f t="shared" si="777"/>
        <v>17.046474296692001</v>
      </c>
      <c r="T2613">
        <f t="shared" si="760"/>
        <v>0.9916238533585966</v>
      </c>
    </row>
    <row r="2614" spans="1:20" x14ac:dyDescent="0.25">
      <c r="A2614">
        <f t="shared" si="761"/>
        <v>107513.16023618239</v>
      </c>
      <c r="B2614">
        <f t="shared" si="778"/>
        <v>17111.250899019433</v>
      </c>
      <c r="C2614" t="str">
        <f t="shared" si="762"/>
        <v>0.00755241172166826-1.11850868595474i</v>
      </c>
      <c r="D2614" t="str">
        <f t="shared" si="763"/>
        <v>3.47620224294215-1.01187376792955i</v>
      </c>
      <c r="E2614" t="str">
        <f t="shared" si="764"/>
        <v>195.378195656556+6.51736598609678i</v>
      </c>
      <c r="F2614" t="str">
        <f t="shared" si="765"/>
        <v>2.9095999546557-8.75862207877237i</v>
      </c>
      <c r="G2614" t="str">
        <f t="shared" si="766"/>
        <v>0.999893482869293-0.0103201639913127i</v>
      </c>
      <c r="H2614" t="str">
        <f t="shared" si="767"/>
        <v>7.46366137841758-107.571165104464i</v>
      </c>
      <c r="I2614" t="str">
        <f t="shared" si="768"/>
        <v>-6.23196706989112-2.56168940267414i</v>
      </c>
      <c r="K2614" t="str">
        <f t="shared" si="769"/>
        <v>0.00320955247452386-0.0122289915422279i</v>
      </c>
      <c r="L2614" t="str">
        <f t="shared" si="770"/>
        <v>0.000833333333333333-0.0471184747853878i</v>
      </c>
      <c r="M2614" t="str">
        <f t="shared" si="771"/>
        <v>0.005-0.016579655833575i</v>
      </c>
      <c r="N2614">
        <f t="shared" si="772"/>
        <v>90.386867572992841</v>
      </c>
      <c r="O2614">
        <f t="shared" si="773"/>
        <v>0.97298522138110788</v>
      </c>
      <c r="P2614" s="3">
        <f t="shared" si="774"/>
        <v>0.97298522138110788</v>
      </c>
      <c r="Q2614" s="3">
        <f t="shared" si="775"/>
        <v>-89.613132427007159</v>
      </c>
      <c r="R2614">
        <f t="shared" si="776"/>
        <v>90.386867572992841</v>
      </c>
      <c r="S2614">
        <f t="shared" si="777"/>
        <v>17.111250899019431</v>
      </c>
      <c r="T2614">
        <f t="shared" si="760"/>
        <v>0.97298522138110788</v>
      </c>
    </row>
    <row r="2615" spans="1:20" x14ac:dyDescent="0.25">
      <c r="A2615">
        <f t="shared" si="761"/>
        <v>107921.71024507987</v>
      </c>
      <c r="B2615">
        <f t="shared" si="778"/>
        <v>17176.273652435706</v>
      </c>
      <c r="C2615" t="str">
        <f t="shared" si="762"/>
        <v>0.00860966891676745-1.11611933857262i</v>
      </c>
      <c r="D2615" t="str">
        <f t="shared" si="763"/>
        <v>3.47618761037908-1.00866302081242i</v>
      </c>
      <c r="E2615" t="str">
        <f t="shared" si="764"/>
        <v>195.698427033067+6.42540457992586i</v>
      </c>
      <c r="F2615" t="str">
        <f t="shared" si="765"/>
        <v>2.90959759477331-8.72569308782095i</v>
      </c>
      <c r="G2615" t="str">
        <f t="shared" si="766"/>
        <v>0.999892671888043-0.0103593722123213i</v>
      </c>
      <c r="H2615" t="str">
        <f t="shared" si="767"/>
        <v>7.37072216730311-106.960755855676i</v>
      </c>
      <c r="I2615" t="str">
        <f t="shared" si="768"/>
        <v>-6.17375417299792-2.54250837977952i</v>
      </c>
      <c r="K2615" t="str">
        <f t="shared" si="769"/>
        <v>0.00320607503901888-0.0121842257686582i</v>
      </c>
      <c r="L2615" t="str">
        <f t="shared" si="770"/>
        <v>0.000833333333333333-0.0469401023962818i</v>
      </c>
      <c r="M2615" t="str">
        <f t="shared" si="771"/>
        <v>0.005-0.0165168916453227i</v>
      </c>
      <c r="N2615">
        <f t="shared" si="772"/>
        <v>90.441966992882044</v>
      </c>
      <c r="O2615">
        <f t="shared" si="773"/>
        <v>0.95447107923331209</v>
      </c>
      <c r="P2615" s="3">
        <f t="shared" si="774"/>
        <v>0.95447107923331209</v>
      </c>
      <c r="Q2615" s="3">
        <f t="shared" si="775"/>
        <v>-89.558033007117956</v>
      </c>
      <c r="R2615">
        <f t="shared" si="776"/>
        <v>90.441966992882044</v>
      </c>
      <c r="S2615">
        <f t="shared" si="777"/>
        <v>17.176273652435707</v>
      </c>
      <c r="T2615">
        <f t="shared" si="760"/>
        <v>0.95447107923331209</v>
      </c>
    </row>
    <row r="2616" spans="1:20" x14ac:dyDescent="0.25">
      <c r="A2616">
        <f t="shared" si="761"/>
        <v>108331.81274401119</v>
      </c>
      <c r="B2616">
        <f t="shared" si="778"/>
        <v>17241.543492314962</v>
      </c>
      <c r="C2616" t="str">
        <f t="shared" si="762"/>
        <v>0.00965070225719589-1.11375018745338i</v>
      </c>
      <c r="D2616" t="str">
        <f t="shared" si="763"/>
        <v>3.47617286652185-1.00546677839368i</v>
      </c>
      <c r="E2616" t="str">
        <f t="shared" si="764"/>
        <v>196.021288576137+6.33123382544068i</v>
      </c>
      <c r="F2616" t="str">
        <f t="shared" si="765"/>
        <v>2.90959521692563-8.69288961852178i</v>
      </c>
      <c r="G2616" t="str">
        <f t="shared" si="766"/>
        <v>0.999891854732955-0.0103987293284345i</v>
      </c>
      <c r="H2616" t="str">
        <f t="shared" si="767"/>
        <v>7.27924944182369-106.355669323161i</v>
      </c>
      <c r="I2616" t="str">
        <f t="shared" si="768"/>
        <v>-6.11618821220726-2.52356615395112i</v>
      </c>
      <c r="K2616" t="str">
        <f t="shared" si="769"/>
        <v>0.00320262188259453-0.0121396332363561i</v>
      </c>
      <c r="L2616" t="str">
        <f t="shared" si="770"/>
        <v>0.000833333333333333-0.046762405256308i</v>
      </c>
      <c r="M2616" t="str">
        <f t="shared" si="771"/>
        <v>0.005-0.0164543650581019i</v>
      </c>
      <c r="N2616">
        <f t="shared" si="772"/>
        <v>90.496458430800573</v>
      </c>
      <c r="O2616">
        <f t="shared" si="773"/>
        <v>0.93608187236891882</v>
      </c>
      <c r="P2616" s="3">
        <f t="shared" si="774"/>
        <v>0.93608187236891882</v>
      </c>
      <c r="Q2616" s="3">
        <f t="shared" si="775"/>
        <v>-89.503541569199427</v>
      </c>
      <c r="R2616">
        <f t="shared" si="776"/>
        <v>90.496458430800573</v>
      </c>
      <c r="S2616">
        <f t="shared" si="777"/>
        <v>17.241543492314964</v>
      </c>
      <c r="T2616">
        <f t="shared" si="760"/>
        <v>0.93608187236891882</v>
      </c>
    </row>
    <row r="2617" spans="1:20" x14ac:dyDescent="0.25">
      <c r="A2617">
        <f t="shared" si="761"/>
        <v>108743.47363243843</v>
      </c>
      <c r="B2617">
        <f t="shared" si="778"/>
        <v>17307.061357585761</v>
      </c>
      <c r="C2617" t="str">
        <f t="shared" si="762"/>
        <v>0.0106754998079258-1.1114012174682i</v>
      </c>
      <c r="D2617" t="str">
        <f t="shared" si="763"/>
        <v>3.47615801052491-1.0022849946342i</v>
      </c>
      <c r="E2617" t="str">
        <f t="shared" si="764"/>
        <v>196.346799142417+6.23481360043237i</v>
      </c>
      <c r="F2617" t="str">
        <f t="shared" si="765"/>
        <v>2.9095928209759-8.66021119898162i</v>
      </c>
      <c r="G2617" t="str">
        <f t="shared" si="766"/>
        <v>0.99989103135704-0.0104382359043539i</v>
      </c>
      <c r="H2617" t="str">
        <f t="shared" si="767"/>
        <v>7.18921412464653-105.755834433039i</v>
      </c>
      <c r="I2617" t="str">
        <f t="shared" si="768"/>
        <v>-6.0592601659927-2.50485838673958i</v>
      </c>
      <c r="K2617" t="str">
        <f t="shared" si="769"/>
        <v>0.0031991928084554-0.0120952133227899i</v>
      </c>
      <c r="L2617" t="str">
        <f t="shared" si="770"/>
        <v>0.000833333333333333-0.046585380809233i</v>
      </c>
      <c r="M2617" t="str">
        <f t="shared" si="771"/>
        <v>0.005-0.0163920751724466i</v>
      </c>
      <c r="N2617">
        <f t="shared" si="772"/>
        <v>90.550334355476068</v>
      </c>
      <c r="O2617">
        <f t="shared" si="773"/>
        <v>0.91781804503148368</v>
      </c>
      <c r="P2617" s="3">
        <f t="shared" si="774"/>
        <v>0.91781804503148368</v>
      </c>
      <c r="Q2617" s="3">
        <f t="shared" si="775"/>
        <v>-89.449665644523932</v>
      </c>
      <c r="R2617">
        <f t="shared" si="776"/>
        <v>90.550334355476068</v>
      </c>
      <c r="S2617">
        <f t="shared" si="777"/>
        <v>17.307061357585759</v>
      </c>
      <c r="T2617">
        <f t="shared" si="760"/>
        <v>0.91781804503148368</v>
      </c>
    </row>
    <row r="2618" spans="1:20" x14ac:dyDescent="0.25">
      <c r="A2618">
        <f t="shared" si="761"/>
        <v>109156.69883224169</v>
      </c>
      <c r="B2618">
        <f t="shared" si="778"/>
        <v>17372.828190744585</v>
      </c>
      <c r="C2618" t="str">
        <f t="shared" si="762"/>
        <v>0.0116840473307092-1.10907241377507i</v>
      </c>
      <c r="D2618" t="str">
        <f t="shared" si="763"/>
        <v>3.47614304153627-0.999117623702154i</v>
      </c>
      <c r="E2618" t="str">
        <f t="shared" si="764"/>
        <v>196.674977581675+6.13610304658813i</v>
      </c>
      <c r="F2618" t="str">
        <f t="shared" si="765"/>
        <v>2.90959040678632-8.62765735910606i</v>
      </c>
      <c r="G2618" t="str">
        <f t="shared" si="766"/>
        <v>0.99989020171295-0.0104778925069142i</v>
      </c>
      <c r="H2618" t="str">
        <f t="shared" si="767"/>
        <v>7.10058783758572-105.161181383078i</v>
      </c>
      <c r="I2618" t="str">
        <f t="shared" si="768"/>
        <v>-6.00296117201426-2.48638083991906i</v>
      </c>
      <c r="K2618" t="str">
        <f t="shared" si="769"/>
        <v>0.00319578762117432-0.0120509654076533i</v>
      </c>
      <c r="L2618" t="str">
        <f t="shared" si="770"/>
        <v>0.000833333333333333-0.0464090265085006i</v>
      </c>
      <c r="M2618" t="str">
        <f t="shared" si="771"/>
        <v>0.005-0.0163300210922959i</v>
      </c>
      <c r="N2618">
        <f t="shared" si="772"/>
        <v>90.603587129834423</v>
      </c>
      <c r="O2618">
        <f t="shared" si="773"/>
        <v>0.89968004010449887</v>
      </c>
      <c r="P2618" s="3">
        <f t="shared" si="774"/>
        <v>0.89968004010449887</v>
      </c>
      <c r="Q2618" s="3">
        <f t="shared" si="775"/>
        <v>-89.396412870165577</v>
      </c>
      <c r="R2618">
        <f t="shared" si="776"/>
        <v>90.603587129834423</v>
      </c>
      <c r="S2618">
        <f t="shared" si="777"/>
        <v>17.372828190744585</v>
      </c>
      <c r="T2618">
        <f t="shared" si="760"/>
        <v>0.89968004010449887</v>
      </c>
    </row>
    <row r="2619" spans="1:20" x14ac:dyDescent="0.25">
      <c r="A2619">
        <f t="shared" si="761"/>
        <v>109571.49428780422</v>
      </c>
      <c r="B2619">
        <f t="shared" si="778"/>
        <v>17438.844937869417</v>
      </c>
      <c r="C2619" t="str">
        <f t="shared" si="762"/>
        <v>0.01267632825653-1.10676376180169i</v>
      </c>
      <c r="D2619" t="str">
        <f t="shared" si="763"/>
        <v>3.4761279586976-0.995964619972397i</v>
      </c>
      <c r="E2619" t="str">
        <f t="shared" si="764"/>
        <v>197.005842730031+6.03506055575449i</v>
      </c>
      <c r="F2619" t="str">
        <f t="shared" si="765"/>
        <v>2.90958797421813-8.595227630593i</v>
      </c>
      <c r="G2619" t="str">
        <f t="shared" si="766"/>
        <v>0.999889365752977-0.0105176997050917i</v>
      </c>
      <c r="H2619" t="str">
        <f t="shared" si="767"/>
        <v>7.01334288186735-104.571641614875i</v>
      </c>
      <c r="I2619" t="str">
        <f t="shared" si="768"/>
        <v>-5.9472825236845-2.46812937272644i</v>
      </c>
      <c r="K2619" t="str">
        <f t="shared" si="769"/>
        <v>0.00319240612668149-0.0120068888728586i</v>
      </c>
      <c r="L2619" t="str">
        <f t="shared" si="770"/>
        <v>0.000833333333333333-0.0462333398171951i</v>
      </c>
      <c r="M2619" t="str">
        <f t="shared" si="771"/>
        <v>0.005-0.016268201924981i</v>
      </c>
      <c r="N2619">
        <f t="shared" si="772"/>
        <v>90.656209009557656</v>
      </c>
      <c r="O2619">
        <f t="shared" si="773"/>
        <v>0.88166829895657095</v>
      </c>
      <c r="P2619" s="3">
        <f t="shared" si="774"/>
        <v>0.88166829895657095</v>
      </c>
      <c r="Q2619" s="3">
        <f t="shared" si="775"/>
        <v>-89.343790990442344</v>
      </c>
      <c r="R2619">
        <f t="shared" si="776"/>
        <v>90.656209009557656</v>
      </c>
      <c r="S2619">
        <f t="shared" si="777"/>
        <v>17.438844937869415</v>
      </c>
      <c r="T2619">
        <f t="shared" si="760"/>
        <v>0.88166829895657095</v>
      </c>
    </row>
    <row r="2620" spans="1:20" x14ac:dyDescent="0.25">
      <c r="A2620">
        <f t="shared" si="761"/>
        <v>109987.86596609789</v>
      </c>
      <c r="B2620">
        <f t="shared" si="778"/>
        <v>17505.112548633322</v>
      </c>
      <c r="C2620" t="str">
        <f t="shared" si="762"/>
        <v>0.0136523236574564-1.10447524722759i</v>
      </c>
      <c r="D2620" t="str">
        <f t="shared" si="763"/>
        <v>3.47611276114392-0.992825938025707i</v>
      </c>
      <c r="E2620" t="str">
        <f t="shared" si="764"/>
        <v>197.339413402901+5.93164375596198i</v>
      </c>
      <c r="F2620" t="str">
        <f t="shared" si="765"/>
        <v>2.90958552313138-8.56292154692532i</v>
      </c>
      <c r="G2620" t="str">
        <f t="shared" si="766"/>
        <v>0.999888523429051-0.0105576580700116i</v>
      </c>
      <c r="H2620" t="str">
        <f t="shared" si="767"/>
        <v>6.92745221903368-103.987147786737i</v>
      </c>
      <c r="I2620" t="str">
        <f t="shared" si="768"/>
        <v>-5.8922156668201-2.45009993918789i</v>
      </c>
      <c r="K2620" t="str">
        <f t="shared" si="769"/>
        <v>0.00318904813225372-0.0119629831025303i</v>
      </c>
      <c r="L2620" t="str">
        <f t="shared" si="770"/>
        <v>0.000833333333333333-0.0460583182080048i</v>
      </c>
      <c r="M2620" t="str">
        <f t="shared" si="771"/>
        <v>0.005-0.0162066167812124i</v>
      </c>
      <c r="N2620">
        <f t="shared" si="772"/>
        <v>90.708192141625418</v>
      </c>
      <c r="O2620">
        <f t="shared" si="773"/>
        <v>0.86378326128106142</v>
      </c>
      <c r="P2620" s="3">
        <f t="shared" si="774"/>
        <v>0.86378326128106142</v>
      </c>
      <c r="Q2620" s="3">
        <f t="shared" si="775"/>
        <v>-89.291807858374582</v>
      </c>
      <c r="R2620">
        <f t="shared" si="776"/>
        <v>90.708192141625418</v>
      </c>
      <c r="S2620">
        <f t="shared" si="777"/>
        <v>17.505112548633321</v>
      </c>
      <c r="T2620">
        <f t="shared" si="760"/>
        <v>0.86378326128106142</v>
      </c>
    </row>
    <row r="2621" spans="1:20" x14ac:dyDescent="0.25">
      <c r="A2621">
        <f t="shared" si="761"/>
        <v>110405.81985676907</v>
      </c>
      <c r="B2621">
        <f t="shared" si="778"/>
        <v>17571.631976318131</v>
      </c>
      <c r="C2621" t="str">
        <f t="shared" si="762"/>
        <v>0.0146120122178809-1.10220685596563i</v>
      </c>
      <c r="D2621" t="str">
        <f t="shared" si="763"/>
        <v>3.4760974480038-0.989701532648209i</v>
      </c>
      <c r="E2621" t="str">
        <f t="shared" si="764"/>
        <v>197.675708387616+5.82580949720658i</v>
      </c>
      <c r="F2621" t="str">
        <f t="shared" si="765"/>
        <v>2.90958305338517-8.53073864336483i</v>
      </c>
      <c r="G2621" t="str">
        <f t="shared" si="766"/>
        <v>0.999887674692735-0.0105977681749564i</v>
      </c>
      <c r="H2621" t="str">
        <f t="shared" si="767"/>
        <v>6.84288945246282-103.407633747259i</v>
      </c>
      <c r="I2621" t="str">
        <f t="shared" si="768"/>
        <v>-5.83775219637901-2.4322885855307i</v>
      </c>
      <c r="K2621" t="str">
        <f t="shared" si="769"/>
        <v>0.0031857134465038-0.0119192474829983i</v>
      </c>
      <c r="L2621" t="str">
        <f t="shared" si="770"/>
        <v>0.000833333333333333-0.0458839591631847i</v>
      </c>
      <c r="M2621" t="str">
        <f t="shared" si="771"/>
        <v>0.005-0.0161452647750671i</v>
      </c>
      <c r="N2621">
        <f t="shared" si="772"/>
        <v>90.759528562839421</v>
      </c>
      <c r="O2621">
        <f t="shared" si="773"/>
        <v>0.8460253649314522</v>
      </c>
      <c r="P2621" s="3">
        <f t="shared" si="774"/>
        <v>0.8460253649314522</v>
      </c>
      <c r="Q2621" s="3">
        <f t="shared" si="775"/>
        <v>-89.240471437160579</v>
      </c>
      <c r="R2621">
        <f t="shared" si="776"/>
        <v>90.759528562839421</v>
      </c>
      <c r="S2621">
        <f t="shared" si="777"/>
        <v>17.57163197631813</v>
      </c>
      <c r="T2621">
        <f t="shared" si="760"/>
        <v>0.8460253649314522</v>
      </c>
    </row>
    <row r="2622" spans="1:20" x14ac:dyDescent="0.25">
      <c r="A2622">
        <f t="shared" si="761"/>
        <v>110825.3619722248</v>
      </c>
      <c r="B2622">
        <f t="shared" si="778"/>
        <v>17638.404177828139</v>
      </c>
      <c r="C2622" t="str">
        <f t="shared" si="762"/>
        <v>0.0155553702051677-1.09995857414274i</v>
      </c>
      <c r="D2622" t="str">
        <f t="shared" si="763"/>
        <v>3.47608201839913-0.986591358830665i</v>
      </c>
      <c r="E2622" t="str">
        <f t="shared" si="764"/>
        <v>198.014746435726+5.71751383699424i</v>
      </c>
      <c r="F2622" t="str">
        <f t="shared" si="765"/>
        <v>2.90958056483745-8.49867845694506i</v>
      </c>
      <c r="G2622" t="str">
        <f t="shared" si="766"/>
        <v>0.999886819495225-0.0106380305953743i</v>
      </c>
      <c r="H2622" t="str">
        <f t="shared" si="767"/>
        <v>6.75962880948133-102.833034509574i</v>
      </c>
      <c r="I2622" t="str">
        <f t="shared" si="768"/>
        <v>-5.78388385327875-2.41469144767633i</v>
      </c>
      <c r="K2622" t="str">
        <f t="shared" si="769"/>
        <v>0.00318240187936984-0.0118756814027917i</v>
      </c>
      <c r="L2622" t="str">
        <f t="shared" si="770"/>
        <v>0.000833333333333333-0.0457102601745214i</v>
      </c>
      <c r="M2622" t="str">
        <f t="shared" si="771"/>
        <v>0.005-0.016084145023976i</v>
      </c>
      <c r="N2622">
        <f t="shared" si="772"/>
        <v>90.810210198332499</v>
      </c>
      <c r="O2622">
        <f t="shared" si="773"/>
        <v>0.82839504575147682</v>
      </c>
      <c r="P2622" s="3">
        <f t="shared" si="774"/>
        <v>0.82839504575147682</v>
      </c>
      <c r="Q2622" s="3">
        <f t="shared" si="775"/>
        <v>-89.189789801667501</v>
      </c>
      <c r="R2622">
        <f t="shared" si="776"/>
        <v>90.810210198332499</v>
      </c>
      <c r="S2622">
        <f t="shared" si="777"/>
        <v>17.638404177828139</v>
      </c>
      <c r="T2622">
        <f t="shared" si="760"/>
        <v>0.82839504575147682</v>
      </c>
    </row>
    <row r="2623" spans="1:20" x14ac:dyDescent="0.25">
      <c r="A2623">
        <f t="shared" si="761"/>
        <v>111246.49834771924</v>
      </c>
      <c r="B2623">
        <f t="shared" si="778"/>
        <v>17705.430113703886</v>
      </c>
      <c r="C2623" t="str">
        <f t="shared" si="762"/>
        <v>0.0164823714396793-1.09773038808i</v>
      </c>
      <c r="D2623" t="str">
        <f t="shared" si="763"/>
        <v>3.47606647144524-0.983495371767852i</v>
      </c>
      <c r="E2623" t="str">
        <f t="shared" si="764"/>
        <v>198.356546254967+5.606712025634i</v>
      </c>
      <c r="F2623" t="str">
        <f t="shared" si="765"/>
        <v>2.90957805734517-8.46674052646501i</v>
      </c>
      <c r="G2623" t="str">
        <f t="shared" si="766"/>
        <v>0.999885957787345-0.0106784459088861i</v>
      </c>
      <c r="H2623" t="str">
        <f t="shared" si="767"/>
        <v>6.67764512404888-102.263286226251i</v>
      </c>
      <c r="I2623" t="str">
        <f t="shared" si="768"/>
        <v>-5.73060252129467-2.39730474881257i</v>
      </c>
      <c r="K2623" t="str">
        <f t="shared" si="769"/>
        <v>0.00317911324210484-0.0118322842526322i</v>
      </c>
      <c r="L2623" t="str">
        <f t="shared" si="770"/>
        <v>0.000833333333333333-0.0455372187432969i</v>
      </c>
      <c r="M2623" t="str">
        <f t="shared" si="771"/>
        <v>0.005-0.0160232566487109i</v>
      </c>
      <c r="N2623">
        <f t="shared" si="772"/>
        <v>90.860228860060744</v>
      </c>
      <c r="O2623">
        <f t="shared" si="773"/>
        <v>0.81089273740081436</v>
      </c>
      <c r="P2623" s="3">
        <f t="shared" si="774"/>
        <v>0.81089273740081436</v>
      </c>
      <c r="Q2623" s="3">
        <f t="shared" si="775"/>
        <v>-89.139771139939256</v>
      </c>
      <c r="R2623">
        <f t="shared" si="776"/>
        <v>90.860228860060744</v>
      </c>
      <c r="S2623">
        <f t="shared" si="777"/>
        <v>17.705430113703887</v>
      </c>
      <c r="T2623">
        <f t="shared" si="760"/>
        <v>0.81089273740081436</v>
      </c>
    </row>
    <row r="2624" spans="1:20" x14ac:dyDescent="0.25">
      <c r="A2624">
        <f t="shared" si="761"/>
        <v>111669.23504144058</v>
      </c>
      <c r="B2624">
        <f t="shared" si="778"/>
        <v>17772.71074813596</v>
      </c>
      <c r="C2624" t="str">
        <f t="shared" si="762"/>
        <v>0.0173929872642016-1.09552228427171i</v>
      </c>
      <c r="D2624" t="str">
        <f t="shared" si="763"/>
        <v>3.47605080625063-0.980413526857869i</v>
      </c>
      <c r="E2624" t="str">
        <f t="shared" si="764"/>
        <v>198.701126500871+5.49335849129176i</v>
      </c>
      <c r="F2624" t="str">
        <f t="shared" si="765"/>
        <v>2.90957553076406-8.43492439248206i</v>
      </c>
      <c r="G2624" t="str">
        <f t="shared" si="766"/>
        <v>0.999885089519544-0.010719014695295i</v>
      </c>
      <c r="H2624" t="str">
        <f t="shared" si="767"/>
        <v>6.5969138199935-101.698326164833i</v>
      </c>
      <c r="I2624" t="str">
        <f t="shared" si="768"/>
        <v>-5.67790022403543-2.38012479704132i</v>
      </c>
      <c r="K2624" t="str">
        <f t="shared" si="769"/>
        <v>0.00317584734726614-0.0117890554254275i</v>
      </c>
      <c r="L2624" t="str">
        <f t="shared" si="770"/>
        <v>0.000833333333333333-0.045364832380252i</v>
      </c>
      <c r="M2624" t="str">
        <f t="shared" si="771"/>
        <v>0.005-0.0159625987733721i</v>
      </c>
      <c r="N2624">
        <f t="shared" si="772"/>
        <v>90.909576245280434</v>
      </c>
      <c r="O2624">
        <f t="shared" si="773"/>
        <v>0.7935188711737523</v>
      </c>
      <c r="P2624" s="3">
        <f t="shared" si="774"/>
        <v>0.7935188711737523</v>
      </c>
      <c r="Q2624" s="3">
        <f t="shared" si="775"/>
        <v>-89.090423754719566</v>
      </c>
      <c r="R2624">
        <f t="shared" si="776"/>
        <v>90.909576245280434</v>
      </c>
      <c r="S2624">
        <f t="shared" si="777"/>
        <v>17.77271074813596</v>
      </c>
      <c r="T2624">
        <f t="shared" si="760"/>
        <v>0.7935188711737523</v>
      </c>
    </row>
    <row r="2625" spans="1:20" x14ac:dyDescent="0.25">
      <c r="A2625">
        <f t="shared" si="761"/>
        <v>112093.57813459805</v>
      </c>
      <c r="B2625">
        <f t="shared" si="778"/>
        <v>17840.247048978876</v>
      </c>
      <c r="C2625" t="str">
        <f t="shared" si="762"/>
        <v>0.018287186512729-1.09333424936396i</v>
      </c>
      <c r="D2625" t="str">
        <f t="shared" si="763"/>
        <v>3.47603502191717-0.977345779701548i</v>
      </c>
      <c r="E2625" t="str">
        <f t="shared" si="764"/>
        <v>199.048505768034+5.37740682478703i</v>
      </c>
      <c r="F2625" t="str">
        <f t="shared" si="765"/>
        <v>2.90957298494894-8.40322959730595i</v>
      </c>
      <c r="G2625" t="str">
        <f t="shared" si="766"/>
        <v>0.999884214641894-0.0107597375365932i</v>
      </c>
      <c r="H2625" t="str">
        <f t="shared" si="767"/>
        <v>6.5174108947785-101.138092683978i</v>
      </c>
      <c r="I2625" t="str">
        <f t="shared" si="768"/>
        <v>-5.62576912199357-2.36314798309996i</v>
      </c>
      <c r="K2625" t="str">
        <f t="shared" si="769"/>
        <v>0.00317260400870512-0.0117459943162647i</v>
      </c>
      <c r="L2625" t="str">
        <f t="shared" si="770"/>
        <v>0.000833333333333333-0.0451930986055508i</v>
      </c>
      <c r="M2625" t="str">
        <f t="shared" si="771"/>
        <v>0.005-0.0159021705253757i</v>
      </c>
      <c r="N2625">
        <f t="shared" si="772"/>
        <v>90.958243935007431</v>
      </c>
      <c r="O2625">
        <f t="shared" si="773"/>
        <v>0.77627387581482465</v>
      </c>
      <c r="P2625" s="3">
        <f t="shared" si="774"/>
        <v>0.77627387581482465</v>
      </c>
      <c r="Q2625" s="3">
        <f t="shared" si="775"/>
        <v>-89.041756064992569</v>
      </c>
      <c r="R2625">
        <f t="shared" si="776"/>
        <v>90.958243935007431</v>
      </c>
      <c r="S2625">
        <f t="shared" si="777"/>
        <v>17.840247048978874</v>
      </c>
      <c r="T2625">
        <f t="shared" si="760"/>
        <v>0.77627387581482465</v>
      </c>
    </row>
    <row r="2626" spans="1:20" x14ac:dyDescent="0.25">
      <c r="A2626">
        <f t="shared" si="761"/>
        <v>112519.53373150951</v>
      </c>
      <c r="B2626">
        <f t="shared" si="778"/>
        <v>17908.039987764994</v>
      </c>
      <c r="C2626" t="str">
        <f t="shared" si="762"/>
        <v>0.0191649354786466-1.09116627013204i</v>
      </c>
      <c r="D2626" t="str">
        <f t="shared" si="763"/>
        <v>3.47601911753982-0.974292086101728i</v>
      </c>
      <c r="E2626" t="str">
        <f t="shared" si="764"/>
        <v>199.398702580986+5.25880976414695i</v>
      </c>
      <c r="F2626" t="str">
        <f t="shared" si="765"/>
        <v>2.90957041975334-8.37165568499154i</v>
      </c>
      <c r="G2626" t="str">
        <f t="shared" si="766"/>
        <v>0.999883333104091-0.0108006150169709i</v>
      </c>
      <c r="H2626" t="str">
        <f t="shared" si="767"/>
        <v>6.43911290378158-100.582525210214i</v>
      </c>
      <c r="I2626" t="str">
        <f t="shared" si="768"/>
        <v>-5.57420150966936-2.34637077815309i</v>
      </c>
      <c r="K2626" t="str">
        <f t="shared" si="769"/>
        <v>0.00316938304155683-0.0117031003224042i</v>
      </c>
      <c r="L2626" t="str">
        <f t="shared" si="770"/>
        <v>0.000833333333333333-0.0450220149487457i</v>
      </c>
      <c r="M2626" t="str">
        <f t="shared" si="771"/>
        <v>0.005-0.015841971035441i</v>
      </c>
      <c r="N2626">
        <f t="shared" si="772"/>
        <v>91.006223392461905</v>
      </c>
      <c r="O2626">
        <f t="shared" si="773"/>
        <v>0.75915817732641788</v>
      </c>
      <c r="P2626" s="3">
        <f t="shared" si="774"/>
        <v>0.75915817732641788</v>
      </c>
      <c r="Q2626" s="3">
        <f t="shared" si="775"/>
        <v>-88.993776607538095</v>
      </c>
      <c r="R2626">
        <f t="shared" si="776"/>
        <v>91.006223392461905</v>
      </c>
      <c r="S2626">
        <f t="shared" si="777"/>
        <v>17.908039987764994</v>
      </c>
      <c r="T2626">
        <f t="shared" si="760"/>
        <v>0.75915817732641788</v>
      </c>
    </row>
    <row r="2627" spans="1:20" x14ac:dyDescent="0.25">
      <c r="A2627">
        <f t="shared" si="761"/>
        <v>112947.10795968925</v>
      </c>
      <c r="B2627">
        <f t="shared" si="778"/>
        <v>17976.090539718502</v>
      </c>
      <c r="C2627" t="str">
        <f t="shared" si="762"/>
        <v>0.0200261978822663-1.08901833345726i</v>
      </c>
      <c r="D2627" t="str">
        <f t="shared" si="763"/>
        <v>3.47600309220678-0.971252402062697i</v>
      </c>
      <c r="E2627" t="str">
        <f t="shared" si="764"/>
        <v>199.751735384697+5.1375191789019i</v>
      </c>
      <c r="F2627" t="str">
        <f t="shared" si="765"/>
        <v>2.90956783502981-8.34020220133288i</v>
      </c>
      <c r="G2627" t="str">
        <f t="shared" si="766"/>
        <v>0.999882444855442-0.0108416477228243i</v>
      </c>
      <c r="H2627" t="str">
        <f t="shared" si="767"/>
        <v>6.36199694506822-100.03156421526i</v>
      </c>
      <c r="I2627" t="str">
        <f t="shared" si="768"/>
        <v>-5.5231898127655-2.32978973165277i</v>
      </c>
      <c r="K2627" t="str">
        <f t="shared" si="769"/>
        <v>0.00316618426222981-0.0116603728432728i</v>
      </c>
      <c r="L2627" t="str">
        <f t="shared" si="770"/>
        <v>0.000833333333333333-0.0448515789487404i</v>
      </c>
      <c r="M2627" t="str">
        <f t="shared" si="771"/>
        <v>0.005-0.0157819994375782i</v>
      </c>
      <c r="N2627">
        <f t="shared" si="772"/>
        <v>91.053505961495745</v>
      </c>
      <c r="O2627">
        <f t="shared" si="773"/>
        <v>0.74217219877282137</v>
      </c>
      <c r="P2627" s="3">
        <f t="shared" si="774"/>
        <v>0.74217219877282137</v>
      </c>
      <c r="Q2627" s="3">
        <f t="shared" si="775"/>
        <v>-88.946494038504255</v>
      </c>
      <c r="R2627">
        <f t="shared" si="776"/>
        <v>91.053505961495745</v>
      </c>
      <c r="S2627">
        <f t="shared" si="777"/>
        <v>17.976090539718502</v>
      </c>
      <c r="T2627">
        <f t="shared" si="760"/>
        <v>0.74217219877282137</v>
      </c>
    </row>
    <row r="2628" spans="1:20" x14ac:dyDescent="0.25">
      <c r="A2628">
        <f t="shared" si="761"/>
        <v>113376.30696993606</v>
      </c>
      <c r="B2628">
        <f t="shared" si="778"/>
        <v>18044.399683769432</v>
      </c>
      <c r="C2628" t="str">
        <f t="shared" si="762"/>
        <v>0.0208709348377339-1.08689042630261i</v>
      </c>
      <c r="D2628" t="str">
        <f t="shared" si="763"/>
        <v>3.47598694499923-0.968226683789462i</v>
      </c>
      <c r="E2628" t="str">
        <f t="shared" si="764"/>
        <v>200.107622534669+5.01348605412725i</v>
      </c>
      <c r="F2628" t="str">
        <f t="shared" si="765"/>
        <v>2.90956523062968-8.30886869385608i</v>
      </c>
      <c r="G2628" t="str">
        <f t="shared" si="766"/>
        <v>0.999881549844874-0.0108828362427637i</v>
      </c>
      <c r="H2628" t="str">
        <f t="shared" si="767"/>
        <v>6.28604064464135-99.4851511939163i</v>
      </c>
      <c r="I2628" t="str">
        <f t="shared" si="768"/>
        <v>-5.4727265854504-2.31340146926425i</v>
      </c>
      <c r="K2628" t="str">
        <f t="shared" si="769"/>
        <v>0.00316300748839588-0.0116178112804571i</v>
      </c>
      <c r="L2628" t="str">
        <f t="shared" si="770"/>
        <v>0.000833333333333333-0.0446817881537562i</v>
      </c>
      <c r="M2628" t="str">
        <f t="shared" si="771"/>
        <v>0.005-0.0157222548690757i</v>
      </c>
      <c r="N2628">
        <f t="shared" si="772"/>
        <v>91.100082865004282</v>
      </c>
      <c r="O2628">
        <f t="shared" si="773"/>
        <v>0.72531636007639655</v>
      </c>
      <c r="P2628" s="3">
        <f t="shared" si="774"/>
        <v>0.72531636007639655</v>
      </c>
      <c r="Q2628" s="3">
        <f t="shared" si="775"/>
        <v>-88.899917134995718</v>
      </c>
      <c r="R2628">
        <f t="shared" si="776"/>
        <v>91.100082865004282</v>
      </c>
      <c r="S2628">
        <f t="shared" si="777"/>
        <v>18.044399683769431</v>
      </c>
      <c r="T2628">
        <f t="shared" si="760"/>
        <v>0.72531636007639655</v>
      </c>
    </row>
    <row r="2629" spans="1:20" x14ac:dyDescent="0.25">
      <c r="A2629">
        <f t="shared" si="761"/>
        <v>113807.13693642183</v>
      </c>
      <c r="B2629">
        <f t="shared" si="778"/>
        <v>18112.968402567756</v>
      </c>
      <c r="C2629" t="str">
        <f t="shared" si="762"/>
        <v>0.0216991048192994-1.0847825356877i</v>
      </c>
      <c r="D2629" t="str">
        <f t="shared" si="763"/>
        <v>3.47597067499147-0.965214887687186i</v>
      </c>
      <c r="E2629" t="str">
        <f t="shared" si="764"/>
        <v>200.466382286616+4.8866604742341i</v>
      </c>
      <c r="F2629" t="str">
        <f t="shared" si="765"/>
        <v>2.90956260640322-8.27765471181328i</v>
      </c>
      <c r="G2629" t="str">
        <f t="shared" si="766"/>
        <v>0.999880648020922-0.010924181167622i</v>
      </c>
      <c r="H2629" t="str">
        <f t="shared" si="767"/>
        <v>6.2112221421511-98.943228642504i</v>
      </c>
      <c r="I2629" t="str">
        <f t="shared" si="768"/>
        <v>-5.42280450768932-2.29720269085552i</v>
      </c>
      <c r="K2629" t="str">
        <f t="shared" si="769"/>
        <v>0.00315985253898003-0.0115754150376975i</v>
      </c>
      <c r="L2629" t="str">
        <f t="shared" si="770"/>
        <v>0.000833333333333333-0.0445126401212952i</v>
      </c>
      <c r="M2629" t="str">
        <f t="shared" si="771"/>
        <v>0.005-0.0156627364704879i</v>
      </c>
      <c r="N2629">
        <f t="shared" si="772"/>
        <v>91.145945203322057</v>
      </c>
      <c r="O2629">
        <f t="shared" si="773"/>
        <v>0.70859107780945307</v>
      </c>
      <c r="P2629" s="3">
        <f t="shared" si="774"/>
        <v>0.70859107780945307</v>
      </c>
      <c r="Q2629" s="3">
        <f t="shared" si="775"/>
        <v>-88.854054796677943</v>
      </c>
      <c r="R2629">
        <f t="shared" si="776"/>
        <v>91.145945203322057</v>
      </c>
      <c r="S2629">
        <f t="shared" si="777"/>
        <v>18.112968402567756</v>
      </c>
      <c r="T2629">
        <f t="shared" si="760"/>
        <v>0.70859107780945307</v>
      </c>
    </row>
    <row r="2630" spans="1:20" x14ac:dyDescent="0.25">
      <c r="A2630">
        <f t="shared" si="761"/>
        <v>114239.60405678024</v>
      </c>
      <c r="B2630">
        <f t="shared" si="778"/>
        <v>18181.797682497516</v>
      </c>
      <c r="C2630" t="str">
        <f t="shared" si="762"/>
        <v>0.0225106636269573-1.08269464866257i</v>
      </c>
      <c r="D2630" t="str">
        <f t="shared" si="763"/>
        <v>3.47595428125079-0.962216970360515i</v>
      </c>
      <c r="E2630" t="str">
        <f t="shared" si="764"/>
        <v>200.828032785714+4.75699160649685i</v>
      </c>
      <c r="F2630" t="str">
        <f t="shared" si="765"/>
        <v>2.90955996219955-8.24655980617599i</v>
      </c>
      <c r="G2630" t="str">
        <f t="shared" si="766"/>
        <v>0.999879739331731-0.0109656830904627i</v>
      </c>
      <c r="H2630" t="str">
        <f t="shared" si="767"/>
        <v>6.13752007704836-98.4057400378369i</v>
      </c>
      <c r="I2630" t="str">
        <f t="shared" si="768"/>
        <v>-5.37341638264026-2.28119016854808i</v>
      </c>
      <c r="K2630" t="str">
        <f t="shared" si="769"/>
        <v>0.00315671923415049-0.0115331835208811i</v>
      </c>
      <c r="L2630" t="str">
        <f t="shared" si="770"/>
        <v>0.000833333333333333-0.0443441324181065i</v>
      </c>
      <c r="M2630" t="str">
        <f t="shared" si="771"/>
        <v>0.005-0.0156034433856225i</v>
      </c>
      <c r="N2630">
        <f t="shared" si="772"/>
        <v>91.191083952603094</v>
      </c>
      <c r="O2630">
        <f t="shared" si="773"/>
        <v>0.69199676497861318</v>
      </c>
      <c r="P2630" s="3">
        <f t="shared" si="774"/>
        <v>0.69199676497861318</v>
      </c>
      <c r="Q2630" s="3">
        <f t="shared" si="775"/>
        <v>-88.808916047396906</v>
      </c>
      <c r="R2630">
        <f t="shared" si="776"/>
        <v>91.191083952603094</v>
      </c>
      <c r="S2630">
        <f t="shared" si="777"/>
        <v>18.181797682497514</v>
      </c>
      <c r="T2630">
        <f t="shared" si="760"/>
        <v>0.69199676497861318</v>
      </c>
    </row>
    <row r="2631" spans="1:20" x14ac:dyDescent="0.25">
      <c r="A2631">
        <f t="shared" si="761"/>
        <v>114673.714552196</v>
      </c>
      <c r="B2631">
        <f t="shared" si="778"/>
        <v>18250.888513691007</v>
      </c>
      <c r="C2631" t="str">
        <f t="shared" si="762"/>
        <v>0.0233055643514072-1.08062675228058i</v>
      </c>
      <c r="D2631" t="str">
        <f t="shared" si="763"/>
        <v>3.47593776283734-0.959232888612936i</v>
      </c>
      <c r="E2631" t="str">
        <f t="shared" si="764"/>
        <v>201.192592055408+4.62442768432681i</v>
      </c>
      <c r="F2631" t="str">
        <f t="shared" si="765"/>
        <v>2.90955729786659-8.21558352962847i</v>
      </c>
      <c r="G2631" t="str">
        <f t="shared" si="766"/>
        <v>0.999878823725052-0.0110073426065887i</v>
      </c>
      <c r="H2631" t="str">
        <f t="shared" si="767"/>
        <v>6.06491357516577-97.8726298167083i</v>
      </c>
      <c r="I2631" t="str">
        <f t="shared" si="768"/>
        <v>-5.32455513411302-2.26536074482676i</v>
      </c>
      <c r="K2631" t="str">
        <f t="shared" si="769"/>
        <v>0.00315360739530858-0.0114911161380358i</v>
      </c>
      <c r="L2631" t="str">
        <f t="shared" si="770"/>
        <v>0.000833333333333333-0.0441762626201499i</v>
      </c>
      <c r="M2631" t="str">
        <f t="shared" si="771"/>
        <v>0.005-0.0155443747615287i</v>
      </c>
      <c r="N2631">
        <f t="shared" si="772"/>
        <v>91.235489963183454</v>
      </c>
      <c r="O2631">
        <f t="shared" si="773"/>
        <v>0.67553383080348928</v>
      </c>
      <c r="P2631" s="3">
        <f t="shared" si="774"/>
        <v>0.67553383080348928</v>
      </c>
      <c r="Q2631" s="3">
        <f t="shared" si="775"/>
        <v>-88.764510036816546</v>
      </c>
      <c r="R2631">
        <f t="shared" si="776"/>
        <v>91.235489963183454</v>
      </c>
      <c r="S2631">
        <f t="shared" si="777"/>
        <v>18.250888513691006</v>
      </c>
      <c r="T2631">
        <f t="shared" si="760"/>
        <v>0.67553383080348928</v>
      </c>
    </row>
    <row r="2632" spans="1:20" x14ac:dyDescent="0.25">
      <c r="A2632">
        <f t="shared" si="761"/>
        <v>115109.47466749435</v>
      </c>
      <c r="B2632">
        <f t="shared" si="778"/>
        <v>18320.241890043031</v>
      </c>
      <c r="C2632" t="str">
        <f t="shared" si="762"/>
        <v>0.024083757338432-1.0785788335702i</v>
      </c>
      <c r="D2632" t="str">
        <f t="shared" si="763"/>
        <v>3.47592111880423-0.956262599446181i</v>
      </c>
      <c r="E2632" t="str">
        <f t="shared" si="764"/>
        <v>201.560077985757+4.48891599028525i</v>
      </c>
      <c r="F2632" t="str">
        <f t="shared" si="765"/>
        <v>2.90955461325118-8.18472543656161i</v>
      </c>
      <c r="G2632" t="str">
        <f t="shared" si="766"/>
        <v>0.999877901148236-0.0110491603135498i</v>
      </c>
      <c r="H2632" t="str">
        <f t="shared" si="767"/>
        <v>5.9933822357128-97.343843355883i</v>
      </c>
      <c r="I2632" t="str">
        <f t="shared" si="768"/>
        <v>-5.27621380409044-2.24971133070699i</v>
      </c>
      <c r="K2632" t="str">
        <f t="shared" si="769"/>
        <v>0.00315051684507902-0.011449212299323i</v>
      </c>
      <c r="L2632" t="str">
        <f t="shared" si="770"/>
        <v>0.000833333333333333-0.0440090283125621i</v>
      </c>
      <c r="M2632" t="str">
        <f t="shared" si="771"/>
        <v>0.005-0.0154855297484844i</v>
      </c>
      <c r="N2632">
        <f t="shared" si="772"/>
        <v>91.279153957931442</v>
      </c>
      <c r="O2632">
        <f t="shared" si="773"/>
        <v>0.65920268048841857</v>
      </c>
      <c r="P2632" s="3">
        <f t="shared" si="774"/>
        <v>0.65920268048841857</v>
      </c>
      <c r="Q2632" s="3">
        <f t="shared" si="775"/>
        <v>-88.720846042068558</v>
      </c>
      <c r="R2632">
        <f t="shared" si="776"/>
        <v>91.279153957931442</v>
      </c>
      <c r="S2632">
        <f t="shared" si="777"/>
        <v>18.320241890043032</v>
      </c>
      <c r="T2632">
        <f t="shared" si="760"/>
        <v>0.65920268048841857</v>
      </c>
    </row>
    <row r="2633" spans="1:20" x14ac:dyDescent="0.25">
      <c r="A2633">
        <f t="shared" si="761"/>
        <v>115546.89067123084</v>
      </c>
      <c r="B2633">
        <f t="shared" si="778"/>
        <v>18389.858809225196</v>
      </c>
      <c r="C2633" t="str">
        <f t="shared" si="762"/>
        <v>0.0248451901525596-1.07655087950576i</v>
      </c>
      <c r="D2633" t="str">
        <f t="shared" si="763"/>
        <v>3.47590434819733-0.953306060059557i</v>
      </c>
      <c r="E2633" t="str">
        <f t="shared" si="764"/>
        <v>201.930508321298+4.35040283883686i</v>
      </c>
      <c r="F2633" t="str">
        <f t="shared" si="765"/>
        <v>2.90955190819892-8.15398508306617i</v>
      </c>
      <c r="G2633" t="str">
        <f t="shared" si="766"/>
        <v>0.999876971548236-0.0110911368111519i</v>
      </c>
      <c r="H2633" t="str">
        <f t="shared" si="767"/>
        <v>5.92290611866914-96.8193269525783i</v>
      </c>
      <c r="I2633" t="str">
        <f t="shared" si="768"/>
        <v>-5.22838555030911-2.23423890395703i</v>
      </c>
      <c r="K2633" t="str">
        <f t="shared" si="769"/>
        <v>0.0031474474073-0.0114074714170321i</v>
      </c>
      <c r="L2633" t="str">
        <f t="shared" si="770"/>
        <v>0.000833333333333333-0.0438424270896215i</v>
      </c>
      <c r="M2633" t="str">
        <f t="shared" si="771"/>
        <v>0.005-0.0154269074999845i</v>
      </c>
      <c r="N2633">
        <f t="shared" si="772"/>
        <v>91.322066530578525</v>
      </c>
      <c r="O2633">
        <f t="shared" si="773"/>
        <v>0.64300371498771058</v>
      </c>
      <c r="P2633" s="3">
        <f t="shared" si="774"/>
        <v>0.64300371498771058</v>
      </c>
      <c r="Q2633" s="3">
        <f t="shared" si="775"/>
        <v>-88.677933469421475</v>
      </c>
      <c r="R2633">
        <f t="shared" si="776"/>
        <v>91.322066530578525</v>
      </c>
      <c r="S2633">
        <f t="shared" si="777"/>
        <v>18.389858809225196</v>
      </c>
      <c r="T2633">
        <f t="shared" si="760"/>
        <v>0.64300371498771058</v>
      </c>
    </row>
    <row r="2634" spans="1:20" x14ac:dyDescent="0.25">
      <c r="A2634">
        <f t="shared" si="761"/>
        <v>115985.96885578151</v>
      </c>
      <c r="B2634">
        <f t="shared" si="778"/>
        <v>18459.740272700252</v>
      </c>
      <c r="C2634" t="str">
        <f t="shared" si="762"/>
        <v>0.0255898075401151-1.07454287697702i</v>
      </c>
      <c r="D2634" t="str">
        <f t="shared" si="763"/>
        <v>3.47588745005532-0.950363227849364i</v>
      </c>
      <c r="E2634" t="str">
        <f t="shared" si="764"/>
        <v>202.303900648422+4.20883355884192i</v>
      </c>
      <c r="F2634" t="str">
        <f t="shared" si="765"/>
        <v>2.90954918255428-8.12336202692675i</v>
      </c>
      <c r="G2634" t="str">
        <f t="shared" si="766"/>
        <v>0.999876034871602-0.0111332727014649i</v>
      </c>
      <c r="H2634" t="str">
        <f t="shared" si="767"/>
        <v>5.85346573256319-96.2990278054195i</v>
      </c>
      <c r="I2634" t="str">
        <f t="shared" si="768"/>
        <v>-5.18106364389871-2.21894050737374i</v>
      </c>
      <c r="K2634" t="str">
        <f t="shared" si="769"/>
        <v>0.0031443989070134-0.0113658929055731i</v>
      </c>
      <c r="L2634" t="str">
        <f t="shared" si="770"/>
        <v>0.000833333333333333-0.0436764565547136i</v>
      </c>
      <c r="M2634" t="str">
        <f t="shared" si="771"/>
        <v>0.005-0.0153685071727281i</v>
      </c>
      <c r="N2634">
        <f t="shared" si="772"/>
        <v>91.364218144036997</v>
      </c>
      <c r="O2634">
        <f t="shared" si="773"/>
        <v>0.62693733076357705</v>
      </c>
      <c r="P2634" s="3">
        <f t="shared" si="774"/>
        <v>0.62693733076357705</v>
      </c>
      <c r="Q2634" s="3">
        <f t="shared" si="775"/>
        <v>-88.635781855963003</v>
      </c>
      <c r="R2634">
        <f t="shared" si="776"/>
        <v>91.364218144036997</v>
      </c>
      <c r="S2634">
        <f t="shared" si="777"/>
        <v>18.459740272700252</v>
      </c>
      <c r="T2634">
        <f t="shared" si="760"/>
        <v>0.62693733076357705</v>
      </c>
    </row>
    <row r="2635" spans="1:20" x14ac:dyDescent="0.25">
      <c r="A2635">
        <f t="shared" si="761"/>
        <v>116426.71553743348</v>
      </c>
      <c r="B2635">
        <f t="shared" si="778"/>
        <v>18529.887285736513</v>
      </c>
      <c r="C2635" t="str">
        <f t="shared" si="762"/>
        <v>0.0263175513916332-1.07255481275769i</v>
      </c>
      <c r="D2635" t="str">
        <f t="shared" si="763"/>
        <v>3.47587042340966-0.947434060408254i</v>
      </c>
      <c r="E2635" t="str">
        <f t="shared" si="764"/>
        <v>202.680272382237+4.0641524757922i</v>
      </c>
      <c r="F2635" t="str">
        <f t="shared" si="765"/>
        <v>2.90954643616059-8.09285582761526i</v>
      </c>
      <c r="G2635" t="str">
        <f t="shared" si="766"/>
        <v>0.999875091064474-0.0111755685888316i</v>
      </c>
      <c r="H2635" t="str">
        <f t="shared" si="767"/>
        <v>5.7850420226226-95.7828939958578i</v>
      </c>
      <c r="I2635" t="str">
        <f t="shared" si="768"/>
        <v>-5.13424146707777-2.20381324710968i</v>
      </c>
      <c r="K2635" t="str">
        <f t="shared" si="769"/>
        <v>0.00314137117045518-0.0113244761814707i</v>
      </c>
      <c r="L2635" t="str">
        <f t="shared" si="770"/>
        <v>0.000833333333333333-0.0435111143202965i</v>
      </c>
      <c r="M2635" t="str">
        <f t="shared" si="771"/>
        <v>0.005-0.015310327926607i</v>
      </c>
      <c r="N2635">
        <f t="shared" si="772"/>
        <v>91.405599128702775</v>
      </c>
      <c r="O2635">
        <f t="shared" si="773"/>
        <v>0.61100391953778044</v>
      </c>
      <c r="P2635" s="3">
        <f t="shared" si="774"/>
        <v>0.61100391953778044</v>
      </c>
      <c r="Q2635" s="3">
        <f t="shared" si="775"/>
        <v>-88.594400871297225</v>
      </c>
      <c r="R2635">
        <f t="shared" si="776"/>
        <v>91.405599128702775</v>
      </c>
      <c r="S2635">
        <f t="shared" si="777"/>
        <v>18.529887285736514</v>
      </c>
      <c r="T2635">
        <f t="shared" si="760"/>
        <v>0.61100391953778044</v>
      </c>
    </row>
    <row r="2636" spans="1:20" x14ac:dyDescent="0.25">
      <c r="A2636">
        <f t="shared" si="761"/>
        <v>116869.13705647574</v>
      </c>
      <c r="B2636">
        <f t="shared" si="778"/>
        <v>18600.300857422313</v>
      </c>
      <c r="C2636" t="str">
        <f t="shared" si="762"/>
        <v>0.0270283607035747-1.07058667347256i</v>
      </c>
      <c r="D2636" t="str">
        <f t="shared" si="763"/>
        <v>3.47585326728429-0.944518515524571i</v>
      </c>
      <c r="E2636" t="str">
        <f t="shared" si="764"/>
        <v>203.059640752901+3.91630289377997i</v>
      </c>
      <c r="F2636" t="str">
        <f t="shared" si="765"/>
        <v>2.90954366885987-8.06246604628429i</v>
      </c>
      <c r="G2636" t="str">
        <f t="shared" si="766"/>
        <v>0.999874140072586-0.0112180250798754i</v>
      </c>
      <c r="H2636" t="str">
        <f t="shared" si="767"/>
        <v>5.71761635928364-95.2708744700381i</v>
      </c>
      <c r="I2636" t="str">
        <f t="shared" si="768"/>
        <v>-5.08791251090453-2.18885429105004i</v>
      </c>
      <c r="K2636" t="str">
        <f t="shared" si="769"/>
        <v>0.00313836402504568-0.0112832206633574i</v>
      </c>
      <c r="L2636" t="str">
        <f t="shared" si="770"/>
        <v>0.000833333333333333-0.0433463980078667i</v>
      </c>
      <c r="M2636" t="str">
        <f t="shared" si="771"/>
        <v>0.005-0.0152523689246932i</v>
      </c>
      <c r="N2636">
        <f t="shared" si="772"/>
        <v>91.446199680740918</v>
      </c>
      <c r="O2636">
        <f t="shared" si="773"/>
        <v>0.59520386803452763</v>
      </c>
      <c r="P2636" s="3">
        <f t="shared" si="774"/>
        <v>0.59520386803452763</v>
      </c>
      <c r="Q2636" s="3">
        <f t="shared" si="775"/>
        <v>-88.553800319259082</v>
      </c>
      <c r="R2636">
        <f t="shared" si="776"/>
        <v>91.446199680740918</v>
      </c>
      <c r="S2636">
        <f t="shared" si="777"/>
        <v>18.600300857422312</v>
      </c>
      <c r="T2636">
        <f t="shared" si="760"/>
        <v>0.59520386803452763</v>
      </c>
    </row>
    <row r="2637" spans="1:20" x14ac:dyDescent="0.25">
      <c r="A2637">
        <f t="shared" si="761"/>
        <v>117313.23977729034</v>
      </c>
      <c r="B2637">
        <f t="shared" si="778"/>
        <v>18670.982000680517</v>
      </c>
      <c r="C2637" t="str">
        <f t="shared" si="762"/>
        <v>0.0277221715394455-1.06863844556357i</v>
      </c>
      <c r="D2637" t="str">
        <f t="shared" si="763"/>
        <v>3.47583598069596-0.941616551181828i</v>
      </c>
      <c r="E2637" t="str">
        <f t="shared" si="764"/>
        <v>203.442022791405+3.76522707721427i</v>
      </c>
      <c r="F2637" t="str">
        <f t="shared" si="765"/>
        <v>2.90954088049303-8.03219224576148i</v>
      </c>
      <c r="G2637" t="str">
        <f t="shared" si="766"/>
        <v>0.999873181841257-0.0112606427835097i</v>
      </c>
      <c r="H2637" t="str">
        <f t="shared" si="767"/>
        <v>5.65117052704754-94.7629190211037i</v>
      </c>
      <c r="I2637" t="str">
        <f t="shared" si="768"/>
        <v>-5.04207037308202-2.1740608672378i</v>
      </c>
      <c r="K2637" t="str">
        <f t="shared" si="769"/>
        <v>0.00313537729938009-0.0112421257719672i</v>
      </c>
      <c r="L2637" t="str">
        <f t="shared" si="770"/>
        <v>0.000833333333333333-0.0431823052479246i</v>
      </c>
      <c r="M2637" t="str">
        <f t="shared" si="771"/>
        <v>0.005-0.0151946293332269i</v>
      </c>
      <c r="N2637">
        <f t="shared" si="772"/>
        <v>91.48600986035872</v>
      </c>
      <c r="O2637">
        <f t="shared" si="773"/>
        <v>0.57953755771732229</v>
      </c>
      <c r="P2637" s="3">
        <f t="shared" si="774"/>
        <v>0.57953755771732229</v>
      </c>
      <c r="Q2637" s="3">
        <f t="shared" si="775"/>
        <v>-88.51399013964128</v>
      </c>
      <c r="R2637">
        <f t="shared" si="776"/>
        <v>91.48600986035872</v>
      </c>
      <c r="S2637">
        <f t="shared" si="777"/>
        <v>18.670982000680517</v>
      </c>
      <c r="T2637">
        <f t="shared" si="760"/>
        <v>0.57953755771732229</v>
      </c>
    </row>
    <row r="2638" spans="1:20" x14ac:dyDescent="0.25">
      <c r="A2638">
        <f t="shared" si="761"/>
        <v>117759.03008844405</v>
      </c>
      <c r="B2638">
        <f t="shared" si="778"/>
        <v>18741.931732283105</v>
      </c>
      <c r="C2638" t="str">
        <f t="shared" si="762"/>
        <v>0.0283989169902292-1.06671011525449i</v>
      </c>
      <c r="D2638" t="str">
        <f t="shared" si="763"/>
        <v>3.47581856265384-0.93872812555799i</v>
      </c>
      <c r="E2638" t="str">
        <f t="shared" si="764"/>
        <v>203.827435314798+3.6108662322724i</v>
      </c>
      <c r="F2638" t="str">
        <f t="shared" si="765"/>
        <v>2.90953807089974-8.0020339905425i</v>
      </c>
      <c r="G2638" t="str">
        <f t="shared" si="766"/>
        <v>0.99987221631539-0.0113034223109456i</v>
      </c>
      <c r="H2638" t="str">
        <f t="shared" si="767"/>
        <v>5.5856867136718-94.2589782719253i</v>
      </c>
      <c r="I2638" t="str">
        <f t="shared" si="768"/>
        <v>-4.99670875581435-2.15943026234518i</v>
      </c>
      <c r="K2638" t="str">
        <f t="shared" si="769"/>
        <v>0.00313241082321898-0.0112011909301293i</v>
      </c>
      <c r="L2638" t="str">
        <f t="shared" si="770"/>
        <v>0.000833333333333333-0.0430188336799407i</v>
      </c>
      <c r="M2638" t="str">
        <f t="shared" si="771"/>
        <v>0.005-0.0151371083216048i</v>
      </c>
      <c r="N2638">
        <f t="shared" si="772"/>
        <v>91.525019590062655</v>
      </c>
      <c r="O2638">
        <f t="shared" si="773"/>
        <v>0.56400536451731242</v>
      </c>
      <c r="P2638" s="3">
        <f t="shared" si="774"/>
        <v>0.56400536451731242</v>
      </c>
      <c r="Q2638" s="3">
        <f t="shared" si="775"/>
        <v>-88.474980409937345</v>
      </c>
      <c r="R2638">
        <f t="shared" si="776"/>
        <v>91.525019590062655</v>
      </c>
      <c r="S2638">
        <f t="shared" si="777"/>
        <v>18.741931732283106</v>
      </c>
      <c r="T2638">
        <f t="shared" si="760"/>
        <v>0.56400536451731242</v>
      </c>
    </row>
    <row r="2639" spans="1:20" x14ac:dyDescent="0.25">
      <c r="A2639">
        <f t="shared" si="761"/>
        <v>118206.51440278014</v>
      </c>
      <c r="B2639">
        <f t="shared" si="778"/>
        <v>18813.151072865781</v>
      </c>
      <c r="C2639" t="str">
        <f t="shared" si="762"/>
        <v>0.0290585271341978-1.06480166851429i</v>
      </c>
      <c r="D2639" t="str">
        <f t="shared" si="763"/>
        <v>3.47580101215966-0.935853197024941i</v>
      </c>
      <c r="E2639" t="str">
        <f t="shared" si="764"/>
        <v>204.215894910815+3.45316048809688i</v>
      </c>
      <c r="F2639" t="str">
        <f t="shared" si="765"/>
        <v>2.90953523991847-7.97199084678534i</v>
      </c>
      <c r="G2639" t="str">
        <f t="shared" si="766"/>
        <v>0.999871243439471-0.0113463642757011i</v>
      </c>
      <c r="H2639" t="str">
        <f t="shared" si="767"/>
        <v>5.5211474996851-93.7590036582447i</v>
      </c>
      <c r="I2639" t="str">
        <f t="shared" si="768"/>
        <v>-4.95182146371472-2.14495982019016i</v>
      </c>
      <c r="K2639" t="str">
        <f t="shared" si="769"/>
        <v>0.00312946442747885-0.0111604155627612i</v>
      </c>
      <c r="L2639" t="str">
        <f t="shared" si="770"/>
        <v>0.000833333333333333-0.042855980952322i</v>
      </c>
      <c r="M2639" t="str">
        <f t="shared" si="771"/>
        <v>0.005-0.0150798050623678i</v>
      </c>
      <c r="N2639">
        <f t="shared" si="772"/>
        <v>91.563218652901782</v>
      </c>
      <c r="O2639">
        <f t="shared" si="773"/>
        <v>0.54860765855393334</v>
      </c>
      <c r="P2639" s="3">
        <f t="shared" si="774"/>
        <v>0.54860765855393334</v>
      </c>
      <c r="Q2639" s="3">
        <f t="shared" si="775"/>
        <v>-88.436781347098218</v>
      </c>
      <c r="R2639">
        <f t="shared" si="776"/>
        <v>91.563218652901782</v>
      </c>
      <c r="S2639">
        <f t="shared" si="777"/>
        <v>18.813151072865782</v>
      </c>
      <c r="T2639">
        <f t="shared" si="760"/>
        <v>0.54860765855393334</v>
      </c>
    </row>
    <row r="2640" spans="1:20" x14ac:dyDescent="0.25">
      <c r="A2640">
        <f t="shared" si="761"/>
        <v>118655.69915751071</v>
      </c>
      <c r="B2640">
        <f t="shared" si="778"/>
        <v>18884.64104694267</v>
      </c>
      <c r="C2640" t="str">
        <f t="shared" si="762"/>
        <v>0.0297009289960569-1.06291309101909i</v>
      </c>
      <c r="D2640" t="str">
        <f t="shared" si="763"/>
        <v>3.47578332820754-0.932991724147824i</v>
      </c>
      <c r="E2640" t="str">
        <f t="shared" si="764"/>
        <v>204.607417921906+3.29204887773359i</v>
      </c>
      <c r="F2640" t="str">
        <f t="shared" si="765"/>
        <v>2.90953238738641-7.94206238230368i</v>
      </c>
      <c r="G2640" t="str">
        <f t="shared" si="766"/>
        <v>0.999870263157562-0.0113894692936094i</v>
      </c>
      <c r="H2640" t="str">
        <f t="shared" si="767"/>
        <v>5.45753584821483-93.2629474122192i</v>
      </c>
      <c r="I2640" t="str">
        <f t="shared" si="768"/>
        <v>-4.90740240176212-2.13064694029633i</v>
      </c>
      <c r="K2640" t="str">
        <f t="shared" si="769"/>
        <v>0.00312653794422273-0.0111197990968626i</v>
      </c>
      <c r="L2640" t="str">
        <f t="shared" si="770"/>
        <v>0.000833333333333333-0.042693744722377i</v>
      </c>
      <c r="M2640" t="str">
        <f t="shared" si="771"/>
        <v>0.005-0.0150227187311893i</v>
      </c>
      <c r="N2640">
        <f t="shared" si="772"/>
        <v>91.600596690696349</v>
      </c>
      <c r="O2640">
        <f t="shared" si="773"/>
        <v>0.53334480384711513</v>
      </c>
      <c r="P2640" s="3">
        <f t="shared" si="774"/>
        <v>0.53334480384711513</v>
      </c>
      <c r="Q2640" s="3">
        <f t="shared" si="775"/>
        <v>-88.399403309303651</v>
      </c>
      <c r="R2640">
        <f t="shared" si="776"/>
        <v>91.600596690696349</v>
      </c>
      <c r="S2640">
        <f t="shared" si="777"/>
        <v>18.884641046942669</v>
      </c>
      <c r="T2640">
        <f t="shared" si="760"/>
        <v>0.53334480384711513</v>
      </c>
    </row>
    <row r="2641" spans="1:20" x14ac:dyDescent="0.25">
      <c r="A2641">
        <f t="shared" si="761"/>
        <v>119106.59081430925</v>
      </c>
      <c r="B2641">
        <f t="shared" si="778"/>
        <v>18956.402682921052</v>
      </c>
      <c r="C2641" t="str">
        <f t="shared" si="762"/>
        <v>0.0303260465054838-1.0610443681127i</v>
      </c>
      <c r="D2641" t="str">
        <f t="shared" si="763"/>
        <v>3.47576550978405-0.930143665684478i</v>
      </c>
      <c r="E2641" t="str">
        <f t="shared" si="764"/>
        <v>205.002020428638+3.12746931881747i</v>
      </c>
      <c r="F2641" t="str">
        <f t="shared" si="765"/>
        <v>2.90952951313961-7.91224816656103i</v>
      </c>
      <c r="G2641" t="str">
        <f t="shared" si="766"/>
        <v>0.999869275413299-0.0114327379828274i</v>
      </c>
      <c r="H2641" t="str">
        <f t="shared" si="767"/>
        <v>5.394835095117-92.7707625463574i</v>
      </c>
      <c r="I2641" t="str">
        <f t="shared" si="768"/>
        <v>-4.86344557330659-2.11648907649484i</v>
      </c>
      <c r="K2641" t="str">
        <f t="shared" si="769"/>
        <v>0.00312363120665092-0.0110793409615085i</v>
      </c>
      <c r="L2641" t="str">
        <f t="shared" si="770"/>
        <v>0.000833333333333333-0.0425321226562831i</v>
      </c>
      <c r="M2641" t="str">
        <f t="shared" si="771"/>
        <v>0.005-0.0149658485068632i</v>
      </c>
      <c r="N2641">
        <f t="shared" si="772"/>
        <v>91.637143202254379</v>
      </c>
      <c r="O2641">
        <f t="shared" si="773"/>
        <v>0.51821715802131463</v>
      </c>
      <c r="P2641" s="3">
        <f t="shared" si="774"/>
        <v>0.51821715802131463</v>
      </c>
      <c r="Q2641" s="3">
        <f t="shared" si="775"/>
        <v>-88.362856797745621</v>
      </c>
      <c r="R2641">
        <f t="shared" si="776"/>
        <v>91.637143202254379</v>
      </c>
      <c r="S2641">
        <f t="shared" si="777"/>
        <v>18.956402682921052</v>
      </c>
      <c r="T2641">
        <f t="shared" si="760"/>
        <v>0.51821715802131463</v>
      </c>
    </row>
    <row r="2642" spans="1:20" x14ac:dyDescent="0.25">
      <c r="A2642">
        <f t="shared" si="761"/>
        <v>119559.19585940363</v>
      </c>
      <c r="B2642">
        <f t="shared" si="778"/>
        <v>19028.437013116152</v>
      </c>
      <c r="C2642" t="str">
        <f t="shared" si="762"/>
        <v>0.0309338004549965-1.05919548476573i</v>
      </c>
      <c r="D2642" t="str">
        <f t="shared" si="763"/>
        <v>3.47574755586801-0.92730898058478i</v>
      </c>
      <c r="E2642" t="str">
        <f t="shared" si="764"/>
        <v>205.399718232442+2.95935859400351i</v>
      </c>
      <c r="F2642" t="str">
        <f t="shared" si="765"/>
        <v>2.90952661701273-7.88254777066409i</v>
      </c>
      <c r="G2642" t="str">
        <f t="shared" si="766"/>
        <v>0.99986828014989-0.0114761709638443i</v>
      </c>
      <c r="H2642" t="str">
        <f t="shared" si="767"/>
        <v>5.33302893939834-92.2824028378368i</v>
      </c>
      <c r="I2642" t="str">
        <f t="shared" si="768"/>
        <v>-4.81994507812076-2.10248373556677i</v>
      </c>
      <c r="K2642" t="str">
        <f t="shared" si="769"/>
        <v>0.00312074404909177-0.0110390405878434i</v>
      </c>
      <c r="L2642" t="str">
        <f t="shared" si="770"/>
        <v>0.000833333333333333-0.0423711124290526i</v>
      </c>
      <c r="M2642" t="str">
        <f t="shared" si="771"/>
        <v>0.005-0.0149091935712923i</v>
      </c>
      <c r="N2642">
        <f t="shared" si="772"/>
        <v>91.67284754157285</v>
      </c>
      <c r="O2642">
        <f t="shared" si="773"/>
        <v>0.50322507200139277</v>
      </c>
      <c r="P2642" s="3">
        <f t="shared" si="774"/>
        <v>0.50322507200139277</v>
      </c>
      <c r="Q2642" s="3">
        <f t="shared" si="775"/>
        <v>-88.32715245842715</v>
      </c>
      <c r="R2642">
        <f t="shared" si="776"/>
        <v>91.67284754157285</v>
      </c>
      <c r="S2642">
        <f t="shared" si="777"/>
        <v>19.028437013116154</v>
      </c>
      <c r="T2642">
        <f t="shared" si="760"/>
        <v>0.50322507200139277</v>
      </c>
    </row>
    <row r="2643" spans="1:20" x14ac:dyDescent="0.25">
      <c r="A2643">
        <f t="shared" si="761"/>
        <v>120013.52080366935</v>
      </c>
      <c r="B2643">
        <f t="shared" si="778"/>
        <v>19100.745073765993</v>
      </c>
      <c r="C2643" t="str">
        <f t="shared" si="762"/>
        <v>0.0315241084572056-1.05736642553308i</v>
      </c>
      <c r="D2643" t="str">
        <f t="shared" si="763"/>
        <v>3.47572946543059-0.924487627990113i</v>
      </c>
      <c r="E2643" t="str">
        <f t="shared" si="764"/>
        <v>205.800526837698+2.7876523311463i</v>
      </c>
      <c r="F2643" t="str">
        <f t="shared" si="765"/>
        <v>2.90952369883934-7.85296076735712i</v>
      </c>
      <c r="G2643" t="str">
        <f t="shared" si="766"/>
        <v>0.999867277310111-0.0115197688594911i</v>
      </c>
      <c r="H2643" t="str">
        <f t="shared" si="767"/>
        <v>5.2721014339203-91.7978228131899i</v>
      </c>
      <c r="I2643" t="str">
        <f t="shared" si="768"/>
        <v>-4.77689511049754-2.08862847592513i</v>
      </c>
      <c r="K2643" t="str">
        <f t="shared" si="769"/>
        <v>0.00311787630699242-0.0109988974090739i</v>
      </c>
      <c r="L2643" t="str">
        <f t="shared" si="770"/>
        <v>0.000833333333333333-0.0422107117244996i</v>
      </c>
      <c r="M2643" t="str">
        <f t="shared" si="771"/>
        <v>0.005-0.0148527531094763i</v>
      </c>
      <c r="N2643">
        <f t="shared" si="772"/>
        <v>91.707698916026857</v>
      </c>
      <c r="O2643">
        <f t="shared" si="773"/>
        <v>0.48836888969895376</v>
      </c>
      <c r="P2643" s="3">
        <f t="shared" si="774"/>
        <v>0.48836888969895376</v>
      </c>
      <c r="Q2643" s="3">
        <f t="shared" si="775"/>
        <v>-88.292301083973143</v>
      </c>
      <c r="R2643">
        <f t="shared" si="776"/>
        <v>91.707698916026857</v>
      </c>
      <c r="S2643">
        <f t="shared" si="777"/>
        <v>19.100745073765992</v>
      </c>
      <c r="T2643">
        <f t="shared" si="760"/>
        <v>0.48836888969895376</v>
      </c>
    </row>
    <row r="2644" spans="1:20" x14ac:dyDescent="0.25">
      <c r="A2644">
        <f t="shared" si="761"/>
        <v>120469.57218272328</v>
      </c>
      <c r="B2644">
        <f t="shared" si="778"/>
        <v>19173.327905046302</v>
      </c>
      <c r="C2644" t="str">
        <f t="shared" si="762"/>
        <v>0.0320968849014556-1.05555717450988i</v>
      </c>
      <c r="D2644" t="str">
        <f t="shared" si="763"/>
        <v>3.47571123743505-0.921679567232695i</v>
      </c>
      <c r="E2644" t="str">
        <f t="shared" si="764"/>
        <v>206.204461433121+2.61228498323888i</v>
      </c>
      <c r="F2644" t="str">
        <f t="shared" si="765"/>
        <v>2.9095207584516-7.82348673101521i</v>
      </c>
      <c r="G2644" t="str">
        <f t="shared" si="766"/>
        <v>0.999866266836305-0.0115635322949478i</v>
      </c>
      <c r="H2644" t="str">
        <f t="shared" si="767"/>
        <v>5.21203697637653-91.3169777333515i</v>
      </c>
      <c r="I2644" t="str">
        <f t="shared" si="768"/>
        <v>-4.73428995739139-2.07492090633435i</v>
      </c>
      <c r="K2644" t="str">
        <f t="shared" si="769"/>
        <v>0.00311502781690979-0.0109589108604633i</v>
      </c>
      <c r="L2644" t="str">
        <f t="shared" si="770"/>
        <v>0.000833333333333333-0.0420509182352057i</v>
      </c>
      <c r="M2644" t="str">
        <f t="shared" si="771"/>
        <v>0.005-0.0147965263095002i</v>
      </c>
      <c r="N2644">
        <f t="shared" si="772"/>
        <v>91.741686384547009</v>
      </c>
      <c r="O2644">
        <f t="shared" si="773"/>
        <v>0.47364894768998855</v>
      </c>
      <c r="P2644" s="3">
        <f t="shared" si="774"/>
        <v>0.47364894768998855</v>
      </c>
      <c r="Q2644" s="3">
        <f t="shared" si="775"/>
        <v>-88.258313615452991</v>
      </c>
      <c r="R2644">
        <f t="shared" si="776"/>
        <v>91.741686384547009</v>
      </c>
      <c r="S2644">
        <f t="shared" si="777"/>
        <v>19.173327905046303</v>
      </c>
      <c r="T2644">
        <f t="shared" si="760"/>
        <v>0.47364894768998855</v>
      </c>
    </row>
    <row r="2645" spans="1:20" x14ac:dyDescent="0.25">
      <c r="A2645">
        <f t="shared" si="761"/>
        <v>120927.35655701764</v>
      </c>
      <c r="B2645">
        <f t="shared" si="778"/>
        <v>19246.18655108548</v>
      </c>
      <c r="C2645" t="str">
        <f t="shared" si="762"/>
        <v>0.0326520409098582-1.05376771528576i</v>
      </c>
      <c r="D2645" t="str">
        <f t="shared" si="763"/>
        <v>3.47569287083691-0.918884757835037i</v>
      </c>
      <c r="E2645" t="str">
        <f t="shared" si="764"/>
        <v>206.611536872429+2.43318980810241i</v>
      </c>
      <c r="F2645" t="str">
        <f t="shared" si="765"/>
        <v>2.90951779568044-7.79412523763862i</v>
      </c>
      <c r="G2645" t="str">
        <f t="shared" si="766"/>
        <v>0.999865248670371-0.0116074618977536i</v>
      </c>
      <c r="H2645" t="str">
        <f t="shared" si="767"/>
        <v>5.15282030053394-90.8398235790563i</v>
      </c>
      <c r="I2645" t="str">
        <f t="shared" si="768"/>
        <v>-4.6921239966034-2.06135868466691i</v>
      </c>
      <c r="K2645" t="str">
        <f t="shared" si="769"/>
        <v>0.0031121984165015-0.010919080379324i</v>
      </c>
      <c r="L2645" t="str">
        <f t="shared" si="770"/>
        <v>0.000833333333333333-0.0418917296624883i</v>
      </c>
      <c r="M2645" t="str">
        <f t="shared" si="771"/>
        <v>0.005-0.0147405123625226i</v>
      </c>
      <c r="N2645">
        <f t="shared" si="772"/>
        <v>91.774798855784795</v>
      </c>
      <c r="O2645">
        <f t="shared" si="773"/>
        <v>0.45906557488292732</v>
      </c>
      <c r="P2645" s="3">
        <f t="shared" si="774"/>
        <v>0.45906557488292732</v>
      </c>
      <c r="Q2645" s="3">
        <f t="shared" si="775"/>
        <v>-88.225201144215205</v>
      </c>
      <c r="R2645">
        <f t="shared" si="776"/>
        <v>91.774798855784795</v>
      </c>
      <c r="S2645">
        <f t="shared" si="777"/>
        <v>19.246186551085479</v>
      </c>
      <c r="T2645">
        <f t="shared" si="760"/>
        <v>0.45906557488292732</v>
      </c>
    </row>
    <row r="2646" spans="1:20" x14ac:dyDescent="0.25">
      <c r="A2646">
        <f t="shared" si="761"/>
        <v>121386.8805119343</v>
      </c>
      <c r="B2646">
        <f t="shared" si="778"/>
        <v>19319.322059979604</v>
      </c>
      <c r="C2646" t="str">
        <f t="shared" si="762"/>
        <v>0.0331894842926558-1.05199803089752i</v>
      </c>
      <c r="D2646" t="str">
        <f t="shared" si="763"/>
        <v>3.47567436458377-0.916103159509347i</v>
      </c>
      <c r="E2646" t="str">
        <f t="shared" si="764"/>
        <v>207.021767654272+2.25029884783755i</v>
      </c>
      <c r="F2646" t="str">
        <f t="shared" si="765"/>
        <v>2.90951481035558-7.76487586484662i</v>
      </c>
      <c r="G2646" t="str">
        <f t="shared" si="766"/>
        <v>0.999864222753772-0.0116515582978147i</v>
      </c>
      <c r="H2646" t="str">
        <f t="shared" si="767"/>
        <v>5.09443646772894-90.3663170365778i</v>
      </c>
      <c r="I2646" t="str">
        <f t="shared" si="768"/>
        <v>-4.650391695008-2.04793951669544i</v>
      </c>
      <c r="K2646" t="str">
        <f t="shared" si="769"/>
        <v>0.00310938794451677-0.0108794054050121i</v>
      </c>
      <c r="L2646" t="str">
        <f t="shared" si="770"/>
        <v>0.000833333333333333-0.0417331437163662i</v>
      </c>
      <c r="M2646" t="str">
        <f t="shared" si="771"/>
        <v>0.005-0.0146847104627641i</v>
      </c>
      <c r="N2646">
        <f t="shared" si="772"/>
        <v>91.807025086263238</v>
      </c>
      <c r="O2646">
        <f t="shared" si="773"/>
        <v>0.44461909217801182</v>
      </c>
      <c r="P2646" s="3">
        <f t="shared" si="774"/>
        <v>0.44461909217801182</v>
      </c>
      <c r="Q2646" s="3">
        <f t="shared" si="775"/>
        <v>-88.192974913736762</v>
      </c>
      <c r="R2646">
        <f t="shared" si="776"/>
        <v>91.807025086263238</v>
      </c>
      <c r="S2646">
        <f t="shared" si="777"/>
        <v>19.319322059979605</v>
      </c>
      <c r="T2646">
        <f t="shared" si="760"/>
        <v>0.44461909217801182</v>
      </c>
    </row>
    <row r="2647" spans="1:20" x14ac:dyDescent="0.25">
      <c r="A2647">
        <f t="shared" si="761"/>
        <v>121848.15065787965</v>
      </c>
      <c r="B2647">
        <f t="shared" si="778"/>
        <v>19392.735483807526</v>
      </c>
      <c r="C2647" t="str">
        <f t="shared" si="762"/>
        <v>0.033709119503092-1.05024810377989i</v>
      </c>
      <c r="D2647" t="str">
        <f t="shared" si="763"/>
        <v>3.47565571761516-0.913334732156886i</v>
      </c>
      <c r="E2647" t="str">
        <f t="shared" si="764"/>
        <v>207.435167901402+2.06354290804467i</v>
      </c>
      <c r="F2647" t="str">
        <f t="shared" si="765"/>
        <v>2.9095118023053-7.73573819187097i</v>
      </c>
      <c r="G2647" t="str">
        <f t="shared" si="766"/>
        <v>0.999863189027522-0.0116958221274137i</v>
      </c>
      <c r="H2647" t="str">
        <f t="shared" si="767"/>
        <v>5.03687085861098-89.8964154837992i</v>
      </c>
      <c r="I2647" t="str">
        <f t="shared" si="768"/>
        <v>-4.60908760682033-2.03466115491897i</v>
      </c>
      <c r="K2647" t="str">
        <f t="shared" si="769"/>
        <v>0.00310659624078771-0.0108398853789202i</v>
      </c>
      <c r="L2647" t="str">
        <f t="shared" si="770"/>
        <v>0.000833333333333333-0.0415751581155272i</v>
      </c>
      <c r="M2647" t="str">
        <f t="shared" si="771"/>
        <v>0.005-0.0146291198074956i</v>
      </c>
      <c r="N2647">
        <f t="shared" si="772"/>
        <v>91.838353678521955</v>
      </c>
      <c r="O2647">
        <f t="shared" si="773"/>
        <v>0.43030981211558123</v>
      </c>
      <c r="P2647" s="3">
        <f t="shared" si="774"/>
        <v>0.43030981211558123</v>
      </c>
      <c r="Q2647" s="3">
        <f t="shared" si="775"/>
        <v>-88.161646321478045</v>
      </c>
      <c r="R2647">
        <f t="shared" si="776"/>
        <v>91.838353678521955</v>
      </c>
      <c r="S2647">
        <f t="shared" si="777"/>
        <v>19.392735483807527</v>
      </c>
      <c r="T2647">
        <f t="shared" si="760"/>
        <v>0.43030981211558123</v>
      </c>
    </row>
    <row r="2648" spans="1:20" x14ac:dyDescent="0.25">
      <c r="A2648">
        <f t="shared" si="761"/>
        <v>122311.17363037959</v>
      </c>
      <c r="B2648">
        <f t="shared" si="778"/>
        <v>19466.427878645994</v>
      </c>
      <c r="C2648" t="str">
        <f t="shared" si="762"/>
        <v>0.0342108475916195-1.04851791571462i</v>
      </c>
      <c r="D2648" t="str">
        <f t="shared" si="763"/>
        <v>3.47563692886273-0.910579435867459i</v>
      </c>
      <c r="E2648" t="str">
        <f t="shared" si="764"/>
        <v>207.851751339034+1.87285153681402i</v>
      </c>
      <c r="F2648" t="str">
        <f t="shared" si="765"/>
        <v>2.90950877135671-7.70671179955056i</v>
      </c>
      <c r="G2648" t="str">
        <f t="shared" si="766"/>
        <v>0.999862147432187-0.0117402540212181i</v>
      </c>
      <c r="H2648" t="str">
        <f t="shared" si="767"/>
        <v>4.98010916512414-89.4300769766071i</v>
      </c>
      <c r="I2648" t="str">
        <f t="shared" si="768"/>
        <v>-4.56820637190414-2.02152139742285i</v>
      </c>
      <c r="K2648" t="str">
        <f t="shared" si="769"/>
        <v>0.00310382314622024-0.0108005197444713i</v>
      </c>
      <c r="L2648" t="str">
        <f t="shared" si="770"/>
        <v>0.000833333333333333-0.0414177705872955i</v>
      </c>
      <c r="M2648" t="str">
        <f t="shared" si="771"/>
        <v>0.005-0.0145737395970269i</v>
      </c>
      <c r="N2648">
        <f t="shared" si="772"/>
        <v>91.868773079247561</v>
      </c>
      <c r="O2648">
        <f t="shared" si="773"/>
        <v>0.41613803851552106</v>
      </c>
      <c r="P2648" s="3">
        <f t="shared" si="774"/>
        <v>0.41613803851552106</v>
      </c>
      <c r="Q2648" s="3">
        <f t="shared" si="775"/>
        <v>-88.131226920752439</v>
      </c>
      <c r="R2648">
        <f t="shared" si="776"/>
        <v>91.868773079247561</v>
      </c>
      <c r="S2648">
        <f t="shared" si="777"/>
        <v>19.466427878645995</v>
      </c>
      <c r="T2648">
        <f t="shared" si="760"/>
        <v>0.41613803851552106</v>
      </c>
    </row>
    <row r="2649" spans="1:20" x14ac:dyDescent="0.25">
      <c r="A2649">
        <f t="shared" si="761"/>
        <v>122775.95609017505</v>
      </c>
      <c r="B2649">
        <f t="shared" si="778"/>
        <v>19540.400304584851</v>
      </c>
      <c r="C2649" t="str">
        <f t="shared" si="762"/>
        <v>0.0346945661595594-1.04680744777756i</v>
      </c>
      <c r="D2649" t="str">
        <f t="shared" si="763"/>
        <v>3.47561799724994-0.907837230918772i</v>
      </c>
      <c r="E2649" t="str">
        <f t="shared" si="764"/>
        <v>208.271531272405+1.67815300349015i</v>
      </c>
      <c r="F2649" t="str">
        <f t="shared" si="765"/>
        <v>2.90950571733555-7.67779627032483i</v>
      </c>
      <c r="G2649" t="str">
        <f t="shared" si="766"/>
        <v>0.999861097907882-0.0117848546162892i</v>
      </c>
      <c r="H2649" t="str">
        <f t="shared" si="767"/>
        <v>4.92413738272029-88.9672602356012i</v>
      </c>
      <c r="I2649" t="str">
        <f t="shared" si="768"/>
        <v>-4.52774271411762-2.00851808677058i</v>
      </c>
      <c r="K2649" t="str">
        <f t="shared" si="769"/>
        <v>0.00310106850278538-0.0107613079471123i</v>
      </c>
      <c r="L2649" t="str">
        <f t="shared" si="770"/>
        <v>0.000833333333333333-0.0412609788675984i</v>
      </c>
      <c r="M2649" t="str">
        <f t="shared" si="771"/>
        <v>0.005-0.0145185690346951i</v>
      </c>
      <c r="N2649">
        <f t="shared" si="772"/>
        <v>91.898271577395548</v>
      </c>
      <c r="O2649">
        <f t="shared" si="773"/>
        <v>0.40210406610528499</v>
      </c>
      <c r="P2649" s="3">
        <f t="shared" si="774"/>
        <v>0.40210406610528499</v>
      </c>
      <c r="Q2649" s="3">
        <f t="shared" si="775"/>
        <v>-88.101728422604452</v>
      </c>
      <c r="R2649">
        <f t="shared" si="776"/>
        <v>91.898271577395548</v>
      </c>
      <c r="S2649">
        <f t="shared" si="777"/>
        <v>19.54040030458485</v>
      </c>
      <c r="T2649">
        <f t="shared" si="760"/>
        <v>0.40210406610528499</v>
      </c>
    </row>
    <row r="2650" spans="1:20" x14ac:dyDescent="0.25">
      <c r="A2650">
        <f t="shared" si="761"/>
        <v>123242.5047233177</v>
      </c>
      <c r="B2650">
        <f t="shared" si="778"/>
        <v>19614.653825742273</v>
      </c>
      <c r="C2650" t="str">
        <f t="shared" si="762"/>
        <v>0.0351601693122308-1.04511668028392i</v>
      </c>
      <c r="D2650" t="str">
        <f t="shared" si="763"/>
        <v>3.47559892169209-0.905108077775859i</v>
      </c>
      <c r="E2650" t="str">
        <f t="shared" si="764"/>
        <v>208.694520563482+1.47937427722418i</v>
      </c>
      <c r="F2650" t="str">
        <f t="shared" si="765"/>
        <v>2.90950264006619-7.64899118822791i</v>
      </c>
      <c r="G2650" t="str">
        <f t="shared" si="766"/>
        <v>0.999860040394265-0.0118296245520909i</v>
      </c>
      <c r="H2650" t="str">
        <f t="shared" si="767"/>
        <v>4.86894180279549-88.5079246331082i</v>
      </c>
      <c r="I2650" t="str">
        <f t="shared" si="768"/>
        <v>-4.48769143969744-1.99564910892691i</v>
      </c>
      <c r="K2650" t="str">
        <f t="shared" si="769"/>
        <v>0.00309833215351056-0.0107222494343075i</v>
      </c>
      <c r="L2650" t="str">
        <f t="shared" si="770"/>
        <v>0.000833333333333333-0.041104780700935i</v>
      </c>
      <c r="M2650" t="str">
        <f t="shared" si="771"/>
        <v>0.005-0.0144636073268531i</v>
      </c>
      <c r="N2650">
        <f t="shared" si="772"/>
        <v>91.926837302304193</v>
      </c>
      <c r="O2650">
        <f t="shared" si="773"/>
        <v>0.38820818013834335</v>
      </c>
      <c r="P2650" s="3">
        <f t="shared" si="774"/>
        <v>0.38820818013834335</v>
      </c>
      <c r="Q2650" s="3">
        <f t="shared" si="775"/>
        <v>-88.073162697695807</v>
      </c>
      <c r="R2650">
        <f t="shared" si="776"/>
        <v>91.926837302304193</v>
      </c>
      <c r="S2650">
        <f t="shared" si="777"/>
        <v>19.614653825742273</v>
      </c>
      <c r="T2650">
        <f t="shared" si="760"/>
        <v>0.38820818013834335</v>
      </c>
    </row>
    <row r="2651" spans="1:20" x14ac:dyDescent="0.25">
      <c r="A2651">
        <f t="shared" si="761"/>
        <v>123710.82624126633</v>
      </c>
      <c r="B2651">
        <f t="shared" si="778"/>
        <v>19689.189510280095</v>
      </c>
      <c r="C2651" t="str">
        <f t="shared" si="762"/>
        <v>0.0356075476115032-1.04344559273142i</v>
      </c>
      <c r="D2651" t="str">
        <f t="shared" si="763"/>
        <v>3.47557970109637-0.902391937090535i</v>
      </c>
      <c r="E2651" t="str">
        <f t="shared" si="764"/>
        <v>209.120731606796+1.27644100531441i</v>
      </c>
      <c r="F2651" t="str">
        <f t="shared" si="765"/>
        <v>2.90949953937175-7.62029613888287i</v>
      </c>
      <c r="G2651" t="str">
        <f t="shared" si="766"/>
        <v>0.999858974830538-0.011874564470499i</v>
      </c>
      <c r="H2651" t="str">
        <f t="shared" si="767"/>
        <v>4.81450900534237-88.0520301804958i</v>
      </c>
      <c r="I2651" t="str">
        <f t="shared" si="768"/>
        <v>-4.4480474356796-1.98291239221128i</v>
      </c>
      <c r="K2651" t="str">
        <f t="shared" si="769"/>
        <v>0.00309561394247076-0.0106833436555321i</v>
      </c>
      <c r="L2651" t="str">
        <f t="shared" si="770"/>
        <v>0.000833333333333333-0.0409491738403416i</v>
      </c>
      <c r="M2651" t="str">
        <f t="shared" si="771"/>
        <v>0.005-0.0144088536828582i</v>
      </c>
      <c r="N2651">
        <f t="shared" si="772"/>
        <v>91.954458221798234</v>
      </c>
      <c r="O2651">
        <f t="shared" si="773"/>
        <v>0.37445065600088251</v>
      </c>
      <c r="P2651" s="3">
        <f t="shared" si="774"/>
        <v>0.37445065600088251</v>
      </c>
      <c r="Q2651" s="3">
        <f t="shared" si="775"/>
        <v>-88.045541778201766</v>
      </c>
      <c r="R2651">
        <f t="shared" si="776"/>
        <v>91.954458221798234</v>
      </c>
      <c r="S2651">
        <f t="shared" si="777"/>
        <v>19.689189510280094</v>
      </c>
      <c r="T2651">
        <f t="shared" si="760"/>
        <v>0.37445065600088251</v>
      </c>
    </row>
    <row r="2652" spans="1:20" x14ac:dyDescent="0.25">
      <c r="A2652">
        <f t="shared" si="761"/>
        <v>124180.92738098314</v>
      </c>
      <c r="B2652">
        <f t="shared" si="778"/>
        <v>19764.008430419159</v>
      </c>
      <c r="C2652" t="str">
        <f t="shared" si="762"/>
        <v>0.0360365880278568-1.04179416374144i</v>
      </c>
      <c r="D2652" t="str">
        <f t="shared" si="763"/>
        <v>3.47556033436157-0.899688769700766i</v>
      </c>
      <c r="E2652" t="str">
        <f t="shared" si="764"/>
        <v>209.550176304376+1.0692774913477i</v>
      </c>
      <c r="F2652" t="str">
        <f t="shared" si="765"/>
        <v>2.90949641507393-7.59171070949533i</v>
      </c>
      <c r="G2652" t="str">
        <f t="shared" si="766"/>
        <v>0.999857901155436-0.0119196750158098i</v>
      </c>
      <c r="H2652" t="str">
        <f t="shared" si="767"/>
        <v>4.76082585181243-87.5995375157768i</v>
      </c>
      <c r="I2652" t="str">
        <f t="shared" si="768"/>
        <v>-4.40880566835568-1.97030590628023i</v>
      </c>
      <c r="K2652" t="str">
        <f t="shared" si="769"/>
        <v>0.00309291371478008-0.010644590062266i</v>
      </c>
      <c r="L2652" t="str">
        <f t="shared" si="770"/>
        <v>0.000833333333333333-0.0407941560473616i</v>
      </c>
      <c r="M2652" t="str">
        <f t="shared" si="771"/>
        <v>0.005-0.014354307315061i</v>
      </c>
      <c r="N2652">
        <f t="shared" si="772"/>
        <v>91.981122140286487</v>
      </c>
      <c r="O2652">
        <f t="shared" si="773"/>
        <v>0.36083175880796503</v>
      </c>
      <c r="P2652" s="3">
        <f t="shared" si="774"/>
        <v>0.36083175880796503</v>
      </c>
      <c r="Q2652" s="3">
        <f t="shared" si="775"/>
        <v>-88.018877859713513</v>
      </c>
      <c r="R2652">
        <f t="shared" si="776"/>
        <v>91.981122140286487</v>
      </c>
      <c r="S2652">
        <f t="shared" si="777"/>
        <v>19.76400843041916</v>
      </c>
      <c r="T2652">
        <f t="shared" si="760"/>
        <v>0.36083175880796503</v>
      </c>
    </row>
    <row r="2653" spans="1:20" x14ac:dyDescent="0.25">
      <c r="A2653">
        <f t="shared" si="761"/>
        <v>124652.81490503086</v>
      </c>
      <c r="B2653">
        <f t="shared" si="778"/>
        <v>19839.11166245475</v>
      </c>
      <c r="C2653" t="str">
        <f t="shared" si="762"/>
        <v>0.0364471738919257-1.04016237099801i</v>
      </c>
      <c r="D2653" t="str">
        <f t="shared" si="763"/>
        <v>3.47554082037823-0.896998536630142i</v>
      </c>
      <c r="E2653" t="str">
        <f t="shared" si="764"/>
        <v>209.982866039748+0.857806673147623i</v>
      </c>
      <c r="F2653" t="str">
        <f t="shared" si="765"/>
        <v>2.90949326699312-7.56323448884793i</v>
      </c>
      <c r="G2653" t="str">
        <f t="shared" si="766"/>
        <v>0.999856819307232-0.0119649568347492i</v>
      </c>
      <c r="H2653" t="str">
        <f t="shared" si="767"/>
        <v>4.70787947818012-87.1504078914945i</v>
      </c>
      <c r="I2653" t="str">
        <f t="shared" si="768"/>
        <v>-4.36996118176441-1.95782766113835i</v>
      </c>
      <c r="K2653" t="str">
        <f t="shared" si="769"/>
        <v>0.00309023131658303-0.0106059881079871i</v>
      </c>
      <c r="L2653" t="str">
        <f t="shared" si="770"/>
        <v>0.000833333333333333-0.040639725092012i</v>
      </c>
      <c r="M2653" t="str">
        <f t="shared" si="771"/>
        <v>0.005-0.0142999674387936i</v>
      </c>
      <c r="N2653">
        <f t="shared" si="772"/>
        <v>92.006816696851516</v>
      </c>
      <c r="O2653">
        <f t="shared" si="773"/>
        <v>0.34735174298808402</v>
      </c>
      <c r="P2653" s="3">
        <f t="shared" si="774"/>
        <v>0.34735174298808402</v>
      </c>
      <c r="Q2653" s="3">
        <f t="shared" si="775"/>
        <v>-87.993183303148484</v>
      </c>
      <c r="R2653">
        <f t="shared" si="776"/>
        <v>92.006816696851516</v>
      </c>
      <c r="S2653">
        <f t="shared" si="777"/>
        <v>19.839111662454751</v>
      </c>
      <c r="T2653">
        <f t="shared" si="760"/>
        <v>0.34735174298808402</v>
      </c>
    </row>
    <row r="2654" spans="1:20" x14ac:dyDescent="0.25">
      <c r="A2654">
        <f t="shared" si="761"/>
        <v>125126.49560166999</v>
      </c>
      <c r="B2654">
        <f t="shared" si="778"/>
        <v>19914.50028677208</v>
      </c>
      <c r="C2654" t="str">
        <f t="shared" si="762"/>
        <v>0.0368391848455692-1.03855019118456i</v>
      </c>
      <c r="D2654" t="str">
        <f t="shared" si="763"/>
        <v>3.47552115802848-0.894321199087283i</v>
      </c>
      <c r="E2654" t="str">
        <f t="shared" si="764"/>
        <v>210.418811650979+0.641950100541896i</v>
      </c>
      <c r="F2654" t="str">
        <f t="shared" si="765"/>
        <v>2.90949009494832-7.53486706729421i</v>
      </c>
      <c r="G2654" t="str">
        <f t="shared" si="766"/>
        <v>0.999855729223727-0.0120104105764816i</v>
      </c>
      <c r="H2654" t="str">
        <f t="shared" si="767"/>
        <v>4.65565728820356-86.7046031628859i</v>
      </c>
      <c r="I2654" t="str">
        <f t="shared" si="768"/>
        <v>-4.33150909621693-1.94547570617652i</v>
      </c>
      <c r="K2654" t="str">
        <f t="shared" si="769"/>
        <v>0.00308756659504608-0.0105675372481651i</v>
      </c>
      <c r="L2654" t="str">
        <f t="shared" si="770"/>
        <v>0.000833333333333333-0.0404858787527515i</v>
      </c>
      <c r="M2654" t="str">
        <f t="shared" si="771"/>
        <v>0.005-0.0142458332723586i</v>
      </c>
      <c r="N2654">
        <f t="shared" si="772"/>
        <v>92.031529363334045</v>
      </c>
      <c r="O2654">
        <f t="shared" si="773"/>
        <v>0.33401085185577578</v>
      </c>
      <c r="P2654" s="3">
        <f t="shared" si="774"/>
        <v>0.33401085185577578</v>
      </c>
      <c r="Q2654" s="3">
        <f t="shared" si="775"/>
        <v>-87.968470636665955</v>
      </c>
      <c r="R2654">
        <f t="shared" si="776"/>
        <v>92.031529363334045</v>
      </c>
      <c r="S2654">
        <f t="shared" si="777"/>
        <v>19.914500286772078</v>
      </c>
      <c r="T2654">
        <f t="shared" si="760"/>
        <v>0.33401085185577578</v>
      </c>
    </row>
    <row r="2655" spans="1:20" x14ac:dyDescent="0.25">
      <c r="A2655">
        <f t="shared" si="761"/>
        <v>125601.97628495634</v>
      </c>
      <c r="B2655">
        <f t="shared" si="778"/>
        <v>19990.175387861815</v>
      </c>
      <c r="C2655" t="str">
        <f t="shared" si="762"/>
        <v>0.0372124967924883-1.0369575999184i</v>
      </c>
      <c r="D2655" t="str">
        <f t="shared" si="763"/>
        <v>3.47550134618598-0.891656718465267i</v>
      </c>
      <c r="E2655" t="str">
        <f t="shared" si="764"/>
        <v>210.858023402725+0.421627912957985i</v>
      </c>
      <c r="F2655" t="str">
        <f t="shared" si="765"/>
        <v>2.90948689875719-7.50660803675272i</v>
      </c>
      <c r="G2655" t="str">
        <f t="shared" si="766"/>
        <v>0.999854630842252-0.0120560368926194i</v>
      </c>
      <c r="H2655" t="str">
        <f t="shared" si="767"/>
        <v>4.60414694687482-86.2620857763113i</v>
      </c>
      <c r="I2655" t="str">
        <f t="shared" si="768"/>
        <v>-4.29344460685521-1.93324812923671i</v>
      </c>
      <c r="K2655" t="str">
        <f t="shared" si="769"/>
        <v>0.00308491939834919-0.010529236940255i</v>
      </c>
      <c r="L2655" t="str">
        <f t="shared" si="770"/>
        <v>0.000833333333333333-0.0403326148164491i</v>
      </c>
      <c r="M2655" t="str">
        <f t="shared" si="771"/>
        <v>0.005-0.0141919040370179i</v>
      </c>
      <c r="N2655">
        <f t="shared" si="772"/>
        <v>92.055247442412295</v>
      </c>
      <c r="O2655">
        <f t="shared" si="773"/>
        <v>0.32080931717225586</v>
      </c>
      <c r="P2655" s="3">
        <f t="shared" si="774"/>
        <v>0.32080931717225586</v>
      </c>
      <c r="Q2655" s="3">
        <f t="shared" si="775"/>
        <v>-87.944752557587705</v>
      </c>
      <c r="R2655">
        <f t="shared" si="776"/>
        <v>92.055247442412295</v>
      </c>
      <c r="S2655">
        <f t="shared" si="777"/>
        <v>19.990175387861814</v>
      </c>
      <c r="T2655">
        <f t="shared" si="760"/>
        <v>0.32080931717225586</v>
      </c>
    </row>
    <row r="2656" spans="1:20" x14ac:dyDescent="0.25">
      <c r="A2656">
        <f t="shared" si="761"/>
        <v>126079.26379483918</v>
      </c>
      <c r="B2656">
        <f t="shared" si="778"/>
        <v>20066.13805433569</v>
      </c>
      <c r="C2656" t="str">
        <f t="shared" si="762"/>
        <v>0.037566981848419-1.03538457168284i</v>
      </c>
      <c r="D2656" t="str">
        <f t="shared" si="763"/>
        <v>3.47548138371583-0.889005056341061i</v>
      </c>
      <c r="E2656" t="str">
        <f t="shared" si="764"/>
        <v>211.30051095725+0.196758816860823i</v>
      </c>
      <c r="F2656" t="str">
        <f t="shared" si="765"/>
        <v>2.90948367823595-7.47845699070114i</v>
      </c>
      <c r="G2656" t="str">
        <f t="shared" si="766"/>
        <v>0.999853524099657-0.0121018364372314i</v>
      </c>
      <c r="H2656" t="str">
        <f t="shared" si="767"/>
        <v>4.55333637405395-85.8228187579461i</v>
      </c>
      <c r="I2656" t="str">
        <f t="shared" si="768"/>
        <v>-4.25576298224275-1.92114305570252i</v>
      </c>
      <c r="K2656" t="str">
        <f t="shared" si="769"/>
        <v>0.00308228957567739-0.0104910866436906i</v>
      </c>
      <c r="L2656" t="str">
        <f t="shared" si="770"/>
        <v>0.000833333333333333-0.0401799310783513i</v>
      </c>
      <c r="M2656" t="str">
        <f t="shared" si="771"/>
        <v>0.005-0.0141381789569814i</v>
      </c>
      <c r="N2656">
        <f t="shared" si="772"/>
        <v>92.077958065677521</v>
      </c>
      <c r="O2656">
        <f t="shared" si="773"/>
        <v>0.3077473586937724</v>
      </c>
      <c r="P2656" s="3">
        <f t="shared" si="774"/>
        <v>0.3077473586937724</v>
      </c>
      <c r="Q2656" s="3">
        <f t="shared" si="775"/>
        <v>-87.922041934322479</v>
      </c>
      <c r="R2656">
        <f t="shared" si="776"/>
        <v>92.077958065677521</v>
      </c>
      <c r="S2656">
        <f t="shared" si="777"/>
        <v>20.066138054335688</v>
      </c>
      <c r="T2656">
        <f t="shared" si="760"/>
        <v>0.3077473586937724</v>
      </c>
    </row>
    <row r="2657" spans="1:20" x14ac:dyDescent="0.25">
      <c r="A2657">
        <f t="shared" si="761"/>
        <v>126558.36499725957</v>
      </c>
      <c r="B2657">
        <f t="shared" si="778"/>
        <v>20142.389378942167</v>
      </c>
      <c r="C2657" t="str">
        <f t="shared" si="762"/>
        <v>0.037902508290913-1.03383107975688i</v>
      </c>
      <c r="D2657" t="str">
        <f t="shared" si="763"/>
        <v>3.47546126947459-0.88636617447497i</v>
      </c>
      <c r="E2657" t="str">
        <f t="shared" si="764"/>
        <v>211.746283344395-0.0327399369610359i</v>
      </c>
      <c r="F2657" t="str">
        <f t="shared" si="765"/>
        <v>2.90948043319943-7.4504135241705i</v>
      </c>
      <c r="G2657" t="str">
        <f t="shared" si="766"/>
        <v>0.999852408932316-0.0121478098668523i</v>
      </c>
      <c r="H2657" t="str">
        <f t="shared" si="767"/>
        <v>4.50321373828117-85.3867657027265i</v>
      </c>
      <c r="I2657" t="str">
        <f t="shared" si="768"/>
        <v>-4.21845956298665-1.90915864761465i</v>
      </c>
      <c r="K2657" t="str">
        <f t="shared" si="769"/>
        <v>0.00307967697721252-0.0104530858198782i</v>
      </c>
      <c r="L2657" t="str">
        <f t="shared" si="770"/>
        <v>0.000833333333333333-0.0400278253420516i</v>
      </c>
      <c r="M2657" t="str">
        <f t="shared" si="771"/>
        <v>0.005-0.0140846572593957i</v>
      </c>
      <c r="N2657">
        <f t="shared" si="772"/>
        <v>92.099648191706095</v>
      </c>
      <c r="O2657">
        <f t="shared" si="773"/>
        <v>0.29482518370727184</v>
      </c>
      <c r="P2657" s="3">
        <f t="shared" si="774"/>
        <v>0.29482518370727184</v>
      </c>
      <c r="Q2657" s="3">
        <f t="shared" si="775"/>
        <v>-87.900351808293905</v>
      </c>
      <c r="R2657">
        <f t="shared" si="776"/>
        <v>92.099648191706095</v>
      </c>
      <c r="S2657">
        <f t="shared" si="777"/>
        <v>20.142389378942166</v>
      </c>
      <c r="T2657">
        <f t="shared" si="760"/>
        <v>0.29482518370727184</v>
      </c>
    </row>
    <row r="2658" spans="1:20" x14ac:dyDescent="0.25">
      <c r="A2658">
        <f t="shared" si="761"/>
        <v>127039.28678424917</v>
      </c>
      <c r="B2658">
        <f t="shared" si="778"/>
        <v>20218.930458582148</v>
      </c>
      <c r="C2658" t="str">
        <f t="shared" si="762"/>
        <v>0.0382189405087474-1.03229709614242i</v>
      </c>
      <c r="D2658" t="str">
        <f t="shared" si="763"/>
        <v>3.47544100231017-0.88374003481008i</v>
      </c>
      <c r="E2658" t="str">
        <f t="shared" si="764"/>
        <v>212.195348930451-0.266952576236661i</v>
      </c>
      <c r="F2658" t="str">
        <f t="shared" si="765"/>
        <v>2.90947716346114-7.42247723373943i</v>
      </c>
      <c r="G2658" t="str">
        <f t="shared" si="766"/>
        <v>0.999851285276115-0.0121939578404921i</v>
      </c>
      <c r="H2658" t="str">
        <f t="shared" si="767"/>
        <v>4.45376745076119-84.9538907635441i</v>
      </c>
      <c r="I2658" t="str">
        <f t="shared" si="768"/>
        <v>-4.18152976039042-1.89729310281054i</v>
      </c>
      <c r="K2658" t="str">
        <f t="shared" si="769"/>
        <v>0.00307708145412479-0.0104152339321903i</v>
      </c>
      <c r="L2658" t="str">
        <f t="shared" si="770"/>
        <v>0.000833333333333333-0.0398762954194576i</v>
      </c>
      <c r="M2658" t="str">
        <f t="shared" si="771"/>
        <v>0.005-0.0140313381743332i</v>
      </c>
      <c r="N2658">
        <f t="shared" si="772"/>
        <v>92.120304604129402</v>
      </c>
      <c r="O2658">
        <f t="shared" si="773"/>
        <v>0.28204298655341015</v>
      </c>
      <c r="P2658" s="3">
        <f t="shared" si="774"/>
        <v>0.28204298655341015</v>
      </c>
      <c r="Q2658" s="3">
        <f t="shared" si="775"/>
        <v>-87.879695395870598</v>
      </c>
      <c r="R2658">
        <f t="shared" si="776"/>
        <v>92.120304604129402</v>
      </c>
      <c r="S2658">
        <f t="shared" si="777"/>
        <v>20.218930458582147</v>
      </c>
      <c r="T2658">
        <f t="shared" si="760"/>
        <v>0.28204298655341015</v>
      </c>
    </row>
    <row r="2659" spans="1:20" x14ac:dyDescent="0.25">
      <c r="A2659">
        <f t="shared" si="761"/>
        <v>127522.03607402931</v>
      </c>
      <c r="B2659">
        <f t="shared" si="778"/>
        <v>20295.76239432476</v>
      </c>
      <c r="C2659" t="str">
        <f t="shared" si="762"/>
        <v>0.0385161389510474-1.03078259148875i</v>
      </c>
      <c r="D2659" t="str">
        <f t="shared" si="763"/>
        <v>3.47542058106172-0.881126599471657i</v>
      </c>
      <c r="E2659" t="str">
        <f t="shared" si="764"/>
        <v>212.647715385911-0.505964830174549i</v>
      </c>
      <c r="F2659" t="str">
        <f t="shared" si="765"/>
        <v>2.90947386883303-7.39464771752806i</v>
      </c>
      <c r="G2659" t="str">
        <f t="shared" si="766"/>
        <v>0.999850153066457-0.0122402810196446i</v>
      </c>
      <c r="H2659" t="str">
        <f t="shared" si="767"/>
        <v>4.40498615951483-84.5241586406817i</v>
      </c>
      <c r="I2659" t="str">
        <f t="shared" si="768"/>
        <v>-4.14496905513638-1.88554465408729i</v>
      </c>
      <c r="K2659" t="str">
        <f t="shared" si="769"/>
        <v>0.00307450285856478-0.0103775304459589i</v>
      </c>
      <c r="L2659" t="str">
        <f t="shared" si="770"/>
        <v>0.000833333333333333-0.0397253391307607i</v>
      </c>
      <c r="M2659" t="str">
        <f t="shared" si="771"/>
        <v>0.005-0.0139782209347811i</v>
      </c>
      <c r="N2659">
        <f t="shared" si="772"/>
        <v>92.139913909706181</v>
      </c>
      <c r="O2659">
        <f t="shared" si="773"/>
        <v>0.26940094813518811</v>
      </c>
      <c r="P2659" s="3">
        <f t="shared" si="774"/>
        <v>0.26940094813518811</v>
      </c>
      <c r="Q2659" s="3">
        <f t="shared" si="775"/>
        <v>-87.860086090293819</v>
      </c>
      <c r="R2659">
        <f t="shared" si="776"/>
        <v>92.139913909706181</v>
      </c>
      <c r="S2659">
        <f t="shared" si="777"/>
        <v>20.295762394324761</v>
      </c>
      <c r="T2659">
        <f t="shared" si="760"/>
        <v>0.26940094813518811</v>
      </c>
    </row>
    <row r="2660" spans="1:20" x14ac:dyDescent="0.25">
      <c r="A2660">
        <f t="shared" si="761"/>
        <v>128006.61981111062</v>
      </c>
      <c r="B2660">
        <f t="shared" si="778"/>
        <v>20372.886291423194</v>
      </c>
      <c r="C2660" t="str">
        <f t="shared" si="762"/>
        <v>0.0387939600760271-1.02928753501448i</v>
      </c>
      <c r="D2660" t="str">
        <f t="shared" si="763"/>
        <v>3.4754000045596-0.878525830766631i</v>
      </c>
      <c r="E2660" t="str">
        <f t="shared" si="764"/>
        <v>213.103389652054-0.749863952529124i</v>
      </c>
      <c r="F2660" t="str">
        <f t="shared" si="765"/>
        <v>2.9094705491257-7.36692457519247i</v>
      </c>
      <c r="G2660" t="str">
        <f t="shared" si="766"/>
        <v>0.999849012238249-0.0122867800682972i</v>
      </c>
      <c r="H2660" t="str">
        <f t="shared" si="767"/>
        <v>4.3568587436917-84.097534571483i</v>
      </c>
      <c r="I2660" t="str">
        <f t="shared" si="768"/>
        <v>-4.10877299599732-1.87391156838735i</v>
      </c>
      <c r="K2660" t="str">
        <f t="shared" si="769"/>
        <v>0.00307194104365503-0.0103399748284692i</v>
      </c>
      <c r="L2660" t="str">
        <f t="shared" si="770"/>
        <v>0.000833333333333333-0.039574954304404i</v>
      </c>
      <c r="M2660" t="str">
        <f t="shared" si="771"/>
        <v>0.005-0.0139253047766298i</v>
      </c>
      <c r="N2660">
        <f t="shared" si="772"/>
        <v>92.158462536390672</v>
      </c>
      <c r="O2660">
        <f t="shared" si="773"/>
        <v>0.25689923541389487</v>
      </c>
      <c r="P2660" s="3">
        <f t="shared" si="774"/>
        <v>0.25689923541389487</v>
      </c>
      <c r="Q2660" s="3">
        <f t="shared" si="775"/>
        <v>-87.841537463609328</v>
      </c>
      <c r="R2660">
        <f t="shared" si="776"/>
        <v>92.158462536390672</v>
      </c>
      <c r="S2660">
        <f t="shared" si="777"/>
        <v>20.372886291423193</v>
      </c>
      <c r="T2660">
        <f t="shared" si="760"/>
        <v>0.25689923541389487</v>
      </c>
    </row>
    <row r="2661" spans="1:20" x14ac:dyDescent="0.25">
      <c r="A2661">
        <f t="shared" si="761"/>
        <v>128493.04496639284</v>
      </c>
      <c r="B2661">
        <f t="shared" si="778"/>
        <v>20450.303259330602</v>
      </c>
      <c r="C2661" t="str">
        <f t="shared" si="762"/>
        <v>0.0390522562995394-1.02781189442673i</v>
      </c>
      <c r="D2661" t="str">
        <f t="shared" si="763"/>
        <v>3.47537927162542-0.875937691183041i</v>
      </c>
      <c r="E2661" t="str">
        <f t="shared" si="764"/>
        <v>213.562377906334-0.998738744747965i</v>
      </c>
      <c r="F2661" t="str">
        <f t="shared" si="765"/>
        <v>2.90946720414836-7.33930740791904i</v>
      </c>
      <c r="G2661" t="str">
        <f t="shared" si="766"/>
        <v>0.999847862725907-0.01233345565294i</v>
      </c>
      <c r="H2661" t="str">
        <f t="shared" si="767"/>
        <v>4.30937430804054-83.6739843202557i</v>
      </c>
      <c r="I2661" t="str">
        <f t="shared" si="768"/>
        <v>-4.07293719857667-1.86239214600632i</v>
      </c>
      <c r="K2661" t="str">
        <f t="shared" si="769"/>
        <v>0.00306939586348211-0.0103025665489537i</v>
      </c>
      <c r="L2661" t="str">
        <f t="shared" si="770"/>
        <v>0.000833333333333333-0.0394251387770513i</v>
      </c>
      <c r="M2661" t="str">
        <f t="shared" si="771"/>
        <v>0.005-0.0138725889386629i</v>
      </c>
      <c r="N2661">
        <f t="shared" si="772"/>
        <v>92.175936731406466</v>
      </c>
      <c r="O2661">
        <f t="shared" si="773"/>
        <v>0.24453800089129279</v>
      </c>
      <c r="P2661" s="3">
        <f t="shared" si="774"/>
        <v>0.24453800089129279</v>
      </c>
      <c r="Q2661" s="3">
        <f t="shared" si="775"/>
        <v>-87.824063268593534</v>
      </c>
      <c r="R2661">
        <f t="shared" si="776"/>
        <v>92.175936731406466</v>
      </c>
      <c r="S2661">
        <f t="shared" si="777"/>
        <v>20.450303259330603</v>
      </c>
      <c r="T2661">
        <f t="shared" si="760"/>
        <v>0.24453800089129279</v>
      </c>
    </row>
    <row r="2662" spans="1:20" x14ac:dyDescent="0.25">
      <c r="A2662">
        <f t="shared" si="761"/>
        <v>128981.31853726515</v>
      </c>
      <c r="B2662">
        <f t="shared" si="778"/>
        <v>20528.01441171606</v>
      </c>
      <c r="C2662" t="str">
        <f t="shared" si="762"/>
        <v>0.0392908759433713-1.02635563583732i</v>
      </c>
      <c r="D2662" t="str">
        <f t="shared" si="763"/>
        <v>3.47535838107174-0.873362143389452i</v>
      </c>
      <c r="E2662" t="str">
        <f t="shared" si="764"/>
        <v>214.024685526546-1.25267957918881i</v>
      </c>
      <c r="F2662" t="str">
        <f t="shared" si="765"/>
        <v>2.90946383370865-7.31179581841839i</v>
      </c>
      <c r="G2662" t="str">
        <f t="shared" si="766"/>
        <v>0.999846704463345-0.0123803084425749i</v>
      </c>
      <c r="H2662" t="str">
        <f t="shared" si="767"/>
        <v>4.26252217753029-83.2534741683931i</v>
      </c>
      <c r="I2662" t="str">
        <f t="shared" si="768"/>
        <v>-4.03745734407578-1.85098471982167i</v>
      </c>
      <c r="K2662" t="str">
        <f t="shared" si="769"/>
        <v>0.00306686717308841-0.0102653050785851i</v>
      </c>
      <c r="L2662" t="str">
        <f t="shared" si="770"/>
        <v>0.000833333333333333-0.0392758903935557i</v>
      </c>
      <c r="M2662" t="str">
        <f t="shared" si="771"/>
        <v>0.005-0.0138200726625453i</v>
      </c>
      <c r="N2662">
        <f t="shared" si="772"/>
        <v>92.192322559322179</v>
      </c>
      <c r="O2662">
        <f t="shared" si="773"/>
        <v>0.23231738207613056</v>
      </c>
      <c r="P2662" s="3">
        <f t="shared" si="774"/>
        <v>0.23231738207613056</v>
      </c>
      <c r="Q2662" s="3">
        <f t="shared" si="775"/>
        <v>-87.807677440677821</v>
      </c>
      <c r="R2662">
        <f t="shared" si="776"/>
        <v>92.192322559322179</v>
      </c>
      <c r="S2662">
        <f t="shared" si="777"/>
        <v>20.528014411716061</v>
      </c>
      <c r="T2662">
        <f t="shared" si="760"/>
        <v>0.23231738207613056</v>
      </c>
    </row>
    <row r="2663" spans="1:20" x14ac:dyDescent="0.25">
      <c r="A2663">
        <f t="shared" si="761"/>
        <v>129471.44754770676</v>
      </c>
      <c r="B2663">
        <f t="shared" si="778"/>
        <v>20606.020866480583</v>
      </c>
      <c r="C2663" t="str">
        <f t="shared" si="762"/>
        <v>0.0395096631834041-1.02491872367611i</v>
      </c>
      <c r="D2663" t="str">
        <f t="shared" si="763"/>
        <v>3.47533733170221-0.870799150234424i</v>
      </c>
      <c r="E2663" t="str">
        <f t="shared" si="764"/>
        <v>214.490317053696-1.51177842237966i</v>
      </c>
      <c r="F2663" t="str">
        <f t="shared" si="765"/>
        <v>2.90946043761283-7.28438941091983i</v>
      </c>
      <c r="G2663" t="str">
        <f t="shared" si="766"/>
        <v>0.999845537383977-0.012427339108725i</v>
      </c>
      <c r="H2663" t="str">
        <f t="shared" si="767"/>
        <v>4.21629189211915-82.8359709047172i</v>
      </c>
      <c r="I2663" t="str">
        <f t="shared" si="768"/>
        <v>-4.00232917808863-1.83968765454255i</v>
      </c>
      <c r="K2663" t="str">
        <f t="shared" si="769"/>
        <v>0.00306435482846428-0.0102281898904702i</v>
      </c>
      <c r="L2663" t="str">
        <f t="shared" si="770"/>
        <v>0.000833333333333333-0.0391272070069294i</v>
      </c>
      <c r="M2663" t="str">
        <f t="shared" si="771"/>
        <v>0.005-0.0137677551928126i</v>
      </c>
      <c r="N2663">
        <f t="shared" si="772"/>
        <v>92.207605900133771</v>
      </c>
      <c r="O2663">
        <f t="shared" si="773"/>
        <v>0.22023750093675129</v>
      </c>
      <c r="P2663" s="3">
        <f t="shared" si="774"/>
        <v>0.22023750093675129</v>
      </c>
      <c r="Q2663" s="3">
        <f t="shared" si="775"/>
        <v>-87.792394099866229</v>
      </c>
      <c r="R2663">
        <f t="shared" si="776"/>
        <v>92.207605900133771</v>
      </c>
      <c r="S2663">
        <f t="shared" si="777"/>
        <v>20.606020866480584</v>
      </c>
      <c r="T2663">
        <f t="shared" si="760"/>
        <v>0.22023750093675129</v>
      </c>
    </row>
    <row r="2664" spans="1:20" x14ac:dyDescent="0.25">
      <c r="A2664">
        <f t="shared" si="761"/>
        <v>129963.43904838806</v>
      </c>
      <c r="B2664">
        <f t="shared" si="778"/>
        <v>20684.32374577321</v>
      </c>
      <c r="C2664" t="str">
        <f t="shared" si="762"/>
        <v>0.039708457997607-1.02350112060139i</v>
      </c>
      <c r="D2664" t="str">
        <f t="shared" si="763"/>
        <v>3.47531612231143-0.868248674745978i</v>
      </c>
      <c r="E2664" t="str">
        <f t="shared" si="764"/>
        <v>214.959276153583-1.77612885830474i</v>
      </c>
      <c r="F2664" t="str">
        <f t="shared" si="765"/>
        <v>2.90945701566567-7.2570877911658i</v>
      </c>
      <c r="G2664" t="str">
        <f t="shared" si="766"/>
        <v>0.999844361420709-0.012474548325444i</v>
      </c>
      <c r="H2664" t="str">
        <f t="shared" si="767"/>
        <v>4.17067320166574-82.4214418160335i</v>
      </c>
      <c r="I2664" t="str">
        <f t="shared" si="768"/>
        <v>-3.96754850942269-1.82849934597937i</v>
      </c>
      <c r="K2664" t="str">
        <f t="shared" si="769"/>
        <v>0.00306185868653997-0.0101912204596437i</v>
      </c>
      <c r="L2664" t="str">
        <f t="shared" si="770"/>
        <v>0.000833333333333333-0.0389790864783118i</v>
      </c>
      <c r="M2664" t="str">
        <f t="shared" si="771"/>
        <v>0.005-0.0137156357768605i</v>
      </c>
      <c r="N2664">
        <f t="shared" si="772"/>
        <v>92.221772447350887</v>
      </c>
      <c r="O2664">
        <f t="shared" si="773"/>
        <v>0.20829846333928914</v>
      </c>
      <c r="P2664" s="3">
        <f t="shared" si="774"/>
        <v>0.20829846333928914</v>
      </c>
      <c r="Q2664" s="3">
        <f t="shared" si="775"/>
        <v>-87.778227552649113</v>
      </c>
      <c r="R2664">
        <f t="shared" si="776"/>
        <v>92.221772447350887</v>
      </c>
      <c r="S2664">
        <f t="shared" si="777"/>
        <v>20.684323745773209</v>
      </c>
      <c r="T2664">
        <f t="shared" si="760"/>
        <v>0.20829846333928914</v>
      </c>
    </row>
    <row r="2665" spans="1:20" x14ac:dyDescent="0.25">
      <c r="A2665">
        <f t="shared" si="761"/>
        <v>130457.30011677193</v>
      </c>
      <c r="B2665">
        <f t="shared" si="778"/>
        <v>20762.924176007149</v>
      </c>
      <c r="C2665" t="str">
        <f t="shared" si="762"/>
        <v>0.0398870961139751-1.02210278740702i</v>
      </c>
      <c r="D2665" t="str">
        <f t="shared" si="763"/>
        <v>3.47529475168484-0.865710680131019i</v>
      </c>
      <c r="E2665" t="str">
        <f t="shared" si="764"/>
        <v>215.431565577017-2.04582611169394i</v>
      </c>
      <c r="F2665" t="str">
        <f t="shared" si="765"/>
        <v>2.90945356767043-7.22989056640592i</v>
      </c>
      <c r="G2665" t="str">
        <f t="shared" si="766"/>
        <v>0.999843176505937-0.0125219367693256i</v>
      </c>
      <c r="H2665" t="str">
        <f t="shared" si="767"/>
        <v>4.12565606097853-82.0098546778921i</v>
      </c>
      <c r="I2665" t="str">
        <f t="shared" si="768"/>
        <v>-3.93311120894514-1.81741822033286i</v>
      </c>
      <c r="K2665" t="str">
        <f t="shared" si="769"/>
        <v>0.00305937860517772-0.0101543962630619i</v>
      </c>
      <c r="L2665" t="str">
        <f t="shared" si="770"/>
        <v>0.000833333333333333-0.0388315266769394i</v>
      </c>
      <c r="M2665" t="str">
        <f t="shared" si="771"/>
        <v>0.005-0.0136637136649338i</v>
      </c>
      <c r="N2665">
        <f t="shared" si="772"/>
        <v>92.234807706092596</v>
      </c>
      <c r="O2665">
        <f t="shared" si="773"/>
        <v>0.19650035846932726</v>
      </c>
      <c r="P2665" s="3">
        <f t="shared" si="774"/>
        <v>0.19650035846932726</v>
      </c>
      <c r="Q2665" s="3">
        <f t="shared" si="775"/>
        <v>-87.765192293907404</v>
      </c>
      <c r="R2665">
        <f t="shared" si="776"/>
        <v>92.234807706092596</v>
      </c>
      <c r="S2665">
        <f t="shared" si="777"/>
        <v>20.76292417600715</v>
      </c>
      <c r="T2665">
        <f t="shared" si="760"/>
        <v>0.19650035846932726</v>
      </c>
    </row>
    <row r="2666" spans="1:20" x14ac:dyDescent="0.25">
      <c r="A2666">
        <f t="shared" si="761"/>
        <v>130953.03785721568</v>
      </c>
      <c r="B2666">
        <f t="shared" si="778"/>
        <v>20841.823287875977</v>
      </c>
      <c r="C2666" t="str">
        <f t="shared" si="762"/>
        <v>0.0400454089584859-1.02072368292632i</v>
      </c>
      <c r="D2666" t="str">
        <f t="shared" si="763"/>
        <v>3.47527321859873-0.86318512977482i</v>
      </c>
      <c r="E2666" t="str">
        <f t="shared" si="764"/>
        <v>215.907187118645-2.32096707128675i</v>
      </c>
      <c r="F2666" t="str">
        <f t="shared" si="765"/>
        <v>2.9094500934289-7.20279734539157i</v>
      </c>
      <c r="G2666" t="str">
        <f t="shared" si="766"/>
        <v>0.999841982571543-0.0125695051195128i</v>
      </c>
      <c r="H2666" t="str">
        <f t="shared" si="767"/>
        <v>4.08123062499931-81.60117774555i</v>
      </c>
      <c r="I2666" t="str">
        <f t="shared" si="768"/>
        <v>-3.89901320845431-1.80644273350199i</v>
      </c>
      <c r="K2666" t="str">
        <f t="shared" si="769"/>
        <v>0.00305691444316402-0.0101177167795957i</v>
      </c>
      <c r="L2666" t="str">
        <f t="shared" si="770"/>
        <v>0.000833333333333333-0.0386845254801149i</v>
      </c>
      <c r="M2666" t="str">
        <f t="shared" si="771"/>
        <v>0.005-0.0136119881101153i</v>
      </c>
      <c r="N2666">
        <f t="shared" si="772"/>
        <v>92.246696991194923</v>
      </c>
      <c r="O2666">
        <f t="shared" si="773"/>
        <v>0.18484325823753267</v>
      </c>
      <c r="P2666" s="3">
        <f t="shared" si="774"/>
        <v>0.18484325823753267</v>
      </c>
      <c r="Q2666" s="3">
        <f t="shared" si="775"/>
        <v>-87.753303008805077</v>
      </c>
      <c r="R2666">
        <f t="shared" si="776"/>
        <v>92.246696991194923</v>
      </c>
      <c r="S2666">
        <f t="shared" si="777"/>
        <v>20.841823287875979</v>
      </c>
      <c r="T2666">
        <f t="shared" si="760"/>
        <v>0.18484325823753267</v>
      </c>
    </row>
    <row r="2667" spans="1:20" x14ac:dyDescent="0.25">
      <c r="A2667">
        <f t="shared" si="761"/>
        <v>131450.65940107309</v>
      </c>
      <c r="B2667">
        <f t="shared" si="778"/>
        <v>20921.022216369907</v>
      </c>
      <c r="C2667" t="str">
        <f t="shared" si="762"/>
        <v>0.0401832236030474-1.01936376393286i</v>
      </c>
      <c r="D2667" t="str">
        <f t="shared" si="763"/>
        <v>3.47525152182014-0.860671987240477i</v>
      </c>
      <c r="E2667" t="str">
        <f t="shared" si="764"/>
        <v>216.386141574348-2.60165031304689i</v>
      </c>
      <c r="F2667" t="str">
        <f t="shared" si="765"/>
        <v>2.90944659274137-7.17580773837017i</v>
      </c>
      <c r="G2667" t="str">
        <f t="shared" si="766"/>
        <v>0.999840779548891-0.0126172540577073i</v>
      </c>
      <c r="H2667" t="str">
        <f t="shared" si="767"/>
        <v>4.03738724411659-81.1953797451333i</v>
      </c>
      <c r="I2667" t="str">
        <f t="shared" si="768"/>
        <v>-3.86525049957545-1.79557137041019i</v>
      </c>
      <c r="K2667" t="str">
        <f t="shared" si="769"/>
        <v>0.00305446606020175-0.0100811814900252i</v>
      </c>
      <c r="L2667" t="str">
        <f t="shared" si="770"/>
        <v>0.000833333333333333-0.0385380807731769i</v>
      </c>
      <c r="M2667" t="str">
        <f t="shared" si="771"/>
        <v>0.005-0.0135604583683157i</v>
      </c>
      <c r="N2667">
        <f t="shared" si="772"/>
        <v>92.257425425326844</v>
      </c>
      <c r="O2667">
        <f t="shared" si="773"/>
        <v>0.17332721667088855</v>
      </c>
      <c r="P2667" s="3">
        <f t="shared" si="774"/>
        <v>0.17332721667088855</v>
      </c>
      <c r="Q2667" s="3">
        <f t="shared" si="775"/>
        <v>-87.742574574673156</v>
      </c>
      <c r="R2667">
        <f t="shared" si="776"/>
        <v>92.257425425326844</v>
      </c>
      <c r="S2667">
        <f t="shared" si="777"/>
        <v>20.921022216369906</v>
      </c>
      <c r="T2667">
        <f t="shared" si="760"/>
        <v>0.17332721667088855</v>
      </c>
    </row>
    <row r="2668" spans="1:20" x14ac:dyDescent="0.25">
      <c r="A2668">
        <f t="shared" si="761"/>
        <v>131950.17190679719</v>
      </c>
      <c r="B2668">
        <f t="shared" si="778"/>
        <v>21000.522100792114</v>
      </c>
      <c r="C2668" t="str">
        <f t="shared" si="762"/>
        <v>0.0403003627135988-1.01802298503754i</v>
      </c>
      <c r="D2668" t="str">
        <f t="shared" si="763"/>
        <v>3.47522966010674-0.858171216268354i</v>
      </c>
      <c r="E2668" t="str">
        <f t="shared" si="764"/>
        <v>216.868428697161-2.88797612330033i</v>
      </c>
      <c r="F2668" t="str">
        <f t="shared" si="765"/>
        <v>2.90944306540658-7.14892135707952i</v>
      </c>
      <c r="G2668" t="str">
        <f t="shared" si="766"/>
        <v>0.999839567368824-0.0126651842681792i</v>
      </c>
      <c r="H2668" t="str">
        <f t="shared" si="767"/>
        <v>3.99411645960464-80.7924298649871i</v>
      </c>
      <c r="I2668" t="str">
        <f t="shared" si="768"/>
        <v>-3.83181913268003-1.78480264434917i</v>
      </c>
      <c r="K2668" t="str">
        <f t="shared" si="769"/>
        <v>0.0030520333169024-0.0100447898770325i</v>
      </c>
      <c r="L2668" t="str">
        <f t="shared" si="770"/>
        <v>0.000833333333333333-0.0383921904494688i</v>
      </c>
      <c r="M2668" t="str">
        <f t="shared" si="771"/>
        <v>0.005-0.0135091236982623i</v>
      </c>
      <c r="N2668">
        <f t="shared" si="772"/>
        <v>92.266977937123201</v>
      </c>
      <c r="O2668">
        <f t="shared" si="773"/>
        <v>0.16195226928484116</v>
      </c>
      <c r="P2668" s="3">
        <f t="shared" si="774"/>
        <v>0.16195226928484116</v>
      </c>
      <c r="Q2668" s="3">
        <f t="shared" si="775"/>
        <v>-87.733022062876799</v>
      </c>
      <c r="R2668">
        <f t="shared" si="776"/>
        <v>92.266977937123201</v>
      </c>
      <c r="S2668">
        <f t="shared" si="777"/>
        <v>21.000522100792114</v>
      </c>
      <c r="T2668">
        <f t="shared" ref="T2668:T2731" si="779">P2668</f>
        <v>0.16195226928484116</v>
      </c>
    </row>
    <row r="2669" spans="1:20" x14ac:dyDescent="0.25">
      <c r="A2669">
        <f t="shared" ref="A2669:A2732" si="780">2*PI()*B2669</f>
        <v>132451.58256004303</v>
      </c>
      <c r="B2669">
        <f t="shared" si="778"/>
        <v>21080.324084775126</v>
      </c>
      <c r="C2669" t="str">
        <f t="shared" ref="C2669:C2732" si="781">IMPRODUCT(D2669,E2669,$C$40,,K2669,$C$41)</f>
        <v>0.0403966444983583-1.01670129858245i</v>
      </c>
      <c r="D2669" t="str">
        <f t="shared" ref="D2669:D2732" si="782">IMDIV(IMPRODUCT($C$37,$C$38,COMPLEX(1,A2669/$C$38)),IMSUM(-1*A2669*A2669/$C$39,COMPLEX(0,1*A2669)))</f>
        <v>3.47520763220683-0.855682780775568i</v>
      </c>
      <c r="E2669" t="str">
        <f t="shared" ref="E2669:E2732" si="783">IMDIV(IMPRODUCT(IMSUM(F2669,G2669),$C$29,H2669),IMSUM(1,I2669))</f>
        <v>217.354047151673-3.1800465217659i</v>
      </c>
      <c r="F2669" t="str">
        <f t="shared" ref="F2669:F2732" si="784">IMDIV(IMPRODUCT($C$14,$C$15,COMPLEX(1,A2669/$C$15)),IMSUM(-1*A2669*A2669/$C$16,COMPLEX(0,A2669)))</f>
        <v>2.90943951122176-7.1221378147423i</v>
      </c>
      <c r="G2669" t="str">
        <f t="shared" ref="G2669:G2732" si="785">IMDIV(1,COMPLEX(1,A2669*$C$9*$C$10))</f>
        <v>0.999838345961657-0.0127132964377763i</v>
      </c>
      <c r="H2669" t="str">
        <f t="shared" ref="H2669:H2732" si="786">IMDIV($C$3,IMSUM(K2669,COMPLEX(0,$C$28*A2669)))</f>
        <v>3.95140899918497-80.3922977472159i</v>
      </c>
      <c r="I2669" t="str">
        <f t="shared" ref="I2669:I2732" si="787">IMPRODUCT(F2669,$C$29,H2669,$C$31)</f>
        <v>-3.79871521582845-1.7741350963401i</v>
      </c>
      <c r="K2669" t="str">
        <f t="shared" ref="K2669:K2732" si="788">IF($C$26&lt;=0,IMDIV(1,IMSUM(IMDIV(1,L2669),1/$C$18)),IMDIV(1,IMSUM(IMDIV(1,L2669),1/$C$18,IMDIV(1,M2669))))</f>
        <v>0.00304961607477845-0.0100085414251961i</v>
      </c>
      <c r="L2669" t="str">
        <f t="shared" ref="L2669:L2732" si="789">IMSUM($C$21/$C$22,IMDIV(1,COMPLEX(0,$C$20*$C$22*A2669)))</f>
        <v>0.000833333333333333-0.0382468524103097i</v>
      </c>
      <c r="M2669" t="str">
        <f t="shared" ref="M2669:M2732" si="790">IMSUM($C$25/$C$26,IMDIV(1,COMPLEX(0,$C$24*$C$26*A2669)))</f>
        <v>0.005-0.0134579833614887i</v>
      </c>
      <c r="N2669">
        <f t="shared" ref="N2669:N2732" si="791">ABS(R2669)</f>
        <v>92.275339259331048</v>
      </c>
      <c r="O2669">
        <f t="shared" ref="O2669:O2732" si="792">ABS(P2669)</f>
        <v>0.15071843244103131</v>
      </c>
      <c r="P2669" s="3">
        <f t="shared" ref="P2669:P2732" si="793">20*LOG10(IMABS(C2669))</f>
        <v>0.15071843244103131</v>
      </c>
      <c r="Q2669" s="3">
        <f t="shared" ref="Q2669:Q2732" si="794">IMARGUMENT(C2669)*180/PI()</f>
        <v>-87.724660740668952</v>
      </c>
      <c r="R2669">
        <f t="shared" ref="R2669:R2732" si="795">IF(Q2669&lt;0,Q2669+180,Q2669-180)</f>
        <v>92.275339259331048</v>
      </c>
      <c r="S2669">
        <f t="shared" ref="S2669:S2732" si="796">B2669/1000</f>
        <v>21.080324084775125</v>
      </c>
      <c r="T2669">
        <f t="shared" si="779"/>
        <v>0.15071843244103131</v>
      </c>
    </row>
    <row r="2670" spans="1:20" x14ac:dyDescent="0.25">
      <c r="A2670">
        <f t="shared" si="780"/>
        <v>132954.89857377121</v>
      </c>
      <c r="B2670">
        <f t="shared" ref="B2670:B2733" si="797">B2669*(1+B$42)</f>
        <v>21160.429316297272</v>
      </c>
      <c r="C2670" t="str">
        <f t="shared" si="781"/>
        <v>0.0404718826563608-1.01539865453079i</v>
      </c>
      <c r="D2670" t="str">
        <f t="shared" si="782"/>
        <v>3.47518543685924-0.853206644855451i</v>
      </c>
      <c r="E2670" t="str">
        <f t="shared" si="783"/>
        <v>217.842994466856-3.47796528444345i</v>
      </c>
      <c r="F2670" t="str">
        <f t="shared" si="784"/>
        <v>2.9094359299826-7.0954567260605i</v>
      </c>
      <c r="G2670" t="str">
        <f t="shared" si="785"/>
        <v>0.999837115257177-0.0127615912559337i</v>
      </c>
      <c r="H2670" t="str">
        <f t="shared" si="786"/>
        <v>3.90925577270599-79.9949534794042i</v>
      </c>
      <c r="I2670" t="str">
        <f t="shared" si="787"/>
        <v>-3.76593491373519-1.76356729451132i</v>
      </c>
      <c r="K2670" t="str">
        <f t="shared" si="788"/>
        <v>0.00304721419623571-0.0099724356209838i</v>
      </c>
      <c r="L2670" t="str">
        <f t="shared" si="789"/>
        <v>0.000833333333333333-0.0381020645649629i</v>
      </c>
      <c r="M2670" t="str">
        <f t="shared" si="790"/>
        <v>0.005-0.0134070366223238i</v>
      </c>
      <c r="N2670">
        <f t="shared" si="791"/>
        <v>92.282493926977295</v>
      </c>
      <c r="O2670">
        <f t="shared" si="792"/>
        <v>0.13962570268489796</v>
      </c>
      <c r="P2670" s="3">
        <f t="shared" si="793"/>
        <v>0.13962570268489796</v>
      </c>
      <c r="Q2670" s="3">
        <f t="shared" si="794"/>
        <v>-87.717506073022705</v>
      </c>
      <c r="R2670">
        <f t="shared" si="795"/>
        <v>92.282493926977295</v>
      </c>
      <c r="S2670">
        <f t="shared" si="796"/>
        <v>21.160429316297272</v>
      </c>
      <c r="T2670">
        <f t="shared" si="779"/>
        <v>0.13962570268489796</v>
      </c>
    </row>
    <row r="2671" spans="1:20" x14ac:dyDescent="0.25">
      <c r="A2671">
        <f t="shared" si="780"/>
        <v>133460.12718835153</v>
      </c>
      <c r="B2671">
        <f t="shared" si="797"/>
        <v>21240.838947699202</v>
      </c>
      <c r="C2671" t="str">
        <f t="shared" si="781"/>
        <v>0.0405258863262748-1.01411500035337i</v>
      </c>
      <c r="D2671" t="str">
        <f t="shared" si="782"/>
        <v>3.47516307279324-0.850742772777006i</v>
      </c>
      <c r="E2671" t="str">
        <f t="shared" si="783"/>
        <v>218.335266987301-3.78183796633307i</v>
      </c>
      <c r="F2671" t="str">
        <f t="shared" si="784"/>
        <v>2.90943232148321-7.06887770720979i</v>
      </c>
      <c r="G2671" t="str">
        <f t="shared" si="785"/>
        <v>0.999835875184636-0.0128100694146833i</v>
      </c>
      <c r="H2671" t="str">
        <f t="shared" si="786"/>
        <v>3.86764786793769-79.6003675865166i</v>
      </c>
      <c r="I2671" t="str">
        <f t="shared" si="787"/>
        <v>-3.73347444675599-1.75309783349237i</v>
      </c>
      <c r="K2671" t="str">
        <f t="shared" si="788"/>
        <v>0.00304482754456573-0.00993647195274708i</v>
      </c>
      <c r="L2671" t="str">
        <f t="shared" si="789"/>
        <v>0.000833333333333333-0.0379578248306065i</v>
      </c>
      <c r="M2671" t="str">
        <f t="shared" si="790"/>
        <v>0.005-0.0133562827478819i</v>
      </c>
      <c r="N2671">
        <f t="shared" si="791"/>
        <v>92.288426275552879</v>
      </c>
      <c r="O2671">
        <f t="shared" si="792"/>
        <v>0.12867405606810819</v>
      </c>
      <c r="P2671" s="3">
        <f t="shared" si="793"/>
        <v>0.12867405606810819</v>
      </c>
      <c r="Q2671" s="3">
        <f t="shared" si="794"/>
        <v>-87.711573724447121</v>
      </c>
      <c r="R2671">
        <f t="shared" si="795"/>
        <v>92.288426275552879</v>
      </c>
      <c r="S2671">
        <f t="shared" si="796"/>
        <v>21.240838947699203</v>
      </c>
      <c r="T2671">
        <f t="shared" si="779"/>
        <v>0.12867405606810819</v>
      </c>
    </row>
    <row r="2672" spans="1:20" x14ac:dyDescent="0.25">
      <c r="A2672">
        <f t="shared" si="780"/>
        <v>133967.27567166727</v>
      </c>
      <c r="B2672">
        <f t="shared" si="797"/>
        <v>21321.554135700459</v>
      </c>
      <c r="C2672" t="str">
        <f t="shared" si="781"/>
        <v>0.0405584600356962-1.01285028091109i</v>
      </c>
      <c r="D2672" t="str">
        <f t="shared" si="782"/>
        <v>3.47514053872858-0.848291128984412i</v>
      </c>
      <c r="E2672" t="str">
        <f t="shared" si="783"/>
        <v>218.830859822782-4.09177192393549i</v>
      </c>
      <c r="F2672" t="str">
        <f t="shared" si="784"/>
        <v>2.9094286855162-7.0424003758342i</v>
      </c>
      <c r="G2672" t="str">
        <f t="shared" si="785"/>
        <v>0.999834625672748-0.0128587316086637i</v>
      </c>
      <c r="H2672" t="str">
        <f t="shared" si="786"/>
        <v>3.82657654647762-79.2085110229701i</v>
      </c>
      <c r="I2672" t="str">
        <f t="shared" si="787"/>
        <v>-3.70133008989669-1.74272533382365i</v>
      </c>
      <c r="K2672" t="str">
        <f t="shared" si="788"/>
        <v>0.0030424559839383-0.00990064991071431i</v>
      </c>
      <c r="L2672" t="str">
        <f t="shared" si="789"/>
        <v>0.000833333333333333-0.0378141311323038i</v>
      </c>
      <c r="M2672" t="str">
        <f t="shared" si="790"/>
        <v>0.005-0.0133057210080513i</v>
      </c>
      <c r="N2672">
        <f t="shared" si="791"/>
        <v>92.293120439224367</v>
      </c>
      <c r="O2672">
        <f t="shared" si="792"/>
        <v>0.11786344745124042</v>
      </c>
      <c r="P2672" s="3">
        <f t="shared" si="793"/>
        <v>0.11786344745124042</v>
      </c>
      <c r="Q2672" s="3">
        <f t="shared" si="794"/>
        <v>-87.706879560775633</v>
      </c>
      <c r="R2672">
        <f t="shared" si="795"/>
        <v>92.293120439224367</v>
      </c>
      <c r="S2672">
        <f t="shared" si="796"/>
        <v>21.32155413570046</v>
      </c>
      <c r="T2672">
        <f t="shared" si="779"/>
        <v>0.11786344745124042</v>
      </c>
    </row>
    <row r="2673" spans="1:20" x14ac:dyDescent="0.25">
      <c r="A2673">
        <f t="shared" si="780"/>
        <v>134476.3513192196</v>
      </c>
      <c r="B2673">
        <f t="shared" si="797"/>
        <v>21402.57604141612</v>
      </c>
      <c r="C2673" t="str">
        <f t="shared" si="781"/>
        <v>0.0405694036508629-1.01160443833347i</v>
      </c>
      <c r="D2673" t="str">
        <f t="shared" si="782"/>
        <v>3.47511783337519-0.845851678096441i</v>
      </c>
      <c r="E2673" t="str">
        <f t="shared" si="783"/>
        <v>219.329766796135-4.40787633751513i</v>
      </c>
      <c r="F2673" t="str">
        <f t="shared" si="784"/>
        <v>2.9094250218725-7.01602435104023i</v>
      </c>
      <c r="G2673" t="str">
        <f t="shared" si="785"/>
        <v>0.999833366649686-0.0129075785351291i</v>
      </c>
      <c r="H2673" t="str">
        <f t="shared" si="786"/>
        <v>3.78603323976499-78.8193551648772i</v>
      </c>
      <c r="I2673" t="str">
        <f t="shared" si="787"/>
        <v>-3.66949817184265-1.73244844138131i</v>
      </c>
      <c r="K2673" t="str">
        <f t="shared" si="788"/>
        <v>0.00304009937939387-0.00986496898698466i</v>
      </c>
      <c r="L2673" t="str">
        <f t="shared" si="789"/>
        <v>0.000833333333333333-0.0376709814029726i</v>
      </c>
      <c r="M2673" t="str">
        <f t="shared" si="790"/>
        <v>0.005-0.0132553506754844i</v>
      </c>
      <c r="N2673">
        <f t="shared" si="791"/>
        <v>92.296560349066198</v>
      </c>
      <c r="O2673">
        <f t="shared" si="792"/>
        <v>0.10719380978775844</v>
      </c>
      <c r="P2673" s="3">
        <f t="shared" si="793"/>
        <v>0.10719380978775844</v>
      </c>
      <c r="Q2673" s="3">
        <f t="shared" si="794"/>
        <v>-87.703439650933802</v>
      </c>
      <c r="R2673">
        <f t="shared" si="795"/>
        <v>92.296560349066198</v>
      </c>
      <c r="S2673">
        <f t="shared" si="796"/>
        <v>21.402576041416118</v>
      </c>
      <c r="T2673">
        <f t="shared" si="779"/>
        <v>0.10719380978775844</v>
      </c>
    </row>
    <row r="2674" spans="1:20" x14ac:dyDescent="0.25">
      <c r="A2674">
        <f t="shared" si="780"/>
        <v>134987.36145423262</v>
      </c>
      <c r="B2674">
        <f t="shared" si="797"/>
        <v>21483.9058303735</v>
      </c>
      <c r="C2674" t="str">
        <f t="shared" si="781"/>
        <v>0.0405585123270471-1.01037741189326i</v>
      </c>
      <c r="D2674" t="str">
        <f t="shared" si="782"/>
        <v>3.47509495543335-0.843424384906004i</v>
      </c>
      <c r="E2674" t="str">
        <f t="shared" si="783"/>
        <v>219.831980389372-4.73026223306038i</v>
      </c>
      <c r="F2674" t="str">
        <f t="shared" si="784"/>
        <v>2.90942133034156-6.98974925339188i</v>
      </c>
      <c r="G2674" t="str">
        <f t="shared" si="785"/>
        <v>0.999832098043075-0.0129566108939601i</v>
      </c>
      <c r="H2674" t="str">
        <f t="shared" si="786"/>
        <v>3.7460095451997-78.4328718024528i</v>
      </c>
      <c r="I2674" t="str">
        <f t="shared" si="787"/>
        <v>-3.63797507400922-1.72226582681707i</v>
      </c>
      <c r="K2674" t="str">
        <f t="shared" si="788"/>
        <v>0.00303775759683625-0.00982942867552184i</v>
      </c>
      <c r="L2674" t="str">
        <f t="shared" si="789"/>
        <v>0.000833333333333333-0.0375283735833558i</v>
      </c>
      <c r="M2674" t="str">
        <f t="shared" si="790"/>
        <v>0.005-0.0132051710255872i</v>
      </c>
      <c r="N2674">
        <f t="shared" si="791"/>
        <v>92.298729731325551</v>
      </c>
      <c r="O2674">
        <f t="shared" si="792"/>
        <v>9.6665053390145111E-2</v>
      </c>
      <c r="P2674" s="3">
        <f t="shared" si="793"/>
        <v>9.6665053390145111E-2</v>
      </c>
      <c r="Q2674" s="3">
        <f t="shared" si="794"/>
        <v>-87.701270268674449</v>
      </c>
      <c r="R2674">
        <f t="shared" si="795"/>
        <v>92.298729731325551</v>
      </c>
      <c r="S2674">
        <f t="shared" si="796"/>
        <v>21.483905830373502</v>
      </c>
      <c r="T2674">
        <f t="shared" si="779"/>
        <v>9.6665053390145111E-2</v>
      </c>
    </row>
    <row r="2675" spans="1:20" x14ac:dyDescent="0.25">
      <c r="A2675">
        <f t="shared" si="780"/>
        <v>135500.31342775869</v>
      </c>
      <c r="B2675">
        <f t="shared" si="797"/>
        <v>21565.544672528918</v>
      </c>
      <c r="C2675" t="str">
        <f t="shared" si="781"/>
        <v>0.0405255764595747-1.00916913787671i</v>
      </c>
      <c r="D2675" t="str">
        <f t="shared" si="782"/>
        <v>3.47507190359347-0.841009214379573i</v>
      </c>
      <c r="E2675" t="str">
        <f t="shared" si="783"/>
        <v>220.337491688009-5.05904250392366i</v>
      </c>
      <c r="F2675" t="str">
        <f t="shared" si="784"/>
        <v>2.90941761071114-6.96357470490477i</v>
      </c>
      <c r="G2675" t="str">
        <f t="shared" si="785"/>
        <v>0.999830819779992-0.0130058293876725i</v>
      </c>
      <c r="H2675" t="str">
        <f t="shared" si="786"/>
        <v>3.70649722236298-78.0490331325825i</v>
      </c>
      <c r="I2675" t="str">
        <f t="shared" si="787"/>
        <v>-3.60675722961155-1.71217618501225i</v>
      </c>
      <c r="K2675" t="str">
        <f t="shared" si="788"/>
        <v>0.00303543050302514-0.00979402847214754i</v>
      </c>
      <c r="L2675" t="str">
        <f t="shared" si="789"/>
        <v>0.000833333333333333-0.0373863056219921i</v>
      </c>
      <c r="M2675" t="str">
        <f t="shared" si="790"/>
        <v>0.005-0.0131551813365085i</v>
      </c>
      <c r="N2675">
        <f t="shared" si="791"/>
        <v>92.299612105715013</v>
      </c>
      <c r="O2675">
        <f t="shared" si="792"/>
        <v>8.6277065175059189E-2</v>
      </c>
      <c r="P2675" s="3">
        <f t="shared" si="793"/>
        <v>8.6277065175059189E-2</v>
      </c>
      <c r="Q2675" s="3">
        <f t="shared" si="794"/>
        <v>-87.700387894284987</v>
      </c>
      <c r="R2675">
        <f t="shared" si="795"/>
        <v>92.299612105715013</v>
      </c>
      <c r="S2675">
        <f t="shared" si="796"/>
        <v>21.565544672528919</v>
      </c>
      <c r="T2675">
        <f t="shared" si="779"/>
        <v>8.6277065175059189E-2</v>
      </c>
    </row>
    <row r="2676" spans="1:20" x14ac:dyDescent="0.25">
      <c r="A2676">
        <f t="shared" si="780"/>
        <v>136015.2146187842</v>
      </c>
      <c r="B2676">
        <f t="shared" si="797"/>
        <v>21647.493742284529</v>
      </c>
      <c r="C2676" t="str">
        <f t="shared" si="781"/>
        <v>0.0404703816357017-1.00797954944969i</v>
      </c>
      <c r="D2676" t="str">
        <f t="shared" si="782"/>
        <v>3.47504867653609-0.838606131656696i</v>
      </c>
      <c r="E2676" t="str">
        <f t="shared" si="783"/>
        <v>220.846290323549-5.39433193206727i</v>
      </c>
      <c r="F2676" t="str">
        <f t="shared" si="784"/>
        <v>2.90941386276745-6.93750032904093i</v>
      </c>
      <c r="G2676" t="str">
        <f t="shared" si="785"/>
        <v>0.999829531786957-0.0130552347214274i</v>
      </c>
      <c r="H2676" t="str">
        <f t="shared" si="786"/>
        <v>3.66748818933695-77.6678117515489i</v>
      </c>
      <c r="I2676" t="str">
        <f t="shared" si="787"/>
        <v>-3.57584112275435-1.70217823454585i</v>
      </c>
      <c r="K2676" t="str">
        <f t="shared" si="788"/>
        <v>0.00303311796556882-0.00975876787453541i</v>
      </c>
      <c r="L2676" t="str">
        <f t="shared" si="789"/>
        <v>0.000833333333333333-0.0372447754751865i</v>
      </c>
      <c r="M2676" t="str">
        <f t="shared" si="790"/>
        <v>0.005-0.0131053808891298i</v>
      </c>
      <c r="N2676">
        <f t="shared" si="791"/>
        <v>92.299190783741963</v>
      </c>
      <c r="O2676">
        <f t="shared" si="792"/>
        <v>7.6029707889784248E-2</v>
      </c>
      <c r="P2676" s="3">
        <f t="shared" si="793"/>
        <v>7.6029707889784248E-2</v>
      </c>
      <c r="Q2676" s="3">
        <f t="shared" si="794"/>
        <v>-87.700809216258037</v>
      </c>
      <c r="R2676">
        <f t="shared" si="795"/>
        <v>92.299190783741963</v>
      </c>
      <c r="S2676">
        <f t="shared" si="796"/>
        <v>21.647493742284528</v>
      </c>
      <c r="T2676">
        <f t="shared" si="779"/>
        <v>7.6029707889784248E-2</v>
      </c>
    </row>
    <row r="2677" spans="1:20" x14ac:dyDescent="0.25">
      <c r="A2677">
        <f t="shared" si="780"/>
        <v>136532.07243433557</v>
      </c>
      <c r="B2677">
        <f t="shared" si="797"/>
        <v>21729.754218505212</v>
      </c>
      <c r="C2677" t="str">
        <f t="shared" si="781"/>
        <v>0.0403927085873433-1.00680857651931i</v>
      </c>
      <c r="D2677" t="str">
        <f t="shared" si="782"/>
        <v>3.47502527293168-0.83621510204945i</v>
      </c>
      <c r="E2677" t="str">
        <f t="shared" si="783"/>
        <v>221.358364414058-5.73624720889469i</v>
      </c>
      <c r="F2677" t="str">
        <f t="shared" si="784"/>
        <v>2.90941008629502-6.91152575070319i</v>
      </c>
      <c r="G2677" t="str">
        <f t="shared" si="785"/>
        <v>0.999828233989932-0.0131048276030407i</v>
      </c>
      <c r="H2677" t="str">
        <f t="shared" si="786"/>
        <v>3.62897451911986-77.2891806479101i</v>
      </c>
      <c r="I2677" t="str">
        <f t="shared" si="787"/>
        <v>-3.54522328754035-1.69227071717615i</v>
      </c>
      <c r="K2677" t="str">
        <f t="shared" si="788"/>
        <v>0.00303081985291686-0.00972364638220463i</v>
      </c>
      <c r="L2677" t="str">
        <f t="shared" si="789"/>
        <v>0.000833333333333333-0.03710378110698i</v>
      </c>
      <c r="M2677" t="str">
        <f t="shared" si="790"/>
        <v>0.005-0.013055768967055i</v>
      </c>
      <c r="N2677">
        <f t="shared" si="791"/>
        <v>92.297448867072006</v>
      </c>
      <c r="O2677">
        <f t="shared" si="792"/>
        <v>6.5922819317462078E-2</v>
      </c>
      <c r="P2677" s="3">
        <f t="shared" si="793"/>
        <v>6.5922819317462078E-2</v>
      </c>
      <c r="Q2677" s="3">
        <f t="shared" si="794"/>
        <v>-87.702551132927994</v>
      </c>
      <c r="R2677">
        <f t="shared" si="795"/>
        <v>92.297448867072006</v>
      </c>
      <c r="S2677">
        <f t="shared" si="796"/>
        <v>21.72975421850521</v>
      </c>
      <c r="T2677">
        <f t="shared" si="779"/>
        <v>6.5922819317462078E-2</v>
      </c>
    </row>
    <row r="2678" spans="1:20" x14ac:dyDescent="0.25">
      <c r="A2678">
        <f t="shared" si="780"/>
        <v>137050.89430958606</v>
      </c>
      <c r="B2678">
        <f t="shared" si="797"/>
        <v>21812.327284535531</v>
      </c>
      <c r="C2678" t="str">
        <f t="shared" si="781"/>
        <v>0.040292333144909-1.00565614559113i</v>
      </c>
      <c r="D2678" t="str">
        <f t="shared" si="782"/>
        <v>3.4750016914408-0.833836091041973i</v>
      </c>
      <c r="E2678" t="str">
        <f t="shared" si="783"/>
        <v>221.873700502809-6.08490695558767i</v>
      </c>
      <c r="F2678" t="str">
        <f t="shared" si="784"/>
        <v>2.9094062810768-6.88565059623012i</v>
      </c>
      <c r="G2678" t="str">
        <f t="shared" si="785"/>
        <v>0.999826926314318-0.0131546087429935i</v>
      </c>
      <c r="H2678" t="str">
        <f t="shared" si="786"/>
        <v>3.59094843613451-76.9131131955287i</v>
      </c>
      <c r="I2678" t="str">
        <f t="shared" si="787"/>
        <v>-3.51490030719761-1.68245239733547i</v>
      </c>
      <c r="K2678" t="str">
        <f t="shared" si="788"/>
        <v>0.00302853603435292-0.00968866349651367i</v>
      </c>
      <c r="L2678" t="str">
        <f t="shared" si="789"/>
        <v>0.000833333333333333-0.0369633204891213i</v>
      </c>
      <c r="M2678" t="str">
        <f t="shared" si="790"/>
        <v>0.005-0.0130063448565999i</v>
      </c>
      <c r="N2678">
        <f t="shared" si="791"/>
        <v>92.294369245936792</v>
      </c>
      <c r="O2678">
        <f t="shared" si="792"/>
        <v>5.595621146248092E-2</v>
      </c>
      <c r="P2678" s="3">
        <f t="shared" si="793"/>
        <v>5.595621146248092E-2</v>
      </c>
      <c r="Q2678" s="3">
        <f t="shared" si="794"/>
        <v>-87.705630754063208</v>
      </c>
      <c r="R2678">
        <f t="shared" si="795"/>
        <v>92.294369245936792</v>
      </c>
      <c r="S2678">
        <f t="shared" si="796"/>
        <v>21.812327284535531</v>
      </c>
      <c r="T2678">
        <f t="shared" si="779"/>
        <v>5.595621146248092E-2</v>
      </c>
    </row>
    <row r="2679" spans="1:20" x14ac:dyDescent="0.25">
      <c r="A2679">
        <f t="shared" si="780"/>
        <v>137571.6877079625</v>
      </c>
      <c r="B2679">
        <f t="shared" si="797"/>
        <v>21895.214128216769</v>
      </c>
      <c r="C2679" t="str">
        <f t="shared" si="781"/>
        <v>0.040169026192204-1.00452217962158i</v>
      </c>
      <c r="D2679" t="str">
        <f t="shared" si="782"/>
        <v>3.47497793071379-0.831469064289903i</v>
      </c>
      <c r="E2679" t="str">
        <f t="shared" si="783"/>
        <v>222.392283494921-6.4404317429228i</v>
      </c>
      <c r="F2679" t="str">
        <f t="shared" si="784"/>
        <v>2.90940244689405-6.85987449339024i</v>
      </c>
      <c r="G2679" t="str">
        <f t="shared" si="785"/>
        <v>0.999825608684946-0.0132045788544412i</v>
      </c>
      <c r="H2679" t="str">
        <f t="shared" si="786"/>
        <v>3.55340231282675-76.5395831467464i</v>
      </c>
      <c r="I2679" t="str">
        <f t="shared" si="787"/>
        <v>-3.48486881322459-1.67272206163771i</v>
      </c>
      <c r="K2679" t="str">
        <f t="shared" si="788"/>
        <v>0.0030262663799875-0.00965381872065402i</v>
      </c>
      <c r="L2679" t="str">
        <f t="shared" si="789"/>
        <v>0.000833333333333333-0.0368233916010373i</v>
      </c>
      <c r="M2679" t="str">
        <f t="shared" si="790"/>
        <v>0.005-0.0129571078467821i</v>
      </c>
      <c r="N2679">
        <f t="shared" si="791"/>
        <v>92.289934597581023</v>
      </c>
      <c r="O2679">
        <f t="shared" si="792"/>
        <v>4.6129669713351536E-2</v>
      </c>
      <c r="P2679" s="3">
        <f t="shared" si="793"/>
        <v>4.6129669713351536E-2</v>
      </c>
      <c r="Q2679" s="3">
        <f t="shared" si="794"/>
        <v>-87.710065402418977</v>
      </c>
      <c r="R2679">
        <f t="shared" si="795"/>
        <v>92.289934597581023</v>
      </c>
      <c r="S2679">
        <f t="shared" si="796"/>
        <v>21.895214128216768</v>
      </c>
      <c r="T2679">
        <f t="shared" si="779"/>
        <v>4.6129669713351536E-2</v>
      </c>
    </row>
    <row r="2680" spans="1:20" x14ac:dyDescent="0.25">
      <c r="A2680">
        <f t="shared" si="780"/>
        <v>138094.46012125275</v>
      </c>
      <c r="B2680">
        <f t="shared" si="797"/>
        <v>21978.415941903993</v>
      </c>
      <c r="C2680" t="str">
        <f t="shared" si="781"/>
        <v>0.0400225536227081-1.00340659786578i</v>
      </c>
      <c r="D2680" t="str">
        <f t="shared" si="782"/>
        <v>3.47495398939076-0.829113987619886i</v>
      </c>
      <c r="E2680" t="str">
        <f t="shared" si="783"/>
        <v>222.914096591953-6.80294411047905i</v>
      </c>
      <c r="F2680" t="str">
        <f t="shared" si="784"/>
        <v>2.90939858352632-6.8341970713769i</v>
      </c>
      <c r="G2680" t="str">
        <f t="shared" si="785"/>
        <v>0.999824281026077-0.0132547386532239i</v>
      </c>
      <c r="H2680" t="str">
        <f t="shared" si="786"/>
        <v>3.51632866635193-76.1685646257019i</v>
      </c>
      <c r="I2680" t="str">
        <f t="shared" si="787"/>
        <v>-3.45512548455321-1.66307851839826i</v>
      </c>
      <c r="K2680" t="str">
        <f t="shared" si="788"/>
        <v>0.00302401076075085-0.00961911155964397i</v>
      </c>
      <c r="L2680" t="str">
        <f t="shared" si="789"/>
        <v>0.000833333333333333-0.0366839924298041i</v>
      </c>
      <c r="M2680" t="str">
        <f t="shared" si="790"/>
        <v>0.005-0.0129080572293107i</v>
      </c>
      <c r="N2680">
        <f t="shared" si="791"/>
        <v>92.284127384761319</v>
      </c>
      <c r="O2680">
        <f t="shared" si="792"/>
        <v>3.6442951985264233E-2</v>
      </c>
      <c r="P2680" s="3">
        <f t="shared" si="793"/>
        <v>3.6442951985264233E-2</v>
      </c>
      <c r="Q2680" s="3">
        <f t="shared" si="794"/>
        <v>-87.715872615238681</v>
      </c>
      <c r="R2680">
        <f t="shared" si="795"/>
        <v>92.284127384761319</v>
      </c>
      <c r="S2680">
        <f t="shared" si="796"/>
        <v>21.978415941903993</v>
      </c>
      <c r="T2680">
        <f t="shared" si="779"/>
        <v>3.6442951985264233E-2</v>
      </c>
    </row>
    <row r="2681" spans="1:20" x14ac:dyDescent="0.25">
      <c r="A2681">
        <f t="shared" si="780"/>
        <v>138619.21906971352</v>
      </c>
      <c r="B2681">
        <f t="shared" si="797"/>
        <v>22061.933922483229</v>
      </c>
      <c r="C2681" t="str">
        <f t="shared" si="781"/>
        <v>0.0398526762972384-1.00230931572037i</v>
      </c>
      <c r="D2681" t="str">
        <f t="shared" si="782"/>
        <v>3.47492986610165-0.826770827029096i</v>
      </c>
      <c r="E2681" t="str">
        <f t="shared" si="783"/>
        <v>223.439121224398-7.17256858520177i</v>
      </c>
      <c r="F2681" t="str">
        <f t="shared" si="784"/>
        <v>2.90939469075161-6.80861796080302i</v>
      </c>
      <c r="G2681" t="str">
        <f t="shared" si="785"/>
        <v>0.999822943261395-0.0133050888578762i</v>
      </c>
      <c r="H2681" t="str">
        <f t="shared" si="786"/>
        <v>3.47972015534621-75.8000321217858i</v>
      </c>
      <c r="I2681" t="str">
        <f t="shared" si="787"/>
        <v>-3.42566704672902-1.65352059716606i</v>
      </c>
      <c r="K2681" t="str">
        <f t="shared" si="788"/>
        <v>0.0030217690483859-0.00958454152032223i</v>
      </c>
      <c r="L2681" t="str">
        <f t="shared" si="789"/>
        <v>0.000833333333333333-0.0365451209701177i</v>
      </c>
      <c r="M2681" t="str">
        <f t="shared" si="790"/>
        <v>0.005-0.0128591922985761i</v>
      </c>
      <c r="N2681">
        <f t="shared" si="791"/>
        <v>92.276929854294124</v>
      </c>
      <c r="O2681">
        <f t="shared" si="792"/>
        <v>2.6895787839617109E-2</v>
      </c>
      <c r="P2681" s="3">
        <f t="shared" si="793"/>
        <v>2.6895787839617109E-2</v>
      </c>
      <c r="Q2681" s="3">
        <f t="shared" si="794"/>
        <v>-87.723070145705876</v>
      </c>
      <c r="R2681">
        <f t="shared" si="795"/>
        <v>92.276929854294124</v>
      </c>
      <c r="S2681">
        <f t="shared" si="796"/>
        <v>22.061933922483231</v>
      </c>
      <c r="T2681">
        <f t="shared" si="779"/>
        <v>2.6895787839617109E-2</v>
      </c>
    </row>
    <row r="2682" spans="1:20" x14ac:dyDescent="0.25">
      <c r="A2682">
        <f t="shared" si="780"/>
        <v>139145.97210217844</v>
      </c>
      <c r="B2682">
        <f t="shared" si="797"/>
        <v>22145.769271388664</v>
      </c>
      <c r="C2682" t="str">
        <f t="shared" si="781"/>
        <v>0.0396591500031988-1.00123024456134i</v>
      </c>
      <c r="D2682" t="str">
        <f t="shared" si="782"/>
        <v>3.474905559466-0.824439548684693i</v>
      </c>
      <c r="E2682" t="str">
        <f t="shared" si="783"/>
        <v>223.967336982023-7.54943169924067i</v>
      </c>
      <c r="F2682" t="str">
        <f t="shared" si="784"/>
        <v>2.90939076834617-6.78313679369561i</v>
      </c>
      <c r="G2682" t="str">
        <f t="shared" si="785"/>
        <v>0.999821595314006-0.0133556301896369i</v>
      </c>
      <c r="H2682" t="str">
        <f t="shared" si="786"/>
        <v>3.44356957678065-75.4339604832346i</v>
      </c>
      <c r="I2682" t="str">
        <f t="shared" si="787"/>
        <v>-3.39649027110825-1.64404714826729i</v>
      </c>
      <c r="K2682" t="str">
        <f t="shared" si="788"/>
        <v>0.00301954111544113-0.00955010811134182i</v>
      </c>
      <c r="L2682" t="str">
        <f t="shared" si="789"/>
        <v>0.000833333333333333-0.0364067752242654i</v>
      </c>
      <c r="M2682" t="str">
        <f t="shared" si="790"/>
        <v>0.005-0.0128105123516399i</v>
      </c>
      <c r="N2682">
        <f t="shared" si="791"/>
        <v>92.26832403565912</v>
      </c>
      <c r="O2682">
        <f t="shared" si="792"/>
        <v>1.7487877580976398E-2</v>
      </c>
      <c r="P2682" s="3">
        <f t="shared" si="793"/>
        <v>1.7487877580976398E-2</v>
      </c>
      <c r="Q2682" s="3">
        <f t="shared" si="794"/>
        <v>-87.73167596434088</v>
      </c>
      <c r="R2682">
        <f t="shared" si="795"/>
        <v>92.26832403565912</v>
      </c>
      <c r="S2682">
        <f t="shared" si="796"/>
        <v>22.145769271388666</v>
      </c>
      <c r="T2682">
        <f t="shared" si="779"/>
        <v>1.7487877580976398E-2</v>
      </c>
    </row>
    <row r="2683" spans="1:20" x14ac:dyDescent="0.25">
      <c r="A2683">
        <f t="shared" si="780"/>
        <v>139674.72679616671</v>
      </c>
      <c r="B2683">
        <f t="shared" si="797"/>
        <v>22229.923194619943</v>
      </c>
      <c r="C2683" t="str">
        <f t="shared" si="781"/>
        <v>0.0394417254155718-1.00016929157678i</v>
      </c>
      <c r="D2683" t="str">
        <f t="shared" si="782"/>
        <v>3.47488106809281-0.822120118923316i</v>
      </c>
      <c r="E2683" t="str">
        <f t="shared" si="783"/>
        <v>224.498721542014-7.93366200700442i</v>
      </c>
      <c r="F2683" t="str">
        <f t="shared" si="784"/>
        <v>2.90938681608446-6.75775320349037i</v>
      </c>
      <c r="G2683" t="str">
        <f t="shared" si="785"/>
        <v>0.999820237106428-0.0134063633724594i</v>
      </c>
      <c r="H2683" t="str">
        <f t="shared" si="786"/>
        <v>3.40786986289561-75.0703249108543i</v>
      </c>
      <c r="I2683" t="str">
        <f t="shared" si="787"/>
        <v>-3.36759197407117-1.63465704236036i</v>
      </c>
      <c r="K2683" t="str">
        <f t="shared" si="788"/>
        <v>0.00301732683526369-0.00951581084316375i</v>
      </c>
      <c r="L2683" t="str">
        <f t="shared" si="789"/>
        <v>0.000833333333333333-0.0362689532020975i</v>
      </c>
      <c r="M2683" t="str">
        <f t="shared" si="790"/>
        <v>0.005-0.0127620166882247i</v>
      </c>
      <c r="N2683">
        <f t="shared" si="791"/>
        <v>92.258291739662354</v>
      </c>
      <c r="O2683">
        <f t="shared" si="792"/>
        <v>8.2188913314519413E-3</v>
      </c>
      <c r="P2683" s="3">
        <f t="shared" si="793"/>
        <v>8.2188913314519413E-3</v>
      </c>
      <c r="Q2683" s="3">
        <f t="shared" si="794"/>
        <v>-87.741708260337646</v>
      </c>
      <c r="R2683">
        <f t="shared" si="795"/>
        <v>92.258291739662354</v>
      </c>
      <c r="S2683">
        <f t="shared" si="796"/>
        <v>22.229923194619943</v>
      </c>
      <c r="T2683">
        <f t="shared" si="779"/>
        <v>8.2188913314519413E-3</v>
      </c>
    </row>
    <row r="2684" spans="1:20" x14ac:dyDescent="0.25">
      <c r="A2684">
        <f t="shared" si="780"/>
        <v>140205.49075799217</v>
      </c>
      <c r="B2684">
        <f t="shared" si="797"/>
        <v>22314.396902759501</v>
      </c>
      <c r="C2684" t="str">
        <f t="shared" si="781"/>
        <v>0.0392001480598246-0.99912635959437i</v>
      </c>
      <c r="D2684" t="str">
        <f t="shared" si="782"/>
        <v>3.47485639058076-0.819812504250633i</v>
      </c>
      <c r="E2684" t="str">
        <f t="shared" si="783"/>
        <v>225.03325059485-8.32539010135061i</v>
      </c>
      <c r="F2684" t="str">
        <f t="shared" si="784"/>
        <v>2.90938283373938-6.73246682502685i</v>
      </c>
      <c r="G2684" t="str">
        <f t="shared" si="785"/>
        <v>0.999818868560592-0.0134572891330212i</v>
      </c>
      <c r="H2684" t="str">
        <f t="shared" si="786"/>
        <v>3.37261407821294-74.7091009518745i</v>
      </c>
      <c r="I2684" t="str">
        <f t="shared" si="787"/>
        <v>-3.33896901625188-1.62534917000223i</v>
      </c>
      <c r="K2684" t="str">
        <f t="shared" si="788"/>
        <v>0.00301512608199237-0.00948164922805065i</v>
      </c>
      <c r="L2684" t="str">
        <f t="shared" si="789"/>
        <v>0.000833333333333333-0.0361316529209976i</v>
      </c>
      <c r="M2684" t="str">
        <f t="shared" si="790"/>
        <v>0.005-0.012713704610704i</v>
      </c>
      <c r="N2684">
        <f t="shared" si="791"/>
        <v>92.246814557163603</v>
      </c>
      <c r="O2684">
        <f t="shared" si="792"/>
        <v>9.1153191849086576E-4</v>
      </c>
      <c r="P2684" s="3">
        <f t="shared" si="793"/>
        <v>-9.1153191849086576E-4</v>
      </c>
      <c r="Q2684" s="3">
        <f t="shared" si="794"/>
        <v>-87.753185442836397</v>
      </c>
      <c r="R2684">
        <f t="shared" si="795"/>
        <v>92.246814557163603</v>
      </c>
      <c r="S2684">
        <f t="shared" si="796"/>
        <v>22.314396902759501</v>
      </c>
      <c r="T2684">
        <f t="shared" si="779"/>
        <v>-9.1153191849086576E-4</v>
      </c>
    </row>
    <row r="2685" spans="1:20" x14ac:dyDescent="0.25">
      <c r="A2685">
        <f t="shared" si="780"/>
        <v>140738.27162287253</v>
      </c>
      <c r="B2685">
        <f t="shared" si="797"/>
        <v>22399.191610989987</v>
      </c>
      <c r="C2685" t="str">
        <f t="shared" si="781"/>
        <v>0.038934158276861-0.998101346903428i</v>
      </c>
      <c r="D2685" t="str">
        <f t="shared" si="782"/>
        <v>3.47483152551775-0.817516671340779i</v>
      </c>
      <c r="E2685" t="str">
        <f t="shared" si="783"/>
        <v>225.57089776788-8.72474862884201i</v>
      </c>
      <c r="F2685" t="str">
        <f t="shared" si="784"/>
        <v>2.90937882108198-6.70727729454267i</v>
      </c>
      <c r="G2685" t="str">
        <f t="shared" si="785"/>
        <v>0.999817489597835-0.0135084082007346i</v>
      </c>
      <c r="H2685" t="str">
        <f t="shared" si="786"/>
        <v>3.33779541662405-74.3502644939293i</v>
      </c>
      <c r="I2685" t="str">
        <f t="shared" si="787"/>
        <v>-3.3106183017833-1.61612244122515i</v>
      </c>
      <c r="K2685" t="str">
        <f t="shared" si="788"/>
        <v>0.00301293873055072-0.00944762278006092i</v>
      </c>
      <c r="L2685" t="str">
        <f t="shared" si="789"/>
        <v>0.000833333333333333-0.0359948724058555i</v>
      </c>
      <c r="M2685" t="str">
        <f t="shared" si="790"/>
        <v>0.005-0.0126655754240924i</v>
      </c>
      <c r="N2685">
        <f t="shared" si="791"/>
        <v>92.233873857870563</v>
      </c>
      <c r="O2685">
        <f t="shared" si="792"/>
        <v>9.9037852837088637E-3</v>
      </c>
      <c r="P2685" s="3">
        <f t="shared" si="793"/>
        <v>-9.9037852837088637E-3</v>
      </c>
      <c r="Q2685" s="3">
        <f t="shared" si="794"/>
        <v>-87.766126142129437</v>
      </c>
      <c r="R2685">
        <f t="shared" si="795"/>
        <v>92.233873857870563</v>
      </c>
      <c r="S2685">
        <f t="shared" si="796"/>
        <v>22.399191610989988</v>
      </c>
      <c r="T2685">
        <f t="shared" si="779"/>
        <v>-9.9037852837088637E-3</v>
      </c>
    </row>
    <row r="2686" spans="1:20" x14ac:dyDescent="0.25">
      <c r="A2686">
        <f t="shared" si="780"/>
        <v>141273.07705503944</v>
      </c>
      <c r="B2686">
        <f t="shared" si="797"/>
        <v>22484.308539111749</v>
      </c>
      <c r="C2686" t="str">
        <f t="shared" si="781"/>
        <v>0.0386434911902792-0.997094147071542i</v>
      </c>
      <c r="D2686" t="str">
        <f t="shared" si="782"/>
        <v>3.47480647148118-0.815232587035918i</v>
      </c>
      <c r="E2686" t="str">
        <f t="shared" si="783"/>
        <v>226.111634546531-9.13187230398612i</v>
      </c>
      <c r="F2686" t="str">
        <f t="shared" si="784"/>
        <v>2.90937477788166-6.68218424966875i</v>
      </c>
      <c r="G2686" t="str">
        <f t="shared" si="785"/>
        <v>0.999816100138897-0.013559721307756i</v>
      </c>
      <c r="H2686" t="str">
        <f t="shared" si="786"/>
        <v>3.30340719855153-73.9937917591616i</v>
      </c>
      <c r="I2686" t="str">
        <f t="shared" si="787"/>
        <v>-3.28253677755793-1.6069757851241i</v>
      </c>
      <c r="K2686" t="str">
        <f t="shared" si="788"/>
        <v>0.00301076465664021-0.00941373101504212i</v>
      </c>
      <c r="L2686" t="str">
        <f t="shared" si="789"/>
        <v>0.000833333333333333-0.035858609689037i</v>
      </c>
      <c r="M2686" t="str">
        <f t="shared" si="790"/>
        <v>0.005-0.0126176284360355i</v>
      </c>
      <c r="N2686">
        <f t="shared" si="791"/>
        <v>92.219450789208352</v>
      </c>
      <c r="O2686">
        <f t="shared" si="792"/>
        <v>1.8758294981681373E-2</v>
      </c>
      <c r="P2686" s="3">
        <f t="shared" si="793"/>
        <v>-1.8758294981681373E-2</v>
      </c>
      <c r="Q2686" s="3">
        <f t="shared" si="794"/>
        <v>-87.780549210791648</v>
      </c>
      <c r="R2686">
        <f t="shared" si="795"/>
        <v>92.219450789208352</v>
      </c>
      <c r="S2686">
        <f t="shared" si="796"/>
        <v>22.484308539111748</v>
      </c>
      <c r="T2686">
        <f t="shared" si="779"/>
        <v>-1.8758294981681373E-2</v>
      </c>
    </row>
    <row r="2687" spans="1:20" x14ac:dyDescent="0.25">
      <c r="A2687">
        <f t="shared" si="780"/>
        <v>141809.91474784861</v>
      </c>
      <c r="B2687">
        <f t="shared" si="797"/>
        <v>22569.748911560375</v>
      </c>
      <c r="C2687" t="str">
        <f t="shared" si="781"/>
        <v>0.0383278766760491-0.99610464875547i</v>
      </c>
      <c r="D2687" t="str">
        <f t="shared" si="782"/>
        <v>3.47478122703752-0.812960218345687i</v>
      </c>
      <c r="E2687" t="str">
        <f t="shared" si="783"/>
        <v>226.655430193106-9.54689792237393i</v>
      </c>
      <c r="F2687" t="str">
        <f t="shared" si="784"/>
        <v>2.90937070390597-6.65718732942364i</v>
      </c>
      <c r="G2687" t="str">
        <f t="shared" si="785"/>
        <v>0.999814700103913-0.0136112291889967i</v>
      </c>
      <c r="H2687" t="str">
        <f t="shared" si="786"/>
        <v>3.26944286818204-73.6396592984459i</v>
      </c>
      <c r="I2687" t="str">
        <f t="shared" si="787"/>
        <v>-3.25472143250314-1.59790814945417i</v>
      </c>
      <c r="K2687" t="str">
        <f t="shared" si="788"/>
        <v>0.00300860373673341-0.00937997345062495i</v>
      </c>
      <c r="L2687" t="str">
        <f t="shared" si="789"/>
        <v>0.000833333333333333-0.0357228628103577i</v>
      </c>
      <c r="M2687" t="str">
        <f t="shared" si="790"/>
        <v>0.005-0.0125698629567997i</v>
      </c>
      <c r="N2687">
        <f t="shared" si="791"/>
        <v>92.203526275265091</v>
      </c>
      <c r="O2687">
        <f t="shared" si="792"/>
        <v>2.7475521355601468E-2</v>
      </c>
      <c r="P2687" s="3">
        <f t="shared" si="793"/>
        <v>-2.7475521355601468E-2</v>
      </c>
      <c r="Q2687" s="3">
        <f t="shared" si="794"/>
        <v>-87.796473724734909</v>
      </c>
      <c r="R2687">
        <f t="shared" si="795"/>
        <v>92.203526275265091</v>
      </c>
      <c r="S2687">
        <f t="shared" si="796"/>
        <v>22.569748911560374</v>
      </c>
      <c r="T2687">
        <f t="shared" si="779"/>
        <v>-2.7475521355601468E-2</v>
      </c>
    </row>
    <row r="2688" spans="1:20" x14ac:dyDescent="0.25">
      <c r="A2688">
        <f t="shared" si="780"/>
        <v>142348.79242389044</v>
      </c>
      <c r="B2688">
        <f t="shared" si="797"/>
        <v>22655.513957424304</v>
      </c>
      <c r="C2688" t="str">
        <f t="shared" si="781"/>
        <v>0.0379870393348897-0.99513273550642i</v>
      </c>
      <c r="D2688" t="str">
        <f t="shared" si="782"/>
        <v>3.47475579074261-0.81069953244678i</v>
      </c>
      <c r="E2688" t="str">
        <f t="shared" si="783"/>
        <v>227.202251663108-9.96996437262564i</v>
      </c>
      <c r="F2688" t="str">
        <f t="shared" si="784"/>
        <v>2.90936659892081-6.63228617420884i</v>
      </c>
      <c r="G2688" t="str">
        <f t="shared" si="785"/>
        <v>0.999813289412413-0.0136629325821326i</v>
      </c>
      <c r="H2688" t="str">
        <f t="shared" si="786"/>
        <v>3.23589599076891-73.2878439857317i</v>
      </c>
      <c r="I2688" t="str">
        <f t="shared" si="787"/>
        <v>-3.22716929687154-1.58891850023801i</v>
      </c>
      <c r="K2688" t="str">
        <f t="shared" si="788"/>
        <v>0.00300645584806722-0.00934634960621694i</v>
      </c>
      <c r="L2688" t="str">
        <f t="shared" si="789"/>
        <v>0.000833333333333333-0.0355876298170529i</v>
      </c>
      <c r="M2688" t="str">
        <f t="shared" si="790"/>
        <v>0.005-0.0125222782992625i</v>
      </c>
      <c r="N2688">
        <f t="shared" si="791"/>
        <v>92.186081015822992</v>
      </c>
      <c r="O2688">
        <f t="shared" si="792"/>
        <v>3.6055959921570999E-2</v>
      </c>
      <c r="P2688" s="3">
        <f t="shared" si="793"/>
        <v>-3.6055959921570999E-2</v>
      </c>
      <c r="Q2688" s="3">
        <f t="shared" si="794"/>
        <v>-87.813918984177008</v>
      </c>
      <c r="R2688">
        <f t="shared" si="795"/>
        <v>92.186081015822992</v>
      </c>
      <c r="S2688">
        <f t="shared" si="796"/>
        <v>22.655513957424304</v>
      </c>
      <c r="T2688">
        <f t="shared" si="779"/>
        <v>-3.6055959921570999E-2</v>
      </c>
    </row>
    <row r="2689" spans="1:20" x14ac:dyDescent="0.25">
      <c r="A2689">
        <f t="shared" si="780"/>
        <v>142889.71783510121</v>
      </c>
      <c r="B2689">
        <f t="shared" si="797"/>
        <v>22741.604910462516</v>
      </c>
      <c r="C2689" t="str">
        <f t="shared" si="781"/>
        <v>0.0376206984674643-0.994178285569294i</v>
      </c>
      <c r="D2689" t="str">
        <f t="shared" si="782"/>
        <v>3.47473016114119-0.808450496682378i</v>
      </c>
      <c r="E2689" t="str">
        <f t="shared" si="783"/>
        <v>227.752063519053-10.4012126470633i</v>
      </c>
      <c r="F2689" t="str">
        <f t="shared" si="784"/>
        <v>2.90936246269019-6.60748042580309i</v>
      </c>
      <c r="G2689" t="str">
        <f t="shared" si="785"/>
        <v>0.999811867983313-0.0137148322276148i</v>
      </c>
      <c r="H2689" t="str">
        <f t="shared" si="786"/>
        <v>3.20276025000198-72.9383230124992i</v>
      </c>
      <c r="I2689" t="str">
        <f t="shared" si="787"/>
        <v>-3.19987744154509-1.58000582138267i</v>
      </c>
      <c r="K2689" t="str">
        <f t="shared" si="788"/>
        <v>0.00300432086863616-0.00931285900299633i</v>
      </c>
      <c r="L2689" t="str">
        <f t="shared" si="789"/>
        <v>0.000833333333333333-0.0354529087637506i</v>
      </c>
      <c r="M2689" t="str">
        <f t="shared" si="790"/>
        <v>0.005-0.0124748737789026i</v>
      </c>
      <c r="N2689">
        <f t="shared" si="791"/>
        <v>92.167095485474746</v>
      </c>
      <c r="O2689">
        <f t="shared" si="792"/>
        <v>4.4500142442977494E-2</v>
      </c>
      <c r="P2689" s="3">
        <f t="shared" si="793"/>
        <v>-4.4500142442977494E-2</v>
      </c>
      <c r="Q2689" s="3">
        <f t="shared" si="794"/>
        <v>-87.832904514525254</v>
      </c>
      <c r="R2689">
        <f t="shared" si="795"/>
        <v>92.167095485474746</v>
      </c>
      <c r="S2689">
        <f t="shared" si="796"/>
        <v>22.741604910462517</v>
      </c>
      <c r="T2689">
        <f t="shared" si="779"/>
        <v>-4.4500142442977494E-2</v>
      </c>
    </row>
    <row r="2690" spans="1:20" x14ac:dyDescent="0.25">
      <c r="A2690">
        <f t="shared" si="780"/>
        <v>143432.69876287458</v>
      </c>
      <c r="B2690">
        <f t="shared" si="797"/>
        <v>22828.023009122273</v>
      </c>
      <c r="C2690" t="str">
        <f t="shared" si="781"/>
        <v>0.0372285680527574-0.993241171676084i</v>
      </c>
      <c r="D2690" t="str">
        <f t="shared" si="782"/>
        <v>3.47470433676711-0.806213078561723i</v>
      </c>
      <c r="E2690" t="str">
        <f t="shared" si="783"/>
        <v>228.304827841703-10.8407858509871i</v>
      </c>
      <c r="F2690" t="str">
        <f t="shared" si="784"/>
        <v>2.90935829497636-6.58276972735764i</v>
      </c>
      <c r="G2690" t="str">
        <f t="shared" si="785"/>
        <v>0.999810435734914-0.0137669288686795i</v>
      </c>
      <c r="H2690" t="str">
        <f t="shared" si="786"/>
        <v>3.17002944544317-72.5910738823291i</v>
      </c>
      <c r="I2690" t="str">
        <f t="shared" si="787"/>
        <v>-3.17284297735368-1.57116911430595i</v>
      </c>
      <c r="K2690" t="str">
        <f t="shared" si="788"/>
        <v>0.00300219867718571-0.00927950116390593i</v>
      </c>
      <c r="L2690" t="str">
        <f t="shared" si="789"/>
        <v>0.000833333333333333-0.0353186977124434i</v>
      </c>
      <c r="M2690" t="str">
        <f t="shared" si="790"/>
        <v>0.005-0.0124276487137902i</v>
      </c>
      <c r="N2690">
        <f t="shared" si="791"/>
        <v>92.146549932839065</v>
      </c>
      <c r="O2690">
        <f t="shared" si="792"/>
        <v>5.2808638029701482E-2</v>
      </c>
      <c r="P2690" s="3">
        <f t="shared" si="793"/>
        <v>-5.2808638029701482E-2</v>
      </c>
      <c r="Q2690" s="3">
        <f t="shared" si="794"/>
        <v>-87.853450067160935</v>
      </c>
      <c r="R2690">
        <f t="shared" si="795"/>
        <v>92.146549932839065</v>
      </c>
      <c r="S2690">
        <f t="shared" si="796"/>
        <v>22.828023009122273</v>
      </c>
      <c r="T2690">
        <f t="shared" si="779"/>
        <v>-5.2808638029701482E-2</v>
      </c>
    </row>
    <row r="2691" spans="1:20" x14ac:dyDescent="0.25">
      <c r="A2691">
        <f t="shared" si="780"/>
        <v>143977.74301817353</v>
      </c>
      <c r="B2691">
        <f t="shared" si="797"/>
        <v>22914.769496556939</v>
      </c>
      <c r="C2691" t="str">
        <f t="shared" si="781"/>
        <v>0.0368103567297134-0.992321260833025i</v>
      </c>
      <c r="D2691" t="str">
        <f t="shared" si="782"/>
        <v>3.47467831614314-0.803987245759613i</v>
      </c>
      <c r="E2691" t="str">
        <f t="shared" si="783"/>
        <v>228.860504138684-11.2888292104847i</v>
      </c>
      <c r="F2691" t="str">
        <f t="shared" si="784"/>
        <v>2.90935409553982-6.55815372339095i</v>
      </c>
      <c r="G2691" t="str">
        <f t="shared" si="785"/>
        <v>0.999808992584897-0.0138192232513582i</v>
      </c>
      <c r="H2691" t="str">
        <f t="shared" si="786"/>
        <v>3.1376974900256-72.2460744055806i</v>
      </c>
      <c r="I2691" t="str">
        <f t="shared" si="787"/>
        <v>-3.14606305440694-1.56240739757173i</v>
      </c>
      <c r="K2691" t="str">
        <f t="shared" si="788"/>
        <v>0.00300008915320565-0.0092462756136467i</v>
      </c>
      <c r="L2691" t="str">
        <f t="shared" si="789"/>
        <v>0.000833333333333333-0.03518499473246i</v>
      </c>
      <c r="M2691" t="str">
        <f t="shared" si="790"/>
        <v>0.005-0.0123806024245768i</v>
      </c>
      <c r="N2691">
        <f t="shared" si="791"/>
        <v>92.124424379871812</v>
      </c>
      <c r="O2691">
        <f t="shared" si="792"/>
        <v>6.0982054265057768E-2</v>
      </c>
      <c r="P2691" s="3">
        <f t="shared" si="793"/>
        <v>-6.0982054265057768E-2</v>
      </c>
      <c r="Q2691" s="3">
        <f t="shared" si="794"/>
        <v>-87.875575620128188</v>
      </c>
      <c r="R2691">
        <f t="shared" si="795"/>
        <v>92.124424379871812</v>
      </c>
      <c r="S2691">
        <f t="shared" si="796"/>
        <v>22.914769496556939</v>
      </c>
      <c r="T2691">
        <f t="shared" si="779"/>
        <v>-6.0982054265057768E-2</v>
      </c>
    </row>
    <row r="2692" spans="1:20" x14ac:dyDescent="0.25">
      <c r="A2692">
        <f t="shared" si="780"/>
        <v>144524.8584416426</v>
      </c>
      <c r="B2692">
        <f t="shared" si="797"/>
        <v>23001.845620643857</v>
      </c>
      <c r="C2692" t="str">
        <f t="shared" si="781"/>
        <v>0.0363657677825337-0.991418414101597i</v>
      </c>
      <c r="D2692" t="str">
        <f t="shared" si="782"/>
        <v>3.47465209778088-0.801772966115906i</v>
      </c>
      <c r="E2692" t="str">
        <f t="shared" si="783"/>
        <v>229.419049250431-11.7454900786323i</v>
      </c>
      <c r="F2692" t="str">
        <f t="shared" si="784"/>
        <v>2.90934986413919-6.53363205978352i</v>
      </c>
      <c r="G2692" t="str">
        <f t="shared" si="785"/>
        <v>0.999807538450313-0.0138717161244882i</v>
      </c>
      <c r="H2692" t="str">
        <f t="shared" si="786"/>
        <v>3.10575840761485-71.903302694177i</v>
      </c>
      <c r="I2692" t="str">
        <f t="shared" si="787"/>
        <v>-3.11953486143947-1.55371970653402i</v>
      </c>
      <c r="K2692" t="str">
        <f t="shared" si="788"/>
        <v>0.00299799217692351-0.00921318187867186i</v>
      </c>
      <c r="L2692" t="str">
        <f t="shared" si="789"/>
        <v>0.000833333333333333-0.0350517979004383i</v>
      </c>
      <c r="M2692" t="str">
        <f t="shared" si="790"/>
        <v>0.005-0.0123337342344858i</v>
      </c>
      <c r="N2692">
        <f t="shared" si="791"/>
        <v>92.100698621287748</v>
      </c>
      <c r="O2692">
        <f t="shared" si="792"/>
        <v>6.9021038358997755E-2</v>
      </c>
      <c r="P2692" s="3">
        <f t="shared" si="793"/>
        <v>-6.9021038358997755E-2</v>
      </c>
      <c r="Q2692" s="3">
        <f t="shared" si="794"/>
        <v>-87.899301378712252</v>
      </c>
      <c r="R2692">
        <f t="shared" si="795"/>
        <v>92.100698621287748</v>
      </c>
      <c r="S2692">
        <f t="shared" si="796"/>
        <v>23.001845620643856</v>
      </c>
      <c r="T2692">
        <f t="shared" si="779"/>
        <v>-6.9021038358997755E-2</v>
      </c>
    </row>
    <row r="2693" spans="1:20" x14ac:dyDescent="0.25">
      <c r="A2693">
        <f t="shared" si="780"/>
        <v>145074.05290372082</v>
      </c>
      <c r="B2693">
        <f t="shared" si="797"/>
        <v>23089.252634002303</v>
      </c>
      <c r="C2693" t="str">
        <f t="shared" si="781"/>
        <v>0.0358944991297716-0.990532486373076i</v>
      </c>
      <c r="D2693" t="str">
        <f t="shared" si="782"/>
        <v>3.47462568018066-0.799570207635057i</v>
      </c>
      <c r="E2693" t="str">
        <f t="shared" si="783"/>
        <v>229.980417253409-12.2109179400028i</v>
      </c>
      <c r="F2693" t="str">
        <f t="shared" si="784"/>
        <v>2.90934560053127-6.50920438377289i</v>
      </c>
      <c r="G2693" t="str">
        <f t="shared" si="785"/>
        <v>0.999806073247588-0.0139244082397231i</v>
      </c>
      <c r="H2693" t="str">
        <f t="shared" si="786"/>
        <v>3.07420633063023-71.5627371564962i</v>
      </c>
      <c r="I2693" t="str">
        <f t="shared" si="787"/>
        <v>-3.09325562516917-1.54510509298983i</v>
      </c>
      <c r="K2693" t="str">
        <f t="shared" si="788"/>
        <v>0.00299590762929802-0.00918021948718042i</v>
      </c>
      <c r="L2693" t="str">
        <f t="shared" si="789"/>
        <v>0.000833333333333333-0.0349191053002972i</v>
      </c>
      <c r="M2693" t="str">
        <f t="shared" si="790"/>
        <v>0.005-0.0122870434693024i</v>
      </c>
      <c r="N2693">
        <f t="shared" si="791"/>
        <v>92.075352224092313</v>
      </c>
      <c r="O2693">
        <f t="shared" si="792"/>
        <v>7.6926278329620748E-2</v>
      </c>
      <c r="P2693" s="3">
        <f t="shared" si="793"/>
        <v>-7.6926278329620748E-2</v>
      </c>
      <c r="Q2693" s="3">
        <f t="shared" si="794"/>
        <v>-87.924647775907687</v>
      </c>
      <c r="R2693">
        <f t="shared" si="795"/>
        <v>92.075352224092313</v>
      </c>
      <c r="S2693">
        <f t="shared" si="796"/>
        <v>23.089252634002303</v>
      </c>
      <c r="T2693">
        <f t="shared" si="779"/>
        <v>-7.6926278329620748E-2</v>
      </c>
    </row>
    <row r="2694" spans="1:20" x14ac:dyDescent="0.25">
      <c r="A2694">
        <f t="shared" si="780"/>
        <v>145625.33430475497</v>
      </c>
      <c r="B2694">
        <f t="shared" si="797"/>
        <v>23176.991794011512</v>
      </c>
      <c r="C2694" t="str">
        <f t="shared" si="781"/>
        <v>0.0353962433175795-0.989663326136735i</v>
      </c>
      <c r="D2694" t="str">
        <f t="shared" si="782"/>
        <v>3.4745990618315-0.797378938485627i</v>
      </c>
      <c r="E2694" t="str">
        <f t="shared" si="783"/>
        <v>230.544559360571-12.6852644133418i</v>
      </c>
      <c r="F2694" t="str">
        <f t="shared" si="784"/>
        <v>2.90934130447099-6.4848703439485i</v>
      </c>
      <c r="G2694" t="str">
        <f t="shared" si="785"/>
        <v>0.999804596892508-0.0139773003515426i</v>
      </c>
      <c r="H2694" t="str">
        <f t="shared" si="786"/>
        <v>3.04303549772468-71.2243564923627i</v>
      </c>
      <c r="I2694" t="str">
        <f t="shared" si="787"/>
        <v>-3.0672226096681-1.53656262484012i</v>
      </c>
      <c r="K2694" t="str">
        <f t="shared" si="788"/>
        <v>0.00299383539201258-0.00914738796911138i</v>
      </c>
      <c r="L2694" t="str">
        <f t="shared" si="789"/>
        <v>0.000833333333333333-0.0347869150232091i</v>
      </c>
      <c r="M2694" t="str">
        <f t="shared" si="790"/>
        <v>0.005-0.0122405294573645i</v>
      </c>
      <c r="N2694">
        <f t="shared" si="791"/>
        <v>92.048364527234156</v>
      </c>
      <c r="O2694">
        <f t="shared" si="792"/>
        <v>8.4698504211529635E-2</v>
      </c>
      <c r="P2694" s="3">
        <f t="shared" si="793"/>
        <v>-8.4698504211529635E-2</v>
      </c>
      <c r="Q2694" s="3">
        <f t="shared" si="794"/>
        <v>-87.951635472765844</v>
      </c>
      <c r="R2694">
        <f t="shared" si="795"/>
        <v>92.048364527234156</v>
      </c>
      <c r="S2694">
        <f t="shared" si="796"/>
        <v>23.176991794011514</v>
      </c>
      <c r="T2694">
        <f t="shared" si="779"/>
        <v>-8.4698504211529635E-2</v>
      </c>
    </row>
    <row r="2695" spans="1:20" x14ac:dyDescent="0.25">
      <c r="A2695">
        <f t="shared" si="780"/>
        <v>146178.71057511304</v>
      </c>
      <c r="B2695">
        <f t="shared" si="797"/>
        <v>23265.064362828758</v>
      </c>
      <c r="C2695" t="str">
        <f t="shared" si="781"/>
        <v>0.0348706875173936-0.988810775241314i</v>
      </c>
      <c r="D2695" t="str">
        <f t="shared" si="782"/>
        <v>3.47457224121103-0.795199126999819i</v>
      </c>
      <c r="E2695" t="str">
        <f t="shared" si="783"/>
        <v>231.111423818993-13.1686832522935i</v>
      </c>
      <c r="F2695" t="str">
        <f t="shared" si="784"/>
        <v>2.90933697571145-6.46062959024667i</v>
      </c>
      <c r="G2695" t="str">
        <f t="shared" si="785"/>
        <v>0.999803109300221-0.0140303932172636i</v>
      </c>
      <c r="H2695" t="str">
        <f t="shared" si="786"/>
        <v>3.01224025152163-70.8881396881398i</v>
      </c>
      <c r="I2695" t="str">
        <f t="shared" si="787"/>
        <v>-3.04143311574591-1.52809138575905i</v>
      </c>
      <c r="K2695" t="str">
        <f t="shared" si="788"/>
        <v>0.00299177534746887-0.0091146868561371i</v>
      </c>
      <c r="L2695" t="str">
        <f t="shared" si="789"/>
        <v>0.000833333333333333-0.0346552251675723i</v>
      </c>
      <c r="M2695" t="str">
        <f t="shared" si="790"/>
        <v>0.005-0.0121941915295522i</v>
      </c>
      <c r="N2695">
        <f t="shared" si="791"/>
        <v>92.019714641386201</v>
      </c>
      <c r="O2695">
        <f t="shared" si="792"/>
        <v>9.2338489293748008E-2</v>
      </c>
      <c r="P2695" s="3">
        <f t="shared" si="793"/>
        <v>-9.2338489293748008E-2</v>
      </c>
      <c r="Q2695" s="3">
        <f t="shared" si="794"/>
        <v>-87.980285358613799</v>
      </c>
      <c r="R2695">
        <f t="shared" si="795"/>
        <v>92.019714641386201</v>
      </c>
      <c r="S2695">
        <f t="shared" si="796"/>
        <v>23.26506436282876</v>
      </c>
      <c r="T2695">
        <f t="shared" si="779"/>
        <v>-9.2338489293748008E-2</v>
      </c>
    </row>
    <row r="2696" spans="1:20" x14ac:dyDescent="0.25">
      <c r="A2696">
        <f t="shared" si="780"/>
        <v>146734.18967529849</v>
      </c>
      <c r="B2696">
        <f t="shared" si="797"/>
        <v>23353.471607407508</v>
      </c>
      <c r="C2696" t="str">
        <f t="shared" si="781"/>
        <v>0.0343175135282842-0.987974668649923i</v>
      </c>
      <c r="D2696" t="str">
        <f t="shared" si="782"/>
        <v>3.47454521678536-0.793030741672995i</v>
      </c>
      <c r="E2696" t="str">
        <f t="shared" si="783"/>
        <v>231.680955804657-13.6613303440514i</v>
      </c>
      <c r="F2696" t="str">
        <f t="shared" si="784"/>
        <v>2.90933261400387-6.43648177394558i</v>
      </c>
      <c r="G2696" t="str">
        <f t="shared" si="785"/>
        <v>0.999801610385229-0.0140836875970498i</v>
      </c>
      <c r="H2696" t="str">
        <f t="shared" si="786"/>
        <v>2.98181503640701-70.5540660119195i</v>
      </c>
      <c r="I2696" t="str">
        <f t="shared" si="787"/>
        <v>-3.01588448034531-1.51969047487105i</v>
      </c>
      <c r="K2696" t="str">
        <f t="shared" si="788"/>
        <v>0.00298972737878039-0.00908211568165758i</v>
      </c>
      <c r="L2696" t="str">
        <f t="shared" si="789"/>
        <v>0.000833333333333333-0.0345240338389841i</v>
      </c>
      <c r="M2696" t="str">
        <f t="shared" si="790"/>
        <v>0.005-0.0121480290192789i</v>
      </c>
      <c r="N2696">
        <f t="shared" si="791"/>
        <v>91.989381448857387</v>
      </c>
      <c r="O2696">
        <f t="shared" si="792"/>
        <v>9.9847051385286781E-2</v>
      </c>
      <c r="P2696" s="3">
        <f t="shared" si="793"/>
        <v>-9.9847051385286781E-2</v>
      </c>
      <c r="Q2696" s="3">
        <f t="shared" si="794"/>
        <v>-88.010618551142613</v>
      </c>
      <c r="R2696">
        <f t="shared" si="795"/>
        <v>91.989381448857387</v>
      </c>
      <c r="S2696">
        <f t="shared" si="796"/>
        <v>23.353471607407506</v>
      </c>
      <c r="T2696">
        <f t="shared" si="779"/>
        <v>-9.9847051385286781E-2</v>
      </c>
    </row>
    <row r="2697" spans="1:20" x14ac:dyDescent="0.25">
      <c r="A2697">
        <f t="shared" si="780"/>
        <v>147291.77959606462</v>
      </c>
      <c r="B2697">
        <f t="shared" si="797"/>
        <v>23442.214799515656</v>
      </c>
      <c r="C2697" t="str">
        <f t="shared" si="781"/>
        <v>0.0337363977843617-0.987154834188063i</v>
      </c>
      <c r="D2697" t="str">
        <f t="shared" si="782"/>
        <v>3.47451798700897-0.790873751163196i</v>
      </c>
      <c r="E2697" t="str">
        <f t="shared" si="783"/>
        <v>232.253097314328-14.1633637057918i</v>
      </c>
      <c r="F2697" t="str">
        <f t="shared" si="784"/>
        <v>2.90932821909753-6.41242654766014i</v>
      </c>
      <c r="G2697" t="str">
        <f t="shared" si="785"/>
        <v>0.999800100061385-0.014137184253923i</v>
      </c>
      <c r="H2697" t="str">
        <f t="shared" si="786"/>
        <v>2.9517543963753-70.222115008807i</v>
      </c>
      <c r="I2697" t="str">
        <f t="shared" si="787"/>
        <v>-2.99057407594932-1.51135900643553i</v>
      </c>
      <c r="K2697" t="str">
        <f t="shared" si="788"/>
        <v>0.00298769136976611-0.00904967398079413i</v>
      </c>
      <c r="L2697" t="str">
        <f t="shared" si="789"/>
        <v>0.000833333333333333-0.0343933391502132i</v>
      </c>
      <c r="M2697" t="str">
        <f t="shared" si="790"/>
        <v>0.005-0.0121020412624815i</v>
      </c>
      <c r="N2697">
        <f t="shared" si="791"/>
        <v>91.957343603647715</v>
      </c>
      <c r="O2697">
        <f t="shared" si="792"/>
        <v>0.10722505411053401</v>
      </c>
      <c r="P2697" s="3">
        <f t="shared" si="793"/>
        <v>-0.10722505411053401</v>
      </c>
      <c r="Q2697" s="3">
        <f t="shared" si="794"/>
        <v>-88.042656396352285</v>
      </c>
      <c r="R2697">
        <f t="shared" si="795"/>
        <v>91.957343603647715</v>
      </c>
      <c r="S2697">
        <f t="shared" si="796"/>
        <v>23.442214799515657</v>
      </c>
      <c r="T2697">
        <f t="shared" si="779"/>
        <v>-0.10722505411053401</v>
      </c>
    </row>
    <row r="2698" spans="1:20" x14ac:dyDescent="0.25">
      <c r="A2698">
        <f t="shared" si="780"/>
        <v>147851.48835852966</v>
      </c>
      <c r="B2698">
        <f t="shared" si="797"/>
        <v>23531.295215753817</v>
      </c>
      <c r="C2698" t="str">
        <f t="shared" si="781"/>
        <v>0.0331270113675889-0.986351092284838i</v>
      </c>
      <c r="D2698" t="str">
        <f t="shared" si="782"/>
        <v>3.4744905503248-0.788728124290705i</v>
      </c>
      <c r="E2698" t="str">
        <f t="shared" si="783"/>
        <v>232.82778705449-14.6749434787384i</v>
      </c>
      <c r="F2698" t="str">
        <f t="shared" si="784"/>
        <v>2.9093237907399-6.38846356533724i</v>
      </c>
      <c r="G2698" t="str">
        <f t="shared" si="785"/>
        <v>0.999798578241886-0.0141908839537732i</v>
      </c>
      <c r="H2698" t="str">
        <f t="shared" si="786"/>
        <v>2.92205297292773-69.8922664962994i</v>
      </c>
      <c r="I2698" t="str">
        <f t="shared" si="787"/>
        <v>-2.96549931000039-1.5030961095392i</v>
      </c>
      <c r="K2698" t="str">
        <f t="shared" si="788"/>
        <v>0.00298566720494419-0.00901736129038322i</v>
      </c>
      <c r="L2698" t="str">
        <f t="shared" si="789"/>
        <v>0.000833333333333333-0.0342631392211728i</v>
      </c>
      <c r="M2698" t="str">
        <f t="shared" si="790"/>
        <v>0.005-0.0120562275976106i</v>
      </c>
      <c r="N2698">
        <f t="shared" si="791"/>
        <v>91.923579531654838</v>
      </c>
      <c r="O2698">
        <f t="shared" si="792"/>
        <v>0.11447340823331904</v>
      </c>
      <c r="P2698" s="3">
        <f t="shared" si="793"/>
        <v>-0.11447340823331904</v>
      </c>
      <c r="Q2698" s="3">
        <f t="shared" si="794"/>
        <v>-88.076420468345162</v>
      </c>
      <c r="R2698">
        <f t="shared" si="795"/>
        <v>91.923579531654838</v>
      </c>
      <c r="S2698">
        <f t="shared" si="796"/>
        <v>23.531295215753815</v>
      </c>
      <c r="T2698">
        <f t="shared" si="779"/>
        <v>-0.11447340823331904</v>
      </c>
    </row>
    <row r="2699" spans="1:20" x14ac:dyDescent="0.25">
      <c r="A2699">
        <f t="shared" si="780"/>
        <v>148413.3240142921</v>
      </c>
      <c r="B2699">
        <f t="shared" si="797"/>
        <v>23620.714137573683</v>
      </c>
      <c r="C2699" t="str">
        <f t="shared" si="781"/>
        <v>0.0324890200262156-0.98556325570705i</v>
      </c>
      <c r="D2699" t="str">
        <f t="shared" si="782"/>
        <v>3.47446290516391-0.78659383003754i</v>
      </c>
      <c r="E2699" t="str">
        <f t="shared" si="783"/>
        <v>233.4049603273-15.1962319197318i</v>
      </c>
      <c r="F2699" t="str">
        <f t="shared" si="784"/>
        <v>2.90931932867643-6.36459248225047i</v>
      </c>
      <c r="G2699" t="str">
        <f t="shared" si="785"/>
        <v>0.999797044839269-0.0142447874653691i</v>
      </c>
      <c r="H2699" t="str">
        <f t="shared" si="786"/>
        <v>2.89270550302136-69.5645005597535i</v>
      </c>
      <c r="I2699" t="str">
        <f t="shared" si="787"/>
        <v>-2.94065762433042-1.49490092779543i</v>
      </c>
      <c r="K2699" t="str">
        <f t="shared" si="788"/>
        <v>0.00298365476952559-0.00898517714897031i</v>
      </c>
      <c r="L2699" t="str">
        <f t="shared" si="789"/>
        <v>0.000833333333333333-0.034133432178893i</v>
      </c>
      <c r="M2699" t="str">
        <f t="shared" si="790"/>
        <v>0.005-0.0120105873656212i</v>
      </c>
      <c r="N2699">
        <f t="shared" si="791"/>
        <v>91.888067431034031</v>
      </c>
      <c r="O2699">
        <f t="shared" si="792"/>
        <v>0.12159307301196437</v>
      </c>
      <c r="P2699" s="3">
        <f t="shared" si="793"/>
        <v>-0.12159307301196437</v>
      </c>
      <c r="Q2699" s="3">
        <f t="shared" si="794"/>
        <v>-88.111932568965969</v>
      </c>
      <c r="R2699">
        <f t="shared" si="795"/>
        <v>91.888067431034031</v>
      </c>
      <c r="S2699">
        <f t="shared" si="796"/>
        <v>23.620714137573682</v>
      </c>
      <c r="T2699">
        <f t="shared" si="779"/>
        <v>-0.12159307301196437</v>
      </c>
    </row>
    <row r="2700" spans="1:20" x14ac:dyDescent="0.25">
      <c r="A2700">
        <f t="shared" si="780"/>
        <v>148977.29464554641</v>
      </c>
      <c r="B2700">
        <f t="shared" si="797"/>
        <v>23710.472851296465</v>
      </c>
      <c r="C2700" t="str">
        <f t="shared" si="781"/>
        <v>0.0318220841993632-0.984791129286358i</v>
      </c>
      <c r="D2700" t="str">
        <f t="shared" si="782"/>
        <v>3.47443504994555-0.784470837547003i</v>
      </c>
      <c r="E2700" t="str">
        <f t="shared" si="783"/>
        <v>233.984548913527-15.7273933901222i</v>
      </c>
      <c r="F2700" t="str">
        <f t="shared" si="784"/>
        <v>2.9093148326507-6.34081295499534i</v>
      </c>
      <c r="G2700" t="str">
        <f t="shared" si="785"/>
        <v>0.999795499765408-0.0142988955603689i</v>
      </c>
      <c r="H2700" t="str">
        <f t="shared" si="786"/>
        <v>2.86370681706788-69.2387975479458i</v>
      </c>
      <c r="I2700" t="str">
        <f t="shared" si="787"/>
        <v>-2.91604649460223-1.48677261905096i</v>
      </c>
      <c r="K2700" t="str">
        <f t="shared" si="788"/>
        <v>0.00298165394940795-0.00895312109680389i</v>
      </c>
      <c r="L2700" t="str">
        <f t="shared" si="789"/>
        <v>0.000833333333333333-0.0340042161574945i</v>
      </c>
      <c r="M2700" t="str">
        <f t="shared" si="790"/>
        <v>0.005-0.0119651199099633i</v>
      </c>
      <c r="N2700">
        <f t="shared" si="791"/>
        <v>91.850785272728473</v>
      </c>
      <c r="O2700">
        <f t="shared" si="792"/>
        <v>0.1285850575832036</v>
      </c>
      <c r="P2700" s="3">
        <f t="shared" si="793"/>
        <v>-0.1285850575832036</v>
      </c>
      <c r="Q2700" s="3">
        <f t="shared" si="794"/>
        <v>-88.149214727271527</v>
      </c>
      <c r="R2700">
        <f t="shared" si="795"/>
        <v>91.850785272728473</v>
      </c>
      <c r="S2700">
        <f t="shared" si="796"/>
        <v>23.710472851296466</v>
      </c>
      <c r="T2700">
        <f t="shared" si="779"/>
        <v>-0.1285850575832036</v>
      </c>
    </row>
    <row r="2701" spans="1:20" x14ac:dyDescent="0.25">
      <c r="A2701">
        <f t="shared" si="780"/>
        <v>149543.40836519949</v>
      </c>
      <c r="B2701">
        <f t="shared" si="797"/>
        <v>23800.57264813139</v>
      </c>
      <c r="C2701" t="str">
        <f t="shared" si="781"/>
        <v>0.0311258590480114-0.98403450963923i</v>
      </c>
      <c r="D2701" t="str">
        <f t="shared" si="782"/>
        <v>3.47440698307705-0.782359116123222i</v>
      </c>
      <c r="E2701" t="str">
        <f t="shared" si="783"/>
        <v>234.566480952447-16.2685943418398i</v>
      </c>
      <c r="F2701" t="str">
        <f t="shared" si="784"/>
        <v>2.9093103024043-6.31712464148427i</v>
      </c>
      <c r="G2701" t="str">
        <f t="shared" si="785"/>
        <v>0.999793942931504-0.0143532090133305i</v>
      </c>
      <c r="H2701" t="str">
        <f t="shared" si="786"/>
        <v>2.83505183698036-68.9151380687159i</v>
      </c>
      <c r="I2701" t="str">
        <f t="shared" si="787"/>
        <v>-2.89166342976163-1.47871035509926i</v>
      </c>
      <c r="K2701" t="str">
        <f t="shared" si="788"/>
        <v>0.00297966463116934-0.00892119267582934i</v>
      </c>
      <c r="L2701" t="str">
        <f t="shared" si="789"/>
        <v>0.000833333333333333-0.0338754892981615i</v>
      </c>
      <c r="M2701" t="str">
        <f t="shared" si="790"/>
        <v>0.005-0.0119198245765724i</v>
      </c>
      <c r="N2701">
        <f t="shared" si="791"/>
        <v>91.811710801172325</v>
      </c>
      <c r="O2701">
        <f t="shared" si="792"/>
        <v>0.13545042237703267</v>
      </c>
      <c r="P2701" s="3">
        <f t="shared" si="793"/>
        <v>-0.13545042237703267</v>
      </c>
      <c r="Q2701" s="3">
        <f t="shared" si="794"/>
        <v>-88.188289198827675</v>
      </c>
      <c r="R2701">
        <f t="shared" si="795"/>
        <v>91.811710801172325</v>
      </c>
      <c r="S2701">
        <f t="shared" si="796"/>
        <v>23.800572648131389</v>
      </c>
      <c r="T2701">
        <f t="shared" si="779"/>
        <v>-0.13545042237703267</v>
      </c>
    </row>
    <row r="2702" spans="1:20" x14ac:dyDescent="0.25">
      <c r="A2702">
        <f t="shared" si="780"/>
        <v>150111.67331698726</v>
      </c>
      <c r="B2702">
        <f t="shared" si="797"/>
        <v>23891.014824194292</v>
      </c>
      <c r="C2702" t="str">
        <f t="shared" si="781"/>
        <v>0.0303999944928445-0.983293184879597i</v>
      </c>
      <c r="D2702" t="str">
        <f t="shared" si="782"/>
        <v>3.4743787029537-0.780258635230686i</v>
      </c>
      <c r="E2702" t="str">
        <f t="shared" si="783"/>
        <v>235.150680818656-16.8200033004647i</v>
      </c>
      <c r="F2702" t="str">
        <f t="shared" si="784"/>
        <v>2.90930573767687-6.29352720094173i</v>
      </c>
      <c r="G2702" t="str">
        <f t="shared" si="785"/>
        <v>0.999792374248086-0.0144077286017226i</v>
      </c>
      <c r="H2702" t="str">
        <f t="shared" si="786"/>
        <v>2.80673557426673-68.5935029846964i</v>
      </c>
      <c r="I2702" t="str">
        <f t="shared" si="787"/>
        <v>-2.86750597150013-1.47071332140072i</v>
      </c>
      <c r="K2702" t="str">
        <f t="shared" si="788"/>
        <v>0.00297768670206201-0.00888939142968241i</v>
      </c>
      <c r="L2702" t="str">
        <f t="shared" si="789"/>
        <v>0.000833333333333333-0.0337472497491149i</v>
      </c>
      <c r="M2702" t="str">
        <f t="shared" si="790"/>
        <v>0.005-0.0118747007138597i</v>
      </c>
      <c r="N2702">
        <f t="shared" si="791"/>
        <v>91.770821535179451</v>
      </c>
      <c r="O2702">
        <f t="shared" si="792"/>
        <v>0.14219028056288466</v>
      </c>
      <c r="P2702" s="3">
        <f t="shared" si="793"/>
        <v>-0.14219028056288466</v>
      </c>
      <c r="Q2702" s="3">
        <f t="shared" si="794"/>
        <v>-88.229178464820549</v>
      </c>
      <c r="R2702">
        <f t="shared" si="795"/>
        <v>91.770821535179451</v>
      </c>
      <c r="S2702">
        <f t="shared" si="796"/>
        <v>23.89101482419429</v>
      </c>
      <c r="T2702">
        <f t="shared" si="779"/>
        <v>-0.14219028056288466</v>
      </c>
    </row>
    <row r="2703" spans="1:20" x14ac:dyDescent="0.25">
      <c r="A2703">
        <f t="shared" si="780"/>
        <v>150682.09767559182</v>
      </c>
      <c r="B2703">
        <f t="shared" si="797"/>
        <v>23981.80068052623</v>
      </c>
      <c r="C2703" t="str">
        <f t="shared" si="781"/>
        <v>0.029644135259344-0.982566934324353i</v>
      </c>
      <c r="D2703" t="str">
        <f t="shared" si="782"/>
        <v>3.47435020795869-0.778169364493783i</v>
      </c>
      <c r="E2703" t="str">
        <f t="shared" si="783"/>
        <v>235.737068995781-17.3817908451223i</v>
      </c>
      <c r="F2703" t="str">
        <f t="shared" si="784"/>
        <v>2.90930113820608-6.27002029389929i</v>
      </c>
      <c r="G2703" t="str">
        <f t="shared" si="785"/>
        <v>0.999790793625002-0.0144624551059353i</v>
      </c>
      <c r="H2703" t="str">
        <f t="shared" si="786"/>
        <v>2.77875312816939-68.2738734091276i</v>
      </c>
      <c r="I2703" t="str">
        <f t="shared" si="787"/>
        <v>-2.84357169372809-1.46278071680938i</v>
      </c>
      <c r="K2703" t="str">
        <f t="shared" si="788"/>
        <v>0.00297572005000649-0.00885771690368378i</v>
      </c>
      <c r="L2703" t="str">
        <f t="shared" si="789"/>
        <v>0.000833333333333333-0.0336194956655857i</v>
      </c>
      <c r="M2703" t="str">
        <f t="shared" si="790"/>
        <v>0.005-0.0118297476727034i</v>
      </c>
      <c r="N2703">
        <f t="shared" si="791"/>
        <v>91.728094769025404</v>
      </c>
      <c r="O2703">
        <f t="shared" si="792"/>
        <v>0.14880579952562262</v>
      </c>
      <c r="P2703" s="3">
        <f t="shared" si="793"/>
        <v>-0.14880579952562262</v>
      </c>
      <c r="Q2703" s="3">
        <f t="shared" si="794"/>
        <v>-88.271905230974596</v>
      </c>
      <c r="R2703">
        <f t="shared" si="795"/>
        <v>91.728094769025404</v>
      </c>
      <c r="S2703">
        <f t="shared" si="796"/>
        <v>23.981800680526231</v>
      </c>
      <c r="T2703">
        <f t="shared" si="779"/>
        <v>-0.14880579952562262</v>
      </c>
    </row>
    <row r="2704" spans="1:20" x14ac:dyDescent="0.25">
      <c r="A2704">
        <f t="shared" si="780"/>
        <v>151254.68964675907</v>
      </c>
      <c r="B2704">
        <f t="shared" si="797"/>
        <v>24072.931523112231</v>
      </c>
      <c r="C2704" t="str">
        <f t="shared" si="781"/>
        <v>0.0288579209305682-0.98185552819145i</v>
      </c>
      <c r="D2704" t="str">
        <f t="shared" si="782"/>
        <v>3.47432149646302-0.776091273696351i</v>
      </c>
      <c r="E2704" t="str">
        <f t="shared" si="783"/>
        <v>236.325561947085-17.9541295850169i</v>
      </c>
      <c r="F2704" t="str">
        <f t="shared" si="784"/>
        <v>2.90929650372762-6.24660358219078i</v>
      </c>
      <c r="G2704" t="str">
        <f t="shared" si="785"/>
        <v>0.999789200971412-0.0145173893092908i</v>
      </c>
      <c r="H2704" t="str">
        <f t="shared" si="786"/>
        <v>2.75109968384858-67.95623070175i</v>
      </c>
      <c r="I2704" t="str">
        <f t="shared" si="787"/>
        <v>-2.81985820205779-1.45491175330592i</v>
      </c>
      <c r="K2704" t="str">
        <f t="shared" si="788"/>
        <v>0.00297376456358538-0.0088261686448326i</v>
      </c>
      <c r="L2704" t="str">
        <f t="shared" si="789"/>
        <v>0.000833333333333333-0.0334922252097885i</v>
      </c>
      <c r="M2704" t="str">
        <f t="shared" si="790"/>
        <v>0.005-0.0117849648064389i</v>
      </c>
      <c r="N2704">
        <f t="shared" si="791"/>
        <v>91.683507573734019</v>
      </c>
      <c r="O2704">
        <f t="shared" si="792"/>
        <v>0.15529820237327957</v>
      </c>
      <c r="P2704" s="3">
        <f t="shared" si="793"/>
        <v>-0.15529820237327957</v>
      </c>
      <c r="Q2704" s="3">
        <f t="shared" si="794"/>
        <v>-88.316492426265981</v>
      </c>
      <c r="R2704">
        <f t="shared" si="795"/>
        <v>91.683507573734019</v>
      </c>
      <c r="S2704">
        <f t="shared" si="796"/>
        <v>24.072931523112231</v>
      </c>
      <c r="T2704">
        <f t="shared" si="779"/>
        <v>-0.15529820237327957</v>
      </c>
    </row>
    <row r="2705" spans="1:20" x14ac:dyDescent="0.25">
      <c r="A2705">
        <f t="shared" si="780"/>
        <v>151829.45746741677</v>
      </c>
      <c r="B2705">
        <f t="shared" si="797"/>
        <v>24164.408662900059</v>
      </c>
      <c r="C2705" t="str">
        <f t="shared" si="781"/>
        <v>0.0280409860080224-0.981158727290543i</v>
      </c>
      <c r="D2705" t="str">
        <f t="shared" si="782"/>
        <v>3.47429256682533-0.774024332781205i</v>
      </c>
      <c r="E2705" t="str">
        <f t="shared" si="783"/>
        <v>236.916071982918-18.5371941324187i</v>
      </c>
      <c r="F2705" t="str">
        <f t="shared" si="784"/>
        <v>2.90929183397513-6.2232767289473i</v>
      </c>
      <c r="G2705" t="str">
        <f t="shared" si="785"/>
        <v>0.99978759619579-0.0145725319980537i</v>
      </c>
      <c r="H2705" t="str">
        <f t="shared" si="786"/>
        <v>2.72377051060901-67.6405564647788i</v>
      </c>
      <c r="I2705" t="str">
        <f t="shared" si="787"/>
        <v>-2.79636313329649-1.44710565573686i</v>
      </c>
      <c r="K2705" t="str">
        <f t="shared" si="788"/>
        <v>0.00297182013203721-0.00879474620180028i</v>
      </c>
      <c r="L2705" t="str">
        <f t="shared" si="789"/>
        <v>0.000833333333333333-0.033365436550895i</v>
      </c>
      <c r="M2705" t="str">
        <f t="shared" si="790"/>
        <v>0.005-0.0117403514708497i</v>
      </c>
      <c r="N2705">
        <f t="shared" si="791"/>
        <v>91.637036798576219</v>
      </c>
      <c r="O2705">
        <f t="shared" si="792"/>
        <v>0.16166876947678241</v>
      </c>
      <c r="P2705" s="3">
        <f t="shared" si="793"/>
        <v>-0.16166876947678241</v>
      </c>
      <c r="Q2705" s="3">
        <f t="shared" si="794"/>
        <v>-88.362963201423781</v>
      </c>
      <c r="R2705">
        <f t="shared" si="795"/>
        <v>91.637036798576219</v>
      </c>
      <c r="S2705">
        <f t="shared" si="796"/>
        <v>24.164408662900058</v>
      </c>
      <c r="T2705">
        <f t="shared" si="779"/>
        <v>-0.16166876947678241</v>
      </c>
    </row>
    <row r="2706" spans="1:20" x14ac:dyDescent="0.25">
      <c r="A2706">
        <f t="shared" si="780"/>
        <v>152406.40940579295</v>
      </c>
      <c r="B2706">
        <f t="shared" si="797"/>
        <v>24256.233415819079</v>
      </c>
      <c r="C2706" t="str">
        <f t="shared" si="781"/>
        <v>0.027192959981177-0.980476282706386i</v>
      </c>
      <c r="D2706" t="str">
        <f t="shared" si="782"/>
        <v>3.47426341739195-0.771968511849704i</v>
      </c>
      <c r="E2706" t="str">
        <f t="shared" si="783"/>
        <v>237.508507125031-19.1311610718932i</v>
      </c>
      <c r="F2706" t="str">
        <f t="shared" si="784"/>
        <v>2.90928712868026-6.20003939859255i</v>
      </c>
      <c r="G2706" t="str">
        <f t="shared" si="785"/>
        <v>0.99978597920591-0.0146278839614426i</v>
      </c>
      <c r="H2706" t="str">
        <f t="shared" si="786"/>
        <v>2.69676096016902-67.3268325389551i</v>
      </c>
      <c r="I2706" t="str">
        <f t="shared" si="787"/>
        <v>-2.77308415494922-1.43936166155989i</v>
      </c>
      <c r="K2706" t="str">
        <f t="shared" si="788"/>
        <v>0.00296988664525078-0.00876344912492483i</v>
      </c>
      <c r="L2706" t="str">
        <f t="shared" si="789"/>
        <v>0.000833333333333333-0.0332391278650081i</v>
      </c>
      <c r="M2706" t="str">
        <f t="shared" si="790"/>
        <v>0.005-0.0116959070241579i</v>
      </c>
      <c r="N2706">
        <f t="shared" si="791"/>
        <v>91.588659072796773</v>
      </c>
      <c r="O2706">
        <f t="shared" si="792"/>
        <v>0.1679188400397752</v>
      </c>
      <c r="P2706" s="3">
        <f t="shared" si="793"/>
        <v>-0.1679188400397752</v>
      </c>
      <c r="Q2706" s="3">
        <f t="shared" si="794"/>
        <v>-88.411340927203227</v>
      </c>
      <c r="R2706">
        <f t="shared" si="795"/>
        <v>91.588659072796773</v>
      </c>
      <c r="S2706">
        <f t="shared" si="796"/>
        <v>24.256233415819079</v>
      </c>
      <c r="T2706">
        <f t="shared" si="779"/>
        <v>-0.1679188400397752</v>
      </c>
    </row>
    <row r="2707" spans="1:20" x14ac:dyDescent="0.25">
      <c r="A2707">
        <f t="shared" si="780"/>
        <v>152985.55376153497</v>
      </c>
      <c r="B2707">
        <f t="shared" si="797"/>
        <v>24348.407102799192</v>
      </c>
      <c r="C2707" t="str">
        <f t="shared" si="781"/>
        <v>0.0263134674060138-0.979807935474597i</v>
      </c>
      <c r="D2707" t="str">
        <f t="shared" si="782"/>
        <v>3.47423404649669-0.769923781161284i</v>
      </c>
      <c r="E2707" t="str">
        <f t="shared" si="783"/>
        <v>238.102770967736-19.7362089255669i</v>
      </c>
      <c r="F2707" t="str">
        <f t="shared" si="784"/>
        <v>2.9092823875726-6.17689125683787i</v>
      </c>
      <c r="G2707" t="str">
        <f t="shared" si="785"/>
        <v>0.999784349908849-0.0146834459916405i</v>
      </c>
      <c r="H2707" t="str">
        <f t="shared" si="786"/>
        <v>2.67006646496975-67.0150409996731i</v>
      </c>
      <c r="I2707" t="str">
        <f t="shared" si="787"/>
        <v>-2.75001896473095-1.43167902059485i</v>
      </c>
      <c r="K2707" t="str">
        <f t="shared" si="788"/>
        <v>0.00296796399375874-0.00873227696620424i</v>
      </c>
      <c r="L2707" t="str">
        <f t="shared" si="789"/>
        <v>0.000833333333333333-0.0331132973351345i</v>
      </c>
      <c r="M2707" t="str">
        <f t="shared" si="790"/>
        <v>0.005-0.0116516308270153i</v>
      </c>
      <c r="N2707">
        <f t="shared" si="791"/>
        <v>91.538350807574972</v>
      </c>
      <c r="O2707">
        <f t="shared" si="792"/>
        <v>0.17404981370188716</v>
      </c>
      <c r="P2707" s="3">
        <f t="shared" si="793"/>
        <v>-0.17404981370188716</v>
      </c>
      <c r="Q2707" s="3">
        <f t="shared" si="794"/>
        <v>-88.461649192425028</v>
      </c>
      <c r="R2707">
        <f t="shared" si="795"/>
        <v>91.538350807574972</v>
      </c>
      <c r="S2707">
        <f t="shared" si="796"/>
        <v>24.348407102799193</v>
      </c>
      <c r="T2707">
        <f t="shared" si="779"/>
        <v>-0.17404981370188716</v>
      </c>
    </row>
    <row r="2708" spans="1:20" x14ac:dyDescent="0.25">
      <c r="A2708">
        <f t="shared" si="780"/>
        <v>153566.89886582879</v>
      </c>
      <c r="B2708">
        <f t="shared" si="797"/>
        <v>24440.93104978983</v>
      </c>
      <c r="C2708" t="str">
        <f t="shared" si="781"/>
        <v>0.0254021279931402-0.97915341625018i</v>
      </c>
      <c r="D2708" t="str">
        <f t="shared" si="782"/>
        <v>3.47420445246078-0.767890111133019i</v>
      </c>
      <c r="E2708" t="str">
        <f t="shared" si="783"/>
        <v>238.698762535921-20.3525181142343i</v>
      </c>
      <c r="F2708" t="str">
        <f t="shared" si="784"/>
        <v>2.90927761037967-6.15383197067746i</v>
      </c>
      <c r="G2708" t="str">
        <f t="shared" si="785"/>
        <v>0.999782708210974-0.0147392188838054i</v>
      </c>
      <c r="H2708" t="str">
        <f t="shared" si="786"/>
        <v>2.643682536525-66.7051641531815i</v>
      </c>
      <c r="I2708" t="str">
        <f t="shared" si="787"/>
        <v>-2.72716529008797-1.42405699478066i</v>
      </c>
      <c r="K2708" t="str">
        <f t="shared" si="788"/>
        <v>0.00296605206873213-0.00870122927929085i</v>
      </c>
      <c r="L2708" t="str">
        <f t="shared" si="789"/>
        <v>0.000833333333333333-0.0329879431511601i</v>
      </c>
      <c r="M2708" t="str">
        <f t="shared" si="790"/>
        <v>0.005-0.0116075222424938i</v>
      </c>
      <c r="N2708">
        <f t="shared" si="791"/>
        <v>91.486088198232025</v>
      </c>
      <c r="O2708">
        <f t="shared" si="792"/>
        <v>0.18006315217206667</v>
      </c>
      <c r="P2708" s="3">
        <f t="shared" si="793"/>
        <v>-0.18006315217206667</v>
      </c>
      <c r="Q2708" s="3">
        <f t="shared" si="794"/>
        <v>-88.513911801767975</v>
      </c>
      <c r="R2708">
        <f t="shared" si="795"/>
        <v>91.486088198232025</v>
      </c>
      <c r="S2708">
        <f t="shared" si="796"/>
        <v>24.440931049789828</v>
      </c>
      <c r="T2708">
        <f t="shared" si="779"/>
        <v>-0.18006315217206667</v>
      </c>
    </row>
    <row r="2709" spans="1:20" x14ac:dyDescent="0.25">
      <c r="A2709">
        <f t="shared" si="780"/>
        <v>154150.45308151896</v>
      </c>
      <c r="B2709">
        <f t="shared" si="797"/>
        <v>24533.806587779032</v>
      </c>
      <c r="C2709" t="str">
        <f t="shared" si="781"/>
        <v>0.0244585567060381-0.978512444968505i</v>
      </c>
      <c r="D2709" t="str">
        <f t="shared" si="782"/>
        <v>3.4741746335928-0.765867472339169i</v>
      </c>
      <c r="E2709" t="str">
        <f t="shared" si="783"/>
        <v>239.296376139915-20.980270914042i</v>
      </c>
      <c r="F2709" t="str">
        <f t="shared" si="784"/>
        <v>2.90927279682698-6.13086120838365i</v>
      </c>
      <c r="G2709" t="str">
        <f t="shared" si="785"/>
        <v>0.999781054017942-0.0147952034360817i</v>
      </c>
      <c r="H2709" t="str">
        <f t="shared" si="786"/>
        <v>2.61760476380918-66.397184532858i</v>
      </c>
      <c r="I2709" t="str">
        <f t="shared" si="787"/>
        <v>-2.70452088772848-1.41649485793765i</v>
      </c>
      <c r="K2709" t="str">
        <f t="shared" si="788"/>
        <v>0.00296415076197426-0.00867030561948522i</v>
      </c>
      <c r="L2709" t="str">
        <f t="shared" si="789"/>
        <v>0.000833333333333333-0.0328630635098228i</v>
      </c>
      <c r="M2709" t="str">
        <f t="shared" si="790"/>
        <v>0.005-0.0115635806360767i</v>
      </c>
      <c r="N2709">
        <f t="shared" si="791"/>
        <v>91.431847226700242</v>
      </c>
      <c r="O2709">
        <f t="shared" si="792"/>
        <v>0.18596038089476413</v>
      </c>
      <c r="P2709" s="3">
        <f t="shared" si="793"/>
        <v>-0.18596038089476413</v>
      </c>
      <c r="Q2709" s="3">
        <f t="shared" si="794"/>
        <v>-88.568152773299758</v>
      </c>
      <c r="R2709">
        <f t="shared" si="795"/>
        <v>91.431847226700242</v>
      </c>
      <c r="S2709">
        <f t="shared" si="796"/>
        <v>24.533806587779033</v>
      </c>
      <c r="T2709">
        <f t="shared" si="779"/>
        <v>-0.18596038089476413</v>
      </c>
    </row>
    <row r="2710" spans="1:20" x14ac:dyDescent="0.25">
      <c r="A2710">
        <f t="shared" si="780"/>
        <v>154736.22480322872</v>
      </c>
      <c r="B2710">
        <f t="shared" si="797"/>
        <v>24627.035052812593</v>
      </c>
      <c r="C2710" t="str">
        <f t="shared" si="781"/>
        <v>0.0234823638698707-0.977884730498957i</v>
      </c>
      <c r="D2710" t="str">
        <f t="shared" si="782"/>
        <v>3.47414458818856-0.763855835510734i</v>
      </c>
      <c r="E2710" t="str">
        <f t="shared" si="783"/>
        <v>239.895501227243-21.6196514085662i</v>
      </c>
      <c r="F2710" t="str">
        <f t="shared" si="784"/>
        <v>2.90926794663788-6.10797863950202i</v>
      </c>
      <c r="G2710" t="str">
        <f t="shared" si="785"/>
        <v>0.999779387234693-0.0148514004496111i</v>
      </c>
      <c r="H2710" t="str">
        <f t="shared" si="786"/>
        <v>2.59182881168323-66.091084895554i</v>
      </c>
      <c r="I2710" t="str">
        <f t="shared" si="787"/>
        <v>-2.68208354316178-1.40899189553533i</v>
      </c>
      <c r="K2710" t="str">
        <f t="shared" si="788"/>
        <v>0.0029622599659149-0.00863950554372996i</v>
      </c>
      <c r="L2710" t="str">
        <f t="shared" si="789"/>
        <v>0.000833333333333333-0.032738656614687i</v>
      </c>
      <c r="M2710" t="str">
        <f t="shared" si="790"/>
        <v>0.005-0.0115198053756492i</v>
      </c>
      <c r="N2710">
        <f t="shared" si="791"/>
        <v>91.375603664259415</v>
      </c>
      <c r="O2710">
        <f t="shared" si="792"/>
        <v>0.19174309074735674</v>
      </c>
      <c r="P2710" s="3">
        <f t="shared" si="793"/>
        <v>-0.19174309074735674</v>
      </c>
      <c r="Q2710" s="3">
        <f t="shared" si="794"/>
        <v>-88.624396335740585</v>
      </c>
      <c r="R2710">
        <f t="shared" si="795"/>
        <v>91.375603664259415</v>
      </c>
      <c r="S2710">
        <f t="shared" si="796"/>
        <v>24.627035052812595</v>
      </c>
      <c r="T2710">
        <f t="shared" si="779"/>
        <v>-0.19174309074735674</v>
      </c>
    </row>
    <row r="2711" spans="1:20" x14ac:dyDescent="0.25">
      <c r="A2711">
        <f t="shared" si="780"/>
        <v>155324.222457481</v>
      </c>
      <c r="B2711">
        <f t="shared" si="797"/>
        <v>24720.617786013281</v>
      </c>
      <c r="C2711" t="str">
        <f t="shared" si="781"/>
        <v>0.0224731552915648-0.977269970291156i</v>
      </c>
      <c r="D2711" t="str">
        <f t="shared" si="782"/>
        <v>3.47411431453103-0.761855171535019i</v>
      </c>
      <c r="E2711" t="str">
        <f t="shared" si="783"/>
        <v>240.496022231252-22.2708454359934i</v>
      </c>
      <c r="F2711" t="str">
        <f t="shared" si="784"/>
        <v>2.90926305953368-6.08518393484676i</v>
      </c>
      <c r="G2711" t="str">
        <f t="shared" si="785"/>
        <v>0.999777707765445-0.0149078107285431i</v>
      </c>
      <c r="H2711" t="str">
        <f t="shared" si="786"/>
        <v>2.56635041935722-65.7868482180089i</v>
      </c>
      <c r="I2711" t="str">
        <f t="shared" si="787"/>
        <v>-2.6598510702464-1.40154740446549i</v>
      </c>
      <c r="K2711" t="str">
        <f t="shared" si="788"/>
        <v>0.00296037957360448-0.00860882861060368i</v>
      </c>
      <c r="L2711" t="str">
        <f t="shared" si="789"/>
        <v>0.000833333333333333-0.0326147206761178i</v>
      </c>
      <c r="M2711" t="str">
        <f t="shared" si="790"/>
        <v>0.005-0.0114761958314896i</v>
      </c>
      <c r="N2711">
        <f t="shared" si="791"/>
        <v>91.317333074562214</v>
      </c>
      <c r="O2711">
        <f t="shared" si="792"/>
        <v>0.19741293977002616</v>
      </c>
      <c r="P2711" s="3">
        <f t="shared" si="793"/>
        <v>-0.19741293977002616</v>
      </c>
      <c r="Q2711" s="3">
        <f t="shared" si="794"/>
        <v>-88.682666925437786</v>
      </c>
      <c r="R2711">
        <f t="shared" si="795"/>
        <v>91.317333074562214</v>
      </c>
      <c r="S2711">
        <f t="shared" si="796"/>
        <v>24.720617786013282</v>
      </c>
      <c r="T2711">
        <f t="shared" si="779"/>
        <v>-0.19741293977002616</v>
      </c>
    </row>
    <row r="2712" spans="1:20" x14ac:dyDescent="0.25">
      <c r="A2712">
        <f t="shared" si="780"/>
        <v>155914.45450281946</v>
      </c>
      <c r="B2712">
        <f t="shared" si="797"/>
        <v>24814.556133600134</v>
      </c>
      <c r="C2712" t="str">
        <f t="shared" si="781"/>
        <v>0.0214305323915888-0.97666785001401i</v>
      </c>
      <c r="D2712" t="str">
        <f t="shared" si="782"/>
        <v>3.47408381089019-0.75986545145518i</v>
      </c>
      <c r="E2712" t="str">
        <f t="shared" si="783"/>
        <v>241.097818416702-22.9340405312014i</v>
      </c>
      <c r="F2712" t="str">
        <f t="shared" si="784"/>
        <v>2.90925813523352-6.06247676649583i</v>
      </c>
      <c r="G2712" t="str">
        <f t="shared" si="785"/>
        <v>0.999776015513685-0.0149644350800466i</v>
      </c>
      <c r="H2712" t="str">
        <f t="shared" si="786"/>
        <v>2.54116539888873-65.4844576933334i</v>
      </c>
      <c r="I2712" t="str">
        <f t="shared" si="787"/>
        <v>-2.63782131074644-1.39416069282039i</v>
      </c>
      <c r="K2712" t="str">
        <f t="shared" si="788"/>
        <v>0.00295850947870833-0.00857827438031493i</v>
      </c>
      <c r="L2712" t="str">
        <f t="shared" si="789"/>
        <v>0.000833333333333333-0.0324912539112549i</v>
      </c>
      <c r="M2712" t="str">
        <f t="shared" si="790"/>
        <v>0.005-0.0114327513762598i</v>
      </c>
      <c r="N2712">
        <f t="shared" si="791"/>
        <v>91.257010816952231</v>
      </c>
      <c r="O2712">
        <f t="shared" si="792"/>
        <v>0.20297165492623756</v>
      </c>
      <c r="P2712" s="3">
        <f t="shared" si="793"/>
        <v>-0.20297165492623756</v>
      </c>
      <c r="Q2712" s="3">
        <f t="shared" si="794"/>
        <v>-88.742989183047769</v>
      </c>
      <c r="R2712">
        <f t="shared" si="795"/>
        <v>91.257010816952231</v>
      </c>
      <c r="S2712">
        <f t="shared" si="796"/>
        <v>24.814556133600135</v>
      </c>
      <c r="T2712">
        <f t="shared" si="779"/>
        <v>-0.20297165492623756</v>
      </c>
    </row>
    <row r="2713" spans="1:20" x14ac:dyDescent="0.25">
      <c r="A2713">
        <f t="shared" si="780"/>
        <v>156506.92942993017</v>
      </c>
      <c r="B2713">
        <f t="shared" si="797"/>
        <v>24908.851446907815</v>
      </c>
      <c r="C2713" t="str">
        <f t="shared" si="781"/>
        <v>0.0203540923481489-0.976078043187527i</v>
      </c>
      <c r="D2713" t="str">
        <f t="shared" si="782"/>
        <v>3.47405307552299-0.757886646469788i</v>
      </c>
      <c r="E2713" t="str">
        <f t="shared" si="783"/>
        <v>241.700763722295-23.6094258624496i</v>
      </c>
      <c r="F2713" t="str">
        <f t="shared" si="784"/>
        <v>2.90925317345443-6.03985680778626i</v>
      </c>
      <c r="G2713" t="str">
        <f t="shared" si="785"/>
        <v>0.99977431038217-0.0150212743143206i</v>
      </c>
      <c r="H2713" t="str">
        <f t="shared" si="786"/>
        <v>2.51626963371621-65.1838967275582i</v>
      </c>
      <c r="I2713" t="str">
        <f t="shared" si="787"/>
        <v>-2.61599213389637-1.38683107967601i</v>
      </c>
      <c r="K2713" t="str">
        <f t="shared" si="788"/>
        <v>0.00295664957550119-0.00854784241469654i</v>
      </c>
      <c r="L2713" t="str">
        <f t="shared" si="789"/>
        <v>0.000833333333333333-0.0323682545439878i</v>
      </c>
      <c r="M2713" t="str">
        <f t="shared" si="790"/>
        <v>0.005-0.0113894713849968i</v>
      </c>
      <c r="N2713">
        <f t="shared" si="791"/>
        <v>91.194612050095657</v>
      </c>
      <c r="O2713">
        <f t="shared" si="792"/>
        <v>0.20842103389508329</v>
      </c>
      <c r="P2713" s="3">
        <f t="shared" si="793"/>
        <v>-0.20842103389508329</v>
      </c>
      <c r="Q2713" s="3">
        <f t="shared" si="794"/>
        <v>-88.805387949904343</v>
      </c>
      <c r="R2713">
        <f t="shared" si="795"/>
        <v>91.194612050095657</v>
      </c>
      <c r="S2713">
        <f t="shared" si="796"/>
        <v>24.908851446907814</v>
      </c>
      <c r="T2713">
        <f t="shared" si="779"/>
        <v>-0.20842103389508329</v>
      </c>
    </row>
    <row r="2714" spans="1:20" x14ac:dyDescent="0.25">
      <c r="A2714">
        <f t="shared" si="780"/>
        <v>157101.65576176389</v>
      </c>
      <c r="B2714">
        <f t="shared" si="797"/>
        <v>25003.505082406064</v>
      </c>
      <c r="C2714" t="str">
        <f t="shared" si="781"/>
        <v>0.0192434282543361-0.975500210807516i</v>
      </c>
      <c r="D2714" t="str">
        <f t="shared" si="782"/>
        <v>3.47402210667323-0.755918727932404i</v>
      </c>
      <c r="E2714" t="str">
        <f t="shared" si="783"/>
        <v>242.304726600254-24.2971921624262i</v>
      </c>
      <c r="F2714" t="str">
        <f t="shared" si="784"/>
        <v>2.90924817391128-6.01732373330956i</v>
      </c>
      <c r="G2714" t="str">
        <f t="shared" si="785"/>
        <v>0.999772592272917-0.0150783292446054i</v>
      </c>
      <c r="H2714" t="str">
        <f t="shared" si="786"/>
        <v>2.49165907722571-64.8851489362472i</v>
      </c>
      <c r="I2714" t="str">
        <f t="shared" si="787"/>
        <v>-2.59436143597386-1.37955789488008i</v>
      </c>
      <c r="K2714" t="str">
        <f t="shared" si="788"/>
        <v>0.00295479975886113-0.00851753227719905i</v>
      </c>
      <c r="L2714" t="str">
        <f t="shared" si="789"/>
        <v>0.000833333333333333-0.0322457208049291i</v>
      </c>
      <c r="M2714" t="str">
        <f t="shared" si="790"/>
        <v>0.005-0.0113463552351034i</v>
      </c>
      <c r="N2714">
        <f t="shared" si="791"/>
        <v>91.130111735935159</v>
      </c>
      <c r="O2714">
        <f t="shared" si="792"/>
        <v>0.21376294689509076</v>
      </c>
      <c r="P2714" s="3">
        <f t="shared" si="793"/>
        <v>-0.21376294689509076</v>
      </c>
      <c r="Q2714" s="3">
        <f t="shared" si="794"/>
        <v>-88.869888264064841</v>
      </c>
      <c r="R2714">
        <f t="shared" si="795"/>
        <v>91.130111735935159</v>
      </c>
      <c r="S2714">
        <f t="shared" si="796"/>
        <v>25.003505082406065</v>
      </c>
      <c r="T2714">
        <f t="shared" si="779"/>
        <v>-0.21376294689509076</v>
      </c>
    </row>
    <row r="2715" spans="1:20" x14ac:dyDescent="0.25">
      <c r="A2715">
        <f t="shared" si="780"/>
        <v>157698.64205365861</v>
      </c>
      <c r="B2715">
        <f t="shared" si="797"/>
        <v>25098.518401719208</v>
      </c>
      <c r="C2715" t="str">
        <f t="shared" si="781"/>
        <v>0.0180981292889169-0.974934000963358i</v>
      </c>
      <c r="D2715" t="str">
        <f t="shared" si="782"/>
        <v>3.47399090257148-0.753961667351133i</v>
      </c>
      <c r="E2715" t="str">
        <f t="shared" si="783"/>
        <v>242.90956985296-24.9975316533803i</v>
      </c>
      <c r="F2715" t="str">
        <f t="shared" si="784"/>
        <v>2.90924313631679-5.99487721890689i</v>
      </c>
      <c r="G2715" t="str">
        <f t="shared" si="785"/>
        <v>0.999770861087196-0.0151356006871937i</v>
      </c>
      <c r="H2715" t="str">
        <f t="shared" si="786"/>
        <v>2.46732975135118-64.5881981411761i</v>
      </c>
      <c r="I2715" t="str">
        <f t="shared" si="787"/>
        <v>-2.57292713988057-1.37234047884501i</v>
      </c>
      <c r="K2715" t="str">
        <f t="shared" si="788"/>
        <v>0.00295295992426414-0.00848734353288498i</v>
      </c>
      <c r="L2715" t="str">
        <f t="shared" si="789"/>
        <v>0.000833333333333333-0.0321236509313898i</v>
      </c>
      <c r="M2715" t="str">
        <f t="shared" si="790"/>
        <v>0.005-0.0113034023063393i</v>
      </c>
      <c r="N2715">
        <f t="shared" si="791"/>
        <v>91.063484643983685</v>
      </c>
      <c r="O2715">
        <f t="shared" si="792"/>
        <v>0.2189993385387487</v>
      </c>
      <c r="P2715" s="3">
        <f t="shared" si="793"/>
        <v>-0.2189993385387487</v>
      </c>
      <c r="Q2715" s="3">
        <f t="shared" si="794"/>
        <v>-88.936515356016315</v>
      </c>
      <c r="R2715">
        <f t="shared" si="795"/>
        <v>91.063484643983685</v>
      </c>
      <c r="S2715">
        <f t="shared" si="796"/>
        <v>25.098518401719208</v>
      </c>
      <c r="T2715">
        <f t="shared" si="779"/>
        <v>-0.2189993385387487</v>
      </c>
    </row>
    <row r="2716" spans="1:20" x14ac:dyDescent="0.25">
      <c r="A2716">
        <f t="shared" si="780"/>
        <v>158297.89689346249</v>
      </c>
      <c r="B2716">
        <f t="shared" si="797"/>
        <v>25193.89277164574</v>
      </c>
      <c r="C2716" t="str">
        <f t="shared" si="781"/>
        <v>0.016917780901404-0.974379048449054i</v>
      </c>
      <c r="D2716" t="str">
        <f t="shared" si="782"/>
        <v>3.47395946143496-0.752015436388195i</v>
      </c>
      <c r="E2716" t="str">
        <f t="shared" si="783"/>
        <v>243.51515046677-25.7106379660523i</v>
      </c>
      <c r="F2716" t="str">
        <f t="shared" si="784"/>
        <v>2.9092380603815-5.97251694166452i</v>
      </c>
      <c r="G2716" t="str">
        <f t="shared" si="785"/>
        <v>0.99976911672553-0.0151930894614419i</v>
      </c>
      <c r="H2716" t="str">
        <f t="shared" si="786"/>
        <v>2.44327774520682-64.2930283670716i</v>
      </c>
      <c r="I2716" t="str">
        <f t="shared" si="787"/>
        <v>-2.55168719473066-1.36517818234532i</v>
      </c>
      <c r="K2716" t="str">
        <f t="shared" si="788"/>
        <v>0.00295112996777863-0.00845727574842298i</v>
      </c>
      <c r="L2716" t="str">
        <f t="shared" si="789"/>
        <v>0.000833333333333333-0.0320020431673539i</v>
      </c>
      <c r="M2716" t="str">
        <f t="shared" si="790"/>
        <v>0.005-0.0112606119808122i</v>
      </c>
      <c r="N2716">
        <f t="shared" si="791"/>
        <v>90.994705355971178</v>
      </c>
      <c r="O2716">
        <f t="shared" si="792"/>
        <v>0.2241322297169894</v>
      </c>
      <c r="P2716" s="3">
        <f t="shared" si="793"/>
        <v>-0.2241322297169894</v>
      </c>
      <c r="Q2716" s="3">
        <f t="shared" si="794"/>
        <v>-89.005294644028822</v>
      </c>
      <c r="R2716">
        <f t="shared" si="795"/>
        <v>90.994705355971178</v>
      </c>
      <c r="S2716">
        <f t="shared" si="796"/>
        <v>25.193892771645739</v>
      </c>
      <c r="T2716">
        <f t="shared" si="779"/>
        <v>-0.2241322297169894</v>
      </c>
    </row>
    <row r="2717" spans="1:20" x14ac:dyDescent="0.25">
      <c r="A2717">
        <f t="shared" si="780"/>
        <v>158899.42890165767</v>
      </c>
      <c r="B2717">
        <f t="shared" si="797"/>
        <v>25289.629564177994</v>
      </c>
      <c r="C2717" t="str">
        <f t="shared" si="781"/>
        <v>0.0157019650120808-0.973834974367561i</v>
      </c>
      <c r="D2717" t="str">
        <f t="shared" si="782"/>
        <v>3.47392778146738-0.750080006859474i</v>
      </c>
      <c r="E2717" t="str">
        <f t="shared" si="783"/>
        <v>244.121319443069-26.4367060521077i</v>
      </c>
      <c r="F2717" t="str">
        <f t="shared" si="784"/>
        <v>2.9092329458137-5.95024257990896i</v>
      </c>
      <c r="G2717" t="str">
        <f t="shared" si="785"/>
        <v>0.999767359087683-0.0152507963897809i</v>
      </c>
      <c r="H2717" t="str">
        <f t="shared" si="786"/>
        <v>2.41949921375044-63.9996238384121i</v>
      </c>
      <c r="I2717" t="str">
        <f t="shared" si="787"/>
        <v>-2.53063957544687-1.35807036631962i</v>
      </c>
      <c r="K2717" t="str">
        <f t="shared" si="788"/>
        <v>0.00294930978605957-0.00842732849208144i</v>
      </c>
      <c r="L2717" t="str">
        <f t="shared" si="789"/>
        <v>0.000833333333333333-0.0318808957634528i</v>
      </c>
      <c r="M2717" t="str">
        <f t="shared" si="790"/>
        <v>0.005-0.0112179836429689i</v>
      </c>
      <c r="N2717">
        <f t="shared" si="791"/>
        <v>90.923748270859505</v>
      </c>
      <c r="O2717">
        <f t="shared" si="792"/>
        <v>0.22916371951475456</v>
      </c>
      <c r="P2717" s="3">
        <f t="shared" si="793"/>
        <v>-0.22916371951475456</v>
      </c>
      <c r="Q2717" s="3">
        <f t="shared" si="794"/>
        <v>-89.076251729140495</v>
      </c>
      <c r="R2717">
        <f t="shared" si="795"/>
        <v>90.923748270859505</v>
      </c>
      <c r="S2717">
        <f t="shared" si="796"/>
        <v>25.289629564177993</v>
      </c>
      <c r="T2717">
        <f t="shared" si="779"/>
        <v>-0.22916371951475456</v>
      </c>
    </row>
    <row r="2718" spans="1:20" x14ac:dyDescent="0.25">
      <c r="A2718">
        <f t="shared" si="780"/>
        <v>159503.24673148396</v>
      </c>
      <c r="B2718">
        <f t="shared" si="797"/>
        <v>25385.730156521873</v>
      </c>
      <c r="C2718" t="str">
        <f t="shared" si="781"/>
        <v>0.0144502602277183-0.97330138572886i</v>
      </c>
      <c r="D2718" t="str">
        <f t="shared" si="782"/>
        <v>3.47389586085902-0.748155350734132i</v>
      </c>
      <c r="E2718" t="str">
        <f t="shared" si="783"/>
        <v>244.727921626653-27.1759320897761i</v>
      </c>
      <c r="F2718" t="str">
        <f t="shared" si="784"/>
        <v>2.90922779231954-5.92805381320272i</v>
      </c>
      <c r="G2718" t="str">
        <f t="shared" si="785"/>
        <v>0.999765588072659-0.0153087222977281i</v>
      </c>
      <c r="H2718" t="str">
        <f t="shared" si="786"/>
        <v>2.39599037647776-63.7079689762886i</v>
      </c>
      <c r="I2718" t="str">
        <f t="shared" si="787"/>
        <v>-2.50978228236426-1.35101640167708i</v>
      </c>
      <c r="K2718" t="str">
        <f t="shared" si="788"/>
        <v>0.00294749927634317-0.00839750133372275i</v>
      </c>
      <c r="L2718" t="str">
        <f t="shared" si="789"/>
        <v>0.000833333333333333-0.0317602069769404i</v>
      </c>
      <c r="M2718" t="str">
        <f t="shared" si="790"/>
        <v>0.005-0.0111755166795865i</v>
      </c>
      <c r="N2718">
        <f t="shared" si="791"/>
        <v>90.85058761024311</v>
      </c>
      <c r="O2718">
        <f t="shared" si="792"/>
        <v>0.23409598715508764</v>
      </c>
      <c r="P2718" s="3">
        <f t="shared" si="793"/>
        <v>-0.23409598715508764</v>
      </c>
      <c r="Q2718" s="3">
        <f t="shared" si="794"/>
        <v>-89.14941238975689</v>
      </c>
      <c r="R2718">
        <f t="shared" si="795"/>
        <v>90.85058761024311</v>
      </c>
      <c r="S2718">
        <f t="shared" si="796"/>
        <v>25.385730156521873</v>
      </c>
      <c r="T2718">
        <f t="shared" si="779"/>
        <v>-0.23409598715508764</v>
      </c>
    </row>
    <row r="2719" spans="1:20" x14ac:dyDescent="0.25">
      <c r="A2719">
        <f t="shared" si="780"/>
        <v>160109.35906906362</v>
      </c>
      <c r="B2719">
        <f t="shared" si="797"/>
        <v>25482.195931116657</v>
      </c>
      <c r="C2719" t="str">
        <f t="shared" si="781"/>
        <v>0.0131622420736235-0.972777875041847i</v>
      </c>
      <c r="D2719" t="str">
        <f t="shared" si="782"/>
        <v>3.47386369778641-0.746241440134134i</v>
      </c>
      <c r="E2719" t="str">
        <f t="shared" si="783"/>
        <v>245.334795531588-27.9285133824018i</v>
      </c>
      <c r="F2719" t="str">
        <f t="shared" si="784"/>
        <v>2.90922259960286-5.90595032233929i</v>
      </c>
      <c r="G2719" t="str">
        <f t="shared" si="785"/>
        <v>0.999763803578694-0.0153668680138977i</v>
      </c>
      <c r="H2719" t="str">
        <f t="shared" si="786"/>
        <v>2.37274751614623-63.4180483953223i</v>
      </c>
      <c r="I2719" t="str">
        <f t="shared" si="787"/>
        <v>-2.48911334084081-1.34401566910803i</v>
      </c>
      <c r="K2719" t="str">
        <f t="shared" si="788"/>
        <v>0.00294569833644143-0.00836779384479738i</v>
      </c>
      <c r="L2719" t="str">
        <f t="shared" si="789"/>
        <v>0.000833333333333333-0.031639975071668i</v>
      </c>
      <c r="M2719" t="str">
        <f t="shared" si="790"/>
        <v>0.005-0.0111332104797634i</v>
      </c>
      <c r="N2719">
        <f t="shared" si="791"/>
        <v>90.775197424146995</v>
      </c>
      <c r="O2719">
        <f t="shared" si="792"/>
        <v>0.23893129397258989</v>
      </c>
      <c r="P2719" s="3">
        <f t="shared" si="793"/>
        <v>-0.23893129397258989</v>
      </c>
      <c r="Q2719" s="3">
        <f t="shared" si="794"/>
        <v>-89.224802575853005</v>
      </c>
      <c r="R2719">
        <f t="shared" si="795"/>
        <v>90.775197424146995</v>
      </c>
      <c r="S2719">
        <f t="shared" si="796"/>
        <v>25.482195931116657</v>
      </c>
      <c r="T2719">
        <f t="shared" si="779"/>
        <v>-0.23893129397258989</v>
      </c>
    </row>
    <row r="2720" spans="1:20" x14ac:dyDescent="0.25">
      <c r="A2720">
        <f t="shared" si="780"/>
        <v>160717.77463352607</v>
      </c>
      <c r="B2720">
        <f t="shared" si="797"/>
        <v>25579.028275654902</v>
      </c>
      <c r="C2720" t="str">
        <f t="shared" si="781"/>
        <v>0.01183748324283-0.972264019900358i</v>
      </c>
      <c r="D2720" t="str">
        <f t="shared" si="782"/>
        <v>3.47383129041241-0.74433824733386i</v>
      </c>
      <c r="E2720" t="str">
        <f t="shared" si="783"/>
        <v>245.941773164629-28.6946482495645i</v>
      </c>
      <c r="F2720" t="str">
        <f t="shared" si="784"/>
        <v>2.90921736736531-5.88393178933883i</v>
      </c>
      <c r="G2720" t="str">
        <f t="shared" si="785"/>
        <v>0.99976200550325-0.0154252343700128i</v>
      </c>
      <c r="H2720" t="str">
        <f t="shared" si="786"/>
        <v>2.3497669775277-63.1298469006407i</v>
      </c>
      <c r="I2720" t="str">
        <f t="shared" si="787"/>
        <v>-2.46863080087555-1.33706755889892i</v>
      </c>
      <c r="K2720" t="str">
        <f t="shared" si="788"/>
        <v>0.00294390686473642-0.00833820559833754i</v>
      </c>
      <c r="L2720" t="str">
        <f t="shared" si="789"/>
        <v>0.000833333333333333-0.0315201983180594i</v>
      </c>
      <c r="M2720" t="str">
        <f t="shared" si="790"/>
        <v>0.005-0.0110910644349107i</v>
      </c>
      <c r="N2720">
        <f t="shared" si="791"/>
        <v>90.697551597242693</v>
      </c>
      <c r="O2720">
        <f t="shared" si="792"/>
        <v>0.24367198541525176</v>
      </c>
      <c r="P2720" s="3">
        <f t="shared" si="793"/>
        <v>-0.24367198541525176</v>
      </c>
      <c r="Q2720" s="3">
        <f t="shared" si="794"/>
        <v>-89.302448402757307</v>
      </c>
      <c r="R2720">
        <f t="shared" si="795"/>
        <v>90.697551597242693</v>
      </c>
      <c r="S2720">
        <f t="shared" si="796"/>
        <v>25.579028275654903</v>
      </c>
      <c r="T2720">
        <f t="shared" si="779"/>
        <v>-0.24367198541525176</v>
      </c>
    </row>
    <row r="2721" spans="1:20" x14ac:dyDescent="0.25">
      <c r="A2721">
        <f t="shared" si="780"/>
        <v>161328.50217713346</v>
      </c>
      <c r="B2721">
        <f t="shared" si="797"/>
        <v>25676.228583102391</v>
      </c>
      <c r="C2721" t="str">
        <f t="shared" si="781"/>
        <v>0.0104755538631888-0.971759382563774i</v>
      </c>
      <c r="D2721" t="str">
        <f t="shared" si="782"/>
        <v>3.47379863688598-0.742445744759653i</v>
      </c>
      <c r="E2721" t="str">
        <f t="shared" si="783"/>
        <v>246.548679846382-29.4745359104638i</v>
      </c>
      <c r="F2721" t="str">
        <f t="shared" si="784"/>
        <v>2.90921209530624-5.86199789744344i</v>
      </c>
      <c r="G2721" t="str">
        <f t="shared" si="785"/>
        <v>0.99976019374301-0.0154838222009165i</v>
      </c>
      <c r="H2721" t="str">
        <f t="shared" si="786"/>
        <v>2.32704516618976-62.8433494849095i</v>
      </c>
      <c r="I2721" t="str">
        <f t="shared" si="787"/>
        <v>-2.44833273673342-1.33017147075119i</v>
      </c>
      <c r="K2721" t="str">
        <f t="shared" si="788"/>
        <v>0.00294212476017524-0.00830873616895179i</v>
      </c>
      <c r="L2721" t="str">
        <f t="shared" si="789"/>
        <v>0.000833333333333333-0.0314008749930857i</v>
      </c>
      <c r="M2721" t="str">
        <f t="shared" si="790"/>
        <v>0.005-0.0110490779387435i</v>
      </c>
      <c r="N2721">
        <f t="shared" si="791"/>
        <v>90.617623855498906</v>
      </c>
      <c r="O2721">
        <f t="shared" si="792"/>
        <v>0.24832049307279574</v>
      </c>
      <c r="P2721" s="3">
        <f t="shared" si="793"/>
        <v>-0.24832049307279574</v>
      </c>
      <c r="Q2721" s="3">
        <f t="shared" si="794"/>
        <v>-89.382376144501094</v>
      </c>
      <c r="R2721">
        <f t="shared" si="795"/>
        <v>90.617623855498906</v>
      </c>
      <c r="S2721">
        <f t="shared" si="796"/>
        <v>25.67622858310239</v>
      </c>
      <c r="T2721">
        <f t="shared" si="779"/>
        <v>-0.24832049307279574</v>
      </c>
    </row>
    <row r="2722" spans="1:20" x14ac:dyDescent="0.25">
      <c r="A2722">
        <f t="shared" si="780"/>
        <v>161941.55048540659</v>
      </c>
      <c r="B2722">
        <f t="shared" si="797"/>
        <v>25773.798251718181</v>
      </c>
      <c r="C2722" t="str">
        <f t="shared" si="781"/>
        <v>0.0090760217830394-0.971263509532332i</v>
      </c>
      <c r="D2722" t="str">
        <f t="shared" si="782"/>
        <v>3.4737657353421-0.740563904989408i</v>
      </c>
      <c r="E2722" t="str">
        <f t="shared" si="783"/>
        <v>247.155334030343-30.2683763592384i</v>
      </c>
      <c r="F2722" t="str">
        <f t="shared" si="784"/>
        <v>2.9092067831227-5.8401483311126i</v>
      </c>
      <c r="G2722" t="str">
        <f t="shared" si="785"/>
        <v>0.999758368193871-0.0155426323445832i</v>
      </c>
      <c r="H2722" t="str">
        <f t="shared" si="786"/>
        <v>2.30457854730397-62.5585413254179i</v>
      </c>
      <c r="I2722" t="str">
        <f t="shared" si="787"/>
        <v>-2.42821724657697-1.3233268136042i</v>
      </c>
      <c r="K2722" t="str">
        <f t="shared" si="788"/>
        <v>0.00294035192226426-0.00827938513281845i</v>
      </c>
      <c r="L2722" t="str">
        <f t="shared" si="789"/>
        <v>0.000833333333333333-0.0312820033802407i</v>
      </c>
      <c r="M2722" t="str">
        <f t="shared" si="790"/>
        <v>0.005-0.0110072503872719i</v>
      </c>
      <c r="N2722">
        <f t="shared" si="791"/>
        <v>90.535387773279083</v>
      </c>
      <c r="O2722">
        <f t="shared" si="792"/>
        <v>0.25287933673264884</v>
      </c>
      <c r="P2722" s="3">
        <f t="shared" si="793"/>
        <v>-0.25287933673264884</v>
      </c>
      <c r="Q2722" s="3">
        <f t="shared" si="794"/>
        <v>-89.464612226720917</v>
      </c>
      <c r="R2722">
        <f t="shared" si="795"/>
        <v>90.535387773279083</v>
      </c>
      <c r="S2722">
        <f t="shared" si="796"/>
        <v>25.77379825171818</v>
      </c>
      <c r="T2722">
        <f t="shared" si="779"/>
        <v>-0.25287933673264884</v>
      </c>
    </row>
    <row r="2723" spans="1:20" x14ac:dyDescent="0.25">
      <c r="A2723">
        <f t="shared" si="780"/>
        <v>162556.92837725111</v>
      </c>
      <c r="B2723">
        <f t="shared" si="797"/>
        <v>25871.73868507471</v>
      </c>
      <c r="C2723" t="str">
        <f t="shared" si="781"/>
        <v>0.00763845287636933-0.970775931117832i</v>
      </c>
      <c r="D2723" t="str">
        <f t="shared" si="782"/>
        <v>3.47373258390179-0.738692700752175i</v>
      </c>
      <c r="E2723" t="str">
        <f t="shared" si="783"/>
        <v>247.761547119997-31.0763702318701i</v>
      </c>
      <c r="F2723" t="str">
        <f t="shared" si="784"/>
        <v>2.9092014305095-5.81838277601886i</v>
      </c>
      <c r="G2723" t="str">
        <f t="shared" si="785"/>
        <v>0.999756528750942-0.0156016656421302i</v>
      </c>
      <c r="H2723" t="str">
        <f t="shared" si="786"/>
        <v>2.28236364448148-62.275407781219i</v>
      </c>
      <c r="I2723" t="str">
        <f t="shared" si="787"/>
        <v>-2.40828245210491-1.31653300546211i</v>
      </c>
      <c r="K2723" t="str">
        <f t="shared" si="788"/>
        <v>0.00293858825106403-0.00825015206768007i</v>
      </c>
      <c r="L2723" t="str">
        <f t="shared" si="789"/>
        <v>0.000833333333333333-0.0311635817695166i</v>
      </c>
      <c r="M2723" t="str">
        <f t="shared" si="790"/>
        <v>0.005-0.0109655811787925i</v>
      </c>
      <c r="N2723">
        <f t="shared" si="791"/>
        <v>90.450816780909832</v>
      </c>
      <c r="O2723">
        <f t="shared" si="792"/>
        <v>0.2573511264599968</v>
      </c>
      <c r="P2723" s="3">
        <f t="shared" si="793"/>
        <v>-0.2573511264599968</v>
      </c>
      <c r="Q2723" s="3">
        <f t="shared" si="794"/>
        <v>-89.549183219090168</v>
      </c>
      <c r="R2723">
        <f t="shared" si="795"/>
        <v>90.450816780909832</v>
      </c>
      <c r="S2723">
        <f t="shared" si="796"/>
        <v>25.87173868507471</v>
      </c>
      <c r="T2723">
        <f t="shared" si="779"/>
        <v>-0.2573511264599968</v>
      </c>
    </row>
    <row r="2724" spans="1:20" x14ac:dyDescent="0.25">
      <c r="A2724">
        <f t="shared" si="780"/>
        <v>163174.64470508468</v>
      </c>
      <c r="B2724">
        <f t="shared" si="797"/>
        <v>25970.051292077995</v>
      </c>
      <c r="C2724" t="str">
        <f t="shared" si="781"/>
        <v>0.00616241136819295-0.970296161009898i</v>
      </c>
      <c r="D2724" t="str">
        <f t="shared" si="782"/>
        <v>3.4736991806718-0.73683210492769i</v>
      </c>
      <c r="E2724" t="str">
        <f t="shared" si="783"/>
        <v>248.367123284189-31.8987186643374i</v>
      </c>
      <c r="F2724" t="str">
        <f t="shared" si="784"/>
        <v>2.90919603715905-5.79670091904292i</v>
      </c>
      <c r="G2724" t="str">
        <f t="shared" si="785"/>
        <v>0.999754675308531-0.0156609229378288i</v>
      </c>
      <c r="H2724" t="str">
        <f t="shared" si="786"/>
        <v>2.26039703863432-61.993934390321i</v>
      </c>
      <c r="I2724" t="str">
        <f t="shared" si="787"/>
        <v>-2.38852649819689-1.30978947322432i</v>
      </c>
      <c r="K2724" t="str">
        <f t="shared" si="788"/>
        <v>0.00293683364718384-0.00822103655283724i</v>
      </c>
      <c r="L2724" t="str">
        <f t="shared" si="789"/>
        <v>0.000833333333333333-0.0310456084573786i</v>
      </c>
      <c r="M2724" t="str">
        <f t="shared" si="790"/>
        <v>0.005-0.0109240697138797i</v>
      </c>
      <c r="N2724">
        <f t="shared" si="791"/>
        <v>90.363884172734132</v>
      </c>
      <c r="O2724">
        <f t="shared" si="792"/>
        <v>0.26173856470328777</v>
      </c>
      <c r="P2724" s="3">
        <f t="shared" si="793"/>
        <v>-0.26173856470328777</v>
      </c>
      <c r="Q2724" s="3">
        <f t="shared" si="794"/>
        <v>-89.636115827265868</v>
      </c>
      <c r="R2724">
        <f t="shared" si="795"/>
        <v>90.363884172734132</v>
      </c>
      <c r="S2724">
        <f t="shared" si="796"/>
        <v>25.970051292077994</v>
      </c>
      <c r="T2724">
        <f t="shared" si="779"/>
        <v>-0.26173856470328777</v>
      </c>
    </row>
    <row r="2725" spans="1:20" x14ac:dyDescent="0.25">
      <c r="A2725">
        <f t="shared" si="780"/>
        <v>163794.70835496401</v>
      </c>
      <c r="B2725">
        <f t="shared" si="797"/>
        <v>26068.737486987891</v>
      </c>
      <c r="C2725" t="str">
        <f t="shared" si="781"/>
        <v>0.00464746018102086-0.969823695838559i</v>
      </c>
      <c r="D2725" t="str">
        <f t="shared" si="782"/>
        <v>3.4736655237447-0.734982090546016i</v>
      </c>
      <c r="E2725" t="str">
        <f t="shared" si="783"/>
        <v>248.971859270964-32.7356231416558i</v>
      </c>
      <c r="F2725" t="str">
        <f t="shared" si="784"/>
        <v>2.9091906027615-5.7751024482695i</v>
      </c>
      <c r="G2725" t="str">
        <f t="shared" si="785"/>
        <v>0.999752807760145-0.0157204050791164i</v>
      </c>
      <c r="H2725" t="str">
        <f t="shared" si="786"/>
        <v>2.2386753668626-61.7141068669315i</v>
      </c>
      <c r="I2725" t="str">
        <f t="shared" si="787"/>
        <v>-2.36894755256504-1.30309565251984i</v>
      </c>
      <c r="K2725" t="str">
        <f t="shared" si="788"/>
        <v>0.00293508801177655-0.00819203816914289i</v>
      </c>
      <c r="L2725" t="str">
        <f t="shared" si="789"/>
        <v>0.000833333333333333-0.0309280817467409i</v>
      </c>
      <c r="M2725" t="str">
        <f t="shared" si="790"/>
        <v>0.005-0.0108827153953773i</v>
      </c>
      <c r="N2725">
        <f t="shared" si="791"/>
        <v>90.274563115670432</v>
      </c>
      <c r="O2725">
        <f t="shared" si="792"/>
        <v>0.26604444842153796</v>
      </c>
      <c r="P2725" s="3">
        <f t="shared" si="793"/>
        <v>-0.26604444842153796</v>
      </c>
      <c r="Q2725" s="3">
        <f t="shared" si="794"/>
        <v>-89.725436884329568</v>
      </c>
      <c r="R2725">
        <f t="shared" si="795"/>
        <v>90.274563115670432</v>
      </c>
      <c r="S2725">
        <f t="shared" si="796"/>
        <v>26.068737486987892</v>
      </c>
      <c r="T2725">
        <f t="shared" si="779"/>
        <v>-0.26604444842153796</v>
      </c>
    </row>
    <row r="2726" spans="1:20" x14ac:dyDescent="0.25">
      <c r="A2726">
        <f t="shared" si="780"/>
        <v>164417.12824671288</v>
      </c>
      <c r="B2726">
        <f t="shared" si="797"/>
        <v>26167.798689438445</v>
      </c>
      <c r="C2726" t="str">
        <f t="shared" si="781"/>
        <v>0.00309316130317466-0.969358014733419i</v>
      </c>
      <c r="D2726" t="str">
        <f t="shared" si="782"/>
        <v>3.4736316111986-0.733142630787081i</v>
      </c>
      <c r="E2726" t="str">
        <f t="shared" si="783"/>
        <v>249.575544220127-33.5872853374719i</v>
      </c>
      <c r="F2726" t="str">
        <f t="shared" si="784"/>
        <v>2.90918512700459-5.75358705298261i</v>
      </c>
      <c r="G2726" t="str">
        <f t="shared" si="785"/>
        <v>0.999750925998481-0.0157801129166075i</v>
      </c>
      <c r="H2726" t="str">
        <f t="shared" si="786"/>
        <v>2.21719532136607-61.4359110987496i</v>
      </c>
      <c r="I2726" t="str">
        <f t="shared" si="787"/>
        <v>-2.34954380541146-1.29645098754509i</v>
      </c>
      <c r="K2726" t="str">
        <f t="shared" si="788"/>
        <v>0.00293335124653323-0.00816315649899604i</v>
      </c>
      <c r="L2726" t="str">
        <f t="shared" si="789"/>
        <v>0.000833333333333333-0.0308109999469426i</v>
      </c>
      <c r="M2726" t="str">
        <f t="shared" si="790"/>
        <v>0.005-0.0108415176283894i</v>
      </c>
      <c r="N2726">
        <f t="shared" si="791"/>
        <v>90.182826658291503</v>
      </c>
      <c r="O2726">
        <f t="shared" si="792"/>
        <v>0.27027167123439066</v>
      </c>
      <c r="P2726" s="3">
        <f t="shared" si="793"/>
        <v>-0.27027167123439066</v>
      </c>
      <c r="Q2726" s="3">
        <f t="shared" si="794"/>
        <v>-89.817173341708497</v>
      </c>
      <c r="R2726">
        <f t="shared" si="795"/>
        <v>90.182826658291503</v>
      </c>
      <c r="S2726">
        <f t="shared" si="796"/>
        <v>26.167798689438445</v>
      </c>
      <c r="T2726">
        <f t="shared" si="779"/>
        <v>-0.27027167123439066</v>
      </c>
    </row>
    <row r="2727" spans="1:20" x14ac:dyDescent="0.25">
      <c r="A2727">
        <f t="shared" si="780"/>
        <v>165041.91333405036</v>
      </c>
      <c r="B2727">
        <f t="shared" si="797"/>
        <v>26267.23632445831</v>
      </c>
      <c r="C2727" t="str">
        <f t="shared" si="781"/>
        <v>0.00149907617991685-0.968898578880301i</v>
      </c>
      <c r="D2727" t="str">
        <f t="shared" si="782"/>
        <v>3.4735974410972-0.731313698980301i</v>
      </c>
      <c r="E2727" t="str">
        <f t="shared" si="783"/>
        <v>250.177959474782-34.453906943816i</v>
      </c>
      <c r="F2727" t="str">
        <f t="shared" si="784"/>
        <v>2.90917960957371-5.73215442366121i</v>
      </c>
      <c r="G2727" t="str">
        <f t="shared" si="785"/>
        <v>0.99974902991542-0.0158400473041057i</v>
      </c>
      <c r="H2727" t="str">
        <f t="shared" si="786"/>
        <v>2.19595364838028-61.1593331443102i</v>
      </c>
      <c r="I2727" t="str">
        <f t="shared" si="787"/>
        <v>-2.33031346909207-1.28985493090526i</v>
      </c>
      <c r="K2727" t="str">
        <f t="shared" si="788"/>
        <v>0.00293162325367808-0.0081343911263362i</v>
      </c>
      <c r="L2727" t="str">
        <f t="shared" si="789"/>
        <v>0.000833333333333333-0.0306943613737224i</v>
      </c>
      <c r="M2727" t="str">
        <f t="shared" si="790"/>
        <v>0.005-0.0108004758202724i</v>
      </c>
      <c r="N2727">
        <f t="shared" si="791"/>
        <v>90.088647740449417</v>
      </c>
      <c r="O2727">
        <f t="shared" si="792"/>
        <v>0.27442322559083465</v>
      </c>
      <c r="P2727" s="3">
        <f t="shared" si="793"/>
        <v>-0.27442322559083465</v>
      </c>
      <c r="Q2727" s="3">
        <f t="shared" si="794"/>
        <v>-89.911352259550583</v>
      </c>
      <c r="R2727">
        <f t="shared" si="795"/>
        <v>90.088647740449417</v>
      </c>
      <c r="S2727">
        <f t="shared" si="796"/>
        <v>26.26723632445831</v>
      </c>
      <c r="T2727">
        <f t="shared" si="779"/>
        <v>-0.27442322559083465</v>
      </c>
    </row>
    <row r="2728" spans="1:20" x14ac:dyDescent="0.25">
      <c r="A2728">
        <f t="shared" si="780"/>
        <v>165669.07260471975</v>
      </c>
      <c r="B2728">
        <f t="shared" si="797"/>
        <v>26367.051822491252</v>
      </c>
      <c r="C2728" t="str">
        <f t="shared" si="781"/>
        <v>-0.000135233871883911-0.9684448310757i</v>
      </c>
      <c r="D2728" t="str">
        <f t="shared" si="782"/>
        <v>3.47356301148955-0.72949526860414i</v>
      </c>
      <c r="E2728" t="str">
        <f t="shared" si="783"/>
        <v>250.778878392127-35.3356894906823i</v>
      </c>
      <c r="F2728" t="str">
        <f t="shared" si="784"/>
        <v>2.90917405015183-5.71080425197462i</v>
      </c>
      <c r="G2728" t="str">
        <f t="shared" si="785"/>
        <v>0.999747119402023-0.015900209098615i</v>
      </c>
      <c r="H2728" t="str">
        <f t="shared" si="786"/>
        <v>2.17494714713604-60.884359230373i</v>
      </c>
      <c r="I2728" t="str">
        <f t="shared" si="787"/>
        <v>-2.31125477778628-1.2833069434591i</v>
      </c>
      <c r="K2728" t="str">
        <f t="shared" si="788"/>
        <v>0.00292990393596312-0.00810574163663708i</v>
      </c>
      <c r="L2728" t="str">
        <f t="shared" si="789"/>
        <v>0.000833333333333333-0.0305781643491954i</v>
      </c>
      <c r="M2728" t="str">
        <f t="shared" si="790"/>
        <v>0.005-0.010759589380626i</v>
      </c>
      <c r="N2728">
        <f t="shared" si="791"/>
        <v>89.99199920345778</v>
      </c>
      <c r="O2728">
        <f t="shared" si="792"/>
        <v>0.27850220495765565</v>
      </c>
      <c r="P2728" s="3">
        <f t="shared" si="793"/>
        <v>-0.27850220495765565</v>
      </c>
      <c r="Q2728" s="3">
        <f t="shared" si="794"/>
        <v>-90.00800079654222</v>
      </c>
      <c r="R2728">
        <f t="shared" si="795"/>
        <v>89.99199920345778</v>
      </c>
      <c r="S2728">
        <f t="shared" si="796"/>
        <v>26.367051822491252</v>
      </c>
      <c r="T2728">
        <f t="shared" si="779"/>
        <v>-0.27850220495765565</v>
      </c>
    </row>
    <row r="2729" spans="1:20" x14ac:dyDescent="0.25">
      <c r="A2729">
        <f t="shared" si="780"/>
        <v>166298.61508061772</v>
      </c>
      <c r="B2729">
        <f t="shared" si="797"/>
        <v>26467.246619416721</v>
      </c>
      <c r="C2729" t="str">
        <f t="shared" si="781"/>
        <v>-0.00181020722453062-0.967996195280052i</v>
      </c>
      <c r="D2729" t="str">
        <f t="shared" si="782"/>
        <v>3.47352832041005-0.727687313285733i</v>
      </c>
      <c r="E2729" t="str">
        <f t="shared" si="783"/>
        <v>251.378066153821-36.2328341550281i</v>
      </c>
      <c r="F2729" t="str">
        <f t="shared" si="784"/>
        <v>2.90916844841957-5.6895362307783i</v>
      </c>
      <c r="G2729" t="str">
        <f t="shared" si="785"/>
        <v>0.999745194348523-0.0159605991603516i</v>
      </c>
      <c r="H2729" t="str">
        <f t="shared" si="786"/>
        <v>2.15417266884211-60.6109757493613i</v>
      </c>
      <c r="I2729" t="str">
        <f t="shared" si="787"/>
        <v>-2.2923659871728-1.27680649416705i</v>
      </c>
      <c r="K2729" t="str">
        <f t="shared" si="788"/>
        <v>0.00292819319666322-0.00807720761690107i</v>
      </c>
      <c r="L2729" t="str">
        <f t="shared" si="789"/>
        <v>0.000833333333333333-0.0304624072018285i</v>
      </c>
      <c r="M2729" t="str">
        <f t="shared" si="790"/>
        <v>0.005-0.0107188577212851i</v>
      </c>
      <c r="N2729">
        <f t="shared" si="791"/>
        <v>89.892853800859811</v>
      </c>
      <c r="O2729">
        <f t="shared" si="792"/>
        <v>0.28251180602309556</v>
      </c>
      <c r="P2729" s="3">
        <f t="shared" si="793"/>
        <v>-0.28251180602309556</v>
      </c>
      <c r="Q2729" s="3">
        <f t="shared" si="794"/>
        <v>-90.107146199140189</v>
      </c>
      <c r="R2729">
        <f t="shared" si="795"/>
        <v>89.892853800859811</v>
      </c>
      <c r="S2729">
        <f t="shared" si="796"/>
        <v>26.46724661941672</v>
      </c>
      <c r="T2729">
        <f t="shared" si="779"/>
        <v>-0.28251180602309556</v>
      </c>
    </row>
    <row r="2730" spans="1:20" x14ac:dyDescent="0.25">
      <c r="A2730">
        <f t="shared" si="780"/>
        <v>166930.54981792407</v>
      </c>
      <c r="B2730">
        <f t="shared" si="797"/>
        <v>26567.822156570506</v>
      </c>
      <c r="C2730" t="str">
        <f t="shared" si="781"/>
        <v>-0.00352628147500283-0.967552076170358i</v>
      </c>
      <c r="D2730" t="str">
        <f t="shared" si="782"/>
        <v>3.47349336587828-0.725889806800455i</v>
      </c>
      <c r="E2730" t="str">
        <f t="shared" si="783"/>
        <v>251.975279576266-37.1455415588609i</v>
      </c>
      <c r="F2730" t="str">
        <f t="shared" si="784"/>
        <v>2.90916280405508-5.6683500541092i</v>
      </c>
      <c r="G2730" t="str">
        <f t="shared" si="785"/>
        <v>0.999743254644316-0.0160212183527555i</v>
      </c>
      <c r="H2730" t="str">
        <f t="shared" si="786"/>
        <v>2.13362711569012-60.3391692568461i</v>
      </c>
      <c r="I2730" t="str">
        <f t="shared" si="787"/>
        <v>-2.27364537411092-1.27035305994256i</v>
      </c>
      <c r="K2730" t="str">
        <f t="shared" si="788"/>
        <v>0.0029264909395708-0.00804878865565299i</v>
      </c>
      <c r="L2730" t="str">
        <f t="shared" si="789"/>
        <v>0.000833333333333333-0.0303470882664161i</v>
      </c>
      <c r="M2730" t="str">
        <f t="shared" si="790"/>
        <v>0.005-0.0106782802563111i</v>
      </c>
      <c r="N2730">
        <f t="shared" si="791"/>
        <v>89.791184209792874</v>
      </c>
      <c r="O2730">
        <f t="shared" si="792"/>
        <v>0.2864553309157053</v>
      </c>
      <c r="P2730" s="3">
        <f t="shared" si="793"/>
        <v>-0.2864553309157053</v>
      </c>
      <c r="Q2730" s="3">
        <f t="shared" si="794"/>
        <v>-90.208815790207126</v>
      </c>
      <c r="R2730">
        <f t="shared" si="795"/>
        <v>89.791184209792874</v>
      </c>
      <c r="S2730">
        <f t="shared" si="796"/>
        <v>26.567822156570507</v>
      </c>
      <c r="T2730">
        <f t="shared" si="779"/>
        <v>-0.2864553309157053</v>
      </c>
    </row>
    <row r="2731" spans="1:20" x14ac:dyDescent="0.25">
      <c r="A2731">
        <f t="shared" si="780"/>
        <v>167564.88590723221</v>
      </c>
      <c r="B2731">
        <f t="shared" si="797"/>
        <v>26668.779880765476</v>
      </c>
      <c r="C2731" t="str">
        <f t="shared" si="781"/>
        <v>-0.00528389295419424-0.967111858693111i</v>
      </c>
      <c r="D2731" t="str">
        <f t="shared" si="782"/>
        <v>3.47345814589888-0.724102723071519i</v>
      </c>
      <c r="E2731" t="str">
        <f t="shared" si="783"/>
        <v>252.570266921141-38.0740115560125i</v>
      </c>
      <c r="F2731" t="str">
        <f t="shared" si="784"/>
        <v>2.90915711673407-5.64724541718149i</v>
      </c>
      <c r="G2731" t="str">
        <f t="shared" si="785"/>
        <v>0.99974130017796-0.0160820675425025i</v>
      </c>
      <c r="H2731" t="str">
        <f t="shared" si="786"/>
        <v>2.11330743988162-60.0689264690745i</v>
      </c>
      <c r="I2731" t="str">
        <f t="shared" si="787"/>
        <v>-2.25509123632762-1.26394612550668i</v>
      </c>
      <c r="K2731" t="str">
        <f t="shared" si="788"/>
        <v>0.00292479706899102-0.00802048434293445i</v>
      </c>
      <c r="L2731" t="str">
        <f t="shared" si="789"/>
        <v>0.000833333333333333-0.0302322058840567i</v>
      </c>
      <c r="M2731" t="str">
        <f t="shared" si="790"/>
        <v>0.005-0.0106378564019836i</v>
      </c>
      <c r="N2731">
        <f t="shared" si="791"/>
        <v>89.686963042976586</v>
      </c>
      <c r="O2731">
        <f t="shared" si="792"/>
        <v>0.29033618943519957</v>
      </c>
      <c r="P2731" s="3">
        <f t="shared" si="793"/>
        <v>-0.29033618943519957</v>
      </c>
      <c r="Q2731" s="3">
        <f t="shared" si="794"/>
        <v>-90.313036957023414</v>
      </c>
      <c r="R2731">
        <f t="shared" si="795"/>
        <v>89.686963042976586</v>
      </c>
      <c r="S2731">
        <f t="shared" si="796"/>
        <v>26.668779880765477</v>
      </c>
      <c r="T2731">
        <f t="shared" si="779"/>
        <v>-0.29033618943519957</v>
      </c>
    </row>
    <row r="2732" spans="1:20" x14ac:dyDescent="0.25">
      <c r="A2732">
        <f t="shared" si="780"/>
        <v>168201.63247367967</v>
      </c>
      <c r="B2732">
        <f t="shared" si="797"/>
        <v>26770.121244312384</v>
      </c>
      <c r="C2732" t="str">
        <f t="shared" si="781"/>
        <v>-0.00708347620903538-0.966674907618351i</v>
      </c>
      <c r="D2732" t="str">
        <f t="shared" si="782"/>
        <v>3.47342265846144-0.722326036169579i</v>
      </c>
      <c r="E2732" t="str">
        <f t="shared" si="783"/>
        <v>253.162767706605-39.0184430072236i</v>
      </c>
      <c r="F2732" t="str">
        <f t="shared" si="784"/>
        <v>2.90915138612977-5.62622201638209i</v>
      </c>
      <c r="G2732" t="str">
        <f t="shared" si="785"/>
        <v>0.999739330837168-0.0161431475995157i</v>
      </c>
      <c r="H2732" t="str">
        <f t="shared" si="786"/>
        <v>2.09321064267612-59.8002342605437i</v>
      </c>
      <c r="I2732" t="str">
        <f t="shared" si="787"/>
        <v>-2.23670189211015-1.25758518324564i</v>
      </c>
      <c r="K2732" t="str">
        <f t="shared" si="788"/>
        <v>0.00292311148973649-0.00799229427029771i</v>
      </c>
      <c r="L2732" t="str">
        <f t="shared" si="789"/>
        <v>0.000833333333333333-0.0301177584021286i</v>
      </c>
      <c r="M2732" t="str">
        <f t="shared" si="790"/>
        <v>0.005-0.0105975855767918i</v>
      </c>
      <c r="N2732">
        <f t="shared" si="791"/>
        <v>89.580162861342316</v>
      </c>
      <c r="O2732">
        <f t="shared" si="792"/>
        <v>0.29415790129353048</v>
      </c>
      <c r="P2732" s="3">
        <f t="shared" si="793"/>
        <v>-0.29415790129353048</v>
      </c>
      <c r="Q2732" s="3">
        <f t="shared" si="794"/>
        <v>-90.419837138657684</v>
      </c>
      <c r="R2732">
        <f t="shared" si="795"/>
        <v>89.580162861342316</v>
      </c>
      <c r="S2732">
        <f t="shared" si="796"/>
        <v>26.770121244312385</v>
      </c>
      <c r="T2732">
        <f t="shared" ref="T2732:T2795" si="798">P2732</f>
        <v>-0.29415790129353048</v>
      </c>
    </row>
    <row r="2733" spans="1:20" x14ac:dyDescent="0.25">
      <c r="A2733">
        <f t="shared" ref="A2733:A2796" si="799">2*PI()*B2733</f>
        <v>168840.79867707964</v>
      </c>
      <c r="B2733">
        <f t="shared" si="797"/>
        <v>26871.847705040771</v>
      </c>
      <c r="C2733" t="str">
        <f t="shared" ref="C2733:C2796" si="800">IMPRODUCT(D2733,E2733,$C$40,,K2733,$C$41)</f>
        <v>-0.00892546345665202-0.966240567095895i</v>
      </c>
      <c r="D2733" t="str">
        <f t="shared" ref="D2733:D2796" si="801">IMDIV(IMPRODUCT($C$37,$C$38,COMPLEX(1,A2733/$C$38)),IMSUM(-1*A2733*A2733/$C$39,COMPLEX(0,1*A2733)))</f>
        <v>3.47338690154048-0.720559720312337i</v>
      </c>
      <c r="E2733" t="str">
        <f t="shared" ref="E2733:E2796" si="802">IMDIV(IMPRODUCT(IMSUM(F2733,G2733),$C$29,H2733),IMSUM(1,I2733))</f>
        <v>253.752512519569-39.9790335431881i</v>
      </c>
      <c r="F2733" t="str">
        <f t="shared" ref="F2733:F2796" si="803">IMDIV(IMPRODUCT($C$14,$C$15,COMPLEX(1,A2733/$C$15)),IMSUM(-1*A2733*A2733/$C$16,COMPLEX(0,A2733)))</f>
        <v>2.90914561191298-5.60527954926644i</v>
      </c>
      <c r="G2733" t="str">
        <f t="shared" ref="G2733:G2796" si="804">IMDIV(1,COMPLEX(1,A2733*$C$9*$C$10))</f>
        <v>0.999737346508795-0.0162044593969775i</v>
      </c>
      <c r="H2733" t="str">
        <f t="shared" ref="H2733:H2796" si="805">IMDIV($C$3,IMSUM(K2733,COMPLEX(0,$C$28*A2733)))</f>
        <v>2.07333377346023-59.5330796616172i</v>
      </c>
      <c r="I2733" t="str">
        <f t="shared" ref="I2733:I2796" si="806">IMPRODUCT(F2733,$C$29,H2733,$C$31)</f>
        <v>-2.21847568000409-1.25126973307161i</v>
      </c>
      <c r="K2733" t="str">
        <f t="shared" ref="K2733:K2796" si="807">IF($C$26&lt;=0,IMDIV(1,IMSUM(IMDIV(1,L2733),1/$C$18)),IMDIV(1,IMSUM(IMDIV(1,L2733),1/$C$18,IMDIV(1,M2733))))</f>
        <v>0.00292143410712242-0.00796421803079991i</v>
      </c>
      <c r="L2733" t="str">
        <f t="shared" ref="L2733:L2796" si="808">IMSUM($C$21/$C$22,IMDIV(1,COMPLEX(0,$C$20*$C$22*A2733)))</f>
        <v>0.000833333333333333-0.0300037441742664i</v>
      </c>
      <c r="M2733" t="str">
        <f t="shared" ref="M2733:M2796" si="809">IMSUM($C$25/$C$26,IMDIV(1,COMPLEX(0,$C$24*$C$26*A2733)))</f>
        <v>0.005-0.0105574672014264i</v>
      </c>
      <c r="N2733">
        <f t="shared" ref="N2733:N2796" si="810">ABS(R2733)</f>
        <v>89.47075618732336</v>
      </c>
      <c r="O2733">
        <f t="shared" ref="O2733:O2796" si="811">ABS(P2733)</f>
        <v>0.29792409836292955</v>
      </c>
      <c r="P2733" s="3">
        <f t="shared" ref="P2733:P2796" si="812">20*LOG10(IMABS(C2733))</f>
        <v>-0.29792409836292955</v>
      </c>
      <c r="Q2733" s="3">
        <f t="shared" ref="Q2733:Q2796" si="813">IMARGUMENT(C2733)*180/PI()</f>
        <v>-90.52924381267664</v>
      </c>
      <c r="R2733">
        <f t="shared" ref="R2733:R2796" si="814">IF(Q2733&lt;0,Q2733+180,Q2733-180)</f>
        <v>89.47075618732336</v>
      </c>
      <c r="S2733">
        <f t="shared" ref="S2733:S2796" si="815">B2733/1000</f>
        <v>26.871847705040771</v>
      </c>
      <c r="T2733">
        <f t="shared" si="798"/>
        <v>-0.29792409836292955</v>
      </c>
    </row>
    <row r="2734" spans="1:20" x14ac:dyDescent="0.25">
      <c r="A2734">
        <f t="shared" si="799"/>
        <v>169482.39371205255</v>
      </c>
      <c r="B2734">
        <f t="shared" ref="B2734:B2797" si="816">B2733*(1+B$42)</f>
        <v>26973.960726319925</v>
      </c>
      <c r="C2734" t="str">
        <f t="shared" si="800"/>
        <v>-0.0108102840096108-0.965808160214727i</v>
      </c>
      <c r="D2734" t="str">
        <f t="shared" si="801"/>
        <v>3.4733508730952-0.718803749864121i</v>
      </c>
      <c r="E2734" t="str">
        <f t="shared" si="802"/>
        <v>254.339222829516-40.955979315159i</v>
      </c>
      <c r="F2734" t="str">
        <f t="shared" si="803"/>
        <v>2.90913979375194-5.584417714554i</v>
      </c>
      <c r="G2734" t="str">
        <f t="shared" si="804"/>
        <v>0.999735347078841-0.0162660038113412i</v>
      </c>
      <c r="H2734" t="str">
        <f t="shared" si="805"/>
        <v>2.05367392883706-59.2674498561844i</v>
      </c>
      <c r="I2734" t="str">
        <f t="shared" si="806"/>
        <v>-2.20041095851657-1.24499928228618i</v>
      </c>
      <c r="K2734" t="str">
        <f t="shared" si="807"/>
        <v>0.00291976482696173-0.0079362552189973i</v>
      </c>
      <c r="L2734" t="str">
        <f t="shared" si="808"/>
        <v>0.000833333333333333-0.0298901615603371i</v>
      </c>
      <c r="M2734" t="str">
        <f t="shared" si="809"/>
        <v>0.005-0.010517500698771i</v>
      </c>
      <c r="N2734">
        <f t="shared" si="810"/>
        <v>89.358715518830209</v>
      </c>
      <c r="O2734">
        <f t="shared" si="811"/>
        <v>0.30163852692863891</v>
      </c>
      <c r="P2734" s="3">
        <f t="shared" si="812"/>
        <v>-0.30163852692863891</v>
      </c>
      <c r="Q2734" s="3">
        <f t="shared" si="813"/>
        <v>-90.641284481169791</v>
      </c>
      <c r="R2734">
        <f t="shared" si="814"/>
        <v>89.358715518830209</v>
      </c>
      <c r="S2734">
        <f t="shared" si="815"/>
        <v>26.973960726319923</v>
      </c>
      <c r="T2734">
        <f t="shared" si="798"/>
        <v>-0.30163852692863891</v>
      </c>
    </row>
    <row r="2735" spans="1:20" x14ac:dyDescent="0.25">
      <c r="A2735">
        <f t="shared" si="799"/>
        <v>170126.42680815834</v>
      </c>
      <c r="B2735">
        <f t="shared" si="816"/>
        <v>27076.461777079941</v>
      </c>
      <c r="C2735" t="str">
        <f t="shared" si="800"/>
        <v>-0.0127383636714858-0.965376988566585i</v>
      </c>
      <c r="D2735" t="str">
        <f t="shared" si="801"/>
        <v>3.47331457106949-0.71705809933551i</v>
      </c>
      <c r="E2735" t="str">
        <f t="shared" si="802"/>
        <v>254.922610804308-41.9494747327642i</v>
      </c>
      <c r="F2735" t="str">
        <f t="shared" si="803"/>
        <v>2.90913393131241-5.56363621212398i</v>
      </c>
      <c r="G2735" t="str">
        <f t="shared" si="804"/>
        <v>0.999733332432436-0.0163277817223433i</v>
      </c>
      <c r="H2735" t="str">
        <f t="shared" si="805"/>
        <v>2.03422825173506-59.0033321793613i</v>
      </c>
      <c r="I2735" t="str">
        <f t="shared" si="806"/>
        <v>-2.18250610582486-1.23877334544696i</v>
      </c>
      <c r="K2735" t="str">
        <f t="shared" si="807"/>
        <v>0.0029181035555598-0.00790840543093914i</v>
      </c>
      <c r="L2735" t="str">
        <f t="shared" si="808"/>
        <v>0.000833333333333333-0.0297770089264167i</v>
      </c>
      <c r="M2735" t="str">
        <f t="shared" si="809"/>
        <v>0.005-0.0104776854938942i</v>
      </c>
      <c r="N2735">
        <f t="shared" si="810"/>
        <v>89.244013343925403</v>
      </c>
      <c r="O2735">
        <f t="shared" si="811"/>
        <v>0.30530504994404473</v>
      </c>
      <c r="P2735" s="3">
        <f t="shared" si="812"/>
        <v>-0.30530504994404473</v>
      </c>
      <c r="Q2735" s="3">
        <f t="shared" si="813"/>
        <v>-90.755986656074597</v>
      </c>
      <c r="R2735">
        <f t="shared" si="814"/>
        <v>89.244013343925403</v>
      </c>
      <c r="S2735">
        <f t="shared" si="815"/>
        <v>27.076461777079942</v>
      </c>
      <c r="T2735">
        <f t="shared" si="798"/>
        <v>-0.30530504994404473</v>
      </c>
    </row>
    <row r="2736" spans="1:20" x14ac:dyDescent="0.25">
      <c r="A2736">
        <f t="shared" si="799"/>
        <v>170772.90723002935</v>
      </c>
      <c r="B2736">
        <f t="shared" si="816"/>
        <v>27179.352331832844</v>
      </c>
      <c r="C2736" t="str">
        <f t="shared" si="800"/>
        <v>-0.0147101241017684-0.964946331815107i</v>
      </c>
      <c r="D2736" t="str">
        <f t="shared" si="801"/>
        <v>3.47327799339167-0.715322743382915i</v>
      </c>
      <c r="E2736" t="str">
        <f t="shared" si="802"/>
        <v>255.502379128547-42.9597121886691i</v>
      </c>
      <c r="F2736" t="str">
        <f t="shared" si="803"/>
        <v>2.90912802425757-5.54293474301098i</v>
      </c>
      <c r="G2736" t="str">
        <f t="shared" si="804"/>
        <v>0.99973130245384-0.016389794013015i</v>
      </c>
      <c r="H2736" t="str">
        <f t="shared" si="805"/>
        <v>2.01499393053681-58.7407141152314i</v>
      </c>
      <c r="I2736" t="str">
        <f t="shared" si="806"/>
        <v>-2.16475951948989-1.23259144423681i</v>
      </c>
      <c r="K2736" t="str">
        <f t="shared" si="807"/>
        <v>0.00291645019971004-0.00788066826416207i</v>
      </c>
      <c r="L2736" t="str">
        <f t="shared" si="808"/>
        <v>0.000833333333333333-0.0296642846447666i</v>
      </c>
      <c r="M2736" t="str">
        <f t="shared" si="809"/>
        <v>0.005-0.0104380210140409i</v>
      </c>
      <c r="N2736">
        <f t="shared" si="810"/>
        <v>89.126622156226176</v>
      </c>
      <c r="O2736">
        <f t="shared" si="811"/>
        <v>0.30892764928354505</v>
      </c>
      <c r="P2736" s="3">
        <f t="shared" si="812"/>
        <v>-0.30892764928354505</v>
      </c>
      <c r="Q2736" s="3">
        <f t="shared" si="813"/>
        <v>-90.873377843773824</v>
      </c>
      <c r="R2736">
        <f t="shared" si="814"/>
        <v>89.126622156226176</v>
      </c>
      <c r="S2736">
        <f t="shared" si="815"/>
        <v>27.179352331832845</v>
      </c>
      <c r="T2736">
        <f t="shared" si="798"/>
        <v>-0.30892764928354505</v>
      </c>
    </row>
    <row r="2737" spans="1:20" x14ac:dyDescent="0.25">
      <c r="A2737">
        <f t="shared" si="799"/>
        <v>171421.84427750349</v>
      </c>
      <c r="B2737">
        <f t="shared" si="816"/>
        <v>27282.633870693811</v>
      </c>
      <c r="C2737" t="str">
        <f t="shared" si="800"/>
        <v>-0.0167259821493724-0.964515447271618i</v>
      </c>
      <c r="D2737" t="str">
        <f t="shared" si="801"/>
        <v>3.47324113797453-0.713597656808209i</v>
      </c>
      <c r="E2737" t="str">
        <f t="shared" si="802"/>
        <v>256.078220825004-43.986881769714i</v>
      </c>
      <c r="F2737" t="str">
        <f t="shared" si="803"/>
        <v>2.90912207224809-5.52231300940076i</v>
      </c>
      <c r="G2737" t="str">
        <f t="shared" si="804"/>
        <v>0.999729257026431-0.0164520415696943i</v>
      </c>
      <c r="H2737" t="str">
        <f t="shared" si="805"/>
        <v>1.99596819822593-58.4795832946277i</v>
      </c>
      <c r="I2737" t="str">
        <f t="shared" si="806"/>
        <v>-2.14716961617489-1.22645310733593i</v>
      </c>
      <c r="K2737" t="str">
        <f t="shared" si="807"/>
        <v>0.00291480466668854-0.00785304331768381i</v>
      </c>
      <c r="L2737" t="str">
        <f t="shared" si="808"/>
        <v>0.000833333333333333-0.0295519870938101i</v>
      </c>
      <c r="M2737" t="str">
        <f t="shared" si="809"/>
        <v>0.005-0.0103985066886241i</v>
      </c>
      <c r="N2737">
        <f t="shared" si="810"/>
        <v>89.0065144710494</v>
      </c>
      <c r="O2737">
        <f t="shared" si="811"/>
        <v>0.31251042799145834</v>
      </c>
      <c r="P2737" s="3">
        <f t="shared" si="812"/>
        <v>-0.31251042799145834</v>
      </c>
      <c r="Q2737" s="3">
        <f t="shared" si="813"/>
        <v>-90.9934855289506</v>
      </c>
      <c r="R2737">
        <f t="shared" si="814"/>
        <v>89.0065144710494</v>
      </c>
      <c r="S2737">
        <f t="shared" si="815"/>
        <v>27.282633870693811</v>
      </c>
      <c r="T2737">
        <f t="shared" si="798"/>
        <v>-0.31251042799145834</v>
      </c>
    </row>
    <row r="2738" spans="1:20" x14ac:dyDescent="0.25">
      <c r="A2738">
        <f t="shared" si="799"/>
        <v>172073.247285758</v>
      </c>
      <c r="B2738">
        <f t="shared" si="816"/>
        <v>27386.307879402448</v>
      </c>
      <c r="C2738" t="str">
        <f t="shared" si="800"/>
        <v>-0.0187863491538431-0.964083569479119i</v>
      </c>
      <c r="D2738" t="str">
        <f t="shared" si="801"/>
        <v>3.47320400271513-0.711882814558315i</v>
      </c>
      <c r="E2738" t="str">
        <f t="shared" si="802"/>
        <v>256.649819079723-45.0311709541963i</v>
      </c>
      <c r="F2738" t="str">
        <f t="shared" si="803"/>
        <v>2.90911607494201-5.50177071462587i</v>
      </c>
      <c r="G2738" t="str">
        <f t="shared" si="804"/>
        <v>0.999727196032704-0.0165145252820384i</v>
      </c>
      <c r="H2738" t="str">
        <f t="shared" si="805"/>
        <v>1.97714833155304-58.2199274929528i</v>
      </c>
      <c r="I2738" t="str">
        <f t="shared" si="806"/>
        <v>-2.12973483136884-1.22035787029653i</v>
      </c>
      <c r="K2738" t="str">
        <f t="shared" si="807"/>
        <v>0.0029131668642497-0.00782553019199803i</v>
      </c>
      <c r="L2738" t="str">
        <f t="shared" si="808"/>
        <v>0.000833333333333333-0.0294401146581094i</v>
      </c>
      <c r="M2738" t="str">
        <f t="shared" si="809"/>
        <v>0.005-0.0103591419492171i</v>
      </c>
      <c r="N2738">
        <f t="shared" si="810"/>
        <v>88.883662842323602</v>
      </c>
      <c r="O2738">
        <f t="shared" si="811"/>
        <v>0.31605761252153541</v>
      </c>
      <c r="P2738" s="3">
        <f t="shared" si="812"/>
        <v>-0.31605761252153541</v>
      </c>
      <c r="Q2738" s="3">
        <f t="shared" si="813"/>
        <v>-91.116337157676398</v>
      </c>
      <c r="R2738">
        <f t="shared" si="814"/>
        <v>88.883662842323602</v>
      </c>
      <c r="S2738">
        <f t="shared" si="815"/>
        <v>27.386307879402448</v>
      </c>
      <c r="T2738">
        <f t="shared" si="798"/>
        <v>-0.31605761252153541</v>
      </c>
    </row>
    <row r="2739" spans="1:20" x14ac:dyDescent="0.25">
      <c r="A2739">
        <f t="shared" si="799"/>
        <v>172727.12562544388</v>
      </c>
      <c r="B2739">
        <f t="shared" si="816"/>
        <v>27490.375849344178</v>
      </c>
      <c r="C2739" t="str">
        <f t="shared" si="800"/>
        <v>-0.020891630213518-0.963649909805656i</v>
      </c>
      <c r="D2739" t="str">
        <f t="shared" si="801"/>
        <v>3.4731665854947-0.710178191724834i</v>
      </c>
      <c r="E2739" t="str">
        <f t="shared" si="802"/>
        <v>257.216847071428-46.0927642949524i</v>
      </c>
      <c r="F2739" t="str">
        <f t="shared" si="803"/>
        <v>2.90911003199483-5.48130756316148i</v>
      </c>
      <c r="G2739" t="str">
        <f t="shared" si="804"/>
        <v>0.999725119354259-0.016577246043035i</v>
      </c>
      <c r="H2739" t="str">
        <f t="shared" si="805"/>
        <v>1.95853165021905-57.9617346280376i</v>
      </c>
      <c r="I2739" t="str">
        <f t="shared" si="806"/>
        <v>-2.11245361911472-1.21430527542018i</v>
      </c>
      <c r="K2739" t="str">
        <f t="shared" si="807"/>
        <v>0.00291153670062105-0.00779812848906769i</v>
      </c>
      <c r="L2739" t="str">
        <f t="shared" si="808"/>
        <v>0.000833333333333333-0.0293286657283417i</v>
      </c>
      <c r="M2739" t="str">
        <f t="shared" si="809"/>
        <v>0.005-0.0103199262295448i</v>
      </c>
      <c r="N2739">
        <f t="shared" si="810"/>
        <v>88.758039880285594</v>
      </c>
      <c r="O2739">
        <f t="shared" si="811"/>
        <v>0.31957355496560447</v>
      </c>
      <c r="P2739" s="3">
        <f t="shared" si="812"/>
        <v>-0.31957355496560447</v>
      </c>
      <c r="Q2739" s="3">
        <f t="shared" si="813"/>
        <v>-91.241960119714406</v>
      </c>
      <c r="R2739">
        <f t="shared" si="814"/>
        <v>88.758039880285594</v>
      </c>
      <c r="S2739">
        <f t="shared" si="815"/>
        <v>27.490375849344179</v>
      </c>
      <c r="T2739">
        <f t="shared" si="798"/>
        <v>-0.31957355496560447</v>
      </c>
    </row>
    <row r="2740" spans="1:20" x14ac:dyDescent="0.25">
      <c r="A2740">
        <f t="shared" si="799"/>
        <v>173383.48870282056</v>
      </c>
      <c r="B2740">
        <f t="shared" si="816"/>
        <v>27594.839277571686</v>
      </c>
      <c r="C2740" t="str">
        <f t="shared" si="800"/>
        <v>-0.023042223419843-0.963213656048831i</v>
      </c>
      <c r="D2740" t="str">
        <f t="shared" si="801"/>
        <v>3.47312888417851-0.708483763543634i</v>
      </c>
      <c r="E2740" t="str">
        <f t="shared" si="802"/>
        <v>257.778967805867-47.1718430879169i</v>
      </c>
      <c r="F2740" t="str">
        <f t="shared" si="803"/>
        <v>2.90910394305937-5.46092326062103i</v>
      </c>
      <c r="G2740" t="str">
        <f t="shared" si="804"/>
        <v>0.999723026871797-0.0166402047490153i</v>
      </c>
      <c r="H2740" t="str">
        <f t="shared" si="805"/>
        <v>1.94011551607636-57.7049927580378i</v>
      </c>
      <c r="I2740" t="str">
        <f t="shared" si="806"/>
        <v>-2.09532445174249-1.2082948716377i</v>
      </c>
      <c r="K2740" t="str">
        <f t="shared" si="807"/>
        <v>0.00290991408449868-0.00777083781231978i</v>
      </c>
      <c r="L2740" t="str">
        <f t="shared" si="808"/>
        <v>0.000833333333333333-0.0292176387012768i</v>
      </c>
      <c r="M2740" t="str">
        <f t="shared" si="809"/>
        <v>0.005-0.010280858965476i</v>
      </c>
      <c r="N2740">
        <f t="shared" si="810"/>
        <v>88.629618269983396</v>
      </c>
      <c r="O2740">
        <f t="shared" si="811"/>
        <v>0.32306273526518725</v>
      </c>
      <c r="P2740" s="3">
        <f t="shared" si="812"/>
        <v>-0.32306273526518725</v>
      </c>
      <c r="Q2740" s="3">
        <f t="shared" si="813"/>
        <v>-91.370381730016604</v>
      </c>
      <c r="R2740">
        <f t="shared" si="814"/>
        <v>88.629618269983396</v>
      </c>
      <c r="S2740">
        <f t="shared" si="815"/>
        <v>27.594839277571687</v>
      </c>
      <c r="T2740">
        <f t="shared" si="798"/>
        <v>-0.32306273526518725</v>
      </c>
    </row>
    <row r="2741" spans="1:20" x14ac:dyDescent="0.25">
      <c r="A2741">
        <f t="shared" si="799"/>
        <v>174042.34595989127</v>
      </c>
      <c r="B2741">
        <f t="shared" si="816"/>
        <v>27699.699666826458</v>
      </c>
      <c r="C2741" t="str">
        <f t="shared" si="800"/>
        <v>-0.0252385190570732-0.962773972052972i</v>
      </c>
      <c r="D2741" t="str">
        <f t="shared" si="801"/>
        <v>3.47309089661579-0.706799505394486i</v>
      </c>
      <c r="E2741" t="str">
        <f t="shared" si="802"/>
        <v>258.335833955836-48.2685850258472i</v>
      </c>
      <c r="F2741" t="str">
        <f t="shared" si="803"/>
        <v>2.90909780778587-5.44061751375206i</v>
      </c>
      <c r="G2741" t="str">
        <f t="shared" si="804"/>
        <v>0.999720918465112-0.0167034022996652i</v>
      </c>
      <c r="H2741" t="str">
        <f t="shared" si="805"/>
        <v>1.92189733234709-57.4496900793664i</v>
      </c>
      <c r="I2741" t="str">
        <f t="shared" si="806"/>
        <v>-2.07834581960661-1.20232621439153i</v>
      </c>
      <c r="K2741" t="str">
        <f t="shared" si="807"/>
        <v>0.0029082989250426-0.00774365776663926i</v>
      </c>
      <c r="L2741" t="str">
        <f t="shared" si="808"/>
        <v>0.000833333333333333-0.0291070319797538i</v>
      </c>
      <c r="M2741" t="str">
        <f t="shared" si="809"/>
        <v>0.005-0.0102419395950149i</v>
      </c>
      <c r="N2741">
        <f t="shared" si="810"/>
        <v>88.498370790607154</v>
      </c>
      <c r="O2741">
        <f t="shared" si="811"/>
        <v>0.32652976340274703</v>
      </c>
      <c r="P2741" s="3">
        <f t="shared" si="812"/>
        <v>-0.32652976340274703</v>
      </c>
      <c r="Q2741" s="3">
        <f t="shared" si="813"/>
        <v>-91.501629209392846</v>
      </c>
      <c r="R2741">
        <f t="shared" si="814"/>
        <v>88.498370790607154</v>
      </c>
      <c r="S2741">
        <f t="shared" si="815"/>
        <v>27.699699666826458</v>
      </c>
      <c r="T2741">
        <f t="shared" si="798"/>
        <v>-0.32652976340274703</v>
      </c>
    </row>
    <row r="2742" spans="1:20" x14ac:dyDescent="0.25">
      <c r="A2742">
        <f t="shared" si="799"/>
        <v>174703.70687453888</v>
      </c>
      <c r="B2742">
        <f t="shared" si="816"/>
        <v>27804.9585255604</v>
      </c>
      <c r="C2742" t="str">
        <f t="shared" si="800"/>
        <v>-0.0274808987667793-0.96232999734064i</v>
      </c>
      <c r="D2742" t="str">
        <f t="shared" si="801"/>
        <v>3.47305262063951-0.705125392800648i</v>
      </c>
      <c r="E2742" t="str">
        <f t="shared" si="802"/>
        <v>258.887087707603-49.3831638369366i</v>
      </c>
      <c r="F2742" t="str">
        <f t="shared" si="803"/>
        <v>2.90909162582187-5.42039003043187i</v>
      </c>
      <c r="G2742" t="str">
        <f t="shared" si="804"/>
        <v>0.999718794013086-0.016766839598038i</v>
      </c>
      <c r="H2742" t="str">
        <f t="shared" si="805"/>
        <v>1.90387454285759-57.1958149246631i</v>
      </c>
      <c r="I2742" t="str">
        <f t="shared" si="806"/>
        <v>-2.06151623082806-1.1963988655205i</v>
      </c>
      <c r="K2742" t="str">
        <f t="shared" si="807"/>
        <v>0.00290669113187168-0.00771658795836314i</v>
      </c>
      <c r="L2742" t="str">
        <f t="shared" si="808"/>
        <v>0.000833333333333333-0.0289968439726576i</v>
      </c>
      <c r="M2742" t="str">
        <f t="shared" si="809"/>
        <v>0.005-0.0102031675582934i</v>
      </c>
      <c r="N2742">
        <f t="shared" si="810"/>
        <v>88.364270335660962</v>
      </c>
      <c r="O2742">
        <f t="shared" si="811"/>
        <v>0.32997938156824363</v>
      </c>
      <c r="P2742" s="3">
        <f t="shared" si="812"/>
        <v>-0.32997938156824363</v>
      </c>
      <c r="Q2742" s="3">
        <f t="shared" si="813"/>
        <v>-91.635729664339038</v>
      </c>
      <c r="R2742">
        <f t="shared" si="814"/>
        <v>88.364270335660962</v>
      </c>
      <c r="S2742">
        <f t="shared" si="815"/>
        <v>27.804958525560401</v>
      </c>
      <c r="T2742">
        <f t="shared" si="798"/>
        <v>-0.32997938156824363</v>
      </c>
    </row>
    <row r="2743" spans="1:20" x14ac:dyDescent="0.25">
      <c r="A2743">
        <f t="shared" si="799"/>
        <v>175367.58096066213</v>
      </c>
      <c r="B2743">
        <f t="shared" si="816"/>
        <v>27910.617367957529</v>
      </c>
      <c r="C2743" t="str">
        <f t="shared" si="800"/>
        <v>-0.0297697346763013-0.961880846760422i</v>
      </c>
      <c r="D2743" t="str">
        <f t="shared" si="801"/>
        <v>3.47301405406644-0.703461401428521i</v>
      </c>
      <c r="E2743" t="str">
        <f t="shared" si="802"/>
        <v>259.432360614505-50.5157489080176i</v>
      </c>
      <c r="F2743" t="str">
        <f t="shared" si="803"/>
        <v>2.90908539681225-5.40024051966354i</v>
      </c>
      <c r="G2743" t="str">
        <f t="shared" si="804"/>
        <v>0.999716653393681-0.0168305175505669i</v>
      </c>
      <c r="H2743" t="str">
        <f t="shared" si="805"/>
        <v>1.88604463128985-56.9433557607988i</v>
      </c>
      <c r="I2743" t="str">
        <f t="shared" si="806"/>
        <v>-2.04483421104092-1.19051239314706i</v>
      </c>
      <c r="K2743" t="str">
        <f t="shared" si="807"/>
        <v>0.00290509061505942-0.0076896279952749i</v>
      </c>
      <c r="L2743" t="str">
        <f t="shared" si="808"/>
        <v>0.000833333333333333-0.028887073094897i</v>
      </c>
      <c r="M2743" t="str">
        <f t="shared" si="809"/>
        <v>0.005-0.0101645422975627i</v>
      </c>
      <c r="N2743">
        <f t="shared" si="810"/>
        <v>88.227289934006777</v>
      </c>
      <c r="O2743">
        <f t="shared" si="811"/>
        <v>0.33341646629503924</v>
      </c>
      <c r="P2743" s="3">
        <f t="shared" si="812"/>
        <v>-0.33341646629503924</v>
      </c>
      <c r="Q2743" s="3">
        <f t="shared" si="813"/>
        <v>-91.772710065993223</v>
      </c>
      <c r="R2743">
        <f t="shared" si="814"/>
        <v>88.227289934006777</v>
      </c>
      <c r="S2743">
        <f t="shared" si="815"/>
        <v>27.910617367957528</v>
      </c>
      <c r="T2743">
        <f t="shared" si="798"/>
        <v>-0.33341646629503924</v>
      </c>
    </row>
    <row r="2744" spans="1:20" x14ac:dyDescent="0.25">
      <c r="A2744">
        <f t="shared" si="799"/>
        <v>176033.97776831264</v>
      </c>
      <c r="B2744">
        <f t="shared" si="816"/>
        <v>28016.677713955767</v>
      </c>
      <c r="C2744" t="str">
        <f t="shared" si="800"/>
        <v>-0.0321053884907762-0.961425610152723i</v>
      </c>
      <c r="D2744" t="str">
        <f t="shared" si="801"/>
        <v>3.47297519469682-0.701807507087228i</v>
      </c>
      <c r="E2744" t="str">
        <f t="shared" si="802"/>
        <v>259.97127345858-51.6665048921452i</v>
      </c>
      <c r="F2744" t="str">
        <f t="shared" si="803"/>
        <v>2.90907912039918-5.38016869157149i</v>
      </c>
      <c r="G2744" t="str">
        <f t="shared" si="804"/>
        <v>0.999714496483929-0.0168944370670763i</v>
      </c>
      <c r="H2744" t="str">
        <f t="shared" si="805"/>
        <v>1.86840512044822-56.6923011869139i</v>
      </c>
      <c r="I2744" t="str">
        <f t="shared" si="806"/>
        <v>-2.02829830314305-1.18466637156672i</v>
      </c>
      <c r="K2744" t="str">
        <f t="shared" si="807"/>
        <v>0.00290349728512907-0.00766277748659843i</v>
      </c>
      <c r="L2744" t="str">
        <f t="shared" si="808"/>
        <v>0.000833333333333333-0.028777717767381i</v>
      </c>
      <c r="M2744" t="str">
        <f t="shared" si="809"/>
        <v>0.005-0.0101260632571854i</v>
      </c>
      <c r="N2744">
        <f t="shared" si="810"/>
        <v>88.087402771785548</v>
      </c>
      <c r="O2744">
        <f t="shared" si="811"/>
        <v>0.33684603056169277</v>
      </c>
      <c r="P2744" s="3">
        <f t="shared" si="812"/>
        <v>-0.33684603056169277</v>
      </c>
      <c r="Q2744" s="3">
        <f t="shared" si="813"/>
        <v>-91.912597228214452</v>
      </c>
      <c r="R2744">
        <f t="shared" si="814"/>
        <v>88.087402771785548</v>
      </c>
      <c r="S2744">
        <f t="shared" si="815"/>
        <v>28.016677713955769</v>
      </c>
      <c r="T2744">
        <f t="shared" si="798"/>
        <v>-0.33684603056169277</v>
      </c>
    </row>
    <row r="2745" spans="1:20" x14ac:dyDescent="0.25">
      <c r="A2745">
        <f t="shared" si="799"/>
        <v>176702.90688383224</v>
      </c>
      <c r="B2745">
        <f t="shared" si="816"/>
        <v>28123.1410892688</v>
      </c>
      <c r="C2745" t="str">
        <f t="shared" si="800"/>
        <v>-0.0344882105480783-0.960963352035707i</v>
      </c>
      <c r="D2745" t="str">
        <f t="shared" si="801"/>
        <v>3.47293604031442-0.700163685728268i</v>
      </c>
      <c r="E2745" t="str">
        <f t="shared" si="802"/>
        <v>260.50343612105-52.835591300314i</v>
      </c>
      <c r="F2745" t="str">
        <f t="shared" si="803"/>
        <v>2.90907279622215-5.36017425739753i</v>
      </c>
      <c r="G2745" t="str">
        <f t="shared" si="804"/>
        <v>0.999712323159931-0.0169585990607951i</v>
      </c>
      <c r="H2745" t="str">
        <f t="shared" si="805"/>
        <v>1.85095357154184-56.4426399324917i</v>
      </c>
      <c r="I2745" t="str">
        <f t="shared" si="806"/>
        <v>-2.01190706705121-1.17886038113987i</v>
      </c>
      <c r="K2745" t="str">
        <f t="shared" si="807"/>
        <v>0.00290191105304897-0.00763603604299224i</v>
      </c>
      <c r="L2745" t="str">
        <f t="shared" si="808"/>
        <v>0.000833333333333333-0.0286687764169964i</v>
      </c>
      <c r="M2745" t="str">
        <f t="shared" si="809"/>
        <v>0.005-0.0100877298836276i</v>
      </c>
      <c r="N2745">
        <f t="shared" si="810"/>
        <v>87.94458221524134</v>
      </c>
      <c r="O2745">
        <f t="shared" si="811"/>
        <v>0.34027322585304731</v>
      </c>
      <c r="P2745" s="3">
        <f t="shared" si="812"/>
        <v>-0.34027322585304731</v>
      </c>
      <c r="Q2745" s="3">
        <f t="shared" si="813"/>
        <v>-92.05541778475866</v>
      </c>
      <c r="R2745">
        <f t="shared" si="814"/>
        <v>87.94458221524134</v>
      </c>
      <c r="S2745">
        <f t="shared" si="815"/>
        <v>28.123141089268799</v>
      </c>
      <c r="T2745">
        <f t="shared" si="798"/>
        <v>-0.34027322585304731</v>
      </c>
    </row>
    <row r="2746" spans="1:20" x14ac:dyDescent="0.25">
      <c r="A2746">
        <f t="shared" si="799"/>
        <v>177374.37792999079</v>
      </c>
      <c r="B2746">
        <f t="shared" si="816"/>
        <v>28230.009025408021</v>
      </c>
      <c r="C2746" t="str">
        <f t="shared" si="800"/>
        <v>-0.0369185388361968-0.960493111313506i</v>
      </c>
      <c r="D2746" t="str">
        <f t="shared" si="801"/>
        <v>3.47289658868626-0.698529913445103i</v>
      </c>
      <c r="E2746" t="str">
        <f t="shared" si="802"/>
        <v>261.028447462625-54.0231620771305i</v>
      </c>
      <c r="F2746" t="str">
        <f t="shared" si="803"/>
        <v>2.90906642391785-5.34025692949647i</v>
      </c>
      <c r="G2746" t="str">
        <f t="shared" si="804"/>
        <v>0.999710133296845-0.0170230044483683i</v>
      </c>
      <c r="H2746" t="str">
        <f t="shared" si="805"/>
        <v>1.83368758348232-56.1943608554642i</v>
      </c>
      <c r="I2746" t="str">
        <f t="shared" si="806"/>
        <v>-1.9956590794602-1.1730940081857i</v>
      </c>
      <c r="K2746" t="str">
        <f t="shared" si="807"/>
        <v>0.00290033183022819-0.00760940327654391i</v>
      </c>
      <c r="L2746" t="str">
        <f t="shared" si="808"/>
        <v>0.000833333333333333-0.0285602474765853i</v>
      </c>
      <c r="M2746" t="str">
        <f t="shared" si="809"/>
        <v>0.005-0.0100495416254509i</v>
      </c>
      <c r="N2746">
        <f t="shared" si="810"/>
        <v>87.798801834465209</v>
      </c>
      <c r="O2746">
        <f t="shared" si="811"/>
        <v>0.34370334417484555</v>
      </c>
      <c r="P2746" s="3">
        <f t="shared" si="812"/>
        <v>-0.34370334417484555</v>
      </c>
      <c r="Q2746" s="3">
        <f t="shared" si="813"/>
        <v>-92.201198165534791</v>
      </c>
      <c r="R2746">
        <f t="shared" si="814"/>
        <v>87.798801834465209</v>
      </c>
      <c r="S2746">
        <f t="shared" si="815"/>
        <v>28.23000902540802</v>
      </c>
      <c r="T2746">
        <f t="shared" si="798"/>
        <v>-0.34370334417484555</v>
      </c>
    </row>
    <row r="2747" spans="1:20" x14ac:dyDescent="0.25">
      <c r="A2747">
        <f t="shared" si="799"/>
        <v>178048.40056612476</v>
      </c>
      <c r="B2747">
        <f t="shared" si="816"/>
        <v>28337.283059704572</v>
      </c>
      <c r="C2747" t="str">
        <f t="shared" si="800"/>
        <v>-0.0393966979726919-0.960013901008786i</v>
      </c>
      <c r="D2747" t="str">
        <f t="shared" si="801"/>
        <v>3.47285683756262-0.696906166472812i</v>
      </c>
      <c r="E2747" t="str">
        <f t="shared" si="802"/>
        <v>261.545895214536-55.2293651602755i</v>
      </c>
      <c r="F2747" t="str">
        <f t="shared" si="803"/>
        <v>2.90906000312026-5.32041642133224i</v>
      </c>
      <c r="G2747" t="str">
        <f t="shared" si="804"/>
        <v>0.999707926768882-0.0170876541498697i</v>
      </c>
      <c r="H2747" t="str">
        <f t="shared" si="805"/>
        <v>1.81660479219593-55.9474529403505i</v>
      </c>
      <c r="I2747" t="str">
        <f t="shared" si="806"/>
        <v>-1.97955293360619-1.16736684487835i</v>
      </c>
      <c r="K2747" t="str">
        <f t="shared" si="807"/>
        <v>0.00289875952851181-0.0075828788007639i</v>
      </c>
      <c r="L2747" t="str">
        <f t="shared" si="808"/>
        <v>0.000833333333333333-0.0284521293849227i</v>
      </c>
      <c r="M2747" t="str">
        <f t="shared" si="809"/>
        <v>0.005-0.0100114979333043i</v>
      </c>
      <c r="N2747">
        <f t="shared" si="810"/>
        <v>87.65003542807392</v>
      </c>
      <c r="O2747">
        <f t="shared" si="811"/>
        <v>0.34714182001696986</v>
      </c>
      <c r="P2747" s="3">
        <f t="shared" si="812"/>
        <v>-0.34714182001696986</v>
      </c>
      <c r="Q2747" s="3">
        <f t="shared" si="813"/>
        <v>-92.34996457192608</v>
      </c>
      <c r="R2747">
        <f t="shared" si="814"/>
        <v>87.65003542807392</v>
      </c>
      <c r="S2747">
        <f t="shared" si="815"/>
        <v>28.337283059704571</v>
      </c>
      <c r="T2747">
        <f t="shared" si="798"/>
        <v>-0.34714182001696986</v>
      </c>
    </row>
    <row r="2748" spans="1:20" x14ac:dyDescent="0.25">
      <c r="A2748">
        <f t="shared" si="799"/>
        <v>178724.98448827604</v>
      </c>
      <c r="B2748">
        <f t="shared" si="816"/>
        <v>28444.96473533145</v>
      </c>
      <c r="C2748" t="str">
        <f t="shared" si="800"/>
        <v>-0.0419229981459569-0.959524708022062i</v>
      </c>
      <c r="D2748" t="str">
        <f t="shared" si="801"/>
        <v>3.47281678467684-0.695292421187698i</v>
      </c>
      <c r="E2748" t="str">
        <f t="shared" si="802"/>
        <v>262.055355881303-56.4543420236532i</v>
      </c>
      <c r="F2748" t="str">
        <f t="shared" si="803"/>
        <v>2.90905353346056-5.30065244747357i</v>
      </c>
      <c r="G2748" t="str">
        <f t="shared" si="804"/>
        <v>0.999705703449296-0.0171525490888144i</v>
      </c>
      <c r="H2748" t="str">
        <f t="shared" si="805"/>
        <v>1.79970286995038-55.701905296428i</v>
      </c>
      <c r="I2748" t="str">
        <f t="shared" si="806"/>
        <v>-1.96358723903398-1.16167848914519i</v>
      </c>
      <c r="K2748" t="str">
        <f t="shared" si="807"/>
        <v>0.00289719406017649-0.00755646223058013i</v>
      </c>
      <c r="L2748" t="str">
        <f t="shared" si="808"/>
        <v>0.000833333333333333-0.0283444205866932i</v>
      </c>
      <c r="M2748" t="str">
        <f t="shared" si="809"/>
        <v>0.005-0.00997359825991664i</v>
      </c>
      <c r="N2748">
        <f t="shared" si="810"/>
        <v>87.498257048835825</v>
      </c>
      <c r="O2748">
        <f t="shared" si="811"/>
        <v>0.3505942322583816</v>
      </c>
      <c r="P2748" s="3">
        <f t="shared" si="812"/>
        <v>-0.3505942322583816</v>
      </c>
      <c r="Q2748" s="3">
        <f t="shared" si="813"/>
        <v>-92.501742951164175</v>
      </c>
      <c r="R2748">
        <f t="shared" si="814"/>
        <v>87.498257048835825</v>
      </c>
      <c r="S2748">
        <f t="shared" si="815"/>
        <v>28.44496473533145</v>
      </c>
      <c r="T2748">
        <f t="shared" si="798"/>
        <v>-0.3505942322583816</v>
      </c>
    </row>
    <row r="2749" spans="1:20" x14ac:dyDescent="0.25">
      <c r="A2749">
        <f t="shared" si="799"/>
        <v>179404.1394293315</v>
      </c>
      <c r="B2749">
        <f t="shared" si="816"/>
        <v>28553.055601325712</v>
      </c>
      <c r="C2749" t="str">
        <f t="shared" si="800"/>
        <v>-0.0444977340179867-0.95902449292021i</v>
      </c>
      <c r="D2749" t="str">
        <f t="shared" si="801"/>
        <v>3.47277642774521-0.693688654106915i</v>
      </c>
      <c r="E2749" t="str">
        <f t="shared" si="802"/>
        <v>262.556394656314-57.6982272041373i</v>
      </c>
      <c r="F2749" t="str">
        <f t="shared" si="803"/>
        <v>2.90904701456714-5.28096472358994i</v>
      </c>
      <c r="G2749" t="str">
        <f t="shared" si="804"/>
        <v>0.999703463210379-0.0172176901921709i</v>
      </c>
      <c r="H2749" t="str">
        <f t="shared" si="805"/>
        <v>1.7829795246957-55.4577071559336i</v>
      </c>
      <c r="I2749" t="str">
        <f t="shared" si="806"/>
        <v>-1.94776062136814-1.15602854456708i</v>
      </c>
      <c r="K2749" t="str">
        <f t="shared" si="807"/>
        <v>0.00289563533792602-0.00753015318233191i</v>
      </c>
      <c r="L2749" t="str">
        <f t="shared" si="808"/>
        <v>0.000833333333333333-0.0282371195324699i</v>
      </c>
      <c r="M2749" t="str">
        <f t="shared" si="809"/>
        <v>0.005-0.00993584206008831i</v>
      </c>
      <c r="N2749">
        <f t="shared" si="810"/>
        <v>87.34344103026379</v>
      </c>
      <c r="O2749">
        <f t="shared" si="811"/>
        <v>0.35406630600688516</v>
      </c>
      <c r="P2749" s="3">
        <f t="shared" si="812"/>
        <v>-0.35406630600688516</v>
      </c>
      <c r="Q2749" s="3">
        <f t="shared" si="813"/>
        <v>-92.65655896973621</v>
      </c>
      <c r="R2749">
        <f t="shared" si="814"/>
        <v>87.34344103026379</v>
      </c>
      <c r="S2749">
        <f t="shared" si="815"/>
        <v>28.553055601325713</v>
      </c>
      <c r="T2749">
        <f t="shared" si="798"/>
        <v>-0.35406630600688516</v>
      </c>
    </row>
    <row r="2750" spans="1:20" x14ac:dyDescent="0.25">
      <c r="A2750">
        <f t="shared" si="799"/>
        <v>180085.87515916297</v>
      </c>
      <c r="B2750">
        <f t="shared" si="816"/>
        <v>28661.557212610751</v>
      </c>
      <c r="C2750" t="str">
        <f t="shared" si="800"/>
        <v>-0.0471211835885703-0.958512189756586i</v>
      </c>
      <c r="D2750" t="str">
        <f t="shared" si="801"/>
        <v>3.47273576446681-0.692094841888098i</v>
      </c>
      <c r="E2750" t="str">
        <f t="shared" si="802"/>
        <v>263.048565351254-58.9611478118647i</v>
      </c>
      <c r="F2750" t="str">
        <f t="shared" si="803"/>
        <v>2.90904044606554-5.26135296644748i</v>
      </c>
      <c r="G2750" t="str">
        <f t="shared" si="804"/>
        <v>0.999701205923452-0.0172830783903739i</v>
      </c>
      <c r="H2750" t="str">
        <f t="shared" si="805"/>
        <v>1.76643249941861-55.2148478722964i</v>
      </c>
      <c r="I2750" t="str">
        <f t="shared" si="806"/>
        <v>-1.9320717220881-1.15041662028067i</v>
      </c>
      <c r="K2750" t="str">
        <f t="shared" si="807"/>
        <v>0.00289408327488674-0.00750395127376424i</v>
      </c>
      <c r="L2750" t="str">
        <f t="shared" si="808"/>
        <v>0.000833333333333333-0.0281302246786908i</v>
      </c>
      <c r="M2750" t="str">
        <f t="shared" si="809"/>
        <v>0.005-0.00989822879068376i</v>
      </c>
      <c r="N2750">
        <f t="shared" si="810"/>
        <v>87.185562014185422</v>
      </c>
      <c r="O2750">
        <f t="shared" si="811"/>
        <v>0.35756391436783319</v>
      </c>
      <c r="P2750" s="3">
        <f t="shared" si="812"/>
        <v>-0.35756391436783319</v>
      </c>
      <c r="Q2750" s="3">
        <f t="shared" si="813"/>
        <v>-92.814437985814578</v>
      </c>
      <c r="R2750">
        <f t="shared" si="814"/>
        <v>87.185562014185422</v>
      </c>
      <c r="S2750">
        <f t="shared" si="815"/>
        <v>28.661557212610752</v>
      </c>
      <c r="T2750">
        <f t="shared" si="798"/>
        <v>-0.35756391436783319</v>
      </c>
    </row>
    <row r="2751" spans="1:20" x14ac:dyDescent="0.25">
      <c r="A2751">
        <f t="shared" si="799"/>
        <v>180770.20148476778</v>
      </c>
      <c r="B2751">
        <f t="shared" si="816"/>
        <v>28770.471130018672</v>
      </c>
      <c r="C2751" t="str">
        <f t="shared" si="800"/>
        <v>-0.0497936070209636-0.957986705925488i</v>
      </c>
      <c r="D2751" t="str">
        <f t="shared" si="801"/>
        <v>3.47269479252349-0.690510961329001i</v>
      </c>
      <c r="E2751" t="str">
        <f t="shared" si="802"/>
        <v>263.53141034053-60.2432230241328i</v>
      </c>
      <c r="F2751" t="str">
        <f t="shared" si="803"/>
        <v>2.90903382757848-5.24181689390496i</v>
      </c>
      <c r="G2751" t="str">
        <f t="shared" si="804"/>
        <v>0.99969893145886-0.0173487146173368i</v>
      </c>
      <c r="H2751" t="str">
        <f t="shared" si="805"/>
        <v>1.7500595715107-54.9733169184008i</v>
      </c>
      <c r="I2751" t="str">
        <f t="shared" si="806"/>
        <v>-1.91651919830695-1.14484233088278i</v>
      </c>
      <c r="K2751" t="str">
        <f t="shared" si="807"/>
        <v>0.0028925377846033-0.00747785612402203i</v>
      </c>
      <c r="L2751" t="str">
        <f t="shared" si="808"/>
        <v>0.000833333333333333-0.0280237344876377i</v>
      </c>
      <c r="M2751" t="str">
        <f t="shared" si="809"/>
        <v>0.005-0.00986075791062332i</v>
      </c>
      <c r="N2751">
        <f t="shared" si="810"/>
        <v>87.024594979299792</v>
      </c>
      <c r="O2751">
        <f t="shared" si="811"/>
        <v>0.3610930801335126</v>
      </c>
      <c r="P2751" s="3">
        <f t="shared" si="812"/>
        <v>-0.3610930801335126</v>
      </c>
      <c r="Q2751" s="3">
        <f t="shared" si="813"/>
        <v>-92.975405020700208</v>
      </c>
      <c r="R2751">
        <f t="shared" si="814"/>
        <v>87.024594979299792</v>
      </c>
      <c r="S2751">
        <f t="shared" si="815"/>
        <v>28.77047113001867</v>
      </c>
      <c r="T2751">
        <f t="shared" si="798"/>
        <v>-0.3610930801335126</v>
      </c>
    </row>
    <row r="2752" spans="1:20" x14ac:dyDescent="0.25">
      <c r="A2752">
        <f t="shared" si="799"/>
        <v>181457.12825040991</v>
      </c>
      <c r="B2752">
        <f t="shared" si="816"/>
        <v>28879.798920312744</v>
      </c>
      <c r="C2752" t="str">
        <f t="shared" si="800"/>
        <v>-0.052515245429087-0.957446922053609i</v>
      </c>
      <c r="D2752" t="str">
        <f t="shared" si="801"/>
        <v>3.47265350957962-0.688936989367118i</v>
      </c>
      <c r="E2752" t="str">
        <f t="shared" si="802"/>
        <v>264.004460521882-61.5445635629272i</v>
      </c>
      <c r="F2752" t="str">
        <f t="shared" si="803"/>
        <v>2.90902715872581-5.22235622490965i</v>
      </c>
      <c r="G2752" t="str">
        <f t="shared" si="804"/>
        <v>0.999696639685961-0.017414599810464i</v>
      </c>
      <c r="H2752" t="str">
        <f t="shared" si="805"/>
        <v>1.73385855214936-54.7331038848777i</v>
      </c>
      <c r="I2752" t="str">
        <f t="shared" si="806"/>
        <v>-1.90110172255389-1.1393052963365i</v>
      </c>
      <c r="K2752" t="str">
        <f t="shared" si="807"/>
        <v>0.00289099878103418-0.0074518673536445i</v>
      </c>
      <c r="L2752" t="str">
        <f t="shared" si="808"/>
        <v>0.000833333333333333-0.0279176474274136i</v>
      </c>
      <c r="M2752" t="str">
        <f t="shared" si="809"/>
        <v>0.005-0.00982342888087601i</v>
      </c>
      <c r="N2752">
        <f t="shared" si="810"/>
        <v>86.860515270734169</v>
      </c>
      <c r="O2752">
        <f t="shared" si="811"/>
        <v>0.36465997738639822</v>
      </c>
      <c r="P2752" s="3">
        <f t="shared" si="812"/>
        <v>-0.36465997738639822</v>
      </c>
      <c r="Q2752" s="3">
        <f t="shared" si="813"/>
        <v>-93.139484729265831</v>
      </c>
      <c r="R2752">
        <f t="shared" si="814"/>
        <v>86.860515270734169</v>
      </c>
      <c r="S2752">
        <f t="shared" si="815"/>
        <v>28.879798920312744</v>
      </c>
      <c r="T2752">
        <f t="shared" si="798"/>
        <v>-0.36465997738639822</v>
      </c>
    </row>
    <row r="2753" spans="1:20" x14ac:dyDescent="0.25">
      <c r="A2753">
        <f t="shared" si="799"/>
        <v>182146.66533776146</v>
      </c>
      <c r="B2753">
        <f t="shared" si="816"/>
        <v>28989.542156209933</v>
      </c>
      <c r="C2753" t="str">
        <f t="shared" si="800"/>
        <v>-0.0552863196265559-0.956891691931248i</v>
      </c>
      <c r="D2753" t="str">
        <f t="shared" si="801"/>
        <v>3.47261191328201-0.687372903079318i</v>
      </c>
      <c r="E2753" t="str">
        <f t="shared" si="802"/>
        <v>264.467235294353-62.8652711562347i</v>
      </c>
      <c r="F2753" t="str">
        <f t="shared" si="803"/>
        <v>2.9090204391245-5.20297067949331i</v>
      </c>
      <c r="G2753" t="str">
        <f t="shared" si="804"/>
        <v>0.999694330473123-0.0174807349106636i</v>
      </c>
      <c r="H2753" t="str">
        <f t="shared" si="805"/>
        <v>1.71782728569166-54.4941984784263i</v>
      </c>
      <c r="I2753" t="str">
        <f t="shared" si="806"/>
        <v>-1.88581798256037-1.13380514187936i</v>
      </c>
      <c r="K2753" t="str">
        <f t="shared" si="807"/>
        <v>0.00288946617854725-0.00742598458455906i</v>
      </c>
      <c r="L2753" t="str">
        <f t="shared" si="808"/>
        <v>0.000833333333333333-0.0278119619719203i</v>
      </c>
      <c r="M2753" t="str">
        <f t="shared" si="809"/>
        <v>0.005-0.00978624116445112i</v>
      </c>
      <c r="N2753">
        <f t="shared" si="810"/>
        <v>86.693298630606449</v>
      </c>
      <c r="O2753">
        <f t="shared" si="811"/>
        <v>0.36827093300888342</v>
      </c>
      <c r="P2753" s="3">
        <f t="shared" si="812"/>
        <v>-0.36827093300888342</v>
      </c>
      <c r="Q2753" s="3">
        <f t="shared" si="813"/>
        <v>-93.306701369393551</v>
      </c>
      <c r="R2753">
        <f t="shared" si="814"/>
        <v>86.693298630606449</v>
      </c>
      <c r="S2753">
        <f t="shared" si="815"/>
        <v>28.989542156209932</v>
      </c>
      <c r="T2753">
        <f t="shared" si="798"/>
        <v>-0.36827093300888342</v>
      </c>
    </row>
    <row r="2754" spans="1:20" x14ac:dyDescent="0.25">
      <c r="A2754">
        <f t="shared" si="799"/>
        <v>182838.82266604499</v>
      </c>
      <c r="B2754">
        <f t="shared" si="816"/>
        <v>29099.702416403532</v>
      </c>
      <c r="C2754" t="str">
        <f t="shared" si="800"/>
        <v>-0.0581070288378784-0.956319842486344i</v>
      </c>
      <c r="D2754" t="str">
        <f t="shared" si="801"/>
        <v>3.47257000125977-0.685818679681473i</v>
      </c>
      <c r="E2754" t="str">
        <f t="shared" si="802"/>
        <v>264.919242554902-64.2054379833099i</v>
      </c>
      <c r="F2754" t="str">
        <f t="shared" si="803"/>
        <v>2.90901366838857-5.18365997876807i</v>
      </c>
      <c r="G2754" t="str">
        <f t="shared" si="804"/>
        <v>0.999692003687713-0.0175471208623604i</v>
      </c>
      <c r="H2754" t="str">
        <f t="shared" si="805"/>
        <v>1.7019636490808-54.256590520163i</v>
      </c>
      <c r="I2754" t="str">
        <f t="shared" si="806"/>
        <v>-1.8706666810497-1.12834149793319i</v>
      </c>
      <c r="K2754" t="str">
        <f t="shared" si="807"/>
        <v>0.00288793989191563-0.00740020744007579i</v>
      </c>
      <c r="L2754" t="str">
        <f t="shared" si="808"/>
        <v>0.000833333333333333-0.0277066766008371i</v>
      </c>
      <c r="M2754" t="str">
        <f t="shared" si="809"/>
        <v>0.005-0.00974919422639084i</v>
      </c>
      <c r="N2754">
        <f t="shared" si="810"/>
        <v>86.522921229603412</v>
      </c>
      <c r="O2754">
        <f t="shared" si="811"/>
        <v>0.3719324280900117</v>
      </c>
      <c r="P2754" s="3">
        <f t="shared" si="812"/>
        <v>-0.3719324280900117</v>
      </c>
      <c r="Q2754" s="3">
        <f t="shared" si="813"/>
        <v>-93.477078770396588</v>
      </c>
      <c r="R2754">
        <f t="shared" si="814"/>
        <v>86.522921229603412</v>
      </c>
      <c r="S2754">
        <f t="shared" si="815"/>
        <v>29.099702416403531</v>
      </c>
      <c r="T2754">
        <f t="shared" si="798"/>
        <v>-0.3719324280900117</v>
      </c>
    </row>
    <row r="2755" spans="1:20" x14ac:dyDescent="0.25">
      <c r="A2755">
        <f t="shared" si="799"/>
        <v>183533.61019217595</v>
      </c>
      <c r="B2755">
        <f t="shared" si="816"/>
        <v>29210.281285585865</v>
      </c>
      <c r="C2755" t="str">
        <f t="shared" si="800"/>
        <v>-0.060977549372435-0.955730173804149i</v>
      </c>
      <c r="D2755" t="str">
        <f t="shared" si="801"/>
        <v>3.47252777112423-0.684274296528113i</v>
      </c>
      <c r="E2755" t="str">
        <f t="shared" si="802"/>
        <v>265.359978714918-65.5651461041566i</v>
      </c>
      <c r="F2755" t="str">
        <f t="shared" si="803"/>
        <v>2.90900684612916-5.16442384492261i</v>
      </c>
      <c r="G2755" t="str">
        <f t="shared" si="804"/>
        <v>0.999689659196091-0.0176137586135083i</v>
      </c>
      <c r="H2755" t="str">
        <f t="shared" si="805"/>
        <v>1.68626555126466-54.0202699439992i</v>
      </c>
      <c r="I2755" t="str">
        <f t="shared" si="806"/>
        <v>-1.85564653553033-1.1229140000159i</v>
      </c>
      <c r="K2755" t="str">
        <f t="shared" si="807"/>
        <v>0.0028864198363133-0.00737453554488168i</v>
      </c>
      <c r="L2755" t="str">
        <f t="shared" si="808"/>
        <v>0.000833333333333333-0.0276017897995987i</v>
      </c>
      <c r="M2755" t="str">
        <f t="shared" si="809"/>
        <v>0.005-0.00971228753376249i</v>
      </c>
      <c r="N2755">
        <f t="shared" si="810"/>
        <v>86.349359699575572</v>
      </c>
      <c r="O2755">
        <f t="shared" si="811"/>
        <v>0.37565109922243911</v>
      </c>
      <c r="P2755" s="3">
        <f t="shared" si="812"/>
        <v>-0.37565109922243911</v>
      </c>
      <c r="Q2755" s="3">
        <f t="shared" si="813"/>
        <v>-93.650640300424428</v>
      </c>
      <c r="R2755">
        <f t="shared" si="814"/>
        <v>86.349359699575572</v>
      </c>
      <c r="S2755">
        <f t="shared" si="815"/>
        <v>29.210281285585864</v>
      </c>
      <c r="T2755">
        <f t="shared" si="798"/>
        <v>-0.37565109922243911</v>
      </c>
    </row>
    <row r="2756" spans="1:20" x14ac:dyDescent="0.25">
      <c r="A2756">
        <f t="shared" si="799"/>
        <v>184231.03791090622</v>
      </c>
      <c r="B2756">
        <f t="shared" si="816"/>
        <v>29321.280354471091</v>
      </c>
      <c r="C2756" t="str">
        <f t="shared" si="800"/>
        <v>-0.0638980332619795-0.955121459195779i</v>
      </c>
      <c r="D2756" t="str">
        <f t="shared" si="801"/>
        <v>3.47248522046874-0.682739731112045i</v>
      </c>
      <c r="E2756" t="str">
        <f t="shared" si="802"/>
        <v>265.788928738-66.9444668735739i</v>
      </c>
      <c r="F2756" t="str">
        <f t="shared" si="803"/>
        <v>2.90899997195444-5.145262001218i</v>
      </c>
      <c r="G2756" t="str">
        <f t="shared" si="804"/>
        <v>0.999687296863599-0.0176806491156028i</v>
      </c>
      <c r="H2756" t="str">
        <f t="shared" si="805"/>
        <v>1.67073093262627-53.7852267950448i</v>
      </c>
      <c r="I2756" t="str">
        <f t="shared" si="806"/>
        <v>-1.84075627809226-1.1175222886549i</v>
      </c>
      <c r="K2756" t="str">
        <f t="shared" si="807"/>
        <v>0.00288490592731077-0.00734896852503488i</v>
      </c>
      <c r="L2756" t="str">
        <f t="shared" si="808"/>
        <v>0.000833333333333333-0.027497300059373i</v>
      </c>
      <c r="M2756" t="str">
        <f t="shared" si="809"/>
        <v>0.005-0.00967552055565108i</v>
      </c>
      <c r="N2756">
        <f t="shared" si="810"/>
        <v>86.172591167149363</v>
      </c>
      <c r="O2756">
        <f t="shared" si="811"/>
        <v>0.37943373967949001</v>
      </c>
      <c r="P2756" s="3">
        <f t="shared" si="812"/>
        <v>-0.37943373967949001</v>
      </c>
      <c r="Q2756" s="3">
        <f t="shared" si="813"/>
        <v>-93.827408832850637</v>
      </c>
      <c r="R2756">
        <f t="shared" si="814"/>
        <v>86.172591167149363</v>
      </c>
      <c r="S2756">
        <f t="shared" si="815"/>
        <v>29.321280354471092</v>
      </c>
      <c r="T2756">
        <f t="shared" si="798"/>
        <v>-0.37943373967949001</v>
      </c>
    </row>
    <row r="2757" spans="1:20" x14ac:dyDescent="0.25">
      <c r="A2757">
        <f t="shared" si="799"/>
        <v>184931.11585496765</v>
      </c>
      <c r="B2757">
        <f t="shared" si="816"/>
        <v>29432.701219818082</v>
      </c>
      <c r="C2757" t="str">
        <f t="shared" si="800"/>
        <v>-0.0668686068624448-0.954492445318636i</v>
      </c>
      <c r="D2757" t="str">
        <f t="shared" si="801"/>
        <v>3.47244234686854-0.681214961063995i</v>
      </c>
      <c r="E2757" t="str">
        <f t="shared" si="802"/>
        <v>266.205566200313-68.3434603401395i</v>
      </c>
      <c r="F2757" t="str">
        <f t="shared" si="803"/>
        <v>2.90899304546958-5.12617417198372i</v>
      </c>
      <c r="G2757" t="str">
        <f t="shared" si="804"/>
        <v>0.999684916554562-0.0177477933236943i</v>
      </c>
      <c r="H2757" t="str">
        <f t="shared" si="805"/>
        <v>1.65535776442605-53.5514512280403i</v>
      </c>
      <c r="I2757" t="str">
        <f t="shared" si="806"/>
        <v>-1.82599465520702-1.11216600930232i</v>
      </c>
      <c r="K2757" t="str">
        <f t="shared" si="807"/>
        <v>0.002883398080871-0.00732350600795871i</v>
      </c>
      <c r="L2757" t="str">
        <f t="shared" si="808"/>
        <v>0.000833333333333333-0.0273932058770403i</v>
      </c>
      <c r="M2757" t="str">
        <f t="shared" si="809"/>
        <v>0.005-0.00963889276315106i</v>
      </c>
      <c r="N2757">
        <f t="shared" si="810"/>
        <v>85.992593288363537</v>
      </c>
      <c r="O2757">
        <f t="shared" si="811"/>
        <v>0.38328730046491621</v>
      </c>
      <c r="P2757" s="3">
        <f t="shared" si="812"/>
        <v>-0.38328730046491621</v>
      </c>
      <c r="Q2757" s="3">
        <f t="shared" si="813"/>
        <v>-94.007406711636463</v>
      </c>
      <c r="R2757">
        <f t="shared" si="814"/>
        <v>85.992593288363537</v>
      </c>
      <c r="S2757">
        <f t="shared" si="815"/>
        <v>29.432701219818082</v>
      </c>
      <c r="T2757">
        <f t="shared" si="798"/>
        <v>-0.38328730046491621</v>
      </c>
    </row>
    <row r="2758" spans="1:20" x14ac:dyDescent="0.25">
      <c r="A2758">
        <f t="shared" si="799"/>
        <v>185633.85409521655</v>
      </c>
      <c r="B2758">
        <f t="shared" si="816"/>
        <v>29544.545484453392</v>
      </c>
      <c r="C2758" t="str">
        <f t="shared" si="800"/>
        <v>-0.0698893694212687-0.953841852352178i</v>
      </c>
      <c r="D2758" t="str">
        <f t="shared" si="801"/>
        <v>3.47239914788069-0.679699964152262i</v>
      </c>
      <c r="E2758" t="str">
        <f t="shared" si="802"/>
        <v>266.609353374945-69.7621746306297i</v>
      </c>
      <c r="F2758" t="str">
        <f t="shared" si="803"/>
        <v>2.90898606627677-5.1071600826138i</v>
      </c>
      <c r="G2758" t="str">
        <f t="shared" si="804"/>
        <v>0.999682518132269-0.0178151921964004i</v>
      </c>
      <c r="H2758" t="str">
        <f t="shared" si="805"/>
        <v>1.64014404825523-53.3189335058131i</v>
      </c>
      <c r="I2758" t="str">
        <f t="shared" si="806"/>
        <v>-1.81136042753087-1.10684481225183i</v>
      </c>
      <c r="K2758" t="str">
        <f t="shared" si="807"/>
        <v>0.00288189621334509-0.00729814762243641i</v>
      </c>
      <c r="L2758" t="str">
        <f t="shared" si="808"/>
        <v>0.000833333333333333-0.0272895057551707i</v>
      </c>
      <c r="M2758" t="str">
        <f t="shared" si="809"/>
        <v>0.005-0.00960240362935955i</v>
      </c>
      <c r="N2758">
        <f t="shared" si="810"/>
        <v>85.809344284319522</v>
      </c>
      <c r="O2758">
        <f t="shared" si="811"/>
        <v>0.38721889122386011</v>
      </c>
      <c r="P2758" s="3">
        <f t="shared" si="812"/>
        <v>-0.38721889122386011</v>
      </c>
      <c r="Q2758" s="3">
        <f t="shared" si="813"/>
        <v>-94.190655715680478</v>
      </c>
      <c r="R2758">
        <f t="shared" si="814"/>
        <v>85.809344284319522</v>
      </c>
      <c r="S2758">
        <f t="shared" si="815"/>
        <v>29.544545484453394</v>
      </c>
      <c r="T2758">
        <f t="shared" si="798"/>
        <v>-0.38721889122386011</v>
      </c>
    </row>
    <row r="2759" spans="1:20" x14ac:dyDescent="0.25">
      <c r="A2759">
        <f t="shared" si="799"/>
        <v>186339.26274077839</v>
      </c>
      <c r="B2759">
        <f t="shared" si="816"/>
        <v>29656.814757294316</v>
      </c>
      <c r="C2759" t="str">
        <f t="shared" si="800"/>
        <v>-0.0729603916114236-0.953168374232025i</v>
      </c>
      <c r="D2759" t="str">
        <f t="shared" si="801"/>
        <v>3.47235562104388-0.678194718282347i</v>
      </c>
      <c r="E2759" t="str">
        <f t="shared" si="802"/>
        <v>266.999741341665-71.2006453204605i</v>
      </c>
      <c r="F2759" t="str">
        <f t="shared" si="803"/>
        <v>2.90897903397522-5.08821945956279i</v>
      </c>
      <c r="G2759" t="str">
        <f t="shared" si="804"/>
        <v>0.999680101458974-0.0178828466959192i</v>
      </c>
      <c r="H2759" t="str">
        <f t="shared" si="805"/>
        <v>1.6250878155007-53.0876639977628i</v>
      </c>
      <c r="I2759" t="str">
        <f t="shared" si="806"/>
        <v>-1.79685236971126-1.10155835255722i</v>
      </c>
      <c r="K2759" t="str">
        <f t="shared" si="807"/>
        <v>0.00288040024146808-0.00727289299860477i</v>
      </c>
      <c r="L2759" t="str">
        <f t="shared" si="808"/>
        <v>0.000833333333333333-0.027186198202003i</v>
      </c>
      <c r="M2759" t="str">
        <f t="shared" si="809"/>
        <v>0.005-0.00956605262936788i</v>
      </c>
      <c r="N2759">
        <f t="shared" si="810"/>
        <v>85.622822977845914</v>
      </c>
      <c r="O2759">
        <f t="shared" si="811"/>
        <v>0.39123578100831397</v>
      </c>
      <c r="P2759" s="3">
        <f t="shared" si="812"/>
        <v>-0.39123578100831397</v>
      </c>
      <c r="Q2759" s="3">
        <f t="shared" si="813"/>
        <v>-94.377177022154086</v>
      </c>
      <c r="R2759">
        <f t="shared" si="814"/>
        <v>85.622822977845914</v>
      </c>
      <c r="S2759">
        <f t="shared" si="815"/>
        <v>29.656814757294317</v>
      </c>
      <c r="T2759">
        <f t="shared" si="798"/>
        <v>-0.39123578100831397</v>
      </c>
    </row>
    <row r="2760" spans="1:20" x14ac:dyDescent="0.25">
      <c r="A2760">
        <f t="shared" si="799"/>
        <v>187047.35193919335</v>
      </c>
      <c r="B2760">
        <f t="shared" si="816"/>
        <v>29769.510653372035</v>
      </c>
      <c r="C2760" t="str">
        <f t="shared" si="800"/>
        <v>-0.0760817140337975-0.952470678946157i</v>
      </c>
      <c r="D2760" t="str">
        <f t="shared" si="801"/>
        <v>3.47231176387829-0.676699201496591i</v>
      </c>
      <c r="E2760" t="str">
        <f t="shared" si="802"/>
        <v>267.376170123534-72.6588947908207i</v>
      </c>
      <c r="F2760" t="str">
        <f t="shared" si="803"/>
        <v>2.908971948161-5.06935203034177i</v>
      </c>
      <c r="G2760" t="str">
        <f t="shared" si="804"/>
        <v>0.999677666395883-0.0179507577880419i</v>
      </c>
      <c r="H2760" t="str">
        <f t="shared" si="805"/>
        <v>1.61018712682028-52.8576331783659i</v>
      </c>
      <c r="I2760" t="str">
        <f t="shared" si="806"/>
        <v>-1.78246927019626-1.09630628995236i</v>
      </c>
      <c r="K2760" t="str">
        <f t="shared" si="807"/>
        <v>0.00287891008235485-0.00724774176794906i</v>
      </c>
      <c r="L2760" t="str">
        <f t="shared" si="808"/>
        <v>0.000833333333333333-0.0270832817314236i</v>
      </c>
      <c r="M2760" t="str">
        <f t="shared" si="809"/>
        <v>0.005-0.00952983924025498i</v>
      </c>
      <c r="N2760">
        <f t="shared" si="810"/>
        <v>85.433008831161416</v>
      </c>
      <c r="O2760">
        <f t="shared" si="811"/>
        <v>0.39534539888355924</v>
      </c>
      <c r="P2760" s="3">
        <f t="shared" si="812"/>
        <v>-0.39534539888355924</v>
      </c>
      <c r="Q2760" s="3">
        <f t="shared" si="813"/>
        <v>-94.566991168838584</v>
      </c>
      <c r="R2760">
        <f t="shared" si="814"/>
        <v>85.433008831161416</v>
      </c>
      <c r="S2760">
        <f t="shared" si="815"/>
        <v>29.769510653372034</v>
      </c>
      <c r="T2760">
        <f t="shared" si="798"/>
        <v>-0.39534539888355924</v>
      </c>
    </row>
    <row r="2761" spans="1:20" x14ac:dyDescent="0.25">
      <c r="A2761">
        <f t="shared" si="799"/>
        <v>187758.13187656229</v>
      </c>
      <c r="B2761">
        <f t="shared" si="816"/>
        <v>29882.63479385485</v>
      </c>
      <c r="C2761" t="str">
        <f t="shared" si="800"/>
        <v>-0.0792533456894117-0.951747408896129i</v>
      </c>
      <c r="D2761" t="str">
        <f t="shared" si="801"/>
        <v>3.47226757388546-0.675213391973839i</v>
      </c>
      <c r="E2761" t="str">
        <f t="shared" si="802"/>
        <v>267.73806885179-74.1369315732221i</v>
      </c>
      <c r="F2761" t="str">
        <f t="shared" si="803"/>
        <v>2.90896480842718-5.05055752351455i</v>
      </c>
      <c r="G2761" t="str">
        <f t="shared" si="804"/>
        <v>0.999675212803149-0.0180189264421655i</v>
      </c>
      <c r="H2761" t="str">
        <f t="shared" si="805"/>
        <v>1.59544007162915-52.6288316257127i</v>
      </c>
      <c r="I2761" t="str">
        <f t="shared" si="806"/>
        <v>-1.76820993104745-1.091088288773i</v>
      </c>
      <c r="K2761" t="str">
        <f t="shared" si="807"/>
        <v>0.00287742565349608-0.00722269356329676i</v>
      </c>
      <c r="L2761" t="str">
        <f t="shared" si="808"/>
        <v>0.000833333333333333-0.0269807548629444i</v>
      </c>
      <c r="M2761" t="str">
        <f t="shared" si="809"/>
        <v>0.005-0.00949376294107888i</v>
      </c>
      <c r="N2761">
        <f t="shared" si="810"/>
        <v>85.239881984537135</v>
      </c>
      <c r="O2761">
        <f t="shared" si="811"/>
        <v>0.39955533437005303</v>
      </c>
      <c r="P2761" s="3">
        <f t="shared" si="812"/>
        <v>-0.39955533437005303</v>
      </c>
      <c r="Q2761" s="3">
        <f t="shared" si="813"/>
        <v>-94.760118015462865</v>
      </c>
      <c r="R2761">
        <f t="shared" si="814"/>
        <v>85.239881984537135</v>
      </c>
      <c r="S2761">
        <f t="shared" si="815"/>
        <v>29.882634793854848</v>
      </c>
      <c r="T2761">
        <f t="shared" si="798"/>
        <v>-0.39955533437005303</v>
      </c>
    </row>
    <row r="2762" spans="1:20" x14ac:dyDescent="0.25">
      <c r="A2762">
        <f t="shared" si="799"/>
        <v>188471.61277769323</v>
      </c>
      <c r="B2762">
        <f t="shared" si="816"/>
        <v>29996.188806071499</v>
      </c>
      <c r="C2762" t="str">
        <f t="shared" si="800"/>
        <v>-0.0824752624237386-0.950997181327261i</v>
      </c>
      <c r="D2762" t="str">
        <f t="shared" si="801"/>
        <v>3.47222304854822-0.673737268029077i</v>
      </c>
      <c r="E2762" t="str">
        <f t="shared" si="802"/>
        <v>268.08485596054-75.6347496823962i</v>
      </c>
      <c r="F2762" t="str">
        <f t="shared" si="803"/>
        <v>2.90895761436375-5.03183566869369i</v>
      </c>
      <c r="G2762" t="str">
        <f t="shared" si="804"/>
        <v>0.999672740539862-0.0180873536313067i</v>
      </c>
      <c r="H2762" t="str">
        <f t="shared" si="805"/>
        <v>1.58084476759619-52.4012500200628i</v>
      </c>
      <c r="I2762" t="str">
        <f t="shared" si="806"/>
        <v>-1.7540731677555-1.08590401787991i</v>
      </c>
      <c r="K2762" t="str">
        <f t="shared" si="807"/>
        <v>0.00287594687275404-0.00719774801881215i</v>
      </c>
      <c r="L2762" t="str">
        <f t="shared" si="808"/>
        <v>0.000833333333333333-0.0268786161216821i</v>
      </c>
      <c r="M2762" t="str">
        <f t="shared" si="809"/>
        <v>0.005-0.00945782321286992i</v>
      </c>
      <c r="N2762">
        <f t="shared" si="810"/>
        <v>85.043423295928093</v>
      </c>
      <c r="O2762">
        <f t="shared" si="811"/>
        <v>0.40387333770547951</v>
      </c>
      <c r="P2762" s="3">
        <f t="shared" si="812"/>
        <v>-0.40387333770547951</v>
      </c>
      <c r="Q2762" s="3">
        <f t="shared" si="813"/>
        <v>-94.956576704071907</v>
      </c>
      <c r="R2762">
        <f t="shared" si="814"/>
        <v>85.043423295928093</v>
      </c>
      <c r="S2762">
        <f t="shared" si="815"/>
        <v>29.996188806071498</v>
      </c>
      <c r="T2762">
        <f t="shared" si="798"/>
        <v>-0.40387333770547951</v>
      </c>
    </row>
    <row r="2763" spans="1:20" x14ac:dyDescent="0.25">
      <c r="A2763">
        <f t="shared" si="799"/>
        <v>189187.80490624846</v>
      </c>
      <c r="B2763">
        <f t="shared" si="816"/>
        <v>30110.174323534571</v>
      </c>
      <c r="C2763" t="str">
        <f t="shared" si="800"/>
        <v>-0.0857474053451391-0.950218588830844i</v>
      </c>
      <c r="D2763" t="str">
        <f t="shared" si="801"/>
        <v>3.47217818533044-0.672270808113079i</v>
      </c>
      <c r="E2763" t="str">
        <f t="shared" si="802"/>
        <v>268.415939412687-77.1523279384702i</v>
      </c>
      <c r="F2763" t="str">
        <f t="shared" si="803"/>
        <v>2.90895036555753-5.01318619653662i</v>
      </c>
      <c r="G2763" t="str">
        <f t="shared" si="804"/>
        <v>0.999670249464043-0.0181560403321137i</v>
      </c>
      <c r="H2763" t="str">
        <f t="shared" si="805"/>
        <v>1.56639936015062-52.1748791424259i</v>
      </c>
      <c r="I2763" t="str">
        <f t="shared" si="806"/>
        <v>-1.74005780905893-1.08075315058354i</v>
      </c>
      <c r="K2763" t="str">
        <f t="shared" si="807"/>
        <v>0.00287447365835849-0.00717290476999049i</v>
      </c>
      <c r="L2763" t="str">
        <f t="shared" si="808"/>
        <v>0.000833333333333333-0.0267768640383364i</v>
      </c>
      <c r="M2763" t="str">
        <f t="shared" si="809"/>
        <v>0.005-0.0094220195386232i</v>
      </c>
      <c r="N2763">
        <f t="shared" si="810"/>
        <v>84.843614381565374</v>
      </c>
      <c r="O2763">
        <f t="shared" si="811"/>
        <v>0.4083073199204218</v>
      </c>
      <c r="P2763" s="3">
        <f t="shared" si="812"/>
        <v>-0.4083073199204218</v>
      </c>
      <c r="Q2763" s="3">
        <f t="shared" si="813"/>
        <v>-95.156385618434626</v>
      </c>
      <c r="R2763">
        <f t="shared" si="814"/>
        <v>84.843614381565374</v>
      </c>
      <c r="S2763">
        <f t="shared" si="815"/>
        <v>30.110174323534572</v>
      </c>
      <c r="T2763">
        <f t="shared" si="798"/>
        <v>-0.4083073199204218</v>
      </c>
    </row>
    <row r="2764" spans="1:20" x14ac:dyDescent="0.25">
      <c r="A2764">
        <f t="shared" si="799"/>
        <v>189906.71856489219</v>
      </c>
      <c r="B2764">
        <f t="shared" si="816"/>
        <v>30224.592985964002</v>
      </c>
      <c r="C2764" t="str">
        <f t="shared" si="800"/>
        <v>-0.0890696792199117-0.949410199922113i</v>
      </c>
      <c r="D2764" t="str">
        <f t="shared" si="801"/>
        <v>3.47213298167695-0.670813990812058i</v>
      </c>
      <c r="E2764" t="str">
        <f t="shared" si="802"/>
        <v>268.730716958601-78.6896292795221i</v>
      </c>
      <c r="F2764" t="str">
        <f t="shared" si="803"/>
        <v>2.90894306159226-4.99460883874175i</v>
      </c>
      <c r="G2764" t="str">
        <f t="shared" si="804"/>
        <v>0.999667739432633-0.0182249875248802i</v>
      </c>
      <c r="H2764" t="str">
        <f t="shared" si="805"/>
        <v>1.55210202199872-51.949709873167i</v>
      </c>
      <c r="I2764" t="str">
        <f t="shared" si="806"/>
        <v>-1.72616269676573-1.07563536457022i</v>
      </c>
      <c r="K2764" t="str">
        <f t="shared" si="807"/>
        <v>0.00287300592890292-0.00714816345365233i</v>
      </c>
      <c r="L2764" t="str">
        <f t="shared" si="808"/>
        <v>0.000833333333333333-0.0266754971491695i</v>
      </c>
      <c r="M2764" t="str">
        <f t="shared" si="809"/>
        <v>0.005-0.00938635140329062i</v>
      </c>
      <c r="N2764">
        <f t="shared" si="810"/>
        <v>84.640437657487084</v>
      </c>
      <c r="O2764">
        <f t="shared" si="811"/>
        <v>0.4128653527143773</v>
      </c>
      <c r="P2764" s="3">
        <f t="shared" si="812"/>
        <v>-0.4128653527143773</v>
      </c>
      <c r="Q2764" s="3">
        <f t="shared" si="813"/>
        <v>-95.359562342512916</v>
      </c>
      <c r="R2764">
        <f t="shared" si="814"/>
        <v>84.640437657487084</v>
      </c>
      <c r="S2764">
        <f t="shared" si="815"/>
        <v>30.224592985964001</v>
      </c>
      <c r="T2764">
        <f t="shared" si="798"/>
        <v>-0.4128653527143773</v>
      </c>
    </row>
    <row r="2765" spans="1:20" x14ac:dyDescent="0.25">
      <c r="A2765">
        <f t="shared" si="799"/>
        <v>190628.3640954388</v>
      </c>
      <c r="B2765">
        <f t="shared" si="816"/>
        <v>30339.446439310665</v>
      </c>
      <c r="C2765" t="str">
        <f t="shared" si="800"/>
        <v>-0.0924419508468185-0.948570559697302i</v>
      </c>
      <c r="D2765" t="str">
        <f t="shared" si="801"/>
        <v>3.47208743501341-0.669366794847318i</v>
      </c>
      <c r="E2765" t="str">
        <f t="shared" si="802"/>
        <v>269.028576429005-80.2466000657219i</v>
      </c>
      <c r="F2765" t="str">
        <f t="shared" si="803"/>
        <v>2.90893570204847-4.97610332804464i</v>
      </c>
      <c r="G2765" t="str">
        <f t="shared" si="804"/>
        <v>0.999665210301489-0.018294196193558i</v>
      </c>
      <c r="H2765" t="str">
        <f t="shared" si="805"/>
        <v>1.5379509526499-51.7257331906337i</v>
      </c>
      <c r="I2765" t="str">
        <f t="shared" si="806"/>
        <v>-1.71238668557791-1.07055034182971i</v>
      </c>
      <c r="K2765" t="str">
        <f t="shared" si="807"/>
        <v>0.00287154360334021-0.00712352370793789i</v>
      </c>
      <c r="L2765" t="str">
        <f t="shared" si="808"/>
        <v>0.000833333333333333-0.0265745139959848i</v>
      </c>
      <c r="M2765" t="str">
        <f t="shared" si="809"/>
        <v>0.005-0.00935081829377433i</v>
      </c>
      <c r="N2765">
        <f t="shared" si="810"/>
        <v>84.433876381974613</v>
      </c>
      <c r="O2765">
        <f t="shared" si="811"/>
        <v>0.41755566812245393</v>
      </c>
      <c r="P2765" s="3">
        <f t="shared" si="812"/>
        <v>-0.41755566812245393</v>
      </c>
      <c r="Q2765" s="3">
        <f t="shared" si="813"/>
        <v>-95.566123618025387</v>
      </c>
      <c r="R2765">
        <f t="shared" si="814"/>
        <v>84.433876381974613</v>
      </c>
      <c r="S2765">
        <f t="shared" si="815"/>
        <v>30.339446439310663</v>
      </c>
      <c r="T2765">
        <f t="shared" si="798"/>
        <v>-0.41755566812245393</v>
      </c>
    </row>
    <row r="2766" spans="1:20" x14ac:dyDescent="0.25">
      <c r="A2766">
        <f t="shared" si="799"/>
        <v>191352.75187900144</v>
      </c>
      <c r="B2766">
        <f t="shared" si="816"/>
        <v>30454.736335780046</v>
      </c>
      <c r="C2766" t="str">
        <f t="shared" si="800"/>
        <v>-0.0958640474139829-0.947698190573342i</v>
      </c>
      <c r="D2766" t="str">
        <f t="shared" si="801"/>
        <v>3.47204154274616-0.667929199074914i</v>
      </c>
      <c r="E2766" t="str">
        <f t="shared" si="802"/>
        <v>269.30889606356-81.8231693763962i</v>
      </c>
      <c r="F2766" t="str">
        <f t="shared" si="803"/>
        <v>2.90892828650356-4.95766939821415i</v>
      </c>
      <c r="G2766" t="str">
        <f t="shared" si="804"/>
        <v>0.999662661925372-0.0183636673257703i</v>
      </c>
      <c r="H2766" t="str">
        <f t="shared" si="805"/>
        <v>1.52394437795263-51.502940169807i</v>
      </c>
      <c r="I2766" t="str">
        <f t="shared" si="806"/>
        <v>-1.69872864291884-1.06549776858421i</v>
      </c>
      <c r="K2766" t="str">
        <f t="shared" si="807"/>
        <v>0.00287008660097898-0.00709898517230115i</v>
      </c>
      <c r="L2766" t="str">
        <f t="shared" si="808"/>
        <v>0.000833333333333333-0.0264739131261056i</v>
      </c>
      <c r="M2766" t="str">
        <f t="shared" si="809"/>
        <v>0.005-0.00931541969891841i</v>
      </c>
      <c r="N2766">
        <f t="shared" si="810"/>
        <v>84.223914698872832</v>
      </c>
      <c r="O2766">
        <f t="shared" si="811"/>
        <v>0.42238665796072195</v>
      </c>
      <c r="P2766" s="3">
        <f t="shared" si="812"/>
        <v>-0.42238665796072195</v>
      </c>
      <c r="Q2766" s="3">
        <f t="shared" si="813"/>
        <v>-95.776085301127168</v>
      </c>
      <c r="R2766">
        <f t="shared" si="814"/>
        <v>84.223914698872832</v>
      </c>
      <c r="S2766">
        <f t="shared" si="815"/>
        <v>30.454736335780044</v>
      </c>
      <c r="T2766">
        <f t="shared" si="798"/>
        <v>-0.42238665796072195</v>
      </c>
    </row>
    <row r="2767" spans="1:20" x14ac:dyDescent="0.25">
      <c r="A2767">
        <f t="shared" si="799"/>
        <v>192079.89233614167</v>
      </c>
      <c r="B2767">
        <f t="shared" si="816"/>
        <v>30570.464333856013</v>
      </c>
      <c r="C2767" t="str">
        <f t="shared" si="800"/>
        <v>-0.0993357548416998-0.946791593113496i</v>
      </c>
      <c r="D2767" t="str">
        <f t="shared" si="801"/>
        <v>3.471995302262-0.666501182485283i</v>
      </c>
      <c r="E2767" t="str">
        <f t="shared" si="802"/>
        <v>269.571044876574-83.419248301476i</v>
      </c>
      <c r="F2767" t="str">
        <f t="shared" si="803"/>
        <v>2.90892081453166-4.9393067840485i</v>
      </c>
      <c r="G2767" t="str">
        <f t="shared" si="804"/>
        <v>0.999660094157939-0.018433401912825i</v>
      </c>
      <c r="H2767" t="str">
        <f t="shared" si="805"/>
        <v>1.51008054963913-51.2813219809715i</v>
      </c>
      <c r="I2767" t="str">
        <f t="shared" si="806"/>
        <v>-1.68518744876325-1.06047733521869i</v>
      </c>
      <c r="K2767" t="str">
        <f t="shared" si="807"/>
        <v>0.00286863484147928-0.00707454748750433i</v>
      </c>
      <c r="L2767" t="str">
        <f t="shared" si="808"/>
        <v>0.000833333333333333-0.0263736930923546i</v>
      </c>
      <c r="M2767" t="str">
        <f t="shared" si="809"/>
        <v>0.005-0.00928015510950236i</v>
      </c>
      <c r="N2767">
        <f t="shared" si="810"/>
        <v>84.010537681746158</v>
      </c>
      <c r="O2767">
        <f t="shared" si="811"/>
        <v>0.42736687303985144</v>
      </c>
      <c r="P2767" s="3">
        <f t="shared" si="812"/>
        <v>-0.42736687303985144</v>
      </c>
      <c r="Q2767" s="3">
        <f t="shared" si="813"/>
        <v>-95.989462318253842</v>
      </c>
      <c r="R2767">
        <f t="shared" si="814"/>
        <v>84.010537681746158</v>
      </c>
      <c r="S2767">
        <f t="shared" si="815"/>
        <v>30.570464333856012</v>
      </c>
      <c r="T2767">
        <f t="shared" si="798"/>
        <v>-0.42736687303985144</v>
      </c>
    </row>
    <row r="2768" spans="1:20" x14ac:dyDescent="0.25">
      <c r="A2768">
        <f t="shared" si="799"/>
        <v>192809.795927019</v>
      </c>
      <c r="B2768">
        <f t="shared" si="816"/>
        <v>30686.632098324666</v>
      </c>
      <c r="C2768" t="str">
        <f t="shared" si="800"/>
        <v>-0.102856816114447-0.945849246942492i</v>
      </c>
      <c r="D2768" t="str">
        <f t="shared" si="801"/>
        <v>3.47194871092822-0.665082724202936i</v>
      </c>
      <c r="E2768" t="str">
        <f t="shared" si="802"/>
        <v>269.814383061294-85.0347292288719i</v>
      </c>
      <c r="F2768" t="str">
        <f t="shared" si="803"/>
        <v>2.9089132857037-4.92101522137166i</v>
      </c>
      <c r="G2768" t="str">
        <f t="shared" si="804"/>
        <v>0.999657506851737-0.0185034009497276i</v>
      </c>
      <c r="H2768" t="str">
        <f t="shared" si="805"/>
        <v>1.49635774487964-51.0608698884101i</v>
      </c>
      <c r="I2768" t="str">
        <f t="shared" si="806"/>
        <v>-1.67176199547018-1.05548873621255i</v>
      </c>
      <c r="K2768" t="str">
        <f t="shared" si="807"/>
        <v>0.00286718824484908-0.00705021029561208i</v>
      </c>
      <c r="L2768" t="str">
        <f t="shared" si="808"/>
        <v>0.000833333333333333-0.026273852453033i</v>
      </c>
      <c r="M2768" t="str">
        <f t="shared" si="809"/>
        <v>0.005-0.009245024018233i</v>
      </c>
      <c r="N2768">
        <f t="shared" si="810"/>
        <v>83.793731378853025</v>
      </c>
      <c r="O2768">
        <f t="shared" si="811"/>
        <v>0.43250502213401842</v>
      </c>
      <c r="P2768" s="3">
        <f t="shared" si="812"/>
        <v>-0.43250502213401842</v>
      </c>
      <c r="Q2768" s="3">
        <f t="shared" si="813"/>
        <v>-96.206268621146975</v>
      </c>
      <c r="R2768">
        <f t="shared" si="814"/>
        <v>83.793731378853025</v>
      </c>
      <c r="S2768">
        <f t="shared" si="815"/>
        <v>30.686632098324665</v>
      </c>
      <c r="T2768">
        <f t="shared" si="798"/>
        <v>-0.43250502213401842</v>
      </c>
    </row>
    <row r="2769" spans="1:20" x14ac:dyDescent="0.25">
      <c r="A2769">
        <f t="shared" si="799"/>
        <v>193542.47315154169</v>
      </c>
      <c r="B2769">
        <f t="shared" si="816"/>
        <v>30803.241300298301</v>
      </c>
      <c r="C2769" t="str">
        <f t="shared" si="800"/>
        <v>-0.106426929606489-0.944869611754081i</v>
      </c>
      <c r="D2769" t="str">
        <f t="shared" si="801"/>
        <v>3.47190176609224-0.66367380348608i</v>
      </c>
      <c r="E2769" t="str">
        <f t="shared" si="802"/>
        <v>270.03826243411-86.6694851295647i</v>
      </c>
      <c r="F2769" t="str">
        <f t="shared" si="803"/>
        <v>2.90890569958735-4.90279444702935i</v>
      </c>
      <c r="G2769" t="str">
        <f t="shared" si="804"/>
        <v>0.999654899858194-0.0185736654351947i</v>
      </c>
      <c r="H2769" t="str">
        <f t="shared" si="805"/>
        <v>1.4827742658451-50.8415752491185i</v>
      </c>
      <c r="I2769" t="str">
        <f t="shared" si="806"/>
        <v>-1.65845118761835-1.05053167007269i</v>
      </c>
      <c r="K2769" t="str">
        <f t="shared" si="807"/>
        <v>0.00286574673144011-0.00702597323998606i</v>
      </c>
      <c r="L2769" t="str">
        <f t="shared" si="808"/>
        <v>0.000833333333333333-0.0261743897718999i</v>
      </c>
      <c r="M2769" t="str">
        <f t="shared" si="809"/>
        <v>0.005-0.00921002591973802i</v>
      </c>
      <c r="N2769">
        <f t="shared" si="810"/>
        <v>83.573482858866015</v>
      </c>
      <c r="O2769">
        <f t="shared" si="811"/>
        <v>0.43780997069639349</v>
      </c>
      <c r="P2769" s="3">
        <f t="shared" si="812"/>
        <v>-0.43780997069639349</v>
      </c>
      <c r="Q2769" s="3">
        <f t="shared" si="813"/>
        <v>-96.426517141133985</v>
      </c>
      <c r="R2769">
        <f t="shared" si="814"/>
        <v>83.573482858866015</v>
      </c>
      <c r="S2769">
        <f t="shared" si="815"/>
        <v>30.8032413002983</v>
      </c>
      <c r="T2769">
        <f t="shared" si="798"/>
        <v>-0.43780997069639349</v>
      </c>
    </row>
    <row r="2770" spans="1:20" x14ac:dyDescent="0.25">
      <c r="A2770">
        <f t="shared" si="799"/>
        <v>194277.93454951758</v>
      </c>
      <c r="B2770">
        <f t="shared" si="816"/>
        <v>30920.293617239437</v>
      </c>
      <c r="C2770" t="str">
        <f t="shared" si="800"/>
        <v>-0.110045747404912-0.943851128414557i</v>
      </c>
      <c r="D2770" t="str">
        <f t="shared" si="801"/>
        <v>3.47185446508165-0.6622743997263i</v>
      </c>
      <c r="E2770" t="str">
        <f t="shared" si="802"/>
        <v>270.242026920086-88.3233688422011i</v>
      </c>
      <c r="F2770" t="str">
        <f t="shared" si="803"/>
        <v>2.908898055747-4.88464419888536i</v>
      </c>
      <c r="G2770" t="str">
        <f t="shared" si="804"/>
        <v>0.999652273027607-0.0186441963716673i</v>
      </c>
      <c r="H2770" t="str">
        <f t="shared" si="805"/>
        <v>1.46932843927878-50.6234295115422i</v>
      </c>
      <c r="I2770" t="str">
        <f t="shared" si="806"/>
        <v>-1.64525394184436-1.04560583926775i</v>
      </c>
      <c r="K2770" t="str">
        <f t="shared" si="807"/>
        <v>0.00286431022194407-0.00700183596527889i</v>
      </c>
      <c r="L2770" t="str">
        <f t="shared" si="808"/>
        <v>0.000833333333333333-0.0260753036181509i</v>
      </c>
      <c r="M2770" t="str">
        <f t="shared" si="809"/>
        <v>0.005-0.00917516031055794i</v>
      </c>
      <c r="N2770">
        <f t="shared" si="810"/>
        <v>83.34978025731607</v>
      </c>
      <c r="O2770">
        <f t="shared" si="811"/>
        <v>0.44329073930677149</v>
      </c>
      <c r="P2770" s="3">
        <f t="shared" si="812"/>
        <v>-0.44329073930677149</v>
      </c>
      <c r="Q2770" s="3">
        <f t="shared" si="813"/>
        <v>-96.65021974268393</v>
      </c>
      <c r="R2770">
        <f t="shared" si="814"/>
        <v>83.34978025731607</v>
      </c>
      <c r="S2770">
        <f t="shared" si="815"/>
        <v>30.920293617239437</v>
      </c>
      <c r="T2770">
        <f t="shared" si="798"/>
        <v>-0.44329073930677149</v>
      </c>
    </row>
    <row r="2771" spans="1:20" x14ac:dyDescent="0.25">
      <c r="A2771">
        <f t="shared" si="799"/>
        <v>195016.19070080575</v>
      </c>
      <c r="B2771">
        <f t="shared" si="816"/>
        <v>31037.790732984948</v>
      </c>
      <c r="C2771" t="str">
        <f t="shared" si="800"/>
        <v>-0.113712873634994-0.942792220165082i</v>
      </c>
      <c r="D2771" t="str">
        <f t="shared" si="801"/>
        <v>3.47180680520395-0.660884492448209i</v>
      </c>
      <c r="E2771" t="str">
        <f t="shared" si="802"/>
        <v>270.425013081052-89.9962123592463i</v>
      </c>
      <c r="F2771" t="str">
        <f t="shared" si="803"/>
        <v>2.90889035374371-4.86656421581774i</v>
      </c>
      <c r="G2771" t="str">
        <f t="shared" si="804"/>
        <v>0.99964962620914-0.018714994765324i</v>
      </c>
      <c r="H2771" t="str">
        <f t="shared" si="805"/>
        <v>1.45601861607614-50.4064242143312i</v>
      </c>
      <c r="I2771" t="str">
        <f t="shared" si="806"/>
        <v>-1.63216918668326-1.0407109501636i</v>
      </c>
      <c r="K2771" t="str">
        <f t="shared" si="807"/>
        <v>0.00286287863738884-0.00697779811742861i</v>
      </c>
      <c r="L2771" t="str">
        <f t="shared" si="808"/>
        <v>0.000833333333333333-0.0259765925663985i</v>
      </c>
      <c r="M2771" t="str">
        <f t="shared" si="809"/>
        <v>0.005-0.00914042668913918i</v>
      </c>
      <c r="N2771">
        <f t="shared" si="810"/>
        <v>83.122612823686595</v>
      </c>
      <c r="O2771">
        <f t="shared" si="811"/>
        <v>0.44895650184138519</v>
      </c>
      <c r="P2771" s="3">
        <f t="shared" si="812"/>
        <v>-0.44895650184138519</v>
      </c>
      <c r="Q2771" s="3">
        <f t="shared" si="813"/>
        <v>-96.877387176313405</v>
      </c>
      <c r="R2771">
        <f t="shared" si="814"/>
        <v>83.122612823686595</v>
      </c>
      <c r="S2771">
        <f t="shared" si="815"/>
        <v>31.037790732984949</v>
      </c>
      <c r="T2771">
        <f t="shared" si="798"/>
        <v>-0.44895650184138519</v>
      </c>
    </row>
    <row r="2772" spans="1:20" x14ac:dyDescent="0.25">
      <c r="A2772">
        <f t="shared" si="799"/>
        <v>195757.25222546881</v>
      </c>
      <c r="B2772">
        <f t="shared" si="816"/>
        <v>31155.734337770293</v>
      </c>
      <c r="C2772" t="str">
        <f t="shared" si="800"/>
        <v>-0.117427862792685-0.941691293925694i</v>
      </c>
      <c r="D2772" t="str">
        <f t="shared" si="801"/>
        <v>3.47175878374644-0.659504061309111i</v>
      </c>
      <c r="E2772" t="str">
        <f t="shared" si="802"/>
        <v>270.586550687463-91.6878261167904i</v>
      </c>
      <c r="F2772" t="str">
        <f t="shared" si="803"/>
        <v>2.90888259313524-4.84855423771505i</v>
      </c>
      <c r="G2772" t="str">
        <f t="shared" si="804"/>
        <v>0.99964695925081-0.0187860616260944i</v>
      </c>
      <c r="H2772" t="str">
        <f t="shared" si="805"/>
        <v>1.44284317087303-50.1905509851154i</v>
      </c>
      <c r="I2772" t="str">
        <f t="shared" si="806"/>
        <v>-1.61919586241177-1.03584671296016i</v>
      </c>
      <c r="K2772" t="str">
        <f t="shared" si="807"/>
        <v>0.00286145189913472-0.00695385934365324i</v>
      </c>
      <c r="L2772" t="str">
        <f t="shared" si="808"/>
        <v>0.000833333333333333-0.0258782551966513i</v>
      </c>
      <c r="M2772" t="str">
        <f t="shared" si="809"/>
        <v>0.005-0.00910582455582703i</v>
      </c>
      <c r="N2772">
        <f t="shared" si="810"/>
        <v>82.891970969106168</v>
      </c>
      <c r="O2772">
        <f t="shared" si="811"/>
        <v>0.45481658335372643</v>
      </c>
      <c r="P2772" s="3">
        <f t="shared" si="812"/>
        <v>-0.45481658335372643</v>
      </c>
      <c r="Q2772" s="3">
        <f t="shared" si="813"/>
        <v>-97.108029030893832</v>
      </c>
      <c r="R2772">
        <f t="shared" si="814"/>
        <v>82.891970969106168</v>
      </c>
      <c r="S2772">
        <f t="shared" si="815"/>
        <v>31.155734337770294</v>
      </c>
      <c r="T2772">
        <f t="shared" si="798"/>
        <v>-0.45481658335372643</v>
      </c>
    </row>
    <row r="2773" spans="1:20" x14ac:dyDescent="0.25">
      <c r="A2773">
        <f t="shared" si="799"/>
        <v>196501.1297839256</v>
      </c>
      <c r="B2773">
        <f t="shared" si="816"/>
        <v>31274.126128253822</v>
      </c>
      <c r="C2773" t="str">
        <f t="shared" si="800"/>
        <v>-0.121190218089487-0.940546741703813i</v>
      </c>
      <c r="D2773" t="str">
        <f t="shared" si="801"/>
        <v>3.47171039797606-0.658133086098664i</v>
      </c>
      <c r="E2773" t="str">
        <f t="shared" si="802"/>
        <v>270.725963335224-93.397998290317i</v>
      </c>
      <c r="F2773" t="str">
        <f t="shared" si="803"/>
        <v>2.90887477347595-4.83061400547258i</v>
      </c>
      <c r="G2773" t="str">
        <f t="shared" si="804"/>
        <v>0.999644271999479-0.0188573979676731i</v>
      </c>
      <c r="H2773" t="str">
        <f t="shared" si="805"/>
        <v>1.429800501642-49.9758015393035i</v>
      </c>
      <c r="I2773" t="str">
        <f t="shared" si="806"/>
        <v>-1.60633292089392-1.0310128416293i</v>
      </c>
      <c r="K2773" t="str">
        <f t="shared" si="807"/>
        <v>0.00286002992887044-0.00693001929244472i</v>
      </c>
      <c r="L2773" t="str">
        <f t="shared" si="808"/>
        <v>0.000833333333333333-0.025780290094293i</v>
      </c>
      <c r="M2773" t="str">
        <f t="shared" si="809"/>
        <v>0.005-0.00907135341285819i</v>
      </c>
      <c r="N2773">
        <f t="shared" si="810"/>
        <v>82.657846314573575</v>
      </c>
      <c r="O2773">
        <f t="shared" si="811"/>
        <v>0.46088045765408647</v>
      </c>
      <c r="P2773" s="3">
        <f t="shared" si="812"/>
        <v>-0.46088045765408647</v>
      </c>
      <c r="Q2773" s="3">
        <f t="shared" si="813"/>
        <v>-97.342153685426425</v>
      </c>
      <c r="R2773">
        <f t="shared" si="814"/>
        <v>82.657846314573575</v>
      </c>
      <c r="S2773">
        <f t="shared" si="815"/>
        <v>31.274126128253823</v>
      </c>
      <c r="T2773">
        <f t="shared" si="798"/>
        <v>-0.46088045765408647</v>
      </c>
    </row>
    <row r="2774" spans="1:20" x14ac:dyDescent="0.25">
      <c r="A2774">
        <f t="shared" si="799"/>
        <v>197247.83407710452</v>
      </c>
      <c r="B2774">
        <f t="shared" si="816"/>
        <v>31392.967807541187</v>
      </c>
      <c r="C2774" t="str">
        <f t="shared" si="800"/>
        <v>-0.124999389815245-0.939356942109647i</v>
      </c>
      <c r="D2774" t="str">
        <f t="shared" si="801"/>
        <v>3.47166164513926-0.656771546738547i</v>
      </c>
      <c r="E2774" t="str">
        <f t="shared" si="802"/>
        <v>270.842569108446-95.1264940988211i</v>
      </c>
      <c r="F2774" t="str">
        <f t="shared" si="803"/>
        <v>2.90886689431687-4.81274326098871i</v>
      </c>
      <c r="G2774" t="str">
        <f t="shared" si="804"/>
        <v>0.999641564300846-0.0189290048075319i</v>
      </c>
      <c r="H2774" t="str">
        <f t="shared" si="805"/>
        <v>1.4168890292966-49.762167678896i</v>
      </c>
      <c r="I2774" t="str">
        <f t="shared" si="806"/>
        <v>-1.5935793254292-1.02620905385403i</v>
      </c>
      <c r="K2774" t="str">
        <f t="shared" si="807"/>
        <v>0.00285861264860971-0.0069062776135635i</v>
      </c>
      <c r="L2774" t="str">
        <f t="shared" si="808"/>
        <v>0.000833333333333333-0.0256826958500628i</v>
      </c>
      <c r="M2774" t="str">
        <f t="shared" si="809"/>
        <v>0.005-0.0090370127643536i</v>
      </c>
      <c r="N2774">
        <f t="shared" si="810"/>
        <v>82.420231739647591</v>
      </c>
      <c r="O2774">
        <f t="shared" si="811"/>
        <v>0.46715774457767567</v>
      </c>
      <c r="P2774" s="3">
        <f t="shared" si="812"/>
        <v>-0.46715774457767567</v>
      </c>
      <c r="Q2774" s="3">
        <f t="shared" si="813"/>
        <v>-97.579768260352409</v>
      </c>
      <c r="R2774">
        <f t="shared" si="814"/>
        <v>82.420231739647591</v>
      </c>
      <c r="S2774">
        <f t="shared" si="815"/>
        <v>31.392967807541186</v>
      </c>
      <c r="T2774">
        <f t="shared" si="798"/>
        <v>-0.46715774457767567</v>
      </c>
    </row>
    <row r="2775" spans="1:20" x14ac:dyDescent="0.25">
      <c r="A2775">
        <f t="shared" si="799"/>
        <v>197997.37584659754</v>
      </c>
      <c r="B2775">
        <f t="shared" si="816"/>
        <v>31512.261085209844</v>
      </c>
      <c r="C2775" t="str">
        <f t="shared" si="800"/>
        <v>-0.128854773724999-0.938120261980875i</v>
      </c>
      <c r="D2775" t="str">
        <f t="shared" si="801"/>
        <v>3.47161252246183-0.655419423282125i</v>
      </c>
      <c r="E2775" t="str">
        <f t="shared" si="802"/>
        <v>270.935681289146-96.8730551199037i</v>
      </c>
      <c r="F2775" t="str">
        <f t="shared" si="803"/>
        <v>2.90885895520558-4.79494174716108i</v>
      </c>
      <c r="G2775" t="str">
        <f t="shared" si="804"/>
        <v>0.999638835999441-0.0190008831669348i</v>
      </c>
      <c r="H2775" t="str">
        <f t="shared" si="805"/>
        <v>1.40410719730318-49.5496412913204i</v>
      </c>
      <c r="I2775" t="str">
        <f t="shared" si="806"/>
        <v>-1.58093405060292-1.02143507096872i</v>
      </c>
      <c r="K2775" t="str">
        <f t="shared" si="807"/>
        <v>0.00285719998068733-0.00688263395803295i</v>
      </c>
      <c r="L2775" t="str">
        <f t="shared" si="808"/>
        <v>0.000833333333333333-0.0255854710600346i</v>
      </c>
      <c r="M2775" t="str">
        <f t="shared" si="809"/>
        <v>0.005-0.00900280211631166i</v>
      </c>
      <c r="N2775">
        <f t="shared" si="810"/>
        <v>82.179121431512471</v>
      </c>
      <c r="O2775">
        <f t="shared" si="811"/>
        <v>0.47365820692905192</v>
      </c>
      <c r="P2775" s="3">
        <f t="shared" si="812"/>
        <v>-0.47365820692905192</v>
      </c>
      <c r="Q2775" s="3">
        <f t="shared" si="813"/>
        <v>-97.820878568487529</v>
      </c>
      <c r="R2775">
        <f t="shared" si="814"/>
        <v>82.179121431512471</v>
      </c>
      <c r="S2775">
        <f t="shared" si="815"/>
        <v>31.512261085209843</v>
      </c>
      <c r="T2775">
        <f t="shared" si="798"/>
        <v>-0.47365820692905192</v>
      </c>
    </row>
    <row r="2776" spans="1:20" x14ac:dyDescent="0.25">
      <c r="A2776">
        <f t="shared" si="799"/>
        <v>198749.76587481462</v>
      </c>
      <c r="B2776">
        <f t="shared" si="816"/>
        <v>31632.007677333644</v>
      </c>
      <c r="C2776" t="str">
        <f t="shared" si="800"/>
        <v>-0.132755709455834-0.936835058118475i</v>
      </c>
      <c r="D2776" t="str">
        <f t="shared" si="801"/>
        <v>3.47156302714875-0.654076695914113i</v>
      </c>
      <c r="E2776" t="str">
        <f t="shared" si="802"/>
        <v>271.004609114679-98.6373986184769i</v>
      </c>
      <c r="F2776" t="str">
        <f t="shared" si="803"/>
        <v>2.90885095568622-4.77720920788298i</v>
      </c>
      <c r="G2776" t="str">
        <f t="shared" si="804"/>
        <v>0.999636086938612-0.0190730340709502i</v>
      </c>
      <c r="H2776" t="str">
        <f t="shared" si="805"/>
        <v>1.39145347130029-49.3382143482824i</v>
      </c>
      <c r="I2776" t="str">
        <f t="shared" si="806"/>
        <v>-1.56839608213907-1.01669061790049i</v>
      </c>
      <c r="K2776" t="str">
        <f t="shared" si="807"/>
        <v>0.00285579184775552-0.00685908797813334i</v>
      </c>
      <c r="L2776" t="str">
        <f t="shared" si="808"/>
        <v>0.000833333333333333-0.0254886143255973i</v>
      </c>
      <c r="M2776" t="str">
        <f t="shared" si="809"/>
        <v>0.005-0.00896872097660056i</v>
      </c>
      <c r="N2776">
        <f t="shared" si="810"/>
        <v>81.934510934354222</v>
      </c>
      <c r="O2776">
        <f t="shared" si="811"/>
        <v>0.48039174709378468</v>
      </c>
      <c r="P2776" s="3">
        <f t="shared" si="812"/>
        <v>-0.48039174709378468</v>
      </c>
      <c r="Q2776" s="3">
        <f t="shared" si="813"/>
        <v>-98.065489065645778</v>
      </c>
      <c r="R2776">
        <f t="shared" si="814"/>
        <v>81.934510934354222</v>
      </c>
      <c r="S2776">
        <f t="shared" si="815"/>
        <v>31.632007677333643</v>
      </c>
      <c r="T2776">
        <f t="shared" si="798"/>
        <v>-0.48039174709378468</v>
      </c>
    </row>
    <row r="2777" spans="1:20" x14ac:dyDescent="0.25">
      <c r="A2777">
        <f t="shared" si="799"/>
        <v>199505.01498513893</v>
      </c>
      <c r="B2777">
        <f t="shared" si="816"/>
        <v>31752.209306507513</v>
      </c>
      <c r="C2777" t="str">
        <f t="shared" si="800"/>
        <v>-0.136701478980562-0.935499679135529i</v>
      </c>
      <c r="D2777" t="str">
        <f t="shared" si="801"/>
        <v>3.47151315638405-0.652743344950247i</v>
      </c>
      <c r="E2777" t="str">
        <f t="shared" si="802"/>
        <v>271.048658583592-100.419216891969i</v>
      </c>
      <c r="F2777" t="str">
        <f t="shared" si="803"/>
        <v>2.90884289529952-4.75954538803961i</v>
      </c>
      <c r="G2777" t="str">
        <f t="shared" si="804"/>
        <v>0.999633316960517-0.0191454585484658i</v>
      </c>
      <c r="H2777" t="str">
        <f t="shared" si="805"/>
        <v>1.3789263387258-49.1278789046403i</v>
      </c>
      <c r="I2777" t="str">
        <f t="shared" si="806"/>
        <v>-1.55596441675545-1.01197542311176i</v>
      </c>
      <c r="K2777" t="str">
        <f t="shared" si="807"/>
        <v>0.00285438817278031-0.00683563932739666i</v>
      </c>
      <c r="L2777" t="str">
        <f t="shared" si="808"/>
        <v>0.000833333333333333-0.0253921242534343i</v>
      </c>
      <c r="M2777" t="str">
        <f t="shared" si="809"/>
        <v>0.005-0.00893476885495174i</v>
      </c>
      <c r="N2777">
        <f t="shared" si="810"/>
        <v>81.686397198944533</v>
      </c>
      <c r="O2777">
        <f t="shared" si="811"/>
        <v>0.48736840330543568</v>
      </c>
      <c r="P2777" s="3">
        <f t="shared" si="812"/>
        <v>-0.48736840330543568</v>
      </c>
      <c r="Q2777" s="3">
        <f t="shared" si="813"/>
        <v>-98.313602801055467</v>
      </c>
      <c r="R2777">
        <f t="shared" si="814"/>
        <v>81.686397198944533</v>
      </c>
      <c r="S2777">
        <f t="shared" si="815"/>
        <v>31.752209306507513</v>
      </c>
      <c r="T2777">
        <f t="shared" si="798"/>
        <v>-0.48736840330543568</v>
      </c>
    </row>
    <row r="2778" spans="1:20" x14ac:dyDescent="0.25">
      <c r="A2778">
        <f t="shared" si="799"/>
        <v>200263.13404208244</v>
      </c>
      <c r="B2778">
        <f t="shared" si="816"/>
        <v>31872.867701872241</v>
      </c>
      <c r="C2778" t="str">
        <f t="shared" si="800"/>
        <v>-0.140691305105045-0.934112467420225i</v>
      </c>
      <c r="D2778" t="str">
        <f t="shared" si="801"/>
        <v>3.47146290733064-0.651419350836954i</v>
      </c>
      <c r="E2778" t="str">
        <f t="shared" si="802"/>
        <v>271.067133310462-102.218176635015i</v>
      </c>
      <c r="F2778" t="str">
        <f t="shared" si="803"/>
        <v>2.90883477358267-4.74195003350441i</v>
      </c>
      <c r="G2778" t="str">
        <f t="shared" si="804"/>
        <v>0.999630525906118-0.019218157632201i</v>
      </c>
      <c r="H2778" t="str">
        <f t="shared" si="805"/>
        <v>1.36652430845077-48.9186270972911i</v>
      </c>
      <c r="I2778" t="str">
        <f t="shared" si="806"/>
        <v>-1.54363806202095-1.00728921854379i</v>
      </c>
      <c r="K2778" t="str">
        <f t="shared" si="807"/>
        <v>0.00285298887903787-0.00681228766060061i</v>
      </c>
      <c r="L2778" t="str">
        <f t="shared" si="808"/>
        <v>0.000833333333333333-0.0252959994555034i</v>
      </c>
      <c r="M2778" t="str">
        <f t="shared" si="809"/>
        <v>0.005-0.00890094526295254i</v>
      </c>
      <c r="N2778">
        <f t="shared" si="810"/>
        <v>81.434778632341931</v>
      </c>
      <c r="O2778">
        <f t="shared" si="811"/>
        <v>0.49459834555932192</v>
      </c>
      <c r="P2778" s="3">
        <f t="shared" si="812"/>
        <v>-0.49459834555932192</v>
      </c>
      <c r="Q2778" s="3">
        <f t="shared" si="813"/>
        <v>-98.565221367658069</v>
      </c>
      <c r="R2778">
        <f t="shared" si="814"/>
        <v>81.434778632341931</v>
      </c>
      <c r="S2778">
        <f t="shared" si="815"/>
        <v>31.872867701872241</v>
      </c>
      <c r="T2778">
        <f t="shared" si="798"/>
        <v>-0.49459834555932192</v>
      </c>
    </row>
    <row r="2779" spans="1:20" x14ac:dyDescent="0.25">
      <c r="A2779">
        <f t="shared" si="799"/>
        <v>201024.13395144237</v>
      </c>
      <c r="B2779">
        <f t="shared" si="816"/>
        <v>31993.984599139356</v>
      </c>
      <c r="C2779" t="str">
        <f t="shared" si="800"/>
        <v>-0.14472435001632-0.932671761214196i</v>
      </c>
      <c r="D2779" t="str">
        <f t="shared" si="801"/>
        <v>3.47141227713012-0.650104694151018i</v>
      </c>
      <c r="E2779" t="str">
        <f t="shared" si="802"/>
        <v>271.059335430111-104.033918326704i</v>
      </c>
      <c r="F2779" t="str">
        <f t="shared" si="803"/>
        <v>2.90882659006936-4.72442289113542i</v>
      </c>
      <c r="G2779" t="str">
        <f t="shared" si="804"/>
        <v>0.999627713615166-0.0192911323587216i</v>
      </c>
      <c r="H2779" t="str">
        <f t="shared" si="805"/>
        <v>1.35424591042068-48.7104511440784i</v>
      </c>
      <c r="I2779" t="str">
        <f t="shared" si="806"/>
        <v>-1.53141603621516-1.00263173956129i</v>
      </c>
      <c r="K2779" t="str">
        <f t="shared" si="807"/>
        <v>0.00285159389011085-0.00678903263376305i</v>
      </c>
      <c r="L2779" t="str">
        <f t="shared" si="808"/>
        <v>0.000833333333333333-0.0252002385490171i</v>
      </c>
      <c r="M2779" t="str">
        <f t="shared" si="809"/>
        <v>0.005-0.00886724971403919i</v>
      </c>
      <c r="N2779">
        <f t="shared" si="810"/>
        <v>81.179655147612962</v>
      </c>
      <c r="O2779">
        <f t="shared" si="811"/>
        <v>0.50209187116234821</v>
      </c>
      <c r="P2779" s="3">
        <f t="shared" si="812"/>
        <v>-0.50209187116234821</v>
      </c>
      <c r="Q2779" s="3">
        <f t="shared" si="813"/>
        <v>-98.820344852387038</v>
      </c>
      <c r="R2779">
        <f t="shared" si="814"/>
        <v>81.179655147612962</v>
      </c>
      <c r="S2779">
        <f t="shared" si="815"/>
        <v>31.993984599139356</v>
      </c>
      <c r="T2779">
        <f t="shared" si="798"/>
        <v>-0.50209187116234821</v>
      </c>
    </row>
    <row r="2780" spans="1:20" x14ac:dyDescent="0.25">
      <c r="A2780">
        <f t="shared" si="799"/>
        <v>201788.02566045785</v>
      </c>
      <c r="B2780">
        <f t="shared" si="816"/>
        <v>32115.561740616085</v>
      </c>
      <c r="C2780" t="str">
        <f t="shared" si="800"/>
        <v>-0.148799713889028-0.931175896806791i</v>
      </c>
      <c r="D2780" t="str">
        <f t="shared" si="801"/>
        <v>3.47136126290272-0.648799355599263i</v>
      </c>
      <c r="E2780" t="str">
        <f t="shared" si="802"/>
        <v>271.024566551404-105.866055643639i</v>
      </c>
      <c r="F2780" t="str">
        <f t="shared" si="803"/>
        <v>2.90881834428975-4.70696370877163i</v>
      </c>
      <c r="G2780" t="str">
        <f t="shared" si="804"/>
        <v>0.999624879926198-0.0193643837684525i</v>
      </c>
      <c r="H2780" t="str">
        <f t="shared" si="805"/>
        <v>1.34208969530366-48.503343342718i</v>
      </c>
      <c r="I2780" t="str">
        <f t="shared" si="806"/>
        <v>-1.51929736819018-0.998002724898123i</v>
      </c>
      <c r="K2780" t="str">
        <f t="shared" si="807"/>
        <v>0.00285020312988497-0.00676587390413652i</v>
      </c>
      <c r="L2780" t="str">
        <f t="shared" si="808"/>
        <v>0.000833333333333333-0.0251048401564227i</v>
      </c>
      <c r="M2780" t="str">
        <f t="shared" si="809"/>
        <v>0.005-0.0088336817234899i</v>
      </c>
      <c r="N2780">
        <f t="shared" si="810"/>
        <v>80.921028213465505</v>
      </c>
      <c r="O2780">
        <f t="shared" si="811"/>
        <v>0.50985939990996942</v>
      </c>
      <c r="P2780" s="3">
        <f t="shared" si="812"/>
        <v>-0.50985939990996942</v>
      </c>
      <c r="Q2780" s="3">
        <f t="shared" si="813"/>
        <v>-99.078971786534495</v>
      </c>
      <c r="R2780">
        <f t="shared" si="814"/>
        <v>80.921028213465505</v>
      </c>
      <c r="S2780">
        <f t="shared" si="815"/>
        <v>32.115561740616087</v>
      </c>
      <c r="T2780">
        <f t="shared" si="798"/>
        <v>-0.50985939990996942</v>
      </c>
    </row>
    <row r="2781" spans="1:20" x14ac:dyDescent="0.25">
      <c r="A2781">
        <f t="shared" si="799"/>
        <v>202554.8201579676</v>
      </c>
      <c r="B2781">
        <f t="shared" si="816"/>
        <v>32237.600875230426</v>
      </c>
      <c r="C2781" t="str">
        <f t="shared" si="800"/>
        <v>-0.152916433558095-0.929623210845252i</v>
      </c>
      <c r="D2781" t="str">
        <f t="shared" si="801"/>
        <v>3.47130986174705-0.647503316018222i</v>
      </c>
      <c r="E2781" t="str">
        <f t="shared" si="802"/>
        <v>270.962128760639-107.714174902192i</v>
      </c>
      <c r="F2781" t="str">
        <f t="shared" si="803"/>
        <v>2.90881003577043-4.68957223522937i</v>
      </c>
      <c r="G2781" t="str">
        <f t="shared" si="804"/>
        <v>0.999622024676526-0.0194379129056925i</v>
      </c>
      <c r="H2781" t="str">
        <f t="shared" si="805"/>
        <v>1.33005423414504-48.2972960697349i</v>
      </c>
      <c r="I2781" t="str">
        <f t="shared" si="806"/>
        <v>-1.50728109723436-0.99340191660389i</v>
      </c>
      <c r="K2781" t="str">
        <f t="shared" si="807"/>
        <v>0.00284881652254532-0.00674281113020245i</v>
      </c>
      <c r="L2781" t="str">
        <f t="shared" si="808"/>
        <v>0.000833333333333333-0.0250098029053823i</v>
      </c>
      <c r="M2781" t="str">
        <f t="shared" si="809"/>
        <v>0.005-0.00880024080841791i</v>
      </c>
      <c r="N2781">
        <f t="shared" si="810"/>
        <v>80.658900903669831</v>
      </c>
      <c r="O2781">
        <f t="shared" si="811"/>
        <v>0.51791146888339046</v>
      </c>
      <c r="P2781" s="3">
        <f t="shared" si="812"/>
        <v>-0.51791146888339046</v>
      </c>
      <c r="Q2781" s="3">
        <f t="shared" si="813"/>
        <v>-99.341099096330169</v>
      </c>
      <c r="R2781">
        <f t="shared" si="814"/>
        <v>80.658900903669831</v>
      </c>
      <c r="S2781">
        <f t="shared" si="815"/>
        <v>32.237600875230427</v>
      </c>
      <c r="T2781">
        <f t="shared" si="798"/>
        <v>-0.51791146888339046</v>
      </c>
    </row>
    <row r="2782" spans="1:20" x14ac:dyDescent="0.25">
      <c r="A2782">
        <f t="shared" si="799"/>
        <v>203324.52847456787</v>
      </c>
      <c r="B2782">
        <f t="shared" si="816"/>
        <v>32360.103758556303</v>
      </c>
      <c r="C2782" t="str">
        <f t="shared" si="800"/>
        <v>-0.15707348126543-0.928012042760737i</v>
      </c>
      <c r="D2782" t="str">
        <f t="shared" si="801"/>
        <v>3.47125807073999-0.646216556373809i</v>
      </c>
      <c r="E2782" t="str">
        <f t="shared" si="802"/>
        <v>270.871325674391-109.577834533354i</v>
      </c>
      <c r="F2782" t="str">
        <f t="shared" si="803"/>
        <v>2.9088016640344-4.67224822029864i</v>
      </c>
      <c r="G2782" t="str">
        <f t="shared" si="804"/>
        <v>0.999619147702223-0.0195117208186276i</v>
      </c>
      <c r="H2782" t="str">
        <f t="shared" si="805"/>
        <v>1.31813811802913-48.0923017794261i</v>
      </c>
      <c r="I2782" t="str">
        <f t="shared" si="806"/>
        <v>-1.49536627293839-0.988829059991679i</v>
      </c>
      <c r="K2782" t="str">
        <f t="shared" si="807"/>
        <v>0.00284743399257284-0.00671984397166547i</v>
      </c>
      <c r="L2782" t="str">
        <f t="shared" si="808"/>
        <v>0.000833333333333333-0.024915125428753i</v>
      </c>
      <c r="M2782" t="str">
        <f t="shared" si="809"/>
        <v>0.005-0.00876692648776439i</v>
      </c>
      <c r="N2782">
        <f t="shared" si="810"/>
        <v>80.393277946165128</v>
      </c>
      <c r="O2782">
        <f t="shared" si="811"/>
        <v>0.5262587268574771</v>
      </c>
      <c r="P2782" s="3">
        <f t="shared" si="812"/>
        <v>-0.5262587268574771</v>
      </c>
      <c r="Q2782" s="3">
        <f t="shared" si="813"/>
        <v>-99.606722053834872</v>
      </c>
      <c r="R2782">
        <f t="shared" si="814"/>
        <v>80.393277946165128</v>
      </c>
      <c r="S2782">
        <f t="shared" si="815"/>
        <v>32.360103758556299</v>
      </c>
      <c r="T2782">
        <f t="shared" si="798"/>
        <v>-0.5262587268574771</v>
      </c>
    </row>
    <row r="2783" spans="1:20" x14ac:dyDescent="0.25">
      <c r="A2783">
        <f t="shared" si="799"/>
        <v>204097.16168277123</v>
      </c>
      <c r="B2783">
        <f t="shared" si="816"/>
        <v>32483.072152838817</v>
      </c>
      <c r="C2783" t="str">
        <f t="shared" si="800"/>
        <v>-0.16126976348905-0.926340737309283i</v>
      </c>
      <c r="D2783" t="str">
        <f t="shared" si="801"/>
        <v>3.47120588693651-0.644939057760999i</v>
      </c>
      <c r="E2783" t="str">
        <f t="shared" si="802"/>
        <v>270.751463541383-111.456564593764i</v>
      </c>
      <c r="F2783" t="str">
        <f t="shared" si="803"/>
        <v>2.90879322860103-4.65499141473956i</v>
      </c>
      <c r="G2783" t="str">
        <f t="shared" si="804"/>
        <v>0.999616248838122-0.0195858085593446i</v>
      </c>
      <c r="H2783" t="str">
        <f t="shared" si="805"/>
        <v>1.30633995774702-47.8883530028313i</v>
      </c>
      <c r="I2783" t="str">
        <f t="shared" si="806"/>
        <v>-1.4835519550633-0.984283903586609i</v>
      </c>
      <c r="K2783" t="str">
        <f t="shared" si="807"/>
        <v>0.00284605546474094-0.00669697208944801i</v>
      </c>
      <c r="L2783" t="str">
        <f t="shared" si="808"/>
        <v>0.000833333333333333-0.0248208063645677i</v>
      </c>
      <c r="M2783" t="str">
        <f t="shared" si="809"/>
        <v>0.005-0.00873373828229169i</v>
      </c>
      <c r="N2783">
        <f t="shared" si="810"/>
        <v>80.124165771717415</v>
      </c>
      <c r="O2783">
        <f t="shared" si="811"/>
        <v>0.53491192831312551</v>
      </c>
      <c r="P2783" s="3">
        <f t="shared" si="812"/>
        <v>-0.53491192831312551</v>
      </c>
      <c r="Q2783" s="3">
        <f t="shared" si="813"/>
        <v>-99.875834228282585</v>
      </c>
      <c r="R2783">
        <f t="shared" si="814"/>
        <v>80.124165771717415</v>
      </c>
      <c r="S2783">
        <f t="shared" si="815"/>
        <v>32.483072152838815</v>
      </c>
      <c r="T2783">
        <f t="shared" si="798"/>
        <v>-0.53491192831312551</v>
      </c>
    </row>
    <row r="2784" spans="1:20" x14ac:dyDescent="0.25">
      <c r="A2784">
        <f t="shared" si="799"/>
        <v>204872.73089716578</v>
      </c>
      <c r="B2784">
        <f t="shared" si="816"/>
        <v>32606.507827019606</v>
      </c>
      <c r="C2784" t="str">
        <f t="shared" si="800"/>
        <v>-0.1655041198632-0.924607647226276i</v>
      </c>
      <c r="D2784" t="str">
        <f t="shared" si="801"/>
        <v>3.47115330736949-0.6436708014035i</v>
      </c>
      <c r="E2784" t="str">
        <f t="shared" si="802"/>
        <v>270.601852392754-113.349866316595i</v>
      </c>
      <c r="F2784" t="str">
        <f t="shared" si="803"/>
        <v>2.90878472898603-4.63780157027869i</v>
      </c>
      <c r="G2784" t="str">
        <f t="shared" si="804"/>
        <v>0.999613327917801-0.0196601771838455i</v>
      </c>
      <c r="H2784" t="str">
        <f t="shared" si="805"/>
        <v>1.29465838347084-47.6854423467238i</v>
      </c>
      <c r="I2784" t="str">
        <f t="shared" si="806"/>
        <v>-1.47183721341047-0.979766199075401i</v>
      </c>
      <c r="K2784" t="str">
        <f t="shared" si="807"/>
        <v>0.00284468086411188-0.00667419514568444i</v>
      </c>
      <c r="L2784" t="str">
        <f t="shared" si="808"/>
        <v>0.000833333333333333-0.0247268443560148i</v>
      </c>
      <c r="M2784" t="str">
        <f t="shared" si="809"/>
        <v>0.005-0.00870067571457632i</v>
      </c>
      <c r="N2784">
        <f t="shared" si="810"/>
        <v>79.851572561990622</v>
      </c>
      <c r="O2784">
        <f t="shared" si="811"/>
        <v>0.54388192704863658</v>
      </c>
      <c r="P2784" s="3">
        <f t="shared" si="812"/>
        <v>-0.54388192704863658</v>
      </c>
      <c r="Q2784" s="3">
        <f t="shared" si="813"/>
        <v>-100.14842743800938</v>
      </c>
      <c r="R2784">
        <f t="shared" si="814"/>
        <v>79.851572561990622</v>
      </c>
      <c r="S2784">
        <f t="shared" si="815"/>
        <v>32.606507827019605</v>
      </c>
      <c r="T2784">
        <f t="shared" si="798"/>
        <v>-0.54388192704863658</v>
      </c>
    </row>
    <row r="2785" spans="1:20" x14ac:dyDescent="0.25">
      <c r="A2785">
        <f t="shared" si="799"/>
        <v>205651.247274575</v>
      </c>
      <c r="B2785">
        <f t="shared" si="816"/>
        <v>32730.412556762283</v>
      </c>
      <c r="C2785" t="str">
        <f t="shared" si="800"/>
        <v>-0.169775322197842-0.922811135992726i</v>
      </c>
      <c r="D2785" t="str">
        <f t="shared" si="801"/>
        <v>3.47110032904962-0.642411768653447i</v>
      </c>
      <c r="E2785" t="str">
        <f t="shared" si="802"/>
        <v>270.421807239879-115.257211705935i</v>
      </c>
      <c r="F2785" t="str">
        <f t="shared" si="803"/>
        <v>2.90877616470147-4.62067843960564i</v>
      </c>
      <c r="G2785" t="str">
        <f t="shared" si="804"/>
        <v>0.999610384773572-0.0197348277520611i</v>
      </c>
      <c r="H2785" t="str">
        <f t="shared" si="805"/>
        <v>1.28309204443437-47.4835624926172i</v>
      </c>
      <c r="I2785" t="str">
        <f t="shared" si="806"/>
        <v>-1.46022112769374-0.975275701256907i</v>
      </c>
      <c r="K2785" t="str">
        <f t="shared" si="807"/>
        <v>0.00284331011603355-0.0066515128037156i</v>
      </c>
      <c r="L2785" t="str">
        <f t="shared" si="808"/>
        <v>0.000833333333333333-0.0246332380514194i</v>
      </c>
      <c r="M2785" t="str">
        <f t="shared" si="809"/>
        <v>0.005-0.00866773830900208i</v>
      </c>
      <c r="N2785">
        <f t="shared" si="810"/>
        <v>79.575508296912389</v>
      </c>
      <c r="O2785">
        <f t="shared" si="811"/>
        <v>0.55317966938340601</v>
      </c>
      <c r="P2785" s="3">
        <f t="shared" si="812"/>
        <v>-0.55317966938340601</v>
      </c>
      <c r="Q2785" s="3">
        <f t="shared" si="813"/>
        <v>-100.42449170308761</v>
      </c>
      <c r="R2785">
        <f t="shared" si="814"/>
        <v>79.575508296912389</v>
      </c>
      <c r="S2785">
        <f t="shared" si="815"/>
        <v>32.730412556762282</v>
      </c>
      <c r="T2785">
        <f t="shared" si="798"/>
        <v>-0.55317966938340601</v>
      </c>
    </row>
    <row r="2786" spans="1:20" x14ac:dyDescent="0.25">
      <c r="A2786">
        <f t="shared" si="799"/>
        <v>206432.72201421839</v>
      </c>
      <c r="B2786">
        <f t="shared" si="816"/>
        <v>32854.788124477978</v>
      </c>
      <c r="C2786" t="str">
        <f t="shared" si="800"/>
        <v>-0.174082073606653-0.920949580710567i</v>
      </c>
      <c r="D2786" t="str">
        <f t="shared" si="801"/>
        <v>3.47104694896516-0.641161940991063i</v>
      </c>
      <c r="E2786" t="str">
        <f t="shared" si="802"/>
        <v>270.210649318561-117.178043178521i</v>
      </c>
      <c r="F2786" t="str">
        <f t="shared" si="803"/>
        <v>2.9087675352557-4.60362177636931i</v>
      </c>
      <c r="G2786" t="str">
        <f t="shared" si="804"/>
        <v>0.999607419236477-0.0198097613278651i</v>
      </c>
      <c r="H2786" t="str">
        <f t="shared" si="805"/>
        <v>1.27163960861942-47.2827061957856i</v>
      </c>
      <c r="I2786" t="str">
        <f t="shared" si="806"/>
        <v>-1.44870278741334-0.970812167993447i</v>
      </c>
      <c r="K2786" t="str">
        <f t="shared" si="807"/>
        <v>0.00284194314613576-0.00662892472808312i</v>
      </c>
      <c r="L2786" t="str">
        <f t="shared" si="808"/>
        <v>0.000833333333333333-0.0245399861042233i</v>
      </c>
      <c r="M2786" t="str">
        <f t="shared" si="809"/>
        <v>0.005-0.00863492559175341i</v>
      </c>
      <c r="N2786">
        <f t="shared" si="810"/>
        <v>79.295984801168444</v>
      </c>
      <c r="O2786">
        <f t="shared" si="811"/>
        <v>0.56281618695157809</v>
      </c>
      <c r="P2786" s="3">
        <f t="shared" si="812"/>
        <v>-0.56281618695157809</v>
      </c>
      <c r="Q2786" s="3">
        <f t="shared" si="813"/>
        <v>-100.70401519883156</v>
      </c>
      <c r="R2786">
        <f t="shared" si="814"/>
        <v>79.295984801168444</v>
      </c>
      <c r="S2786">
        <f t="shared" si="815"/>
        <v>32.854788124477977</v>
      </c>
      <c r="T2786">
        <f t="shared" si="798"/>
        <v>-0.56281618695157809</v>
      </c>
    </row>
    <row r="2787" spans="1:20" x14ac:dyDescent="0.25">
      <c r="A2787">
        <f t="shared" si="799"/>
        <v>207217.16635787243</v>
      </c>
      <c r="B2787">
        <f t="shared" si="816"/>
        <v>32979.636319350997</v>
      </c>
      <c r="C2787" t="str">
        <f t="shared" si="800"/>
        <v>-0.178423007752061-0.919021375084094i</v>
      </c>
      <c r="D2787" t="str">
        <f t="shared" si="801"/>
        <v>3.47099316408183-0.639921300024354i</v>
      </c>
      <c r="E2787" t="str">
        <f t="shared" si="802"/>
        <v>269.967707378228-119.11177325656i</v>
      </c>
      <c r="F2787" t="str">
        <f t="shared" si="803"/>
        <v>2.90875884015331-4.58663133517442i</v>
      </c>
      <c r="G2787" t="str">
        <f t="shared" si="804"/>
        <v>0.999604431136275-0.0198849789790879i</v>
      </c>
      <c r="H2787" t="str">
        <f t="shared" si="805"/>
        <v>1.26029976244854-47.0828662843027i</v>
      </c>
      <c r="I2787" t="str">
        <f t="shared" si="806"/>
        <v>-1.43728129173185-0.966375360163153i</v>
      </c>
      <c r="K2787" t="str">
        <f t="shared" si="807"/>
        <v>0.00284057988032713-0.00660643058452392i</v>
      </c>
      <c r="L2787" t="str">
        <f t="shared" si="808"/>
        <v>0.000833333333333333-0.0244470871729661i</v>
      </c>
      <c r="M2787" t="str">
        <f t="shared" si="809"/>
        <v>0.005-0.00860223709080841i</v>
      </c>
      <c r="N2787">
        <f t="shared" si="810"/>
        <v>79.013015789702408</v>
      </c>
      <c r="O2787">
        <f t="shared" si="811"/>
        <v>0.57280258908075177</v>
      </c>
      <c r="P2787" s="3">
        <f t="shared" si="812"/>
        <v>-0.57280258908075177</v>
      </c>
      <c r="Q2787" s="3">
        <f t="shared" si="813"/>
        <v>-100.98698421029759</v>
      </c>
      <c r="R2787">
        <f t="shared" si="814"/>
        <v>79.013015789702408</v>
      </c>
      <c r="S2787">
        <f t="shared" si="815"/>
        <v>32.979636319350995</v>
      </c>
      <c r="T2787">
        <f t="shared" si="798"/>
        <v>-0.57280258908075177</v>
      </c>
    </row>
    <row r="2788" spans="1:20" x14ac:dyDescent="0.25">
      <c r="A2788">
        <f t="shared" si="799"/>
        <v>208004.59159003233</v>
      </c>
      <c r="B2788">
        <f t="shared" si="816"/>
        <v>33104.958937364529</v>
      </c>
      <c r="C2788" t="str">
        <f t="shared" si="800"/>
        <v>-0.182796688216628-0.917024932503482i</v>
      </c>
      <c r="D2788" t="str">
        <f t="shared" si="801"/>
        <v>3.47093897134261-0.638689827488787i</v>
      </c>
      <c r="E2788" t="str">
        <f t="shared" si="802"/>
        <v>269.692319014407-121.057784315557i</v>
      </c>
      <c r="F2788" t="str">
        <f t="shared" si="803"/>
        <v>2.90875007889516-4.56970687157802i</v>
      </c>
      <c r="G2788" t="str">
        <f t="shared" si="804"/>
        <v>0.999601420301433-0.0199604817775311i</v>
      </c>
      <c r="H2788" t="str">
        <f t="shared" si="805"/>
        <v>1.24907121048312-46.8840356580908i</v>
      </c>
      <c r="I2788" t="str">
        <f t="shared" si="806"/>
        <v>-1.42595574935193-0.96196504161307i</v>
      </c>
      <c r="K2788" t="str">
        <f t="shared" si="807"/>
        <v>0.00283922024479154-0.00658403003996425i</v>
      </c>
      <c r="L2788" t="str">
        <f t="shared" si="808"/>
        <v>0.000833333333333333-0.0243545399212652i</v>
      </c>
      <c r="M2788" t="str">
        <f t="shared" si="809"/>
        <v>0.005-0.00856967233593185i</v>
      </c>
      <c r="N2788">
        <f t="shared" si="810"/>
        <v>78.726616912044321</v>
      </c>
      <c r="O2788">
        <f t="shared" si="811"/>
        <v>0.58315005475547144</v>
      </c>
      <c r="P2788" s="3">
        <f t="shared" si="812"/>
        <v>-0.58315005475547144</v>
      </c>
      <c r="Q2788" s="3">
        <f t="shared" si="813"/>
        <v>-101.27338308795568</v>
      </c>
      <c r="R2788">
        <f t="shared" si="814"/>
        <v>78.726616912044321</v>
      </c>
      <c r="S2788">
        <f t="shared" si="815"/>
        <v>33.104958937364529</v>
      </c>
      <c r="T2788">
        <f t="shared" si="798"/>
        <v>-0.58315005475547144</v>
      </c>
    </row>
    <row r="2789" spans="1:20" x14ac:dyDescent="0.25">
      <c r="A2789">
        <f t="shared" si="799"/>
        <v>208795.00903807447</v>
      </c>
      <c r="B2789">
        <f t="shared" si="816"/>
        <v>33230.757781326516</v>
      </c>
      <c r="C2789" t="str">
        <f t="shared" si="800"/>
        <v>-0.18720160800945-0.914958689226125i</v>
      </c>
      <c r="D2789" t="str">
        <f t="shared" si="801"/>
        <v>3.47088436766761-0.637467505246979i</v>
      </c>
      <c r="E2789" t="str">
        <f t="shared" si="802"/>
        <v>269.383832042505-123.015428390896i</v>
      </c>
      <c r="F2789" t="str">
        <f t="shared" si="803"/>
        <v>2.90874125097833-4.5528481420859i</v>
      </c>
      <c r="G2789" t="str">
        <f t="shared" si="804"/>
        <v>0.999598386559114-0.0200362707989813i</v>
      </c>
      <c r="H2789" t="str">
        <f t="shared" si="805"/>
        <v>1.23795267512753-46.6862072879894i</v>
      </c>
      <c r="I2789" t="str">
        <f t="shared" si="806"/>
        <v>-1.41472527839602-0.957580979113209i</v>
      </c>
      <c r="K2789" t="str">
        <f t="shared" si="807"/>
        <v>0.00283786416598488-0.00656172276251458i</v>
      </c>
      <c r="L2789" t="str">
        <f t="shared" si="808"/>
        <v>0.000833333333333333-0.0242623430177976i</v>
      </c>
      <c r="M2789" t="str">
        <f t="shared" si="809"/>
        <v>0.005-0.00853723085866888i</v>
      </c>
      <c r="N2789">
        <f t="shared" si="810"/>
        <v>78.436805795331182</v>
      </c>
      <c r="O2789">
        <f t="shared" si="811"/>
        <v>0.59386982416313194</v>
      </c>
      <c r="P2789" s="3">
        <f t="shared" si="812"/>
        <v>-0.59386982416313194</v>
      </c>
      <c r="Q2789" s="3">
        <f t="shared" si="813"/>
        <v>-101.56319420466882</v>
      </c>
      <c r="R2789">
        <f t="shared" si="814"/>
        <v>78.436805795331182</v>
      </c>
      <c r="S2789">
        <f t="shared" si="815"/>
        <v>33.230757781326517</v>
      </c>
      <c r="T2789">
        <f t="shared" si="798"/>
        <v>-0.59386982416313194</v>
      </c>
    </row>
    <row r="2790" spans="1:20" x14ac:dyDescent="0.25">
      <c r="A2790">
        <f t="shared" si="799"/>
        <v>209588.43007241917</v>
      </c>
      <c r="B2790">
        <f t="shared" si="816"/>
        <v>33357.034660895559</v>
      </c>
      <c r="C2790" t="str">
        <f t="shared" si="800"/>
        <v>-0.191636189216748-0.912821107650391i</v>
      </c>
      <c r="D2790" t="str">
        <f t="shared" si="801"/>
        <v>3.47082934995386-0.636254315288373i</v>
      </c>
      <c r="E2790" t="str">
        <f t="shared" si="802"/>
        <v>269.041605910591-124.984027047093i</v>
      </c>
      <c r="F2790" t="str">
        <f t="shared" si="803"/>
        <v>2.90873235589605-4.53605490414914i</v>
      </c>
      <c r="G2790" t="str">
        <f t="shared" si="804"/>
        <v>0.999595329735172-0.020112347123224i</v>
      </c>
      <c r="H2790" t="str">
        <f t="shared" si="805"/>
        <v>1.2269428963386-46.489374214834i</v>
      </c>
      <c r="I2790" t="str">
        <f t="shared" si="806"/>
        <v>-1.40358900628772-0.953222942311325i</v>
      </c>
      <c r="K2790" t="str">
        <f t="shared" si="807"/>
        <v>0.0028365115706318-0.00653950842146372i</v>
      </c>
      <c r="L2790" t="str">
        <f t="shared" si="808"/>
        <v>0.000833333333333333-0.0241704951362798i</v>
      </c>
      <c r="M2790" t="str">
        <f t="shared" si="809"/>
        <v>0.005-0.00850491219233802i</v>
      </c>
      <c r="N2790">
        <f t="shared" si="810"/>
        <v>78.143602085841337</v>
      </c>
      <c r="O2790">
        <f t="shared" si="811"/>
        <v>0.60497318982432646</v>
      </c>
      <c r="P2790" s="3">
        <f t="shared" si="812"/>
        <v>-0.60497318982432646</v>
      </c>
      <c r="Q2790" s="3">
        <f t="shared" si="813"/>
        <v>-101.85639791415866</v>
      </c>
      <c r="R2790">
        <f t="shared" si="814"/>
        <v>78.143602085841337</v>
      </c>
      <c r="S2790">
        <f t="shared" si="815"/>
        <v>33.357034660895557</v>
      </c>
      <c r="T2790">
        <f t="shared" si="798"/>
        <v>-0.60497318982432646</v>
      </c>
    </row>
    <row r="2791" spans="1:20" x14ac:dyDescent="0.25">
      <c r="A2791">
        <f t="shared" si="799"/>
        <v>210384.86610669433</v>
      </c>
      <c r="B2791">
        <f t="shared" si="816"/>
        <v>33483.79139260696</v>
      </c>
      <c r="C2791" t="str">
        <f t="shared" si="800"/>
        <v>-0.196098782805359-0.910610679675937i</v>
      </c>
      <c r="D2791" t="str">
        <f t="shared" si="801"/>
        <v>3.47077391507517-0.635050239728936i</v>
      </c>
      <c r="E2791" t="str">
        <f t="shared" si="802"/>
        <v>268.66501314857-126.962871313425i</v>
      </c>
      <c r="F2791" t="str">
        <f t="shared" si="803"/>
        <v>2.90872339313771-4.51932691616056i</v>
      </c>
      <c r="G2791" t="str">
        <f t="shared" si="804"/>
        <v>0.999592249654137-0.0201887118340584i</v>
      </c>
      <c r="H2791" t="str">
        <f t="shared" si="805"/>
        <v>1.21604063134059-46.2935295485525i</v>
      </c>
      <c r="I2791" t="str">
        <f t="shared" si="806"/>
        <v>-1.39254606963504-0.94889070368861i</v>
      </c>
      <c r="K2791" t="str">
        <f t="shared" si="807"/>
        <v>0.00283516238572226-0.0065173866872731i</v>
      </c>
      <c r="L2791" t="str">
        <f t="shared" si="808"/>
        <v>0.000833333333333333-0.024078994955449i</v>
      </c>
      <c r="M2791" t="str">
        <f t="shared" si="809"/>
        <v>0.005-0.00847271587202428i</v>
      </c>
      <c r="N2791">
        <f t="shared" si="810"/>
        <v>77.847027488886781</v>
      </c>
      <c r="O2791">
        <f t="shared" si="811"/>
        <v>0.61647148730918566</v>
      </c>
      <c r="P2791" s="3">
        <f t="shared" si="812"/>
        <v>-0.61647148730918566</v>
      </c>
      <c r="Q2791" s="3">
        <f t="shared" si="813"/>
        <v>-102.15297251111322</v>
      </c>
      <c r="R2791">
        <f t="shared" si="814"/>
        <v>77.847027488886781</v>
      </c>
      <c r="S2791">
        <f t="shared" si="815"/>
        <v>33.48379139260696</v>
      </c>
      <c r="T2791">
        <f t="shared" si="798"/>
        <v>-0.61647148730918566</v>
      </c>
    </row>
    <row r="2792" spans="1:20" x14ac:dyDescent="0.25">
      <c r="A2792">
        <f t="shared" si="799"/>
        <v>211184.32859789979</v>
      </c>
      <c r="B2792">
        <f t="shared" si="816"/>
        <v>33611.029799898868</v>
      </c>
      <c r="C2792" t="str">
        <f t="shared" si="800"/>
        <v>-0.200587668587802-0.908325930143916i</v>
      </c>
      <c r="D2792" t="str">
        <f t="shared" si="801"/>
        <v>3.47071805988193-0.633855260810835i</v>
      </c>
      <c r="E2792" t="str">
        <f t="shared" si="802"/>
        <v>268.25344085081-128.951221689651i</v>
      </c>
      <c r="F2792" t="str">
        <f t="shared" si="803"/>
        <v>2.90871436218886-4.50266393745129i</v>
      </c>
      <c r="G2792" t="str">
        <f t="shared" si="804"/>
        <v>0.999589146139209-0.0202653660193111i</v>
      </c>
      <c r="H2792" t="str">
        <f t="shared" si="805"/>
        <v>1.20524465434573-46.0986664672753i</v>
      </c>
      <c r="I2792" t="str">
        <f t="shared" si="806"/>
        <v>-1.38159561411548-0.944584038516188i</v>
      </c>
      <c r="K2792" t="str">
        <f t="shared" si="807"/>
        <v>0.0028338165385085-0.00649535723157156i</v>
      </c>
      <c r="L2792" t="str">
        <f t="shared" si="808"/>
        <v>0.000833333333333333-0.0239878411590447i</v>
      </c>
      <c r="M2792" t="str">
        <f t="shared" si="809"/>
        <v>0.005-0.00844064143457292i</v>
      </c>
      <c r="N2792">
        <f t="shared" si="810"/>
        <v>77.547105806896667</v>
      </c>
      <c r="O2792">
        <f t="shared" si="811"/>
        <v>0.62837608554309743</v>
      </c>
      <c r="P2792" s="3">
        <f t="shared" si="812"/>
        <v>-0.62837608554309743</v>
      </c>
      <c r="Q2792" s="3">
        <f t="shared" si="813"/>
        <v>-102.45289419310333</v>
      </c>
      <c r="R2792">
        <f t="shared" si="814"/>
        <v>77.547105806896667</v>
      </c>
      <c r="S2792">
        <f t="shared" si="815"/>
        <v>33.611029799898866</v>
      </c>
      <c r="T2792">
        <f t="shared" si="798"/>
        <v>-0.62837608554309743</v>
      </c>
    </row>
    <row r="2793" spans="1:20" x14ac:dyDescent="0.25">
      <c r="A2793">
        <f t="shared" si="799"/>
        <v>211986.8290465718</v>
      </c>
      <c r="B2793">
        <f t="shared" si="816"/>
        <v>33738.751713138481</v>
      </c>
      <c r="C2793" t="str">
        <f t="shared" si="800"/>
        <v>-0.205101055357683-0.905965420349601i</v>
      </c>
      <c r="D2793" t="str">
        <f t="shared" si="801"/>
        <v>3.470661781201-0.632669360902139i</v>
      </c>
      <c r="E2793" t="str">
        <f t="shared" si="802"/>
        <v>267.80629218898-130.948308225535i</v>
      </c>
      <c r="F2793" t="str">
        <f t="shared" si="803"/>
        <v>2.90870526253112-4.48606572828729i</v>
      </c>
      <c r="G2793" t="str">
        <f t="shared" si="804"/>
        <v>0.999586019012244-0.0203423107708504i</v>
      </c>
      <c r="H2793" t="str">
        <f t="shared" si="805"/>
        <v>1.19455375627943-45.9047782164533i</v>
      </c>
      <c r="I2793" t="str">
        <f t="shared" si="806"/>
        <v>-1.37073679436255-0.940302724812228i</v>
      </c>
      <c r="K2793" t="str">
        <f t="shared" si="807"/>
        <v>0.00283247395650161-0.00647341972714933i</v>
      </c>
      <c r="L2793" t="str">
        <f t="shared" si="808"/>
        <v>0.000833333333333333-0.0238970324357887i</v>
      </c>
      <c r="M2793" t="str">
        <f t="shared" si="809"/>
        <v>0.005-0.00840868841858231i</v>
      </c>
      <c r="N2793">
        <f t="shared" si="810"/>
        <v>77.243862975504427</v>
      </c>
      <c r="O2793">
        <f t="shared" si="811"/>
        <v>0.64069837670672691</v>
      </c>
      <c r="P2793" s="3">
        <f t="shared" si="812"/>
        <v>-0.64069837670672691</v>
      </c>
      <c r="Q2793" s="3">
        <f t="shared" si="813"/>
        <v>-102.75613702449557</v>
      </c>
      <c r="R2793">
        <f t="shared" si="814"/>
        <v>77.243862975504427</v>
      </c>
      <c r="S2793">
        <f t="shared" si="815"/>
        <v>33.738751713138484</v>
      </c>
      <c r="T2793">
        <f t="shared" si="798"/>
        <v>-0.64069837670672691</v>
      </c>
    </row>
    <row r="2794" spans="1:20" x14ac:dyDescent="0.25">
      <c r="A2794">
        <f t="shared" si="799"/>
        <v>212792.3789969488</v>
      </c>
      <c r="B2794">
        <f t="shared" si="816"/>
        <v>33866.958969648411</v>
      </c>
      <c r="C2794" t="str">
        <f t="shared" si="800"/>
        <v>-0.209637081203251-0.903527751619172i</v>
      </c>
      <c r="D2794" t="str">
        <f t="shared" si="801"/>
        <v>3.47060507583544-0.631492522496498i</v>
      </c>
      <c r="E2794" t="str">
        <f t="shared" si="802"/>
        <v>267.322987951489-132.953330677519i</v>
      </c>
      <c r="F2794" t="str">
        <f t="shared" si="803"/>
        <v>2.90869609364216-4.46953204986587i</v>
      </c>
      <c r="G2794" t="str">
        <f t="shared" si="804"/>
        <v>0.999582868093749-0.0204195471846012i</v>
      </c>
      <c r="H2794" t="str">
        <f t="shared" si="805"/>
        <v>1.18396674451139-45.7118581080007i</v>
      </c>
      <c r="I2794" t="str">
        <f t="shared" si="806"/>
        <v>-1.35996877385438-0.936046543300099i</v>
      </c>
      <c r="K2794" t="str">
        <f t="shared" si="807"/>
        <v>0.00283113456746849-0.00645157384795277i</v>
      </c>
      <c r="L2794" t="str">
        <f t="shared" si="808"/>
        <v>0.000833333333333333-0.0238065674793671i</v>
      </c>
      <c r="M2794" t="str">
        <f t="shared" si="809"/>
        <v>0.005-0.00837685636439764i</v>
      </c>
      <c r="N2794">
        <f t="shared" si="810"/>
        <v>76.937327097489984</v>
      </c>
      <c r="O2794">
        <f t="shared" si="811"/>
        <v>0.65344976573819369</v>
      </c>
      <c r="P2794" s="3">
        <f t="shared" si="812"/>
        <v>-0.65344976573819369</v>
      </c>
      <c r="Q2794" s="3">
        <f t="shared" si="813"/>
        <v>-103.06267290251002</v>
      </c>
      <c r="R2794">
        <f t="shared" si="814"/>
        <v>76.937327097489984</v>
      </c>
      <c r="S2794">
        <f t="shared" si="815"/>
        <v>33.866958969648408</v>
      </c>
      <c r="T2794">
        <f t="shared" si="798"/>
        <v>-0.65344976573819369</v>
      </c>
    </row>
    <row r="2795" spans="1:20" x14ac:dyDescent="0.25">
      <c r="A2795">
        <f t="shared" si="799"/>
        <v>213600.99003713721</v>
      </c>
      <c r="B2795">
        <f t="shared" si="816"/>
        <v>33995.653413733075</v>
      </c>
      <c r="C2795" t="str">
        <f t="shared" si="800"/>
        <v>-0.21419381400749-0.90101156894176i</v>
      </c>
      <c r="D2795" t="str">
        <f t="shared" si="801"/>
        <v>3.47054794056444-0.630324728212842i</v>
      </c>
      <c r="E2795" t="str">
        <f t="shared" si="802"/>
        <v>266.802968105618-134.96545874607i</v>
      </c>
      <c r="F2795" t="str">
        <f t="shared" si="803"/>
        <v>2.90868685499573-4.45306266431229i</v>
      </c>
      <c r="G2795" t="str">
        <f t="shared" si="804"/>
        <v>0.999579693202866-0.0204970763605584i</v>
      </c>
      <c r="H2795" t="str">
        <f t="shared" si="805"/>
        <v>1.17348244259083-45.5198995194374i</v>
      </c>
      <c r="I2795" t="str">
        <f t="shared" si="806"/>
        <v>-1.34929072480357-0.931815277366996i</v>
      </c>
      <c r="K2795" t="str">
        <f t="shared" si="807"/>
        <v>0.00282979829942856-0.00642981926907848i</v>
      </c>
      <c r="L2795" t="str">
        <f t="shared" si="808"/>
        <v>0.000833333333333333-0.0237164449884111i</v>
      </c>
      <c r="M2795" t="str">
        <f t="shared" si="809"/>
        <v>0.005-0.00834514481410402i</v>
      </c>
      <c r="N2795">
        <f t="shared" si="810"/>
        <v>76.62752847437369</v>
      </c>
      <c r="O2795">
        <f t="shared" si="811"/>
        <v>0.66664165944419795</v>
      </c>
      <c r="P2795" s="3">
        <f t="shared" si="812"/>
        <v>-0.66664165944419795</v>
      </c>
      <c r="Q2795" s="3">
        <f t="shared" si="813"/>
        <v>-103.37247152562631</v>
      </c>
      <c r="R2795">
        <f t="shared" si="814"/>
        <v>76.62752847437369</v>
      </c>
      <c r="S2795">
        <f t="shared" si="815"/>
        <v>33.995653413733073</v>
      </c>
      <c r="T2795">
        <f t="shared" si="798"/>
        <v>-0.66664165944419795</v>
      </c>
    </row>
    <row r="2796" spans="1:20" x14ac:dyDescent="0.25">
      <c r="A2796">
        <f t="shared" si="799"/>
        <v>214412.6737992783</v>
      </c>
      <c r="B2796">
        <f t="shared" si="816"/>
        <v>34124.836896705259</v>
      </c>
      <c r="C2796" t="str">
        <f t="shared" si="800"/>
        <v>-0.218769252141763-0.898415564646958i</v>
      </c>
      <c r="D2796" t="str">
        <f t="shared" si="801"/>
        <v>3.47049037214304-0.629165960795065i</v>
      </c>
      <c r="E2796" t="str">
        <f t="shared" si="802"/>
        <v>266.245693378114-136.9838323967i</v>
      </c>
      <c r="F2796" t="str">
        <f t="shared" si="803"/>
        <v>2.90867754606153-4.4366573346763i</v>
      </c>
      <c r="G2796" t="str">
        <f t="shared" si="804"/>
        <v>0.999576494157366-0.0205748994028022i</v>
      </c>
      <c r="H2796" t="str">
        <f t="shared" si="805"/>
        <v>1.16309968998745-45.3288958930578i</v>
      </c>
      <c r="I2796" t="str">
        <f t="shared" si="806"/>
        <v>-1.33870182804909-0.927608713023543i</v>
      </c>
      <c r="K2796" t="str">
        <f t="shared" si="807"/>
        <v>0.00282846508065071-0.00640815566676808i</v>
      </c>
      <c r="L2796" t="str">
        <f t="shared" si="808"/>
        <v>0.000833333333333333-0.0236266636664785i</v>
      </c>
      <c r="M2796" t="str">
        <f t="shared" si="809"/>
        <v>0.005-0.00831355331152025i</v>
      </c>
      <c r="N2796">
        <f t="shared" si="810"/>
        <v>76.314499635515119</v>
      </c>
      <c r="O2796">
        <f t="shared" si="811"/>
        <v>0.6802854552316302</v>
      </c>
      <c r="P2796" s="3">
        <f t="shared" si="812"/>
        <v>-0.6802854552316302</v>
      </c>
      <c r="Q2796" s="3">
        <f t="shared" si="813"/>
        <v>-103.68550036448488</v>
      </c>
      <c r="R2796">
        <f t="shared" si="814"/>
        <v>76.314499635515119</v>
      </c>
      <c r="S2796">
        <f t="shared" si="815"/>
        <v>34.124836896705261</v>
      </c>
      <c r="T2796">
        <f t="shared" ref="T2796:T2859" si="817">P2796</f>
        <v>-0.6802854552316302</v>
      </c>
    </row>
    <row r="2797" spans="1:20" x14ac:dyDescent="0.25">
      <c r="A2797">
        <f t="shared" ref="A2797:A2860" si="818">2*PI()*B2797</f>
        <v>215227.44195971556</v>
      </c>
      <c r="B2797">
        <f t="shared" si="816"/>
        <v>34254.511276912737</v>
      </c>
      <c r="C2797" t="str">
        <f t="shared" ref="C2797:C2860" si="819">IMPRODUCT(D2797,E2797,$C$40,,K2797,$C$41)</f>
        <v>-0.22336132536052-0.895738482117252i</v>
      </c>
      <c r="D2797" t="str">
        <f t="shared" ref="D2797:D2860" si="820">IMDIV(IMPRODUCT($C$37,$C$38,COMPLEX(1,A2797/$C$38)),IMSUM(-1*A2797*A2797/$C$39,COMPLEX(0,1*A2797)))</f>
        <v>3.47043236730203-0.628016203111724i</v>
      </c>
      <c r="E2797" t="str">
        <f t="shared" ref="E2797:E2860" si="821">IMDIV(IMPRODUCT(IMSUM(F2797,G2797),$C$29,H2797),IMSUM(1,I2797))</f>
        <v>265.65064684964-139.007562267807i</v>
      </c>
      <c r="F2797" t="str">
        <f t="shared" ref="F2797:F2860" si="822">IMDIV(IMPRODUCT($C$14,$C$15,COMPLEX(1,A2797/$C$15)),IMSUM(-1*A2797*A2797/$C$16,COMPLEX(0,A2797)))</f>
        <v>2.90866816630526-4.42031582492875i</v>
      </c>
      <c r="G2797" t="str">
        <f t="shared" ref="G2797:G2860" si="823">IMDIV(1,COMPLEX(1,A2797*$C$9*$C$10))</f>
        <v>0.999573270773637-0.0206530174195119i</v>
      </c>
      <c r="H2797" t="str">
        <f t="shared" ref="H2797:H2860" si="824">IMDIV($C$3,IMSUM(K2797,COMPLEX(0,$C$28*A2797)))</f>
        <v>1.15281734183647-45.1388407350989i</v>
      </c>
      <c r="I2797" t="str">
        <f t="shared" ref="I2797:I2860" si="825">IMPRODUCT(F2797,$C$29,H2797,$C$31)</f>
        <v>-1.32820127294938-0.923426638863886i</v>
      </c>
      <c r="K2797" t="str">
        <f t="shared" ref="K2797:K2860" si="826">IF($C$26&lt;=0,IMDIV(1,IMSUM(IMDIV(1,L2797),1/$C$18)),IMDIV(1,IMSUM(IMDIV(1,L2797),1/$C$18,IMDIV(1,M2797))))</f>
        <v>0.00282713483965011-0.00638658271840232i</v>
      </c>
      <c r="L2797" t="str">
        <f t="shared" ref="L2797:L2860" si="827">IMSUM($C$21/$C$22,IMDIV(1,COMPLEX(0,$C$20*$C$22*A2797)))</f>
        <v>0.000833333333333333-0.0235372222220347i</v>
      </c>
      <c r="M2797" t="str">
        <f t="shared" ref="M2797:M2860" si="828">IMSUM($C$25/$C$26,IMDIV(1,COMPLEX(0,$C$24*$C$26*A2797)))</f>
        <v>0.005-0.00828208140219194i</v>
      </c>
      <c r="N2797">
        <f t="shared" ref="N2797:N2860" si="829">ABS(R2797)</f>
        <v>75.99827536451113</v>
      </c>
      <c r="O2797">
        <f t="shared" ref="O2797:O2860" si="830">ABS(P2797)</f>
        <v>0.6943925294709421</v>
      </c>
      <c r="P2797" s="3">
        <f t="shared" ref="P2797:P2860" si="831">20*LOG10(IMABS(C2797))</f>
        <v>-0.6943925294709421</v>
      </c>
      <c r="Q2797" s="3">
        <f t="shared" ref="Q2797:Q2860" si="832">IMARGUMENT(C2797)*180/PI()</f>
        <v>-104.00172463548887</v>
      </c>
      <c r="R2797">
        <f t="shared" ref="R2797:R2860" si="833">IF(Q2797&lt;0,Q2797+180,Q2797-180)</f>
        <v>75.99827536451113</v>
      </c>
      <c r="S2797">
        <f t="shared" ref="S2797:S2860" si="834">B2797/1000</f>
        <v>34.254511276912737</v>
      </c>
      <c r="T2797">
        <f t="shared" si="817"/>
        <v>-0.6943925294709421</v>
      </c>
    </row>
    <row r="2798" spans="1:20" x14ac:dyDescent="0.25">
      <c r="A2798">
        <f t="shared" si="818"/>
        <v>216045.30623916248</v>
      </c>
      <c r="B2798">
        <f t="shared" ref="B2798:B2861" si="835">B2797*(1+B$42)</f>
        <v>34384.678419765005</v>
      </c>
      <c r="C2798" t="str">
        <f t="shared" si="819"/>
        <v>-0.227967895903075-0.892979119524173i</v>
      </c>
      <c r="D2798" t="str">
        <f t="shared" si="820"/>
        <v>3.47037392274778-0.626875438155751i</v>
      </c>
      <c r="E2798" t="str">
        <f t="shared" si="821"/>
        <v>265.017335558229-141.035730167885i</v>
      </c>
      <c r="F2798" t="str">
        <f t="shared" si="822"/>
        <v>2.90865871518861-4.40403789995822i</v>
      </c>
      <c r="G2798" t="str">
        <f t="shared" si="823"/>
        <v>0.999570022866673-0.0207314315229808i</v>
      </c>
      <c r="H2798" t="str">
        <f t="shared" si="824"/>
        <v>1.14263426868896-44.9497276149342i</v>
      </c>
      <c r="I2798" t="str">
        <f t="shared" si="825"/>
        <v>-1.31778825727739-0.919268846026752i</v>
      </c>
      <c r="K2798" t="str">
        <f t="shared" si="826"/>
        <v>0.00282580750518517-0.0063651001024956i</v>
      </c>
      <c r="L2798" t="str">
        <f t="shared" si="827"/>
        <v>0.000833333333333333-0.0234481193684347i</v>
      </c>
      <c r="M2798" t="str">
        <f t="shared" si="828"/>
        <v>0.005-0.00825072863338506i</v>
      </c>
      <c r="N2798">
        <f t="shared" si="829"/>
        <v>75.678892722748131</v>
      </c>
      <c r="O2798">
        <f t="shared" si="830"/>
        <v>0.70897422550572053</v>
      </c>
      <c r="P2798" s="3">
        <f t="shared" si="831"/>
        <v>-0.70897422550572053</v>
      </c>
      <c r="Q2798" s="3">
        <f t="shared" si="832"/>
        <v>-104.32110727725187</v>
      </c>
      <c r="R2798">
        <f t="shared" si="833"/>
        <v>75.678892722748131</v>
      </c>
      <c r="S2798">
        <f t="shared" si="834"/>
        <v>34.384678419765002</v>
      </c>
      <c r="T2798">
        <f t="shared" si="817"/>
        <v>-0.70897422550572053</v>
      </c>
    </row>
    <row r="2799" spans="1:20" x14ac:dyDescent="0.25">
      <c r="A2799">
        <f t="shared" si="818"/>
        <v>216866.27840287128</v>
      </c>
      <c r="B2799">
        <f t="shared" si="835"/>
        <v>34515.34019776011</v>
      </c>
      <c r="C2799" t="str">
        <f t="shared" si="819"/>
        <v>-0.232586759808822-0.890136333576168i</v>
      </c>
      <c r="D2799" t="str">
        <f t="shared" si="820"/>
        <v>3.47031503516198-0.625743649044106i</v>
      </c>
      <c r="E2799" t="str">
        <f t="shared" si="821"/>
        <v>264.345292106525-143.067389664741i</v>
      </c>
      <c r="F2799" t="str">
        <f t="shared" si="822"/>
        <v>2.90864919216911-4.38782332556752i</v>
      </c>
      <c r="G2799" t="str">
        <f t="shared" si="823"/>
        <v>0.999566750250065-0.0208101428296304i</v>
      </c>
      <c r="H2799" t="str">
        <f t="shared" si="824"/>
        <v>1.13254935626628-44.7615501642682i</v>
      </c>
      <c r="I2799" t="str">
        <f t="shared" si="825"/>
        <v>-1.30746198711685-0.915135128156913i</v>
      </c>
      <c r="K2799" t="str">
        <f t="shared" si="826"/>
        <v>0.00282448300625443-0.00634370749869047i</v>
      </c>
      <c r="L2799" t="str">
        <f t="shared" si="827"/>
        <v>0.000833333333333333-0.0233593538239039i</v>
      </c>
      <c r="M2799" t="str">
        <f t="shared" si="828"/>
        <v>0.005-0.00821949455407954i</v>
      </c>
      <c r="N2799">
        <f t="shared" si="829"/>
        <v>75.356391069904817</v>
      </c>
      <c r="O2799">
        <f t="shared" si="830"/>
        <v>0.72404184132328908</v>
      </c>
      <c r="P2799" s="3">
        <f t="shared" si="831"/>
        <v>-0.72404184132328908</v>
      </c>
      <c r="Q2799" s="3">
        <f t="shared" si="832"/>
        <v>-104.64360893009518</v>
      </c>
      <c r="R2799">
        <f t="shared" si="833"/>
        <v>75.356391069904817</v>
      </c>
      <c r="S2799">
        <f t="shared" si="834"/>
        <v>34.515340197760111</v>
      </c>
      <c r="T2799">
        <f t="shared" si="817"/>
        <v>-0.72404184132328908</v>
      </c>
    </row>
    <row r="2800" spans="1:20" x14ac:dyDescent="0.25">
      <c r="A2800">
        <f t="shared" si="818"/>
        <v>217690.37026080218</v>
      </c>
      <c r="B2800">
        <f t="shared" si="835"/>
        <v>34646.4984905116</v>
      </c>
      <c r="C2800" t="str">
        <f t="shared" si="819"/>
        <v>-0.237215648450528-0.887209043265492i</v>
      </c>
      <c r="D2800" t="str">
        <f t="shared" si="820"/>
        <v>3.47025570120151-0.624620819017518i</v>
      </c>
      <c r="E2800" t="str">
        <f t="shared" si="821"/>
        <v>263.634076267332-145.101566768692i</v>
      </c>
      <c r="F2800" t="str">
        <f t="shared" si="822"/>
        <v>2.90863959670022-4.37167186847046i</v>
      </c>
      <c r="G2800" t="str">
        <f t="shared" si="823"/>
        <v>0.999563452735988-0.0208891524600252i</v>
      </c>
      <c r="H2800" t="str">
        <f t="shared" si="824"/>
        <v>1.12256150521949-44.5743020763535i</v>
      </c>
      <c r="I2800" t="str">
        <f t="shared" si="825"/>
        <v>-1.29722167676038-0.911025281367628i</v>
      </c>
      <c r="K2800" t="str">
        <f t="shared" si="826"/>
        <v>0.00282316127209355-0.00632240458775193i</v>
      </c>
      <c r="L2800" t="str">
        <f t="shared" si="827"/>
        <v>0.000833333333333333-0.0232709243115201i</v>
      </c>
      <c r="M2800" t="str">
        <f t="shared" si="828"/>
        <v>0.005-0.00818837871496269i</v>
      </c>
      <c r="N2800">
        <f t="shared" si="829"/>
        <v>75.030812081266916</v>
      </c>
      <c r="O2800">
        <f t="shared" si="830"/>
        <v>0.73960661690552021</v>
      </c>
      <c r="P2800" s="3">
        <f t="shared" si="831"/>
        <v>-0.73960661690552021</v>
      </c>
      <c r="Q2800" s="3">
        <f t="shared" si="832"/>
        <v>-104.96918791873308</v>
      </c>
      <c r="R2800">
        <f t="shared" si="833"/>
        <v>75.030812081266916</v>
      </c>
      <c r="S2800">
        <f t="shared" si="834"/>
        <v>34.646498490511597</v>
      </c>
      <c r="T2800">
        <f t="shared" si="817"/>
        <v>-0.73960661690552021</v>
      </c>
    </row>
    <row r="2801" spans="1:20" x14ac:dyDescent="0.25">
      <c r="A2801">
        <f t="shared" si="818"/>
        <v>218517.59366779326</v>
      </c>
      <c r="B2801">
        <f t="shared" si="835"/>
        <v>34778.155184775547</v>
      </c>
      <c r="C2801" t="str">
        <f t="shared" si="819"/>
        <v>-0.241852230290724-0.884196233600895i</v>
      </c>
      <c r="D2801" t="str">
        <f t="shared" si="820"/>
        <v>3.4701959174983-0.623506931440161i</v>
      </c>
      <c r="E2801" t="str">
        <f t="shared" si="821"/>
        <v>262.883276581689-147.137260711767i</v>
      </c>
      <c r="F2801" t="str">
        <f t="shared" si="822"/>
        <v>2.90862992823124-4.35558329628839i</v>
      </c>
      <c r="G2801" t="str">
        <f t="shared" si="823"/>
        <v>0.999560130135194-0.0209684615388873i</v>
      </c>
      <c r="H2801" t="str">
        <f t="shared" si="824"/>
        <v>1.11266963089266-44.3879771052087i</v>
      </c>
      <c r="I2801" t="str">
        <f t="shared" si="825"/>
        <v>-1.28706654860876-0.906939104203451i</v>
      </c>
      <c r="K2801" t="str">
        <f t="shared" si="826"/>
        <v>0.00282184223217238-0.00630119105156203i</v>
      </c>
      <c r="L2801" t="str">
        <f t="shared" si="827"/>
        <v>0.000833333333333333-0.0231828295591952i</v>
      </c>
      <c r="M2801" t="str">
        <f t="shared" si="828"/>
        <v>0.005-0.00815738066842269i</v>
      </c>
      <c r="N2801">
        <f t="shared" si="829"/>
        <v>74.702199761652437</v>
      </c>
      <c r="O2801">
        <f t="shared" si="830"/>
        <v>0.75567972127713323</v>
      </c>
      <c r="P2801" s="3">
        <f t="shared" si="831"/>
        <v>-0.75567972127713323</v>
      </c>
      <c r="Q2801" s="3">
        <f t="shared" si="832"/>
        <v>-105.29780023834756</v>
      </c>
      <c r="R2801">
        <f t="shared" si="833"/>
        <v>74.702199761652437</v>
      </c>
      <c r="S2801">
        <f t="shared" si="834"/>
        <v>34.778155184775549</v>
      </c>
      <c r="T2801">
        <f t="shared" si="817"/>
        <v>-0.75567972127713323</v>
      </c>
    </row>
    <row r="2802" spans="1:20" x14ac:dyDescent="0.25">
      <c r="A2802">
        <f t="shared" si="818"/>
        <v>219347.96052373087</v>
      </c>
      <c r="B2802">
        <f t="shared" si="835"/>
        <v>34910.312174477694</v>
      </c>
      <c r="C2802" t="str">
        <f t="shared" si="819"/>
        <v>-0.24649411286416-0.881096959311947i</v>
      </c>
      <c r="D2802" t="str">
        <f t="shared" si="820"/>
        <v>3.47013568065906-0.622401969799354i</v>
      </c>
      <c r="E2802" t="str">
        <f t="shared" si="821"/>
        <v>262.092511943465-149.173444824175i</v>
      </c>
      <c r="F2802" t="str">
        <f t="shared" si="822"/>
        <v>2.9086201862073-4.33955737754691i</v>
      </c>
      <c r="G2802" t="str">
        <f t="shared" si="823"/>
        <v>0.999556782256998-0.0210480711951106i</v>
      </c>
      <c r="H2802" t="str">
        <f t="shared" si="824"/>
        <v>1.10287266309098-44.2025690648596i</v>
      </c>
      <c r="I2802" t="str">
        <f t="shared" si="825"/>
        <v>-1.276995833072-0.902876397603969i</v>
      </c>
      <c r="K2802" t="str">
        <f t="shared" si="826"/>
        <v>0.0028205258161917-0.00628006657311399i</v>
      </c>
      <c r="L2802" t="str">
        <f t="shared" si="827"/>
        <v>0.000833333333333333-0.0230950682996565i</v>
      </c>
      <c r="M2802" t="str">
        <f t="shared" si="828"/>
        <v>0.005-0.00812649996854223i</v>
      </c>
      <c r="N2802">
        <f t="shared" si="829"/>
        <v>74.37060045581876</v>
      </c>
      <c r="O2802">
        <f t="shared" si="830"/>
        <v>0.7722722392764525</v>
      </c>
      <c r="P2802" s="3">
        <f t="shared" si="831"/>
        <v>-0.7722722392764525</v>
      </c>
      <c r="Q2802" s="3">
        <f t="shared" si="832"/>
        <v>-105.62939954418124</v>
      </c>
      <c r="R2802">
        <f t="shared" si="833"/>
        <v>74.37060045581876</v>
      </c>
      <c r="S2802">
        <f t="shared" si="834"/>
        <v>34.910312174477696</v>
      </c>
      <c r="T2802">
        <f t="shared" si="817"/>
        <v>-0.7722722392764525</v>
      </c>
    </row>
    <row r="2803" spans="1:20" x14ac:dyDescent="0.25">
      <c r="A2803">
        <f t="shared" si="818"/>
        <v>220181.48277372107</v>
      </c>
      <c r="B2803">
        <f t="shared" si="835"/>
        <v>35042.97136074071</v>
      </c>
      <c r="C2803" t="str">
        <f t="shared" si="819"/>
        <v>-0.251138844989613-0.877910348510783i</v>
      </c>
      <c r="D2803" t="str">
        <f t="shared" si="820"/>
        <v>3.47007498726516-0.621305917705275i</v>
      </c>
      <c r="E2803" t="str">
        <f t="shared" si="821"/>
        <v>261.261433164165-151.209067509306i</v>
      </c>
      <c r="F2803" t="str">
        <f t="shared" si="822"/>
        <v>2.90861037006931-4.32359388167249i</v>
      </c>
      <c r="G2803" t="str">
        <f t="shared" si="823"/>
        <v>0.999553408909267-0.0211279825617763i</v>
      </c>
      <c r="H2803" t="str">
        <f t="shared" si="824"/>
        <v>1.09316954585278-44.0180718285819i</v>
      </c>
      <c r="I2803" t="str">
        <f t="shared" si="825"/>
        <v>-1.26700876847157-0.898836964867953i</v>
      </c>
      <c r="K2803" t="str">
        <f t="shared" si="826"/>
        <v>0.00281921195408068-0.00625903083650704i</v>
      </c>
      <c r="L2803" t="str">
        <f t="shared" si="827"/>
        <v>0.000833333333333333-0.0230076392704289i</v>
      </c>
      <c r="M2803" t="str">
        <f t="shared" si="828"/>
        <v>0.005-0.00809573617109204i</v>
      </c>
      <c r="N2803">
        <f t="shared" si="829"/>
        <v>74.036062855162925</v>
      </c>
      <c r="O2803">
        <f t="shared" si="830"/>
        <v>0.78939515806800076</v>
      </c>
      <c r="P2803" s="3">
        <f t="shared" si="831"/>
        <v>-0.78939515806800076</v>
      </c>
      <c r="Q2803" s="3">
        <f t="shared" si="832"/>
        <v>-105.96393714483708</v>
      </c>
      <c r="R2803">
        <f t="shared" si="833"/>
        <v>74.036062855162925</v>
      </c>
      <c r="S2803">
        <f t="shared" si="834"/>
        <v>35.042971360740708</v>
      </c>
      <c r="T2803">
        <f t="shared" si="817"/>
        <v>-0.78939515806800076</v>
      </c>
    </row>
    <row r="2804" spans="1:20" x14ac:dyDescent="0.25">
      <c r="A2804">
        <f t="shared" si="818"/>
        <v>221018.17240826119</v>
      </c>
      <c r="B2804">
        <f t="shared" si="835"/>
        <v>35176.134651911525</v>
      </c>
      <c r="C2804" t="str">
        <f t="shared" si="819"/>
        <v>-0.255783919212228-0.874635606295977i</v>
      </c>
      <c r="D2804" t="str">
        <f t="shared" si="820"/>
        <v>3.4700138338724-0.620218758890643i</v>
      </c>
      <c r="E2804" t="str">
        <f t="shared" si="821"/>
        <v>260.389724511525-153.243053317742i</v>
      </c>
      <c r="F2804" t="str">
        <f t="shared" si="822"/>
        <v>2.90860047925394-4.3076925789892i</v>
      </c>
      <c r="G2804" t="str">
        <f t="shared" si="823"/>
        <v>0.999550009898412-0.021208196776167i</v>
      </c>
      <c r="H2804" t="str">
        <f t="shared" si="824"/>
        <v>1.08355923722579-43.8344793281609i</v>
      </c>
      <c r="I2804" t="str">
        <f t="shared" si="825"/>
        <v>-1.25710460094426-0.894820611618262i</v>
      </c>
      <c r="K2804" t="str">
        <f t="shared" si="826"/>
        <v>0.0028179005759936-0.00623808352694061i</v>
      </c>
      <c r="L2804" t="str">
        <f t="shared" si="827"/>
        <v>0.000833333333333333-0.0229205412138163i</v>
      </c>
      <c r="M2804" t="str">
        <f t="shared" si="828"/>
        <v>0.005-0.00806508883352465i</v>
      </c>
      <c r="N2804">
        <f t="shared" si="829"/>
        <v>73.698638000592226</v>
      </c>
      <c r="O2804">
        <f t="shared" si="830"/>
        <v>0.80705935342622559</v>
      </c>
      <c r="P2804" s="3">
        <f t="shared" si="831"/>
        <v>-0.80705935342622559</v>
      </c>
      <c r="Q2804" s="3">
        <f t="shared" si="832"/>
        <v>-106.30136199940777</v>
      </c>
      <c r="R2804">
        <f t="shared" si="833"/>
        <v>73.698638000592226</v>
      </c>
      <c r="S2804">
        <f t="shared" si="834"/>
        <v>35.176134651911525</v>
      </c>
      <c r="T2804">
        <f t="shared" si="817"/>
        <v>-0.80705935342622559</v>
      </c>
    </row>
    <row r="2805" spans="1:20" x14ac:dyDescent="0.25">
      <c r="A2805">
        <f t="shared" si="818"/>
        <v>221858.04146341261</v>
      </c>
      <c r="B2805">
        <f t="shared" si="835"/>
        <v>35309.803963588791</v>
      </c>
      <c r="C2805" t="str">
        <f t="shared" si="819"/>
        <v>-0.260426774477497-0.871272018283255i</v>
      </c>
      <c r="D2805" t="str">
        <f t="shared" si="820"/>
        <v>3.46995221701086-0.619140477210429i</v>
      </c>
      <c r="E2805" t="str">
        <f t="shared" si="821"/>
        <v>259.477105215176-155.274304120621i</v>
      </c>
      <c r="F2805" t="str">
        <f t="shared" si="822"/>
        <v>2.90859051319357-4.29185324071531i</v>
      </c>
      <c r="G2805" t="str">
        <f t="shared" si="823"/>
        <v>0.999546585029374-0.0212887149797817i</v>
      </c>
      <c r="H2805" t="str">
        <f t="shared" si="824"/>
        <v>1.07404070904749-43.6517855531612i</v>
      </c>
      <c r="I2805" t="str">
        <f t="shared" si="825"/>
        <v>-1.2472825843473-0.89082714576733i</v>
      </c>
      <c r="K2805" t="str">
        <f t="shared" si="826"/>
        <v>0.002816591612307-0.00621722433070873i</v>
      </c>
      <c r="L2805" t="str">
        <f t="shared" si="827"/>
        <v>0.000833333333333333-0.0228337728768842i</v>
      </c>
      <c r="M2805" t="str">
        <f t="shared" si="828"/>
        <v>0.005-0.00803455751496783i</v>
      </c>
      <c r="N2805">
        <f t="shared" si="829"/>
        <v>73.358379281399664</v>
      </c>
      <c r="O2805">
        <f t="shared" si="830"/>
        <v>0.82527557581509847</v>
      </c>
      <c r="P2805" s="3">
        <f t="shared" si="831"/>
        <v>-0.82527557581509847</v>
      </c>
      <c r="Q2805" s="3">
        <f t="shared" si="832"/>
        <v>-106.64162071860034</v>
      </c>
      <c r="R2805">
        <f t="shared" si="833"/>
        <v>73.358379281399664</v>
      </c>
      <c r="S2805">
        <f t="shared" si="834"/>
        <v>35.309803963588791</v>
      </c>
      <c r="T2805">
        <f t="shared" si="817"/>
        <v>-0.82527557581509847</v>
      </c>
    </row>
    <row r="2806" spans="1:20" x14ac:dyDescent="0.25">
      <c r="A2806">
        <f t="shared" si="818"/>
        <v>222701.10202097357</v>
      </c>
      <c r="B2806">
        <f t="shared" si="835"/>
        <v>35443.981218650428</v>
      </c>
      <c r="C2806" t="str">
        <f t="shared" si="819"/>
        <v>-0.265064799036148-0.867818954047182i</v>
      </c>
      <c r="D2806" t="str">
        <f t="shared" si="820"/>
        <v>3.4698901331847-0.618071056641574i</v>
      </c>
      <c r="E2806" t="str">
        <f t="shared" si="821"/>
        <v>258.523330932597-157.301700381983i</v>
      </c>
      <c r="F2806" t="str">
        <f t="shared" si="822"/>
        <v>2.90858047131633-4.27607563896014i</v>
      </c>
      <c r="G2806" t="str">
        <f t="shared" si="823"/>
        <v>0.999543134105615-0.0213695383183506i</v>
      </c>
      <c r="H2806" t="str">
        <f t="shared" si="824"/>
        <v>1.06461294672941-43.4699845502058i</v>
      </c>
      <c r="I2806" t="str">
        <f t="shared" si="825"/>
        <v>-1.23754198016496-0.886856377483252i</v>
      </c>
      <c r="K2806" t="str">
        <f t="shared" si="826"/>
        <v>0.00281528499361701-0.00619645293519456i</v>
      </c>
      <c r="L2806" t="str">
        <f t="shared" si="827"/>
        <v>0.000833333333333333-0.0227473330114407i</v>
      </c>
      <c r="M2806" t="str">
        <f t="shared" si="828"/>
        <v>0.005-0.00800414177621818i</v>
      </c>
      <c r="N2806">
        <f t="shared" si="829"/>
        <v>73.015342430028198</v>
      </c>
      <c r="O2806">
        <f t="shared" si="830"/>
        <v>0.84405443629393817</v>
      </c>
      <c r="P2806" s="3">
        <f t="shared" si="831"/>
        <v>-0.84405443629393817</v>
      </c>
      <c r="Q2806" s="3">
        <f t="shared" si="832"/>
        <v>-106.9846575699718</v>
      </c>
      <c r="R2806">
        <f t="shared" si="833"/>
        <v>73.015342430028198</v>
      </c>
      <c r="S2806">
        <f t="shared" si="834"/>
        <v>35.443981218650428</v>
      </c>
      <c r="T2806">
        <f t="shared" si="817"/>
        <v>-0.84405443629393817</v>
      </c>
    </row>
    <row r="2807" spans="1:20" x14ac:dyDescent="0.25">
      <c r="A2807">
        <f t="shared" si="818"/>
        <v>223547.36620865329</v>
      </c>
      <c r="B2807">
        <f t="shared" si="835"/>
        <v>35578.668347281302</v>
      </c>
      <c r="C2807" t="str">
        <f t="shared" si="819"/>
        <v>-0.269695333578641-0.864275870457702i</v>
      </c>
      <c r="D2807" t="str">
        <f t="shared" si="820"/>
        <v>3.46982757887197-0.61701048128267i</v>
      </c>
      <c r="E2807" t="str">
        <f t="shared" si="821"/>
        <v>257.528195168412-159.324102529396i</v>
      </c>
      <c r="F2807" t="str">
        <f t="shared" si="822"/>
        <v>2.90857035304596-4.26035954672065i</v>
      </c>
      <c r="G2807" t="str">
        <f t="shared" si="823"/>
        <v>0.999539656929106-0.0214506679418498i</v>
      </c>
      <c r="H2807" t="str">
        <f t="shared" si="824"/>
        <v>1.05527494904539-43.2890704222689i</v>
      </c>
      <c r="I2807" t="str">
        <f t="shared" si="825"/>
        <v>-1.22788205741645-0.882908119156464i</v>
      </c>
      <c r="K2807" t="str">
        <f t="shared" si="826"/>
        <v>0.00281398065073629-0.00617576902886495i</v>
      </c>
      <c r="L2807" t="str">
        <f t="shared" si="827"/>
        <v>0.000833333333333333-0.0226612203740194i</v>
      </c>
      <c r="M2807" t="str">
        <f t="shared" si="828"/>
        <v>0.005-0.00797384117973521i</v>
      </c>
      <c r="N2807">
        <f t="shared" si="829"/>
        <v>72.669585512584035</v>
      </c>
      <c r="O2807">
        <f t="shared" si="830"/>
        <v>0.86340639227990956</v>
      </c>
      <c r="P2807" s="3">
        <f t="shared" si="831"/>
        <v>-0.86340639227990956</v>
      </c>
      <c r="Q2807" s="3">
        <f t="shared" si="832"/>
        <v>-107.33041448741596</v>
      </c>
      <c r="R2807">
        <f t="shared" si="833"/>
        <v>72.669585512584035</v>
      </c>
      <c r="S2807">
        <f t="shared" si="834"/>
        <v>35.578668347281301</v>
      </c>
      <c r="T2807">
        <f t="shared" si="817"/>
        <v>-0.86340639227990956</v>
      </c>
    </row>
    <row r="2808" spans="1:20" x14ac:dyDescent="0.25">
      <c r="A2808">
        <f t="shared" si="818"/>
        <v>224396.84620024616</v>
      </c>
      <c r="B2808">
        <f t="shared" si="835"/>
        <v>35713.867287000969</v>
      </c>
      <c r="C2808" t="str">
        <f t="shared" si="819"/>
        <v>-0.274315674596367-0.860642314895172i</v>
      </c>
      <c r="D2808" t="str">
        <f t="shared" si="820"/>
        <v>3.46976455052438-0.615958735353675i</v>
      </c>
      <c r="E2808" t="str">
        <f t="shared" si="821"/>
        <v>256.491530640014-161.340352421569i</v>
      </c>
      <c r="F2808" t="str">
        <f t="shared" si="822"/>
        <v>2.90856015780181-4.24470473787819i</v>
      </c>
      <c r="G2808" t="str">
        <f t="shared" si="823"/>
        <v>0.999536153300314-0.0215321050045167i</v>
      </c>
      <c r="H2808" t="str">
        <f t="shared" si="824"/>
        <v>1.04602572792343-43.1090373279742i</v>
      </c>
      <c r="I2808" t="str">
        <f t="shared" si="825"/>
        <v>-1.21830209256506-0.878982185366942i</v>
      </c>
      <c r="K2808" t="str">
        <f t="shared" si="826"/>
        <v>0.00281267851469127-0.00615517230126462i</v>
      </c>
      <c r="L2808" t="str">
        <f t="shared" si="827"/>
        <v>0.000833333333333333-0.0225754337258612i</v>
      </c>
      <c r="M2808" t="str">
        <f t="shared" si="828"/>
        <v>0.005-0.00794365528963457i</v>
      </c>
      <c r="N2808">
        <f t="shared" si="829"/>
        <v>72.321168914993279</v>
      </c>
      <c r="O2808">
        <f t="shared" si="830"/>
        <v>0.88334173320069453</v>
      </c>
      <c r="P2808" s="3">
        <f t="shared" si="831"/>
        <v>-0.88334173320069453</v>
      </c>
      <c r="Q2808" s="3">
        <f t="shared" si="832"/>
        <v>-107.67883108500672</v>
      </c>
      <c r="R2808">
        <f t="shared" si="833"/>
        <v>72.321168914993279</v>
      </c>
      <c r="S2808">
        <f t="shared" si="834"/>
        <v>35.713867287000966</v>
      </c>
      <c r="T2808">
        <f t="shared" si="817"/>
        <v>-0.88334173320069453</v>
      </c>
    </row>
    <row r="2809" spans="1:20" x14ac:dyDescent="0.25">
      <c r="A2809">
        <f t="shared" si="818"/>
        <v>225249.55421580712</v>
      </c>
      <c r="B2809">
        <f t="shared" si="835"/>
        <v>35849.579982691575</v>
      </c>
      <c r="C2809" t="str">
        <f t="shared" si="819"/>
        <v>-0.278923077965571-0.856917928327603i</v>
      </c>
      <c r="D2809" t="str">
        <f t="shared" si="820"/>
        <v>3.46970104456717-0.614915803195624i</v>
      </c>
      <c r="E2809" t="str">
        <f t="shared" si="821"/>
        <v>255.413210582478-163.349274911095i</v>
      </c>
      <c r="F2809" t="str">
        <f t="shared" si="822"/>
        <v>2.90854988499889-4.2291109871953i</v>
      </c>
      <c r="G2809" t="str">
        <f t="shared" si="823"/>
        <v>0.999532623018194-0.0216138506648645i</v>
      </c>
      <c r="H2809" t="str">
        <f t="shared" si="824"/>
        <v>1.03686430824156-42.9298794809096i</v>
      </c>
      <c r="I2809" t="str">
        <f t="shared" si="825"/>
        <v>-1.20880136942879-0.8750783928521i</v>
      </c>
      <c r="K2809" t="str">
        <f t="shared" si="826"/>
        <v>0.00281137851671937-0.00613466244301084i</v>
      </c>
      <c r="L2809" t="str">
        <f t="shared" si="827"/>
        <v>0.000833333333333333-0.0224899718328962i</v>
      </c>
      <c r="M2809" t="str">
        <f t="shared" si="828"/>
        <v>0.005-0.00791358367168216i</v>
      </c>
      <c r="N2809">
        <f t="shared" si="829"/>
        <v>71.970155324701224</v>
      </c>
      <c r="O2809">
        <f t="shared" si="830"/>
        <v>0.90387056607045657</v>
      </c>
      <c r="P2809" s="3">
        <f t="shared" si="831"/>
        <v>-0.90387056607045657</v>
      </c>
      <c r="Q2809" s="3">
        <f t="shared" si="832"/>
        <v>-108.02984467529878</v>
      </c>
      <c r="R2809">
        <f t="shared" si="833"/>
        <v>71.970155324701224</v>
      </c>
      <c r="S2809">
        <f t="shared" si="834"/>
        <v>35.849579982691573</v>
      </c>
      <c r="T2809">
        <f t="shared" si="817"/>
        <v>-0.90387056607045657</v>
      </c>
    </row>
    <row r="2810" spans="1:20" x14ac:dyDescent="0.25">
      <c r="A2810">
        <f t="shared" si="818"/>
        <v>226105.50252182718</v>
      </c>
      <c r="B2810">
        <f t="shared" si="835"/>
        <v>35985.808386625802</v>
      </c>
      <c r="C2810" t="str">
        <f t="shared" si="819"/>
        <v>-0.283514762748808-0.853102448233517i</v>
      </c>
      <c r="D2810" t="str">
        <f t="shared" si="820"/>
        <v>3.4696370573989-0.613881669270337i</v>
      </c>
      <c r="E2810" t="str">
        <f t="shared" si="821"/>
        <v>254.293149985702-165.349679500016i</v>
      </c>
      <c r="F2810" t="str">
        <f t="shared" si="822"/>
        <v>2.90853953404772-4.21357807031243i</v>
      </c>
      <c r="G2810" t="str">
        <f t="shared" si="823"/>
        <v>0.999529065880176-0.0216959060856969i</v>
      </c>
      <c r="H2810" t="str">
        <f t="shared" si="824"/>
        <v>1.0277897276272-42.7515911489473i</v>
      </c>
      <c r="I2810" t="str">
        <f t="shared" si="825"/>
        <v>-1.19937917909211-0.871196560475093i</v>
      </c>
      <c r="K2810" t="str">
        <f t="shared" si="826"/>
        <v>0.00281008058826614-0.00611423914578773i</v>
      </c>
      <c r="L2810" t="str">
        <f t="shared" si="827"/>
        <v>0.000833333333333333-0.0224048334657264i</v>
      </c>
      <c r="M2810" t="str">
        <f t="shared" si="828"/>
        <v>0.005-0.00788362589328769i</v>
      </c>
      <c r="N2810">
        <f t="shared" si="829"/>
        <v>71.616609707818611</v>
      </c>
      <c r="O2810">
        <f t="shared" si="830"/>
        <v>0.92500280102633181</v>
      </c>
      <c r="P2810" s="3">
        <f t="shared" si="831"/>
        <v>-0.92500280102633181</v>
      </c>
      <c r="Q2810" s="3">
        <f t="shared" si="832"/>
        <v>-108.38339029218139</v>
      </c>
      <c r="R2810">
        <f t="shared" si="833"/>
        <v>71.616609707818611</v>
      </c>
      <c r="S2810">
        <f t="shared" si="834"/>
        <v>35.985808386625806</v>
      </c>
      <c r="T2810">
        <f t="shared" si="817"/>
        <v>-0.92500280102633181</v>
      </c>
    </row>
    <row r="2811" spans="1:20" x14ac:dyDescent="0.25">
      <c r="A2811">
        <f t="shared" si="818"/>
        <v>226964.70343141013</v>
      </c>
      <c r="B2811">
        <f t="shared" si="835"/>
        <v>36122.554458494982</v>
      </c>
      <c r="C2811" t="str">
        <f t="shared" si="819"/>
        <v>-0.288087915207267-0.849195711354224i</v>
      </c>
      <c r="D2811" t="str">
        <f t="shared" si="820"/>
        <v>3.46957258539122-0.612856318160119i</v>
      </c>
      <c r="E2811" t="str">
        <f t="shared" si="821"/>
        <v>253.131306756791-167.340362085245i</v>
      </c>
      <c r="F2811" t="str">
        <f t="shared" si="822"/>
        <v>2.90852910435437-4.19810576374468i</v>
      </c>
      <c r="G2811" t="str">
        <f t="shared" si="823"/>
        <v>0.999525481682151-0.0217782724341242i</v>
      </c>
      <c r="H2811" t="str">
        <f t="shared" si="824"/>
        <v>1.01880103626016-42.5741666535764i</v>
      </c>
      <c r="I2811" t="str">
        <f t="shared" si="825"/>
        <v>-1.19003481981907-0.867336509193767i</v>
      </c>
      <c r="K2811" t="str">
        <f t="shared" si="826"/>
        <v>0.00280878466098267-0.00609390210234081i</v>
      </c>
      <c r="L2811" t="str">
        <f t="shared" si="827"/>
        <v>0.000833333333333333-0.0223200173996079i</v>
      </c>
      <c r="M2811" t="str">
        <f t="shared" si="828"/>
        <v>0.005-0.00785378152349839i</v>
      </c>
      <c r="N2811">
        <f t="shared" si="829"/>
        <v>71.260599281647302</v>
      </c>
      <c r="O2811">
        <f t="shared" si="830"/>
        <v>0.9467481368618168</v>
      </c>
      <c r="P2811" s="3">
        <f t="shared" si="831"/>
        <v>-0.9467481368618168</v>
      </c>
      <c r="Q2811" s="3">
        <f t="shared" si="832"/>
        <v>-108.7394007183527</v>
      </c>
      <c r="R2811">
        <f t="shared" si="833"/>
        <v>71.260599281647302</v>
      </c>
      <c r="S2811">
        <f t="shared" si="834"/>
        <v>36.122554458494982</v>
      </c>
      <c r="T2811">
        <f t="shared" si="817"/>
        <v>-0.9467481368618168</v>
      </c>
    </row>
    <row r="2812" spans="1:20" x14ac:dyDescent="0.25">
      <c r="A2812">
        <f t="shared" si="818"/>
        <v>227827.16930444946</v>
      </c>
      <c r="B2812">
        <f t="shared" si="835"/>
        <v>36259.820165437261</v>
      </c>
      <c r="C2812" t="str">
        <f t="shared" si="819"/>
        <v>-0.292639693016297-0.845197656259314i</v>
      </c>
      <c r="D2812" t="str">
        <f t="shared" si="820"/>
        <v>3.46950762488871-0.611839734567478i</v>
      </c>
      <c r="E2812" t="str">
        <f t="shared" si="821"/>
        <v>251.927682800764-169.320106790416i</v>
      </c>
      <c r="F2812" t="str">
        <f t="shared" si="822"/>
        <v>2.9085185953204-4.18269384487864i</v>
      </c>
      <c r="G2812" t="str">
        <f t="shared" si="823"/>
        <v>0.999521870218465-0.0218609508815771i</v>
      </c>
      <c r="H2812" t="str">
        <f t="shared" si="824"/>
        <v>1.00989729667917-42.397600369244i</v>
      </c>
      <c r="I2812" t="str">
        <f t="shared" si="825"/>
        <v>-1.18076759696754-0.863498062030092i</v>
      </c>
      <c r="K2812" t="str">
        <f t="shared" si="826"/>
        <v>0.00280749066672281-0.00607365100647143i</v>
      </c>
      <c r="L2812" t="str">
        <f t="shared" si="827"/>
        <v>0.000833333333333333-0.0222355224144331i</v>
      </c>
      <c r="M2812" t="str">
        <f t="shared" si="828"/>
        <v>0.005-0.00782405013299303i</v>
      </c>
      <c r="N2812">
        <f t="shared" si="829"/>
        <v>70.902193482511223</v>
      </c>
      <c r="O2812">
        <f t="shared" si="830"/>
        <v>0.96911604659582951</v>
      </c>
      <c r="P2812" s="3">
        <f t="shared" si="831"/>
        <v>-0.96911604659582951</v>
      </c>
      <c r="Q2812" s="3">
        <f t="shared" si="832"/>
        <v>-109.09780651748878</v>
      </c>
      <c r="R2812">
        <f t="shared" si="833"/>
        <v>70.902193482511223</v>
      </c>
      <c r="S2812">
        <f t="shared" si="834"/>
        <v>36.259820165437262</v>
      </c>
      <c r="T2812">
        <f t="shared" si="817"/>
        <v>-0.96911604659582951</v>
      </c>
    </row>
    <row r="2813" spans="1:20" x14ac:dyDescent="0.25">
      <c r="A2813">
        <f t="shared" si="818"/>
        <v>228692.91254780637</v>
      </c>
      <c r="B2813">
        <f t="shared" si="835"/>
        <v>36397.60748206592</v>
      </c>
      <c r="C2813" t="str">
        <f t="shared" si="819"/>
        <v>-0.297167229674545-0.841108325709573i</v>
      </c>
      <c r="D2813" t="str">
        <f t="shared" si="820"/>
        <v>3.46944217220865-0.610831903314829i</v>
      </c>
      <c r="E2813" t="str">
        <f t="shared" si="821"/>
        <v>250.682325012871-171.287687879987i</v>
      </c>
      <c r="F2813" t="str">
        <f t="shared" si="822"/>
        <v>2.90850800634284-4.16734209196914i</v>
      </c>
      <c r="G2813" t="str">
        <f t="shared" si="823"/>
        <v>0.999518231281902-0.0219439426038231i</v>
      </c>
      <c r="H2813" t="str">
        <f t="shared" si="824"/>
        <v>1.00107758359178-42.2218867227084i</v>
      </c>
      <c r="I2813" t="str">
        <f t="shared" si="825"/>
        <v>-1.17157682290487-0.859681044040165i</v>
      </c>
      <c r="K2813" t="str">
        <f t="shared" si="826"/>
        <v>0.00280619853754028-0.0060534855530311i</v>
      </c>
      <c r="L2813" t="str">
        <f t="shared" si="827"/>
        <v>0.000833333333333333-0.0221513472947131i</v>
      </c>
      <c r="M2813" t="str">
        <f t="shared" si="828"/>
        <v>0.005-0.00779443129407555i</v>
      </c>
      <c r="N2813">
        <f t="shared" si="829"/>
        <v>70.541463928871025</v>
      </c>
      <c r="O2813">
        <f t="shared" si="830"/>
        <v>0.99211576311831662</v>
      </c>
      <c r="P2813" s="3">
        <f t="shared" si="831"/>
        <v>-0.99211576311831662</v>
      </c>
      <c r="Q2813" s="3">
        <f t="shared" si="832"/>
        <v>-109.45853607112898</v>
      </c>
      <c r="R2813">
        <f t="shared" si="833"/>
        <v>70.541463928871025</v>
      </c>
      <c r="S2813">
        <f t="shared" si="834"/>
        <v>36.397607482065922</v>
      </c>
      <c r="T2813">
        <f t="shared" si="817"/>
        <v>-0.99211576311831662</v>
      </c>
    </row>
    <row r="2814" spans="1:20" x14ac:dyDescent="0.25">
      <c r="A2814">
        <f t="shared" si="818"/>
        <v>229561.94561548802</v>
      </c>
      <c r="B2814">
        <f t="shared" si="835"/>
        <v>36535.918390497769</v>
      </c>
      <c r="C2814" t="str">
        <f t="shared" si="819"/>
        <v>-0.301667639096797-0.836927868802037i</v>
      </c>
      <c r="D2814" t="str">
        <f t="shared" si="820"/>
        <v>3.46937622364086-0.609832809344211i</v>
      </c>
      <c r="E2814" t="str">
        <f t="shared" si="821"/>
        <v>249.395326175888-173.241871751176i</v>
      </c>
      <c r="F2814" t="str">
        <f t="shared" si="822"/>
        <v>2.90849733681412-4.15205028413604i</v>
      </c>
      <c r="G2814" t="str">
        <f t="shared" si="823"/>
        <v>0.999514564663675-0.0220272487809802i</v>
      </c>
      <c r="H2814" t="str">
        <f t="shared" si="824"/>
        <v>0.992340983687757-42.0470201923971i</v>
      </c>
      <c r="I2814" t="str">
        <f t="shared" si="825"/>
        <v>-1.16246181692447-0.855885282284634i</v>
      </c>
      <c r="K2814" t="str">
        <f t="shared" si="826"/>
        <v>0.00280490820568641-0.0060334054379162i</v>
      </c>
      <c r="L2814" t="str">
        <f t="shared" si="827"/>
        <v>0.000833333333333333-0.0220674908295608i</v>
      </c>
      <c r="M2814" t="str">
        <f t="shared" si="828"/>
        <v>0.005-0.00776492458066897i</v>
      </c>
      <c r="N2814">
        <f t="shared" si="829"/>
        <v>70.17848437965938</v>
      </c>
      <c r="O2814">
        <f t="shared" si="830"/>
        <v>1.0157562649505671</v>
      </c>
      <c r="P2814" s="3">
        <f t="shared" si="831"/>
        <v>-1.0157562649505671</v>
      </c>
      <c r="Q2814" s="3">
        <f t="shared" si="832"/>
        <v>-109.82151562034062</v>
      </c>
      <c r="R2814">
        <f t="shared" si="833"/>
        <v>70.17848437965938</v>
      </c>
      <c r="S2814">
        <f t="shared" si="834"/>
        <v>36.53591839049777</v>
      </c>
      <c r="T2814">
        <f t="shared" si="817"/>
        <v>-1.0157562649505671</v>
      </c>
    </row>
    <row r="2815" spans="1:20" x14ac:dyDescent="0.25">
      <c r="A2815">
        <f t="shared" si="818"/>
        <v>230434.28100882689</v>
      </c>
      <c r="B2815">
        <f t="shared" si="835"/>
        <v>36674.754880381661</v>
      </c>
      <c r="C2815" t="str">
        <f t="shared" si="819"/>
        <v>-0.306138020378039-0.832656542882186i</v>
      </c>
      <c r="D2815" t="str">
        <f t="shared" si="820"/>
        <v>3.46930977544747-0.608842437716999i</v>
      </c>
      <c r="E2815" t="str">
        <f t="shared" si="821"/>
        <v>248.066825756154-175.181418998321i</v>
      </c>
      <c r="F2815" t="str">
        <f t="shared" si="822"/>
        <v>2.90848658612209-4.13681820136112i</v>
      </c>
      <c r="G2815" t="str">
        <f t="shared" si="823"/>
        <v>0.999510870153412-0.0221108705975336i</v>
      </c>
      <c r="H2815" t="str">
        <f t="shared" si="824"/>
        <v>0.98368659545558-41.8729953077784i</v>
      </c>
      <c r="I2815" t="str">
        <f t="shared" si="825"/>
        <v>-1.15342190516382-0.852110605799722i</v>
      </c>
      <c r="K2815" t="str">
        <f t="shared" si="826"/>
        <v>0.00280361960360708-0.00601341035806223i</v>
      </c>
      <c r="L2815" t="str">
        <f t="shared" si="827"/>
        <v>0.000833333333333333-0.0219839518126727i</v>
      </c>
      <c r="M2815" t="str">
        <f t="shared" si="828"/>
        <v>0.005-0.0077355295683094i</v>
      </c>
      <c r="N2815">
        <f t="shared" si="829"/>
        <v>69.813330687861267</v>
      </c>
      <c r="O2815">
        <f t="shared" si="830"/>
        <v>1.0400462621656212</v>
      </c>
      <c r="P2815" s="3">
        <f t="shared" si="831"/>
        <v>-1.0400462621656212</v>
      </c>
      <c r="Q2815" s="3">
        <f t="shared" si="832"/>
        <v>-110.18666931213873</v>
      </c>
      <c r="R2815">
        <f t="shared" si="833"/>
        <v>69.813330687861267</v>
      </c>
      <c r="S2815">
        <f t="shared" si="834"/>
        <v>36.674754880381663</v>
      </c>
      <c r="T2815">
        <f t="shared" si="817"/>
        <v>-1.0400462621656212</v>
      </c>
    </row>
    <row r="2816" spans="1:20" x14ac:dyDescent="0.25">
      <c r="A2816">
        <f t="shared" si="818"/>
        <v>231309.93127666044</v>
      </c>
      <c r="B2816">
        <f t="shared" si="835"/>
        <v>36814.118948927113</v>
      </c>
      <c r="C2816" t="str">
        <f t="shared" si="819"/>
        <v>-0.310575462716103-0.828294715209382i</v>
      </c>
      <c r="D2816" t="str">
        <f t="shared" si="820"/>
        <v>3.46924282386275-0.607860773613617i</v>
      </c>
      <c r="E2816" t="str">
        <f t="shared" si="821"/>
        <v>246.697010592301-177.105086544113i</v>
      </c>
      <c r="F2816" t="str">
        <f t="shared" si="822"/>
        <v>2.90847575364996-4.12164562448484i</v>
      </c>
      <c r="G2816" t="str">
        <f t="shared" si="823"/>
        <v>0.999507147539147-0.0221948092423499i</v>
      </c>
      <c r="H2816" t="str">
        <f t="shared" si="824"/>
        <v>0.975113529002503-41.6998066487425i</v>
      </c>
      <c r="I2816" t="str">
        <f t="shared" si="825"/>
        <v>-1.14445642052355-0.848356845568739i</v>
      </c>
      <c r="K2816" t="str">
        <f t="shared" si="826"/>
        <v>0.00280233266394034-0.00599350001143826i</v>
      </c>
      <c r="L2816" t="str">
        <f t="shared" si="827"/>
        <v>0.000833333333333333-0.0219007290423118i</v>
      </c>
      <c r="M2816" t="str">
        <f t="shared" si="828"/>
        <v>0.005-0.00770624583413965i</v>
      </c>
      <c r="N2816">
        <f t="shared" si="829"/>
        <v>69.446080749323528</v>
      </c>
      <c r="O2816">
        <f t="shared" si="830"/>
        <v>1.0649941825073783</v>
      </c>
      <c r="P2816" s="3">
        <f t="shared" si="831"/>
        <v>-1.0649941825073783</v>
      </c>
      <c r="Q2816" s="3">
        <f t="shared" si="832"/>
        <v>-110.55391925067647</v>
      </c>
      <c r="R2816">
        <f t="shared" si="833"/>
        <v>69.446080749323528</v>
      </c>
      <c r="S2816">
        <f t="shared" si="834"/>
        <v>36.81411894892711</v>
      </c>
      <c r="T2816">
        <f t="shared" si="817"/>
        <v>-1.0649941825073783</v>
      </c>
    </row>
    <row r="2817" spans="1:20" x14ac:dyDescent="0.25">
      <c r="A2817">
        <f t="shared" si="818"/>
        <v>232188.90901551172</v>
      </c>
      <c r="B2817">
        <f t="shared" si="835"/>
        <v>36954.012600933034</v>
      </c>
      <c r="C2817" t="str">
        <f t="shared" si="819"/>
        <v>-0.314977050478488-0.823842864361965i</v>
      </c>
      <c r="D2817" t="str">
        <f t="shared" si="820"/>
        <v>3.46917536509281-0.606887802333242i</v>
      </c>
      <c r="E2817" t="str">
        <f t="shared" si="821"/>
        <v>245.286115470971-179.011629831392i</v>
      </c>
      <c r="F2817" t="str">
        <f t="shared" si="822"/>
        <v>2.90846483877621-4.10653233520317i</v>
      </c>
      <c r="G2817" t="str">
        <f t="shared" si="823"/>
        <v>0.999503396607306-0.0222790659086927i</v>
      </c>
      <c r="H2817" t="str">
        <f t="shared" si="824"/>
        <v>0.966620905877494-41.527448844987i</v>
      </c>
      <c r="I2817" t="str">
        <f t="shared" si="825"/>
        <v>-1.13556470258758-0.844623834493964i</v>
      </c>
      <c r="K2817" t="str">
        <f t="shared" si="826"/>
        <v>0.00280104731951389-0.00597367409704166i</v>
      </c>
      <c r="L2817" t="str">
        <f t="shared" si="827"/>
        <v>0.000833333333333333-0.021817821321291i</v>
      </c>
      <c r="M2817" t="str">
        <f t="shared" si="828"/>
        <v>0.005-0.00767707295690345i</v>
      </c>
      <c r="N2817">
        <f t="shared" si="829"/>
        <v>69.076814446817295</v>
      </c>
      <c r="O2817">
        <f t="shared" si="830"/>
        <v>1.0906081577534377</v>
      </c>
      <c r="P2817" s="3">
        <f t="shared" si="831"/>
        <v>-1.0906081577534377</v>
      </c>
      <c r="Q2817" s="3">
        <f t="shared" si="832"/>
        <v>-110.92318555318271</v>
      </c>
      <c r="R2817">
        <f t="shared" si="833"/>
        <v>69.076814446817295</v>
      </c>
      <c r="S2817">
        <f t="shared" si="834"/>
        <v>36.954012600933034</v>
      </c>
      <c r="T2817">
        <f t="shared" si="817"/>
        <v>-1.0906081577534377</v>
      </c>
    </row>
    <row r="2818" spans="1:20" x14ac:dyDescent="0.25">
      <c r="A2818">
        <f t="shared" si="818"/>
        <v>233071.22686977067</v>
      </c>
      <c r="B2818">
        <f t="shared" si="835"/>
        <v>37094.437848816582</v>
      </c>
      <c r="C2818" t="str">
        <f t="shared" si="819"/>
        <v>-0.319339868397714-0.819301581369692i</v>
      </c>
      <c r="D2818" t="str">
        <f t="shared" si="820"/>
        <v>3.46910739531556-0.605923509293542i</v>
      </c>
      <c r="E2818" t="str">
        <f t="shared" si="821"/>
        <v>243.834423584317-180.89980506873i</v>
      </c>
      <c r="F2818" t="str">
        <f t="shared" si="822"/>
        <v>2.90845384087469-4.09147811606455i</v>
      </c>
      <c r="G2818" t="str">
        <f t="shared" si="823"/>
        <v>0.999499617142695-0.0223636417942382i</v>
      </c>
      <c r="H2818" t="str">
        <f t="shared" si="824"/>
        <v>0.958207858897343-41.3559165754151i</v>
      </c>
      <c r="I2818" t="str">
        <f t="shared" si="825"/>
        <v>-1.12674609754448-0.840911407369143i</v>
      </c>
      <c r="K2818" t="str">
        <f t="shared" si="826"/>
        <v>0.00279976350334224-0.00595393231489215i</v>
      </c>
      <c r="L2818" t="str">
        <f t="shared" si="827"/>
        <v>0.000833333333333333-0.0217352274569545i</v>
      </c>
      <c r="M2818" t="str">
        <f t="shared" si="828"/>
        <v>0.005-0.0076480105169391i</v>
      </c>
      <c r="N2818">
        <f t="shared" si="829"/>
        <v>68.705613589406823</v>
      </c>
      <c r="O2818">
        <f t="shared" si="830"/>
        <v>1.1168960103638901</v>
      </c>
      <c r="P2818" s="3">
        <f t="shared" si="831"/>
        <v>-1.1168960103638901</v>
      </c>
      <c r="Q2818" s="3">
        <f t="shared" si="832"/>
        <v>-111.29438641059318</v>
      </c>
      <c r="R2818">
        <f t="shared" si="833"/>
        <v>68.705613589406823</v>
      </c>
      <c r="S2818">
        <f t="shared" si="834"/>
        <v>37.094437848816582</v>
      </c>
      <c r="T2818">
        <f t="shared" si="817"/>
        <v>-1.1168960103638901</v>
      </c>
    </row>
    <row r="2819" spans="1:20" x14ac:dyDescent="0.25">
      <c r="A2819">
        <f t="shared" si="818"/>
        <v>233956.89753187579</v>
      </c>
      <c r="B2819">
        <f t="shared" si="835"/>
        <v>37235.396712642083</v>
      </c>
      <c r="C2819" t="str">
        <f t="shared" si="819"/>
        <v>-0.32366100687852-0.814671570562124i</v>
      </c>
      <c r="D2819" t="str">
        <f t="shared" si="820"/>
        <v>3.46903891068036-0.604967880030369i</v>
      </c>
      <c r="E2819" t="str">
        <f t="shared" si="821"/>
        <v>242.342266864436-182.76837152254i</v>
      </c>
      <c r="F2819" t="str">
        <f t="shared" si="822"/>
        <v>2.90844275931443-4.07648275046664i</v>
      </c>
      <c r="G2819" t="str">
        <f t="shared" si="823"/>
        <v>0.999495808928487-0.0224485381010901i</v>
      </c>
      <c r="H2819" t="str">
        <f t="shared" si="824"/>
        <v>0.949873531976043-41.1852045675437i</v>
      </c>
      <c r="I2819" t="str">
        <f t="shared" si="825"/>
        <v>-1.11799995810997-0.837219400852387i</v>
      </c>
      <c r="K2819" t="str">
        <f t="shared" si="826"/>
        <v>0.00279848114862444-0.00593427436602659i</v>
      </c>
      <c r="L2819" t="str">
        <f t="shared" si="827"/>
        <v>0.000833333333333333-0.0216529462611621i</v>
      </c>
      <c r="M2819" t="str">
        <f t="shared" si="828"/>
        <v>0.005-0.00761905809617364i</v>
      </c>
      <c r="N2819">
        <f t="shared" si="829"/>
        <v>68.332561847190206</v>
      </c>
      <c r="O2819">
        <f t="shared" si="830"/>
        <v>1.1438652404589429</v>
      </c>
      <c r="P2819" s="3">
        <f t="shared" si="831"/>
        <v>-1.1438652404589429</v>
      </c>
      <c r="Q2819" s="3">
        <f t="shared" si="832"/>
        <v>-111.66743815280979</v>
      </c>
      <c r="R2819">
        <f t="shared" si="833"/>
        <v>68.332561847190206</v>
      </c>
      <c r="S2819">
        <f t="shared" si="834"/>
        <v>37.235396712642086</v>
      </c>
      <c r="T2819">
        <f t="shared" si="817"/>
        <v>-1.1438652404589429</v>
      </c>
    </row>
    <row r="2820" spans="1:20" x14ac:dyDescent="0.25">
      <c r="A2820">
        <f t="shared" si="818"/>
        <v>234845.93374249694</v>
      </c>
      <c r="B2820">
        <f t="shared" si="835"/>
        <v>37376.891220150123</v>
      </c>
      <c r="C2820" t="str">
        <f t="shared" si="819"/>
        <v>-0.32793756739955-0.809953650122504i</v>
      </c>
      <c r="D2820" t="str">
        <f t="shared" si="820"/>
        <v>3.46896990730787-0.604020900197488i</v>
      </c>
      <c r="E2820" t="str">
        <f t="shared" si="821"/>
        <v>240.81002619035-184.616093848127i</v>
      </c>
      <c r="F2820" t="str">
        <f t="shared" si="822"/>
        <v>2.9084315934597-4.06154602265325i</v>
      </c>
      <c r="G2820" t="str">
        <f t="shared" si="823"/>
        <v>0.999491971746213-0.0225337560357954i</v>
      </c>
      <c r="H2820" t="str">
        <f t="shared" si="824"/>
        <v>0.941617079956834-41.0153075969143i</v>
      </c>
      <c r="I2820" t="str">
        <f t="shared" si="825"/>
        <v>-1.10932564345031-0.83354765343948i</v>
      </c>
      <c r="K2820" t="str">
        <f t="shared" si="826"/>
        <v>0.00279720018874153-0.00591469995249339i</v>
      </c>
      <c r="L2820" t="str">
        <f t="shared" si="827"/>
        <v>0.000833333333333333-0.0215709765502711i</v>
      </c>
      <c r="M2820" t="str">
        <f t="shared" si="828"/>
        <v>0.005-0.00759021527811676i</v>
      </c>
      <c r="N2820">
        <f t="shared" si="829"/>
        <v>67.957744681468142</v>
      </c>
      <c r="O2820">
        <f t="shared" si="830"/>
        <v>1.1715230131684196</v>
      </c>
      <c r="P2820" s="3">
        <f t="shared" si="831"/>
        <v>-1.1715230131684196</v>
      </c>
      <c r="Q2820" s="3">
        <f t="shared" si="832"/>
        <v>-112.04225531853186</v>
      </c>
      <c r="R2820">
        <f t="shared" si="833"/>
        <v>67.957744681468142</v>
      </c>
      <c r="S2820">
        <f t="shared" si="834"/>
        <v>37.376891220150121</v>
      </c>
      <c r="T2820">
        <f t="shared" si="817"/>
        <v>-1.1715230131684196</v>
      </c>
    </row>
    <row r="2821" spans="1:20" x14ac:dyDescent="0.25">
      <c r="A2821">
        <f t="shared" si="818"/>
        <v>235738.34829071842</v>
      </c>
      <c r="B2821">
        <f t="shared" si="835"/>
        <v>37518.923406786693</v>
      </c>
      <c r="C2821" t="str">
        <f t="shared" si="819"/>
        <v>-0.332166667990282-0.805148752338265i</v>
      </c>
      <c r="D2821" t="str">
        <f t="shared" si="820"/>
        <v>3.46890038128985-0.603082555566294i</v>
      </c>
      <c r="E2821" t="str">
        <f t="shared" si="821"/>
        <v>239.238131463859-186.441744451405i</v>
      </c>
      <c r="F2821" t="str">
        <f t="shared" si="822"/>
        <v>2.90842034266996-4.04666771771123i</v>
      </c>
      <c r="G2821" t="str">
        <f t="shared" si="823"/>
        <v>0.999488105375744-0.0226192968093598i</v>
      </c>
      <c r="H2821" t="str">
        <f t="shared" si="824"/>
        <v>0.933437668447434-40.8462204865201i</v>
      </c>
      <c r="I2821" t="str">
        <f t="shared" si="825"/>
        <v>-1.10072251910704-0.829896005437765i</v>
      </c>
      <c r="K2821" t="str">
        <f t="shared" si="826"/>
        <v>0.00279592055725386-0.00589520877734684i</v>
      </c>
      <c r="L2821" t="str">
        <f t="shared" si="827"/>
        <v>0.000833333333333333-0.0214893171451196i</v>
      </c>
      <c r="M2821" t="str">
        <f t="shared" si="828"/>
        <v>0.005-0.00756148164785493i</v>
      </c>
      <c r="N2821">
        <f t="shared" si="829"/>
        <v>67.581249270481081</v>
      </c>
      <c r="O2821">
        <f t="shared" si="830"/>
        <v>1.199876146395745</v>
      </c>
      <c r="P2821" s="3">
        <f t="shared" si="831"/>
        <v>-1.199876146395745</v>
      </c>
      <c r="Q2821" s="3">
        <f t="shared" si="832"/>
        <v>-112.41875072951892</v>
      </c>
      <c r="R2821">
        <f t="shared" si="833"/>
        <v>67.581249270481081</v>
      </c>
      <c r="S2821">
        <f t="shared" si="834"/>
        <v>37.518923406786691</v>
      </c>
      <c r="T2821">
        <f t="shared" si="817"/>
        <v>-1.199876146395745</v>
      </c>
    </row>
    <row r="2822" spans="1:20" x14ac:dyDescent="0.25">
      <c r="A2822">
        <f t="shared" si="818"/>
        <v>236634.15401422317</v>
      </c>
      <c r="B2822">
        <f t="shared" si="835"/>
        <v>37661.495315732485</v>
      </c>
      <c r="C2822" t="str">
        <f t="shared" si="819"/>
        <v>-0.336345448764184-0.800257923540279i</v>
      </c>
      <c r="D2822" t="str">
        <f t="shared" si="820"/>
        <v>3.4688303286889-0.602152832025522i</v>
      </c>
      <c r="E2822" t="str">
        <f t="shared" si="821"/>
        <v>237.62706155091-188.244105872981i</v>
      </c>
      <c r="F2822" t="str">
        <f t="shared" si="822"/>
        <v>2.9084090062998-4.03184762156734i</v>
      </c>
      <c r="G2822" t="str">
        <f t="shared" si="823"/>
        <v>0.999484209595284-0.0227051616372628i</v>
      </c>
      <c r="H2822" t="str">
        <f t="shared" si="824"/>
        <v>0.925334473658046-40.6779381062342i</v>
      </c>
      <c r="I2822" t="str">
        <f t="shared" si="825"/>
        <v>-1.09218995692247-0.826264298940311i</v>
      </c>
      <c r="K2822" t="str">
        <f t="shared" si="826"/>
        <v>0.00279464218789898-0.00587580054464178i</v>
      </c>
      <c r="L2822" t="str">
        <f t="shared" si="827"/>
        <v>0.000833333333333333-0.0214079668710098i</v>
      </c>
      <c r="M2822" t="str">
        <f t="shared" si="828"/>
        <v>0.005-0.00753285679204517i</v>
      </c>
      <c r="N2822">
        <f t="shared" si="829"/>
        <v>67.203164430798367</v>
      </c>
      <c r="O2822">
        <f t="shared" si="830"/>
        <v>1.2289310990377125</v>
      </c>
      <c r="P2822" s="3">
        <f t="shared" si="831"/>
        <v>-1.2289310990377125</v>
      </c>
      <c r="Q2822" s="3">
        <f t="shared" si="832"/>
        <v>-112.79683556920163</v>
      </c>
      <c r="R2822">
        <f t="shared" si="833"/>
        <v>67.203164430798367</v>
      </c>
      <c r="S2822">
        <f t="shared" si="834"/>
        <v>37.661495315732488</v>
      </c>
      <c r="T2822">
        <f t="shared" si="817"/>
        <v>-1.2289310990377125</v>
      </c>
    </row>
    <row r="2823" spans="1:20" x14ac:dyDescent="0.25">
      <c r="A2823">
        <f t="shared" si="818"/>
        <v>237533.36379947723</v>
      </c>
      <c r="B2823">
        <f t="shared" si="835"/>
        <v>37804.608997932271</v>
      </c>
      <c r="C2823" t="str">
        <f t="shared" si="819"/>
        <v>-0.340471077487378-0.795282323724626i</v>
      </c>
      <c r="D2823" t="str">
        <f t="shared" si="820"/>
        <v>3.46875974553831-0.601231715580985i</v>
      </c>
      <c r="E2823" t="str">
        <f t="shared" si="821"/>
        <v>235.977344086007-190.021973185676i</v>
      </c>
      <c r="F2823" t="str">
        <f t="shared" si="822"/>
        <v>2.9083975836989-4.01708552098525i</v>
      </c>
      <c r="G2823" t="str">
        <f t="shared" si="823"/>
        <v>0.999480284181355-0.022791351739474i</v>
      </c>
      <c r="H2823" t="str">
        <f t="shared" si="824"/>
        <v>0.917306682242071-40.5104553722496i</v>
      </c>
      <c r="I2823" t="str">
        <f t="shared" si="825"/>
        <v>-1.08372733496643-0.822652377800601i</v>
      </c>
      <c r="K2823" t="str">
        <f t="shared" si="826"/>
        <v>0.00279336501458885-0.00585647495942779i</v>
      </c>
      <c r="L2823" t="str">
        <f t="shared" si="827"/>
        <v>0.000833333333333333-0.0213269245576906i</v>
      </c>
      <c r="M2823" t="str">
        <f t="shared" si="828"/>
        <v>0.005-0.00750434029890928i</v>
      </c>
      <c r="N2823">
        <f t="shared" si="829"/>
        <v>66.823580534524808</v>
      </c>
      <c r="O2823">
        <f t="shared" si="830"/>
        <v>1.2586939597015367</v>
      </c>
      <c r="P2823" s="3">
        <f t="shared" si="831"/>
        <v>-1.2586939597015367</v>
      </c>
      <c r="Q2823" s="3">
        <f t="shared" si="832"/>
        <v>-113.17641946547519</v>
      </c>
      <c r="R2823">
        <f t="shared" si="833"/>
        <v>66.823580534524808</v>
      </c>
      <c r="S2823">
        <f t="shared" si="834"/>
        <v>37.80460899793227</v>
      </c>
      <c r="T2823">
        <f t="shared" si="817"/>
        <v>-1.2586939597015367</v>
      </c>
    </row>
    <row r="2824" spans="1:20" x14ac:dyDescent="0.25">
      <c r="A2824">
        <f t="shared" si="818"/>
        <v>238435.99058191525</v>
      </c>
      <c r="B2824">
        <f t="shared" si="835"/>
        <v>37948.266512124414</v>
      </c>
      <c r="C2824" t="str">
        <f t="shared" si="819"/>
        <v>-0.344540755161898-0.790223225852132i</v>
      </c>
      <c r="D2824" t="str">
        <f t="shared" si="820"/>
        <v>3.46868862784182-0.600319192355275i</v>
      </c>
      <c r="E2824" t="str">
        <f t="shared" si="821"/>
        <v>234.289555137658-191.774156396437i</v>
      </c>
      <c r="F2824" t="str">
        <f t="shared" si="822"/>
        <v>2.90838607421205-4.00238120356236i</v>
      </c>
      <c r="G2824" t="str">
        <f t="shared" si="823"/>
        <v>0.999476328908784-0.0228778683404681i</v>
      </c>
      <c r="H2824" t="str">
        <f t="shared" si="824"/>
        <v>0.909353491139885-40.3437672465292i</v>
      </c>
      <c r="I2824" t="str">
        <f t="shared" si="825"/>
        <v>-1.075334037464-0.81906008760769i</v>
      </c>
      <c r="K2824" t="str">
        <f t="shared" si="826"/>
        <v>0.00279208897140769-0.00583723172774402i</v>
      </c>
      <c r="L2824" t="str">
        <f t="shared" si="827"/>
        <v>0.000833333333333333-0.021246189039341i</v>
      </c>
      <c r="M2824" t="str">
        <f t="shared" si="828"/>
        <v>0.005-0.00747593175822806i</v>
      </c>
      <c r="N2824">
        <f t="shared" si="829"/>
        <v>66.442589422480609</v>
      </c>
      <c r="O2824">
        <f t="shared" si="830"/>
        <v>1.2891704359582825</v>
      </c>
      <c r="P2824" s="3">
        <f t="shared" si="831"/>
        <v>-1.2891704359582825</v>
      </c>
      <c r="Q2824" s="3">
        <f t="shared" si="832"/>
        <v>-113.55741057751939</v>
      </c>
      <c r="R2824">
        <f t="shared" si="833"/>
        <v>66.442589422480609</v>
      </c>
      <c r="S2824">
        <f t="shared" si="834"/>
        <v>37.948266512124412</v>
      </c>
      <c r="T2824">
        <f t="shared" si="817"/>
        <v>-1.2891704359582825</v>
      </c>
    </row>
    <row r="2825" spans="1:20" x14ac:dyDescent="0.25">
      <c r="A2825">
        <f t="shared" si="818"/>
        <v>239342.04734612652</v>
      </c>
      <c r="B2825">
        <f t="shared" si="835"/>
        <v>38092.469924870486</v>
      </c>
      <c r="C2825" t="str">
        <f t="shared" si="819"/>
        <v>-0.348551721602252-0.785082014822235i</v>
      </c>
      <c r="D2825" t="str">
        <f t="shared" si="820"/>
        <v>3.46861697157337-0.599415248587491i</v>
      </c>
      <c r="E2825" t="str">
        <f t="shared" si="821"/>
        <v>232.564318733563-193.499482843435i</v>
      </c>
      <c r="F2825" t="str">
        <f t="shared" si="822"/>
        <v>2.90837447717903-3.9877344577268i</v>
      </c>
      <c r="G2825" t="str">
        <f t="shared" si="823"/>
        <v>0.999472343550691-0.0229647126692403i</v>
      </c>
      <c r="H2825" t="str">
        <f t="shared" si="824"/>
        <v>0.90147410742501-40.1778687362579i</v>
      </c>
      <c r="I2825" t="str">
        <f t="shared" si="825"/>
        <v>-1.06700945472405-0.815487275661624i</v>
      </c>
      <c r="K2825" t="str">
        <f t="shared" si="826"/>
        <v>0.00279081399260962-0.00581807055661336i</v>
      </c>
      <c r="L2825" t="str">
        <f t="shared" si="827"/>
        <v>0.000833333333333333-0.0211657591545538i</v>
      </c>
      <c r="M2825" t="str">
        <f t="shared" si="828"/>
        <v>0.005-0.00744763076133496i</v>
      </c>
      <c r="N2825">
        <f t="shared" si="829"/>
        <v>66.060284313512597</v>
      </c>
      <c r="O2825">
        <f t="shared" si="830"/>
        <v>1.3203658441720869</v>
      </c>
      <c r="P2825" s="3">
        <f t="shared" si="831"/>
        <v>-1.3203658441720869</v>
      </c>
      <c r="Q2825" s="3">
        <f t="shared" si="832"/>
        <v>-113.9397156864874</v>
      </c>
      <c r="R2825">
        <f t="shared" si="833"/>
        <v>66.060284313512597</v>
      </c>
      <c r="S2825">
        <f t="shared" si="834"/>
        <v>38.092469924870485</v>
      </c>
      <c r="T2825">
        <f t="shared" si="817"/>
        <v>-1.3203658441720869</v>
      </c>
    </row>
    <row r="2826" spans="1:20" x14ac:dyDescent="0.25">
      <c r="A2826">
        <f t="shared" si="818"/>
        <v>240251.54712604181</v>
      </c>
      <c r="B2826">
        <f t="shared" si="835"/>
        <v>38237.221310584995</v>
      </c>
      <c r="C2826" t="str">
        <f t="shared" si="819"/>
        <v>-0.352501260982873-0.779860186119852i</v>
      </c>
      <c r="D2826" t="str">
        <f t="shared" si="820"/>
        <v>3.46854477267697-0.598519870632972i</v>
      </c>
      <c r="E2826" t="str">
        <f t="shared" si="821"/>
        <v>230.802306245079-195.196799578699i</v>
      </c>
      <c r="F2826" t="str">
        <f t="shared" si="822"/>
        <v>2.90836279193466-3.97314507273441i</v>
      </c>
      <c r="G2826" t="str">
        <f t="shared" si="823"/>
        <v>0.999468327878474-0.023051885959323i</v>
      </c>
      <c r="H2826" t="str">
        <f t="shared" si="824"/>
        <v>0.893667748153092-40.0127548933083i</v>
      </c>
      <c r="I2826" t="str">
        <f t="shared" si="825"/>
        <v>-1.05875298306907-0.811933790949432i</v>
      </c>
      <c r="K2826" t="str">
        <f t="shared" si="826"/>
        <v>0.0027895400126161-0.0057989911540371i</v>
      </c>
      <c r="L2826" t="str">
        <f t="shared" si="827"/>
        <v>0.000833333333333333-0.0210856337463177i</v>
      </c>
      <c r="M2826" t="str">
        <f t="shared" si="828"/>
        <v>0.005-0.00741943690111076i</v>
      </c>
      <c r="N2826">
        <f t="shared" si="829"/>
        <v>65.676759710169222</v>
      </c>
      <c r="O2826">
        <f t="shared" si="830"/>
        <v>1.352285099941519</v>
      </c>
      <c r="P2826" s="3">
        <f t="shared" si="831"/>
        <v>-1.352285099941519</v>
      </c>
      <c r="Q2826" s="3">
        <f t="shared" si="832"/>
        <v>-114.32324028983078</v>
      </c>
      <c r="R2826">
        <f t="shared" si="833"/>
        <v>65.676759710169222</v>
      </c>
      <c r="S2826">
        <f t="shared" si="834"/>
        <v>38.237221310584992</v>
      </c>
      <c r="T2826">
        <f t="shared" si="817"/>
        <v>-1.352285099941519</v>
      </c>
    </row>
    <row r="2827" spans="1:20" x14ac:dyDescent="0.25">
      <c r="A2827">
        <f t="shared" si="818"/>
        <v>241164.50300512079</v>
      </c>
      <c r="B2827">
        <f t="shared" si="835"/>
        <v>38382.522751565222</v>
      </c>
      <c r="C2827" t="str">
        <f t="shared" si="819"/>
        <v>-0.356386707334797-0.774559344135125i</v>
      </c>
      <c r="D2827" t="str">
        <f t="shared" si="820"/>
        <v>3.46847202706639-0.597633044962997i</v>
      </c>
      <c r="E2827" t="str">
        <f t="shared" si="821"/>
        <v>229.004235631022-196.864975726942i</v>
      </c>
      <c r="F2827" t="str">
        <f t="shared" si="822"/>
        <v>2.90835101780865-3.95861283866559i</v>
      </c>
      <c r="G2827" t="str">
        <f t="shared" si="823"/>
        <v>0.999464281661799-0.0231393894488004i</v>
      </c>
      <c r="H2827" t="str">
        <f t="shared" si="824"/>
        <v>0.885933640213459-39.8484208137101i</v>
      </c>
      <c r="I2827" t="str">
        <f t="shared" si="825"/>
        <v>-1.05056402476567-0.808399484121374i</v>
      </c>
      <c r="K2827" t="str">
        <f t="shared" si="826"/>
        <v>0.00278826696601382-0.00577999322898928i</v>
      </c>
      <c r="L2827" t="str">
        <f t="shared" si="827"/>
        <v>0.000833333333333333-0.0210058116620022i</v>
      </c>
      <c r="M2827" t="str">
        <f t="shared" si="828"/>
        <v>0.005-0.00739134977197721i</v>
      </c>
      <c r="N2827">
        <f t="shared" si="829"/>
        <v>65.292111300915181</v>
      </c>
      <c r="O2827">
        <f t="shared" si="830"/>
        <v>1.3849327091878911</v>
      </c>
      <c r="P2827" s="3">
        <f t="shared" si="831"/>
        <v>-1.3849327091878911</v>
      </c>
      <c r="Q2827" s="3">
        <f t="shared" si="832"/>
        <v>-114.70788869908482</v>
      </c>
      <c r="R2827">
        <f t="shared" si="833"/>
        <v>65.292111300915181</v>
      </c>
      <c r="S2827">
        <f t="shared" si="834"/>
        <v>38.382522751565219</v>
      </c>
      <c r="T2827">
        <f t="shared" si="817"/>
        <v>-1.3849327091878911</v>
      </c>
    </row>
    <row r="2828" spans="1:20" x14ac:dyDescent="0.25">
      <c r="A2828">
        <f t="shared" si="818"/>
        <v>242080.92811654022</v>
      </c>
      <c r="B2828">
        <f t="shared" si="835"/>
        <v>38528.376338021168</v>
      </c>
      <c r="C2828" t="str">
        <f t="shared" si="819"/>
        <v>-0.360205449968723-0.769181200157922i</v>
      </c>
      <c r="D2828" t="str">
        <f t="shared" si="820"/>
        <v>3.46839873062497-0.596754758164529i</v>
      </c>
      <c r="E2828" t="str">
        <f t="shared" si="821"/>
        <v>227.170870541788-198.502904810753i</v>
      </c>
      <c r="F2828" t="str">
        <f t="shared" si="822"/>
        <v>2.90833915412571-3.94413754642241i</v>
      </c>
      <c r="G2828" t="str">
        <f t="shared" si="823"/>
        <v>0.999460204668586-0.023227224380325i</v>
      </c>
      <c r="H2828" t="str">
        <f t="shared" si="824"/>
        <v>0.878271020183247-39.6848616371293i</v>
      </c>
      <c r="I2828" t="str">
        <f t="shared" si="825"/>
        <v>-1.04244198795626-0.804884207467712i</v>
      </c>
      <c r="K2828" t="str">
        <f t="shared" si="826"/>
        <v>0.0027869947875523-0.00576107649141128i</v>
      </c>
      <c r="L2828" t="str">
        <f t="shared" si="827"/>
        <v>0.000833333333333333-0.0209262917533395i</v>
      </c>
      <c r="M2828" t="str">
        <f t="shared" si="828"/>
        <v>0.005-0.00736336896989164i</v>
      </c>
      <c r="N2828">
        <f t="shared" si="829"/>
        <v>64.906435859150449</v>
      </c>
      <c r="O2828">
        <f t="shared" si="830"/>
        <v>1.41831275992504</v>
      </c>
      <c r="P2828" s="3">
        <f t="shared" si="831"/>
        <v>-1.41831275992504</v>
      </c>
      <c r="Q2828" s="3">
        <f t="shared" si="832"/>
        <v>-115.09356414084955</v>
      </c>
      <c r="R2828">
        <f t="shared" si="833"/>
        <v>64.906435859150449</v>
      </c>
      <c r="S2828">
        <f t="shared" si="834"/>
        <v>38.528376338021168</v>
      </c>
      <c r="T2828">
        <f t="shared" si="817"/>
        <v>-1.41831275992504</v>
      </c>
    </row>
    <row r="2829" spans="1:20" x14ac:dyDescent="0.25">
      <c r="A2829">
        <f t="shared" si="818"/>
        <v>243000.83564338312</v>
      </c>
      <c r="B2829">
        <f t="shared" si="835"/>
        <v>38674.784168105652</v>
      </c>
      <c r="C2829" t="str">
        <f t="shared" si="819"/>
        <v>-0.363954938802578-0.763727570050645i</v>
      </c>
      <c r="D2829" t="str">
        <f t="shared" si="820"/>
        <v>3.46832487920543-0.595884996939928i</v>
      </c>
      <c r="E2829" t="str">
        <f t="shared" si="821"/>
        <v>225.303019285401-200.109507032745i</v>
      </c>
      <c r="F2829" t="str">
        <f t="shared" si="822"/>
        <v>2.90832720020535-3.92971898772548i</v>
      </c>
      <c r="G2829" t="str">
        <f t="shared" si="823"/>
        <v>0.999456096664996-0.0233153920011329i</v>
      </c>
      <c r="H2829" t="str">
        <f t="shared" si="824"/>
        <v>0.870679134183995-39.5220725463537i</v>
      </c>
      <c r="I2829" t="str">
        <f t="shared" si="825"/>
        <v>-1.03438628659151-0.801387814895742i</v>
      </c>
      <c r="K2829" t="str">
        <f t="shared" si="826"/>
        <v>0.00278572341214168-0.0057422406522062i</v>
      </c>
      <c r="L2829" t="str">
        <f t="shared" si="827"/>
        <v>0.000833333333333333-0.0208470728764091i</v>
      </c>
      <c r="M2829" t="str">
        <f t="shared" si="828"/>
        <v>0.005-0.00733549409234074i</v>
      </c>
      <c r="N2829">
        <f t="shared" si="829"/>
        <v>64.519831139255217</v>
      </c>
      <c r="O2829">
        <f t="shared" si="830"/>
        <v>1.4524289147395359</v>
      </c>
      <c r="P2829" s="3">
        <f t="shared" si="831"/>
        <v>-1.4524289147395359</v>
      </c>
      <c r="Q2829" s="3">
        <f t="shared" si="832"/>
        <v>-115.48016886074478</v>
      </c>
      <c r="R2829">
        <f t="shared" si="833"/>
        <v>64.519831139255217</v>
      </c>
      <c r="S2829">
        <f t="shared" si="834"/>
        <v>38.674784168105653</v>
      </c>
      <c r="T2829">
        <f t="shared" si="817"/>
        <v>-1.4524289147395359</v>
      </c>
    </row>
    <row r="2830" spans="1:20" x14ac:dyDescent="0.25">
      <c r="A2830">
        <f t="shared" si="818"/>
        <v>243924.23881882799</v>
      </c>
      <c r="B2830">
        <f t="shared" si="835"/>
        <v>38821.748347944456</v>
      </c>
      <c r="C2830" t="str">
        <f t="shared" si="819"/>
        <v>-0.367632689571197-0.758200371604544i</v>
      </c>
      <c r="D2830" t="str">
        <f t="shared" si="820"/>
        <v>3.46825046862962-0.59502374810668i</v>
      </c>
      <c r="E2830" t="str">
        <f t="shared" si="821"/>
        <v>223.401533657907-201.683731505041i</v>
      </c>
      <c r="F2830" t="str">
        <f t="shared" si="822"/>
        <v>2.90831515536197-3.91535695511102i</v>
      </c>
      <c r="G2830" t="str">
        <f t="shared" si="823"/>
        <v>0.999451957415414-0.0234038935630601i</v>
      </c>
      <c r="H2830" t="str">
        <f t="shared" si="824"/>
        <v>0.863157237740705-39.3600487667855i</v>
      </c>
      <c r="I2830" t="str">
        <f t="shared" si="825"/>
        <v>-1.02639634036383-0.797910161907291i</v>
      </c>
      <c r="K2830" t="str">
        <f t="shared" si="826"/>
        <v>0.00278445277485049-0.00572348542323343i</v>
      </c>
      <c r="L2830" t="str">
        <f t="shared" si="827"/>
        <v>0.000833333333333333-0.020768153891621i</v>
      </c>
      <c r="M2830" t="str">
        <f t="shared" si="828"/>
        <v>0.005-0.00730772473833504i</v>
      </c>
      <c r="N2830">
        <f t="shared" si="829"/>
        <v>64.132395769936835</v>
      </c>
      <c r="O2830">
        <f t="shared" si="830"/>
        <v>1.4872844040115378</v>
      </c>
      <c r="P2830" s="3">
        <f t="shared" si="831"/>
        <v>-1.4872844040115378</v>
      </c>
      <c r="Q2830" s="3">
        <f t="shared" si="832"/>
        <v>-115.86760423006317</v>
      </c>
      <c r="R2830">
        <f t="shared" si="833"/>
        <v>64.132395769936835</v>
      </c>
      <c r="S2830">
        <f t="shared" si="834"/>
        <v>38.821748347944457</v>
      </c>
      <c r="T2830">
        <f t="shared" si="817"/>
        <v>-1.4872844040115378</v>
      </c>
    </row>
    <row r="2831" spans="1:20" x14ac:dyDescent="0.25">
      <c r="A2831">
        <f t="shared" si="818"/>
        <v>244851.15092633953</v>
      </c>
      <c r="B2831">
        <f t="shared" si="835"/>
        <v>38969.270991666643</v>
      </c>
      <c r="C2831" t="str">
        <f t="shared" si="819"/>
        <v>-0.371236288896419-0.752601621586575i</v>
      </c>
      <c r="D2831" t="str">
        <f t="shared" si="820"/>
        <v>3.46817549468828-0.594170998597122i</v>
      </c>
      <c r="E2831" t="str">
        <f t="shared" si="821"/>
        <v>221.467307641252-203.224558416802i</v>
      </c>
      <c r="F2831" t="str">
        <f t="shared" si="822"/>
        <v>2.90830301890476-3.90105124192787i</v>
      </c>
      <c r="G2831" t="str">
        <f t="shared" si="823"/>
        <v>0.999447786682444-0.023492730322558i</v>
      </c>
      <c r="H2831" t="str">
        <f t="shared" si="824"/>
        <v>0.855704595643337-39.1987855659425i</v>
      </c>
      <c r="I2831" t="str">
        <f t="shared" si="825"/>
        <v>-1.0184715746417-0.794451105576549i</v>
      </c>
      <c r="K2831" t="str">
        <f t="shared" si="826"/>
        <v>0.00278318281090337-0.00570481051730308i</v>
      </c>
      <c r="L2831" t="str">
        <f t="shared" si="827"/>
        <v>0.000833333333333333-0.0206895336636989i</v>
      </c>
      <c r="M2831" t="str">
        <f t="shared" si="828"/>
        <v>0.005-0.00728006050840316i</v>
      </c>
      <c r="N2831">
        <f t="shared" si="829"/>
        <v>63.744229145149347</v>
      </c>
      <c r="O2831">
        <f t="shared" si="830"/>
        <v>1.5228820199015534</v>
      </c>
      <c r="P2831" s="3">
        <f t="shared" si="831"/>
        <v>-1.5228820199015534</v>
      </c>
      <c r="Q2831" s="3">
        <f t="shared" si="832"/>
        <v>-116.25577085485065</v>
      </c>
      <c r="R2831">
        <f t="shared" si="833"/>
        <v>63.744229145149347</v>
      </c>
      <c r="S2831">
        <f t="shared" si="834"/>
        <v>38.96927099166664</v>
      </c>
      <c r="T2831">
        <f t="shared" si="817"/>
        <v>-1.5228820199015534</v>
      </c>
    </row>
    <row r="2832" spans="1:20" x14ac:dyDescent="0.25">
      <c r="A2832">
        <f t="shared" si="818"/>
        <v>245781.58529985964</v>
      </c>
      <c r="B2832">
        <f t="shared" si="835"/>
        <v>39117.35422143498</v>
      </c>
      <c r="C2832" t="str">
        <f t="shared" si="819"/>
        <v>-0.37476339919624-0.746933432485514i</v>
      </c>
      <c r="D2832" t="str">
        <f t="shared" si="820"/>
        <v>3.46809995314087-0.593326735458173i</v>
      </c>
      <c r="E2832" t="str">
        <f t="shared" si="821"/>
        <v>219.501275972522-204.731001130635i</v>
      </c>
      <c r="F2832" t="str">
        <f t="shared" si="822"/>
        <v>2.90829079013768-3.88680164233447i</v>
      </c>
      <c r="G2832" t="str">
        <f t="shared" si="823"/>
        <v>0.999443584226884-0.0235819035407095i</v>
      </c>
      <c r="H2832" t="str">
        <f t="shared" si="824"/>
        <v>0.848320481810639-39.0382782529646i</v>
      </c>
      <c r="I2832" t="str">
        <f t="shared" si="825"/>
        <v>-1.01061142040494-0.791010504528263i</v>
      </c>
      <c r="K2832" t="str">
        <f t="shared" si="826"/>
        <v>0.00278191345567899-0.00568621564817039i</v>
      </c>
      <c r="L2832" t="str">
        <f t="shared" si="827"/>
        <v>0.000833333333333333-0.0206112110616646i</v>
      </c>
      <c r="M2832" t="str">
        <f t="shared" si="828"/>
        <v>0.005-0.00725250100458572i</v>
      </c>
      <c r="N2832">
        <f t="shared" si="829"/>
        <v>63.355431312876149</v>
      </c>
      <c r="O2832">
        <f t="shared" si="830"/>
        <v>1.5592241111263632</v>
      </c>
      <c r="P2832" s="3">
        <f t="shared" si="831"/>
        <v>-1.5592241111263632</v>
      </c>
      <c r="Q2832" s="3">
        <f t="shared" si="832"/>
        <v>-116.64456868712385</v>
      </c>
      <c r="R2832">
        <f t="shared" si="833"/>
        <v>63.355431312876149</v>
      </c>
      <c r="S2832">
        <f t="shared" si="834"/>
        <v>39.117354221434979</v>
      </c>
      <c r="T2832">
        <f t="shared" si="817"/>
        <v>-1.5592241111263632</v>
      </c>
    </row>
    <row r="2833" spans="1:20" x14ac:dyDescent="0.25">
      <c r="A2833">
        <f t="shared" si="818"/>
        <v>246715.55532399911</v>
      </c>
      <c r="B2833">
        <f t="shared" si="835"/>
        <v>39266.000167476435</v>
      </c>
      <c r="C2833" t="str">
        <f t="shared" si="819"/>
        <v>-0.378211763412484-0.741198008967692i</v>
      </c>
      <c r="D2833" t="str">
        <f t="shared" si="820"/>
        <v>3.4680238397153-0.592490945851052i</v>
      </c>
      <c r="E2833" t="str">
        <f t="shared" si="821"/>
        <v>217.504412589129-206.202108199081i</v>
      </c>
      <c r="F2833" t="str">
        <f t="shared" si="822"/>
        <v>2.90827846835941-3.87260795129591i</v>
      </c>
      <c r="G2833" t="str">
        <f t="shared" si="823"/>
        <v>0.999439349807724-0.023671414483245i</v>
      </c>
      <c r="H2833" t="str">
        <f t="shared" si="824"/>
        <v>0.841004179156281-38.8785221781284i</v>
      </c>
      <c r="I2833" t="str">
        <f t="shared" si="825"/>
        <v>-1.00281531418079-0.787588218916292i</v>
      </c>
      <c r="K2833" t="str">
        <f t="shared" si="826"/>
        <v>0.00278064464470781-0.0056677005305304i</v>
      </c>
      <c r="L2833" t="str">
        <f t="shared" si="827"/>
        <v>0.000833333333333333-0.020533184958821i</v>
      </c>
      <c r="M2833" t="str">
        <f t="shared" si="828"/>
        <v>0.005-0.0072250458304301i</v>
      </c>
      <c r="N2833">
        <f t="shared" si="829"/>
        <v>62.966102862065469</v>
      </c>
      <c r="O2833">
        <f t="shared" si="830"/>
        <v>1.5963125785438588</v>
      </c>
      <c r="P2833" s="3">
        <f t="shared" si="831"/>
        <v>-1.5963125785438588</v>
      </c>
      <c r="Q2833" s="3">
        <f t="shared" si="832"/>
        <v>-117.03389713793453</v>
      </c>
      <c r="R2833">
        <f t="shared" si="833"/>
        <v>62.966102862065469</v>
      </c>
      <c r="S2833">
        <f t="shared" si="834"/>
        <v>39.266000167476435</v>
      </c>
      <c r="T2833">
        <f t="shared" si="817"/>
        <v>-1.5963125785438588</v>
      </c>
    </row>
    <row r="2834" spans="1:20" x14ac:dyDescent="0.25">
      <c r="A2834">
        <f t="shared" si="818"/>
        <v>247653.07443423034</v>
      </c>
      <c r="B2834">
        <f t="shared" si="835"/>
        <v>39415.21096811285</v>
      </c>
      <c r="C2834" t="str">
        <f t="shared" si="819"/>
        <v>-0.381579209536836-0.735397644054305i</v>
      </c>
      <c r="D2834" t="str">
        <f t="shared" si="820"/>
        <v>3.46794715010766-0.591663617051007i</v>
      </c>
      <c r="E2834" t="str">
        <f t="shared" si="821"/>
        <v>215.477728955239-207.636965292608i</v>
      </c>
      <c r="F2834" t="str">
        <f t="shared" si="822"/>
        <v>2.90826605286331-3.85846996458097i</v>
      </c>
      <c r="G2834" t="str">
        <f t="shared" si="823"/>
        <v>0.999435083182125-0.0237612644205585i</v>
      </c>
      <c r="H2834" t="str">
        <f t="shared" si="824"/>
        <v>0.83375497945731-38.719512732368i</v>
      </c>
      <c r="I2834" t="str">
        <f t="shared" si="825"/>
        <v>-0.995082697980931-0.784184110402505i</v>
      </c>
      <c r="K2834" t="str">
        <f t="shared" si="826"/>
        <v>0.00277937631367006-0.00564926488001227i</v>
      </c>
      <c r="L2834" t="str">
        <f t="shared" si="827"/>
        <v>0.000833333333333333-0.0204554542327366i</v>
      </c>
      <c r="M2834" t="str">
        <f t="shared" si="828"/>
        <v>0.005-0.00719769459098434i</v>
      </c>
      <c r="N2834">
        <f t="shared" si="829"/>
        <v>62.576344808040801</v>
      </c>
      <c r="O2834">
        <f t="shared" si="830"/>
        <v>1.6341488715655237</v>
      </c>
      <c r="P2834" s="3">
        <f t="shared" si="831"/>
        <v>-1.6341488715655237</v>
      </c>
      <c r="Q2834" s="3">
        <f t="shared" si="832"/>
        <v>-117.4236551919592</v>
      </c>
      <c r="R2834">
        <f t="shared" si="833"/>
        <v>62.576344808040801</v>
      </c>
      <c r="S2834">
        <f t="shared" si="834"/>
        <v>39.415210968112852</v>
      </c>
      <c r="T2834">
        <f t="shared" si="817"/>
        <v>-1.6341488715655237</v>
      </c>
    </row>
    <row r="2835" spans="1:20" x14ac:dyDescent="0.25">
      <c r="A2835">
        <f t="shared" si="818"/>
        <v>248594.15611708042</v>
      </c>
      <c r="B2835">
        <f t="shared" si="835"/>
        <v>39564.988769791678</v>
      </c>
      <c r="C2835" t="str">
        <f t="shared" si="819"/>
        <v>-0.384863654916535-0.729534715033914i</v>
      </c>
      <c r="D2835" t="str">
        <f t="shared" si="820"/>
        <v>3.4678698799821-0.590844736447051i</v>
      </c>
      <c r="E2835" t="str">
        <f t="shared" si="821"/>
        <v>213.422272275375-209.034697031072i</v>
      </c>
      <c r="F2835" t="str">
        <f t="shared" si="822"/>
        <v>2.90825354293736-3.8443874787592i</v>
      </c>
      <c r="G2835" t="str">
        <f t="shared" si="823"/>
        <v>0.999430784105407-0.0238514546277231i</v>
      </c>
      <c r="H2835" t="str">
        <f t="shared" si="824"/>
        <v>0.826572183224698-38.5612453468018i</v>
      </c>
      <c r="I2835" t="str">
        <f t="shared" si="825"/>
        <v>-0.987413019239258-0.780798042136005i</v>
      </c>
      <c r="K2835" t="str">
        <f t="shared" si="826"/>
        <v>0.00277810839839347-0.00563090841317381i</v>
      </c>
      <c r="L2835" t="str">
        <f t="shared" si="827"/>
        <v>0.000833333333333333-0.0203780177652288i</v>
      </c>
      <c r="M2835" t="str">
        <f t="shared" si="828"/>
        <v>0.005-0.00717044689279173i</v>
      </c>
      <c r="N2835">
        <f t="shared" si="829"/>
        <v>62.186258476687684</v>
      </c>
      <c r="O2835">
        <f t="shared" si="830"/>
        <v>1.6727339854086687</v>
      </c>
      <c r="P2835" s="3">
        <f t="shared" si="831"/>
        <v>-1.6727339854086687</v>
      </c>
      <c r="Q2835" s="3">
        <f t="shared" si="832"/>
        <v>-117.81374152331232</v>
      </c>
      <c r="R2835">
        <f t="shared" si="833"/>
        <v>62.186258476687684</v>
      </c>
      <c r="S2835">
        <f t="shared" si="834"/>
        <v>39.564988769791675</v>
      </c>
      <c r="T2835">
        <f t="shared" si="817"/>
        <v>-1.6727339854086687</v>
      </c>
    </row>
    <row r="2836" spans="1:20" x14ac:dyDescent="0.25">
      <c r="A2836">
        <f t="shared" si="818"/>
        <v>249538.81391032532</v>
      </c>
      <c r="B2836">
        <f t="shared" si="835"/>
        <v>39715.335727116886</v>
      </c>
      <c r="C2836" t="str">
        <f t="shared" si="819"/>
        <v>-0.388063110321474-0.723611679125122i</v>
      </c>
      <c r="D2836" t="str">
        <f t="shared" si="820"/>
        <v>3.4677920249705-0.59003429154169i</v>
      </c>
      <c r="E2836" t="str">
        <f t="shared" si="821"/>
        <v>211.339123601799-210.39446871094i</v>
      </c>
      <c r="F2836" t="str">
        <f t="shared" si="822"/>
        <v>2.90824093786419-3.83036029119796i</v>
      </c>
      <c r="G2836" t="str">
        <f t="shared" si="823"/>
        <v>0.999426452331035-0.0239419863845079i</v>
      </c>
      <c r="H2836" t="str">
        <f t="shared" si="824"/>
        <v>0.81945509957632-38.4037154922687i</v>
      </c>
      <c r="I2836" t="str">
        <f t="shared" si="825"/>
        <v>-0.979805730750632-0.777429878732766i</v>
      </c>
      <c r="K2836" t="str">
        <f t="shared" si="826"/>
        <v>0.0027768408348514-0.00561263084749602i</v>
      </c>
      <c r="L2836" t="str">
        <f t="shared" si="827"/>
        <v>0.000833333333333333-0.0203008744423478i</v>
      </c>
      <c r="M2836" t="str">
        <f t="shared" si="828"/>
        <v>0.005-0.00714330234388499i</v>
      </c>
      <c r="N2836">
        <f t="shared" si="829"/>
        <v>61.795945387757598</v>
      </c>
      <c r="O2836">
        <f t="shared" si="830"/>
        <v>1.7120684592009909</v>
      </c>
      <c r="P2836" s="3">
        <f t="shared" si="831"/>
        <v>-1.7120684592009909</v>
      </c>
      <c r="Q2836" s="3">
        <f t="shared" si="832"/>
        <v>-118.2040546122424</v>
      </c>
      <c r="R2836">
        <f t="shared" si="833"/>
        <v>61.795945387757598</v>
      </c>
      <c r="S2836">
        <f t="shared" si="834"/>
        <v>39.715335727116887</v>
      </c>
      <c r="T2836">
        <f t="shared" si="817"/>
        <v>-1.7120684592009909</v>
      </c>
    </row>
    <row r="2837" spans="1:20" x14ac:dyDescent="0.25">
      <c r="A2837">
        <f t="shared" si="818"/>
        <v>250487.06140318458</v>
      </c>
      <c r="B2837">
        <f t="shared" si="835"/>
        <v>39866.254002879934</v>
      </c>
      <c r="C2837" t="str">
        <f t="shared" si="819"/>
        <v>-0.391175683756291-0.717631068905751i</v>
      </c>
      <c r="D2837" t="str">
        <f t="shared" si="820"/>
        <v>3.46771358067227-0.58923226995064i</v>
      </c>
      <c r="E2837" t="str">
        <f t="shared" si="821"/>
        <v>209.229395842785-211.715487921237i</v>
      </c>
      <c r="F2837" t="str">
        <f t="shared" si="822"/>
        <v>2.90822823692095-3.8163882000595i</v>
      </c>
      <c r="G2837" t="str">
        <f t="shared" si="823"/>
        <v>0.999422087610608-0.0240328609753936i</v>
      </c>
      <c r="H2837" t="str">
        <f t="shared" si="824"/>
        <v>0.812403046111819-38.2469186788675i</v>
      </c>
      <c r="I2837" t="str">
        <f t="shared" si="825"/>
        <v>-0.972260290610317-0.774079486255491i</v>
      </c>
      <c r="K2837" t="str">
        <f t="shared" si="826"/>
        <v>0.00277557355916066-0.00559443190137744i</v>
      </c>
      <c r="L2837" t="str">
        <f t="shared" si="827"/>
        <v>0.000833333333333333-0.0202240231543613i</v>
      </c>
      <c r="M2837" t="str">
        <f t="shared" si="828"/>
        <v>0.005-0.00711626055378057i</v>
      </c>
      <c r="N2837">
        <f t="shared" si="829"/>
        <v>61.405507137594427</v>
      </c>
      <c r="O2837">
        <f t="shared" si="830"/>
        <v>1.7521523749439913</v>
      </c>
      <c r="P2837" s="3">
        <f t="shared" si="831"/>
        <v>-1.7521523749439913</v>
      </c>
      <c r="Q2837" s="3">
        <f t="shared" si="832"/>
        <v>-118.59449286240557</v>
      </c>
      <c r="R2837">
        <f t="shared" si="833"/>
        <v>61.405507137594427</v>
      </c>
      <c r="S2837">
        <f t="shared" si="834"/>
        <v>39.866254002879934</v>
      </c>
      <c r="T2837">
        <f t="shared" si="817"/>
        <v>-1.7521523749439913</v>
      </c>
    </row>
    <row r="2838" spans="1:20" x14ac:dyDescent="0.25">
      <c r="A2838">
        <f t="shared" si="818"/>
        <v>251438.91223651665</v>
      </c>
      <c r="B2838">
        <f t="shared" si="835"/>
        <v>40017.745768090877</v>
      </c>
      <c r="C2838" t="str">
        <f t="shared" si="819"/>
        <v>-0.394199584001799-0.711595487526311i</v>
      </c>
      <c r="D2838" t="str">
        <f t="shared" si="820"/>
        <v>3.46763454265416-0.588438659402579i</v>
      </c>
      <c r="E2838" t="str">
        <f t="shared" si="821"/>
        <v>207.094231679525-212.997006041597i</v>
      </c>
      <c r="F2838" t="str">
        <f t="shared" si="822"/>
        <v>2.90821543937936-3.80247100429809i</v>
      </c>
      <c r="G2838" t="str">
        <f t="shared" si="823"/>
        <v>0.999417689693838-0.0241240796895889i</v>
      </c>
      <c r="H2838" t="str">
        <f t="shared" si="824"/>
        <v>0.805415348789727-38.0908504555045i</v>
      </c>
      <c r="I2838" t="str">
        <f t="shared" si="825"/>
        <v>-0.964776162154308-0.770746732193884i</v>
      </c>
      <c r="K2838" t="str">
        <f t="shared" si="826"/>
        <v>0.00277430650757954-0.00557631129412887i</v>
      </c>
      <c r="L2838" t="str">
        <f t="shared" si="827"/>
        <v>0.000833333333333333-0.0201474627957375i</v>
      </c>
      <c r="M2838" t="str">
        <f t="shared" si="828"/>
        <v>0.005-0.00708932113347339i</v>
      </c>
      <c r="N2838">
        <f t="shared" si="829"/>
        <v>61.015045281629511</v>
      </c>
      <c r="O2838">
        <f t="shared" si="830"/>
        <v>1.7929853573390855</v>
      </c>
      <c r="P2838" s="3">
        <f t="shared" si="831"/>
        <v>-1.7929853573390855</v>
      </c>
      <c r="Q2838" s="3">
        <f t="shared" si="832"/>
        <v>-118.98495471837049</v>
      </c>
      <c r="R2838">
        <f t="shared" si="833"/>
        <v>61.015045281629511</v>
      </c>
      <c r="S2838">
        <f t="shared" si="834"/>
        <v>40.017745768090876</v>
      </c>
      <c r="T2838">
        <f t="shared" si="817"/>
        <v>-1.7929853573390855</v>
      </c>
    </row>
    <row r="2839" spans="1:20" x14ac:dyDescent="0.25">
      <c r="A2839">
        <f t="shared" si="818"/>
        <v>252394.38010301543</v>
      </c>
      <c r="B2839">
        <f t="shared" si="835"/>
        <v>40169.813202009624</v>
      </c>
      <c r="C2839" t="str">
        <f t="shared" si="819"/>
        <v>-0.397133123871683-0.705507603726388i</v>
      </c>
      <c r="D2839" t="str">
        <f t="shared" si="820"/>
        <v>3.46755490644994-0.587653447738861i</v>
      </c>
      <c r="E2839" t="str">
        <f t="shared" si="821"/>
        <v>204.934801399829-214.238319616499i</v>
      </c>
      <c r="F2839" t="str">
        <f t="shared" si="822"/>
        <v>2.90820254450558-3.78860850365706i</v>
      </c>
      <c r="G2839" t="str">
        <f t="shared" si="823"/>
        <v>0.999413258328543-0.0242156438210465i</v>
      </c>
      <c r="H2839" t="str">
        <f t="shared" si="824"/>
        <v>0.798491341806593-37.935506409447i</v>
      </c>
      <c r="I2839" t="str">
        <f t="shared" si="825"/>
        <v>-0.957352813900419-0.767431485445176i</v>
      </c>
      <c r="K2839" t="str">
        <f t="shared" si="826"/>
        <v>0.00277303961650584-0.00555826874596757i</v>
      </c>
      <c r="L2839" t="str">
        <f t="shared" si="827"/>
        <v>0.000833333333333333-0.02007119226513i</v>
      </c>
      <c r="M2839" t="str">
        <f t="shared" si="828"/>
        <v>0.005-0.00706248369543074i</v>
      </c>
      <c r="N2839">
        <f t="shared" si="829"/>
        <v>60.624661216972697</v>
      </c>
      <c r="O2839">
        <f t="shared" si="830"/>
        <v>1.8345665744790187</v>
      </c>
      <c r="P2839" s="3">
        <f t="shared" si="831"/>
        <v>-1.8345665744790187</v>
      </c>
      <c r="Q2839" s="3">
        <f t="shared" si="832"/>
        <v>-119.3753387830273</v>
      </c>
      <c r="R2839">
        <f t="shared" si="833"/>
        <v>60.624661216972697</v>
      </c>
      <c r="S2839">
        <f t="shared" si="834"/>
        <v>40.169813202009621</v>
      </c>
      <c r="T2839">
        <f t="shared" si="817"/>
        <v>-1.8345665744790187</v>
      </c>
    </row>
    <row r="2840" spans="1:20" x14ac:dyDescent="0.25">
      <c r="A2840">
        <f t="shared" si="818"/>
        <v>253353.47874740692</v>
      </c>
      <c r="B2840">
        <f t="shared" si="835"/>
        <v>40322.458492177262</v>
      </c>
      <c r="C2840" t="str">
        <f t="shared" si="819"/>
        <v>-0.399974723172122-0.699370146673965i</v>
      </c>
      <c r="D2840" t="str">
        <f t="shared" si="820"/>
        <v>3.46747466756018-0.586876622913242i</v>
      </c>
      <c r="E2840" t="str">
        <f t="shared" si="821"/>
        <v>202.752300657246-215.438771600422i</v>
      </c>
      <c r="F2840" t="str">
        <f t="shared" si="822"/>
        <v>2.90818955156021-3.77480049866591i</v>
      </c>
      <c r="G2840" t="str">
        <f t="shared" si="823"/>
        <v>0.99940879326063-0.0243075546684796i</v>
      </c>
      <c r="H2840" t="str">
        <f t="shared" si="824"/>
        <v>0.791630367478118-37.7808821658822i</v>
      </c>
      <c r="I2840" t="str">
        <f t="shared" si="825"/>
        <v>-0.949989719490151-0.76413361629499i</v>
      </c>
      <c r="K2840" t="str">
        <f t="shared" si="826"/>
        <v>0.00277177282247487-0.005540303978012i</v>
      </c>
      <c r="L2840" t="str">
        <f t="shared" si="827"/>
        <v>0.000833333333333333-0.0199952104653616i</v>
      </c>
      <c r="M2840" t="str">
        <f t="shared" si="828"/>
        <v>0.005-0.00703574785358714i</v>
      </c>
      <c r="N2840">
        <f t="shared" si="829"/>
        <v>60.234456065423799</v>
      </c>
      <c r="O2840">
        <f t="shared" si="830"/>
        <v>1.8768947393992703</v>
      </c>
      <c r="P2840" s="3">
        <f t="shared" si="831"/>
        <v>-1.8768947393992703</v>
      </c>
      <c r="Q2840" s="3">
        <f t="shared" si="832"/>
        <v>-119.7655439345762</v>
      </c>
      <c r="R2840">
        <f t="shared" si="833"/>
        <v>60.234456065423799</v>
      </c>
      <c r="S2840">
        <f t="shared" si="834"/>
        <v>40.322458492177262</v>
      </c>
      <c r="T2840">
        <f t="shared" si="817"/>
        <v>-1.8768947393992703</v>
      </c>
    </row>
    <row r="2841" spans="1:20" x14ac:dyDescent="0.25">
      <c r="A2841">
        <f t="shared" si="818"/>
        <v>254316.22196664708</v>
      </c>
      <c r="B2841">
        <f t="shared" si="835"/>
        <v>40475.68383444754</v>
      </c>
      <c r="C2841" t="str">
        <f t="shared" si="819"/>
        <v>-0.402722911353103-0.693185900648379i</v>
      </c>
      <c r="D2841" t="str">
        <f t="shared" si="820"/>
        <v>3.46739382145209-0.586108172991641i</v>
      </c>
      <c r="E2841" t="str">
        <f t="shared" si="821"/>
        <v>200.547948164641-216.597752469269i</v>
      </c>
      <c r="F2841" t="str">
        <f t="shared" si="822"/>
        <v>2.90817645979827-3.76104679063754i</v>
      </c>
      <c r="G2841" t="str">
        <f t="shared" si="823"/>
        <v>0.999404294234079-0.024399813535378i</v>
      </c>
      <c r="H2841" t="str">
        <f t="shared" si="824"/>
        <v>0.784831776122369-37.6269733874846i</v>
      </c>
      <c r="I2841" t="str">
        <f t="shared" si="825"/>
        <v>-0.942686357631417-0.76085299639855i</v>
      </c>
      <c r="K2841" t="str">
        <f t="shared" si="826"/>
        <v>0.00277050606215757-0.00552241671227611i</v>
      </c>
      <c r="L2841" t="str">
        <f t="shared" si="827"/>
        <v>0.000833333333333333-0.0199195163034087i</v>
      </c>
      <c r="M2841" t="str">
        <f t="shared" si="828"/>
        <v>0.005-0.00700911322333844i</v>
      </c>
      <c r="N2841">
        <f t="shared" si="829"/>
        <v>59.844530557248802</v>
      </c>
      <c r="O2841">
        <f t="shared" si="830"/>
        <v>1.9199681124850498</v>
      </c>
      <c r="P2841" s="3">
        <f t="shared" si="831"/>
        <v>-1.9199681124850498</v>
      </c>
      <c r="Q2841" s="3">
        <f t="shared" si="832"/>
        <v>-120.1554694427512</v>
      </c>
      <c r="R2841">
        <f t="shared" si="833"/>
        <v>59.844530557248802</v>
      </c>
      <c r="S2841">
        <f t="shared" si="834"/>
        <v>40.475683834447537</v>
      </c>
      <c r="T2841">
        <f t="shared" si="817"/>
        <v>-1.9199681124850498</v>
      </c>
    </row>
    <row r="2842" spans="1:20" x14ac:dyDescent="0.25">
      <c r="A2842">
        <f t="shared" si="818"/>
        <v>255282.62361012032</v>
      </c>
      <c r="B2842">
        <f t="shared" si="835"/>
        <v>40629.49143301844</v>
      </c>
      <c r="C2842" t="str">
        <f t="shared" si="819"/>
        <v>-0.40537632984237-0.686957699588232i</v>
      </c>
      <c r="D2842" t="str">
        <f t="shared" si="820"/>
        <v>3.46731236355919-0.585348086151841i</v>
      </c>
      <c r="E2842" t="str">
        <f t="shared" si="821"/>
        <v>198.322983331455-217.714701194226i</v>
      </c>
      <c r="F2842" t="str">
        <f t="shared" si="822"/>
        <v>2.90816326846911-3.74734718166526i</v>
      </c>
      <c r="G2842" t="str">
        <f t="shared" si="823"/>
        <v>0.999399760990931-0.0244924217300249i</v>
      </c>
      <c r="H2842" t="str">
        <f t="shared" si="824"/>
        <v>0.778094925944833-37.4737757739865i</v>
      </c>
      <c r="I2842" t="str">
        <f t="shared" si="825"/>
        <v>-0.935442212041902-0.757589498762121i</v>
      </c>
      <c r="K2842" t="str">
        <f t="shared" si="826"/>
        <v>0.0027692392723586-0.00550460667166407i</v>
      </c>
      <c r="L2842" t="str">
        <f t="shared" si="827"/>
        <v>0.000833333333333333-0.0198441086903852i</v>
      </c>
      <c r="M2842" t="str">
        <f t="shared" si="828"/>
        <v>0.005-0.00698257942153663i</v>
      </c>
      <c r="N2842">
        <f t="shared" si="829"/>
        <v>59.454984916024813</v>
      </c>
      <c r="O2842">
        <f t="shared" si="830"/>
        <v>1.9637845047246818</v>
      </c>
      <c r="P2842" s="3">
        <f t="shared" si="831"/>
        <v>-1.9637845047246818</v>
      </c>
      <c r="Q2842" s="3">
        <f t="shared" si="832"/>
        <v>-120.54501508397519</v>
      </c>
      <c r="R2842">
        <f t="shared" si="833"/>
        <v>59.454984916024813</v>
      </c>
      <c r="S2842">
        <f t="shared" si="834"/>
        <v>40.629491433018437</v>
      </c>
      <c r="T2842">
        <f t="shared" si="817"/>
        <v>-1.9637845047246818</v>
      </c>
    </row>
    <row r="2843" spans="1:20" x14ac:dyDescent="0.25">
      <c r="A2843">
        <f t="shared" si="818"/>
        <v>256252.6975798388</v>
      </c>
      <c r="B2843">
        <f t="shared" si="835"/>
        <v>40783.883500463911</v>
      </c>
      <c r="C2843" t="str">
        <f t="shared" si="819"/>
        <v>-0.407933734054276-0.680688421526519i</v>
      </c>
      <c r="D2843" t="str">
        <f t="shared" si="820"/>
        <v>3.46723028928108-0.584596350683238i</v>
      </c>
      <c r="E2843" t="str">
        <f t="shared" si="821"/>
        <v>196.078663854283-218.789106074904i</v>
      </c>
      <c r="F2843" t="str">
        <f t="shared" si="822"/>
        <v>2.9081499768164-3.73370147461997i</v>
      </c>
      <c r="G2843" t="str">
        <f t="shared" si="823"/>
        <v>0.99939519327127-0.0245853805655124i</v>
      </c>
      <c r="H2843" t="str">
        <f t="shared" si="824"/>
        <v>0.771419182925376-37.3212850617554i</v>
      </c>
      <c r="I2843" t="str">
        <f t="shared" si="825"/>
        <v>-0.928256771393238-0.754342997724773i</v>
      </c>
      <c r="K2843" t="str">
        <f t="shared" si="826"/>
        <v>0.00276797239001443-0.00548687357996441i</v>
      </c>
      <c r="L2843" t="str">
        <f t="shared" si="827"/>
        <v>0.000833333333333333-0.0197689865415274i</v>
      </c>
      <c r="M2843" t="str">
        <f t="shared" si="828"/>
        <v>0.005-0.00695614606648394i</v>
      </c>
      <c r="N2843">
        <f t="shared" si="829"/>
        <v>59.065918744887725</v>
      </c>
      <c r="O2843">
        <f t="shared" si="830"/>
        <v>2.0083412817956816</v>
      </c>
      <c r="P2843" s="3">
        <f t="shared" si="831"/>
        <v>-2.0083412817956816</v>
      </c>
      <c r="Q2843" s="3">
        <f t="shared" si="832"/>
        <v>-120.93408125511228</v>
      </c>
      <c r="R2843">
        <f t="shared" si="833"/>
        <v>59.065918744887725</v>
      </c>
      <c r="S2843">
        <f t="shared" si="834"/>
        <v>40.783883500463908</v>
      </c>
      <c r="T2843">
        <f t="shared" si="817"/>
        <v>-2.0083412817956816</v>
      </c>
    </row>
    <row r="2844" spans="1:20" x14ac:dyDescent="0.25">
      <c r="A2844">
        <f t="shared" si="818"/>
        <v>257226.4578306422</v>
      </c>
      <c r="B2844">
        <f t="shared" si="835"/>
        <v>40938.862257765679</v>
      </c>
      <c r="C2844" t="str">
        <f t="shared" si="819"/>
        <v>-0.410393995067699-0.674380982935487i</v>
      </c>
      <c r="D2844" t="str">
        <f t="shared" si="820"/>
        <v>3.46714759398325-0.583852954986578i</v>
      </c>
      <c r="E2844" t="str">
        <f t="shared" si="821"/>
        <v>193.816263270492-219.82050542933i</v>
      </c>
      <c r="F2844" t="str">
        <f t="shared" si="822"/>
        <v>2.90813658407809-3.72010947314739i</v>
      </c>
      <c r="G2844" t="str">
        <f t="shared" si="823"/>
        <v>0.999390590813213-0.024678691359759i</v>
      </c>
      <c r="H2844" t="str">
        <f t="shared" si="824"/>
        <v>0.764803920707207-37.1694970233786i</v>
      </c>
      <c r="I2844" t="str">
        <f t="shared" si="825"/>
        <v>-0.921129529255952-0.751113368940475i</v>
      </c>
      <c r="K2844" t="str">
        <f t="shared" si="826"/>
        <v>0.00276670535219148-0.00546921716184496i</v>
      </c>
      <c r="L2844" t="str">
        <f t="shared" si="827"/>
        <v>0.000833333333333333-0.0196941487761779i</v>
      </c>
      <c r="M2844" t="str">
        <f t="shared" si="828"/>
        <v>0.005-0.00692981277792785i</v>
      </c>
      <c r="N2844">
        <f t="shared" si="829"/>
        <v>58.677430914492859</v>
      </c>
      <c r="O2844">
        <f t="shared" si="830"/>
        <v>2.053635368967762</v>
      </c>
      <c r="P2844" s="3">
        <f t="shared" si="831"/>
        <v>-2.053635368967762</v>
      </c>
      <c r="Q2844" s="3">
        <f t="shared" si="832"/>
        <v>-121.32256908550714</v>
      </c>
      <c r="R2844">
        <f t="shared" si="833"/>
        <v>58.677430914492859</v>
      </c>
      <c r="S2844">
        <f t="shared" si="834"/>
        <v>40.938862257765678</v>
      </c>
      <c r="T2844">
        <f t="shared" si="817"/>
        <v>-2.053635368967762</v>
      </c>
    </row>
    <row r="2845" spans="1:20" x14ac:dyDescent="0.25">
      <c r="A2845">
        <f t="shared" si="818"/>
        <v>258203.91837039869</v>
      </c>
      <c r="B2845">
        <f t="shared" si="835"/>
        <v>41094.429934345193</v>
      </c>
      <c r="C2845" t="str">
        <f t="shared" si="819"/>
        <v>-0.412756100968983-0.668038333003879i</v>
      </c>
      <c r="D2845" t="str">
        <f t="shared" si="820"/>
        <v>3.46706427299675-0.583117887573676i</v>
      </c>
      <c r="E2845" t="str">
        <f t="shared" si="821"/>
        <v>191.537068484693-220.808488139244i</v>
      </c>
      <c r="F2845" t="str">
        <f t="shared" si="822"/>
        <v>2.90812308948634-3.70657098166511i</v>
      </c>
      <c r="G2845" t="str">
        <f t="shared" si="823"/>
        <v>0.999385953352891-0.0247723554355251i</v>
      </c>
      <c r="H2845" t="str">
        <f t="shared" si="824"/>
        <v>0.75824852048754-37.0184074672508i</v>
      </c>
      <c r="I2845" t="str">
        <f t="shared" si="825"/>
        <v>-0.914059984045034-0.747900489360389i</v>
      </c>
      <c r="K2845" t="str">
        <f t="shared" si="826"/>
        <v>0.00276543809608446-0.00545163714284691i</v>
      </c>
      <c r="L2845" t="str">
        <f t="shared" si="827"/>
        <v>0.000833333333333333-0.0196195943177704i</v>
      </c>
      <c r="M2845" t="str">
        <f t="shared" si="828"/>
        <v>0.005-0.00690357917705501i</v>
      </c>
      <c r="N2845">
        <f t="shared" si="829"/>
        <v>58.289619452983459</v>
      </c>
      <c r="O2845">
        <f t="shared" si="830"/>
        <v>2.0996632568051465</v>
      </c>
      <c r="P2845" s="3">
        <f t="shared" si="831"/>
        <v>-2.0996632568051465</v>
      </c>
      <c r="Q2845" s="3">
        <f t="shared" si="832"/>
        <v>-121.71038054701654</v>
      </c>
      <c r="R2845">
        <f t="shared" si="833"/>
        <v>58.289619452983459</v>
      </c>
      <c r="S2845">
        <f t="shared" si="834"/>
        <v>41.094429934345193</v>
      </c>
      <c r="T2845">
        <f t="shared" si="817"/>
        <v>-2.0996632568051465</v>
      </c>
    </row>
    <row r="2846" spans="1:20" x14ac:dyDescent="0.25">
      <c r="A2846">
        <f t="shared" si="818"/>
        <v>259185.09326020622</v>
      </c>
      <c r="B2846">
        <f t="shared" si="835"/>
        <v>41250.588768095709</v>
      </c>
      <c r="C2846" t="str">
        <f t="shared" si="819"/>
        <v>-0.415019157857584-0.661663447869798i</v>
      </c>
      <c r="D2846" t="str">
        <f t="shared" si="820"/>
        <v>3.46698032161804-0.582391137067171i</v>
      </c>
      <c r="E2846" t="str">
        <f t="shared" si="821"/>
        <v>189.242377278066-221.752694049767i</v>
      </c>
      <c r="F2846" t="str">
        <f t="shared" si="822"/>
        <v>2.90810949226751-3.69308580535988i</v>
      </c>
      <c r="G2846" t="str">
        <f t="shared" si="823"/>
        <v>0.999381280624437-0.0248663741204303i</v>
      </c>
      <c r="H2846" t="str">
        <f t="shared" si="824"/>
        <v>0.751752370910139-36.8680122371711i</v>
      </c>
      <c r="I2846" t="str">
        <f t="shared" si="825"/>
        <v>-0.90704763896637-0.744704237215556i</v>
      </c>
      <c r="K2846" t="str">
        <f t="shared" si="826"/>
        <v>0.00276417055901433-0.00543413324937962i</v>
      </c>
      <c r="L2846" t="str">
        <f t="shared" si="827"/>
        <v>0.000833333333333333-0.0195453220938139i</v>
      </c>
      <c r="M2846" t="str">
        <f t="shared" si="828"/>
        <v>0.005-0.00687744488648636i</v>
      </c>
      <c r="N2846">
        <f t="shared" si="829"/>
        <v>57.902581438271383</v>
      </c>
      <c r="O2846">
        <f t="shared" si="830"/>
        <v>2.1464210076438457</v>
      </c>
      <c r="P2846" s="3">
        <f t="shared" si="831"/>
        <v>-2.1464210076438457</v>
      </c>
      <c r="Q2846" s="3">
        <f t="shared" si="832"/>
        <v>-122.09741856172862</v>
      </c>
      <c r="R2846">
        <f t="shared" si="833"/>
        <v>57.902581438271383</v>
      </c>
      <c r="S2846">
        <f t="shared" si="834"/>
        <v>41.25058876809571</v>
      </c>
      <c r="T2846">
        <f t="shared" si="817"/>
        <v>-2.1464210076438457</v>
      </c>
    </row>
    <row r="2847" spans="1:20" x14ac:dyDescent="0.25">
      <c r="A2847">
        <f t="shared" si="818"/>
        <v>260169.99661459503</v>
      </c>
      <c r="B2847">
        <f t="shared" si="835"/>
        <v>41407.341005414477</v>
      </c>
      <c r="C2847" t="str">
        <f t="shared" si="819"/>
        <v>-0.417182390513964-0.655259324831804i</v>
      </c>
      <c r="D2847" t="str">
        <f t="shared" si="820"/>
        <v>3.46689573510863-0.58167269220024i</v>
      </c>
      <c r="E2847" t="str">
        <f t="shared" si="821"/>
        <v>186.933495810299-222.652814223437i</v>
      </c>
      <c r="F2847" t="str">
        <f t="shared" si="822"/>
        <v>2.90809579164207-3.67965375018471i</v>
      </c>
      <c r="G2847" t="str">
        <f t="shared" si="823"/>
        <v>0.999376572359968-0.0249607487469694i</v>
      </c>
      <c r="H2847" t="str">
        <f t="shared" si="824"/>
        <v>0.745314867959576-36.7183072119403i</v>
      </c>
      <c r="I2847" t="str">
        <f t="shared" si="825"/>
        <v>-0.900092001963689-0.741524491999714i</v>
      </c>
      <c r="K2847" t="str">
        <f t="shared" si="826"/>
        <v>0.00276290267842673-0.0054167052087149i</v>
      </c>
      <c r="L2847" t="str">
        <f t="shared" si="827"/>
        <v>0.000833333333333333-0.0194713310358775i</v>
      </c>
      <c r="M2847" t="str">
        <f t="shared" si="828"/>
        <v>0.005-0.00685140953027134i</v>
      </c>
      <c r="N2847">
        <f t="shared" si="829"/>
        <v>57.516412892895175</v>
      </c>
      <c r="O2847">
        <f t="shared" si="830"/>
        <v>2.1939042628219081</v>
      </c>
      <c r="P2847" s="3">
        <f t="shared" si="831"/>
        <v>-2.1939042628219081</v>
      </c>
      <c r="Q2847" s="3">
        <f t="shared" si="832"/>
        <v>-122.48358710710482</v>
      </c>
      <c r="R2847">
        <f t="shared" si="833"/>
        <v>57.516412892895175</v>
      </c>
      <c r="S2847">
        <f t="shared" si="834"/>
        <v>41.40734100541448</v>
      </c>
      <c r="T2847">
        <f t="shared" si="817"/>
        <v>-2.1939042628219081</v>
      </c>
    </row>
    <row r="2848" spans="1:20" x14ac:dyDescent="0.25">
      <c r="A2848">
        <f t="shared" si="818"/>
        <v>261158.64260173051</v>
      </c>
      <c r="B2848">
        <f t="shared" si="835"/>
        <v>41564.688901235051</v>
      </c>
      <c r="C2848" t="str">
        <f t="shared" si="819"/>
        <v>-0.419245142730844-0.64882897656139i</v>
      </c>
      <c r="D2848" t="str">
        <f t="shared" si="820"/>
        <v>3.46681050869492-0.580962541816352i</v>
      </c>
      <c r="E2848" t="str">
        <f t="shared" si="821"/>
        <v>184.61173612409-223.508591049194i</v>
      </c>
      <c r="F2848" t="str">
        <f t="shared" si="822"/>
        <v>2.90808198682461-3.66627462285613i</v>
      </c>
      <c r="G2848" t="str">
        <f t="shared" si="823"/>
        <v>0.999371828289573-0.0250554806525294i</v>
      </c>
      <c r="H2848" t="str">
        <f t="shared" si="824"/>
        <v>0.738935414857358-36.5692883049702i</v>
      </c>
      <c r="I2848" t="str">
        <f t="shared" si="825"/>
        <v>-0.893192585666416-0.738361134452558i</v>
      </c>
      <c r="K2848" t="str">
        <f t="shared" si="826"/>
        <v>0.00276163439189022-0.00539935274898164i</v>
      </c>
      <c r="L2848" t="str">
        <f t="shared" si="827"/>
        <v>0.000833333333333333-0.0193976200795751i</v>
      </c>
      <c r="M2848" t="str">
        <f t="shared" si="828"/>
        <v>0.005-0.00682547273388258i</v>
      </c>
      <c r="N2848">
        <f t="shared" si="829"/>
        <v>57.131208681745477</v>
      </c>
      <c r="O2848">
        <f t="shared" si="830"/>
        <v>2.2421082506325227</v>
      </c>
      <c r="P2848" s="3">
        <f t="shared" si="831"/>
        <v>-2.2421082506325227</v>
      </c>
      <c r="Q2848" s="3">
        <f t="shared" si="832"/>
        <v>-122.86879131825452</v>
      </c>
      <c r="R2848">
        <f t="shared" si="833"/>
        <v>57.131208681745477</v>
      </c>
      <c r="S2848">
        <f t="shared" si="834"/>
        <v>41.564688901235051</v>
      </c>
      <c r="T2848">
        <f t="shared" si="817"/>
        <v>-2.2421082506325227</v>
      </c>
    </row>
    <row r="2849" spans="1:20" x14ac:dyDescent="0.25">
      <c r="A2849">
        <f t="shared" si="818"/>
        <v>262151.0454436171</v>
      </c>
      <c r="B2849">
        <f t="shared" si="835"/>
        <v>41722.634719059744</v>
      </c>
      <c r="C2849" t="str">
        <f t="shared" si="819"/>
        <v>-0.421206877311023-0.642375425338939i</v>
      </c>
      <c r="D2849" t="str">
        <f t="shared" si="820"/>
        <v>3.46672463756791-0.580260674868995i</v>
      </c>
      <c r="E2849" t="str">
        <f t="shared" si="821"/>
        <v>182.278413661735-224.319818207825i</v>
      </c>
      <c r="F2849" t="str">
        <f t="shared" si="822"/>
        <v>2.90806807702377-3.65294823085139i</v>
      </c>
      <c r="G2849" t="str">
        <f t="shared" si="823"/>
        <v>0.999367048141294-0.0251505711794056i</v>
      </c>
      <c r="H2849" t="str">
        <f t="shared" si="824"/>
        <v>0.732613421959538-36.4209514638907i</v>
      </c>
      <c r="I2849" t="str">
        <f t="shared" si="825"/>
        <v>-0.886348907337994-0.735214046543078i</v>
      </c>
      <c r="K2849" t="str">
        <f t="shared" si="826"/>
        <v>0.00276036563709459-0.00538207559916034i</v>
      </c>
      <c r="L2849" t="str">
        <f t="shared" si="827"/>
        <v>0.000833333333333333-0.0193241881645499i</v>
      </c>
      <c r="M2849" t="str">
        <f t="shared" si="828"/>
        <v>0.005-0.0067996341242106i</v>
      </c>
      <c r="N2849">
        <f t="shared" si="829"/>
        <v>56.747062412883395</v>
      </c>
      <c r="O2849">
        <f t="shared" si="830"/>
        <v>2.2910277949719928</v>
      </c>
      <c r="P2849" s="3">
        <f t="shared" si="831"/>
        <v>-2.2910277949719928</v>
      </c>
      <c r="Q2849" s="3">
        <f t="shared" si="832"/>
        <v>-123.25293758711661</v>
      </c>
      <c r="R2849">
        <f t="shared" si="833"/>
        <v>56.747062412883395</v>
      </c>
      <c r="S2849">
        <f t="shared" si="834"/>
        <v>41.722634719059741</v>
      </c>
      <c r="T2849">
        <f t="shared" si="817"/>
        <v>-2.2910277949719928</v>
      </c>
    </row>
    <row r="2850" spans="1:20" x14ac:dyDescent="0.25">
      <c r="A2850">
        <f t="shared" si="818"/>
        <v>263147.2194163028</v>
      </c>
      <c r="B2850">
        <f t="shared" si="835"/>
        <v>41881.180730992171</v>
      </c>
      <c r="C2850" t="str">
        <f t="shared" si="819"/>
        <v>-0.423067175736077-0.63590169733542i</v>
      </c>
      <c r="D2850" t="str">
        <f t="shared" si="820"/>
        <v>3.46663811688291-0.57956708042141i</v>
      </c>
      <c r="E2850" t="str">
        <f t="shared" si="821"/>
        <v>179.934844803381-225.086340495902i</v>
      </c>
      <c r="F2850" t="str">
        <f t="shared" si="822"/>
        <v>2.90805406144216-3.63967438240565i</v>
      </c>
      <c r="G2850" t="str">
        <f t="shared" si="823"/>
        <v>0.999362231641115-0.025246021674819i</v>
      </c>
      <c r="H2850" t="str">
        <f t="shared" si="824"/>
        <v>0.726348306656237-36.2732926701706i</v>
      </c>
      <c r="I2850" t="str">
        <f t="shared" si="825"/>
        <v>-0.879560488825078-0.732083111453333i</v>
      </c>
      <c r="K2850" t="str">
        <f t="shared" si="826"/>
        <v>0.00275909635184901-0.00536487348907735i</v>
      </c>
      <c r="L2850" t="str">
        <f t="shared" si="827"/>
        <v>0.000833333333333333-0.0192510342344589i</v>
      </c>
      <c r="M2850" t="str">
        <f t="shared" si="828"/>
        <v>0.005-0.00677389332955826i</v>
      </c>
      <c r="N2850">
        <f t="shared" si="829"/>
        <v>56.36406634172053</v>
      </c>
      <c r="O2850">
        <f t="shared" si="830"/>
        <v>2.3406573246498676</v>
      </c>
      <c r="P2850" s="3">
        <f t="shared" si="831"/>
        <v>-2.3406573246498676</v>
      </c>
      <c r="Q2850" s="3">
        <f t="shared" si="832"/>
        <v>-123.63593365827947</v>
      </c>
      <c r="R2850">
        <f t="shared" si="833"/>
        <v>56.36406634172053</v>
      </c>
      <c r="S2850">
        <f t="shared" si="834"/>
        <v>41.88118073099217</v>
      </c>
      <c r="T2850">
        <f t="shared" si="817"/>
        <v>-2.3406573246498676</v>
      </c>
    </row>
    <row r="2851" spans="1:20" x14ac:dyDescent="0.25">
      <c r="A2851">
        <f t="shared" si="818"/>
        <v>264147.17885008478</v>
      </c>
      <c r="B2851">
        <f t="shared" si="835"/>
        <v>42040.32921776994</v>
      </c>
      <c r="C2851" t="str">
        <f t="shared" si="819"/>
        <v>-0.42482573751261-0.629410816961086i</v>
      </c>
      <c r="D2851" t="str">
        <f t="shared" si="820"/>
        <v>3.46655094175937-0.578881747646337i</v>
      </c>
      <c r="E2851" t="str">
        <f t="shared" si="821"/>
        <v>177.582344435985-225.808053511131i</v>
      </c>
      <c r="F2851" t="str">
        <f t="shared" si="822"/>
        <v>2.9080399392764-3.62645288650927i</v>
      </c>
      <c r="G2851" t="str">
        <f t="shared" si="823"/>
        <v>0.999357378512942-0.0253418334909321i</v>
      </c>
      <c r="H2851" t="str">
        <f t="shared" si="824"/>
        <v>0.720139493272667-36.1263079387357i</v>
      </c>
      <c r="I2851" t="str">
        <f t="shared" si="825"/>
        <v>-0.872826856507229-0.728968213562353i</v>
      </c>
      <c r="K2851" t="str">
        <f t="shared" si="826"/>
        <v>0.00275782647408074-0.00534774614939973i</v>
      </c>
      <c r="L2851" t="str">
        <f t="shared" si="827"/>
        <v>0.000833333333333333-0.0191781572369585i</v>
      </c>
      <c r="M2851" t="str">
        <f t="shared" si="828"/>
        <v>0.005-0.00674824997963563i</v>
      </c>
      <c r="N2851">
        <f t="shared" si="829"/>
        <v>55.982311278752448</v>
      </c>
      <c r="O2851">
        <f t="shared" si="830"/>
        <v>2.3909908833257147</v>
      </c>
      <c r="P2851" s="3">
        <f t="shared" si="831"/>
        <v>-2.3909908833257147</v>
      </c>
      <c r="Q2851" s="3">
        <f t="shared" si="832"/>
        <v>-124.01768872124755</v>
      </c>
      <c r="R2851">
        <f t="shared" si="833"/>
        <v>55.982311278752448</v>
      </c>
      <c r="S2851">
        <f t="shared" si="834"/>
        <v>42.040329217769937</v>
      </c>
      <c r="T2851">
        <f t="shared" si="817"/>
        <v>-2.3909908833257147</v>
      </c>
    </row>
    <row r="2852" spans="1:20" x14ac:dyDescent="0.25">
      <c r="A2852">
        <f t="shared" si="818"/>
        <v>265150.9381297151</v>
      </c>
      <c r="B2852">
        <f t="shared" si="835"/>
        <v>42200.082468797467</v>
      </c>
      <c r="C2852" t="str">
        <f t="shared" si="819"/>
        <v>-0.426482379203524-0.622905801301806i</v>
      </c>
      <c r="D2852" t="str">
        <f t="shared" si="820"/>
        <v>3.46646310728054-0.578204665825747i</v>
      </c>
      <c r="E2852" t="str">
        <f t="shared" si="821"/>
        <v>175.222223561959-226.484903202537i</v>
      </c>
      <c r="F2852" t="str">
        <f t="shared" si="822"/>
        <v>2.90802570971698-3.61328355290501i</v>
      </c>
      <c r="G2852" t="str">
        <f t="shared" si="823"/>
        <v>0.999352488478591-0.0254380079848669i</v>
      </c>
      <c r="H2852" t="str">
        <f t="shared" si="824"/>
        <v>0.713986412971719-35.9799933175965i</v>
      </c>
      <c r="I2852" t="str">
        <f t="shared" si="825"/>
        <v>-0.866147541247332-0.725869238430331i</v>
      </c>
      <c r="K2852" t="str">
        <f t="shared" si="826"/>
        <v>0.00275655594183312-0.00533069331162948i</v>
      </c>
      <c r="L2852" t="str">
        <f t="shared" si="827"/>
        <v>0.000833333333333333-0.0191055561236884i</v>
      </c>
      <c r="M2852" t="str">
        <f t="shared" si="828"/>
        <v>0.005-0.00672270370555455i</v>
      </c>
      <c r="N2852">
        <f t="shared" si="829"/>
        <v>55.601886501069799</v>
      </c>
      <c r="O2852">
        <f t="shared" si="830"/>
        <v>2.4420221400386914</v>
      </c>
      <c r="P2852" s="3">
        <f t="shared" si="831"/>
        <v>-2.4420221400386914</v>
      </c>
      <c r="Q2852" s="3">
        <f t="shared" si="832"/>
        <v>-124.3981134989302</v>
      </c>
      <c r="R2852">
        <f t="shared" si="833"/>
        <v>55.601886501069799</v>
      </c>
      <c r="S2852">
        <f t="shared" si="834"/>
        <v>42.200082468797468</v>
      </c>
      <c r="T2852">
        <f t="shared" si="817"/>
        <v>-2.4420221400386914</v>
      </c>
    </row>
    <row r="2853" spans="1:20" x14ac:dyDescent="0.25">
      <c r="A2853">
        <f t="shared" si="818"/>
        <v>266158.51169460802</v>
      </c>
      <c r="B2853">
        <f t="shared" si="835"/>
        <v>42360.4427821789</v>
      </c>
      <c r="C2853" t="str">
        <f t="shared" si="819"/>
        <v>-0.428037033153682-0.616389654663019i</v>
      </c>
      <c r="D2853" t="str">
        <f t="shared" si="820"/>
        <v>3.46637460849324-0.577535824350576i</v>
      </c>
      <c r="E2853" t="str">
        <f t="shared" si="821"/>
        <v>172.855786955927-227.116885289598i</v>
      </c>
      <c r="F2853" t="str">
        <f t="shared" si="822"/>
        <v>2.90801137194829-3.60016619208528i</v>
      </c>
      <c r="G2853" t="str">
        <f t="shared" si="823"/>
        <v>0.999347561257771-0.0255345465187205i</v>
      </c>
      <c r="H2853" t="str">
        <f t="shared" si="824"/>
        <v>0.707888503658386-35.8343448874812i</v>
      </c>
      <c r="I2853" t="str">
        <f t="shared" si="825"/>
        <v>-0.85952207834268-0.722786072783111i</v>
      </c>
      <c r="K2853" t="str">
        <f t="shared" si="826"/>
        <v>0.00275528469326433-0.00531371470809813i</v>
      </c>
      <c r="L2853" t="str">
        <f t="shared" si="827"/>
        <v>0.000833333333333333-0.0190332298502575i</v>
      </c>
      <c r="M2853" t="str">
        <f t="shared" si="828"/>
        <v>0.005-0.00669725413982322i</v>
      </c>
      <c r="N2853">
        <f t="shared" si="829"/>
        <v>55.222879667834093</v>
      </c>
      <c r="O2853">
        <f t="shared" si="830"/>
        <v>2.4937444002898634</v>
      </c>
      <c r="P2853" s="3">
        <f t="shared" si="831"/>
        <v>-2.4937444002898634</v>
      </c>
      <c r="Q2853" s="3">
        <f t="shared" si="832"/>
        <v>-124.77712033216591</v>
      </c>
      <c r="R2853">
        <f t="shared" si="833"/>
        <v>55.222879667834093</v>
      </c>
      <c r="S2853">
        <f t="shared" si="834"/>
        <v>42.3604427821789</v>
      </c>
      <c r="T2853">
        <f t="shared" si="817"/>
        <v>-2.4937444002898634</v>
      </c>
    </row>
    <row r="2854" spans="1:20" x14ac:dyDescent="0.25">
      <c r="A2854">
        <f t="shared" si="818"/>
        <v>267169.91403904749</v>
      </c>
      <c r="B2854">
        <f t="shared" si="835"/>
        <v>42521.412464751178</v>
      </c>
      <c r="C2854" t="str">
        <f t="shared" si="819"/>
        <v>-0.429489745920773-0.609865363239951i</v>
      </c>
      <c r="D2854" t="str">
        <f t="shared" si="820"/>
        <v>3.46628544040761-0.576875212720473i</v>
      </c>
      <c r="E2854" t="str">
        <f t="shared" si="821"/>
        <v>170.484330877644-227.704044555084i</v>
      </c>
      <c r="F2854" t="str">
        <f t="shared" si="822"/>
        <v>2.90799692514852-3.58710061528946i</v>
      </c>
      <c r="G2854" t="str">
        <f t="shared" si="823"/>
        <v>0.999342596568066-0.0256314504595823i</v>
      </c>
      <c r="H2854" t="str">
        <f t="shared" si="824"/>
        <v>0.701845209885403-35.6893587614709i</v>
      </c>
      <c r="I2854" t="str">
        <f t="shared" si="825"/>
        <v>-0.852950007476637-0.719718604496833i</v>
      </c>
      <c r="K2854" t="str">
        <f t="shared" si="826"/>
        <v>0.00275401266664557-0.00529681007196123i</v>
      </c>
      <c r="L2854" t="str">
        <f t="shared" si="827"/>
        <v>0.000833333333333333-0.0189611773762278i</v>
      </c>
      <c r="M2854" t="str">
        <f t="shared" si="828"/>
        <v>0.005-0.00667190091634111i</v>
      </c>
      <c r="N2854">
        <f t="shared" si="829"/>
        <v>54.845376739866566</v>
      </c>
      <c r="O2854">
        <f t="shared" si="830"/>
        <v>2.5461506176387876</v>
      </c>
      <c r="P2854" s="3">
        <f t="shared" si="831"/>
        <v>-2.5461506176387876</v>
      </c>
      <c r="Q2854" s="3">
        <f t="shared" si="832"/>
        <v>-125.15462326013343</v>
      </c>
      <c r="R2854">
        <f t="shared" si="833"/>
        <v>54.845376739866566</v>
      </c>
      <c r="S2854">
        <f t="shared" si="834"/>
        <v>42.52141246475118</v>
      </c>
      <c r="T2854">
        <f t="shared" si="817"/>
        <v>-2.5461506176387876</v>
      </c>
    </row>
    <row r="2855" spans="1:20" x14ac:dyDescent="0.25">
      <c r="A2855">
        <f t="shared" si="818"/>
        <v>268185.15971239586</v>
      </c>
      <c r="B2855">
        <f t="shared" si="835"/>
        <v>42682.99383211723</v>
      </c>
      <c r="C2855" t="str">
        <f t="shared" si="819"/>
        <v>-0.430840676422998-0.603335889932023i</v>
      </c>
      <c r="D2855" t="str">
        <f t="shared" si="820"/>
        <v>3.46619559799682-0.576222820543528i</v>
      </c>
      <c r="E2855" t="str">
        <f t="shared" si="821"/>
        <v>168.109140848698-228.246474016743i</v>
      </c>
      <c r="F2855" t="str">
        <f t="shared" si="822"/>
        <v>2.90798236848963-3.5740866345011i</v>
      </c>
      <c r="G2855" t="str">
        <f t="shared" si="823"/>
        <v>0.999337594124922-0.0257287211795514i</v>
      </c>
      <c r="H2855" t="str">
        <f t="shared" si="824"/>
        <v>0.695855982760701-35.545031084642i</v>
      </c>
      <c r="I2855" t="str">
        <f t="shared" si="825"/>
        <v>-0.846430872670936-0.716666722582879i</v>
      </c>
      <c r="K2855" t="str">
        <f t="shared" si="826"/>
        <v>0.00275273980035976-0.00527997913719295i</v>
      </c>
      <c r="L2855" t="str">
        <f t="shared" si="827"/>
        <v>0.000833333333333333-0.0188893976651004i</v>
      </c>
      <c r="M2855" t="str">
        <f t="shared" si="828"/>
        <v>0.005-0.00664664367039363i</v>
      </c>
      <c r="N2855">
        <f t="shared" si="829"/>
        <v>54.469461903522429</v>
      </c>
      <c r="O2855">
        <f t="shared" si="830"/>
        <v>2.5992334057744539</v>
      </c>
      <c r="P2855" s="3">
        <f t="shared" si="831"/>
        <v>-2.5992334057744539</v>
      </c>
      <c r="Q2855" s="3">
        <f t="shared" si="832"/>
        <v>-125.53053809647757</v>
      </c>
      <c r="R2855">
        <f t="shared" si="833"/>
        <v>54.469461903522429</v>
      </c>
      <c r="S2855">
        <f t="shared" si="834"/>
        <v>42.682993832117234</v>
      </c>
      <c r="T2855">
        <f t="shared" si="817"/>
        <v>-2.5992334057744539</v>
      </c>
    </row>
    <row r="2856" spans="1:20" x14ac:dyDescent="0.25">
      <c r="A2856">
        <f t="shared" si="818"/>
        <v>269204.26331930299</v>
      </c>
      <c r="B2856">
        <f t="shared" si="835"/>
        <v>42845.18920867928</v>
      </c>
      <c r="C2856" t="str">
        <f t="shared" si="819"/>
        <v>-0.432090093816819-0.596804169318011i</v>
      </c>
      <c r="D2856" t="str">
        <f t="shared" si="820"/>
        <v>3.46610507619683-0.575578637536023i</v>
      </c>
      <c r="E2856" t="str">
        <f t="shared" si="821"/>
        <v>165.731489500076-228.744313983626i</v>
      </c>
      <c r="F2856" t="str">
        <f t="shared" si="822"/>
        <v>2.90796770113735-3.5611240624453i</v>
      </c>
      <c r="G2856" t="str">
        <f t="shared" si="823"/>
        <v>0.999332553641629-0.0258263600557529i</v>
      </c>
      <c r="H2856" t="str">
        <f t="shared" si="824"/>
        <v>0.689920279856127-35.4013580337116i</v>
      </c>
      <c r="I2856" t="str">
        <f t="shared" si="825"/>
        <v>-0.839964222238607-0.713630317173019i</v>
      </c>
      <c r="K2856" t="str">
        <f t="shared" si="826"/>
        <v>0.00275146603289985-0.00526322163858035i</v>
      </c>
      <c r="L2856" t="str">
        <f t="shared" si="827"/>
        <v>0.000833333333333333-0.0188178896843001i</v>
      </c>
      <c r="M2856" t="str">
        <f t="shared" si="828"/>
        <v>0.005-0.00662148203864677i</v>
      </c>
      <c r="N2856">
        <f t="shared" si="829"/>
        <v>54.095217498964473</v>
      </c>
      <c r="O2856">
        <f t="shared" si="830"/>
        <v>2.6529850510186441</v>
      </c>
      <c r="P2856" s="3">
        <f t="shared" si="831"/>
        <v>-2.6529850510186441</v>
      </c>
      <c r="Q2856" s="3">
        <f t="shared" si="832"/>
        <v>-125.90478250103553</v>
      </c>
      <c r="R2856">
        <f t="shared" si="833"/>
        <v>54.095217498964473</v>
      </c>
      <c r="S2856">
        <f t="shared" si="834"/>
        <v>42.84518920867928</v>
      </c>
      <c r="T2856">
        <f t="shared" si="817"/>
        <v>-2.6529850510186441</v>
      </c>
    </row>
    <row r="2857" spans="1:20" x14ac:dyDescent="0.25">
      <c r="A2857">
        <f t="shared" si="818"/>
        <v>270227.23951991636</v>
      </c>
      <c r="B2857">
        <f t="shared" si="835"/>
        <v>43008.000927672263</v>
      </c>
      <c r="C2857" t="str">
        <f t="shared" si="819"/>
        <v>-0.433238375118819-0.590273102807499i</v>
      </c>
      <c r="D2857" t="str">
        <f t="shared" si="820"/>
        <v>3.4660138699061-0.574942653522158i</v>
      </c>
      <c r="E2857" t="str">
        <f t="shared" si="821"/>
        <v>163.352634497173-229.197751003185i</v>
      </c>
      <c r="F2857" t="str">
        <f t="shared" si="822"/>
        <v>2.90795292225105-3.54821271258592i</v>
      </c>
      <c r="G2857" t="str">
        <f t="shared" si="823"/>
        <v>0.999327474829308-0.0259243684703552i</v>
      </c>
      <c r="H2857" t="str">
        <f t="shared" si="824"/>
        <v>0.684037565117882-35.2583358166909i</v>
      </c>
      <c r="I2857" t="str">
        <f t="shared" si="825"/>
        <v>-0.833549608737523-0.71060927950483i</v>
      </c>
      <c r="K2857" t="str">
        <f t="shared" si="826"/>
        <v>0.00275019130286751-0.00524653731171814i</v>
      </c>
      <c r="L2857" t="str">
        <f t="shared" si="827"/>
        <v>0.000833333333333333-0.0187466524051605i</v>
      </c>
      <c r="M2857" t="str">
        <f t="shared" si="828"/>
        <v>0.005-0.00659641565914203i</v>
      </c>
      <c r="N2857">
        <f t="shared" si="829"/>
        <v>53.722723952954411</v>
      </c>
      <c r="O2857">
        <f t="shared" si="830"/>
        <v>2.7073975252186111</v>
      </c>
      <c r="P2857" s="3">
        <f t="shared" si="831"/>
        <v>-2.7073975252186111</v>
      </c>
      <c r="Q2857" s="3">
        <f t="shared" si="832"/>
        <v>-126.27727604704559</v>
      </c>
      <c r="R2857">
        <f t="shared" si="833"/>
        <v>53.722723952954411</v>
      </c>
      <c r="S2857">
        <f t="shared" si="834"/>
        <v>43.008000927672263</v>
      </c>
      <c r="T2857">
        <f t="shared" si="817"/>
        <v>-2.7073975252186111</v>
      </c>
    </row>
    <row r="2858" spans="1:20" x14ac:dyDescent="0.25">
      <c r="A2858">
        <f t="shared" si="818"/>
        <v>271254.10303009208</v>
      </c>
      <c r="B2858">
        <f t="shared" si="835"/>
        <v>43171.431331197418</v>
      </c>
      <c r="C2858" t="str">
        <f t="shared" si="819"/>
        <v>-0.434286002586679-0.58374555398252i</v>
      </c>
      <c r="D2858" t="str">
        <f t="shared" si="820"/>
        <v>3.46592197398534-0.574314858433799i</v>
      </c>
      <c r="E2858" t="str">
        <f t="shared" si="821"/>
        <v>160.97381654818-229.607016705699i</v>
      </c>
      <c r="F2858" t="str">
        <f t="shared" si="822"/>
        <v>2.90793803098374-3.53535239912292i</v>
      </c>
      <c r="G2858" t="str">
        <f t="shared" si="823"/>
        <v>0.999322357396889-0.0260227478105865i</v>
      </c>
      <c r="H2858" t="str">
        <f t="shared" si="824"/>
        <v>0.678207308778121-35.1159606725378i</v>
      </c>
      <c r="I2858" t="str">
        <f t="shared" si="825"/>
        <v>-0.827186588924454-0.707603501907249i</v>
      </c>
      <c r="K2858" t="str">
        <f t="shared" si="826"/>
        <v>0.00274891554897162-0.005229925893003i</v>
      </c>
      <c r="L2858" t="str">
        <f t="shared" si="827"/>
        <v>0.000833333333333333-0.0186756848029094i</v>
      </c>
      <c r="M2858" t="str">
        <f t="shared" si="828"/>
        <v>0.005-0.00657144417129111i</v>
      </c>
      <c r="N2858">
        <f t="shared" si="829"/>
        <v>53.352059716242252</v>
      </c>
      <c r="O2858">
        <f t="shared" si="830"/>
        <v>2.7624624989885618</v>
      </c>
      <c r="P2858" s="3">
        <f t="shared" si="831"/>
        <v>-2.7624624989885618</v>
      </c>
      <c r="Q2858" s="3">
        <f t="shared" si="832"/>
        <v>-126.64794028375775</v>
      </c>
      <c r="R2858">
        <f t="shared" si="833"/>
        <v>53.352059716242252</v>
      </c>
      <c r="S2858">
        <f t="shared" si="834"/>
        <v>43.171431331197418</v>
      </c>
      <c r="T2858">
        <f t="shared" si="817"/>
        <v>-2.7624624989885618</v>
      </c>
    </row>
    <row r="2859" spans="1:20" x14ac:dyDescent="0.25">
      <c r="A2859">
        <f t="shared" si="818"/>
        <v>272284.86862160644</v>
      </c>
      <c r="B2859">
        <f t="shared" si="835"/>
        <v>43335.482770255971</v>
      </c>
      <c r="C2859" t="str">
        <f t="shared" si="819"/>
        <v>-0.43523356087504-0.577224344142452i</v>
      </c>
      <c r="D2859" t="str">
        <f t="shared" si="820"/>
        <v>3.46582938325723-0.573695242310218i</v>
      </c>
      <c r="E2859" t="str">
        <f t="shared" si="821"/>
        <v>158.596257501368-229.972386552905i</v>
      </c>
      <c r="F2859" t="str">
        <f t="shared" si="822"/>
        <v>2.90792302648203-3.52254293698971i</v>
      </c>
      <c r="G2859" t="str">
        <f t="shared" si="823"/>
        <v>0.999317201051099-0.0261214994687529i</v>
      </c>
      <c r="H2859" t="str">
        <f t="shared" si="824"/>
        <v>0.672428987268202-34.9742288708201i</v>
      </c>
      <c r="I2859" t="str">
        <f t="shared" si="825"/>
        <v>-0.820874723709841-0.70461287778647i</v>
      </c>
      <c r="K2859" t="str">
        <f t="shared" si="826"/>
        <v>0.00274763871002681-0.00521338711962819i</v>
      </c>
      <c r="L2859" t="str">
        <f t="shared" si="827"/>
        <v>0.000833333333333333-0.0186049858566541i</v>
      </c>
      <c r="M2859" t="str">
        <f t="shared" si="828"/>
        <v>0.005-0.00654656721587082i</v>
      </c>
      <c r="N2859">
        <f t="shared" si="829"/>
        <v>52.98330120563935</v>
      </c>
      <c r="O2859">
        <f t="shared" si="830"/>
        <v>2.8181713552544889</v>
      </c>
      <c r="P2859" s="3">
        <f t="shared" si="831"/>
        <v>-2.8181713552544889</v>
      </c>
      <c r="Q2859" s="3">
        <f t="shared" si="832"/>
        <v>-127.01669879436065</v>
      </c>
      <c r="R2859">
        <f t="shared" si="833"/>
        <v>52.98330120563935</v>
      </c>
      <c r="S2859">
        <f t="shared" si="834"/>
        <v>43.335482770255972</v>
      </c>
      <c r="T2859">
        <f t="shared" si="817"/>
        <v>-2.8181713552544889</v>
      </c>
    </row>
    <row r="2860" spans="1:20" x14ac:dyDescent="0.25">
      <c r="A2860">
        <f t="shared" si="818"/>
        <v>273319.55112236855</v>
      </c>
      <c r="B2860">
        <f t="shared" si="835"/>
        <v>43500.157604782944</v>
      </c>
      <c r="C2860" t="str">
        <f t="shared" si="819"/>
        <v>-0.436081733982737-0.570712248063331i</v>
      </c>
      <c r="D2860" t="str">
        <f t="shared" si="820"/>
        <v>3.46573609250612-0.573083795297824i</v>
      </c>
      <c r="E2860" t="str">
        <f t="shared" si="821"/>
        <v>156.221158535975-230.294178498i</v>
      </c>
      <c r="F2860" t="str">
        <f t="shared" si="822"/>
        <v>2.90790790788605-3.50978414185042i</v>
      </c>
      <c r="G2860" t="str">
        <f t="shared" si="823"/>
        <v>0.999312005496445-0.0262206248422543i</v>
      </c>
      <c r="H2860" t="str">
        <f t="shared" si="824"/>
        <v>0.666702083133254-34.8331367113794i</v>
      </c>
      <c r="I2860" t="str">
        <f t="shared" si="825"/>
        <v>-0.814613578113034-0.70163730161197i</v>
      </c>
      <c r="K2860" t="str">
        <f t="shared" si="826"/>
        <v>0.0027463607249523-0.00519692072957801i</v>
      </c>
      <c r="L2860" t="str">
        <f t="shared" si="827"/>
        <v>0.000833333333333333-0.0185345545493665i</v>
      </c>
      <c r="M2860" t="str">
        <f t="shared" si="828"/>
        <v>0.005-0.00652178443501774i</v>
      </c>
      <c r="N2860">
        <f t="shared" si="829"/>
        <v>52.616522750814781</v>
      </c>
      <c r="O2860">
        <f t="shared" si="830"/>
        <v>2.8745152030614562</v>
      </c>
      <c r="P2860" s="3">
        <f t="shared" si="831"/>
        <v>-2.8745152030614562</v>
      </c>
      <c r="Q2860" s="3">
        <f t="shared" si="832"/>
        <v>-127.38347724918522</v>
      </c>
      <c r="R2860">
        <f t="shared" si="833"/>
        <v>52.616522750814781</v>
      </c>
      <c r="S2860">
        <f t="shared" si="834"/>
        <v>43.500157604782942</v>
      </c>
      <c r="T2860">
        <f t="shared" ref="T2860:T2923" si="836">P2860</f>
        <v>-2.8745152030614562</v>
      </c>
    </row>
    <row r="2861" spans="1:20" x14ac:dyDescent="0.25">
      <c r="A2861">
        <f t="shared" ref="A2861:A2924" si="837">2*PI()*B2861</f>
        <v>274358.16541663354</v>
      </c>
      <c r="B2861">
        <f t="shared" si="835"/>
        <v>43665.458203681119</v>
      </c>
      <c r="C2861" t="str">
        <f t="shared" ref="C2861:C2924" si="838">IMPRODUCT(D2861,E2861,$C$40,,K2861,$C$41)</f>
        <v>-0.436831302008509-0.564211989981655i</v>
      </c>
      <c r="D2861" t="str">
        <f t="shared" ref="D2861:D2924" si="839">IMDIV(IMPRODUCT($C$37,$C$38,COMPLEX(1,A2861/$C$38)),IMSUM(-1*A2861*A2861/$C$39,COMPLEX(0,1*A2861)))</f>
        <v>3.46564209647783-0.572480507649919i</v>
      </c>
      <c r="E2861" t="str">
        <f t="shared" ref="E2861:E2924" si="840">IMDIV(IMPRODUCT(IMSUM(F2861,G2861),$C$29,H2861),IMSUM(1,I2861))</f>
        <v>153.849698450956-230.572751564419i</v>
      </c>
      <c r="F2861" t="str">
        <f t="shared" ref="F2861:F2924" si="841">IMDIV(IMPRODUCT($C$14,$C$15,COMPLEX(1,A2861/$C$15)),IMSUM(-1*A2861*A2861/$C$16,COMPLEX(0,A2861)))</f>
        <v>2.90789267432943-3.49707583009731i</v>
      </c>
      <c r="G2861" t="str">
        <f t="shared" ref="G2861:G2924" si="842">IMDIV(1,COMPLEX(1,A2861*$C$9*$C$10))</f>
        <v>0.999306770435194-0.026320125333602i</v>
      </c>
      <c r="H2861" t="str">
        <f t="shared" ref="H2861:H2924" si="843">IMDIV($C$3,IMSUM(K2861,COMPLEX(0,$C$28*A2861)))</f>
        <v>0.661026084947992-34.6926805239992i</v>
      </c>
      <c r="I2861" t="str">
        <f t="shared" ref="I2861:I2924" si="844">IMPRODUCT(F2861,$C$29,H2861,$C$31)</f>
        <v>-0.808402721218131-0.69867666890275i</v>
      </c>
      <c r="K2861" t="str">
        <f t="shared" ref="K2861:K2924" si="845">IF($C$26&lt;=0,IMDIV(1,IMSUM(IMDIV(1,L2861),1/$C$18)),IMDIV(1,IMSUM(IMDIV(1,L2861),1/$C$18,IMDIV(1,M2861))))</f>
        <v>0.00274508153277031-0.00518052646162233i</v>
      </c>
      <c r="L2861" t="str">
        <f t="shared" ref="L2861:L2924" si="846">IMSUM($C$21/$C$22,IMDIV(1,COMPLEX(0,$C$20*$C$22*A2861)))</f>
        <v>0.000833333333333333-0.0184643898678686i</v>
      </c>
      <c r="M2861" t="str">
        <f t="shared" ref="M2861:M2924" si="847">IMSUM($C$25/$C$26,IMDIV(1,COMPLEX(0,$C$24*$C$26*A2861)))</f>
        <v>0.005-0.00649709547222331i</v>
      </c>
      <c r="N2861">
        <f t="shared" ref="N2861:N2924" si="848">ABS(R2861)</f>
        <v>52.251796545844741</v>
      </c>
      <c r="O2861">
        <f t="shared" ref="O2861:O2924" si="849">ABS(P2861)</f>
        <v>2.9314848915989082</v>
      </c>
      <c r="P2861" s="3">
        <f t="shared" ref="P2861:P2924" si="850">20*LOG10(IMABS(C2861))</f>
        <v>-2.9314848915989082</v>
      </c>
      <c r="Q2861" s="3">
        <f t="shared" ref="Q2861:Q2924" si="851">IMARGUMENT(C2861)*180/PI()</f>
        <v>-127.74820345415526</v>
      </c>
      <c r="R2861">
        <f t="shared" ref="R2861:R2924" si="852">IF(Q2861&lt;0,Q2861+180,Q2861-180)</f>
        <v>52.251796545844741</v>
      </c>
      <c r="S2861">
        <f t="shared" ref="S2861:S2924" si="853">B2861/1000</f>
        <v>43.665458203681119</v>
      </c>
      <c r="T2861">
        <f t="shared" si="836"/>
        <v>-2.9314848915989082</v>
      </c>
    </row>
    <row r="2862" spans="1:20" x14ac:dyDescent="0.25">
      <c r="A2862">
        <f t="shared" si="837"/>
        <v>275400.72644521674</v>
      </c>
      <c r="B2862">
        <f t="shared" ref="B2862:B2925" si="854">B2861*(1+B$42)</f>
        <v>43831.386944855105</v>
      </c>
      <c r="C2862" t="str">
        <f t="shared" si="838"/>
        <v>-0.43748313773233-0.557726239811332i</v>
      </c>
      <c r="D2862" t="str">
        <f t="shared" si="839"/>
        <v>3.4655473898793-0.571885369726425i</v>
      </c>
      <c r="E2862" t="str">
        <f t="shared" si="840"/>
        <v>151.483032055213-230.808504350886i</v>
      </c>
      <c r="F2862" t="str">
        <f t="shared" si="841"/>
        <v>2.90787732493925-3.48441781884806i</v>
      </c>
      <c r="G2862" t="str">
        <f t="shared" si="842"/>
        <v>0.99930149556736-0.0264200023504361i</v>
      </c>
      <c r="H2862" t="str">
        <f t="shared" si="843"/>
        <v>0.655400487234109-34.5528566680815i</v>
      </c>
      <c r="I2862" t="str">
        <f t="shared" si="844"/>
        <v>-0.802241726130433-0.695730876213876i</v>
      </c>
      <c r="K2862" t="str">
        <f t="shared" si="845"/>
        <v>0.00274380107260487-0.00516420405531102i</v>
      </c>
      <c r="L2862" t="str">
        <f t="shared" si="846"/>
        <v>0.000833333333333333-0.0183944908028179i</v>
      </c>
      <c r="M2862" t="str">
        <f t="shared" si="847"/>
        <v>0.005-0.00647249997232843i</v>
      </c>
      <c r="N2862">
        <f t="shared" si="848"/>
        <v>51.889192605550988</v>
      </c>
      <c r="O2862">
        <f t="shared" si="849"/>
        <v>2.989071024402743</v>
      </c>
      <c r="P2862" s="3">
        <f t="shared" si="850"/>
        <v>-2.989071024402743</v>
      </c>
      <c r="Q2862" s="3">
        <f t="shared" si="851"/>
        <v>-128.11080739444901</v>
      </c>
      <c r="R2862">
        <f t="shared" si="852"/>
        <v>51.889192605550988</v>
      </c>
      <c r="S2862">
        <f t="shared" si="853"/>
        <v>43.831386944855105</v>
      </c>
      <c r="T2862">
        <f t="shared" si="836"/>
        <v>-2.989071024402743</v>
      </c>
    </row>
    <row r="2863" spans="1:20" x14ac:dyDescent="0.25">
      <c r="A2863">
        <f t="shared" si="837"/>
        <v>276447.24920570856</v>
      </c>
      <c r="B2863">
        <f t="shared" si="854"/>
        <v>43997.946215245553</v>
      </c>
      <c r="C2863" t="str">
        <f t="shared" si="838"/>
        <v>-0.438038203040454-0.551257609600742i</v>
      </c>
      <c r="D2863" t="str">
        <f t="shared" si="839"/>
        <v>3.46545196737833-0.571298371993626i</v>
      </c>
      <c r="E2863" t="str">
        <f t="shared" si="840"/>
        <v>149.122288662183-231.001873470496i</v>
      </c>
      <c r="F2863" t="str">
        <f t="shared" si="841"/>
        <v>2.90786185883596-3.47180992594313i</v>
      </c>
      <c r="G2863" t="str">
        <f t="shared" si="842"/>
        <v>0.999296180590687-0.0265202573055424i</v>
      </c>
      <c r="H2863" t="str">
        <f t="shared" si="843"/>
        <v>0.649824790378765-34.413661532322i</v>
      </c>
      <c r="I2863" t="str">
        <f t="shared" si="844"/>
        <v>-0.796130169933335-0.692799821123087i</v>
      </c>
      <c r="K2863" t="str">
        <f t="shared" si="845"/>
        <v>0.00274251928368062-0.00514795325096865i</v>
      </c>
      <c r="L2863" t="str">
        <f t="shared" si="846"/>
        <v>0.000833333333333333-0.0183248563486929i</v>
      </c>
      <c r="M2863" t="str">
        <f t="shared" si="847"/>
        <v>0.005-0.00644799758151866i</v>
      </c>
      <c r="N2863">
        <f t="shared" si="848"/>
        <v>51.52877872659036</v>
      </c>
      <c r="O2863">
        <f t="shared" si="849"/>
        <v>3.047263973690884</v>
      </c>
      <c r="P2863" s="3">
        <f t="shared" si="850"/>
        <v>-3.047263973690884</v>
      </c>
      <c r="Q2863" s="3">
        <f t="shared" si="851"/>
        <v>-128.47122127340964</v>
      </c>
      <c r="R2863">
        <f t="shared" si="852"/>
        <v>51.52877872659036</v>
      </c>
      <c r="S2863">
        <f t="shared" si="853"/>
        <v>43.997946215245555</v>
      </c>
      <c r="T2863">
        <f t="shared" si="836"/>
        <v>-3.047263973690884</v>
      </c>
    </row>
    <row r="2864" spans="1:20" x14ac:dyDescent="0.25">
      <c r="A2864">
        <f t="shared" si="837"/>
        <v>277497.74875269027</v>
      </c>
      <c r="B2864">
        <f t="shared" si="854"/>
        <v>44165.138410863488</v>
      </c>
      <c r="C2864" t="str">
        <f t="shared" si="838"/>
        <v>-0.43849754521171-0.54480865023573i</v>
      </c>
      <c r="D2864" t="str">
        <f t="shared" si="839"/>
        <v>3.46535582360333-0.570719505023922i</v>
      </c>
      <c r="E2864" t="str">
        <f t="shared" si="840"/>
        <v>146.768570691232-231.153331931482i</v>
      </c>
      <c r="F2864" t="str">
        <f t="shared" si="841"/>
        <v>2.90784627513336-3.4592519699432i</v>
      </c>
      <c r="G2864" t="str">
        <f t="shared" si="842"/>
        <v>0.999290825200627-0.0266208916168697i</v>
      </c>
      <c r="H2864" t="str">
        <f t="shared" si="843"/>
        <v>0.644298500554428-34.2750915343931i</v>
      </c>
      <c r="I2864" t="str">
        <f t="shared" si="844"/>
        <v>-0.790067633645862-0.689883402217707i</v>
      </c>
      <c r="K2864" t="str">
        <f t="shared" si="845"/>
        <v>0.0027412361053213-0.00513177378968877i</v>
      </c>
      <c r="L2864" t="str">
        <f t="shared" si="846"/>
        <v>0.000833333333333333-0.0182554855037785i</v>
      </c>
      <c r="M2864" t="str">
        <f t="shared" si="847"/>
        <v>0.005-0.00642358794731888i</v>
      </c>
      <c r="N2864">
        <f t="shared" si="848"/>
        <v>51.170620453300927</v>
      </c>
      <c r="O2864">
        <f t="shared" si="849"/>
        <v>3.1060538947928023</v>
      </c>
      <c r="P2864" s="3">
        <f t="shared" si="850"/>
        <v>-3.1060538947928023</v>
      </c>
      <c r="Q2864" s="3">
        <f t="shared" si="851"/>
        <v>-128.82937954669907</v>
      </c>
      <c r="R2864">
        <f t="shared" si="852"/>
        <v>51.170620453300927</v>
      </c>
      <c r="S2864">
        <f t="shared" si="853"/>
        <v>44.165138410863491</v>
      </c>
      <c r="T2864">
        <f t="shared" si="836"/>
        <v>-3.1060538947928023</v>
      </c>
    </row>
    <row r="2865" spans="1:20" x14ac:dyDescent="0.25">
      <c r="A2865">
        <f t="shared" si="837"/>
        <v>278552.24019795051</v>
      </c>
      <c r="B2865">
        <f t="shared" si="854"/>
        <v>44332.965936824774</v>
      </c>
      <c r="C2865" t="str">
        <f t="shared" si="838"/>
        <v>-0.438862293083027-0.53838184839295i</v>
      </c>
      <c r="D2865" t="str">
        <f t="shared" si="839"/>
        <v>3.46525895314296-0.570148759495544i</v>
      </c>
      <c r="E2865" t="str">
        <f t="shared" si="840"/>
        <v>144.422952377606-231.263387467432i</v>
      </c>
      <c r="F2865" t="str">
        <f t="shared" si="841"/>
        <v>2.90783057293852-3.44674377012646i</v>
      </c>
      <c r="G2865" t="str">
        <f t="shared" si="842"/>
        <v>0.999285429090328-0.026721906707547i</v>
      </c>
      <c r="H2865" t="str">
        <f t="shared" si="843"/>
        <v>0.638821129640165-34.1371431206328i</v>
      </c>
      <c r="I2865" t="str">
        <f t="shared" si="844"/>
        <v>-0.784053702180736-0.686981519081772i</v>
      </c>
      <c r="K2865" t="str">
        <f t="shared" si="845"/>
        <v>0.00273995147694887-0.00511566541332854i</v>
      </c>
      <c r="L2865" t="str">
        <f t="shared" si="846"/>
        <v>0.000833333333333333-0.018186377270152i</v>
      </c>
      <c r="M2865" t="str">
        <f t="shared" si="847"/>
        <v>0.005-0.00639927071858824i</v>
      </c>
      <c r="N2865">
        <f t="shared" si="848"/>
        <v>50.814781048265871</v>
      </c>
      <c r="O2865">
        <f t="shared" si="849"/>
        <v>3.1654307406313005</v>
      </c>
      <c r="P2865" s="3">
        <f t="shared" si="850"/>
        <v>-3.1654307406313005</v>
      </c>
      <c r="Q2865" s="3">
        <f t="shared" si="851"/>
        <v>-129.18521895173413</v>
      </c>
      <c r="R2865">
        <f t="shared" si="852"/>
        <v>50.814781048265871</v>
      </c>
      <c r="S2865">
        <f t="shared" si="853"/>
        <v>44.332965936824777</v>
      </c>
      <c r="T2865">
        <f t="shared" si="836"/>
        <v>-3.1654307406313005</v>
      </c>
    </row>
    <row r="2866" spans="1:20" x14ac:dyDescent="0.25">
      <c r="A2866">
        <f t="shared" si="837"/>
        <v>279610.73871070275</v>
      </c>
      <c r="B2866">
        <f t="shared" si="854"/>
        <v>44501.43120738471</v>
      </c>
      <c r="C2866" t="str">
        <f t="shared" si="838"/>
        <v>-0.439133653112297-0.531979623746244i</v>
      </c>
      <c r="D2866" t="str">
        <f t="shared" si="839"/>
        <v>3.465161350546-0.569586126192331i</v>
      </c>
      <c r="E2866" t="str">
        <f t="shared" si="840"/>
        <v>142.086478592013-231.332580824708i</v>
      </c>
      <c r="F2866" t="str">
        <f t="shared" si="841"/>
        <v>2.90781475135179-3.43428514648607i</v>
      </c>
      <c r="G2866" t="str">
        <f t="shared" si="842"/>
        <v>0.999279991950616-0.0268233040059012i</v>
      </c>
      <c r="H2866" t="str">
        <f t="shared" si="843"/>
        <v>0.633392195143841-33.9998127657315i</v>
      </c>
      <c r="I2866" t="str">
        <f t="shared" si="844"/>
        <v>-0.778087964302867-0.684094072283238i</v>
      </c>
      <c r="K2866" t="str">
        <f t="shared" si="845"/>
        <v>0.00273866533808205-0.00509962786450324i</v>
      </c>
      <c r="L2866" t="str">
        <f t="shared" si="846"/>
        <v>0.000833333333333333-0.018117530653668i</v>
      </c>
      <c r="M2866" t="str">
        <f t="shared" si="847"/>
        <v>0.005-0.00637504554551528i</v>
      </c>
      <c r="N2866">
        <f t="shared" si="848"/>
        <v>50.461321467512221</v>
      </c>
      <c r="O2866">
        <f t="shared" si="849"/>
        <v>3.2253842762180094</v>
      </c>
      <c r="P2866" s="3">
        <f t="shared" si="850"/>
        <v>-3.2253842762180094</v>
      </c>
      <c r="Q2866" s="3">
        <f t="shared" si="851"/>
        <v>-129.53867853248778</v>
      </c>
      <c r="R2866">
        <f t="shared" si="852"/>
        <v>50.461321467512221</v>
      </c>
      <c r="S2866">
        <f t="shared" si="853"/>
        <v>44.501431207384712</v>
      </c>
      <c r="T2866">
        <f t="shared" si="836"/>
        <v>-3.2253842762180094</v>
      </c>
    </row>
    <row r="2867" spans="1:20" x14ac:dyDescent="0.25">
      <c r="A2867">
        <f t="shared" si="837"/>
        <v>280673.25951780338</v>
      </c>
      <c r="B2867">
        <f t="shared" si="854"/>
        <v>44670.536645972774</v>
      </c>
      <c r="C2867" t="str">
        <f t="shared" si="838"/>
        <v>-0.43931290535584-0.525604326427978i</v>
      </c>
      <c r="D2867" t="str">
        <f t="shared" si="839"/>
        <v>3.46506301032087-0.569031596003442i</v>
      </c>
      <c r="E2867" t="str">
        <f t="shared" si="840"/>
        <v>139.760163770567-231.361484014628i</v>
      </c>
      <c r="F2867" t="str">
        <f t="shared" si="841"/>
        <v>2.90779880946668-3.42187591972755i</v>
      </c>
      <c r="G2867" t="str">
        <f t="shared" si="842"/>
        <v>0.999274513469974-0.0269250849454737i</v>
      </c>
      <c r="H2867" t="str">
        <f t="shared" si="843"/>
        <v>0.628011220125889-33.8630969724299i</v>
      </c>
      <c r="I2867" t="str">
        <f t="shared" si="844"/>
        <v>-0.772170012588508-0.68122096336151i</v>
      </c>
      <c r="K2867" t="str">
        <f t="shared" si="845"/>
        <v>0.00273737762833536-0.00508366088658081i</v>
      </c>
      <c r="L2867" t="str">
        <f t="shared" si="846"/>
        <v>0.000833333333333333-0.018048944663945i</v>
      </c>
      <c r="M2867" t="str">
        <f t="shared" si="847"/>
        <v>0.005-0.00635091207961273i</v>
      </c>
      <c r="N2867">
        <f t="shared" si="848"/>
        <v>50.110300340315746</v>
      </c>
      <c r="O2867">
        <f t="shared" si="849"/>
        <v>3.2859040931249091</v>
      </c>
      <c r="P2867" s="3">
        <f t="shared" si="850"/>
        <v>-3.2859040931249091</v>
      </c>
      <c r="Q2867" s="3">
        <f t="shared" si="851"/>
        <v>-129.88969965968425</v>
      </c>
      <c r="R2867">
        <f t="shared" si="852"/>
        <v>50.110300340315746</v>
      </c>
      <c r="S2867">
        <f t="shared" si="853"/>
        <v>44.670536645972774</v>
      </c>
      <c r="T2867">
        <f t="shared" si="836"/>
        <v>-3.2859040931249091</v>
      </c>
    </row>
    <row r="2868" spans="1:20" x14ac:dyDescent="0.25">
      <c r="A2868">
        <f t="shared" si="837"/>
        <v>281739.81790397107</v>
      </c>
      <c r="B2868">
        <f t="shared" si="854"/>
        <v>44840.284685227474</v>
      </c>
      <c r="C2868" t="str">
        <f t="shared" si="838"/>
        <v>-0.439401399378212-0.519258234745411i</v>
      </c>
      <c r="D2868" t="str">
        <f t="shared" si="839"/>
        <v>3.46496392693547-0.568485159923104i</v>
      </c>
      <c r="E2868" t="str">
        <f t="shared" si="840"/>
        <v>137.444990955011-231.350698537948i</v>
      </c>
      <c r="F2868" t="str">
        <f t="shared" si="841"/>
        <v>2.90778274636984-3.40951591126612i</v>
      </c>
      <c r="G2868" t="str">
        <f t="shared" si="842"/>
        <v>0.999268993334528-0.0270272509650388i</v>
      </c>
      <c r="H2868" t="str">
        <f t="shared" si="843"/>
        <v>0.622677733124015-33.7269922712154i</v>
      </c>
      <c r="I2868" t="str">
        <f t="shared" si="844"/>
        <v>-0.766299443384777-0.678362094815062i</v>
      </c>
      <c r="K2868" t="str">
        <f t="shared" si="845"/>
        <v>0.00273608828741784-0.00506776422367631i</v>
      </c>
      <c r="L2868" t="str">
        <f t="shared" si="846"/>
        <v>0.000833333333333333-0.0179806183143505i</v>
      </c>
      <c r="M2868" t="str">
        <f t="shared" si="847"/>
        <v>0.005-0.00632686997371263i</v>
      </c>
      <c r="N2868">
        <f t="shared" si="848"/>
        <v>49.761773953493247</v>
      </c>
      <c r="O2868">
        <f t="shared" si="849"/>
        <v>3.3469796238952472</v>
      </c>
      <c r="P2868" s="3">
        <f t="shared" si="850"/>
        <v>-3.3469796238952472</v>
      </c>
      <c r="Q2868" s="3">
        <f t="shared" si="851"/>
        <v>-130.23822604650675</v>
      </c>
      <c r="R2868">
        <f t="shared" si="852"/>
        <v>49.761773953493247</v>
      </c>
      <c r="S2868">
        <f t="shared" si="853"/>
        <v>44.840284685227473</v>
      </c>
      <c r="T2868">
        <f t="shared" si="836"/>
        <v>-3.3469796238952472</v>
      </c>
    </row>
    <row r="2869" spans="1:20" x14ac:dyDescent="0.25">
      <c r="A2869">
        <f t="shared" si="837"/>
        <v>282810.42921200616</v>
      </c>
      <c r="B2869">
        <f t="shared" si="854"/>
        <v>45010.677767031339</v>
      </c>
      <c r="C2869" t="str">
        <f t="shared" si="838"/>
        <v>-0.439400550111171-0.51294355315145i</v>
      </c>
      <c r="D2869" t="str">
        <f t="shared" si="839"/>
        <v>3.46486409481688-0.567946809050368i</v>
      </c>
      <c r="E2869" t="str">
        <f t="shared" si="840"/>
        <v>135.141910942841-231.300853588962i</v>
      </c>
      <c r="F2869" t="str">
        <f t="shared" si="841"/>
        <v>2.90776656114102-3.39720494322424i</v>
      </c>
      <c r="G2869" t="str">
        <f t="shared" si="842"/>
        <v>0.999263431228028-0.0271298035086202i</v>
      </c>
      <c r="H2869" t="str">
        <f t="shared" si="843"/>
        <v>0.617391268079252-33.5914952200266i</v>
      </c>
      <c r="I2869" t="str">
        <f t="shared" si="844"/>
        <v>-0.760475856769829-0.675517370089323i</v>
      </c>
      <c r="K2869" t="str">
        <f t="shared" si="845"/>
        <v>0.00273479725513203-0.00505193762064643i</v>
      </c>
      <c r="L2869" t="str">
        <f t="shared" si="846"/>
        <v>0.000833333333333333-0.017912550621987i</v>
      </c>
      <c r="M2869" t="str">
        <f t="shared" si="847"/>
        <v>0.005-0.0063029188819612i</v>
      </c>
      <c r="N2869">
        <f t="shared" si="848"/>
        <v>49.415796240112343</v>
      </c>
      <c r="O2869">
        <f t="shared" si="849"/>
        <v>3.4086001563580117</v>
      </c>
      <c r="P2869" s="3">
        <f t="shared" si="850"/>
        <v>-3.4086001563580117</v>
      </c>
      <c r="Q2869" s="3">
        <f t="shared" si="851"/>
        <v>-130.58420375988766</v>
      </c>
      <c r="R2869">
        <f t="shared" si="852"/>
        <v>49.415796240112343</v>
      </c>
      <c r="S2869">
        <f t="shared" si="853"/>
        <v>45.010677767031339</v>
      </c>
      <c r="T2869">
        <f t="shared" si="836"/>
        <v>-3.4086001563580117</v>
      </c>
    </row>
    <row r="2870" spans="1:20" x14ac:dyDescent="0.25">
      <c r="A2870">
        <f t="shared" si="837"/>
        <v>283885.10884301184</v>
      </c>
      <c r="B2870">
        <f t="shared" si="854"/>
        <v>45181.718342546061</v>
      </c>
      <c r="C2870" t="str">
        <f t="shared" si="838"/>
        <v>-0.439311833678479-0.506662410467489i</v>
      </c>
      <c r="D2870" t="str">
        <f t="shared" si="839"/>
        <v>3.46476350835102-0.56741653458883i</v>
      </c>
      <c r="E2870" t="str">
        <f t="shared" si="840"/>
        <v>132.851841546247-231.212604246351i</v>
      </c>
      <c r="F2870" t="str">
        <f t="shared" si="841"/>
        <v>2.90775025285298-3.38494283842895i</v>
      </c>
      <c r="G2870" t="str">
        <f t="shared" si="842"/>
        <v>0.99925782683183-0.027232744025509i</v>
      </c>
      <c r="H2870" t="str">
        <f t="shared" si="843"/>
        <v>0.612151364263116-33.4566024039583i</v>
      </c>
      <c r="I2870" t="str">
        <f t="shared" si="844"/>
        <v>-0.754698856513391-0.672686693564668i</v>
      </c>
      <c r="K2870" t="str">
        <f t="shared" si="845"/>
        <v>0.00273350447137297-0.005036180823084i</v>
      </c>
      <c r="L2870" t="str">
        <f t="shared" si="846"/>
        <v>0.000833333333333333-0.0178447406076778i</v>
      </c>
      <c r="M2870" t="str">
        <f t="shared" si="847"/>
        <v>0.005-0.00627905845981388i</v>
      </c>
      <c r="N2870">
        <f t="shared" si="848"/>
        <v>49.072418772489755</v>
      </c>
      <c r="O2870">
        <f t="shared" si="849"/>
        <v>3.4707548478140677</v>
      </c>
      <c r="P2870" s="3">
        <f t="shared" si="850"/>
        <v>-3.4707548478140677</v>
      </c>
      <c r="Q2870" s="3">
        <f t="shared" si="851"/>
        <v>-130.92758122751025</v>
      </c>
      <c r="R2870">
        <f t="shared" si="852"/>
        <v>49.072418772489755</v>
      </c>
      <c r="S2870">
        <f t="shared" si="853"/>
        <v>45.181718342546063</v>
      </c>
      <c r="T2870">
        <f t="shared" si="836"/>
        <v>-3.4707548478140677</v>
      </c>
    </row>
    <row r="2871" spans="1:20" x14ac:dyDescent="0.25">
      <c r="A2871">
        <f t="shared" si="837"/>
        <v>284963.87225661526</v>
      </c>
      <c r="B2871">
        <f t="shared" si="854"/>
        <v>45353.408872247739</v>
      </c>
      <c r="C2871" t="str">
        <f t="shared" si="838"/>
        <v>-0.439136783202566-0.500416858355374i</v>
      </c>
      <c r="D2871" t="str">
        <f t="shared" si="839"/>
        <v>3.46466216188238-0.566894327846392i</v>
      </c>
      <c r="E2871" t="str">
        <f t="shared" si="840"/>
        <v>130.5756669585-231.086629657671i</v>
      </c>
      <c r="F2871" t="str">
        <f t="shared" si="841"/>
        <v>2.90773382057149-3.37272942040935i</v>
      </c>
      <c r="G2871" t="str">
        <f t="shared" si="842"/>
        <v>0.999252179824877-0.027336073970281i</v>
      </c>
      <c r="H2871" t="str">
        <f t="shared" si="843"/>
        <v>0.606957566205866-33.3223104349726i</v>
      </c>
      <c r="I2871" t="str">
        <f t="shared" si="844"/>
        <v>-0.748968050037876-0.669869970544657i</v>
      </c>
      <c r="K2871" t="str">
        <f t="shared" si="845"/>
        <v>0.00273220987612707-0.00502049357731269i</v>
      </c>
      <c r="L2871" t="str">
        <f t="shared" si="846"/>
        <v>0.000833333333333333-0.0177771872959531i</v>
      </c>
      <c r="M2871" t="str">
        <f t="shared" si="847"/>
        <v>0.005-0.00625528836403058i</v>
      </c>
      <c r="N2871">
        <f t="shared" si="848"/>
        <v>48.731690759369769</v>
      </c>
      <c r="O2871">
        <f t="shared" si="849"/>
        <v>3.5334327390601987</v>
      </c>
      <c r="P2871" s="3">
        <f t="shared" si="850"/>
        <v>-3.5334327390601987</v>
      </c>
      <c r="Q2871" s="3">
        <f t="shared" si="851"/>
        <v>-131.26830924063023</v>
      </c>
      <c r="R2871">
        <f t="shared" si="852"/>
        <v>48.731690759369769</v>
      </c>
      <c r="S2871">
        <f t="shared" si="853"/>
        <v>45.353408872247741</v>
      </c>
      <c r="T2871">
        <f t="shared" si="836"/>
        <v>-3.5334327390601987</v>
      </c>
    </row>
    <row r="2872" spans="1:20" x14ac:dyDescent="0.25">
      <c r="A2872">
        <f t="shared" si="837"/>
        <v>286046.7349711904</v>
      </c>
      <c r="B2872">
        <f t="shared" si="854"/>
        <v>45525.751825962281</v>
      </c>
      <c r="C2872" t="str">
        <f t="shared" si="838"/>
        <v>-0.438876984608374-0.494208870034138i</v>
      </c>
      <c r="D2872" t="str">
        <f t="shared" si="839"/>
        <v>3.46456004971376-0.566380180234991i</v>
      </c>
      <c r="E2872" t="str">
        <f t="shared" si="840"/>
        <v>128.314237225822-230.923631224088i</v>
      </c>
      <c r="F2872" t="str">
        <f t="shared" si="841"/>
        <v>2.90771726335523-3.36056451339403i</v>
      </c>
      <c r="G2872" t="str">
        <f t="shared" si="842"/>
        <v>0.999246489883684-0.0274397948028145i</v>
      </c>
      <c r="H2872" t="str">
        <f t="shared" si="843"/>
        <v>0.601809423625966-33.1886159516128i</v>
      </c>
      <c r="I2872" t="str">
        <f t="shared" si="844"/>
        <v>-0.743283048379939-0.667067107244401i</v>
      </c>
      <c r="K2872" t="str">
        <f t="shared" si="845"/>
        <v>0.00273091340947117-0.0050048756303812i</v>
      </c>
      <c r="L2872" t="str">
        <f t="shared" si="846"/>
        <v>0.000833333333333333-0.017709889715036i</v>
      </c>
      <c r="M2872" t="str">
        <f t="shared" si="847"/>
        <v>0.005-0.00623160825267042i</v>
      </c>
      <c r="N2872">
        <f t="shared" si="848"/>
        <v>48.393659047150152</v>
      </c>
      <c r="O2872">
        <f t="shared" si="849"/>
        <v>3.5966227682235985</v>
      </c>
      <c r="P2872" s="3">
        <f t="shared" si="850"/>
        <v>-3.5966227682235985</v>
      </c>
      <c r="Q2872" s="3">
        <f t="shared" si="851"/>
        <v>-131.60634095284985</v>
      </c>
      <c r="R2872">
        <f t="shared" si="852"/>
        <v>48.393659047150152</v>
      </c>
      <c r="S2872">
        <f t="shared" si="853"/>
        <v>45.525751825962281</v>
      </c>
      <c r="T2872">
        <f t="shared" si="836"/>
        <v>-3.5966227682235985</v>
      </c>
    </row>
    <row r="2873" spans="1:20" x14ac:dyDescent="0.25">
      <c r="A2873">
        <f t="shared" si="837"/>
        <v>287133.71256408095</v>
      </c>
      <c r="B2873">
        <f t="shared" si="854"/>
        <v>45698.74968290094</v>
      </c>
      <c r="C2873" t="str">
        <f t="shared" si="838"/>
        <v>-0.4385340724393-0.488040339236503i</v>
      </c>
      <c r="D2873" t="str">
        <f t="shared" si="839"/>
        <v>3.46445716610585-0.565874083270338i</v>
      </c>
      <c r="E2873" t="str">
        <f t="shared" si="840"/>
        <v>126.068367822485-230.724330791715i</v>
      </c>
      <c r="F2873" t="str">
        <f t="shared" si="841"/>
        <v>2.90770058025575-3.34844794230856i</v>
      </c>
      <c r="G2873" t="str">
        <f t="shared" si="842"/>
        <v>0.999240756682316-0.0275439079883074i</v>
      </c>
      <c r="H2873" t="str">
        <f t="shared" si="843"/>
        <v>0.596706491360593-33.0555156187218i</v>
      </c>
      <c r="I2873" t="str">
        <f t="shared" si="844"/>
        <v>-0.737643466152538-0.664278010779142i</v>
      </c>
      <c r="K2873" t="str">
        <f t="shared" si="845"/>
        <v>0.00272961501157159-0.00498932673005813i</v>
      </c>
      <c r="L2873" t="str">
        <f t="shared" si="846"/>
        <v>0.000833333333333333-0.0176428468968281i</v>
      </c>
      <c r="M2873" t="str">
        <f t="shared" si="847"/>
        <v>0.005-0.00620801778508711i</v>
      </c>
      <c r="N2873">
        <f t="shared" si="848"/>
        <v>48.058368125013772</v>
      </c>
      <c r="O2873">
        <f t="shared" si="849"/>
        <v>3.6603137843758731</v>
      </c>
      <c r="P2873" s="3">
        <f t="shared" si="850"/>
        <v>-3.6603137843758731</v>
      </c>
      <c r="Q2873" s="3">
        <f t="shared" si="851"/>
        <v>-131.94163187498623</v>
      </c>
      <c r="R2873">
        <f t="shared" si="852"/>
        <v>48.058368125013772</v>
      </c>
      <c r="S2873">
        <f t="shared" si="853"/>
        <v>45.698749682900939</v>
      </c>
      <c r="T2873">
        <f t="shared" si="836"/>
        <v>-3.6603137843758731</v>
      </c>
    </row>
    <row r="2874" spans="1:20" x14ac:dyDescent="0.25">
      <c r="A2874">
        <f t="shared" si="837"/>
        <v>288224.82067182445</v>
      </c>
      <c r="B2874">
        <f t="shared" si="854"/>
        <v>45872.404931695964</v>
      </c>
      <c r="C2874" t="str">
        <f t="shared" si="838"/>
        <v>-0.438109725699144-0.481913079398999i</v>
      </c>
      <c r="D2874" t="str">
        <f t="shared" si="839"/>
        <v>3.46435350527719-0.565376028571683i</v>
      </c>
      <c r="E2874" t="str">
        <f t="shared" si="840"/>
        <v>123.838839326411-230.489468855523i</v>
      </c>
      <c r="F2874" t="str">
        <f t="shared" si="841"/>
        <v>2.90768377031745-3.33637953277295i</v>
      </c>
      <c r="G2874" t="str">
        <f t="shared" si="842"/>
        <v>0.999234979892372-0.0276484149972953i</v>
      </c>
      <c r="H2874" t="str">
        <f t="shared" si="843"/>
        <v>0.591648329297201-32.9230061271622i</v>
      </c>
      <c r="I2874" t="str">
        <f t="shared" si="844"/>
        <v>-0.732048921507411-0.661502589152957i</v>
      </c>
      <c r="K2874" t="str">
        <f t="shared" si="845"/>
        <v>0.00272831462268318-0.00497384662482625i</v>
      </c>
      <c r="L2874" t="str">
        <f t="shared" si="846"/>
        <v>0.000833333333333333-0.0175760578768959i</v>
      </c>
      <c r="M2874" t="str">
        <f t="shared" si="847"/>
        <v>0.005-0.0061845166219238i</v>
      </c>
      <c r="N2874">
        <f t="shared" si="848"/>
        <v>47.725860133819452</v>
      </c>
      <c r="O2874">
        <f t="shared" si="849"/>
        <v>3.7244945609025795</v>
      </c>
      <c r="P2874" s="3">
        <f t="shared" si="850"/>
        <v>-3.7244945609025795</v>
      </c>
      <c r="Q2874" s="3">
        <f t="shared" si="851"/>
        <v>-132.27413986618055</v>
      </c>
      <c r="R2874">
        <f t="shared" si="852"/>
        <v>47.725860133819452</v>
      </c>
      <c r="S2874">
        <f t="shared" si="853"/>
        <v>45.872404931695968</v>
      </c>
      <c r="T2874">
        <f t="shared" si="836"/>
        <v>-3.7244945609025795</v>
      </c>
    </row>
    <row r="2875" spans="1:20" x14ac:dyDescent="0.25">
      <c r="A2875">
        <f t="shared" si="837"/>
        <v>289320.07499037741</v>
      </c>
      <c r="B2875">
        <f t="shared" si="854"/>
        <v>46046.720070436408</v>
      </c>
      <c r="C2875" t="str">
        <f t="shared" si="838"/>
        <v>-0.437605663733353-0.475828823078945i</v>
      </c>
      <c r="D2875" t="str">
        <f t="shared" si="839"/>
        <v>3.46424906140348-0.564886007861524i</v>
      </c>
      <c r="E2875" t="str">
        <f t="shared" si="840"/>
        <v>121.626397192313-230.219802781545i</v>
      </c>
      <c r="F2875" t="str">
        <f t="shared" si="841"/>
        <v>2.90766683257747-3.32435911109912i</v>
      </c>
      <c r="G2875" t="str">
        <f t="shared" si="842"/>
        <v>0.999229159182966-0.0277533173056692i</v>
      </c>
      <c r="H2875" t="str">
        <f t="shared" si="843"/>
        <v>0.586634502306198-32.7910841935425i</v>
      </c>
      <c r="I2875" t="str">
        <f t="shared" si="844"/>
        <v>-0.726499036098072-0.65874075124767i</v>
      </c>
      <c r="K2875" t="str">
        <f t="shared" si="845"/>
        <v>0.00272701218314837-0.00495843506387711i</v>
      </c>
      <c r="L2875" t="str">
        <f t="shared" si="846"/>
        <v>0.000833333333333333-0.0175095216944569i</v>
      </c>
      <c r="M2875" t="str">
        <f t="shared" si="847"/>
        <v>0.005-0.00616110442510836i</v>
      </c>
      <c r="N2875">
        <f t="shared" si="848"/>
        <v>47.396174878599084</v>
      </c>
      <c r="O2875">
        <f t="shared" si="849"/>
        <v>3.7891538086031278</v>
      </c>
      <c r="P2875" s="3">
        <f t="shared" si="850"/>
        <v>-3.7891538086031278</v>
      </c>
      <c r="Q2875" s="3">
        <f t="shared" si="851"/>
        <v>-132.60382512140092</v>
      </c>
      <c r="R2875">
        <f t="shared" si="852"/>
        <v>47.396174878599084</v>
      </c>
      <c r="S2875">
        <f t="shared" si="853"/>
        <v>46.046720070436407</v>
      </c>
      <c r="T2875">
        <f t="shared" si="836"/>
        <v>-3.7891538086031278</v>
      </c>
    </row>
    <row r="2876" spans="1:20" x14ac:dyDescent="0.25">
      <c r="A2876">
        <f t="shared" si="837"/>
        <v>290419.49127534084</v>
      </c>
      <c r="B2876">
        <f t="shared" si="854"/>
        <v>46221.697606704067</v>
      </c>
      <c r="C2876" t="str">
        <f t="shared" si="838"/>
        <v>-0.437023642162082-0.469789221590829i</v>
      </c>
      <c r="D2876" t="str">
        <f t="shared" si="839"/>
        <v>3.46414382861767-0.564404012965374i</v>
      </c>
      <c r="E2876" t="str">
        <f t="shared" si="840"/>
        <v>119.431751619013-229.916105052648i</v>
      </c>
      <c r="F2876" t="str">
        <f t="shared" si="841"/>
        <v>2.90764976606566-3.31238650428838i</v>
      </c>
      <c r="G2876" t="str">
        <f t="shared" si="842"/>
        <v>0.999223294220706-0.0278586163946926i</v>
      </c>
      <c r="H2876" t="str">
        <f t="shared" si="843"/>
        <v>0.581664580174683-32.6597465599455i</v>
      </c>
      <c r="I2876" t="str">
        <f t="shared" si="844"/>
        <v>-0.720993435043231-0.655992406811911i</v>
      </c>
      <c r="K2876" t="str">
        <f t="shared" si="845"/>
        <v>0.00272570763339645-0.00494309179710569i</v>
      </c>
      <c r="L2876" t="str">
        <f t="shared" si="846"/>
        <v>0.000833333333333333-0.0174432373923659i</v>
      </c>
      <c r="M2876" t="str">
        <f t="shared" si="847"/>
        <v>0.005-0.00613778085784856i</v>
      </c>
      <c r="N2876">
        <f t="shared" si="848"/>
        <v>47.069349844500124</v>
      </c>
      <c r="O2876">
        <f t="shared" si="849"/>
        <v>3.8542801884973423</v>
      </c>
      <c r="P2876" s="3">
        <f t="shared" si="850"/>
        <v>-3.8542801884973423</v>
      </c>
      <c r="Q2876" s="3">
        <f t="shared" si="851"/>
        <v>-132.93065015549988</v>
      </c>
      <c r="R2876">
        <f t="shared" si="852"/>
        <v>47.069349844500124</v>
      </c>
      <c r="S2876">
        <f t="shared" si="853"/>
        <v>46.221697606704069</v>
      </c>
      <c r="T2876">
        <f t="shared" si="836"/>
        <v>-3.8542801884973423</v>
      </c>
    </row>
    <row r="2877" spans="1:20" x14ac:dyDescent="0.25">
      <c r="A2877">
        <f t="shared" si="837"/>
        <v>291523.08534218714</v>
      </c>
      <c r="B2877">
        <f t="shared" si="854"/>
        <v>46397.340057609545</v>
      </c>
      <c r="C2877" t="str">
        <f t="shared" si="838"/>
        <v>-0.436365448876563-0.463795844853752i</v>
      </c>
      <c r="D2877" t="str">
        <f t="shared" si="839"/>
        <v>3.46403780100945-0.5639300358115i</v>
      </c>
      <c r="E2877" t="str">
        <f t="shared" si="840"/>
        <v>117.255577507374-229.579161542867i</v>
      </c>
      <c r="F2877" t="str">
        <f t="shared" si="841"/>
        <v>2.90763256980456-3.30046154002899i</v>
      </c>
      <c r="G2877" t="str">
        <f t="shared" si="842"/>
        <v>0.999217384669679-0.0279643137510198i</v>
      </c>
      <c r="H2877" t="str">
        <f t="shared" si="843"/>
        <v>0.576738137541116-32.5289899936597i</v>
      </c>
      <c r="I2877" t="str">
        <f t="shared" si="844"/>
        <v>-0.715531746890667-0.653257466450335i</v>
      </c>
      <c r="K2877" t="str">
        <f t="shared" si="845"/>
        <v>0.00272440091394265-0.00492781657510471i</v>
      </c>
      <c r="L2877" t="str">
        <f t="shared" si="846"/>
        <v>0.000833333333333333-0.017377204017101i</v>
      </c>
      <c r="M2877" t="str">
        <f t="shared" si="847"/>
        <v>0.005-0.00611454558462696i</v>
      </c>
      <c r="N2877">
        <f t="shared" si="848"/>
        <v>46.745420216006238</v>
      </c>
      <c r="O2877">
        <f t="shared" si="849"/>
        <v>3.9198623243210378</v>
      </c>
      <c r="P2877" s="3">
        <f t="shared" si="850"/>
        <v>-3.9198623243210378</v>
      </c>
      <c r="Q2877" s="3">
        <f t="shared" si="851"/>
        <v>-133.25457978399376</v>
      </c>
      <c r="R2877">
        <f t="shared" si="852"/>
        <v>46.745420216006238</v>
      </c>
      <c r="S2877">
        <f t="shared" si="853"/>
        <v>46.397340057609547</v>
      </c>
      <c r="T2877">
        <f t="shared" si="836"/>
        <v>-3.9198623243210378</v>
      </c>
    </row>
    <row r="2878" spans="1:20" x14ac:dyDescent="0.25">
      <c r="A2878">
        <f t="shared" si="837"/>
        <v>292630.87306648749</v>
      </c>
      <c r="B2878">
        <f t="shared" si="854"/>
        <v>46573.649949828461</v>
      </c>
      <c r="C2878" t="str">
        <f t="shared" si="838"/>
        <v>-0.435632900109628-0.457850181441384i</v>
      </c>
      <c r="D2878" t="str">
        <f t="shared" si="839"/>
        <v>3.46393097262486-0.563464068430646i</v>
      </c>
      <c r="E2878" t="str">
        <f t="shared" si="840"/>
        <v>115.098514505041-229.20976982486i</v>
      </c>
      <c r="F2878" t="str">
        <f t="shared" si="841"/>
        <v>2.9076152428093-3.2885840466936i</v>
      </c>
      <c r="G2878" t="str">
        <f t="shared" si="842"/>
        <v>0.999211430191431-0.0280704108667135i</v>
      </c>
      <c r="H2878" t="str">
        <f t="shared" si="843"/>
        <v>0.571854753831084-32.3988112869165i</v>
      </c>
      <c r="I2878" t="str">
        <f t="shared" si="844"/>
        <v>-0.710113603581563-0.650535841613031i</v>
      </c>
      <c r="K2878" t="str">
        <f t="shared" si="845"/>
        <v>0.00272309196538727-0.00491260914915933i</v>
      </c>
      <c r="L2878" t="str">
        <f t="shared" si="846"/>
        <v>0.000833333333333333-0.0173114206187497i</v>
      </c>
      <c r="M2878" t="str">
        <f t="shared" si="847"/>
        <v>0.005-0.00609139827119644i</v>
      </c>
      <c r="N2878">
        <f t="shared" si="848"/>
        <v>46.424418899270734</v>
      </c>
      <c r="O2878">
        <f t="shared" si="849"/>
        <v>3.9858888146898108</v>
      </c>
      <c r="P2878" s="3">
        <f t="shared" si="850"/>
        <v>-3.9858888146898108</v>
      </c>
      <c r="Q2878" s="3">
        <f t="shared" si="851"/>
        <v>-133.57558110072927</v>
      </c>
      <c r="R2878">
        <f t="shared" si="852"/>
        <v>46.424418899270734</v>
      </c>
      <c r="S2878">
        <f t="shared" si="853"/>
        <v>46.573649949828464</v>
      </c>
      <c r="T2878">
        <f t="shared" si="836"/>
        <v>-3.9858888146898108</v>
      </c>
    </row>
    <row r="2879" spans="1:20" x14ac:dyDescent="0.25">
      <c r="A2879">
        <f t="shared" si="837"/>
        <v>293742.87038414011</v>
      </c>
      <c r="B2879">
        <f t="shared" si="854"/>
        <v>46750.629819637812</v>
      </c>
      <c r="C2879" t="str">
        <f t="shared" si="838"/>
        <v>-0.434827836590306-0.451953638825194i</v>
      </c>
      <c r="D2879" t="str">
        <f t="shared" si="839"/>
        <v>3.46382333746618-0.563006102955791i</v>
      </c>
      <c r="E2879" t="str">
        <f t="shared" si="840"/>
        <v>112.961167133932-228.808737514712i</v>
      </c>
      <c r="F2879" t="str">
        <f t="shared" si="841"/>
        <v>2.90759778408754-3.2767538533368i</v>
      </c>
      <c r="G2879" t="str">
        <f t="shared" si="842"/>
        <v>0.999205430444945-0.0281769092392626i</v>
      </c>
      <c r="H2879" t="str">
        <f t="shared" si="843"/>
        <v>0.567014013194025-32.2692072566272i</v>
      </c>
      <c r="I2879" t="str">
        <f t="shared" si="844"/>
        <v>-0.704738640415227-0.647827444585015i</v>
      </c>
      <c r="K2879" t="str">
        <f t="shared" si="845"/>
        <v>0.0027217807284151-0.0048974692712416i</v>
      </c>
      <c r="L2879" t="str">
        <f t="shared" si="846"/>
        <v>0.000833333333333333-0.0172458862509959i</v>
      </c>
      <c r="M2879" t="str">
        <f t="shared" si="847"/>
        <v>0.005-0.00606833858457502i</v>
      </c>
      <c r="N2879">
        <f t="shared" si="848"/>
        <v>46.106376547384031</v>
      </c>
      <c r="O2879">
        <f t="shared" si="849"/>
        <v>4.0523482449146577</v>
      </c>
      <c r="P2879" s="3">
        <f t="shared" si="850"/>
        <v>-4.0523482449146577</v>
      </c>
      <c r="Q2879" s="3">
        <f t="shared" si="851"/>
        <v>-133.89362345261597</v>
      </c>
      <c r="R2879">
        <f t="shared" si="852"/>
        <v>46.106376547384031</v>
      </c>
      <c r="S2879">
        <f t="shared" si="853"/>
        <v>46.750629819637815</v>
      </c>
      <c r="T2879">
        <f t="shared" si="836"/>
        <v>-4.0523482449146577</v>
      </c>
    </row>
    <row r="2880" spans="1:20" x14ac:dyDescent="0.25">
      <c r="A2880">
        <f t="shared" si="837"/>
        <v>294859.09329159989</v>
      </c>
      <c r="B2880">
        <f t="shared" si="854"/>
        <v>46928.282212952436</v>
      </c>
      <c r="C2880" t="str">
        <f t="shared" si="838"/>
        <v>-0.433952119791417-0.44610754380136i</v>
      </c>
      <c r="D2880" t="str">
        <f t="shared" si="839"/>
        <v>3.46371488949157-0.562556131621898i</v>
      </c>
      <c r="E2880" t="str">
        <f t="shared" si="840"/>
        <v>110.844104996355-228.376880657894i</v>
      </c>
      <c r="F2880" t="str">
        <f t="shared" si="841"/>
        <v>2.90758019263946-3.26497078969268i</v>
      </c>
      <c r="G2880" t="str">
        <f t="shared" si="842"/>
        <v>0.999199385086624-0.0282838103716i</v>
      </c>
      <c r="H2880" t="str">
        <f t="shared" si="843"/>
        <v>0.562215504440875-32.1401747441261i</v>
      </c>
      <c r="I2880" t="str">
        <f t="shared" si="844"/>
        <v>-0.699406496014295-0.645132188475958i</v>
      </c>
      <c r="K2880" t="str">
        <f t="shared" si="845"/>
        <v>0.00272046714379452-0.00488239669400507i</v>
      </c>
      <c r="L2880" t="str">
        <f t="shared" si="846"/>
        <v>0.000833333333333333-0.0171805999711057i</v>
      </c>
      <c r="M2880" t="str">
        <f t="shared" si="847"/>
        <v>0.005-0.00604536619304146i</v>
      </c>
      <c r="N2880">
        <f t="shared" si="848"/>
        <v>45.791321588405793</v>
      </c>
      <c r="O2880">
        <f t="shared" si="849"/>
        <v>4.1192291984557938</v>
      </c>
      <c r="P2880" s="3">
        <f t="shared" si="850"/>
        <v>-4.1192291984557938</v>
      </c>
      <c r="Q2880" s="3">
        <f t="shared" si="851"/>
        <v>-134.20867841159421</v>
      </c>
      <c r="R2880">
        <f t="shared" si="852"/>
        <v>45.791321588405793</v>
      </c>
      <c r="S2880">
        <f t="shared" si="853"/>
        <v>46.928282212952439</v>
      </c>
      <c r="T2880">
        <f t="shared" si="836"/>
        <v>-4.1192291984557938</v>
      </c>
    </row>
    <row r="2881" spans="1:20" x14ac:dyDescent="0.25">
      <c r="A2881">
        <f t="shared" si="837"/>
        <v>295979.55784610793</v>
      </c>
      <c r="B2881">
        <f t="shared" si="854"/>
        <v>47106.609685361655</v>
      </c>
      <c r="C2881" t="str">
        <f t="shared" si="838"/>
        <v>-0.433007628278285-0.440313143091555i</v>
      </c>
      <c r="D2881" t="str">
        <f t="shared" si="839"/>
        <v>3.46360562261466-0.562114146765636i</v>
      </c>
      <c r="E2881" t="str">
        <f t="shared" si="840"/>
        <v>108.747863055437-227.915022159832i</v>
      </c>
      <c r="F2881" t="str">
        <f t="shared" si="841"/>
        <v>2.90756246745764-3.25323468617232i</v>
      </c>
      <c r="G2881" t="str">
        <f t="shared" si="842"/>
        <v>0.999193293770273-0.0283911157721205i</v>
      </c>
      <c r="H2881" t="str">
        <f t="shared" si="843"/>
        <v>0.557458820982773-32.0117106149165i</v>
      </c>
      <c r="I2881" t="str">
        <f t="shared" si="844"/>
        <v>-0.69411681229034-0.642449987210017i</v>
      </c>
      <c r="K2881" t="str">
        <f t="shared" si="845"/>
        <v>0.0027191511523769-0.00486739117077926i</v>
      </c>
      <c r="L2881" t="str">
        <f t="shared" si="846"/>
        <v>0.000833333333333333-0.017115560839914i</v>
      </c>
      <c r="M2881" t="str">
        <f t="shared" si="847"/>
        <v>0.005-0.00602248076613016i</v>
      </c>
      <c r="N2881">
        <f t="shared" si="848"/>
        <v>45.479280255990375</v>
      </c>
      <c r="O2881">
        <f t="shared" si="849"/>
        <v>4.1865202680011881</v>
      </c>
      <c r="P2881" s="3">
        <f t="shared" si="850"/>
        <v>-4.1865202680011881</v>
      </c>
      <c r="Q2881" s="3">
        <f t="shared" si="851"/>
        <v>-134.52071974400963</v>
      </c>
      <c r="R2881">
        <f t="shared" si="852"/>
        <v>45.479280255990375</v>
      </c>
      <c r="S2881">
        <f t="shared" si="853"/>
        <v>47.106609685361654</v>
      </c>
      <c r="T2881">
        <f t="shared" si="836"/>
        <v>-4.1865202680011881</v>
      </c>
    </row>
    <row r="2882" spans="1:20" x14ac:dyDescent="0.25">
      <c r="A2882">
        <f t="shared" si="837"/>
        <v>297104.28016592312</v>
      </c>
      <c r="B2882">
        <f t="shared" si="854"/>
        <v>47285.614802166026</v>
      </c>
      <c r="C2882" t="str">
        <f t="shared" si="838"/>
        <v>-0.431996254165926-0.434571604107349i</v>
      </c>
      <c r="D2882" t="str">
        <f t="shared" si="839"/>
        <v>3.46349553070427-0.561680140825131i</v>
      </c>
      <c r="E2882" t="str">
        <f t="shared" si="840"/>
        <v>106.67294198541-227.423990264141i</v>
      </c>
      <c r="F2882" t="str">
        <f t="shared" si="841"/>
        <v>2.90754460752708-3.24154537386135i</v>
      </c>
      <c r="G2882" t="str">
        <f t="shared" si="842"/>
        <v>0.999187156147077-0.0284988269546988i</v>
      </c>
      <c r="H2882" t="str">
        <f t="shared" si="843"/>
        <v>0.552743560770639-31.8838117584192i</v>
      </c>
      <c r="I2882" t="str">
        <f t="shared" si="844"/>
        <v>-0.68886923440988-0.639780755515847i</v>
      </c>
      <c r="K2882" t="str">
        <f t="shared" si="845"/>
        <v>0.00271783269509597-0.00485245245556428i</v>
      </c>
      <c r="L2882" t="str">
        <f t="shared" si="846"/>
        <v>0.000833333333333333-0.0170507679218112i</v>
      </c>
      <c r="M2882" t="str">
        <f t="shared" si="847"/>
        <v>0.005-0.0059996819746266i</v>
      </c>
      <c r="N2882">
        <f t="shared" si="848"/>
        <v>45.170276622414718</v>
      </c>
      <c r="O2882">
        <f t="shared" si="849"/>
        <v>4.2542100661592457</v>
      </c>
      <c r="P2882" s="3">
        <f t="shared" si="850"/>
        <v>-4.2542100661592457</v>
      </c>
      <c r="Q2882" s="3">
        <f t="shared" si="851"/>
        <v>-134.82972337758528</v>
      </c>
      <c r="R2882">
        <f t="shared" si="852"/>
        <v>45.170276622414718</v>
      </c>
      <c r="S2882">
        <f t="shared" si="853"/>
        <v>47.285614802166023</v>
      </c>
      <c r="T2882">
        <f t="shared" si="836"/>
        <v>-4.2542100661592457</v>
      </c>
    </row>
    <row r="2883" spans="1:20" x14ac:dyDescent="0.25">
      <c r="A2883">
        <f t="shared" si="837"/>
        <v>298233.27643055364</v>
      </c>
      <c r="B2883">
        <f t="shared" si="854"/>
        <v>47465.300138414255</v>
      </c>
      <c r="C2883" t="str">
        <f t="shared" si="838"/>
        <v>-0.430919899691049-0.428884015868141i</v>
      </c>
      <c r="D2883" t="str">
        <f t="shared" si="839"/>
        <v>3.46338460758417-0.561254106339704i</v>
      </c>
      <c r="E2883" t="str">
        <f t="shared" si="840"/>
        <v>104.619808587361-226.904617081254i</v>
      </c>
      <c r="F2883" t="str">
        <f t="shared" si="841"/>
        <v>2.90752661182507-3.22990268451753i</v>
      </c>
      <c r="G2883" t="str">
        <f t="shared" si="842"/>
        <v>0.999180971865582-0.0286069454387076i</v>
      </c>
      <c r="H2883" t="str">
        <f t="shared" si="843"/>
        <v>0.54806932623563-31.7564750877239i</v>
      </c>
      <c r="I2883" t="str">
        <f t="shared" si="844"/>
        <v>-0.683663410760817-0.637124408916705i</v>
      </c>
      <c r="K2883" t="str">
        <f t="shared" si="845"/>
        <v>0.00271651171296711-0.00483758030302524i</v>
      </c>
      <c r="L2883" t="str">
        <f t="shared" si="846"/>
        <v>0.000833333333333333-0.0169862202847292i</v>
      </c>
      <c r="M2883" t="str">
        <f t="shared" si="847"/>
        <v>0.005-0.00597696949056245i</v>
      </c>
      <c r="N2883">
        <f t="shared" si="848"/>
        <v>44.8643326338495</v>
      </c>
      <c r="O2883">
        <f t="shared" si="849"/>
        <v>4.3222872357549784</v>
      </c>
      <c r="P2883" s="3">
        <f t="shared" si="850"/>
        <v>-4.3222872357549784</v>
      </c>
      <c r="Q2883" s="3">
        <f t="shared" si="851"/>
        <v>-135.1356673661505</v>
      </c>
      <c r="R2883">
        <f t="shared" si="852"/>
        <v>44.8643326338495</v>
      </c>
      <c r="S2883">
        <f t="shared" si="853"/>
        <v>47.465300138414257</v>
      </c>
      <c r="T2883">
        <f t="shared" si="836"/>
        <v>-4.3222872357549784</v>
      </c>
    </row>
    <row r="2884" spans="1:20" x14ac:dyDescent="0.25">
      <c r="A2884">
        <f t="shared" si="837"/>
        <v>299366.56288098975</v>
      </c>
      <c r="B2884">
        <f t="shared" si="854"/>
        <v>47645.668278940233</v>
      </c>
      <c r="C2884" t="str">
        <f t="shared" si="838"/>
        <v>-0.429780473904344-0.423251390062027i</v>
      </c>
      <c r="D2884" t="str">
        <f t="shared" si="839"/>
        <v>3.46327284703266-0.560836035949621i</v>
      </c>
      <c r="E2884" t="str">
        <f t="shared" si="840"/>
        <v>102.588896265888-226.357737169704i</v>
      </c>
      <c r="F2884" t="str">
        <f t="shared" si="841"/>
        <v>2.90750847932118-3.21830645056833i</v>
      </c>
      <c r="G2884" t="str">
        <f t="shared" si="842"/>
        <v>0.999174740571675-0.0287154727490349i</v>
      </c>
      <c r="H2884" t="str">
        <f t="shared" si="843"/>
        <v>0.543435724230595-31.6296975393454i</v>
      </c>
      <c r="I2884" t="str">
        <f t="shared" si="844"/>
        <v>-0.678498992919287-0.634480863720769i</v>
      </c>
      <c r="K2884" t="str">
        <f t="shared" si="845"/>
        <v>0.00271518814708673-0.00482277446848697i</v>
      </c>
      <c r="L2884" t="str">
        <f t="shared" si="846"/>
        <v>0.000833333333333333-0.0169219170001287i</v>
      </c>
      <c r="M2884" t="str">
        <f t="shared" si="847"/>
        <v>0.005-0.00595434298721107i</v>
      </c>
      <c r="N2884">
        <f t="shared" si="848"/>
        <v>44.561468147690334</v>
      </c>
      <c r="O2884">
        <f t="shared" si="849"/>
        <v>4.3907404597249684</v>
      </c>
      <c r="P2884" s="3">
        <f t="shared" si="850"/>
        <v>-4.3907404597249684</v>
      </c>
      <c r="Q2884" s="3">
        <f t="shared" si="851"/>
        <v>-135.43853185230967</v>
      </c>
      <c r="R2884">
        <f t="shared" si="852"/>
        <v>44.561468147690334</v>
      </c>
      <c r="S2884">
        <f t="shared" si="853"/>
        <v>47.645668278940235</v>
      </c>
      <c r="T2884">
        <f t="shared" si="836"/>
        <v>-4.3907404597249684</v>
      </c>
    </row>
    <row r="2885" spans="1:20" x14ac:dyDescent="0.25">
      <c r="A2885">
        <f t="shared" si="837"/>
        <v>300504.15581993753</v>
      </c>
      <c r="B2885">
        <f t="shared" si="854"/>
        <v>47826.721818400205</v>
      </c>
      <c r="C2885" t="str">
        <f t="shared" si="838"/>
        <v>-0.428579889487939-0.417674662239313i</v>
      </c>
      <c r="D2885" t="str">
        <f t="shared" si="839"/>
        <v>3.46316024278236-0.560425922395823i</v>
      </c>
      <c r="E2885" t="str">
        <f t="shared" si="840"/>
        <v>100.580605562131-225.784186172116i</v>
      </c>
      <c r="F2885" t="str">
        <f t="shared" si="841"/>
        <v>2.90749020897717-3.20675650510844i</v>
      </c>
      <c r="G2885" t="str">
        <f t="shared" si="842"/>
        <v>0.999168461908566-0.028824410416103i</v>
      </c>
      <c r="H2885" t="str">
        <f t="shared" si="843"/>
        <v>0.538842365972371-31.5034760729807i</v>
      </c>
      <c r="I2885" t="str">
        <f t="shared" si="844"/>
        <v>-0.673375635616867-0.631850037011535i</v>
      </c>
      <c r="K2885" t="str">
        <f t="shared" si="845"/>
        <v>0.00271386193863191-0.00480803470792842i</v>
      </c>
      <c r="L2885" t="str">
        <f t="shared" si="846"/>
        <v>0.000833333333333333-0.0168578571429853i</v>
      </c>
      <c r="M2885" t="str">
        <f t="shared" si="847"/>
        <v>0.005-0.00593180213908254i</v>
      </c>
      <c r="N2885">
        <f t="shared" si="848"/>
        <v>44.261700971775383</v>
      </c>
      <c r="O2885">
        <f t="shared" si="849"/>
        <v>4.4595584706024392</v>
      </c>
      <c r="P2885" s="3">
        <f t="shared" si="850"/>
        <v>-4.4595584706024392</v>
      </c>
      <c r="Q2885" s="3">
        <f t="shared" si="851"/>
        <v>-135.73829902822462</v>
      </c>
      <c r="R2885">
        <f t="shared" si="852"/>
        <v>44.261700971775383</v>
      </c>
      <c r="S2885">
        <f t="shared" si="853"/>
        <v>47.826721818400202</v>
      </c>
      <c r="T2885">
        <f t="shared" si="836"/>
        <v>-4.4595584706024392</v>
      </c>
    </row>
    <row r="2886" spans="1:20" x14ac:dyDescent="0.25">
      <c r="A2886">
        <f t="shared" si="837"/>
        <v>301646.07161205326</v>
      </c>
      <c r="B2886">
        <f t="shared" si="854"/>
        <v>48008.463361310125</v>
      </c>
      <c r="C2886" t="str">
        <f t="shared" si="838"/>
        <v>-0.427320059701792-0.412154693128266i</v>
      </c>
      <c r="D2886" t="str">
        <f t="shared" si="839"/>
        <v>3.46304678851976-0.560023758519672i</v>
      </c>
      <c r="E2886" t="str">
        <f t="shared" si="840"/>
        <v>98.5953047387538-225.184799507485i</v>
      </c>
      <c r="F2886" t="str">
        <f t="shared" si="841"/>
        <v>2.90747179974699-3.19525268189746i</v>
      </c>
      <c r="G2886" t="str">
        <f t="shared" si="842"/>
        <v>0.999162135516766-0.0289337599758857i</v>
      </c>
      <c r="H2886" t="str">
        <f t="shared" si="843"/>
        <v>0.534288866984963-31.377807671272i</v>
      </c>
      <c r="I2886" t="str">
        <f t="shared" si="844"/>
        <v>-0.668292996708265-0.62923184663842i</v>
      </c>
      <c r="K2886" t="str">
        <f t="shared" si="845"/>
        <v>0.00271253302885962-0.00479336077797734i</v>
      </c>
      <c r="L2886" t="str">
        <f t="shared" si="846"/>
        <v>0.000833333333333333-0.0167940397917766i</v>
      </c>
      <c r="M2886" t="str">
        <f t="shared" si="847"/>
        <v>0.005-0.00590934662191925i</v>
      </c>
      <c r="N2886">
        <f t="shared" si="848"/>
        <v>43.965046905329501</v>
      </c>
      <c r="O2886">
        <f t="shared" si="849"/>
        <v>4.5287300595898898</v>
      </c>
      <c r="P2886" s="3">
        <f t="shared" si="850"/>
        <v>-4.5287300595898898</v>
      </c>
      <c r="Q2886" s="3">
        <f t="shared" si="851"/>
        <v>-136.0349530946705</v>
      </c>
      <c r="R2886">
        <f t="shared" si="852"/>
        <v>43.965046905329501</v>
      </c>
      <c r="S2886">
        <f t="shared" si="853"/>
        <v>48.008463361310127</v>
      </c>
      <c r="T2886">
        <f t="shared" si="836"/>
        <v>-4.5287300595898898</v>
      </c>
    </row>
    <row r="2887" spans="1:20" x14ac:dyDescent="0.25">
      <c r="A2887">
        <f t="shared" si="837"/>
        <v>302792.32668417908</v>
      </c>
      <c r="B2887">
        <f t="shared" si="854"/>
        <v>48190.895522083105</v>
      </c>
      <c r="C2887" t="str">
        <f t="shared" si="838"/>
        <v>-0.426002895462322-0.406692270062665i</v>
      </c>
      <c r="D2887" t="str">
        <f t="shared" si="839"/>
        <v>3.46293247788493-0.559629537262683i</v>
      </c>
      <c r="E2887" t="str">
        <f t="shared" si="840"/>
        <v>96.6333304122835-224.560411121065i</v>
      </c>
      <c r="F2887" t="str">
        <f t="shared" si="841"/>
        <v>2.9074532505766-3.18379481535737i</v>
      </c>
      <c r="G2887" t="str">
        <f t="shared" si="842"/>
        <v>0.999155761034064-0.029043522969927i</v>
      </c>
      <c r="H2887" t="str">
        <f t="shared" si="843"/>
        <v>0.529774847043585-31.2526893395694i</v>
      </c>
      <c r="I2887" t="str">
        <f t="shared" si="844"/>
        <v>-0.663250737139275-0.626626211207411i</v>
      </c>
      <c r="K2887" t="str">
        <f t="shared" si="845"/>
        <v>0.0027112013591065-0.0047787524359048i</v>
      </c>
      <c r="L2887" t="str">
        <f t="shared" si="846"/>
        <v>0.000833333333333333-0.0167304640284684i</v>
      </c>
      <c r="M2887" t="str">
        <f t="shared" si="847"/>
        <v>0.005-0.00588697611269104i</v>
      </c>
      <c r="N2887">
        <f t="shared" si="848"/>
        <v>43.671519781450371</v>
      </c>
      <c r="O2887">
        <f t="shared" si="849"/>
        <v>4.5982440852162405</v>
      </c>
      <c r="P2887" s="3">
        <f t="shared" si="850"/>
        <v>-4.5982440852162405</v>
      </c>
      <c r="Q2887" s="3">
        <f t="shared" si="851"/>
        <v>-136.32848021854963</v>
      </c>
      <c r="R2887">
        <f t="shared" si="852"/>
        <v>43.671519781450371</v>
      </c>
      <c r="S2887">
        <f t="shared" si="853"/>
        <v>48.190895522083103</v>
      </c>
      <c r="T2887">
        <f t="shared" si="836"/>
        <v>-4.5982440852162405</v>
      </c>
    </row>
    <row r="2888" spans="1:20" x14ac:dyDescent="0.25">
      <c r="A2888">
        <f t="shared" si="837"/>
        <v>303942.93752557895</v>
      </c>
      <c r="B2888">
        <f t="shared" si="854"/>
        <v>48374.020925067023</v>
      </c>
      <c r="C2888" t="str">
        <f t="shared" si="838"/>
        <v>-0.424630302555558-0.401288108511072i</v>
      </c>
      <c r="D2888" t="str">
        <f t="shared" si="839"/>
        <v>3.46281730447127-0.559243251666277i</v>
      </c>
      <c r="E2888" t="str">
        <f t="shared" si="840"/>
        <v>94.6949882285106-223.911852292827i</v>
      </c>
      <c r="F2888" t="str">
        <f t="shared" si="841"/>
        <v>2.90743456040406-3.17238274057027i</v>
      </c>
      <c r="G2888" t="str">
        <f t="shared" si="842"/>
        <v>0.999149338095513-0.0291537009453589i</v>
      </c>
      <c r="H2888" t="str">
        <f t="shared" si="843"/>
        <v>0.525299930119497-31.1281181056986i</v>
      </c>
      <c r="I2888" t="str">
        <f t="shared" si="844"/>
        <v>-0.658248520915219-0.624033050071936i</v>
      </c>
      <c r="K2888" t="str">
        <f t="shared" si="845"/>
        <v>0.00270986687078816-0.00476420943961964i</v>
      </c>
      <c r="L2888" t="str">
        <f t="shared" si="846"/>
        <v>0.000833333333333333-0.0166671289385021i</v>
      </c>
      <c r="M2888" t="str">
        <f t="shared" si="847"/>
        <v>0.005-0.00586469028959058i</v>
      </c>
      <c r="N2888">
        <f t="shared" si="848"/>
        <v>43.381131510991224</v>
      </c>
      <c r="O2888">
        <f t="shared" si="849"/>
        <v>4.6680894815775877</v>
      </c>
      <c r="P2888" s="3">
        <f t="shared" si="850"/>
        <v>-4.6680894815775877</v>
      </c>
      <c r="Q2888" s="3">
        <f t="shared" si="851"/>
        <v>-136.61886848900878</v>
      </c>
      <c r="R2888">
        <f t="shared" si="852"/>
        <v>43.381131510991224</v>
      </c>
      <c r="S2888">
        <f t="shared" si="853"/>
        <v>48.374020925067022</v>
      </c>
      <c r="T2888">
        <f t="shared" si="836"/>
        <v>-4.6680894815775877</v>
      </c>
    </row>
    <row r="2889" spans="1:20" x14ac:dyDescent="0.25">
      <c r="A2889">
        <f t="shared" si="837"/>
        <v>305097.92068817618</v>
      </c>
      <c r="B2889">
        <f t="shared" si="854"/>
        <v>48557.842204582281</v>
      </c>
      <c r="C2889" t="str">
        <f t="shared" si="838"/>
        <v>-0.42320417898668-0.395942853697796i</v>
      </c>
      <c r="D2889" t="str">
        <f t="shared" si="839"/>
        <v>3.46270126182513-0.558864894871514i</v>
      </c>
      <c r="E2889" t="str">
        <f t="shared" si="840"/>
        <v>92.780553576576-223.239950505216i</v>
      </c>
      <c r="F2889" t="str">
        <f t="shared" si="841"/>
        <v>2.90741572815937-3.16101629327591i</v>
      </c>
      <c r="G2889" t="str">
        <f t="shared" si="842"/>
        <v>0.999142866333405-0.0292642954549196i</v>
      </c>
      <c r="H2889" t="str">
        <f t="shared" si="843"/>
        <v>0.520863744325776-31.0040910197318i</v>
      </c>
      <c r="I2889" t="str">
        <f t="shared" si="844"/>
        <v>-0.653286015069727-0.621452283323827i</v>
      </c>
      <c r="K2889" t="str">
        <f t="shared" si="845"/>
        <v>0.00270852950539891-0.00474973154766319i</v>
      </c>
      <c r="L2889" t="str">
        <f t="shared" si="846"/>
        <v>0.000833333333333333-0.0166040336107811i</v>
      </c>
      <c r="M2889" t="str">
        <f t="shared" si="847"/>
        <v>0.005-0.00584248883202887i</v>
      </c>
      <c r="N2889">
        <f t="shared" si="848"/>
        <v>43.093892127669847</v>
      </c>
      <c r="O2889">
        <f t="shared" si="849"/>
        <v>4.7382552661601132</v>
      </c>
      <c r="P2889" s="3">
        <f t="shared" si="850"/>
        <v>-4.7382552661601132</v>
      </c>
      <c r="Q2889" s="3">
        <f t="shared" si="851"/>
        <v>-136.90610787233015</v>
      </c>
      <c r="R2889">
        <f t="shared" si="852"/>
        <v>43.093892127669847</v>
      </c>
      <c r="S2889">
        <f t="shared" si="853"/>
        <v>48.557842204582279</v>
      </c>
      <c r="T2889">
        <f t="shared" si="836"/>
        <v>-4.7382552661601132</v>
      </c>
    </row>
    <row r="2890" spans="1:20" x14ac:dyDescent="0.25">
      <c r="A2890">
        <f t="shared" si="837"/>
        <v>306257.29278679128</v>
      </c>
      <c r="B2890">
        <f t="shared" si="854"/>
        <v>48742.362004959694</v>
      </c>
      <c r="C2890" t="str">
        <f t="shared" si="838"/>
        <v>-0.421726412466872-0.390657082305658i</v>
      </c>
      <c r="D2890" t="str">
        <f t="shared" si="839"/>
        <v>3.46258434344541-0.558494460118828i</v>
      </c>
      <c r="E2890" t="str">
        <f t="shared" si="840"/>
        <v>90.8902723375026-222.545528370556i</v>
      </c>
      <c r="F2890" t="str">
        <f t="shared" si="841"/>
        <v>2.90739675276443-3.14969530986933i</v>
      </c>
      <c r="G2890" t="str">
        <f t="shared" si="842"/>
        <v>0.999136345377251-0.0293753080569721i</v>
      </c>
      <c r="H2890" t="str">
        <f t="shared" si="843"/>
        <v>0.516465921863849-30.8806051537607i</v>
      </c>
      <c r="I2890" t="str">
        <f t="shared" si="844"/>
        <v>-0.648362889633887-0.618883831784417i</v>
      </c>
      <c r="K2890" t="str">
        <f t="shared" si="845"/>
        <v>0.00270718920451144-0.00473531851920381i</v>
      </c>
      <c r="L2890" t="str">
        <f t="shared" si="846"/>
        <v>0.000833333333333333-0.016541177137658i</v>
      </c>
      <c r="M2890" t="str">
        <f t="shared" si="847"/>
        <v>0.005-0.00582037142063047i</v>
      </c>
      <c r="N2890">
        <f t="shared" si="848"/>
        <v>42.80980983425286</v>
      </c>
      <c r="O2890">
        <f t="shared" si="849"/>
        <v>4.8087305472488859</v>
      </c>
      <c r="P2890" s="3">
        <f t="shared" si="850"/>
        <v>-4.8087305472488859</v>
      </c>
      <c r="Q2890" s="3">
        <f t="shared" si="851"/>
        <v>-137.19019016574714</v>
      </c>
      <c r="R2890">
        <f t="shared" si="852"/>
        <v>42.80980983425286</v>
      </c>
      <c r="S2890">
        <f t="shared" si="853"/>
        <v>48.742362004959695</v>
      </c>
      <c r="T2890">
        <f t="shared" si="836"/>
        <v>-4.8087305472488859</v>
      </c>
    </row>
    <row r="2891" spans="1:20" x14ac:dyDescent="0.25">
      <c r="A2891">
        <f t="shared" si="837"/>
        <v>307421.07049938105</v>
      </c>
      <c r="B2891">
        <f t="shared" si="854"/>
        <v>48927.58298057854</v>
      </c>
      <c r="C2891" t="str">
        <f t="shared" si="838"/>
        <v>-0.420198878038031-0.385431304251039i</v>
      </c>
      <c r="D2891" t="str">
        <f t="shared" si="839"/>
        <v>3.46246654278336-0.558131940747775i</v>
      </c>
      <c r="E2891" t="str">
        <f t="shared" si="840"/>
        <v>89.0243616630606-221.829402618264i</v>
      </c>
      <c r="F2891" t="str">
        <f t="shared" si="841"/>
        <v>2.90737763313301-3.1384196273985i</v>
      </c>
      <c r="G2891" t="str">
        <f t="shared" si="842"/>
        <v>0.99912977485376-0.0294867403155215i</v>
      </c>
      <c r="H2891" t="str">
        <f t="shared" si="843"/>
        <v>0.512106098970737-30.7576576016714i</v>
      </c>
      <c r="I2891" t="str">
        <f t="shared" si="844"/>
        <v>-0.643478817605745-0.616327616995752i</v>
      </c>
      <c r="K2891" t="str">
        <f t="shared" si="845"/>
        <v>0.00270584590977629-0.00472097011403135i</v>
      </c>
      <c r="L2891" t="str">
        <f t="shared" si="846"/>
        <v>0.000833333333333333-0.0164785586149213i</v>
      </c>
      <c r="M2891" t="str">
        <f t="shared" si="847"/>
        <v>0.005-0.005798337737229i</v>
      </c>
      <c r="N2891">
        <f t="shared" si="848"/>
        <v>42.528891049659961</v>
      </c>
      <c r="O2891">
        <f t="shared" si="849"/>
        <v>4.8795045309236471</v>
      </c>
      <c r="P2891" s="3">
        <f t="shared" si="850"/>
        <v>-4.8795045309236471</v>
      </c>
      <c r="Q2891" s="3">
        <f t="shared" si="851"/>
        <v>-137.47110895034004</v>
      </c>
      <c r="R2891">
        <f t="shared" si="852"/>
        <v>42.528891049659961</v>
      </c>
      <c r="S2891">
        <f t="shared" si="853"/>
        <v>48.927582980578542</v>
      </c>
      <c r="T2891">
        <f t="shared" si="836"/>
        <v>-4.8795045309236471</v>
      </c>
    </row>
    <row r="2892" spans="1:20" x14ac:dyDescent="0.25">
      <c r="A2892">
        <f t="shared" si="837"/>
        <v>308589.27056727873</v>
      </c>
      <c r="B2892">
        <f t="shared" si="854"/>
        <v>49113.507795904741</v>
      </c>
      <c r="C2892" t="str">
        <f t="shared" si="838"/>
        <v>-0.418623435835101-0.380265964522029i</v>
      </c>
      <c r="D2892" t="str">
        <f t="shared" si="839"/>
        <v>3.46234785324218-0.557777330196766i</v>
      </c>
      <c r="E2892" t="str">
        <f t="shared" si="840"/>
        <v>87.1830107810052-221.092383141741i</v>
      </c>
      <c r="F2892" t="str">
        <f t="shared" si="841"/>
        <v>2.90735836817065-3.12718908356197i</v>
      </c>
      <c r="G2892" t="str">
        <f t="shared" si="842"/>
        <v>0.999123154386819-0.0295985938002343i</v>
      </c>
      <c r="H2892" t="str">
        <f t="shared" si="843"/>
        <v>0.507783915867281-30.6352454789246i</v>
      </c>
      <c r="I2892" t="str">
        <f t="shared" si="844"/>
        <v>-0.638633474920223-0.613783561211962i</v>
      </c>
      <c r="K2892" t="str">
        <f t="shared" si="845"/>
        <v>0.0027044995629217-0.00470668609255188i</v>
      </c>
      <c r="L2892" t="str">
        <f t="shared" si="846"/>
        <v>0.000833333333333333-0.0164161771417826i</v>
      </c>
      <c r="M2892" t="str">
        <f t="shared" si="847"/>
        <v>0.005-0.00577638746486254i</v>
      </c>
      <c r="N2892">
        <f t="shared" si="848"/>
        <v>42.251140456854699</v>
      </c>
      <c r="O2892">
        <f t="shared" si="849"/>
        <v>4.9505665276452167</v>
      </c>
      <c r="P2892" s="3">
        <f t="shared" si="850"/>
        <v>-4.9505665276452167</v>
      </c>
      <c r="Q2892" s="3">
        <f t="shared" si="851"/>
        <v>-137.7488595431453</v>
      </c>
      <c r="R2892">
        <f t="shared" si="852"/>
        <v>42.251140456854699</v>
      </c>
      <c r="S2892">
        <f t="shared" si="853"/>
        <v>49.113507795904738</v>
      </c>
      <c r="T2892">
        <f t="shared" si="836"/>
        <v>-4.9505665276452167</v>
      </c>
    </row>
    <row r="2893" spans="1:20" x14ac:dyDescent="0.25">
      <c r="A2893">
        <f t="shared" si="837"/>
        <v>309761.90979543439</v>
      </c>
      <c r="B2893">
        <f t="shared" si="854"/>
        <v>49300.139125529182</v>
      </c>
      <c r="C2893" t="str">
        <f t="shared" si="838"/>
        <v>-0.417001928985351-0.375161445070563i</v>
      </c>
      <c r="D2893" t="str">
        <f t="shared" si="839"/>
        <v>3.46222826817656-0.557430622002803i</v>
      </c>
      <c r="E2893" t="str">
        <f t="shared" si="840"/>
        <v>85.3663818227837-220.335272104593i</v>
      </c>
      <c r="F2893" t="str">
        <f t="shared" si="841"/>
        <v>2.90733895677463-3.11600351670655i</v>
      </c>
      <c r="G2893" t="str">
        <f t="shared" si="842"/>
        <v>0.999116483597472-0.0297108700864562i</v>
      </c>
      <c r="H2893" t="str">
        <f t="shared" si="843"/>
        <v>0.503499016706964-30.5133659223366i</v>
      </c>
      <c r="I2893" t="str">
        <f t="shared" si="844"/>
        <v>-0.633826540419346-0.611251587390738i</v>
      </c>
      <c r="K2893" t="str">
        <f t="shared" si="845"/>
        <v>0.00270315010575323-0.00469246621578208i</v>
      </c>
      <c r="L2893" t="str">
        <f t="shared" si="846"/>
        <v>0.000833333333333333-0.0163540318208633i</v>
      </c>
      <c r="M2893" t="str">
        <f t="shared" si="847"/>
        <v>0.005-0.005754520287769i</v>
      </c>
      <c r="N2893">
        <f t="shared" si="848"/>
        <v>41.976561051370112</v>
      </c>
      <c r="O2893">
        <f t="shared" si="849"/>
        <v>5.0219059584388628</v>
      </c>
      <c r="P2893" s="3">
        <f t="shared" si="850"/>
        <v>-5.0219059584388628</v>
      </c>
      <c r="Q2893" s="3">
        <f t="shared" si="851"/>
        <v>-138.02343894862989</v>
      </c>
      <c r="R2893">
        <f t="shared" si="852"/>
        <v>41.976561051370112</v>
      </c>
      <c r="S2893">
        <f t="shared" si="853"/>
        <v>49.300139125529185</v>
      </c>
      <c r="T2893">
        <f t="shared" si="836"/>
        <v>-5.0219059584388628</v>
      </c>
    </row>
    <row r="2894" spans="1:20" x14ac:dyDescent="0.25">
      <c r="A2894">
        <f t="shared" si="837"/>
        <v>310939.0050526571</v>
      </c>
      <c r="B2894">
        <f t="shared" si="854"/>
        <v>49487.479654206196</v>
      </c>
      <c r="C2894" t="str">
        <f t="shared" si="838"/>
        <v>-0.415336181643493-0.37011806675007i</v>
      </c>
      <c r="D2894" t="str">
        <f t="shared" si="839"/>
        <v>3.46210778089256-0.557091809801222i</v>
      </c>
      <c r="E2894" t="str">
        <f t="shared" si="840"/>
        <v>83.574610670022-219.558863105607i</v>
      </c>
      <c r="F2894" t="str">
        <f t="shared" si="841"/>
        <v>2.90731939783386-3.10486276582487i</v>
      </c>
      <c r="G2894" t="str">
        <f t="shared" si="842"/>
        <v>0.999109762103896-0.0298235707552303i</v>
      </c>
      <c r="H2894" t="str">
        <f t="shared" si="843"/>
        <v>0.499251049525604-30.3920160898628i</v>
      </c>
      <c r="I2894" t="str">
        <f t="shared" si="844"/>
        <v>-0.629057695822801-0.608731619184896i</v>
      </c>
      <c r="K2894" t="str">
        <f t="shared" si="845"/>
        <v>0.00270179748015369-0.00467831024534409i</v>
      </c>
      <c r="L2894" t="str">
        <f t="shared" si="846"/>
        <v>0.000833333333333333-0.0162921217581822i</v>
      </c>
      <c r="M2894" t="str">
        <f t="shared" si="847"/>
        <v>0.005-0.00573273589138174i</v>
      </c>
      <c r="N2894">
        <f t="shared" si="848"/>
        <v>41.705154190339101</v>
      </c>
      <c r="O2894">
        <f t="shared" si="849"/>
        <v>5.0935123606777042</v>
      </c>
      <c r="P2894" s="3">
        <f t="shared" si="850"/>
        <v>-5.0935123606777042</v>
      </c>
      <c r="Q2894" s="3">
        <f t="shared" si="851"/>
        <v>-138.2948458096609</v>
      </c>
      <c r="R2894">
        <f t="shared" si="852"/>
        <v>41.705154190339101</v>
      </c>
      <c r="S2894">
        <f t="shared" si="853"/>
        <v>49.487479654206197</v>
      </c>
      <c r="T2894">
        <f t="shared" si="836"/>
        <v>-5.0935123606777042</v>
      </c>
    </row>
    <row r="2895" spans="1:20" x14ac:dyDescent="0.25">
      <c r="A2895">
        <f t="shared" si="837"/>
        <v>312120.57327185717</v>
      </c>
      <c r="B2895">
        <f t="shared" si="854"/>
        <v>49675.532076892181</v>
      </c>
      <c r="C2895" t="str">
        <f t="shared" si="838"/>
        <v>-0.413627997160816-0.3651360912903i</v>
      </c>
      <c r="D2895" t="str">
        <f t="shared" si="839"/>
        <v>3.46198638464714-0.556760887325429i</v>
      </c>
      <c r="E2895" t="str">
        <f t="shared" si="840"/>
        <v>81.8078078162754-218.763940401734i</v>
      </c>
      <c r="F2895" t="str">
        <f t="shared" si="841"/>
        <v>2.90729969022889-3.09376667055319i</v>
      </c>
      <c r="G2895" t="str">
        <f t="shared" si="842"/>
        <v>0.999102989521382-0.0299366973933159i</v>
      </c>
      <c r="H2895" t="str">
        <f t="shared" si="843"/>
        <v>0.495039666191738-30.271193160386i</v>
      </c>
      <c r="I2895" t="str">
        <f t="shared" si="844"/>
        <v>-0.624326625698931-0.606223580934143i</v>
      </c>
      <c r="K2895" t="str">
        <f t="shared" si="845"/>
        <v>0.00270044162808275-0.00466421794345985i</v>
      </c>
      <c r="L2895" t="str">
        <f t="shared" si="846"/>
        <v>0.000833333333333333-0.0162304460631423i</v>
      </c>
      <c r="M2895" t="str">
        <f t="shared" si="847"/>
        <v>0.005-0.00571103396232492i</v>
      </c>
      <c r="N2895">
        <f t="shared" si="848"/>
        <v>41.43691964190694</v>
      </c>
      <c r="O2895">
        <f t="shared" si="849"/>
        <v>5.1653753934754745</v>
      </c>
      <c r="P2895" s="3">
        <f t="shared" si="850"/>
        <v>-5.1653753934754745</v>
      </c>
      <c r="Q2895" s="3">
        <f t="shared" si="851"/>
        <v>-138.56308035809306</v>
      </c>
      <c r="R2895">
        <f t="shared" si="852"/>
        <v>41.43691964190694</v>
      </c>
      <c r="S2895">
        <f t="shared" si="853"/>
        <v>49.675532076892182</v>
      </c>
      <c r="T2895">
        <f t="shared" si="836"/>
        <v>-5.1653753934754745</v>
      </c>
    </row>
    <row r="2896" spans="1:20" x14ac:dyDescent="0.25">
      <c r="A2896">
        <f t="shared" si="837"/>
        <v>313306.63145029027</v>
      </c>
      <c r="B2896">
        <f t="shared" si="854"/>
        <v>49864.299098784373</v>
      </c>
      <c r="C2896" t="str">
        <f t="shared" si="838"/>
        <v>-0.411879156386371-0.360215723301465i</v>
      </c>
      <c r="D2896" t="str">
        <f t="shared" si="839"/>
        <v>3.46186407264783-0.556437848406635i</v>
      </c>
      <c r="E2896" t="str">
        <f t="shared" si="840"/>
        <v>80.066059240612-217.951278188111i</v>
      </c>
      <c r="F2896" t="str">
        <f t="shared" si="841"/>
        <v>2.90727983283178-3.08271507116896i</v>
      </c>
      <c r="G2896" t="str">
        <f t="shared" si="842"/>
        <v>0.999096165462314-0.0300502515932064i</v>
      </c>
      <c r="H2896" t="str">
        <f t="shared" si="843"/>
        <v>0.490864522357776-30.1508943335049i</v>
      </c>
      <c r="I2896" t="str">
        <f t="shared" si="844"/>
        <v>-0.619633017435966-0.603727397656875i</v>
      </c>
      <c r="K2896" t="str">
        <f t="shared" si="845"/>
        <v>0.00269908249157691-0.0046501890729458i</v>
      </c>
      <c r="L2896" t="str">
        <f t="shared" si="846"/>
        <v>0.000833333333333333-0.0161690038485179i</v>
      </c>
      <c r="M2896" t="str">
        <f t="shared" si="847"/>
        <v>0.005-0.00568941418840896i</v>
      </c>
      <c r="N2896">
        <f t="shared" si="848"/>
        <v>41.171855634897298</v>
      </c>
      <c r="O2896">
        <f t="shared" si="849"/>
        <v>5.2374848426944496</v>
      </c>
      <c r="P2896" s="3">
        <f t="shared" si="850"/>
        <v>-5.2374848426944496</v>
      </c>
      <c r="Q2896" s="3">
        <f t="shared" si="851"/>
        <v>-138.8281443651027</v>
      </c>
      <c r="R2896">
        <f t="shared" si="852"/>
        <v>41.171855634897298</v>
      </c>
      <c r="S2896">
        <f t="shared" si="853"/>
        <v>49.864299098784372</v>
      </c>
      <c r="T2896">
        <f t="shared" si="836"/>
        <v>-5.2374848426944496</v>
      </c>
    </row>
    <row r="2897" spans="1:20" x14ac:dyDescent="0.25">
      <c r="A2897">
        <f t="shared" si="837"/>
        <v>314497.19664980139</v>
      </c>
      <c r="B2897">
        <f t="shared" si="854"/>
        <v>50053.783435359757</v>
      </c>
      <c r="C2897" t="str">
        <f t="shared" si="838"/>
        <v>-0.410091416097699-0.355357112300198i</v>
      </c>
      <c r="D2897" t="str">
        <f t="shared" si="839"/>
        <v>3.46174083805231-0.556122686973589i</v>
      </c>
      <c r="E2897" t="str">
        <f t="shared" si="840"/>
        <v>78.3494272898449-217.121639934035i</v>
      </c>
      <c r="F2897" t="str">
        <f t="shared" si="841"/>
        <v>2.90725982450609-3.0717078085886i</v>
      </c>
      <c r="G2897" t="str">
        <f t="shared" si="842"/>
        <v>0.999089289536142-0.030164234953148i</v>
      </c>
      <c r="H2897" t="str">
        <f t="shared" si="843"/>
        <v>0.486725277411864-30.031116829327i</v>
      </c>
      <c r="I2897" t="str">
        <f t="shared" si="844"/>
        <v>-0.614976561213676-0.601242995042152i</v>
      </c>
      <c r="K2897" t="str">
        <f t="shared" si="845"/>
        <v>0.00269772001274933-0.00463622339720749i</v>
      </c>
      <c r="L2897" t="str">
        <f t="shared" si="846"/>
        <v>0.000833333333333333-0.0161077942304422i</v>
      </c>
      <c r="M2897" t="str">
        <f t="shared" si="847"/>
        <v>0.005-0.00566787625862617i</v>
      </c>
      <c r="N2897">
        <f t="shared" si="848"/>
        <v>40.909958908618705</v>
      </c>
      <c r="O2897">
        <f t="shared" si="849"/>
        <v>5.309830625577165</v>
      </c>
      <c r="P2897" s="3">
        <f t="shared" si="850"/>
        <v>-5.309830625577165</v>
      </c>
      <c r="Q2897" s="3">
        <f t="shared" si="851"/>
        <v>-139.09004109138129</v>
      </c>
      <c r="R2897">
        <f t="shared" si="852"/>
        <v>40.909958908618705</v>
      </c>
      <c r="S2897">
        <f t="shared" si="853"/>
        <v>50.053783435359755</v>
      </c>
      <c r="T2897">
        <f t="shared" si="836"/>
        <v>-5.309830625577165</v>
      </c>
    </row>
    <row r="2898" spans="1:20" x14ac:dyDescent="0.25">
      <c r="A2898">
        <f t="shared" si="837"/>
        <v>315692.2859970706</v>
      </c>
      <c r="B2898">
        <f t="shared" si="854"/>
        <v>50243.987812414125</v>
      </c>
      <c r="C2898" t="str">
        <f t="shared" si="838"/>
        <v>-0.408266507558372-0.350560354750272i</v>
      </c>
      <c r="D2898" t="str">
        <f t="shared" si="839"/>
        <v>3.46161667396829-0.555815397052328i</v>
      </c>
      <c r="E2898" t="str">
        <f t="shared" si="840"/>
        <v>76.6579515663537-216.275777773646i</v>
      </c>
      <c r="F2898" t="str">
        <f t="shared" si="841"/>
        <v>2.90723966410673-3.06074472436513i</v>
      </c>
      <c r="G2898" t="str">
        <f t="shared" si="842"/>
        <v>0.999082361349369-0.0302786490771585i</v>
      </c>
      <c r="H2898" t="str">
        <f t="shared" si="843"/>
        <v>0.482621594430476-29.9118578882633i</v>
      </c>
      <c r="I2898" t="str">
        <f t="shared" si="844"/>
        <v>-0.610356949975306-0.598770299441747i</v>
      </c>
      <c r="K2898" t="str">
        <f t="shared" si="845"/>
        <v>0.0026963541337898-0.00462232068023418i</v>
      </c>
      <c r="L2898" t="str">
        <f t="shared" si="846"/>
        <v>0.000833333333333333-0.0160468163283943i</v>
      </c>
      <c r="M2898" t="str">
        <f t="shared" si="847"/>
        <v>0.005-0.00564641986314622i</v>
      </c>
      <c r="N2898">
        <f t="shared" si="848"/>
        <v>40.651224762699883</v>
      </c>
      <c r="O2898">
        <f t="shared" si="849"/>
        <v>5.3824027950093747</v>
      </c>
      <c r="P2898" s="3">
        <f t="shared" si="850"/>
        <v>-5.3824027950093747</v>
      </c>
      <c r="Q2898" s="3">
        <f t="shared" si="851"/>
        <v>-139.34877523730012</v>
      </c>
      <c r="R2898">
        <f t="shared" si="852"/>
        <v>40.651224762699883</v>
      </c>
      <c r="S2898">
        <f t="shared" si="853"/>
        <v>50.243987812414126</v>
      </c>
      <c r="T2898">
        <f t="shared" si="836"/>
        <v>-5.3824027950093747</v>
      </c>
    </row>
    <row r="2899" spans="1:20" x14ac:dyDescent="0.25">
      <c r="A2899">
        <f t="shared" si="837"/>
        <v>316891.91668385948</v>
      </c>
      <c r="B2899">
        <f t="shared" si="854"/>
        <v>50434.9149661013</v>
      </c>
      <c r="C2899" t="str">
        <f t="shared" si="838"/>
        <v>-0.406406135199055-0.345825496111253i</v>
      </c>
      <c r="D2899" t="str">
        <f t="shared" si="839"/>
        <v>3.46149157345289-0.555515972765897i</v>
      </c>
      <c r="E2899" t="str">
        <f t="shared" si="840"/>
        <v>74.9916498186408-215.414431949898i</v>
      </c>
      <c r="F2899" t="str">
        <f t="shared" si="841"/>
        <v>2.90721935048002-3.04982566068594i</v>
      </c>
      <c r="G2899" t="str">
        <f t="shared" si="842"/>
        <v>0.99907538050552-0.0303934955750448i</v>
      </c>
      <c r="H2899" t="str">
        <f t="shared" si="843"/>
        <v>0.478553140131634-29.7931147708246i</v>
      </c>
      <c r="I2899" t="str">
        <f t="shared" si="844"/>
        <v>-0.605773879399847-0.596309237862325i</v>
      </c>
      <c r="K2899" t="str">
        <f t="shared" si="845"/>
        <v>0.00269498479696458-0.00460848068659342i</v>
      </c>
      <c r="L2899" t="str">
        <f t="shared" si="846"/>
        <v>0.000833333333333333-0.0159860692651866i</v>
      </c>
      <c r="M2899" t="str">
        <f t="shared" si="847"/>
        <v>0.005-0.00562504469331165i</v>
      </c>
      <c r="N2899">
        <f t="shared" si="848"/>
        <v>40.395647106852095</v>
      </c>
      <c r="O2899">
        <f t="shared" si="849"/>
        <v>5.4551915434270795</v>
      </c>
      <c r="P2899" s="3">
        <f t="shared" si="850"/>
        <v>-5.4551915434270795</v>
      </c>
      <c r="Q2899" s="3">
        <f t="shared" si="851"/>
        <v>-139.6043528931479</v>
      </c>
      <c r="R2899">
        <f t="shared" si="852"/>
        <v>40.395647106852095</v>
      </c>
      <c r="S2899">
        <f t="shared" si="853"/>
        <v>50.434914966101303</v>
      </c>
      <c r="T2899">
        <f t="shared" si="836"/>
        <v>-5.4551915434270795</v>
      </c>
    </row>
    <row r="2900" spans="1:20" x14ac:dyDescent="0.25">
      <c r="A2900">
        <f t="shared" si="837"/>
        <v>318096.10596725816</v>
      </c>
      <c r="B2900">
        <f t="shared" si="854"/>
        <v>50626.567642972484</v>
      </c>
      <c r="C2900" t="str">
        <f t="shared" si="838"/>
        <v>-0.404511975418916-0.341152532889025i</v>
      </c>
      <c r="D2900" t="str">
        <f t="shared" si="839"/>
        <v>3.46136552951239-0.555224408334084i</v>
      </c>
      <c r="E2900" t="str">
        <f t="shared" si="840"/>
        <v>73.3505188319434-214.538330310386i</v>
      </c>
      <c r="F2900" t="str">
        <f t="shared" si="841"/>
        <v>2.90719888246356-3.03895046037042i</v>
      </c>
      <c r="G2900" t="str">
        <f t="shared" si="842"/>
        <v>0.999068346605125-0.0305087760624228i</v>
      </c>
      <c r="H2900" t="str">
        <f t="shared" si="843"/>
        <v>0.474519584828977-29.6748847574233i</v>
      </c>
      <c r="I2900" t="str">
        <f t="shared" si="844"/>
        <v>-0.60122704787466-0.593859737957764i</v>
      </c>
      <c r="K2900" t="str">
        <f t="shared" si="845"/>
        <v>0.00269361194461655-0.00459470318142564i</v>
      </c>
      <c r="L2900" t="str">
        <f t="shared" si="846"/>
        <v>0.000833333333333333-0.0159255521669522i</v>
      </c>
      <c r="M2900" t="str">
        <f t="shared" si="847"/>
        <v>0.005-0.00560375044163343i</v>
      </c>
      <c r="N2900">
        <f t="shared" si="848"/>
        <v>40.143218510465601</v>
      </c>
      <c r="O2900">
        <f t="shared" si="849"/>
        <v>5.5281872063727082</v>
      </c>
      <c r="P2900" s="3">
        <f t="shared" si="850"/>
        <v>-5.5281872063727082</v>
      </c>
      <c r="Q2900" s="3">
        <f t="shared" si="851"/>
        <v>-139.8567814895344</v>
      </c>
      <c r="R2900">
        <f t="shared" si="852"/>
        <v>40.143218510465601</v>
      </c>
      <c r="S2900">
        <f t="shared" si="853"/>
        <v>50.626567642972482</v>
      </c>
      <c r="T2900">
        <f t="shared" si="836"/>
        <v>-5.5281872063727082</v>
      </c>
    </row>
    <row r="2901" spans="1:20" x14ac:dyDescent="0.25">
      <c r="A2901">
        <f t="shared" si="837"/>
        <v>319304.87116993376</v>
      </c>
      <c r="B2901">
        <f t="shared" si="854"/>
        <v>50818.948600015778</v>
      </c>
      <c r="C2901" t="str">
        <f t="shared" si="838"/>
        <v>-0.402585675503741-0.336541414682038i</v>
      </c>
      <c r="D2901" t="str">
        <f t="shared" si="839"/>
        <v>3.46123853510199-0.55494069807317i</v>
      </c>
      <c r="E2901" t="str">
        <f t="shared" si="840"/>
        <v>71.7345353163337-213.648187853402i</v>
      </c>
      <c r="F2901" t="str">
        <f t="shared" si="841"/>
        <v>2.9071782588861-3.02811896686779i</v>
      </c>
      <c r="G2901" t="str">
        <f t="shared" si="842"/>
        <v>0.999061259245693-0.0306244921607345i</v>
      </c>
      <c r="H2901" t="str">
        <f t="shared" si="843"/>
        <v>0.470520602386267-29.5571651481732i</v>
      </c>
      <c r="I2901" t="str">
        <f t="shared" si="844"/>
        <v>-0.596716156468369-0.591421728021481i</v>
      </c>
      <c r="K2901" t="str">
        <f t="shared" si="845"/>
        <v>0.00269223551916507-0.00458098793043887i</v>
      </c>
      <c r="L2901" t="str">
        <f t="shared" si="846"/>
        <v>0.000833333333333333-0.0158652641631323i</v>
      </c>
      <c r="M2901" t="str">
        <f t="shared" si="847"/>
        <v>0.005-0.00558253680178664i</v>
      </c>
      <c r="N2901">
        <f t="shared" si="848"/>
        <v>39.893930251929817</v>
      </c>
      <c r="O2901">
        <f t="shared" si="849"/>
        <v>5.6013802657138321</v>
      </c>
      <c r="P2901" s="3">
        <f t="shared" si="850"/>
        <v>-5.6013802657138321</v>
      </c>
      <c r="Q2901" s="3">
        <f t="shared" si="851"/>
        <v>-140.10606974807018</v>
      </c>
      <c r="R2901">
        <f t="shared" si="852"/>
        <v>39.893930251929817</v>
      </c>
      <c r="S2901">
        <f t="shared" si="853"/>
        <v>50.81894860001578</v>
      </c>
      <c r="T2901">
        <f t="shared" si="836"/>
        <v>-5.6013802657138321</v>
      </c>
    </row>
    <row r="2902" spans="1:20" x14ac:dyDescent="0.25">
      <c r="A2902">
        <f t="shared" si="837"/>
        <v>320518.2296803795</v>
      </c>
      <c r="B2902">
        <f t="shared" si="854"/>
        <v>51012.060604695842</v>
      </c>
      <c r="C2902" t="str">
        <f t="shared" si="838"/>
        <v>-0.400628852656779-0.331992046218085i</v>
      </c>
      <c r="D2902" t="str">
        <f t="shared" si="839"/>
        <v>3.46111058312524-0.554664836395646i</v>
      </c>
      <c r="E2902" t="str">
        <f t="shared" si="840"/>
        <v>70.143656790079-212.744706322559i</v>
      </c>
      <c r="F2902" t="str">
        <f t="shared" si="841"/>
        <v>2.90715747856764-3.01733102425475i</v>
      </c>
      <c r="G2902" t="str">
        <f t="shared" si="842"/>
        <v>0.999054118021695-0.0307406454972678i</v>
      </c>
      <c r="H2902" t="str">
        <f t="shared" si="843"/>
        <v>0.466555870172828-29.4399532626966i</v>
      </c>
      <c r="I2902" t="str">
        <f t="shared" si="844"/>
        <v>-0.592240908904134-0.588995136979026i</v>
      </c>
      <c r="K2902" t="str">
        <f t="shared" si="845"/>
        <v>0.0026908554631062-0.00456733469990325i</v>
      </c>
      <c r="L2902" t="str">
        <f t="shared" si="846"/>
        <v>0.000833333333333333-0.0158052043864637i</v>
      </c>
      <c r="M2902" t="str">
        <f t="shared" si="847"/>
        <v>0.005-0.00556140346860594i</v>
      </c>
      <c r="N2902">
        <f t="shared" si="848"/>
        <v>39.647772367626629</v>
      </c>
      <c r="O2902">
        <f t="shared" si="849"/>
        <v>5.6747613525343112</v>
      </c>
      <c r="P2902" s="3">
        <f t="shared" si="850"/>
        <v>-5.6747613525343112</v>
      </c>
      <c r="Q2902" s="3">
        <f t="shared" si="851"/>
        <v>-140.35222763237337</v>
      </c>
      <c r="R2902">
        <f t="shared" si="852"/>
        <v>39.647772367626629</v>
      </c>
      <c r="S2902">
        <f t="shared" si="853"/>
        <v>51.01206060469584</v>
      </c>
      <c r="T2902">
        <f t="shared" si="836"/>
        <v>-5.6747613525343112</v>
      </c>
    </row>
    <row r="2903" spans="1:20" x14ac:dyDescent="0.25">
      <c r="A2903">
        <f t="shared" si="837"/>
        <v>321736.19895316497</v>
      </c>
      <c r="B2903">
        <f t="shared" si="854"/>
        <v>51205.906434993689</v>
      </c>
      <c r="C2903" t="str">
        <f t="shared" si="838"/>
        <v>-0.398643093138633-0.327504289376246i</v>
      </c>
      <c r="D2903" t="str">
        <f t="shared" si="839"/>
        <v>3.46098166643384-0.554396817809955i</v>
      </c>
      <c r="E2903" t="str">
        <f t="shared" si="840"/>
        <v>68.5778224559579-211.828573848256i</v>
      </c>
      <c r="F2903" t="str">
        <f t="shared" si="841"/>
        <v>2.90713654031914-3.00658647723328i</v>
      </c>
      <c r="G2903" t="str">
        <f t="shared" si="842"/>
        <v>0.999046922524532-0.0308572377051744i</v>
      </c>
      <c r="H2903" t="str">
        <f t="shared" si="843"/>
        <v>0.462625069019417-29.3232464399297i</v>
      </c>
      <c r="I2903" t="str">
        <f t="shared" si="844"/>
        <v>-0.58780101153317-0.586579894380607i</v>
      </c>
      <c r="K2903" t="str">
        <f t="shared" si="845"/>
        <v>0.00268947171901271-0.00455374325664575i</v>
      </c>
      <c r="L2903" t="str">
        <f t="shared" si="846"/>
        <v>0.000833333333333333-0.0157453719729664i</v>
      </c>
      <c r="M2903" t="str">
        <f t="shared" si="847"/>
        <v>0.005-0.00554035013808122i</v>
      </c>
      <c r="N2903">
        <f t="shared" si="848"/>
        <v>39.404733700475049</v>
      </c>
      <c r="O2903">
        <f t="shared" si="849"/>
        <v>5.7483212497081402</v>
      </c>
      <c r="P2903" s="3">
        <f t="shared" si="850"/>
        <v>-5.7483212497081402</v>
      </c>
      <c r="Q2903" s="3">
        <f t="shared" si="851"/>
        <v>-140.59526629952495</v>
      </c>
      <c r="R2903">
        <f t="shared" si="852"/>
        <v>39.404733700475049</v>
      </c>
      <c r="S2903">
        <f t="shared" si="853"/>
        <v>51.205906434993686</v>
      </c>
      <c r="T2903">
        <f t="shared" si="836"/>
        <v>-5.7483212497081402</v>
      </c>
    </row>
    <row r="2904" spans="1:20" x14ac:dyDescent="0.25">
      <c r="A2904">
        <f t="shared" si="837"/>
        <v>322958.79650918703</v>
      </c>
      <c r="B2904">
        <f t="shared" si="854"/>
        <v>51400.488879446668</v>
      </c>
      <c r="C2904" t="str">
        <f t="shared" si="838"/>
        <v>-0.396629951511856-0.323077965189567i</v>
      </c>
      <c r="D2904" t="str">
        <f t="shared" si="839"/>
        <v>3.46085177782718-0.554136636920214i</v>
      </c>
      <c r="E2904" t="str">
        <f t="shared" si="840"/>
        <v>67.0369540686668-210.900464634173i</v>
      </c>
      <c r="F2904" t="str">
        <f t="shared" si="841"/>
        <v>2.90711544294266-2.99588517112833i</v>
      </c>
      <c r="G2904" t="str">
        <f t="shared" si="842"/>
        <v>0.999039672342523-0.0309742704234887i</v>
      </c>
      <c r="H2904" t="str">
        <f t="shared" si="843"/>
        <v>0.458727883174878-29.207042037933i</v>
      </c>
      <c r="I2904" t="str">
        <f t="shared" si="844"/>
        <v>-0.583396173308608-0.584175930393862i</v>
      </c>
      <c r="K2904" t="str">
        <f t="shared" si="845"/>
        <v>0.00268808422953431-0.0045402133680448i</v>
      </c>
      <c r="L2904" t="str">
        <f t="shared" si="846"/>
        <v>0.000833333333333333-0.0156857660619311i</v>
      </c>
      <c r="M2904" t="str">
        <f t="shared" si="847"/>
        <v>0.005-0.00551937650735329i</v>
      </c>
      <c r="N2904">
        <f t="shared" si="848"/>
        <v>39.164801947990895</v>
      </c>
      <c r="O2904">
        <f t="shared" si="849"/>
        <v>5.8220508941677291</v>
      </c>
      <c r="P2904" s="3">
        <f t="shared" si="850"/>
        <v>-5.8220508941677291</v>
      </c>
      <c r="Q2904" s="3">
        <f t="shared" si="851"/>
        <v>-140.8351980520091</v>
      </c>
      <c r="R2904">
        <f t="shared" si="852"/>
        <v>39.164801947990895</v>
      </c>
      <c r="S2904">
        <f t="shared" si="853"/>
        <v>51.400488879446669</v>
      </c>
      <c r="T2904">
        <f t="shared" si="836"/>
        <v>-5.8220508941677291</v>
      </c>
    </row>
    <row r="2905" spans="1:20" x14ac:dyDescent="0.25">
      <c r="A2905">
        <f t="shared" si="837"/>
        <v>324186.0399359219</v>
      </c>
      <c r="B2905">
        <f t="shared" si="854"/>
        <v>51595.810737188564</v>
      </c>
      <c r="C2905" t="str">
        <f t="shared" si="838"/>
        <v>-0.394590949986218-0.318712855824045i</v>
      </c>
      <c r="D2905" t="str">
        <f t="shared" si="839"/>
        <v>3.46072091005211-0.553884288425967i</v>
      </c>
      <c r="E2905" t="str">
        <f t="shared" si="840"/>
        <v>65.5209567914205-209.961038686991i</v>
      </c>
      <c r="F2905" t="str">
        <f t="shared" si="841"/>
        <v>2.9070941852312-2.98522695188566i</v>
      </c>
      <c r="G2905" t="str">
        <f t="shared" si="842"/>
        <v>0.999032367060873-0.0310917452971464i</v>
      </c>
      <c r="H2905" t="str">
        <f t="shared" si="843"/>
        <v>0.454864000263333-29.0913374337024i</v>
      </c>
      <c r="I2905" t="str">
        <f t="shared" si="844"/>
        <v>-0.579026105759658-0.581783175796646i</v>
      </c>
      <c r="K2905" t="str">
        <f t="shared" si="845"/>
        <v>0.00268669293739769-0.00452674480202482i</v>
      </c>
      <c r="L2905" t="str">
        <f t="shared" si="846"/>
        <v>0.000833333333333333-0.0156263857959066i</v>
      </c>
      <c r="M2905" t="str">
        <f t="shared" si="847"/>
        <v>0.005-0.00549848227470941i</v>
      </c>
      <c r="N2905">
        <f t="shared" si="848"/>
        <v>38.92796370977149</v>
      </c>
      <c r="O2905">
        <f t="shared" si="849"/>
        <v>5.8959413788770973</v>
      </c>
      <c r="P2905" s="3">
        <f t="shared" si="850"/>
        <v>-5.8959413788770973</v>
      </c>
      <c r="Q2905" s="3">
        <f t="shared" si="851"/>
        <v>-141.07203629022851</v>
      </c>
      <c r="R2905">
        <f t="shared" si="852"/>
        <v>38.92796370977149</v>
      </c>
      <c r="S2905">
        <f t="shared" si="853"/>
        <v>51.595810737188565</v>
      </c>
      <c r="T2905">
        <f t="shared" si="836"/>
        <v>-5.8959413788770973</v>
      </c>
    </row>
    <row r="2906" spans="1:20" x14ac:dyDescent="0.25">
      <c r="A2906">
        <f t="shared" si="837"/>
        <v>325417.94688767847</v>
      </c>
      <c r="B2906">
        <f t="shared" si="854"/>
        <v>51791.874817989883</v>
      </c>
      <c r="C2906" t="str">
        <f t="shared" si="838"/>
        <v>-0.392527577860265-0.314408706530008i</v>
      </c>
      <c r="D2906" t="str">
        <f t="shared" si="839"/>
        <v>3.46058905580233-0.553639767121887i</v>
      </c>
      <c r="E2906" t="str">
        <f t="shared" si="840"/>
        <v>64.0297200400982-209.01094158744i</v>
      </c>
      <c r="F2906" t="str">
        <f t="shared" si="841"/>
        <v>2.9070727659686-2.97461166606955i</v>
      </c>
      <c r="G2906" t="str">
        <f t="shared" si="842"/>
        <v>0.999025006261653-0.0312096639770032i</v>
      </c>
      <c r="H2906" t="str">
        <f t="shared" si="843"/>
        <v>0.451033111242093-28.976130022984i</v>
      </c>
      <c r="I2906" t="str">
        <f t="shared" si="844"/>
        <v>-0.57469052296606-0.57940156196995i</v>
      </c>
      <c r="K2906" t="str">
        <f t="shared" si="845"/>
        <v>0.00268529778540694-0.00451333732705103i</v>
      </c>
      <c r="L2906" t="str">
        <f t="shared" si="846"/>
        <v>0.000833333333333333-0.015567230320688i</v>
      </c>
      <c r="M2906" t="str">
        <f t="shared" si="847"/>
        <v>0.005-0.00547766713957899i</v>
      </c>
      <c r="N2906">
        <f t="shared" si="848"/>
        <v>38.694204534350121</v>
      </c>
      <c r="O2906">
        <f t="shared" si="849"/>
        <v>5.9699839545227498</v>
      </c>
      <c r="P2906" s="3">
        <f t="shared" si="850"/>
        <v>-5.9699839545227498</v>
      </c>
      <c r="Q2906" s="3">
        <f t="shared" si="851"/>
        <v>-141.30579546564988</v>
      </c>
      <c r="R2906">
        <f t="shared" si="852"/>
        <v>38.694204534350121</v>
      </c>
      <c r="S2906">
        <f t="shared" si="853"/>
        <v>51.791874817989886</v>
      </c>
      <c r="T2906">
        <f t="shared" si="836"/>
        <v>-5.9699839545227498</v>
      </c>
    </row>
    <row r="2907" spans="1:20" x14ac:dyDescent="0.25">
      <c r="A2907">
        <f t="shared" si="837"/>
        <v>326654.53508585162</v>
      </c>
      <c r="B2907">
        <f t="shared" si="854"/>
        <v>51988.683942298245</v>
      </c>
      <c r="C2907" t="str">
        <f t="shared" si="838"/>
        <v>-0.390441291054941-0.310165227562417i</v>
      </c>
      <c r="D2907" t="str">
        <f t="shared" si="839"/>
        <v>3.4604562077183-0.55340306789753i</v>
      </c>
      <c r="E2907" t="str">
        <f t="shared" si="840"/>
        <v>62.5631183134446-208.050804300814i</v>
      </c>
      <c r="F2907" t="str">
        <f t="shared" si="841"/>
        <v>2.90705118392955-2.96403916086057i</v>
      </c>
      <c r="G2907" t="str">
        <f t="shared" si="842"/>
        <v>0.999017589523778-0.0313280281198539i</v>
      </c>
      <c r="H2907" t="str">
        <f t="shared" si="843"/>
        <v>0.447234910360083-28.8614172200898i</v>
      </c>
      <c r="I2907" t="str">
        <f t="shared" si="844"/>
        <v>-0.570389141532822-0.57703102089092i</v>
      </c>
      <c r="K2907" t="str">
        <f t="shared" si="845"/>
        <v>0.00268389871644368-0.00449999071212405i</v>
      </c>
      <c r="L2907" t="str">
        <f t="shared" si="846"/>
        <v>0.000833333333333333-0.0155082987853039i</v>
      </c>
      <c r="M2907" t="str">
        <f t="shared" si="847"/>
        <v>0.005-0.00545693080252938i</v>
      </c>
      <c r="N2907">
        <f t="shared" si="848"/>
        <v>38.463508965364383</v>
      </c>
      <c r="O2907">
        <f t="shared" si="849"/>
        <v>6.0441700309316149</v>
      </c>
      <c r="P2907" s="3">
        <f t="shared" si="850"/>
        <v>-6.0441700309316149</v>
      </c>
      <c r="Q2907" s="3">
        <f t="shared" si="851"/>
        <v>-141.53649103463562</v>
      </c>
      <c r="R2907">
        <f t="shared" si="852"/>
        <v>38.463508965364383</v>
      </c>
      <c r="S2907">
        <f t="shared" si="853"/>
        <v>51.988683942298245</v>
      </c>
      <c r="T2907">
        <f t="shared" si="836"/>
        <v>-6.0441700309316149</v>
      </c>
    </row>
    <row r="2908" spans="1:20" x14ac:dyDescent="0.25">
      <c r="A2908">
        <f t="shared" si="837"/>
        <v>327895.82231917785</v>
      </c>
      <c r="B2908">
        <f t="shared" si="854"/>
        <v>52186.240941278978</v>
      </c>
      <c r="C2908" t="str">
        <f t="shared" si="838"/>
        <v>-0.388333511734821-0.305982096066814i</v>
      </c>
      <c r="D2908" t="str">
        <f t="shared" si="839"/>
        <v>3.46032235838668-0.553174185737053i</v>
      </c>
      <c r="E2908" t="str">
        <f t="shared" si="840"/>
        <v>61.12101200797-207.081243025057i</v>
      </c>
      <c r="F2908" t="str">
        <f t="shared" si="841"/>
        <v>2.90702943787949-2.95350928405344i</v>
      </c>
      <c r="G2908" t="str">
        <f t="shared" si="842"/>
        <v>0.999010116422981-0.0314468393884504i</v>
      </c>
      <c r="H2908" t="str">
        <f t="shared" si="843"/>
        <v>0.443469095116932-28.7471964577164i</v>
      </c>
      <c r="I2908" t="str">
        <f t="shared" si="844"/>
        <v>-0.566121680565271-0.574671485125959i</v>
      </c>
      <c r="K2908" t="str">
        <f t="shared" si="845"/>
        <v>0.00268249567346737-0.00448670472677451i</v>
      </c>
      <c r="L2908" t="str">
        <f t="shared" si="846"/>
        <v>0.000833333333333333-0.0154495903420043i</v>
      </c>
      <c r="M2908" t="str">
        <f t="shared" si="847"/>
        <v>0.005-0.00543627296526139i</v>
      </c>
      <c r="N2908">
        <f t="shared" si="848"/>
        <v>38.235860586986149</v>
      </c>
      <c r="O2908">
        <f t="shared" si="849"/>
        <v>6.1184911782297426</v>
      </c>
      <c r="P2908" s="3">
        <f t="shared" si="850"/>
        <v>-6.1184911782297426</v>
      </c>
      <c r="Q2908" s="3">
        <f t="shared" si="851"/>
        <v>-141.76413941301385</v>
      </c>
      <c r="R2908">
        <f t="shared" si="852"/>
        <v>38.235860586986149</v>
      </c>
      <c r="S2908">
        <f t="shared" si="853"/>
        <v>52.186240941278982</v>
      </c>
      <c r="T2908">
        <f t="shared" si="836"/>
        <v>-6.1184911782297426</v>
      </c>
    </row>
    <row r="2909" spans="1:20" x14ac:dyDescent="0.25">
      <c r="A2909">
        <f t="shared" si="837"/>
        <v>329141.82644399075</v>
      </c>
      <c r="B2909">
        <f t="shared" si="854"/>
        <v>52384.548656855841</v>
      </c>
      <c r="C2909" t="str">
        <f t="shared" si="838"/>
        <v>-0.386205628012674-0.301858957928111i</v>
      </c>
      <c r="D2909" t="str">
        <f t="shared" si="839"/>
        <v>3.46018750034002-0.552953115718947i</v>
      </c>
      <c r="E2909" t="str">
        <f t="shared" si="840"/>
        <v>59.703248216334-206.102859074508i</v>
      </c>
      <c r="F2909" t="str">
        <f t="shared" si="841"/>
        <v>2.90700752657449-2.94302188405474i</v>
      </c>
      <c r="G2909" t="str">
        <f t="shared" si="842"/>
        <v>0.99900258653179-0.031566099451521i</v>
      </c>
      <c r="H2909" t="str">
        <f t="shared" si="843"/>
        <v>0.439735366222636-28.6334651867663i</v>
      </c>
      <c r="I2909" t="str">
        <f t="shared" si="844"/>
        <v>-0.561887861644377-0.572322887823939i</v>
      </c>
      <c r="K2909" t="str">
        <f t="shared" si="845"/>
        <v>0.0026810885995157-0.00447347914105777i</v>
      </c>
      <c r="L2909" t="str">
        <f t="shared" si="846"/>
        <v>0.000833333333333333-0.0153911041462485i</v>
      </c>
      <c r="M2909" t="str">
        <f t="shared" si="847"/>
        <v>0.005-0.00541569333060509i</v>
      </c>
      <c r="N2909">
        <f t="shared" si="848"/>
        <v>38.01124206856619</v>
      </c>
      <c r="O2909">
        <f t="shared" si="849"/>
        <v>6.1929391277516919</v>
      </c>
      <c r="P2909" s="3">
        <f t="shared" si="850"/>
        <v>-6.1929391277516919</v>
      </c>
      <c r="Q2909" s="3">
        <f t="shared" si="851"/>
        <v>-141.98875793143381</v>
      </c>
      <c r="R2909">
        <f t="shared" si="852"/>
        <v>38.01124206856619</v>
      </c>
      <c r="S2909">
        <f t="shared" si="853"/>
        <v>52.384548656855841</v>
      </c>
      <c r="T2909">
        <f t="shared" si="836"/>
        <v>-6.1929391277516919</v>
      </c>
    </row>
    <row r="2910" spans="1:20" x14ac:dyDescent="0.25">
      <c r="A2910">
        <f t="shared" si="837"/>
        <v>330392.5653844779</v>
      </c>
      <c r="B2910">
        <f t="shared" si="854"/>
        <v>52583.609941751893</v>
      </c>
      <c r="C2910" t="str">
        <f t="shared" si="838"/>
        <v>-0.384058993732996-0.297795429579679i</v>
      </c>
      <c r="D2910" t="str">
        <f t="shared" si="839"/>
        <v>3.46005162605634-0.55273985301576i</v>
      </c>
      <c r="E2910" t="str">
        <f t="shared" si="840"/>
        <v>58.3096615081665-205.116238797449i</v>
      </c>
      <c r="F2910" t="str">
        <f t="shared" si="841"/>
        <v>2.90698544876126-2.93257680988077i</v>
      </c>
      <c r="G2910" t="str">
        <f t="shared" si="842"/>
        <v>0.998994999419505-0.0316858099837896i</v>
      </c>
      <c r="H2910" t="str">
        <f t="shared" si="843"/>
        <v>0.436033427557809-28.5202208761703i</v>
      </c>
      <c r="I2910" t="str">
        <f t="shared" si="844"/>
        <v>-0.557687408802354-0.569985162709503i</v>
      </c>
      <c r="K2910" t="str">
        <f t="shared" si="845"/>
        <v>0.002679677437705-0.00446031372554865i</v>
      </c>
      <c r="L2910" t="str">
        <f t="shared" si="846"/>
        <v>0.000833333333333333-0.0153328393566931i</v>
      </c>
      <c r="M2910" t="str">
        <f t="shared" si="847"/>
        <v>0.005-0.00539519160251554i</v>
      </c>
      <c r="N2910">
        <f t="shared" si="848"/>
        <v>37.789635208451756</v>
      </c>
      <c r="O2910">
        <f t="shared" si="849"/>
        <v>6.2675057727124557</v>
      </c>
      <c r="P2910" s="3">
        <f t="shared" si="850"/>
        <v>-6.2675057727124557</v>
      </c>
      <c r="Q2910" s="3">
        <f t="shared" si="851"/>
        <v>-142.21036479154824</v>
      </c>
      <c r="R2910">
        <f t="shared" si="852"/>
        <v>37.789635208451756</v>
      </c>
      <c r="S2910">
        <f t="shared" si="853"/>
        <v>52.583609941751895</v>
      </c>
      <c r="T2910">
        <f t="shared" si="836"/>
        <v>-6.2675057727124557</v>
      </c>
    </row>
    <row r="2911" spans="1:20" x14ac:dyDescent="0.25">
      <c r="A2911">
        <f t="shared" si="837"/>
        <v>331648.05713293893</v>
      </c>
      <c r="B2911">
        <f t="shared" si="854"/>
        <v>52783.427659530549</v>
      </c>
      <c r="C2911" t="str">
        <f t="shared" si="838"/>
        <v>-0.381894928330177-0.293791099770505i</v>
      </c>
      <c r="D2911" t="str">
        <f t="shared" si="839"/>
        <v>3.45991472795887-0.552534392893829i</v>
      </c>
      <c r="E2911" t="str">
        <f t="shared" si="840"/>
        <v>56.9400746923831-204.121953525555i</v>
      </c>
      <c r="F2911" t="str">
        <f t="shared" si="841"/>
        <v>2.90696320317703-2.92217391115534i</v>
      </c>
      <c r="G2911" t="str">
        <f t="shared" si="842"/>
        <v>0.99898735465217-0.0318059726659935i</v>
      </c>
      <c r="H2911" t="str">
        <f t="shared" si="843"/>
        <v>0.432362986134469-28.4074610127125i</v>
      </c>
      <c r="I2911" t="str">
        <f t="shared" si="844"/>
        <v>-0.553520048498545-0.567658244076447i</v>
      </c>
      <c r="K2911" t="str">
        <f t="shared" si="845"/>
        <v>0.00267826213123052-0.00444720825133599i</v>
      </c>
      <c r="L2911" t="str">
        <f t="shared" si="846"/>
        <v>0.000833333333333333-0.0152747951351794i</v>
      </c>
      <c r="M2911" t="str">
        <f t="shared" si="847"/>
        <v>0.005-0.00537476748606847i</v>
      </c>
      <c r="N2911">
        <f t="shared" si="848"/>
        <v>37.571020976940417</v>
      </c>
      <c r="O2911">
        <f t="shared" si="849"/>
        <v>6.3421831686537811</v>
      </c>
      <c r="P2911" s="3">
        <f t="shared" si="850"/>
        <v>-6.3421831686537811</v>
      </c>
      <c r="Q2911" s="3">
        <f t="shared" si="851"/>
        <v>-142.42897902305958</v>
      </c>
      <c r="R2911">
        <f t="shared" si="852"/>
        <v>37.571020976940417</v>
      </c>
      <c r="S2911">
        <f t="shared" si="853"/>
        <v>52.783427659530552</v>
      </c>
      <c r="T2911">
        <f t="shared" si="836"/>
        <v>-6.3421831686537811</v>
      </c>
    </row>
    <row r="2912" spans="1:20" x14ac:dyDescent="0.25">
      <c r="A2912">
        <f t="shared" si="837"/>
        <v>332908.31975004415</v>
      </c>
      <c r="B2912">
        <f t="shared" si="854"/>
        <v>52984.00468463677</v>
      </c>
      <c r="C2912" t="str">
        <f t="shared" si="838"/>
        <v>-0.379714716757075-0.289845531288553i</v>
      </c>
      <c r="D2912" t="str">
        <f t="shared" si="839"/>
        <v>3.45977679841545-0.552336730713i</v>
      </c>
      <c r="E2912" t="str">
        <f t="shared" si="840"/>
        <v>55.5942995602112-203.120559553428i</v>
      </c>
      <c r="F2912" t="str">
        <f t="shared" si="841"/>
        <v>2.9069407885495-2.91181303810759i</v>
      </c>
      <c r="G2912" t="str">
        <f t="shared" si="842"/>
        <v>0.998979651792554-0.0319265891849033i</v>
      </c>
      <c r="H2912" t="str">
        <f t="shared" si="843"/>
        <v>0.42872375205747-28.2951831008581i</v>
      </c>
      <c r="I2912" t="str">
        <f t="shared" si="844"/>
        <v>-0.549385509595589-0.565342066781221i</v>
      </c>
      <c r="K2912" t="str">
        <f t="shared" si="845"/>
        <v>0.00267684262336711-0.0044341624900175i</v>
      </c>
      <c r="L2912" t="str">
        <f t="shared" si="846"/>
        <v>0.000833333333333333-0.0152169706467219i</v>
      </c>
      <c r="M2912" t="str">
        <f t="shared" si="847"/>
        <v>0.005-0.00535442068745613i</v>
      </c>
      <c r="N2912">
        <f t="shared" si="848"/>
        <v>37.355379558340388</v>
      </c>
      <c r="O2912">
        <f t="shared" si="849"/>
        <v>6.4169635336751005</v>
      </c>
      <c r="P2912" s="3">
        <f t="shared" si="850"/>
        <v>-6.4169635336751005</v>
      </c>
      <c r="Q2912" s="3">
        <f t="shared" si="851"/>
        <v>-142.64462044165961</v>
      </c>
      <c r="R2912">
        <f t="shared" si="852"/>
        <v>37.355379558340388</v>
      </c>
      <c r="S2912">
        <f t="shared" si="853"/>
        <v>52.984004684636773</v>
      </c>
      <c r="T2912">
        <f t="shared" si="836"/>
        <v>-6.4169635336751005</v>
      </c>
    </row>
    <row r="2913" spans="1:20" x14ac:dyDescent="0.25">
      <c r="A2913">
        <f t="shared" si="837"/>
        <v>334173.37136509432</v>
      </c>
      <c r="B2913">
        <f t="shared" si="854"/>
        <v>53185.343902438392</v>
      </c>
      <c r="C2913" t="str">
        <f t="shared" si="838"/>
        <v>-0.377519609479793-0.285958262638648i</v>
      </c>
      <c r="D2913" t="str">
        <f t="shared" si="839"/>
        <v>3.45963782973844-0.552146861926365i</v>
      </c>
      <c r="E2913" t="str">
        <f t="shared" si="840"/>
        <v>54.2721376082306-202.112598146374i</v>
      </c>
      <c r="F2913" t="str">
        <f t="shared" si="841"/>
        <v>2.90691820359675-2.90149404156983i</v>
      </c>
      <c r="G2913" t="str">
        <f t="shared" si="842"/>
        <v>0.998971890400124-0.0320476612333412i</v>
      </c>
      <c r="H2913" t="str">
        <f t="shared" si="843"/>
        <v>0.42511543848639-28.1833846625823i</v>
      </c>
      <c r="I2913" t="str">
        <f t="shared" si="844"/>
        <v>-0.545283523335853-0.563036566236489i</v>
      </c>
      <c r="K2913" t="str">
        <f t="shared" si="845"/>
        <v>0.00267541885746955-0.00442117621369435i</v>
      </c>
      <c r="L2913" t="str">
        <f t="shared" si="846"/>
        <v>0.000833333333333333-0.0151593650594958i</v>
      </c>
      <c r="M2913" t="str">
        <f t="shared" si="847"/>
        <v>0.005-0.005334150913983i</v>
      </c>
      <c r="N2913">
        <f t="shared" si="848"/>
        <v>37.142690392104811</v>
      </c>
      <c r="O2913">
        <f t="shared" si="849"/>
        <v>6.4918392484607788</v>
      </c>
      <c r="P2913" s="3">
        <f t="shared" si="850"/>
        <v>-6.4918392484607788</v>
      </c>
      <c r="Q2913" s="3">
        <f t="shared" si="851"/>
        <v>-142.85730960789519</v>
      </c>
      <c r="R2913">
        <f t="shared" si="852"/>
        <v>37.142690392104811</v>
      </c>
      <c r="S2913">
        <f t="shared" si="853"/>
        <v>53.18534390243839</v>
      </c>
      <c r="T2913">
        <f t="shared" si="836"/>
        <v>-6.4918392484607788</v>
      </c>
    </row>
    <row r="2914" spans="1:20" x14ac:dyDescent="0.25">
      <c r="A2914">
        <f t="shared" si="837"/>
        <v>335443.23017628165</v>
      </c>
      <c r="B2914">
        <f t="shared" si="854"/>
        <v>53387.448209267655</v>
      </c>
      <c r="C2914" t="str">
        <f t="shared" si="838"/>
        <v>-0.37531082253449-0.282128809673495i</v>
      </c>
      <c r="D2914" t="str">
        <f t="shared" si="839"/>
        <v>3.45949781418403-0.551964782079971i</v>
      </c>
      <c r="E2914" t="str">
        <f t="shared" si="840"/>
        <v>52.9733807408707-201.098595574643i</v>
      </c>
      <c r="F2914" t="str">
        <f t="shared" si="841"/>
        <v>2.90689544702721-2.89121677297538i</v>
      </c>
      <c r="G2914" t="str">
        <f t="shared" si="842"/>
        <v>0.998964070031018-0.0321691905102i</v>
      </c>
      <c r="H2914" t="str">
        <f t="shared" si="843"/>
        <v>0.421537761598022-28.0720632372011i</v>
      </c>
      <c r="I2914" t="str">
        <f t="shared" si="844"/>
        <v>-0.541213823318115-0.560741678404791i</v>
      </c>
      <c r="K2914" t="str">
        <f t="shared" si="845"/>
        <v>0.00267399077697317-0.00440824919496597i</v>
      </c>
      <c r="L2914" t="str">
        <f t="shared" si="846"/>
        <v>0.000833333333333333-0.0151019775448254i</v>
      </c>
      <c r="M2914" t="str">
        <f t="shared" si="847"/>
        <v>0.005-0.00531395787406157i</v>
      </c>
      <c r="N2914">
        <f t="shared" si="848"/>
        <v>36.932932213017665</v>
      </c>
      <c r="O2914">
        <f t="shared" si="849"/>
        <v>6.5668028561154568</v>
      </c>
      <c r="P2914" s="3">
        <f t="shared" si="850"/>
        <v>-6.5668028561154568</v>
      </c>
      <c r="Q2914" s="3">
        <f t="shared" si="851"/>
        <v>-143.06706778698234</v>
      </c>
      <c r="R2914">
        <f t="shared" si="852"/>
        <v>36.932932213017665</v>
      </c>
      <c r="S2914">
        <f t="shared" si="853"/>
        <v>53.387448209267653</v>
      </c>
      <c r="T2914">
        <f t="shared" si="836"/>
        <v>-6.5668028561154568</v>
      </c>
    </row>
    <row r="2915" spans="1:20" x14ac:dyDescent="0.25">
      <c r="A2915">
        <f t="shared" si="837"/>
        <v>336717.9144509515</v>
      </c>
      <c r="B2915">
        <f t="shared" si="854"/>
        <v>53590.320512462873</v>
      </c>
      <c r="C2915" t="str">
        <f t="shared" si="838"/>
        <v>-0.373089537642306-0.278356667176846i</v>
      </c>
      <c r="D2915" t="str">
        <f t="shared" si="839"/>
        <v>3.45935674395206-0.551790486812554i</v>
      </c>
      <c r="E2915" t="str">
        <f t="shared" si="840"/>
        <v>51.6978119519216-200.079063172419i</v>
      </c>
      <c r="F2915" t="str">
        <f t="shared" si="841"/>
        <v>2.90687251753946-2.88098108435641i</v>
      </c>
      <c r="G2915" t="str">
        <f t="shared" si="842"/>
        <v>0.998956190238024-0.0322911787204622i</v>
      </c>
      <c r="H2915" t="str">
        <f t="shared" si="843"/>
        <v>0.417990440549396-27.9612163812056i</v>
      </c>
      <c r="I2915" t="str">
        <f t="shared" si="844"/>
        <v>-0.537176145474548-0.558457339792283i</v>
      </c>
      <c r="K2915" t="str">
        <f t="shared" si="845"/>
        <v>0.00267255832539445-0.00439538120692464i</v>
      </c>
      <c r="L2915" t="str">
        <f t="shared" si="846"/>
        <v>0.000833333333333333-0.0150448072771722i</v>
      </c>
      <c r="M2915" t="str">
        <f t="shared" si="847"/>
        <v>0.005-0.00529384127720818i</v>
      </c>
      <c r="N2915">
        <f t="shared" si="848"/>
        <v>36.726083090414534</v>
      </c>
      <c r="O2915">
        <f t="shared" si="849"/>
        <v>6.6418470618152234</v>
      </c>
      <c r="P2915" s="3">
        <f t="shared" si="850"/>
        <v>-6.6418470618152234</v>
      </c>
      <c r="Q2915" s="3">
        <f t="shared" si="851"/>
        <v>-143.27391690958547</v>
      </c>
      <c r="R2915">
        <f t="shared" si="852"/>
        <v>36.726083090414534</v>
      </c>
      <c r="S2915">
        <f t="shared" si="853"/>
        <v>53.590320512462874</v>
      </c>
      <c r="T2915">
        <f t="shared" si="836"/>
        <v>-6.6418470618152234</v>
      </c>
    </row>
    <row r="2916" spans="1:20" x14ac:dyDescent="0.25">
      <c r="A2916">
        <f t="shared" si="837"/>
        <v>337997.44252586516</v>
      </c>
      <c r="B2916">
        <f t="shared" si="854"/>
        <v>53793.963730410236</v>
      </c>
      <c r="C2916" t="str">
        <f t="shared" si="838"/>
        <v>-0.37085690237832-0.274641310397792i</v>
      </c>
      <c r="D2916" t="str">
        <f t="shared" si="839"/>
        <v>3.45921461118559-0.551623971855262i</v>
      </c>
      <c r="E2916" t="str">
        <f t="shared" si="840"/>
        <v>50.4452059846989-199.054497419799i</v>
      </c>
      <c r="F2916" t="str">
        <f t="shared" si="841"/>
        <v>2.90684941382243-2.8707868283418i</v>
      </c>
      <c r="G2916" t="str">
        <f t="shared" si="842"/>
        <v>0.998948250570553-0.0324136275752193i</v>
      </c>
      <c r="H2916" t="str">
        <f t="shared" si="843"/>
        <v>0.414473197441301-27.8508416680967i</v>
      </c>
      <c r="I2916" t="str">
        <f t="shared" si="844"/>
        <v>-0.533170228047932-0.556183487442615i</v>
      </c>
      <c r="K2916" t="str">
        <f t="shared" si="845"/>
        <v>0.00267112144633154-0.00438257202315042i</v>
      </c>
      <c r="L2916" t="str">
        <f t="shared" si="846"/>
        <v>0.000833333333333333-0.0149878534341225i</v>
      </c>
      <c r="M2916" t="str">
        <f t="shared" si="847"/>
        <v>0.005-0.00527380083403884i</v>
      </c>
      <c r="N2916">
        <f t="shared" si="848"/>
        <v>36.522120466418897</v>
      </c>
      <c r="O2916">
        <f t="shared" si="849"/>
        <v>6.7169647322887593</v>
      </c>
      <c r="P2916" s="3">
        <f t="shared" si="850"/>
        <v>-6.7169647322887593</v>
      </c>
      <c r="Q2916" s="3">
        <f t="shared" si="851"/>
        <v>-143.4778795335811</v>
      </c>
      <c r="R2916">
        <f t="shared" si="852"/>
        <v>36.522120466418897</v>
      </c>
      <c r="S2916">
        <f t="shared" si="853"/>
        <v>53.793963730410233</v>
      </c>
      <c r="T2916">
        <f t="shared" si="836"/>
        <v>-6.7169647322887593</v>
      </c>
    </row>
    <row r="2917" spans="1:20" x14ac:dyDescent="0.25">
      <c r="A2917">
        <f t="shared" si="837"/>
        <v>339281.83280746348</v>
      </c>
      <c r="B2917">
        <f t="shared" si="854"/>
        <v>53998.380792585798</v>
      </c>
      <c r="C2917" t="str">
        <f t="shared" si="838"/>
        <v>-0.368614030390837-0.270982196535591i</v>
      </c>
      <c r="D2917" t="str">
        <f t="shared" si="839"/>
        <v>3.45907140797039-0.551465233031363i</v>
      </c>
      <c r="E2917" t="str">
        <f t="shared" si="840"/>
        <v>49.21532997057-198.025380046172i</v>
      </c>
      <c r="F2917" t="str">
        <f t="shared" si="841"/>
        <v>2.90682613455495-2.86063385815499i</v>
      </c>
      <c r="G2917" t="str">
        <f t="shared" si="842"/>
        <v>0.998940250574612-0.0325365387916897i</v>
      </c>
      <c r="H2917" t="str">
        <f t="shared" si="843"/>
        <v>0.410985757282394-27.7409366882231i</v>
      </c>
      <c r="I2917" t="str">
        <f t="shared" si="844"/>
        <v>-0.529195811569145-0.553920058930788i</v>
      </c>
      <c r="K2917" t="str">
        <f t="shared" si="845"/>
        <v>0.00266968008346518-0.00436982141770571i</v>
      </c>
      <c r="L2917" t="str">
        <f t="shared" si="846"/>
        <v>0.000833333333333333-0.0149311151963763i</v>
      </c>
      <c r="M2917" t="str">
        <f t="shared" si="847"/>
        <v>0.005-0.00525383625626503i</v>
      </c>
      <c r="N2917">
        <f t="shared" si="848"/>
        <v>36.321021193177558</v>
      </c>
      <c r="O2917">
        <f t="shared" si="849"/>
        <v>6.7921488951361741</v>
      </c>
      <c r="P2917" s="3">
        <f t="shared" si="850"/>
        <v>-6.7921488951361741</v>
      </c>
      <c r="Q2917" s="3">
        <f t="shared" si="851"/>
        <v>-143.67897880682244</v>
      </c>
      <c r="R2917">
        <f t="shared" si="852"/>
        <v>36.321021193177558</v>
      </c>
      <c r="S2917">
        <f t="shared" si="853"/>
        <v>53.998380792585799</v>
      </c>
      <c r="T2917">
        <f t="shared" si="836"/>
        <v>-6.7921488951361741</v>
      </c>
    </row>
    <row r="2918" spans="1:20" x14ac:dyDescent="0.25">
      <c r="A2918">
        <f t="shared" si="837"/>
        <v>340571.10377213184</v>
      </c>
      <c r="B2918">
        <f t="shared" si="854"/>
        <v>54203.574639597624</v>
      </c>
      <c r="C2918" t="str">
        <f t="shared" si="838"/>
        <v>-0.366362001667224-0.267378766174585i</v>
      </c>
      <c r="D2918" t="str">
        <f t="shared" si="839"/>
        <v>3.45892712633472-0.551314266255983i</v>
      </c>
      <c r="E2918" t="str">
        <f t="shared" si="840"/>
        <v>48.0079440457261-196.992178153345i</v>
      </c>
      <c r="F2918" t="str">
        <f t="shared" si="841"/>
        <v>2.90680267840601-2.85052202761184i</v>
      </c>
      <c r="G2918" t="str">
        <f t="shared" si="842"/>
        <v>0.998932189792784-0.0326599140932392i</v>
      </c>
      <c r="H2918" t="str">
        <f t="shared" si="843"/>
        <v>0.407527847953681-27.6314990486191i</v>
      </c>
      <c r="I2918" t="str">
        <f t="shared" si="844"/>
        <v>-0.525252638834864-0.551666992357188i</v>
      </c>
      <c r="K2918" t="str">
        <f t="shared" si="845"/>
        <v>0.00266823418055912-0.00435712916513012i</v>
      </c>
      <c r="L2918" t="str">
        <f t="shared" si="846"/>
        <v>0.000833333333333333-0.0148745917477349i</v>
      </c>
      <c r="M2918" t="str">
        <f t="shared" si="847"/>
        <v>0.005-0.0052339472566896i</v>
      </c>
      <c r="N2918">
        <f t="shared" si="848"/>
        <v>36.122761569090812</v>
      </c>
      <c r="O2918">
        <f t="shared" si="849"/>
        <v>6.8673927379964361</v>
      </c>
      <c r="P2918" s="3">
        <f t="shared" si="850"/>
        <v>-6.8673927379964361</v>
      </c>
      <c r="Q2918" s="3">
        <f t="shared" si="851"/>
        <v>-143.87723843090919</v>
      </c>
      <c r="R2918">
        <f t="shared" si="852"/>
        <v>36.122761569090812</v>
      </c>
      <c r="S2918">
        <f t="shared" si="853"/>
        <v>54.203574639597626</v>
      </c>
      <c r="T2918">
        <f t="shared" si="836"/>
        <v>-6.8673927379964361</v>
      </c>
    </row>
    <row r="2919" spans="1:20" x14ac:dyDescent="0.25">
      <c r="A2919">
        <f t="shared" si="837"/>
        <v>341865.27396646596</v>
      </c>
      <c r="B2919">
        <f t="shared" si="854"/>
        <v>54409.548223228099</v>
      </c>
      <c r="C2919" t="str">
        <f t="shared" si="838"/>
        <v>-0.364101862842711-0.263830444668977i</v>
      </c>
      <c r="D2919" t="str">
        <f t="shared" si="839"/>
        <v>3.45878175824879-0.551171067535817i</v>
      </c>
      <c r="E2919" t="str">
        <f t="shared" si="840"/>
        <v>46.8228019460863-195.955344356905i</v>
      </c>
      <c r="F2919" t="str">
        <f t="shared" si="841"/>
        <v>2.90677904403455-2.8404511911186i</v>
      </c>
      <c r="G2919" t="str">
        <f t="shared" si="842"/>
        <v>0.998924067764194-0.0327837552093986i</v>
      </c>
      <c r="H2919" t="str">
        <f t="shared" si="843"/>
        <v>0.40409920017367-27.5225263728478i</v>
      </c>
      <c r="I2919" t="str">
        <f t="shared" si="844"/>
        <v>-0.521340454885613-0.549424226341689i</v>
      </c>
      <c r="K2919" t="str">
        <f t="shared" si="845"/>
        <v>0.00266678368146099-0.00434449504043519i</v>
      </c>
      <c r="L2919" t="str">
        <f t="shared" si="846"/>
        <v>0.000833333333333333-0.0148182822750895i</v>
      </c>
      <c r="M2919" t="str">
        <f t="shared" si="847"/>
        <v>0.005-0.00521413354920265i</v>
      </c>
      <c r="N2919">
        <f t="shared" si="848"/>
        <v>35.927317374032043</v>
      </c>
      <c r="O2919">
        <f t="shared" si="849"/>
        <v>6.9426896075725653</v>
      </c>
      <c r="P2919" s="3">
        <f t="shared" si="850"/>
        <v>-6.9426896075725653</v>
      </c>
      <c r="Q2919" s="3">
        <f t="shared" si="851"/>
        <v>-144.07268262596796</v>
      </c>
      <c r="R2919">
        <f t="shared" si="852"/>
        <v>35.927317374032043</v>
      </c>
      <c r="S2919">
        <f t="shared" si="853"/>
        <v>54.4095482232281</v>
      </c>
      <c r="T2919">
        <f t="shared" si="836"/>
        <v>-6.9426896075725653</v>
      </c>
    </row>
    <row r="2920" spans="1:20" x14ac:dyDescent="0.25">
      <c r="A2920">
        <f t="shared" si="837"/>
        <v>343164.3620075385</v>
      </c>
      <c r="B2920">
        <f t="shared" si="854"/>
        <v>54616.304506476365</v>
      </c>
      <c r="C2920" t="str">
        <f t="shared" si="838"/>
        <v>-0.361834627548692-0.260336643477289i</v>
      </c>
      <c r="D2920" t="str">
        <f t="shared" si="839"/>
        <v>3.45863529562442-0.551035632968842i</v>
      </c>
      <c r="E2920" t="str">
        <f t="shared" si="840"/>
        <v>45.6596515802796-194.91531694428i</v>
      </c>
      <c r="F2920" t="str">
        <f t="shared" si="841"/>
        <v>2.90675523008931-2.83042120366967i</v>
      </c>
      <c r="G2920" t="str">
        <f t="shared" si="842"/>
        <v>0.998915884024492-0.0329080638758843i</v>
      </c>
      <c r="H2920" t="str">
        <f t="shared" si="843"/>
        <v>0.400699547463896-27.4140163008421i</v>
      </c>
      <c r="I2920" t="str">
        <f t="shared" si="844"/>
        <v>-0.517459006983922-0.547191700017757i</v>
      </c>
      <c r="K2920" t="str">
        <f t="shared" si="845"/>
        <v>0.00266532853010326-0.00433191881909916i</v>
      </c>
      <c r="L2920" t="str">
        <f t="shared" si="846"/>
        <v>0.000833333333333333-0.0147621859684096i</v>
      </c>
      <c r="M2920" t="str">
        <f t="shared" si="847"/>
        <v>0.005-0.00519439484877728i</v>
      </c>
      <c r="N2920">
        <f t="shared" si="848"/>
        <v>35.734663903543208</v>
      </c>
      <c r="O2920">
        <f t="shared" si="849"/>
        <v>7.0180330085251308</v>
      </c>
      <c r="P2920" s="3">
        <f t="shared" si="850"/>
        <v>-7.0180330085251308</v>
      </c>
      <c r="Q2920" s="3">
        <f t="shared" si="851"/>
        <v>-144.26533609645679</v>
      </c>
      <c r="R2920">
        <f t="shared" si="852"/>
        <v>35.734663903543208</v>
      </c>
      <c r="S2920">
        <f t="shared" si="853"/>
        <v>54.616304506476368</v>
      </c>
      <c r="T2920">
        <f t="shared" si="836"/>
        <v>-7.0180330085251308</v>
      </c>
    </row>
    <row r="2921" spans="1:20" x14ac:dyDescent="0.25">
      <c r="A2921">
        <f t="shared" si="837"/>
        <v>344468.38658316719</v>
      </c>
      <c r="B2921">
        <f t="shared" si="854"/>
        <v>54823.846463600974</v>
      </c>
      <c r="C2921" t="str">
        <f t="shared" si="838"/>
        <v>-0.359561276797198-0.2568967614467i</v>
      </c>
      <c r="D2921" t="str">
        <f t="shared" si="839"/>
        <v>3.45848773031468-0.550907958744047i</v>
      </c>
      <c r="E2921" t="str">
        <f t="shared" si="840"/>
        <v>44.51823558084-193.8725200481i</v>
      </c>
      <c r="F2921" t="str">
        <f t="shared" si="841"/>
        <v>2.90673123520883-2.82043192084557i</v>
      </c>
      <c r="G2921" t="str">
        <f t="shared" si="842"/>
        <v>0.998907638105821-0.0330328418346158i</v>
      </c>
      <c r="H2921" t="str">
        <f t="shared" si="843"/>
        <v>0.397328626114981-27.3059664887513i</v>
      </c>
      <c r="I2921" t="str">
        <f t="shared" si="844"/>
        <v>-0.513608044592855-0.544969353026743i</v>
      </c>
      <c r="K2921" t="str">
        <f t="shared" si="845"/>
        <v>0.0026638686705038-0.00431940027706176i</v>
      </c>
      <c r="L2921" t="str">
        <f t="shared" si="846"/>
        <v>0.000833333333333333-0.0147063020207308i</v>
      </c>
      <c r="M2921" t="str">
        <f t="shared" si="847"/>
        <v>0.005-0.00517473087146571i</v>
      </c>
      <c r="N2921">
        <f t="shared" si="848"/>
        <v>35.544776002015084</v>
      </c>
      <c r="O2921">
        <f t="shared" si="849"/>
        <v>7.0934166022415575</v>
      </c>
      <c r="P2921" s="3">
        <f t="shared" si="850"/>
        <v>-7.0934166022415575</v>
      </c>
      <c r="Q2921" s="3">
        <f t="shared" si="851"/>
        <v>-144.45522399798492</v>
      </c>
      <c r="R2921">
        <f t="shared" si="852"/>
        <v>35.544776002015084</v>
      </c>
      <c r="S2921">
        <f t="shared" si="853"/>
        <v>54.823846463600972</v>
      </c>
      <c r="T2921">
        <f t="shared" si="836"/>
        <v>-7.0934166022415575</v>
      </c>
    </row>
    <row r="2922" spans="1:20" x14ac:dyDescent="0.25">
      <c r="A2922">
        <f t="shared" si="837"/>
        <v>345777.36645218323</v>
      </c>
      <c r="B2922">
        <f t="shared" si="854"/>
        <v>55032.177080162663</v>
      </c>
      <c r="C2922" t="str">
        <f t="shared" si="838"/>
        <v>-0.35728275939828-0.253510186047429i</v>
      </c>
      <c r="D2922" t="str">
        <f t="shared" si="839"/>
        <v>3.45833905411331-0.550788041141131i</v>
      </c>
      <c r="E2922" t="str">
        <f t="shared" si="840"/>
        <v>43.3982918336689-192.82736383345i</v>
      </c>
      <c r="F2922" t="str">
        <f t="shared" si="841"/>
        <v>2.90670705802148-2.81048319881086i</v>
      </c>
      <c r="G2922" t="str">
        <f t="shared" si="842"/>
        <v>0.998899329536793-0.0331580908337361i</v>
      </c>
      <c r="H2922" t="str">
        <f t="shared" si="843"/>
        <v>0.393986175153149-27.1983746087865i</v>
      </c>
      <c r="I2922" t="str">
        <f t="shared" si="844"/>
        <v>-0.509787319354701-0.542757125512191i</v>
      </c>
      <c r="K2922" t="str">
        <f t="shared" si="845"/>
        <v>0.00266240404676696-0.00430693919071903i</v>
      </c>
      <c r="L2922" t="str">
        <f t="shared" si="846"/>
        <v>0.000833333333333333-0.0146506296281439i</v>
      </c>
      <c r="M2922" t="str">
        <f t="shared" si="847"/>
        <v>0.005-0.005155141334395i</v>
      </c>
      <c r="N2922">
        <f t="shared" si="848"/>
        <v>35.357628094850838</v>
      </c>
      <c r="O2922">
        <f t="shared" si="849"/>
        <v>7.1688342054916916</v>
      </c>
      <c r="P2922" s="3">
        <f t="shared" si="850"/>
        <v>-7.1688342054916916</v>
      </c>
      <c r="Q2922" s="3">
        <f t="shared" si="851"/>
        <v>-144.64237190514916</v>
      </c>
      <c r="R2922">
        <f t="shared" si="852"/>
        <v>35.357628094850838</v>
      </c>
      <c r="S2922">
        <f t="shared" si="853"/>
        <v>55.032177080162661</v>
      </c>
      <c r="T2922">
        <f t="shared" si="836"/>
        <v>-7.1688342054916916</v>
      </c>
    </row>
    <row r="2923" spans="1:20" x14ac:dyDescent="0.25">
      <c r="A2923">
        <f t="shared" si="837"/>
        <v>347091.32044470153</v>
      </c>
      <c r="B2923">
        <f t="shared" si="854"/>
        <v>55241.299353067283</v>
      </c>
      <c r="C2923" t="str">
        <f t="shared" si="838"/>
        <v>-0.354999992407318-0.250176294557549i</v>
      </c>
      <c r="D2923" t="str">
        <f t="shared" si="839"/>
        <v>3.45818925875459-0.550675876530238i</v>
      </c>
      <c r="E2923" t="str">
        <f t="shared" si="840"/>
        <v>42.2995539859637-191.780244697699i</v>
      </c>
      <c r="F2923" t="str">
        <f t="shared" si="841"/>
        <v>2.90668269714516-2.80057489431199i</v>
      </c>
      <c r="G2923" t="str">
        <f t="shared" si="842"/>
        <v>0.998890957842462-0.03328381262763i</v>
      </c>
      <c r="H2923" t="str">
        <f t="shared" si="843"/>
        <v>0.39067193630724-27.0912383490704i</v>
      </c>
      <c r="I2923" t="str">
        <f t="shared" si="844"/>
        <v>-0.505996585069938-0.540554958114225i</v>
      </c>
      <c r="K2923" t="str">
        <f t="shared" si="845"/>
        <v>0.00266093460308437-0.00429453533691808i</v>
      </c>
      <c r="L2923" t="str">
        <f t="shared" si="846"/>
        <v>0.000833333333333333-0.0145951679897827i</v>
      </c>
      <c r="M2923" t="str">
        <f t="shared" si="847"/>
        <v>0.005-0.0051356259557631i</v>
      </c>
      <c r="N2923">
        <f t="shared" si="848"/>
        <v>35.173194219610934</v>
      </c>
      <c r="O2923">
        <f t="shared" si="849"/>
        <v>7.2442797889764678</v>
      </c>
      <c r="P2923" s="3">
        <f t="shared" si="850"/>
        <v>-7.2442797889764678</v>
      </c>
      <c r="Q2923" s="3">
        <f t="shared" si="851"/>
        <v>-144.82680578038907</v>
      </c>
      <c r="R2923">
        <f t="shared" si="852"/>
        <v>35.173194219610934</v>
      </c>
      <c r="S2923">
        <f t="shared" si="853"/>
        <v>55.241299353067284</v>
      </c>
      <c r="T2923">
        <f t="shared" si="836"/>
        <v>-7.2442797889764678</v>
      </c>
    </row>
    <row r="2924" spans="1:20" x14ac:dyDescent="0.25">
      <c r="A2924">
        <f t="shared" si="837"/>
        <v>348410.26746239141</v>
      </c>
      <c r="B2924">
        <f t="shared" si="854"/>
        <v>55451.216290608943</v>
      </c>
      <c r="C2924" t="str">
        <f t="shared" si="838"/>
        <v>-0.352713861599193-0.246894455198719i</v>
      </c>
      <c r="D2924" t="str">
        <f t="shared" si="839"/>
        <v>3.45803833591264-0.550571461371657i</v>
      </c>
      <c r="E2924" t="str">
        <f t="shared" si="840"/>
        <v>41.2217519328465-190.731545481643i</v>
      </c>
      <c r="F2924" t="str">
        <f t="shared" si="841"/>
        <v>2.90665815118745-2.7907068646753i</v>
      </c>
      <c r="G2924" t="str">
        <f t="shared" si="842"/>
        <v>0.998882522544297-0.033410008976944i</v>
      </c>
      <c r="H2924" t="str">
        <f t="shared" si="843"/>
        <v>0.387385653976167-26.9845554134866i</v>
      </c>
      <c r="I2924" t="str">
        <f t="shared" si="844"/>
        <v>-0.502235597676414-0.538362791964034i</v>
      </c>
      <c r="K2924" t="str">
        <f t="shared" si="845"/>
        <v>0.00265946028373606-0.00428218849295197i</v>
      </c>
      <c r="L2924" t="str">
        <f t="shared" si="846"/>
        <v>0.000833333333333333-0.014539916307813i</v>
      </c>
      <c r="M2924" t="str">
        <f t="shared" si="847"/>
        <v>0.005-0.00511618445483473i</v>
      </c>
      <c r="N2924">
        <f t="shared" si="848"/>
        <v>34.991448056153615</v>
      </c>
      <c r="O2924">
        <f t="shared" si="849"/>
        <v>7.3197474757798577</v>
      </c>
      <c r="P2924" s="3">
        <f t="shared" si="850"/>
        <v>-7.3197474757798577</v>
      </c>
      <c r="Q2924" s="3">
        <f t="shared" si="851"/>
        <v>-145.00855194384638</v>
      </c>
      <c r="R2924">
        <f t="shared" si="852"/>
        <v>34.991448056153615</v>
      </c>
      <c r="S2924">
        <f t="shared" si="853"/>
        <v>55.45121629060894</v>
      </c>
      <c r="T2924">
        <f t="shared" ref="T2924:T2987" si="855">P2924</f>
        <v>-7.3197474757798577</v>
      </c>
    </row>
    <row r="2925" spans="1:20" x14ac:dyDescent="0.25">
      <c r="A2925">
        <f t="shared" ref="A2925:A2988" si="856">2*PI()*B2925</f>
        <v>349734.22647874849</v>
      </c>
      <c r="B2925">
        <f t="shared" si="854"/>
        <v>55661.930912513257</v>
      </c>
      <c r="C2925" t="str">
        <f t="shared" ref="C2925:C2988" si="857">IMPRODUCT(D2925,E2925,$C$40,,K2925,$C$41)</f>
        <v>-0.350425221966636-0.243664028223425i</v>
      </c>
      <c r="D2925" t="str">
        <f t="shared" ref="D2925:D2988" si="858">IMDIV(IMPRODUCT($C$37,$C$38,COMPLEX(1,A2925/$C$38)),IMSUM(-1*A2925*A2925/$C$39,COMPLEX(0,1*A2925)))</f>
        <v>3.45788627720123-0.550474792215536i</v>
      </c>
      <c r="E2925" t="str">
        <f t="shared" ref="E2925:E2988" si="859">IMDIV(IMPRODUCT(IMSUM(F2925,G2925),$C$29,H2925),IMSUM(1,I2925))</f>
        <v>40.1646122829529-189.681635690749i</v>
      </c>
      <c r="F2925" t="str">
        <f t="shared" ref="F2925:F2988" si="860">IMDIV(IMPRODUCT($C$14,$C$15,COMPLEX(1,A2925/$C$15)),IMSUM(-1*A2925*A2925/$C$16,COMPLEX(0,A2925)))</f>
        <v>2.90663341874531-2.78087896780486i</v>
      </c>
      <c r="G2925" t="str">
        <f t="shared" ref="G2925:G2988" si="861">IMDIV(1,COMPLEX(1,A2925*$C$9*$C$10))</f>
        <v>0.998874023160156-0.0335366816486048i</v>
      </c>
      <c r="H2925" t="str">
        <f t="shared" ref="H2925:H2988" si="862">IMDIV($C$3,IMSUM(K2925,COMPLEX(0,$C$28*A2925)))</f>
        <v>0.38412707519682-26.878323521532i</v>
      </c>
      <c r="I2925" t="str">
        <f t="shared" ref="I2925:I2988" si="863">IMPRODUCT(F2925,$C$29,H2925,$C$31)</f>
        <v>-0.498504115228759-0.536180568678392i</v>
      </c>
      <c r="K2925" t="str">
        <f t="shared" ref="K2925:K2988" si="864">IF($C$26&lt;=0,IMDIV(1,IMSUM(IMDIV(1,L2925),1/$C$18)),IMDIV(1,IMSUM(IMDIV(1,L2925),1/$C$18,IMDIV(1,M2925))))</f>
        <v>0.00265798103309134-0.00426989843655449i</v>
      </c>
      <c r="L2925" t="str">
        <f t="shared" ref="L2925:L2988" si="865">IMSUM($C$21/$C$22,IMDIV(1,COMPLEX(0,$C$20*$C$22*A2925)))</f>
        <v>0.000833333333333333-0.0144848737874208i</v>
      </c>
      <c r="M2925" t="str">
        <f t="shared" ref="M2925:M2988" si="866">IMSUM($C$25/$C$26,IMDIV(1,COMPLEX(0,$C$24*$C$26*A2925)))</f>
        <v>0.005-0.00509681655193737i</v>
      </c>
      <c r="N2925">
        <f t="shared" ref="N2925:N2988" si="867">ABS(R2925)</f>
        <v>34.812362955767838</v>
      </c>
      <c r="O2925">
        <f t="shared" ref="O2925:O2988" si="868">ABS(P2925)</f>
        <v>7.3952315397302097</v>
      </c>
      <c r="P2925" s="3">
        <f t="shared" ref="P2925:P2988" si="869">20*LOG10(IMABS(C2925))</f>
        <v>-7.3952315397302097</v>
      </c>
      <c r="Q2925" s="3">
        <f t="shared" ref="Q2925:Q2988" si="870">IMARGUMENT(C2925)*180/PI()</f>
        <v>-145.18763704423216</v>
      </c>
      <c r="R2925">
        <f t="shared" ref="R2925:R2988" si="871">IF(Q2925&lt;0,Q2925+180,Q2925-180)</f>
        <v>34.812362955767838</v>
      </c>
      <c r="S2925">
        <f t="shared" ref="S2925:S2988" si="872">B2925/1000</f>
        <v>55.661930912513256</v>
      </c>
      <c r="T2925">
        <f t="shared" si="855"/>
        <v>-7.3952315397302097</v>
      </c>
    </row>
    <row r="2926" spans="1:20" x14ac:dyDescent="0.25">
      <c r="A2926">
        <f t="shared" si="856"/>
        <v>351063.21653936774</v>
      </c>
      <c r="B2926">
        <f t="shared" ref="B2926:B2989" si="873">B2925*(1+B$42)</f>
        <v>55873.446249980807</v>
      </c>
      <c r="C2926" t="str">
        <f t="shared" si="857"/>
        <v>-0.34813489823997-0.240484366954502i</v>
      </c>
      <c r="D2926" t="str">
        <f t="shared" si="858"/>
        <v>3.45773307417322-0.550385865701596i</v>
      </c>
      <c r="E2926" t="str">
        <f t="shared" si="859"/>
        <v>39.1278588033401-188.63087172536i</v>
      </c>
      <c r="F2926" t="str">
        <f t="shared" si="860"/>
        <v>2.90660849840518-2.7710910621805i</v>
      </c>
      <c r="G2926" t="str">
        <f t="shared" si="861"/>
        <v>0.998865459204261-0.0336638324158388i</v>
      </c>
      <c r="H2926" t="str">
        <f t="shared" si="862"/>
        <v>0.380895949612439-26.7725404081714i</v>
      </c>
      <c r="I2926" t="str">
        <f t="shared" si="863"/>
        <v>-0.494801897878062-0.534008230354318i</v>
      </c>
      <c r="K2926" t="str">
        <f t="shared" si="864"/>
        <v>0.00265649679560987-0.00425766494589505i</v>
      </c>
      <c r="L2926" t="str">
        <f t="shared" si="865"/>
        <v>0.000833333333333333-0.014430039636801i</v>
      </c>
      <c r="M2926" t="str">
        <f t="shared" si="866"/>
        <v>0.005-0.00507752196845725i</v>
      </c>
      <c r="N2926">
        <f t="shared" si="867"/>
        <v>34.63591196932353</v>
      </c>
      <c r="O2926">
        <f t="shared" si="868"/>
        <v>7.4707264036795795</v>
      </c>
      <c r="P2926" s="3">
        <f t="shared" si="869"/>
        <v>-7.4707264036795795</v>
      </c>
      <c r="Q2926" s="3">
        <f t="shared" si="870"/>
        <v>-145.36408803067647</v>
      </c>
      <c r="R2926">
        <f t="shared" si="871"/>
        <v>34.63591196932353</v>
      </c>
      <c r="S2926">
        <f t="shared" si="872"/>
        <v>55.873446249980809</v>
      </c>
      <c r="T2926">
        <f t="shared" si="855"/>
        <v>-7.4707264036795795</v>
      </c>
    </row>
    <row r="2927" spans="1:20" x14ac:dyDescent="0.25">
      <c r="A2927">
        <f t="shared" si="856"/>
        <v>352397.25676221738</v>
      </c>
      <c r="B2927">
        <f t="shared" si="873"/>
        <v>56085.765345730739</v>
      </c>
      <c r="C2927" t="str">
        <f t="shared" si="857"/>
        <v>-0.345843685425793-0.237354818777614i</v>
      </c>
      <c r="D2927" t="str">
        <f t="shared" si="858"/>
        <v>3.45757871832022-0.550304678558843i</v>
      </c>
      <c r="E2927" t="str">
        <f t="shared" si="859"/>
        <v>38.1112128440042-187.579597118763i</v>
      </c>
      <c r="F2927" t="str">
        <f t="shared" si="860"/>
        <v>2.90658338874286-2.76134300685569i</v>
      </c>
      <c r="G2927" t="str">
        <f t="shared" si="861"/>
        <v>0.998856830187166-0.0337914630581915i</v>
      </c>
      <c r="H2927" t="str">
        <f t="shared" si="862"/>
        <v>0.377692029441419-26.6672038236916i</v>
      </c>
      <c r="I2927" t="str">
        <f t="shared" si="863"/>
        <v>-0.491128707851698-0.531845719563735i</v>
      </c>
      <c r="K2927" t="str">
        <f t="shared" si="864"/>
        <v>0.00265500751584286-0.00424548779957346i</v>
      </c>
      <c r="L2927" t="str">
        <f t="shared" si="865"/>
        <v>0.000833333333333333-0.0143754130671458i</v>
      </c>
      <c r="M2927" t="str">
        <f t="shared" si="866"/>
        <v>0.005-0.00505830042683526i</v>
      </c>
      <c r="N2927">
        <f t="shared" si="867"/>
        <v>34.462067874430915</v>
      </c>
      <c r="O2927">
        <f t="shared" si="868"/>
        <v>7.546226637708231</v>
      </c>
      <c r="P2927" s="3">
        <f t="shared" si="869"/>
        <v>-7.546226637708231</v>
      </c>
      <c r="Q2927" s="3">
        <f t="shared" si="870"/>
        <v>-145.53793212556909</v>
      </c>
      <c r="R2927">
        <f t="shared" si="871"/>
        <v>34.462067874430915</v>
      </c>
      <c r="S2927">
        <f t="shared" si="872"/>
        <v>56.085765345730742</v>
      </c>
      <c r="T2927">
        <f t="shared" si="855"/>
        <v>-7.546226637708231</v>
      </c>
    </row>
    <row r="2928" spans="1:20" x14ac:dyDescent="0.25">
      <c r="A2928">
        <f t="shared" si="856"/>
        <v>353736.36633791379</v>
      </c>
      <c r="B2928">
        <f t="shared" si="873"/>
        <v>56298.891254044516</v>
      </c>
      <c r="C2928" t="str">
        <f t="shared" si="857"/>
        <v>-0.343552349362152-0.23427472608765i</v>
      </c>
      <c r="D2928" t="str">
        <f t="shared" si="858"/>
        <v>3.45742320107215-0.550231227605267i</v>
      </c>
      <c r="E2928" t="str">
        <f t="shared" si="859"/>
        <v>37.1143937424543-186.528142782093i</v>
      </c>
      <c r="F2928" t="str">
        <f t="shared" si="860"/>
        <v>2.90655808832325-2.75163466145551i</v>
      </c>
      <c r="G2928" t="str">
        <f t="shared" si="861"/>
        <v>0.998848135615733-0.0339195753615464i</v>
      </c>
      <c r="H2928" t="str">
        <f t="shared" si="862"/>
        <v>0.374515069446543-26.5623115335601i</v>
      </c>
      <c r="I2928" t="str">
        <f t="shared" si="863"/>
        <v>-0.487484309433463-0.529692979348228i</v>
      </c>
      <c r="K2928" t="str">
        <f t="shared" si="864"/>
        <v>0.00265351313843408-0.00423336677661494i</v>
      </c>
      <c r="L2928" t="str">
        <f t="shared" si="865"/>
        <v>0.000833333333333333-0.0143209932926338i</v>
      </c>
      <c r="M2928" t="str">
        <f t="shared" si="866"/>
        <v>0.005-0.00503915165056311i</v>
      </c>
      <c r="N2928">
        <f t="shared" si="867"/>
        <v>34.290803201633594</v>
      </c>
      <c r="O2928">
        <f t="shared" si="868"/>
        <v>7.6217269572609991</v>
      </c>
      <c r="P2928" s="3">
        <f t="shared" si="869"/>
        <v>-7.6217269572609991</v>
      </c>
      <c r="Q2928" s="3">
        <f t="shared" si="870"/>
        <v>-145.70919679836641</v>
      </c>
      <c r="R2928">
        <f t="shared" si="871"/>
        <v>34.290803201633594</v>
      </c>
      <c r="S2928">
        <f t="shared" si="872"/>
        <v>56.298891254044513</v>
      </c>
      <c r="T2928">
        <f t="shared" si="855"/>
        <v>-7.6217269572609991</v>
      </c>
    </row>
    <row r="2929" spans="1:20" x14ac:dyDescent="0.25">
      <c r="A2929">
        <f t="shared" si="856"/>
        <v>355080.56452999788</v>
      </c>
      <c r="B2929">
        <f t="shared" si="873"/>
        <v>56512.827040809883</v>
      </c>
      <c r="C2929" t="str">
        <f t="shared" si="857"/>
        <v>-0.341261627287896-0.231243427190001i</v>
      </c>
      <c r="D2929" t="str">
        <f t="shared" si="858"/>
        <v>3.45726651379678-0.55016550974756i</v>
      </c>
      <c r="E2929" t="str">
        <f t="shared" si="859"/>
        <v>36.137119208762-185.476827255096i</v>
      </c>
      <c r="F2929" t="str">
        <f t="shared" si="860"/>
        <v>2.90653259570067-2.74196588617464i</v>
      </c>
      <c r="G2929" t="str">
        <f t="shared" si="861"/>
        <v>0.998839374993103-0.0340481711181448i</v>
      </c>
      <c r="H2929" t="str">
        <f t="shared" si="862"/>
        <v>0.371364826904641-26.457861318283i</v>
      </c>
      <c r="I2929" t="str">
        <f t="shared" si="863"/>
        <v>-0.483868468943864-0.527549953213929i</v>
      </c>
      <c r="K2929" t="str">
        <f t="shared" si="864"/>
        <v>0.00265201360812113-0.00422130165646489i</v>
      </c>
      <c r="L2929" t="str">
        <f t="shared" si="865"/>
        <v>0.000833333333333333-0.0142667795304182i</v>
      </c>
      <c r="M2929" t="str">
        <f t="shared" si="866"/>
        <v>0.005-0.00502007536417924i</v>
      </c>
      <c r="N2929">
        <f t="shared" si="867"/>
        <v>34.122090259654669</v>
      </c>
      <c r="O2929">
        <f t="shared" si="868"/>
        <v>7.6972222212224759</v>
      </c>
      <c r="P2929" s="3">
        <f t="shared" si="869"/>
        <v>-7.6972222212224759</v>
      </c>
      <c r="Q2929" s="3">
        <f t="shared" si="870"/>
        <v>-145.87790974034533</v>
      </c>
      <c r="R2929">
        <f t="shared" si="871"/>
        <v>34.122090259654669</v>
      </c>
      <c r="S2929">
        <f t="shared" si="872"/>
        <v>56.512827040809881</v>
      </c>
      <c r="T2929">
        <f t="shared" si="855"/>
        <v>-7.6972222212224759</v>
      </c>
    </row>
    <row r="2930" spans="1:20" x14ac:dyDescent="0.25">
      <c r="A2930">
        <f t="shared" si="856"/>
        <v>356429.87067521189</v>
      </c>
      <c r="B2930">
        <f t="shared" si="873"/>
        <v>56727.575783564964</v>
      </c>
      <c r="C2930" t="str">
        <f t="shared" si="857"/>
        <v>-0.338972228424174-0.228260257157585i</v>
      </c>
      <c r="D2930" t="str">
        <f t="shared" si="858"/>
        <v>3.45710864779938-0.550107521980814i</v>
      </c>
      <c r="E2930" t="str">
        <f t="shared" si="859"/>
        <v>35.1791056914592-184.425956961834i</v>
      </c>
      <c r="F2930" t="str">
        <f t="shared" si="860"/>
        <v>2.9065069094183-2.73233654177529i</v>
      </c>
      <c r="G2930" t="str">
        <f t="shared" si="861"/>
        <v>0.99883054781867-0.0341772521266041i</v>
      </c>
      <c r="H2930" t="str">
        <f t="shared" si="862"/>
        <v>0.368241061576697-26.3538509732662i</v>
      </c>
      <c r="I2930" t="str">
        <f t="shared" si="863"/>
        <v>-0.480280954720661-0.525416585126341i</v>
      </c>
      <c r="K2930" t="str">
        <f t="shared" si="864"/>
        <v>0.00265050886973668-0.00420929221898381i</v>
      </c>
      <c r="L2930" t="str">
        <f t="shared" si="865"/>
        <v>0.000833333333333333-0.0142127710006159i</v>
      </c>
      <c r="M2930" t="str">
        <f t="shared" si="866"/>
        <v>0.005-0.00500107129326483i</v>
      </c>
      <c r="N2930">
        <f t="shared" si="867"/>
        <v>33.955901159686306</v>
      </c>
      <c r="O2930">
        <f t="shared" si="868"/>
        <v>7.7727074299369896</v>
      </c>
      <c r="P2930" s="3">
        <f t="shared" si="869"/>
        <v>-7.7727074299369896</v>
      </c>
      <c r="Q2930" s="3">
        <f t="shared" si="870"/>
        <v>-146.04409884031369</v>
      </c>
      <c r="R2930">
        <f t="shared" si="871"/>
        <v>33.955901159686306</v>
      </c>
      <c r="S2930">
        <f t="shared" si="872"/>
        <v>56.727575783564966</v>
      </c>
      <c r="T2930">
        <f t="shared" si="855"/>
        <v>-7.7727074299369896</v>
      </c>
    </row>
    <row r="2931" spans="1:20" x14ac:dyDescent="0.25">
      <c r="A2931">
        <f t="shared" si="856"/>
        <v>357784.30418377771</v>
      </c>
      <c r="B2931">
        <f t="shared" si="873"/>
        <v>56943.140571542513</v>
      </c>
      <c r="C2931" t="str">
        <f t="shared" si="857"/>
        <v>-0.336684834565885-0.225324548644817i</v>
      </c>
      <c r="D2931" t="str">
        <f t="shared" si="858"/>
        <v>3.45694959432221-0.55005726138823i</v>
      </c>
      <c r="E2931" t="str">
        <f t="shared" si="859"/>
        <v>34.240068724851-183.375826470445i</v>
      </c>
      <c r="F2931" t="str">
        <f t="shared" si="860"/>
        <v>2.90648102800846-2.72274648958519i</v>
      </c>
      <c r="G2931" t="str">
        <f t="shared" si="861"/>
        <v>0.998821653588051-0.0343068201919384i</v>
      </c>
      <c r="H2931" t="str">
        <f t="shared" si="862"/>
        <v>0.365143535678308-26.2502783086772i</v>
      </c>
      <c r="I2931" t="str">
        <f t="shared" si="863"/>
        <v>-0.476721537099605-0.523292819505371i</v>
      </c>
      <c r="K2931" t="str">
        <f t="shared" si="864"/>
        <v>0.00264899886820967-0.00419733824444228i</v>
      </c>
      <c r="L2931" t="str">
        <f t="shared" si="865"/>
        <v>0.000833333333333333-0.0141589669262959i</v>
      </c>
      <c r="M2931" t="str">
        <f t="shared" si="866"/>
        <v>0.005-0.00498213916443997i</v>
      </c>
      <c r="N2931">
        <f t="shared" si="867"/>
        <v>33.792207838768263</v>
      </c>
      <c r="O2931">
        <f t="shared" si="868"/>
        <v>7.8481777231806351</v>
      </c>
      <c r="P2931" s="3">
        <f t="shared" si="869"/>
        <v>-7.8481777231806351</v>
      </c>
      <c r="Q2931" s="3">
        <f t="shared" si="870"/>
        <v>-146.20779216123174</v>
      </c>
      <c r="R2931">
        <f t="shared" si="871"/>
        <v>33.792207838768263</v>
      </c>
      <c r="S2931">
        <f t="shared" si="872"/>
        <v>56.943140571542514</v>
      </c>
      <c r="T2931">
        <f t="shared" si="855"/>
        <v>-7.8481777231806351</v>
      </c>
    </row>
    <row r="2932" spans="1:20" x14ac:dyDescent="0.25">
      <c r="A2932">
        <f t="shared" si="856"/>
        <v>359143.88453967607</v>
      </c>
      <c r="B2932">
        <f t="shared" si="873"/>
        <v>57159.524505714377</v>
      </c>
      <c r="C2932" t="str">
        <f t="shared" si="857"/>
        <v>-0.334400100681334-0.222435632659579i</v>
      </c>
      <c r="D2932" t="str">
        <f t="shared" si="858"/>
        <v>3.45678934454415-0.550014725140818i</v>
      </c>
      <c r="E2932" t="str">
        <f t="shared" si="859"/>
        <v>33.3197232581579-182.32671875619i</v>
      </c>
      <c r="F2932" t="str">
        <f t="shared" si="860"/>
        <v>2.90645494999242-2.71319559149561i</v>
      </c>
      <c r="G2932" t="str">
        <f t="shared" si="861"/>
        <v>0.99881269179306-0.0344368771255766i</v>
      </c>
      <c r="H2932" t="str">
        <f t="shared" si="862"/>
        <v>0.362072013850635-26.1471411493091i</v>
      </c>
      <c r="I2932" t="str">
        <f t="shared" si="863"/>
        <v>-0.473189988395403-0.521178601220342i</v>
      </c>
      <c r="K2932" t="str">
        <f t="shared" si="864"/>
        <v>0.00264748354856673-0.00418543951351574i</v>
      </c>
      <c r="L2932" t="str">
        <f t="shared" si="865"/>
        <v>0.000833333333333333-0.0141053665334688i</v>
      </c>
      <c r="M2932" t="str">
        <f t="shared" si="866"/>
        <v>0.005-0.0049632787053596i</v>
      </c>
      <c r="N2932">
        <f t="shared" si="867"/>
        <v>33.630982082255372</v>
      </c>
      <c r="O2932">
        <f t="shared" si="868"/>
        <v>7.9236283780888881</v>
      </c>
      <c r="P2932" s="3">
        <f t="shared" si="869"/>
        <v>-7.9236283780888881</v>
      </c>
      <c r="Q2932" s="3">
        <f t="shared" si="870"/>
        <v>-146.36901791774463</v>
      </c>
      <c r="R2932">
        <f t="shared" si="871"/>
        <v>33.630982082255372</v>
      </c>
      <c r="S2932">
        <f t="shared" si="872"/>
        <v>57.15952450571438</v>
      </c>
      <c r="T2932">
        <f t="shared" si="855"/>
        <v>-7.9236283780888881</v>
      </c>
    </row>
    <row r="2933" spans="1:20" x14ac:dyDescent="0.25">
      <c r="A2933">
        <f t="shared" si="856"/>
        <v>360508.63130092685</v>
      </c>
      <c r="B2933">
        <f t="shared" si="873"/>
        <v>57376.730698836094</v>
      </c>
      <c r="C2933" t="str">
        <f t="shared" si="857"/>
        <v>-0.332118655518221-0.219592839294223i</v>
      </c>
      <c r="D2933" t="str">
        <f t="shared" si="858"/>
        <v>3.45662788958017-0.549979910497092i</v>
      </c>
      <c r="E2933" t="str">
        <f t="shared" si="859"/>
        <v>32.4177839669894-181.278905466967i</v>
      </c>
      <c r="F2933" t="str">
        <f t="shared" si="860"/>
        <v>2.90642867388019-2.70368370995929i</v>
      </c>
      <c r="G2933" t="str">
        <f t="shared" si="861"/>
        <v>0.998803661921675-0.0345674247453827i</v>
      </c>
      <c r="H2933" t="str">
        <f t="shared" si="862"/>
        <v>0.359026263131668-26.044437334446i</v>
      </c>
      <c r="I2933" t="str">
        <f t="shared" si="863"/>
        <v>-0.46968608288287-0.519073875585078i</v>
      </c>
      <c r="K2933" t="str">
        <f t="shared" si="864"/>
        <v>0.00264596285593345-0.00417359580727963i</v>
      </c>
      <c r="L2933" t="str">
        <f t="shared" si="865"/>
        <v>0.000833333333333333-0.0140519690510747i</v>
      </c>
      <c r="M2933" t="str">
        <f t="shared" si="866"/>
        <v>0.005-0.0049444896447097i</v>
      </c>
      <c r="N2933">
        <f t="shared" si="867"/>
        <v>33.472195545386882</v>
      </c>
      <c r="O2933">
        <f t="shared" si="868"/>
        <v>7.9990548070480063</v>
      </c>
      <c r="P2933" s="3">
        <f t="shared" si="869"/>
        <v>-7.9990548070480063</v>
      </c>
      <c r="Q2933" s="3">
        <f t="shared" si="870"/>
        <v>-146.52780445461312</v>
      </c>
      <c r="R2933">
        <f t="shared" si="871"/>
        <v>33.472195545386882</v>
      </c>
      <c r="S2933">
        <f t="shared" si="872"/>
        <v>57.376730698836091</v>
      </c>
      <c r="T2933">
        <f t="shared" si="855"/>
        <v>-7.9990548070480063</v>
      </c>
    </row>
    <row r="2934" spans="1:20" x14ac:dyDescent="0.25">
      <c r="A2934">
        <f t="shared" si="856"/>
        <v>361878.56409987039</v>
      </c>
      <c r="B2934">
        <f t="shared" si="873"/>
        <v>57594.762275491674</v>
      </c>
      <c r="C2934" t="str">
        <f t="shared" si="857"/>
        <v>-0.32984110221432-0.216795498416942i</v>
      </c>
      <c r="D2934" t="str">
        <f t="shared" si="858"/>
        <v>3.45646522048112-0.549952814802793i</v>
      </c>
      <c r="E2934" t="str">
        <f t="shared" si="859"/>
        <v>31.5339655476965-180.232647190622i</v>
      </c>
      <c r="F2934" t="str">
        <f t="shared" si="860"/>
        <v>2.90640219817065-2.69421070798851i</v>
      </c>
      <c r="G2934" t="str">
        <f t="shared" si="861"/>
        <v>0.998794563458015-0.0346984648756746i</v>
      </c>
      <c r="H2934" t="str">
        <f t="shared" si="862"/>
        <v>0.356006052927942-25.9421647177293i</v>
      </c>
      <c r="I2934" t="str">
        <f t="shared" si="863"/>
        <v>-0.466209596778305-0.516978588353097i</v>
      </c>
      <c r="K2934" t="str">
        <f t="shared" si="864"/>
        <v>0.00264443673553586-0.00416180690720424i</v>
      </c>
      <c r="L2934" t="str">
        <f t="shared" si="865"/>
        <v>0.000833333333333333-0.013998773710973i</v>
      </c>
      <c r="M2934" t="str">
        <f t="shared" si="866"/>
        <v>0.005-0.00492577171220333i</v>
      </c>
      <c r="N2934">
        <f t="shared" si="867"/>
        <v>33.315819773994264</v>
      </c>
      <c r="O2934">
        <f t="shared" si="868"/>
        <v>8.074452555552865</v>
      </c>
      <c r="P2934" s="3">
        <f t="shared" si="869"/>
        <v>-8.074452555552865</v>
      </c>
      <c r="Q2934" s="3">
        <f t="shared" si="870"/>
        <v>-146.68418022600574</v>
      </c>
      <c r="R2934">
        <f t="shared" si="871"/>
        <v>33.315819773994264</v>
      </c>
      <c r="S2934">
        <f t="shared" si="872"/>
        <v>57.594762275491675</v>
      </c>
      <c r="T2934">
        <f t="shared" si="855"/>
        <v>-8.074452555552865</v>
      </c>
    </row>
    <row r="2935" spans="1:20" x14ac:dyDescent="0.25">
      <c r="A2935">
        <f t="shared" si="856"/>
        <v>363253.70264344994</v>
      </c>
      <c r="B2935">
        <f t="shared" si="873"/>
        <v>57813.622372138547</v>
      </c>
      <c r="C2935" t="str">
        <f t="shared" si="857"/>
        <v>-0.327568018911262-0.214042940324507i</v>
      </c>
      <c r="D2935" t="str">
        <f t="shared" si="858"/>
        <v>3.45630132823293-0.549933435490549i</v>
      </c>
      <c r="E2935" t="str">
        <f t="shared" si="859"/>
        <v>30.6679829950804-179.188193723382i</v>
      </c>
      <c r="F2935" t="str">
        <f t="shared" si="860"/>
        <v>2.90637552135122-2.68477644915304i</v>
      </c>
      <c r="G2935" t="str">
        <f t="shared" si="861"/>
        <v>0.998785395882308-0.0348299993472434i</v>
      </c>
      <c r="H2935" t="str">
        <f t="shared" si="862"/>
        <v>0.353011154986626-25.8403211670274i</v>
      </c>
      <c r="I2935" t="str">
        <f t="shared" si="863"/>
        <v>-0.462760308221068-0.514892685712813i</v>
      </c>
      <c r="K2935" t="str">
        <f t="shared" si="864"/>
        <v>0.00264290513270184-0.00415007259514974i</v>
      </c>
      <c r="L2935" t="str">
        <f t="shared" si="865"/>
        <v>0.000833333333333333-0.0139457797479308i</v>
      </c>
      <c r="M2935" t="str">
        <f t="shared" si="866"/>
        <v>0.005-0.00490712463857674i</v>
      </c>
      <c r="N2935">
        <f t="shared" si="867"/>
        <v>33.161826224347152</v>
      </c>
      <c r="O2935">
        <f t="shared" si="868"/>
        <v>8.1498173000389045</v>
      </c>
      <c r="P2935" s="3">
        <f t="shared" si="869"/>
        <v>-8.1498173000389045</v>
      </c>
      <c r="Q2935" s="3">
        <f t="shared" si="870"/>
        <v>-146.83817377565285</v>
      </c>
      <c r="R2935">
        <f t="shared" si="871"/>
        <v>33.161826224347152</v>
      </c>
      <c r="S2935">
        <f t="shared" si="872"/>
        <v>57.813622372138546</v>
      </c>
      <c r="T2935">
        <f t="shared" si="855"/>
        <v>-8.1498173000389045</v>
      </c>
    </row>
    <row r="2936" spans="1:20" x14ac:dyDescent="0.25">
      <c r="A2936">
        <f t="shared" si="856"/>
        <v>364634.06671349506</v>
      </c>
      <c r="B2936">
        <f t="shared" si="873"/>
        <v>58033.314137152673</v>
      </c>
      <c r="C2936" t="str">
        <f t="shared" si="857"/>
        <v>-0.325299959370017-0.211334496357775i</v>
      </c>
      <c r="D2936" t="str">
        <f t="shared" si="858"/>
        <v>3.45613620375659-0.549921770079614i</v>
      </c>
      <c r="E2936" t="str">
        <f t="shared" si="859"/>
        <v>29.819551864024-178.145784338776i</v>
      </c>
      <c r="F2936" t="str">
        <f t="shared" si="860"/>
        <v>2.90634864189808-2.6753807975782i</v>
      </c>
      <c r="G2936" t="str">
        <f t="shared" si="861"/>
        <v>0.998776158670864-0.0349620299973734i</v>
      </c>
      <c r="H2936" t="str">
        <f t="shared" si="862"/>
        <v>0.350041343367999-25.7389045643047i</v>
      </c>
      <c r="I2936" t="str">
        <f t="shared" si="863"/>
        <v>-0.459337997255349-0.512816114282874i</v>
      </c>
      <c r="K2936" t="str">
        <f t="shared" si="864"/>
        <v>0.00264136799286273-0.00413839265336102i</v>
      </c>
      <c r="L2936" t="str">
        <f t="shared" si="865"/>
        <v>0.000833333333333333-0.0138929863996123i</v>
      </c>
      <c r="M2936" t="str">
        <f t="shared" si="866"/>
        <v>0.005-0.0048885481555855i</v>
      </c>
      <c r="N2936">
        <f t="shared" si="867"/>
        <v>33.010186282177671</v>
      </c>
      <c r="O2936">
        <f t="shared" si="868"/>
        <v>8.2251448456895186</v>
      </c>
      <c r="P2936" s="3">
        <f t="shared" si="869"/>
        <v>-8.2251448456895186</v>
      </c>
      <c r="Q2936" s="3">
        <f t="shared" si="870"/>
        <v>-146.98981371782233</v>
      </c>
      <c r="R2936">
        <f t="shared" si="871"/>
        <v>33.010186282177671</v>
      </c>
      <c r="S2936">
        <f t="shared" si="872"/>
        <v>58.033314137152672</v>
      </c>
      <c r="T2936">
        <f t="shared" si="855"/>
        <v>-8.2251448456895186</v>
      </c>
    </row>
    <row r="2937" spans="1:20" x14ac:dyDescent="0.25">
      <c r="A2937">
        <f t="shared" si="856"/>
        <v>366019.67616700631</v>
      </c>
      <c r="B2937">
        <f t="shared" si="873"/>
        <v>58253.840730873853</v>
      </c>
      <c r="C2937" t="str">
        <f t="shared" si="857"/>
        <v>-0.323037453586708-0.208669499480911i</v>
      </c>
      <c r="D2937" t="str">
        <f t="shared" si="858"/>
        <v>3.45596983790733-0.54991781617553i</v>
      </c>
      <c r="E2937" t="str">
        <f t="shared" si="859"/>
        <v>28.9883885155181-177.105648056498i</v>
      </c>
      <c r="F2937" t="str">
        <f t="shared" si="860"/>
        <v>2.90632155827587-2.66602361794285i</v>
      </c>
      <c r="G2937" t="str">
        <f t="shared" si="861"/>
        <v>0.998766851296041-0.0350945586698609i</v>
      </c>
      <c r="H2937" t="str">
        <f t="shared" si="862"/>
        <v>0.347096394418266-25.6379128054932i</v>
      </c>
      <c r="I2937" t="str">
        <f t="shared" si="863"/>
        <v>-0.455942445812136-0.510748821107472i</v>
      </c>
      <c r="K2937" t="str">
        <f t="shared" si="864"/>
        <v>0.0026398252615547-0.00412676686446297i</v>
      </c>
      <c r="L2937" t="str">
        <f t="shared" si="865"/>
        <v>0.000833333333333333-0.0138403929065674i</v>
      </c>
      <c r="M2937" t="str">
        <f t="shared" si="866"/>
        <v>0.005-0.0048700419960007i</v>
      </c>
      <c r="N2937">
        <f t="shared" si="867"/>
        <v>32.860871280872431</v>
      </c>
      <c r="O2937">
        <f t="shared" si="868"/>
        <v>8.3004311242268862</v>
      </c>
      <c r="P2937" s="3">
        <f t="shared" si="869"/>
        <v>-8.3004311242268862</v>
      </c>
      <c r="Q2937" s="3">
        <f t="shared" si="870"/>
        <v>-147.13912871912757</v>
      </c>
      <c r="R2937">
        <f t="shared" si="871"/>
        <v>32.860871280872431</v>
      </c>
      <c r="S2937">
        <f t="shared" si="872"/>
        <v>58.253840730873854</v>
      </c>
      <c r="T2937">
        <f t="shared" si="855"/>
        <v>-8.3004311242268862</v>
      </c>
    </row>
    <row r="2938" spans="1:20" x14ac:dyDescent="0.25">
      <c r="A2938">
        <f t="shared" si="856"/>
        <v>367410.550936441</v>
      </c>
      <c r="B2938">
        <f t="shared" si="873"/>
        <v>58475.205325651179</v>
      </c>
      <c r="C2938" t="str">
        <f t="shared" si="857"/>
        <v>-0.32078100840749-0.206047284825785i</v>
      </c>
      <c r="D2938" t="str">
        <f t="shared" si="858"/>
        <v>3.4558022214744-0.549921571469834i</v>
      </c>
      <c r="E2938" t="str">
        <f t="shared" si="859"/>
        <v>28.1742103476632-176.068003910652i</v>
      </c>
      <c r="F2938" t="str">
        <f t="shared" si="860"/>
        <v>2.90629426893756-2.65670477547746i</v>
      </c>
      <c r="G2938" t="str">
        <f t="shared" si="861"/>
        <v>0.998757473226224-0.0352275872150337i</v>
      </c>
      <c r="H2938" t="str">
        <f t="shared" si="862"/>
        <v>0.344176086742787-25.5373438003657i</v>
      </c>
      <c r="I2938" t="str">
        <f t="shared" si="863"/>
        <v>-0.452573437691389-0.508690753651758i</v>
      </c>
      <c r="K2938" t="str">
        <f t="shared" si="864"/>
        <v>0.00263827688442041-0.00411519501145529i</v>
      </c>
      <c r="L2938" t="str">
        <f t="shared" si="865"/>
        <v>0.000833333333333333-0.0137879985122209i</v>
      </c>
      <c r="M2938" t="str">
        <f t="shared" si="866"/>
        <v>0.005-0.00485160589360502i</v>
      </c>
      <c r="N2938">
        <f t="shared" si="867"/>
        <v>32.713852518883584</v>
      </c>
      <c r="O2938">
        <f t="shared" si="868"/>
        <v>8.3756721916877943</v>
      </c>
      <c r="P2938" s="3">
        <f t="shared" si="869"/>
        <v>-8.3756721916877943</v>
      </c>
      <c r="Q2938" s="3">
        <f t="shared" si="870"/>
        <v>-147.28614748111642</v>
      </c>
      <c r="R2938">
        <f t="shared" si="871"/>
        <v>32.713852518883584</v>
      </c>
      <c r="S2938">
        <f t="shared" si="872"/>
        <v>58.475205325651181</v>
      </c>
      <c r="T2938">
        <f t="shared" si="855"/>
        <v>-8.3756721916877943</v>
      </c>
    </row>
    <row r="2939" spans="1:20" x14ac:dyDescent="0.25">
      <c r="A2939">
        <f t="shared" si="856"/>
        <v>368806.71102999948</v>
      </c>
      <c r="B2939">
        <f t="shared" si="873"/>
        <v>58697.411105888656</v>
      </c>
      <c r="C2939" t="str">
        <f t="shared" si="857"/>
        <v>-0.318531108141359-0.203467190202687i</v>
      </c>
      <c r="D2939" t="str">
        <f t="shared" si="858"/>
        <v>3.45563334518057-0.549933033739757i</v>
      </c>
      <c r="E2939" t="str">
        <f t="shared" si="859"/>
        <v>27.376736012176-175.033061216921i</v>
      </c>
      <c r="F2939" t="str">
        <f t="shared" si="860"/>
        <v>2.90626677232459-2.64742413596214i</v>
      </c>
      <c r="G2939" t="str">
        <f t="shared" si="861"/>
        <v>0.998748023925784-0.0353611174897709i</v>
      </c>
      <c r="H2939" t="str">
        <f t="shared" si="862"/>
        <v>0.341280201179683-25.4371954724105i</v>
      </c>
      <c r="I2939" t="str">
        <f t="shared" si="863"/>
        <v>-0.449230758544403-0.506641859797367i</v>
      </c>
      <c r="K2939" t="str">
        <f t="shared" si="864"/>
        <v>0.00263672280721078-0.00410367687770756i</v>
      </c>
      <c r="L2939" t="str">
        <f t="shared" si="865"/>
        <v>0.000833333333333333-0.013735802462862i</v>
      </c>
      <c r="M2939" t="str">
        <f t="shared" si="866"/>
        <v>0.005-0.00483323958318888i</v>
      </c>
      <c r="N2939">
        <f t="shared" si="867"/>
        <v>32.569101276369253</v>
      </c>
      <c r="O2939">
        <f t="shared" si="868"/>
        <v>8.4508642261889282</v>
      </c>
      <c r="P2939" s="3">
        <f t="shared" si="869"/>
        <v>-8.4508642261889282</v>
      </c>
      <c r="Q2939" s="3">
        <f t="shared" si="870"/>
        <v>-147.43089872363075</v>
      </c>
      <c r="R2939">
        <f t="shared" si="871"/>
        <v>32.569101276369253</v>
      </c>
      <c r="S2939">
        <f t="shared" si="872"/>
        <v>58.697411105888655</v>
      </c>
      <c r="T2939">
        <f t="shared" si="855"/>
        <v>-8.4508642261889282</v>
      </c>
    </row>
    <row r="2940" spans="1:20" x14ac:dyDescent="0.25">
      <c r="A2940">
        <f t="shared" si="856"/>
        <v>370208.17653191352</v>
      </c>
      <c r="B2940">
        <f t="shared" si="873"/>
        <v>58920.461268091036</v>
      </c>
      <c r="C2940" t="str">
        <f t="shared" si="857"/>
        <v>-0.316288215169858-0.200928556578438i</v>
      </c>
      <c r="D2940" t="str">
        <f t="shared" si="858"/>
        <v>3.45546319968159-0.549952200847887i</v>
      </c>
      <c r="E2940" t="str">
        <f t="shared" si="859"/>
        <v>26.595685616879-174.001019838178i</v>
      </c>
      <c r="F2940" t="str">
        <f t="shared" si="860"/>
        <v>2.90623906686652-2.63818156572462i</v>
      </c>
      <c r="G2940" t="str">
        <f t="shared" si="861"/>
        <v>0.99873850285506-0.0354951513575218i</v>
      </c>
      <c r="H2940" t="str">
        <f t="shared" si="862"/>
        <v>0.338408520773726-25.3374657587064i</v>
      </c>
      <c r="I2940" t="str">
        <f t="shared" si="863"/>
        <v>-0.445914195856338-0.504602087837882i</v>
      </c>
      <c r="K2940" t="str">
        <f t="shared" si="864"/>
        <v>0.00263516297578651-0.00409221224695454i</v>
      </c>
      <c r="L2940" t="str">
        <f t="shared" si="865"/>
        <v>0.000833333333333333-0.013683804007633i</v>
      </c>
      <c r="M2940" t="str">
        <f t="shared" si="866"/>
        <v>0.005-0.00481494280054682i</v>
      </c>
      <c r="N2940">
        <f t="shared" si="867"/>
        <v>32.426588831064976</v>
      </c>
      <c r="O2940">
        <f t="shared" si="868"/>
        <v>8.5260035256864146</v>
      </c>
      <c r="P2940" s="3">
        <f t="shared" si="869"/>
        <v>-8.5260035256864146</v>
      </c>
      <c r="Q2940" s="3">
        <f t="shared" si="870"/>
        <v>-147.57341116893502</v>
      </c>
      <c r="R2940">
        <f t="shared" si="871"/>
        <v>32.426588831064976</v>
      </c>
      <c r="S2940">
        <f t="shared" si="872"/>
        <v>58.920461268091039</v>
      </c>
      <c r="T2940">
        <f t="shared" si="855"/>
        <v>-8.5260035256864146</v>
      </c>
    </row>
    <row r="2941" spans="1:20" x14ac:dyDescent="0.25">
      <c r="A2941">
        <f t="shared" si="856"/>
        <v>371614.96760273475</v>
      </c>
      <c r="B2941">
        <f t="shared" si="873"/>
        <v>59144.359020909782</v>
      </c>
      <c r="C2941" t="str">
        <f t="shared" si="857"/>
        <v>-0.314052770552623-0.19843072852333i</v>
      </c>
      <c r="D2941" t="str">
        <f t="shared" si="858"/>
        <v>3.45529177556588-0.549979070741895i</v>
      </c>
      <c r="E2941" t="str">
        <f t="shared" si="859"/>
        <v>25.830780914768-172.972070448154i</v>
      </c>
      <c r="F2941" t="str">
        <f t="shared" si="860"/>
        <v>2.90621115098119-2.62897693163846i</v>
      </c>
      <c r="G2941" t="str">
        <f t="shared" si="861"/>
        <v>0.998728909470319-0.0356296906883258i</v>
      </c>
      <c r="H2941" t="str">
        <f t="shared" si="862"/>
        <v>0.335560830750655-25.2381526098006i</v>
      </c>
      <c r="I2941" t="str">
        <f t="shared" si="863"/>
        <v>-0.442623538928986-0.502571386474487i</v>
      </c>
      <c r="K2941" t="str">
        <f t="shared" si="864"/>
        <v>0.00263359733611989-0.00408080090329084i</v>
      </c>
      <c r="L2941" t="str">
        <f t="shared" si="865"/>
        <v>0.000833333333333333-0.0136320023985187i</v>
      </c>
      <c r="M2941" t="str">
        <f t="shared" si="866"/>
        <v>0.005-0.00479671528247342i</v>
      </c>
      <c r="N2941">
        <f t="shared" si="867"/>
        <v>32.286286473441351</v>
      </c>
      <c r="O2941">
        <f t="shared" si="868"/>
        <v>8.6010865057319137</v>
      </c>
      <c r="P2941" s="3">
        <f t="shared" si="869"/>
        <v>-8.6010865057319137</v>
      </c>
      <c r="Q2941" s="3">
        <f t="shared" si="870"/>
        <v>-147.71371352655865</v>
      </c>
      <c r="R2941">
        <f t="shared" si="871"/>
        <v>32.286286473441351</v>
      </c>
      <c r="S2941">
        <f t="shared" si="872"/>
        <v>59.144359020909782</v>
      </c>
      <c r="T2941">
        <f t="shared" si="855"/>
        <v>-8.6010865057319137</v>
      </c>
    </row>
    <row r="2942" spans="1:20" x14ac:dyDescent="0.25">
      <c r="A2942">
        <f t="shared" si="856"/>
        <v>373027.10447962512</v>
      </c>
      <c r="B2942">
        <f t="shared" si="873"/>
        <v>59369.107585189238</v>
      </c>
      <c r="C2942" t="str">
        <f t="shared" si="857"/>
        <v>-0.311825194628-0.195973054627915i</v>
      </c>
      <c r="D2942" t="str">
        <f t="shared" si="858"/>
        <v>3.45511906335402-0.550013641454193i</v>
      </c>
      <c r="E2942" t="str">
        <f t="shared" si="859"/>
        <v>25.0817454801267-171.94639479277i</v>
      </c>
      <c r="F2942" t="str">
        <f t="shared" si="860"/>
        <v>2.90618302307448-2.61981010112094i</v>
      </c>
      <c r="G2942" t="str">
        <f t="shared" si="861"/>
        <v>0.998719243223734-0.0357647373588319i</v>
      </c>
      <c r="H2942" t="str">
        <f t="shared" si="862"/>
        <v>0.332736918491815-25.1392539895875i</v>
      </c>
      <c r="I2942" t="str">
        <f t="shared" si="863"/>
        <v>-0.439358578863677-0.500549704811593i</v>
      </c>
      <c r="K2942" t="str">
        <f t="shared" si="864"/>
        <v>0.00263202583429655-0.00406944263116643i</v>
      </c>
      <c r="L2942" t="str">
        <f t="shared" si="865"/>
        <v>0.000833333333333333-0.0135803968903354i</v>
      </c>
      <c r="M2942" t="str">
        <f t="shared" si="866"/>
        <v>0.005-0.00477855676675972i</v>
      </c>
      <c r="N2942">
        <f t="shared" si="867"/>
        <v>32.148165521137003</v>
      </c>
      <c r="O2942">
        <f t="shared" si="868"/>
        <v>8.6761096972283074</v>
      </c>
      <c r="P2942" s="3">
        <f t="shared" si="869"/>
        <v>-8.6761096972283074</v>
      </c>
      <c r="Q2942" s="3">
        <f t="shared" si="870"/>
        <v>-147.851834478863</v>
      </c>
      <c r="R2942">
        <f t="shared" si="871"/>
        <v>32.148165521137003</v>
      </c>
      <c r="S2942">
        <f t="shared" si="872"/>
        <v>59.369107585189241</v>
      </c>
      <c r="T2942">
        <f t="shared" si="855"/>
        <v>-8.6761096972283074</v>
      </c>
    </row>
    <row r="2943" spans="1:20" x14ac:dyDescent="0.25">
      <c r="A2943">
        <f t="shared" si="856"/>
        <v>374444.60747664771</v>
      </c>
      <c r="B2943">
        <f t="shared" si="873"/>
        <v>59594.710194012958</v>
      </c>
      <c r="C2943" t="str">
        <f t="shared" si="857"/>
        <v>-0.309605887607795-0.193554887890885i</v>
      </c>
      <c r="D2943" t="str">
        <f t="shared" si="858"/>
        <v>3.45494505349817-0.550055911101624i</v>
      </c>
      <c r="E2943" t="str">
        <f t="shared" si="859"/>
        <v>24.3483048722192-170.924165948799i</v>
      </c>
      <c r="F2943" t="str">
        <f t="shared" si="860"/>
        <v>2.9061546815402-2.61068094213123i</v>
      </c>
      <c r="G2943" t="str">
        <f t="shared" si="861"/>
        <v>0.998709503563345-0.0359002932523175i</v>
      </c>
      <c r="H2943" t="str">
        <f t="shared" si="862"/>
        <v>0.329936573509124-25.0407678751884i</v>
      </c>
      <c r="I2943" t="str">
        <f t="shared" si="863"/>
        <v>-0.43611910854439-0.49853699235253i</v>
      </c>
      <c r="K2943" t="str">
        <f t="shared" si="864"/>
        <v>0.00263044841651728-0.0040581372153815i</v>
      </c>
      <c r="L2943" t="str">
        <f t="shared" si="865"/>
        <v>0.000833333333333333-0.0135289867407206i</v>
      </c>
      <c r="M2943" t="str">
        <f t="shared" si="866"/>
        <v>0.005-0.00476046699218942i</v>
      </c>
      <c r="N2943">
        <f t="shared" si="867"/>
        <v>32.012197332705568</v>
      </c>
      <c r="O2943">
        <f t="shared" si="868"/>
        <v>8.7510697441897154</v>
      </c>
      <c r="P2943" s="3">
        <f t="shared" si="869"/>
        <v>-8.7510697441897154</v>
      </c>
      <c r="Q2943" s="3">
        <f t="shared" si="870"/>
        <v>-147.98780266729443</v>
      </c>
      <c r="R2943">
        <f t="shared" si="871"/>
        <v>32.012197332705568</v>
      </c>
      <c r="S2943">
        <f t="shared" si="872"/>
        <v>59.594710194012961</v>
      </c>
      <c r="T2943">
        <f t="shared" si="855"/>
        <v>-8.7510697441897154</v>
      </c>
    </row>
    <row r="2944" spans="1:20" x14ac:dyDescent="0.25">
      <c r="A2944">
        <f t="shared" si="856"/>
        <v>375867.496985059</v>
      </c>
      <c r="B2944">
        <f t="shared" si="873"/>
        <v>59821.17009275021</v>
      </c>
      <c r="C2944" t="str">
        <f t="shared" si="857"/>
        <v>-0.307395230165521-0.191175586079237i</v>
      </c>
      <c r="D2944" t="str">
        <f t="shared" si="858"/>
        <v>3.45476973638181-0.550105877885155i</v>
      </c>
      <c r="E2944" t="str">
        <f t="shared" si="859"/>
        <v>23.6301867870757-169.90554857953i</v>
      </c>
      <c r="F2944" t="str">
        <f t="shared" si="860"/>
        <v>2.9061261247601-2.60158932316847i</v>
      </c>
      <c r="G2944" t="str">
        <f t="shared" si="861"/>
        <v>0.998699689933034-0.0360363602587089i</v>
      </c>
      <c r="H2944" t="str">
        <f t="shared" si="862"/>
        <v>0.327159587420398-24.942692256833i</v>
      </c>
      <c r="I2944" t="str">
        <f t="shared" si="863"/>
        <v>-0.432904922621048-0.496533198995333i</v>
      </c>
      <c r="K2944" t="str">
        <f t="shared" si="864"/>
        <v>0.00262886502909996-0.00404688444108179i</v>
      </c>
      <c r="L2944" t="str">
        <f t="shared" si="865"/>
        <v>0.000833333333333333-0.0134777712101222i</v>
      </c>
      <c r="M2944" t="str">
        <f t="shared" si="866"/>
        <v>0.005-0.00474244569853498i</v>
      </c>
      <c r="N2944">
        <f t="shared" si="867"/>
        <v>31.878353320691247</v>
      </c>
      <c r="O2944">
        <f t="shared" si="868"/>
        <v>8.8259634015063924</v>
      </c>
      <c r="P2944" s="3">
        <f t="shared" si="869"/>
        <v>-8.8259634015063924</v>
      </c>
      <c r="Q2944" s="3">
        <f t="shared" si="870"/>
        <v>-148.12164667930875</v>
      </c>
      <c r="R2944">
        <f t="shared" si="871"/>
        <v>31.878353320691247</v>
      </c>
      <c r="S2944">
        <f t="shared" si="872"/>
        <v>59.821170092750208</v>
      </c>
      <c r="T2944">
        <f t="shared" si="855"/>
        <v>-8.8259634015063924</v>
      </c>
    </row>
    <row r="2945" spans="1:20" x14ac:dyDescent="0.25">
      <c r="A2945">
        <f t="shared" si="856"/>
        <v>377295.79347360221</v>
      </c>
      <c r="B2945">
        <f t="shared" si="873"/>
        <v>60048.490539102662</v>
      </c>
      <c r="C2945" t="str">
        <f t="shared" si="857"/>
        <v>-0.305193584017414-0.188834512061847i</v>
      </c>
      <c r="D2945" t="str">
        <f t="shared" si="858"/>
        <v>3.45459310231912-0.550163540089542i</v>
      </c>
      <c r="E2945" t="str">
        <f t="shared" si="859"/>
        <v>22.9271211978652-168.890699187194i</v>
      </c>
      <c r="F2945" t="str">
        <f t="shared" si="860"/>
        <v>2.90609735110373-2.59253511326981i</v>
      </c>
      <c r="G2945" t="str">
        <f t="shared" si="861"/>
        <v>0.998689801772495-0.0361729402745998i</v>
      </c>
      <c r="H2945" t="str">
        <f t="shared" si="862"/>
        <v>0.324405753924986-24.8450251377421i</v>
      </c>
      <c r="I2945" t="str">
        <f t="shared" si="863"/>
        <v>-0.429715817492976-0.494538275028545i</v>
      </c>
      <c r="K2945" t="str">
        <f t="shared" si="864"/>
        <v>0.00262727561848138-0.00403568409375358i</v>
      </c>
      <c r="L2945" t="str">
        <f t="shared" si="865"/>
        <v>0.000833333333333333-0.0134267495617874i</v>
      </c>
      <c r="M2945" t="str">
        <f t="shared" si="866"/>
        <v>0.005-0.00472449262655406i</v>
      </c>
      <c r="N2945">
        <f t="shared" si="867"/>
        <v>31.74660496405744</v>
      </c>
      <c r="O2945">
        <f t="shared" si="868"/>
        <v>8.900787532718601</v>
      </c>
      <c r="P2945" s="3">
        <f t="shared" si="869"/>
        <v>-8.900787532718601</v>
      </c>
      <c r="Q2945" s="3">
        <f t="shared" si="870"/>
        <v>-148.25339503594256</v>
      </c>
      <c r="R2945">
        <f t="shared" si="871"/>
        <v>31.74660496405744</v>
      </c>
      <c r="S2945">
        <f t="shared" si="872"/>
        <v>60.048490539102666</v>
      </c>
      <c r="T2945">
        <f t="shared" si="855"/>
        <v>-8.900787532718601</v>
      </c>
    </row>
    <row r="2946" spans="1:20" x14ac:dyDescent="0.25">
      <c r="A2946">
        <f t="shared" si="856"/>
        <v>378729.51748880197</v>
      </c>
      <c r="B2946">
        <f t="shared" si="873"/>
        <v>60276.674803151254</v>
      </c>
      <c r="C2946" t="str">
        <f t="shared" si="857"/>
        <v>-0.303001292495646-0.186531034117565i</v>
      </c>
      <c r="D2946" t="str">
        <f t="shared" si="858"/>
        <v>3.45441514155459-0.550228896083025i</v>
      </c>
      <c r="E2946" t="str">
        <f t="shared" si="859"/>
        <v>22.2388404843389-167.879766361846i</v>
      </c>
      <c r="F2946" t="str">
        <f t="shared" si="860"/>
        <v>2.9060683589284-2.58351818200853i</v>
      </c>
      <c r="G2946" t="str">
        <f t="shared" si="861"/>
        <v>0.998679838517196-0.0363100352032716i</v>
      </c>
      <c r="H2946" t="str">
        <f t="shared" si="862"/>
        <v>0.321674868779763-24.7477645340122i</v>
      </c>
      <c r="I2946" t="str">
        <f t="shared" si="863"/>
        <v>-0.426551591292559-0.492552171127108i</v>
      </c>
      <c r="K2946" t="str">
        <f t="shared" si="864"/>
        <v>0.0026256801312193-0.00402453595921899i</v>
      </c>
      <c r="L2946" t="str">
        <f t="shared" si="865"/>
        <v>0.000833333333333333-0.0133759210617527i</v>
      </c>
      <c r="M2946" t="str">
        <f t="shared" si="866"/>
        <v>0.005-0.00470660751798572i</v>
      </c>
      <c r="N2946">
        <f t="shared" si="867"/>
        <v>31.616923819982958</v>
      </c>
      <c r="O2946">
        <f t="shared" si="868"/>
        <v>8.9755391078017119</v>
      </c>
      <c r="P2946" s="3">
        <f t="shared" si="869"/>
        <v>-8.9755391078017119</v>
      </c>
      <c r="Q2946" s="3">
        <f t="shared" si="870"/>
        <v>-148.38307618001704</v>
      </c>
      <c r="R2946">
        <f t="shared" si="871"/>
        <v>31.616923819982958</v>
      </c>
      <c r="S2946">
        <f t="shared" si="872"/>
        <v>60.276674803151252</v>
      </c>
      <c r="T2946">
        <f t="shared" si="855"/>
        <v>-8.9755391078017119</v>
      </c>
    </row>
    <row r="2947" spans="1:20" x14ac:dyDescent="0.25">
      <c r="A2947">
        <f t="shared" si="856"/>
        <v>380168.68965525937</v>
      </c>
      <c r="B2947">
        <f t="shared" si="873"/>
        <v>60505.726167403227</v>
      </c>
      <c r="C2947" t="str">
        <f t="shared" si="857"/>
        <v>-0.300818681113217-0.184264526218952i</v>
      </c>
      <c r="D2947" t="str">
        <f t="shared" si="858"/>
        <v>3.4542358442625-0.550301944316997i</v>
      </c>
      <c r="E2947" t="str">
        <f t="shared" si="859"/>
        <v>21.5650795518236-166.872891026532i</v>
      </c>
      <c r="F2947" t="str">
        <f t="shared" si="860"/>
        <v>2.90603914657898-2.57453839949216i</v>
      </c>
      <c r="G2947" t="str">
        <f t="shared" si="861"/>
        <v>0.998669799598356-0.0364476469547124i</v>
      </c>
      <c r="H2947" t="str">
        <f t="shared" si="862"/>
        <v>0.318966729775405-24.6509084745001i</v>
      </c>
      <c r="I2947" t="str">
        <f t="shared" si="863"/>
        <v>-0.423412043869048-0.490574838348252i</v>
      </c>
      <c r="K2947" t="str">
        <f t="shared" si="864"/>
        <v>0.00262407851399441-0.00401343982363122i</v>
      </c>
      <c r="L2947" t="str">
        <f t="shared" si="865"/>
        <v>0.000833333333333333-0.0133252849788332i</v>
      </c>
      <c r="M2947" t="str">
        <f t="shared" si="866"/>
        <v>0.005-0.00468879011554663i</v>
      </c>
      <c r="N2947">
        <f t="shared" si="867"/>
        <v>31.48928153504707</v>
      </c>
      <c r="O2947">
        <f t="shared" si="868"/>
        <v>9.0502152009641001</v>
      </c>
      <c r="P2947" s="3">
        <f t="shared" si="869"/>
        <v>-9.0502152009641001</v>
      </c>
      <c r="Q2947" s="3">
        <f t="shared" si="870"/>
        <v>-148.51071846495293</v>
      </c>
      <c r="R2947">
        <f t="shared" si="871"/>
        <v>31.48928153504707</v>
      </c>
      <c r="S2947">
        <f t="shared" si="872"/>
        <v>60.505726167403225</v>
      </c>
      <c r="T2947">
        <f t="shared" si="855"/>
        <v>-9.0502152009641001</v>
      </c>
    </row>
    <row r="2948" spans="1:20" x14ac:dyDescent="0.25">
      <c r="A2948">
        <f t="shared" si="856"/>
        <v>381613.33067594934</v>
      </c>
      <c r="B2948">
        <f t="shared" si="873"/>
        <v>60735.64792683936</v>
      </c>
      <c r="C2948" t="str">
        <f t="shared" si="857"/>
        <v>-0.298646058119992-0.182034368292773i</v>
      </c>
      <c r="D2948" t="str">
        <f t="shared" si="858"/>
        <v>3.4540552005465-0.55038268332567i</v>
      </c>
      <c r="E2948" t="str">
        <f t="shared" si="859"/>
        <v>20.9055759402529-165.870206678502i</v>
      </c>
      <c r="F2948" t="str">
        <f t="shared" si="860"/>
        <v>2.9060097123879-2.56559563636052i</v>
      </c>
      <c r="G2948" t="str">
        <f t="shared" si="861"/>
        <v>0.998659684442906-0.0365857774456367i</v>
      </c>
      <c r="H2948" t="str">
        <f t="shared" si="862"/>
        <v>0.316281136713022-24.5544550007104i</v>
      </c>
      <c r="I2948" t="str">
        <f t="shared" si="863"/>
        <v>-0.420296976772559-0.488606228127506i</v>
      </c>
      <c r="K2948" t="str">
        <f t="shared" si="864"/>
        <v>0.00262247071361241-0.00400239547346959i</v>
      </c>
      <c r="L2948" t="str">
        <f t="shared" si="865"/>
        <v>0.000833333333333333-0.0132748405846116i</v>
      </c>
      <c r="M2948" t="str">
        <f t="shared" si="866"/>
        <v>0.005-0.00467104016292751i</v>
      </c>
      <c r="N2948">
        <f t="shared" si="867"/>
        <v>31.363649855832762</v>
      </c>
      <c r="O2948">
        <f t="shared" si="868"/>
        <v>9.1248129884608922</v>
      </c>
      <c r="P2948" s="3">
        <f t="shared" si="869"/>
        <v>-9.1248129884608922</v>
      </c>
      <c r="Q2948" s="3">
        <f t="shared" si="870"/>
        <v>-148.63635014416724</v>
      </c>
      <c r="R2948">
        <f t="shared" si="871"/>
        <v>31.363649855832762</v>
      </c>
      <c r="S2948">
        <f t="shared" si="872"/>
        <v>60.735647926839363</v>
      </c>
      <c r="T2948">
        <f t="shared" si="855"/>
        <v>-9.1248129884608922</v>
      </c>
    </row>
    <row r="2949" spans="1:20" x14ac:dyDescent="0.25">
      <c r="A2949">
        <f t="shared" si="856"/>
        <v>383063.46133251797</v>
      </c>
      <c r="B2949">
        <f t="shared" si="873"/>
        <v>60966.44338896135</v>
      </c>
      <c r="C2949" t="str">
        <f t="shared" si="857"/>
        <v>-0.296483715049553-0.179839946458232i</v>
      </c>
      <c r="D2949" t="str">
        <f t="shared" si="858"/>
        <v>3.4538732004391-0.550471111725767i</v>
      </c>
      <c r="E2949" t="str">
        <f t="shared" si="859"/>
        <v>20.2600699236648-164.871839626321i</v>
      </c>
      <c r="F2949" t="str">
        <f t="shared" si="860"/>
        <v>2.90598005467501-2.55668976378393i</v>
      </c>
      <c r="G2949" t="str">
        <f t="shared" si="861"/>
        <v>0.998649492473461-0.0367244285995052i</v>
      </c>
      <c r="H2949" t="str">
        <f t="shared" si="862"/>
        <v>0.313617891381047-24.4584021666826i</v>
      </c>
      <c r="I2949" t="str">
        <f t="shared" si="863"/>
        <v>-0.417206193238226-0.486646292274697i</v>
      </c>
      <c r="K2949" t="str">
        <f t="shared" si="864"/>
        <v>0.0026208566770061-0.00399140269553513i</v>
      </c>
      <c r="L2949" t="str">
        <f t="shared" si="865"/>
        <v>0.000833333333333333-0.0132245871534286i</v>
      </c>
      <c r="M2949" t="str">
        <f t="shared" si="866"/>
        <v>0.005-0.00465335740478931i</v>
      </c>
      <c r="N2949">
        <f t="shared" si="867"/>
        <v>31.240000638950761</v>
      </c>
      <c r="O2949">
        <f t="shared" si="868"/>
        <v>9.1993297464244552</v>
      </c>
      <c r="P2949" s="3">
        <f t="shared" si="869"/>
        <v>-9.1993297464244552</v>
      </c>
      <c r="Q2949" s="3">
        <f t="shared" si="870"/>
        <v>-148.75999936104924</v>
      </c>
      <c r="R2949">
        <f t="shared" si="871"/>
        <v>31.240000638950761</v>
      </c>
      <c r="S2949">
        <f t="shared" si="872"/>
        <v>60.966443388961352</v>
      </c>
      <c r="T2949">
        <f t="shared" si="855"/>
        <v>-9.1993297464244552</v>
      </c>
    </row>
    <row r="2950" spans="1:20" x14ac:dyDescent="0.25">
      <c r="A2950">
        <f t="shared" si="856"/>
        <v>384519.10248558159</v>
      </c>
      <c r="B2950">
        <f t="shared" si="873"/>
        <v>61198.115873839408</v>
      </c>
      <c r="C2950" t="str">
        <f t="shared" si="857"/>
        <v>-0.294331927256411-0.177680653244084i</v>
      </c>
      <c r="D2950" t="str">
        <f t="shared" si="858"/>
        <v>3.45368983390121-0.55056722821618i</v>
      </c>
      <c r="E2950" t="str">
        <f t="shared" si="859"/>
        <v>19.6283046006529-163.877909222726i</v>
      </c>
      <c r="F2950" t="str">
        <f t="shared" si="860"/>
        <v>2.90595017174755-2.54782065346126i</v>
      </c>
      <c r="G2950" t="str">
        <f t="shared" si="861"/>
        <v>0.998639223108287-0.0368636023465437i</v>
      </c>
      <c r="H2950" t="str">
        <f t="shared" si="862"/>
        <v>0.31097679753251-24.3627480388816i</v>
      </c>
      <c r="I2950" t="str">
        <f t="shared" si="863"/>
        <v>-0.414139498170552-0.484694982970067i</v>
      </c>
      <c r="K2950" t="str">
        <f t="shared" si="864"/>
        <v>0.00261923635123754-0.00398046127694549i</v>
      </c>
      <c r="L2950" t="str">
        <f t="shared" si="865"/>
        <v>0.000833333333333333-0.0131745239623716i</v>
      </c>
      <c r="M2950" t="str">
        <f t="shared" si="866"/>
        <v>0.005-0.00463574158675964i</v>
      </c>
      <c r="N2950">
        <f t="shared" si="867"/>
        <v>31.118305860525311</v>
      </c>
      <c r="O2950">
        <f t="shared" si="868"/>
        <v>9.2737628487139965</v>
      </c>
      <c r="P2950" s="3">
        <f t="shared" si="869"/>
        <v>-9.2737628487139965</v>
      </c>
      <c r="Q2950" s="3">
        <f t="shared" si="870"/>
        <v>-148.88169413947469</v>
      </c>
      <c r="R2950">
        <f t="shared" si="871"/>
        <v>31.118305860525311</v>
      </c>
      <c r="S2950">
        <f t="shared" si="872"/>
        <v>61.198115873839406</v>
      </c>
      <c r="T2950">
        <f t="shared" si="855"/>
        <v>-9.2737628487139965</v>
      </c>
    </row>
    <row r="2951" spans="1:20" x14ac:dyDescent="0.25">
      <c r="A2951">
        <f t="shared" si="856"/>
        <v>385980.27507502679</v>
      </c>
      <c r="B2951">
        <f t="shared" si="873"/>
        <v>61430.668714159998</v>
      </c>
      <c r="C2951" t="str">
        <f t="shared" si="857"/>
        <v>-0.292190954443324-0.17555588778548i</v>
      </c>
      <c r="D2951" t="str">
        <f t="shared" si="858"/>
        <v>3.45350509082157-0.550671031577636i</v>
      </c>
      <c r="E2951" t="str">
        <f t="shared" si="859"/>
        <v>19.0100259761427-162.888528093069i</v>
      </c>
      <c r="F2951" t="str">
        <f t="shared" si="860"/>
        <v>2.90592006189991-2.53898817761809i</v>
      </c>
      <c r="G2951" t="str">
        <f t="shared" si="861"/>
        <v>0.998628875761269-0.0370033006237632i</v>
      </c>
      <c r="H2951" t="str">
        <f t="shared" si="862"/>
        <v>0.30835766086253-24.2674906960868i</v>
      </c>
      <c r="I2951" t="str">
        <f t="shared" si="863"/>
        <v>-0.411096698127873-0.482752252760351i</v>
      </c>
      <c r="K2951" t="str">
        <f t="shared" si="864"/>
        <v>0.00261760968350027-0.00396957100513049i</v>
      </c>
      <c r="L2951" t="str">
        <f t="shared" si="865"/>
        <v>0.000833333333333333-0.0131246502912648i</v>
      </c>
      <c r="M2951" t="str">
        <f t="shared" si="866"/>
        <v>0.005-0.004618192455429i</v>
      </c>
      <c r="N2951">
        <f t="shared" si="867"/>
        <v>30.99853762513581</v>
      </c>
      <c r="O2951">
        <f t="shared" si="868"/>
        <v>9.3481097647864804</v>
      </c>
      <c r="P2951" s="3">
        <f t="shared" si="869"/>
        <v>-9.3481097647864804</v>
      </c>
      <c r="Q2951" s="3">
        <f t="shared" si="870"/>
        <v>-149.00146237486419</v>
      </c>
      <c r="R2951">
        <f t="shared" si="871"/>
        <v>30.99853762513581</v>
      </c>
      <c r="S2951">
        <f t="shared" si="872"/>
        <v>61.430668714159999</v>
      </c>
      <c r="T2951">
        <f t="shared" si="855"/>
        <v>-9.3481097647864804</v>
      </c>
    </row>
    <row r="2952" spans="1:20" x14ac:dyDescent="0.25">
      <c r="A2952">
        <f t="shared" si="856"/>
        <v>387447.00012031186</v>
      </c>
      <c r="B2952">
        <f t="shared" si="873"/>
        <v>61664.105255273804</v>
      </c>
      <c r="C2952" t="str">
        <f t="shared" si="857"/>
        <v>-0.290061041178442-0.1734650560017i</v>
      </c>
      <c r="D2952" t="str">
        <f t="shared" si="858"/>
        <v>3.45331896101648-0.550782520672376i</v>
      </c>
      <c r="E2952" t="str">
        <f t="shared" si="859"/>
        <v>18.4049830349949-161.903802359279i</v>
      </c>
      <c r="F2952" t="str">
        <f t="shared" si="860"/>
        <v>2.90588972341374-2.53019220900484i</v>
      </c>
      <c r="G2952" t="str">
        <f t="shared" si="861"/>
        <v>0.998618449841879-0.037143525374979i</v>
      </c>
      <c r="H2952" t="str">
        <f t="shared" si="862"/>
        <v>0.305760288986171-24.1726282292848i</v>
      </c>
      <c r="I2952" t="str">
        <f t="shared" si="863"/>
        <v>-0.408077601307043-0.480818054555007i</v>
      </c>
      <c r="K2952" t="str">
        <f t="shared" si="864"/>
        <v>0.00261597662112153-0.0039587316678274i</v>
      </c>
      <c r="L2952" t="str">
        <f t="shared" si="865"/>
        <v>0.000833333333333333-0.0130749654226587i</v>
      </c>
      <c r="M2952" t="str">
        <f t="shared" si="866"/>
        <v>0.005-0.00460070975834728i</v>
      </c>
      <c r="N2952">
        <f t="shared" si="867"/>
        <v>30.880668174257977</v>
      </c>
      <c r="O2952">
        <f t="shared" si="868"/>
        <v>9.4223680575882103</v>
      </c>
      <c r="P2952" s="3">
        <f t="shared" si="869"/>
        <v>-9.4223680575882103</v>
      </c>
      <c r="Q2952" s="3">
        <f t="shared" si="870"/>
        <v>-149.11933182574202</v>
      </c>
      <c r="R2952">
        <f t="shared" si="871"/>
        <v>30.880668174257977</v>
      </c>
      <c r="S2952">
        <f t="shared" si="872"/>
        <v>61.664105255273803</v>
      </c>
      <c r="T2952">
        <f t="shared" si="855"/>
        <v>-9.4223680575882103</v>
      </c>
    </row>
    <row r="2953" spans="1:20" x14ac:dyDescent="0.25">
      <c r="A2953">
        <f t="shared" si="856"/>
        <v>388919.29872076906</v>
      </c>
      <c r="B2953">
        <f t="shared" si="873"/>
        <v>61898.428855243845</v>
      </c>
      <c r="C2953" t="str">
        <f t="shared" si="857"/>
        <v>-0.287942417401998-0.171407570755566i</v>
      </c>
      <c r="D2953" t="str">
        <f t="shared" si="858"/>
        <v>3.45313143422905-0.550901694443805i</v>
      </c>
      <c r="E2953" t="str">
        <f t="shared" si="859"/>
        <v>17.8129278077775-160.923831859219i</v>
      </c>
      <c r="F2953" t="str">
        <f t="shared" si="860"/>
        <v>2.90585915455773-2.52143262089493i</v>
      </c>
      <c r="G2953" t="str">
        <f t="shared" si="861"/>
        <v>0.998607944755139-0.0372842785508311i</v>
      </c>
      <c r="H2953" t="str">
        <f t="shared" si="862"/>
        <v>0.303184491416551-24.0781587415619i</v>
      </c>
      <c r="I2953" t="str">
        <f t="shared" si="863"/>
        <v>-0.405082017528245-0.478892341622419i</v>
      </c>
      <c r="K2953" t="str">
        <f t="shared" si="864"/>
        <v>0.0026143371115646-0.00394794305307618i</v>
      </c>
      <c r="L2953" t="str">
        <f t="shared" si="865"/>
        <v>0.000833333333333333-0.0130254686418198i</v>
      </c>
      <c r="M2953" t="str">
        <f t="shared" si="866"/>
        <v>0.005-0.00458329324402002i</v>
      </c>
      <c r="N2953">
        <f t="shared" si="867"/>
        <v>30.764669894207003</v>
      </c>
      <c r="O2953">
        <f t="shared" si="868"/>
        <v>9.4965353814716629</v>
      </c>
      <c r="P2953" s="3">
        <f t="shared" si="869"/>
        <v>-9.4965353814716629</v>
      </c>
      <c r="Q2953" s="3">
        <f t="shared" si="870"/>
        <v>-149.235330105793</v>
      </c>
      <c r="R2953">
        <f t="shared" si="871"/>
        <v>30.764669894207003</v>
      </c>
      <c r="S2953">
        <f t="shared" si="872"/>
        <v>61.898428855243843</v>
      </c>
      <c r="T2953">
        <f t="shared" si="855"/>
        <v>-9.4965353814716629</v>
      </c>
    </row>
    <row r="2954" spans="1:20" x14ac:dyDescent="0.25">
      <c r="A2954">
        <f t="shared" si="856"/>
        <v>390397.19205590797</v>
      </c>
      <c r="B2954">
        <f t="shared" si="873"/>
        <v>62133.642884893772</v>
      </c>
      <c r="C2954" t="str">
        <f t="shared" si="857"/>
        <v>-0.285835298922484-0.169382851995548i</v>
      </c>
      <c r="D2954" t="str">
        <f t="shared" si="858"/>
        <v>3.45294250012891-0.551028551916164i</v>
      </c>
      <c r="E2954" t="str">
        <f t="shared" si="859"/>
        <v>17.2336154291384-159.948710361384i</v>
      </c>
      <c r="F2954" t="str">
        <f t="shared" si="860"/>
        <v>2.90582835358754-2.51270928708291i</v>
      </c>
      <c r="G2954" t="str">
        <f t="shared" si="861"/>
        <v>0.998597359901594-0.0374255621088025i</v>
      </c>
      <c r="H2954" t="str">
        <f t="shared" si="862"/>
        <v>0.300630079543247-23.9840803479982i</v>
      </c>
      <c r="I2954" t="str">
        <f t="shared" si="863"/>
        <v>-0.40210975821997-0.47697506758617i</v>
      </c>
      <c r="K2954" t="str">
        <f t="shared" si="864"/>
        <v>0.0026126911024311-0.00393720494921507i</v>
      </c>
      <c r="L2954" t="str">
        <f t="shared" si="865"/>
        <v>0.000833333333333333-0.0129761592367202i</v>
      </c>
      <c r="M2954" t="str">
        <f t="shared" si="866"/>
        <v>0.005-0.00456594266190478i</v>
      </c>
      <c r="N2954">
        <f t="shared" si="867"/>
        <v>30.650515323602406</v>
      </c>
      <c r="O2954">
        <f t="shared" si="868"/>
        <v>9.5706094801348112</v>
      </c>
      <c r="P2954" s="3">
        <f t="shared" si="869"/>
        <v>-9.5706094801348112</v>
      </c>
      <c r="Q2954" s="3">
        <f t="shared" si="870"/>
        <v>-149.34948467639759</v>
      </c>
      <c r="R2954">
        <f t="shared" si="871"/>
        <v>30.650515323602406</v>
      </c>
      <c r="S2954">
        <f t="shared" si="872"/>
        <v>62.133642884893774</v>
      </c>
      <c r="T2954">
        <f t="shared" si="855"/>
        <v>-9.5706094801348112</v>
      </c>
    </row>
    <row r="2955" spans="1:20" x14ac:dyDescent="0.25">
      <c r="A2955">
        <f t="shared" si="856"/>
        <v>391880.70138572046</v>
      </c>
      <c r="B2955">
        <f t="shared" si="873"/>
        <v>62369.750727856372</v>
      </c>
      <c r="C2955" t="str">
        <f t="shared" si="857"/>
        <v>-0.283739887902004-0.167390326881398i</v>
      </c>
      <c r="D2955" t="str">
        <f t="shared" si="858"/>
        <v>3.4527521483116-0.551163092194187i</v>
      </c>
      <c r="E2955" t="str">
        <f t="shared" si="859"/>
        <v>16.6668041891485-158.978525774862i</v>
      </c>
      <c r="F2955" t="str">
        <f t="shared" si="860"/>
        <v>2.90579731874558-2.50402208188263i</v>
      </c>
      <c r="G2955" t="str">
        <f t="shared" si="861"/>
        <v>0.998586694677275-0.0375673780132396i</v>
      </c>
      <c r="H2955" t="str">
        <f t="shared" si="862"/>
        <v>0.298096866611015-23.8903911755631i</v>
      </c>
      <c r="I2955" t="str">
        <f t="shared" si="863"/>
        <v>-0.39916063640416-0.475066186421356i</v>
      </c>
      <c r="K2955" t="str">
        <f t="shared" si="864"/>
        <v>0.00261103854146344-0.00392651714487576i</v>
      </c>
      <c r="L2955" t="str">
        <f t="shared" si="865"/>
        <v>0.000833333333333333-0.0129270364980277i</v>
      </c>
      <c r="M2955" t="str">
        <f t="shared" si="866"/>
        <v>0.005-0.00454865776240762i</v>
      </c>
      <c r="N2955">
        <f t="shared" si="867"/>
        <v>30.538177160379007</v>
      </c>
      <c r="O2955">
        <f t="shared" si="868"/>
        <v>9.6445881845882742</v>
      </c>
      <c r="P2955" s="3">
        <f t="shared" si="869"/>
        <v>-9.6445881845882742</v>
      </c>
      <c r="Q2955" s="3">
        <f t="shared" si="870"/>
        <v>-149.46182283962099</v>
      </c>
      <c r="R2955">
        <f t="shared" si="871"/>
        <v>30.538177160379007</v>
      </c>
      <c r="S2955">
        <f t="shared" si="872"/>
        <v>62.369750727856371</v>
      </c>
      <c r="T2955">
        <f t="shared" si="855"/>
        <v>-9.6445881845882742</v>
      </c>
    </row>
    <row r="2956" spans="1:20" x14ac:dyDescent="0.25">
      <c r="A2956">
        <f t="shared" si="856"/>
        <v>393369.84805098618</v>
      </c>
      <c r="B2956">
        <f t="shared" si="873"/>
        <v>62606.755780622225</v>
      </c>
      <c r="C2956" t="str">
        <f t="shared" si="857"/>
        <v>-0.281656373330818-0.165429429894231i</v>
      </c>
      <c r="D2956" t="str">
        <f t="shared" si="858"/>
        <v>3.45256036829814-0.551305314462754i</v>
      </c>
      <c r="E2956" t="str">
        <f t="shared" si="859"/>
        <v>16.1122555780111-158.013360354532i</v>
      </c>
      <c r="F2956" t="str">
        <f t="shared" si="860"/>
        <v>2.90576604826121-2.4953708801254i</v>
      </c>
      <c r="G2956" t="str">
        <f t="shared" si="861"/>
        <v>0.998575948473665-0.0377097282353717i</v>
      </c>
      <c r="H2956" t="str">
        <f t="shared" si="862"/>
        <v>0.295584667698736-23.7970893630116i</v>
      </c>
      <c r="I2956" t="str">
        <f t="shared" si="863"/>
        <v>-0.396234466681501-0.473165652450995i</v>
      </c>
      <c r="K2956" t="str">
        <f t="shared" si="864"/>
        <v>0.00260937937654718-0.00391587942897901i</v>
      </c>
      <c r="L2956" t="str">
        <f t="shared" si="865"/>
        <v>0.000833333333333333-0.0128780997190952i</v>
      </c>
      <c r="M2956" t="str">
        <f t="shared" si="866"/>
        <v>0.005-0.00453143829687948i</v>
      </c>
      <c r="N2956">
        <f t="shared" si="867"/>
        <v>30.427628268358546</v>
      </c>
      <c r="O2956">
        <f t="shared" si="868"/>
        <v>9.7184694111477139</v>
      </c>
      <c r="P2956" s="3">
        <f t="shared" si="869"/>
        <v>-9.7184694111477139</v>
      </c>
      <c r="Q2956" s="3">
        <f t="shared" si="870"/>
        <v>-149.57237173164145</v>
      </c>
      <c r="R2956">
        <f t="shared" si="871"/>
        <v>30.427628268358546</v>
      </c>
      <c r="S2956">
        <f t="shared" si="872"/>
        <v>62.606755780622223</v>
      </c>
      <c r="T2956">
        <f t="shared" si="855"/>
        <v>-9.7184694111477139</v>
      </c>
    </row>
    <row r="2957" spans="1:20" x14ac:dyDescent="0.25">
      <c r="A2957">
        <f t="shared" si="856"/>
        <v>394864.65347357991</v>
      </c>
      <c r="B2957">
        <f t="shared" si="873"/>
        <v>62844.661452588589</v>
      </c>
      <c r="C2957" t="str">
        <f t="shared" si="857"/>
        <v>-0.279584931490957-0.163499602931826i</v>
      </c>
      <c r="D2957" t="str">
        <f t="shared" si="858"/>
        <v>3.45236714953452-0.551455217986553i</v>
      </c>
      <c r="E2957" t="str">
        <f t="shared" si="859"/>
        <v>15.5697343244537-157.053290901466i</v>
      </c>
      <c r="F2957" t="str">
        <f t="shared" si="860"/>
        <v>2.90573454035033-2.48675555715819i</v>
      </c>
      <c r="G2957" t="str">
        <f t="shared" si="861"/>
        <v>0.998565120677666-0.0378526147533303i</v>
      </c>
      <c r="H2957" t="str">
        <f t="shared" si="862"/>
        <v>0.29309329969868-23.7041730607821i</v>
      </c>
      <c r="I2957" t="str">
        <f t="shared" si="863"/>
        <v>-0.393331065216879-0.4712734203424i</v>
      </c>
      <c r="K2957" t="str">
        <f t="shared" si="864"/>
        <v>0.0026077135557136-0.00390529159072999i</v>
      </c>
      <c r="L2957" t="str">
        <f t="shared" si="865"/>
        <v>0.000833333333333333-0.0128293481959506i</v>
      </c>
      <c r="M2957" t="str">
        <f t="shared" si="866"/>
        <v>0.005-0.00451428401761256i</v>
      </c>
      <c r="N2957">
        <f t="shared" si="867"/>
        <v>30.318841683393941</v>
      </c>
      <c r="O2957">
        <f t="shared" si="868"/>
        <v>9.792251159453965</v>
      </c>
      <c r="P2957" s="3">
        <f t="shared" si="869"/>
        <v>-9.792251159453965</v>
      </c>
      <c r="Q2957" s="3">
        <f t="shared" si="870"/>
        <v>-149.68115831660606</v>
      </c>
      <c r="R2957">
        <f t="shared" si="871"/>
        <v>30.318841683393941</v>
      </c>
      <c r="S2957">
        <f t="shared" si="872"/>
        <v>62.844661452588589</v>
      </c>
      <c r="T2957">
        <f t="shared" si="855"/>
        <v>-9.792251159453965</v>
      </c>
    </row>
    <row r="2958" spans="1:20" x14ac:dyDescent="0.25">
      <c r="A2958">
        <f t="shared" si="856"/>
        <v>396365.13915677957</v>
      </c>
      <c r="B2958">
        <f t="shared" si="873"/>
        <v>63083.471166108429</v>
      </c>
      <c r="C2958" t="str">
        <f t="shared" si="857"/>
        <v>-0.27752572640882-0.16160029538997i</v>
      </c>
      <c r="D2958" t="str">
        <f t="shared" si="858"/>
        <v>3.45217248139118-0.551612802109728i</v>
      </c>
      <c r="E2958" t="str">
        <f t="shared" si="859"/>
        <v>15.0390084281877-156.098388958502i</v>
      </c>
      <c r="F2958" t="str">
        <f t="shared" si="860"/>
        <v>2.90570279321546-2.47817598884177i</v>
      </c>
      <c r="G2958" t="str">
        <f t="shared" si="861"/>
        <v>0.998554210671568-0.0379960395521687i</v>
      </c>
      <c r="H2958" t="str">
        <f t="shared" si="862"/>
        <v>0.290622581296029-23.6116404308949i</v>
      </c>
      <c r="I2958" t="str">
        <f t="shared" si="863"/>
        <v>-0.390450249724969-0.469389445103658i</v>
      </c>
      <c r="K2958" t="str">
        <f t="shared" si="864"/>
        <v>0.00260604102714221-0.00389475341961388i</v>
      </c>
      <c r="L2958" t="str">
        <f t="shared" si="865"/>
        <v>0.000833333333333333-0.0127807812272869i</v>
      </c>
      <c r="M2958" t="str">
        <f t="shared" si="866"/>
        <v>0.005-0.00449719467783678i</v>
      </c>
      <c r="N2958">
        <f t="shared" si="867"/>
        <v>30.211790619109451</v>
      </c>
      <c r="O2958">
        <f t="shared" si="868"/>
        <v>9.865931510522234</v>
      </c>
      <c r="P2958" s="3">
        <f t="shared" si="869"/>
        <v>-9.865931510522234</v>
      </c>
      <c r="Q2958" s="3">
        <f t="shared" si="870"/>
        <v>-149.78820938089055</v>
      </c>
      <c r="R2958">
        <f t="shared" si="871"/>
        <v>30.211790619109451</v>
      </c>
      <c r="S2958">
        <f t="shared" si="872"/>
        <v>63.083471166108431</v>
      </c>
      <c r="T2958">
        <f t="shared" si="855"/>
        <v>-9.865931510522234</v>
      </c>
    </row>
    <row r="2959" spans="1:20" x14ac:dyDescent="0.25">
      <c r="A2959">
        <f t="shared" si="856"/>
        <v>397871.3266855753</v>
      </c>
      <c r="B2959">
        <f t="shared" si="873"/>
        <v>63323.188356539642</v>
      </c>
      <c r="C2959" t="str">
        <f t="shared" si="857"/>
        <v>-0.27547891029679-0.15973096423065i</v>
      </c>
      <c r="D2959" t="str">
        <f t="shared" si="858"/>
        <v>3.45197635316251-0.551778066255532i</v>
      </c>
      <c r="E2959" t="str">
        <f t="shared" si="859"/>
        <v>14.5198491867551-155.148721001011i</v>
      </c>
      <c r="F2959" t="str">
        <f t="shared" si="860"/>
        <v>2.90567080504561-2.46963205154894i</v>
      </c>
      <c r="G2959" t="str">
        <f t="shared" si="861"/>
        <v>0.998543217833008-0.0381400046238818i</v>
      </c>
      <c r="H2959" t="str">
        <f t="shared" si="862"/>
        <v>0.288172332948663-23.5194896468523i</v>
      </c>
      <c r="I2959" t="str">
        <f t="shared" si="863"/>
        <v>-0.387591839455998-0.467513682080141i</v>
      </c>
      <c r="K2959" t="str">
        <f t="shared" si="864"/>
        <v>0.00260436173916333-0.00388426470539121i</v>
      </c>
      <c r="L2959" t="str">
        <f t="shared" si="865"/>
        <v>0.000833333333333333-0.012732398114452i</v>
      </c>
      <c r="M2959" t="str">
        <f t="shared" si="866"/>
        <v>0.005-0.00448017003171624i</v>
      </c>
      <c r="N2959">
        <f t="shared" si="867"/>
        <v>30.106448472251344</v>
      </c>
      <c r="O2959">
        <f t="shared" si="868"/>
        <v>9.9395086248193305</v>
      </c>
      <c r="P2959" s="3">
        <f t="shared" si="869"/>
        <v>-9.9395086248193305</v>
      </c>
      <c r="Q2959" s="3">
        <f t="shared" si="870"/>
        <v>-149.89355152774866</v>
      </c>
      <c r="R2959">
        <f t="shared" si="871"/>
        <v>30.106448472251344</v>
      </c>
      <c r="S2959">
        <f t="shared" si="872"/>
        <v>63.323188356539639</v>
      </c>
      <c r="T2959">
        <f t="shared" si="855"/>
        <v>-9.9395086248193305</v>
      </c>
    </row>
    <row r="2960" spans="1:20" x14ac:dyDescent="0.25">
      <c r="A2960">
        <f t="shared" si="856"/>
        <v>399383.23772698053</v>
      </c>
      <c r="B2960">
        <f t="shared" si="873"/>
        <v>63563.816472294493</v>
      </c>
      <c r="C2960" t="str">
        <f t="shared" si="857"/>
        <v>-0.273444623983841-0.157891074037763i</v>
      </c>
      <c r="D2960" t="str">
        <f t="shared" si="858"/>
        <v>3.45177875406636-0.551951009925969i</v>
      </c>
      <c r="E2960" t="str">
        <f t="shared" si="859"/>
        <v>14.0120312170672-154.204348622831i</v>
      </c>
      <c r="F2960" t="str">
        <f t="shared" si="860"/>
        <v>2.90563857401609-2.46112362216267i</v>
      </c>
      <c r="G2960" t="str">
        <f t="shared" si="861"/>
        <v>0.998532141534943-0.0382845119674253i</v>
      </c>
      <c r="H2960" t="str">
        <f t="shared" si="862"/>
        <v>0.285742376867211-23.4277188935396i</v>
      </c>
      <c r="I2960" t="str">
        <f t="shared" si="863"/>
        <v>-0.38475565518164-0.465646086951039i</v>
      </c>
      <c r="K2960" t="str">
        <f t="shared" si="864"/>
        <v>0.0026026756402607-0.00387382523809368i</v>
      </c>
      <c r="L2960" t="str">
        <f t="shared" si="865"/>
        <v>0.000833333333333333-0.0126841981614385i</v>
      </c>
      <c r="M2960" t="str">
        <f t="shared" si="866"/>
        <v>0.005-0.00446320983434574i</v>
      </c>
      <c r="N2960">
        <f t="shared" si="867"/>
        <v>30.002788827657923</v>
      </c>
      <c r="O2960">
        <f t="shared" si="868"/>
        <v>10.012980740371081</v>
      </c>
      <c r="P2960" s="3">
        <f t="shared" si="869"/>
        <v>-10.012980740371081</v>
      </c>
      <c r="Q2960" s="3">
        <f t="shared" si="870"/>
        <v>-149.99721117234208</v>
      </c>
      <c r="R2960">
        <f t="shared" si="871"/>
        <v>30.002788827657923</v>
      </c>
      <c r="S2960">
        <f t="shared" si="872"/>
        <v>63.563816472294491</v>
      </c>
      <c r="T2960">
        <f t="shared" si="855"/>
        <v>-10.012980740371081</v>
      </c>
    </row>
    <row r="2961" spans="1:20" x14ac:dyDescent="0.25">
      <c r="A2961">
        <f t="shared" si="856"/>
        <v>400900.89403034304</v>
      </c>
      <c r="B2961">
        <f t="shared" si="873"/>
        <v>63805.358974889212</v>
      </c>
      <c r="C2961" t="str">
        <f t="shared" si="857"/>
        <v>-0.271422997335148-0.156080097061158i</v>
      </c>
      <c r="D2961" t="str">
        <f t="shared" si="858"/>
        <v>3.45157967324353-0.55213163270145i</v>
      </c>
      <c r="E2961" t="str">
        <f t="shared" si="859"/>
        <v>13.5153324719748-153.265328717415i</v>
      </c>
      <c r="F2961" t="str">
        <f t="shared" si="860"/>
        <v>2.90560609828857-2.45265057807439i</v>
      </c>
      <c r="G2961" t="str">
        <f t="shared" si="861"/>
        <v>0.998520981145608-0.0384295635887356i</v>
      </c>
      <c r="H2961" t="str">
        <f t="shared" si="862"/>
        <v>0.28333253699536-23.3363263671265i</v>
      </c>
      <c r="I2961" t="str">
        <f t="shared" si="863"/>
        <v>-0.381941519181061-0.463786615725962i</v>
      </c>
      <c r="K2961" t="str">
        <f t="shared" si="864"/>
        <v>0.00260098267907429-0.00386343480801941i</v>
      </c>
      <c r="L2961" t="str">
        <f t="shared" si="865"/>
        <v>0.000833333333333333-0.012636180674874i</v>
      </c>
      <c r="M2961" t="str">
        <f t="shared" si="866"/>
        <v>0.005-0.0044463138417471i</v>
      </c>
      <c r="N2961">
        <f t="shared" si="867"/>
        <v>29.90078546287873</v>
      </c>
      <c r="O2961">
        <f t="shared" si="868"/>
        <v>10.086346170899498</v>
      </c>
      <c r="P2961" s="3">
        <f t="shared" si="869"/>
        <v>-10.086346170899498</v>
      </c>
      <c r="Q2961" s="3">
        <f t="shared" si="870"/>
        <v>-150.09921453712127</v>
      </c>
      <c r="R2961">
        <f t="shared" si="871"/>
        <v>29.90078546287873</v>
      </c>
      <c r="S2961">
        <f t="shared" si="872"/>
        <v>63.805358974889209</v>
      </c>
      <c r="T2961">
        <f t="shared" si="855"/>
        <v>-10.086346170899498</v>
      </c>
    </row>
    <row r="2962" spans="1:20" x14ac:dyDescent="0.25">
      <c r="A2962">
        <f t="shared" si="856"/>
        <v>402424.31742765836</v>
      </c>
      <c r="B2962">
        <f t="shared" si="873"/>
        <v>64047.819338993795</v>
      </c>
      <c r="C2962" t="str">
        <f t="shared" si="857"/>
        <v>-0.26941414966079-0.154297513249609i</v>
      </c>
      <c r="D2962" t="str">
        <f t="shared" si="858"/>
        <v>3.45137909975722-0.552319934240422i</v>
      </c>
      <c r="E2962" t="str">
        <f t="shared" si="859"/>
        <v>13.0295342521454-152.331713654194i</v>
      </c>
      <c r="F2962" t="str">
        <f t="shared" si="860"/>
        <v>2.90557337601084-2.4442127971821i</v>
      </c>
      <c r="G2962" t="str">
        <f t="shared" si="861"/>
        <v>0.998509736028486-0.038575161500749i</v>
      </c>
      <c r="H2962" t="str">
        <f t="shared" si="862"/>
        <v>0.280942638990434-23.2453102749718i</v>
      </c>
      <c r="I2962" t="str">
        <f t="shared" si="863"/>
        <v>-0.379149255227124-0.46193522474159i</v>
      </c>
      <c r="K2962" t="str">
        <f t="shared" si="864"/>
        <v>0.0025992828044028-0.00385309320572885i</v>
      </c>
      <c r="L2962" t="str">
        <f t="shared" si="865"/>
        <v>0.000833333333333333-0.0125883449640107i</v>
      </c>
      <c r="M2962" t="str">
        <f t="shared" si="866"/>
        <v>0.005-0.00442948181086581i</v>
      </c>
      <c r="N2962">
        <f t="shared" si="867"/>
        <v>29.800412352441271</v>
      </c>
      <c r="O2962">
        <f t="shared" si="868"/>
        <v>10.159603303990288</v>
      </c>
      <c r="P2962" s="3">
        <f t="shared" si="869"/>
        <v>-10.159603303990288</v>
      </c>
      <c r="Q2962" s="3">
        <f t="shared" si="870"/>
        <v>-150.19958764755873</v>
      </c>
      <c r="R2962">
        <f t="shared" si="871"/>
        <v>29.800412352441271</v>
      </c>
      <c r="S2962">
        <f t="shared" si="872"/>
        <v>64.04781933899379</v>
      </c>
      <c r="T2962">
        <f t="shared" si="855"/>
        <v>-10.159603303990288</v>
      </c>
    </row>
    <row r="2963" spans="1:20" x14ac:dyDescent="0.25">
      <c r="A2963">
        <f t="shared" si="856"/>
        <v>403953.52983388345</v>
      </c>
      <c r="B2963">
        <f t="shared" si="873"/>
        <v>64291.201052481971</v>
      </c>
      <c r="C2963" t="str">
        <f t="shared" si="857"/>
        <v>-0.267418190113563-0.152542810273404i</v>
      </c>
      <c r="D2963" t="str">
        <f t="shared" si="858"/>
        <v>3.4511770225926-0.552515914279019i</v>
      </c>
      <c r="E2963" t="str">
        <f t="shared" si="859"/>
        <v>12.5544212135144-151.403551450188i</v>
      </c>
      <c r="F2963" t="str">
        <f t="shared" si="860"/>
        <v>2.90554040531671-2.43581015788863i</v>
      </c>
      <c r="G2963" t="str">
        <f t="shared" si="861"/>
        <v>0.998498405542273-0.0387213077234213i</v>
      </c>
      <c r="H2963" t="str">
        <f t="shared" si="862"/>
        <v>0.278572510204194-23.1546688355254i</v>
      </c>
      <c r="I2963" t="str">
        <f t="shared" si="863"/>
        <v>-0.376378688572693-0.460091870658301i</v>
      </c>
      <c r="K2963" t="str">
        <f t="shared" si="864"/>
        <v>0.0025975759652067-0.00384280022204016i</v>
      </c>
      <c r="L2963" t="str">
        <f t="shared" si="865"/>
        <v>0.000833333333333333-0.012540690340716i</v>
      </c>
      <c r="M2963" t="str">
        <f t="shared" si="866"/>
        <v>0.005-0.00441271349956744i</v>
      </c>
      <c r="N2963">
        <f t="shared" si="867"/>
        <v>29.701643671787508</v>
      </c>
      <c r="O2963">
        <f t="shared" si="868"/>
        <v>10.23275059929183</v>
      </c>
      <c r="P2963" s="3">
        <f t="shared" si="869"/>
        <v>-10.23275059929183</v>
      </c>
      <c r="Q2963" s="3">
        <f t="shared" si="870"/>
        <v>-150.29835632821249</v>
      </c>
      <c r="R2963">
        <f t="shared" si="871"/>
        <v>29.701643671787508</v>
      </c>
      <c r="S2963">
        <f t="shared" si="872"/>
        <v>64.291201052481966</v>
      </c>
      <c r="T2963">
        <f t="shared" si="855"/>
        <v>-10.23275059929183</v>
      </c>
    </row>
    <row r="2964" spans="1:20" x14ac:dyDescent="0.25">
      <c r="A2964">
        <f t="shared" si="856"/>
        <v>405488.55324725225</v>
      </c>
      <c r="B2964">
        <f t="shared" si="873"/>
        <v>64535.507616481402</v>
      </c>
      <c r="C2964" t="str">
        <f t="shared" si="857"/>
        <v>-0.265435218076032-0.150815483537276i</v>
      </c>
      <c r="D2964" t="str">
        <f t="shared" si="858"/>
        <v>3.45097343065618-0.552719572630692i</v>
      </c>
      <c r="E2964" t="str">
        <f t="shared" si="859"/>
        <v>12.0897813706516-150.48088593694i</v>
      </c>
      <c r="F2964" t="str">
        <f t="shared" si="860"/>
        <v>2.90550718432605-2.4274425390999i</v>
      </c>
      <c r="G2964" t="str">
        <f t="shared" si="861"/>
        <v>0.998486989040836-0.0388680042837478i</v>
      </c>
      <c r="H2964" t="str">
        <f t="shared" si="862"/>
        <v>0.276221979663925-23.0644002782359i</v>
      </c>
      <c r="I2964" t="str">
        <f t="shared" si="863"/>
        <v>-0.373629645937158-0.458256510456965i</v>
      </c>
      <c r="K2964" t="str">
        <f t="shared" si="864"/>
        <v>0.00259586211061088-0.00383255564802515i</v>
      </c>
      <c r="L2964" t="str">
        <f t="shared" si="865"/>
        <v>0.000833333333333333-0.012493216119462i</v>
      </c>
      <c r="M2964" t="str">
        <f t="shared" si="866"/>
        <v>0.005-0.00439600866663423i</v>
      </c>
      <c r="N2964">
        <f t="shared" si="867"/>
        <v>29.604453800904793</v>
      </c>
      <c r="O2964">
        <f t="shared" si="868"/>
        <v>10.305786586743579</v>
      </c>
      <c r="P2964" s="3">
        <f t="shared" si="869"/>
        <v>-10.305786586743579</v>
      </c>
      <c r="Q2964" s="3">
        <f t="shared" si="870"/>
        <v>-150.39554619909521</v>
      </c>
      <c r="R2964">
        <f t="shared" si="871"/>
        <v>29.604453800904793</v>
      </c>
      <c r="S2964">
        <f t="shared" si="872"/>
        <v>64.535507616481397</v>
      </c>
      <c r="T2964">
        <f t="shared" si="855"/>
        <v>-10.305786586743579</v>
      </c>
    </row>
    <row r="2965" spans="1:20" x14ac:dyDescent="0.25">
      <c r="A2965">
        <f t="shared" si="856"/>
        <v>407029.40974959178</v>
      </c>
      <c r="B2965">
        <f t="shared" si="873"/>
        <v>64780.742545424029</v>
      </c>
      <c r="C2965" t="str">
        <f t="shared" si="857"/>
        <v>-0.263465323536866-0.149115036184079i</v>
      </c>
      <c r="D2965" t="str">
        <f t="shared" si="858"/>
        <v>3.45076831277538-0.552930909185851i</v>
      </c>
      <c r="E2965" t="str">
        <f t="shared" si="859"/>
        <v>11.6354060961983-149.56375692275i</v>
      </c>
      <c r="F2965" t="str">
        <f t="shared" si="860"/>
        <v>2.90547371114451-2.41910982022309i</v>
      </c>
      <c r="G2965" t="str">
        <f t="shared" si="861"/>
        <v>0.998475485873185-0.0390152532157824i</v>
      </c>
      <c r="H2965" t="str">
        <f t="shared" si="862"/>
        <v>0.273890878053731-22.9745028434549i</v>
      </c>
      <c r="I2965" t="str">
        <f t="shared" si="863"/>
        <v>-0.370901955493002-0.456429101435632i</v>
      </c>
      <c r="K2965" t="str">
        <f t="shared" si="864"/>
        <v>0.00259414118990762-0.0038223592750047i</v>
      </c>
      <c r="L2965" t="str">
        <f t="shared" si="865"/>
        <v>0.000833333333333333-0.0124459216173163i</v>
      </c>
      <c r="M2965" t="str">
        <f t="shared" si="866"/>
        <v>0.005-0.00437936707176155i</v>
      </c>
      <c r="N2965">
        <f t="shared" si="867"/>
        <v>29.508817327637786</v>
      </c>
      <c r="O2965">
        <f t="shared" si="868"/>
        <v>10.378709864838271</v>
      </c>
      <c r="P2965" s="3">
        <f t="shared" si="869"/>
        <v>-10.378709864838271</v>
      </c>
      <c r="Q2965" s="3">
        <f t="shared" si="870"/>
        <v>-150.49118267236221</v>
      </c>
      <c r="R2965">
        <f t="shared" si="871"/>
        <v>29.508817327637786</v>
      </c>
      <c r="S2965">
        <f t="shared" si="872"/>
        <v>64.780742545424033</v>
      </c>
      <c r="T2965">
        <f t="shared" si="855"/>
        <v>-10.378709864838271</v>
      </c>
    </row>
    <row r="2966" spans="1:20" x14ac:dyDescent="0.25">
      <c r="A2966">
        <f t="shared" si="856"/>
        <v>408576.12150664022</v>
      </c>
      <c r="B2966">
        <f t="shared" si="873"/>
        <v>65026.909367096639</v>
      </c>
      <c r="C2966" t="str">
        <f t="shared" si="857"/>
        <v>-0.261508587456653-0.147440979090025i</v>
      </c>
      <c r="D2966" t="str">
        <f t="shared" si="858"/>
        <v>3.450561657698-0.553149923911492i</v>
      </c>
      <c r="E2966" t="str">
        <f t="shared" si="859"/>
        <v>11.1910901167273-148.652200350345i</v>
      </c>
      <c r="F2966" t="str">
        <f t="shared" si="860"/>
        <v>2.90543998386351-2.41081188116491i</v>
      </c>
      <c r="G2966" t="str">
        <f t="shared" si="861"/>
        <v>0.998463895383434-0.0391630565606568i</v>
      </c>
      <c r="H2966" t="str">
        <f t="shared" si="862"/>
        <v>0.271579037696091-22.8849747823458i</v>
      </c>
      <c r="I2966" t="str">
        <f t="shared" si="863"/>
        <v>-0.368195446852592-0.454609601206377i</v>
      </c>
      <c r="K2966" t="str">
        <f t="shared" si="864"/>
        <v>0.00259241315255945-0.00381221089454468i</v>
      </c>
      <c r="L2966" t="str">
        <f t="shared" si="865"/>
        <v>0.000833333333333333-0.0123988061539313i</v>
      </c>
      <c r="M2966" t="str">
        <f t="shared" si="866"/>
        <v>0.005-0.00436278847555444i</v>
      </c>
      <c r="N2966">
        <f t="shared" si="867"/>
        <v>29.414709050723872</v>
      </c>
      <c r="O2966">
        <f t="shared" si="868"/>
        <v>10.451519098912732</v>
      </c>
      <c r="P2966" s="3">
        <f t="shared" si="869"/>
        <v>-10.451519098912732</v>
      </c>
      <c r="Q2966" s="3">
        <f t="shared" si="870"/>
        <v>-150.58529094927613</v>
      </c>
      <c r="R2966">
        <f t="shared" si="871"/>
        <v>29.414709050723872</v>
      </c>
      <c r="S2966">
        <f t="shared" si="872"/>
        <v>65.026909367096636</v>
      </c>
      <c r="T2966">
        <f t="shared" si="855"/>
        <v>-10.451519098912732</v>
      </c>
    </row>
    <row r="2967" spans="1:20" x14ac:dyDescent="0.25">
      <c r="A2967">
        <f t="shared" si="856"/>
        <v>410128.71076836548</v>
      </c>
      <c r="B2967">
        <f t="shared" si="873"/>
        <v>65274.011622691607</v>
      </c>
      <c r="C2967" t="str">
        <f t="shared" si="857"/>
        <v>-0.25956508212322-0.145792830851859i</v>
      </c>
      <c r="D2967" t="str">
        <f t="shared" si="858"/>
        <v>3.45035345409161-0.553376616850823i</v>
      </c>
      <c r="E2967" t="str">
        <f t="shared" si="859"/>
        <v>10.7566315051995-147.746248449971i</v>
      </c>
      <c r="F2967" t="str">
        <f t="shared" si="860"/>
        <v>2.90540600056015-2.40254860232982i</v>
      </c>
      <c r="G2967" t="str">
        <f t="shared" si="861"/>
        <v>0.99845221691076-0.039311416366601i</v>
      </c>
      <c r="H2967" t="str">
        <f t="shared" si="862"/>
        <v>0.269286292533649-22.795814356791i</v>
      </c>
      <c r="I2967" t="str">
        <f t="shared" si="863"/>
        <v>-0.365509951055046-0.452797967692122i</v>
      </c>
      <c r="K2967" t="str">
        <f t="shared" si="864"/>
        <v>0.0025906779482022-0.00380211029845173i</v>
      </c>
      <c r="L2967" t="str">
        <f t="shared" si="865"/>
        <v>0.000833333333333333-0.0123518690515355i</v>
      </c>
      <c r="M2967" t="str">
        <f t="shared" si="866"/>
        <v>0.005-0.00434627263952425i</v>
      </c>
      <c r="N2967">
        <f t="shared" si="867"/>
        <v>29.322103982546366</v>
      </c>
      <c r="O2967">
        <f t="shared" si="868"/>
        <v>10.524213019472398</v>
      </c>
      <c r="P2967" s="3">
        <f t="shared" si="869"/>
        <v>-10.524213019472398</v>
      </c>
      <c r="Q2967" s="3">
        <f t="shared" si="870"/>
        <v>-150.67789601745363</v>
      </c>
      <c r="R2967">
        <f t="shared" si="871"/>
        <v>29.322103982546366</v>
      </c>
      <c r="S2967">
        <f t="shared" si="872"/>
        <v>65.274011622691603</v>
      </c>
      <c r="T2967">
        <f t="shared" si="855"/>
        <v>-10.524213019472398</v>
      </c>
    </row>
    <row r="2968" spans="1:20" x14ac:dyDescent="0.25">
      <c r="A2968">
        <f t="shared" si="856"/>
        <v>411687.19986928522</v>
      </c>
      <c r="B2968">
        <f t="shared" si="873"/>
        <v>65522.052866857834</v>
      </c>
      <c r="C2968" t="str">
        <f t="shared" si="857"/>
        <v>-0.257634871496694-0.144170117766596i</v>
      </c>
      <c r="D2968" t="str">
        <f t="shared" si="858"/>
        <v>3.45014369054312-0.553610988122896i</v>
      </c>
      <c r="E2968" t="str">
        <f t="shared" si="859"/>
        <v>10.331831670265-146.84592988802i</v>
      </c>
      <c r="F2968" t="str">
        <f t="shared" si="860"/>
        <v>2.905371759297-2.39431986461832i</v>
      </c>
      <c r="G2968" t="str">
        <f t="shared" si="861"/>
        <v>0.998440449789376-0.0394603346889617i</v>
      </c>
      <c r="H2968" t="str">
        <f t="shared" si="862"/>
        <v>0.26701247811124-22.7070198393022i</v>
      </c>
      <c r="I2968" t="str">
        <f t="shared" si="863"/>
        <v>-0.362845300553277-0.450994159123516i</v>
      </c>
      <c r="K2968" t="str">
        <f t="shared" si="864"/>
        <v>0.00258893552664797-0.00379205727876891i</v>
      </c>
      <c r="L2968" t="str">
        <f t="shared" si="865"/>
        <v>0.000833333333333333-0.0123051096349228i</v>
      </c>
      <c r="M2968" t="str">
        <f t="shared" si="866"/>
        <v>0.005-0.00432981932608512i</v>
      </c>
      <c r="N2968">
        <f t="shared" si="867"/>
        <v>29.230977351623238</v>
      </c>
      <c r="O2968">
        <f t="shared" si="868"/>
        <v>10.596790420545922</v>
      </c>
      <c r="P2968" s="3">
        <f t="shared" si="869"/>
        <v>-10.596790420545922</v>
      </c>
      <c r="Q2968" s="3">
        <f t="shared" si="870"/>
        <v>-150.76902264837676</v>
      </c>
      <c r="R2968">
        <f t="shared" si="871"/>
        <v>29.230977351623238</v>
      </c>
      <c r="S2968">
        <f t="shared" si="872"/>
        <v>65.522052866857834</v>
      </c>
      <c r="T2968">
        <f t="shared" si="855"/>
        <v>-10.596790420545922</v>
      </c>
    </row>
    <row r="2969" spans="1:20" x14ac:dyDescent="0.25">
      <c r="A2969">
        <f t="shared" si="856"/>
        <v>413251.6112287885</v>
      </c>
      <c r="B2969">
        <f t="shared" si="873"/>
        <v>65771.03666775189</v>
      </c>
      <c r="C2969" t="str">
        <f t="shared" si="857"/>
        <v>-0.255718011544377-0.142572373804299i</v>
      </c>
      <c r="D2969" t="str">
        <f t="shared" si="858"/>
        <v>3.44993235555821-0.553853037922231i</v>
      </c>
      <c r="E2969" t="str">
        <f t="shared" si="859"/>
        <v>9.91649534263837-145.951269911225i</v>
      </c>
      <c r="F2969" t="str">
        <f t="shared" si="860"/>
        <v>2.90533725812215-2.38612554942517i</v>
      </c>
      <c r="G2969" t="str">
        <f t="shared" si="861"/>
        <v>0.998428593348483-0.0396098135902227i</v>
      </c>
      <c r="H2969" t="str">
        <f t="shared" si="862"/>
        <v>0.26475743155813-22.6185895129301i</v>
      </c>
      <c r="I2969" t="str">
        <f t="shared" si="863"/>
        <v>-0.360201329201141-0.449198134035866i</v>
      </c>
      <c r="K2969" t="str">
        <f t="shared" si="864"/>
        <v>0.00258718583788822-0.00378205162777173i</v>
      </c>
      <c r="L2969" t="str">
        <f t="shared" si="865"/>
        <v>0.000833333333333333-0.0122585272314433i</v>
      </c>
      <c r="M2969" t="str">
        <f t="shared" si="866"/>
        <v>0.005-0.00431342829855064i</v>
      </c>
      <c r="N2969">
        <f t="shared" si="867"/>
        <v>29.141304604845999</v>
      </c>
      <c r="O2969">
        <f t="shared" si="868"/>
        <v>10.669250158072039</v>
      </c>
      <c r="P2969" s="3">
        <f t="shared" si="869"/>
        <v>-10.669250158072039</v>
      </c>
      <c r="Q2969" s="3">
        <f t="shared" si="870"/>
        <v>-150.858695395154</v>
      </c>
      <c r="R2969">
        <f t="shared" si="871"/>
        <v>29.141304604845999</v>
      </c>
      <c r="S2969">
        <f t="shared" si="872"/>
        <v>65.771036667751886</v>
      </c>
      <c r="T2969">
        <f t="shared" si="855"/>
        <v>-10.669250158072039</v>
      </c>
    </row>
    <row r="2970" spans="1:20" x14ac:dyDescent="0.25">
      <c r="A2970">
        <f t="shared" si="856"/>
        <v>414821.96735145786</v>
      </c>
      <c r="B2970">
        <f t="shared" si="873"/>
        <v>66020.966607089344</v>
      </c>
      <c r="C2970" t="str">
        <f t="shared" si="857"/>
        <v>-0.253814550565643-0.14099914057438i</v>
      </c>
      <c r="D2970" t="str">
        <f t="shared" si="858"/>
        <v>3.44971943756079-0.554102766518434i</v>
      </c>
      <c r="E2970" t="str">
        <f t="shared" si="859"/>
        <v>9.51043055873038-145.062290486522i</v>
      </c>
      <c r="F2970" t="str">
        <f t="shared" si="860"/>
        <v>2.90530249506895-2.37796553863767i</v>
      </c>
      <c r="G2970" t="str">
        <f t="shared" si="861"/>
        <v>0.998416646912244-0.039759855140024i</v>
      </c>
      <c r="H2970" t="str">
        <f t="shared" si="862"/>
        <v>0.262520991570504-22.5305216711759i</v>
      </c>
      <c r="I2970" t="str">
        <f t="shared" si="863"/>
        <v>-0.357577872240732-0.447409851266074i</v>
      </c>
      <c r="K2970" t="str">
        <f t="shared" si="864"/>
        <v>0.00258542883209689-0.00377209313796385i</v>
      </c>
      <c r="L2970" t="str">
        <f t="shared" si="865"/>
        <v>0.000833333333333333-0.0122121211709935i</v>
      </c>
      <c r="M2970" t="str">
        <f t="shared" si="866"/>
        <v>0.005-0.00429709932113033i</v>
      </c>
      <c r="N2970">
        <f t="shared" si="867"/>
        <v>29.053061409475646</v>
      </c>
      <c r="O2970">
        <f t="shared" si="868"/>
        <v>10.741591148317461</v>
      </c>
      <c r="P2970" s="3">
        <f t="shared" si="869"/>
        <v>-10.741591148317461</v>
      </c>
      <c r="Q2970" s="3">
        <f t="shared" si="870"/>
        <v>-150.94693859052435</v>
      </c>
      <c r="R2970">
        <f t="shared" si="871"/>
        <v>29.053061409475646</v>
      </c>
      <c r="S2970">
        <f t="shared" si="872"/>
        <v>66.020966607089349</v>
      </c>
      <c r="T2970">
        <f t="shared" si="855"/>
        <v>-10.741591148317461</v>
      </c>
    </row>
    <row r="2971" spans="1:20" x14ac:dyDescent="0.25">
      <c r="A2971">
        <f t="shared" si="856"/>
        <v>416398.29082739342</v>
      </c>
      <c r="B2971">
        <f t="shared" si="873"/>
        <v>66271.846280196289</v>
      </c>
      <c r="C2971" t="str">
        <f t="shared" si="857"/>
        <v>-0.251924529506996-0.139449967285888i</v>
      </c>
      <c r="D2971" t="str">
        <f t="shared" si="858"/>
        <v>3.4495049248925-0.554360174255816i</v>
      </c>
      <c r="E2971" t="str">
        <f t="shared" si="859"/>
        <v>9.11344864175518-144.179010436624i</v>
      </c>
      <c r="F2971" t="str">
        <f t="shared" si="860"/>
        <v>2.90526746815599-2.36983971463393i</v>
      </c>
      <c r="G2971" t="str">
        <f t="shared" si="861"/>
        <v>0.998404609799736-0.0399104614151809i</v>
      </c>
      <c r="H2971" t="str">
        <f t="shared" si="862"/>
        <v>0.260302998394161-22.4428146179033i</v>
      </c>
      <c r="I2971" t="str">
        <f t="shared" si="863"/>
        <v>-0.354974766289799-0.445629269949637i</v>
      </c>
      <c r="K2971" t="str">
        <f t="shared" si="864"/>
        <v>0.00258366445963357-0.00376218160207315i</v>
      </c>
      <c r="L2971" t="str">
        <f t="shared" si="865"/>
        <v>0.000833333333333333-0.0121658907860067i</v>
      </c>
      <c r="M2971" t="str">
        <f t="shared" si="866"/>
        <v>0.005-0.00428083215892641i</v>
      </c>
      <c r="N2971">
        <f t="shared" si="867"/>
        <v>28.966223654909214</v>
      </c>
      <c r="O2971">
        <f t="shared" si="868"/>
        <v>10.813812366326301</v>
      </c>
      <c r="P2971" s="3">
        <f t="shared" si="869"/>
        <v>-10.813812366326301</v>
      </c>
      <c r="Q2971" s="3">
        <f t="shared" si="870"/>
        <v>-151.03377634509079</v>
      </c>
      <c r="R2971">
        <f t="shared" si="871"/>
        <v>28.966223654909214</v>
      </c>
      <c r="S2971">
        <f t="shared" si="872"/>
        <v>66.271846280196286</v>
      </c>
      <c r="T2971">
        <f t="shared" si="855"/>
        <v>-10.813812366326301</v>
      </c>
    </row>
    <row r="2972" spans="1:20" x14ac:dyDescent="0.25">
      <c r="A2972">
        <f t="shared" si="856"/>
        <v>417980.60433253751</v>
      </c>
      <c r="B2972">
        <f t="shared" si="873"/>
        <v>66523.679296061033</v>
      </c>
      <c r="C2972" t="str">
        <f t="shared" si="857"/>
        <v>-0.250047982267458-0.137924410702228i</v>
      </c>
      <c r="D2972" t="str">
        <f t="shared" si="858"/>
        <v>3.44928880581205-0.554625261552996i</v>
      </c>
      <c r="E2972" t="str">
        <f t="shared" si="859"/>
        <v>8.72536418049378-143.301445571413i</v>
      </c>
      <c r="F2972" t="str">
        <f t="shared" si="860"/>
        <v>2.90523217538695-2.36174796028113i</v>
      </c>
      <c r="G2972" t="str">
        <f t="shared" si="861"/>
        <v>0.998392481324921-0.0400616344997042i</v>
      </c>
      <c r="H2972" t="str">
        <f t="shared" si="862"/>
        <v>0.258103293807449-22.3554666672523i</v>
      </c>
      <c r="I2972" t="str">
        <f t="shared" si="863"/>
        <v>-0.352391849329299-0.443856349517684i</v>
      </c>
      <c r="K2972" t="str">
        <f t="shared" si="864"/>
        <v>0.00258189267104676-0.00375231681304753i</v>
      </c>
      <c r="L2972" t="str">
        <f t="shared" si="865"/>
        <v>0.000833333333333333-0.0121198354114432i</v>
      </c>
      <c r="M2972" t="str">
        <f t="shared" si="866"/>
        <v>0.005-0.00426462657793027i</v>
      </c>
      <c r="N2972">
        <f t="shared" si="867"/>
        <v>28.880767454229385</v>
      </c>
      <c r="O2972">
        <f t="shared" si="868"/>
        <v>10.885912844400941</v>
      </c>
      <c r="P2972" s="3">
        <f t="shared" si="869"/>
        <v>-10.885912844400941</v>
      </c>
      <c r="Q2972" s="3">
        <f t="shared" si="870"/>
        <v>-151.11923254577061</v>
      </c>
      <c r="R2972">
        <f t="shared" si="871"/>
        <v>28.880767454229385</v>
      </c>
      <c r="S2972">
        <f t="shared" si="872"/>
        <v>66.523679296061033</v>
      </c>
      <c r="T2972">
        <f t="shared" si="855"/>
        <v>-10.885912844400941</v>
      </c>
    </row>
    <row r="2973" spans="1:20" x14ac:dyDescent="0.25">
      <c r="A2973">
        <f t="shared" si="856"/>
        <v>419568.93062900123</v>
      </c>
      <c r="B2973">
        <f t="shared" si="873"/>
        <v>66776.469277386073</v>
      </c>
      <c r="C2973" t="str">
        <f t="shared" si="857"/>
        <v>-0.248184935994519-0.136422035090726i</v>
      </c>
      <c r="D2973" t="str">
        <f t="shared" si="858"/>
        <v>3.44907106849488-0.554898028902539i</v>
      </c>
      <c r="E2973" t="str">
        <f t="shared" si="859"/>
        <v>8.34599500588612-142.42960881521i</v>
      </c>
      <c r="F2973" t="str">
        <f t="shared" si="860"/>
        <v>2.90519661475047-2.35369015893384i</v>
      </c>
      <c r="G2973" t="str">
        <f t="shared" si="861"/>
        <v>0.998380260796603-0.0402133764848193i</v>
      </c>
      <c r="H2973" t="str">
        <f t="shared" si="862"/>
        <v>0.255921721104377-22.2684761435523i</v>
      </c>
      <c r="I2973" t="str">
        <f t="shared" si="863"/>
        <v>-0.349828960691068-0.442091049694022i</v>
      </c>
      <c r="K2973" t="str">
        <f t="shared" si="864"/>
        <v>0.00258011341707706-0.00374249856405109i</v>
      </c>
      <c r="L2973" t="str">
        <f t="shared" si="865"/>
        <v>0.000833333333333333-0.012073954384781i</v>
      </c>
      <c r="M2973" t="str">
        <f t="shared" si="866"/>
        <v>0.005-0.0042484823450192i</v>
      </c>
      <c r="N2973">
        <f t="shared" si="867"/>
        <v>28.796669145541557</v>
      </c>
      <c r="O2973">
        <f t="shared" si="868"/>
        <v>10.957891670612776</v>
      </c>
      <c r="P2973" s="3">
        <f t="shared" si="869"/>
        <v>-10.957891670612776</v>
      </c>
      <c r="Q2973" s="3">
        <f t="shared" si="870"/>
        <v>-151.20333085445844</v>
      </c>
      <c r="R2973">
        <f t="shared" si="871"/>
        <v>28.796669145541557</v>
      </c>
      <c r="S2973">
        <f t="shared" si="872"/>
        <v>66.77646927738607</v>
      </c>
      <c r="T2973">
        <f t="shared" si="855"/>
        <v>-10.957891670612776</v>
      </c>
    </row>
    <row r="2974" spans="1:20" x14ac:dyDescent="0.25">
      <c r="A2974">
        <f t="shared" si="856"/>
        <v>421163.2925653914</v>
      </c>
      <c r="B2974">
        <f t="shared" si="873"/>
        <v>67030.219860640136</v>
      </c>
      <c r="C2974" t="str">
        <f t="shared" si="857"/>
        <v>-0.246335411370726-0.134942412167456i</v>
      </c>
      <c r="D2974" t="str">
        <f t="shared" si="858"/>
        <v>3.44885170103245-0.55517847687054i</v>
      </c>
      <c r="E2974" t="str">
        <f t="shared" si="859"/>
        <v>7.97516216564673-141.563510330012i</v>
      </c>
      <c r="F2974" t="str">
        <f t="shared" si="860"/>
        <v>2.90516078422017-2.3456661944323i</v>
      </c>
      <c r="G2974" t="str">
        <f t="shared" si="861"/>
        <v>0.998367947518391-0.0403656894689854i</v>
      </c>
      <c r="H2974" t="str">
        <f t="shared" si="862"/>
        <v>0.253758125077999-22.1818413812388i</v>
      </c>
      <c r="I2974" t="str">
        <f t="shared" si="863"/>
        <v>-0.347285941045642-0.440333330492286i</v>
      </c>
      <c r="K2974" t="str">
        <f t="shared" si="864"/>
        <v>0.00257832664866051-0.00373272664845989i</v>
      </c>
      <c r="L2974" t="str">
        <f t="shared" si="865"/>
        <v>0.000833333333333333-0.0120282470460062i</v>
      </c>
      <c r="M2974" t="str">
        <f t="shared" si="866"/>
        <v>0.005-0.00423239922795298i</v>
      </c>
      <c r="N2974">
        <f t="shared" si="867"/>
        <v>28.713905293122252</v>
      </c>
      <c r="O2974">
        <f t="shared" si="868"/>
        <v>11.029747987345171</v>
      </c>
      <c r="P2974" s="3">
        <f t="shared" si="869"/>
        <v>-11.029747987345171</v>
      </c>
      <c r="Q2974" s="3">
        <f t="shared" si="870"/>
        <v>-151.28609470687775</v>
      </c>
      <c r="R2974">
        <f t="shared" si="871"/>
        <v>28.713905293122252</v>
      </c>
      <c r="S2974">
        <f t="shared" si="872"/>
        <v>67.03021986064013</v>
      </c>
      <c r="T2974">
        <f t="shared" si="855"/>
        <v>-11.029747987345171</v>
      </c>
    </row>
    <row r="2975" spans="1:20" x14ac:dyDescent="0.25">
      <c r="A2975">
        <f t="shared" si="856"/>
        <v>422763.71307713992</v>
      </c>
      <c r="B2975">
        <f t="shared" si="873"/>
        <v>67284.934696110577</v>
      </c>
      <c r="C2975" t="str">
        <f t="shared" si="857"/>
        <v>-0.244499422891214-0.133485121037635i</v>
      </c>
      <c r="D2975" t="str">
        <f t="shared" si="858"/>
        <v>3.44863069143171-0.555466606096233i</v>
      </c>
      <c r="E2975" t="str">
        <f t="shared" si="859"/>
        <v>7.6126898970185-140.703157634768i</v>
      </c>
      <c r="F2975" t="str">
        <f t="shared" si="860"/>
        <v>2.90512468175439-2.33767595110067i</v>
      </c>
      <c r="G2975" t="str">
        <f t="shared" si="861"/>
        <v>0.99835554078866-0.0405185755579152i</v>
      </c>
      <c r="H2975" t="str">
        <f t="shared" si="862"/>
        <v>0.25161235200395-22.0955607247673i</v>
      </c>
      <c r="I2975" t="str">
        <f t="shared" si="863"/>
        <v>-0.344762632390147-0.438583152213018i</v>
      </c>
      <c r="K2975" t="str">
        <f t="shared" si="864"/>
        <v>0.00257653231693203-0.00372300085985829i</v>
      </c>
      <c r="L2975" t="str">
        <f t="shared" si="865"/>
        <v>0.000833333333333333-0.0119827127376033i</v>
      </c>
      <c r="M2975" t="str">
        <f t="shared" si="866"/>
        <v>0.005-0.00421637699537059i</v>
      </c>
      <c r="N2975">
        <f t="shared" si="867"/>
        <v>28.632452688364481</v>
      </c>
      <c r="O2975">
        <f t="shared" si="868"/>
        <v>11.101480989866392</v>
      </c>
      <c r="P2975" s="3">
        <f t="shared" si="869"/>
        <v>-11.101480989866392</v>
      </c>
      <c r="Q2975" s="3">
        <f t="shared" si="870"/>
        <v>-151.36754731163552</v>
      </c>
      <c r="R2975">
        <f t="shared" si="871"/>
        <v>28.632452688364481</v>
      </c>
      <c r="S2975">
        <f t="shared" si="872"/>
        <v>67.284934696110582</v>
      </c>
      <c r="T2975">
        <f t="shared" si="855"/>
        <v>-11.101480989866392</v>
      </c>
    </row>
    <row r="2976" spans="1:20" x14ac:dyDescent="0.25">
      <c r="A2976">
        <f t="shared" si="856"/>
        <v>424370.21518683305</v>
      </c>
      <c r="B2976">
        <f t="shared" si="873"/>
        <v>67540.617447955796</v>
      </c>
      <c r="C2976" t="str">
        <f t="shared" si="857"/>
        <v>-0.242676979132302-0.132049748132061i</v>
      </c>
      <c r="D2976" t="str">
        <f t="shared" si="858"/>
        <v>3.44840802761465-0.555762417291608i</v>
      </c>
      <c r="E2976" t="str">
        <f t="shared" si="859"/>
        <v>7.25840559787294-139.848555720802i</v>
      </c>
      <c r="F2976" t="str">
        <f t="shared" si="860"/>
        <v>2.90508830529609-2.32971931374542i</v>
      </c>
      <c r="G2976" t="str">
        <f t="shared" si="861"/>
        <v>0.998343039900514-0.0406720368645944i</v>
      </c>
      <c r="H2976" t="str">
        <f t="shared" si="862"/>
        <v>0.249484249624234-22.009632528532i</v>
      </c>
      <c r="I2976" t="str">
        <f t="shared" si="863"/>
        <v>-0.342258878036387-0.436840475440876i</v>
      </c>
      <c r="K2976" t="str">
        <f t="shared" si="864"/>
        <v>0.00257473037322874-0.00371332099203485i</v>
      </c>
      <c r="L2976" t="str">
        <f t="shared" si="865"/>
        <v>0.000833333333333333-0.011937350804546i</v>
      </c>
      <c r="M2976" t="str">
        <f t="shared" si="866"/>
        <v>0.005-0.00420041541678679i</v>
      </c>
      <c r="N2976">
        <f t="shared" si="867"/>
        <v>28.552288350556381</v>
      </c>
      <c r="O2976">
        <f t="shared" si="868"/>
        <v>11.173089924932327</v>
      </c>
      <c r="P2976" s="3">
        <f t="shared" si="869"/>
        <v>-11.173089924932327</v>
      </c>
      <c r="Q2976" s="3">
        <f t="shared" si="870"/>
        <v>-151.44771164944362</v>
      </c>
      <c r="R2976">
        <f t="shared" si="871"/>
        <v>28.552288350556381</v>
      </c>
      <c r="S2976">
        <f t="shared" si="872"/>
        <v>67.540617447955796</v>
      </c>
      <c r="T2976">
        <f t="shared" si="855"/>
        <v>-11.173089924932327</v>
      </c>
    </row>
    <row r="2977" spans="1:20" x14ac:dyDescent="0.25">
      <c r="A2977">
        <f t="shared" si="856"/>
        <v>425982.82200454309</v>
      </c>
      <c r="B2977">
        <f t="shared" si="873"/>
        <v>67797.271794258035</v>
      </c>
      <c r="C2977" t="str">
        <f t="shared" si="857"/>
        <v>-0.240868083011355-0.130635887139827i</v>
      </c>
      <c r="D2977" t="str">
        <f t="shared" si="858"/>
        <v>3.4481836974176-0.556065911240992i</v>
      </c>
      <c r="E2977" t="str">
        <f t="shared" si="859"/>
        <v>6.91213979626443-138.999707163443i</v>
      </c>
      <c r="F2977" t="str">
        <f t="shared" si="860"/>
        <v>2.90505165277283-2.32179616765357i</v>
      </c>
      <c r="G2977" t="str">
        <f t="shared" si="861"/>
        <v>0.998330444141745-0.0408260755093007i</v>
      </c>
      <c r="H2977" t="str">
        <f t="shared" si="862"/>
        <v>0.247373667131182-21.9240551567823i</v>
      </c>
      <c r="I2977" t="str">
        <f t="shared" si="863"/>
        <v>-0.339774522598981-0.435105261041834i</v>
      </c>
      <c r="K2977" t="str">
        <f t="shared" si="864"/>
        <v>0.00257292076909345-0.00370368683897863i</v>
      </c>
      <c r="L2977" t="str">
        <f t="shared" si="865"/>
        <v>0.000833333333333333-0.0118921605942877i</v>
      </c>
      <c r="M2977" t="str">
        <f t="shared" si="866"/>
        <v>0.005-0.00418451426258894i</v>
      </c>
      <c r="N2977">
        <f t="shared" si="867"/>
        <v>28.47338952748288</v>
      </c>
      <c r="O2977">
        <f t="shared" si="868"/>
        <v>11.244574089420095</v>
      </c>
      <c r="P2977" s="3">
        <f t="shared" si="869"/>
        <v>-11.244574089420095</v>
      </c>
      <c r="Q2977" s="3">
        <f t="shared" si="870"/>
        <v>-151.52661047251712</v>
      </c>
      <c r="R2977">
        <f t="shared" si="871"/>
        <v>28.47338952748288</v>
      </c>
      <c r="S2977">
        <f t="shared" si="872"/>
        <v>67.797271794258037</v>
      </c>
      <c r="T2977">
        <f t="shared" si="855"/>
        <v>-11.244574089420095</v>
      </c>
    </row>
    <row r="2978" spans="1:20" x14ac:dyDescent="0.25">
      <c r="A2978">
        <f t="shared" si="856"/>
        <v>427601.5567281603</v>
      </c>
      <c r="B2978">
        <f t="shared" si="873"/>
        <v>68054.901427076213</v>
      </c>
      <c r="C2978" t="str">
        <f t="shared" si="857"/>
        <v>-0.239072732038132-0.129243138937715i</v>
      </c>
      <c r="D2978" t="str">
        <f t="shared" si="858"/>
        <v>3.44795768859083-0.556377088800658i</v>
      </c>
      <c r="E2978" t="str">
        <f t="shared" si="859"/>
        <v>6.57372611859347-138.156612229964i</v>
      </c>
      <c r="F2978" t="str">
        <f t="shared" si="860"/>
        <v>2.90501472209657-2.31390639859102i</v>
      </c>
      <c r="G2978" t="str">
        <f t="shared" si="861"/>
        <v>0.998317752794795-0.0409806936196237i</v>
      </c>
      <c r="H2978" t="str">
        <f t="shared" si="862"/>
        <v>0.24528045515164-21.8388269835422i</v>
      </c>
      <c r="I2978" t="str">
        <f t="shared" si="863"/>
        <v>-0.337309411983671-0.433377470160419i</v>
      </c>
      <c r="K2978" t="str">
        <f t="shared" si="864"/>
        <v>0.00257110345627822-0.00369409819487523i</v>
      </c>
      <c r="L2978" t="str">
        <f t="shared" si="865"/>
        <v>0.000833333333333333-0.0118471414567521i</v>
      </c>
      <c r="M2978" t="str">
        <f t="shared" si="866"/>
        <v>0.005-0.00416867330403362i</v>
      </c>
      <c r="N2978">
        <f t="shared" si="867"/>
        <v>28.395733695870689</v>
      </c>
      <c r="O2978">
        <f t="shared" si="868"/>
        <v>11.315932828990345</v>
      </c>
      <c r="P2978" s="3">
        <f t="shared" si="869"/>
        <v>-11.315932828990345</v>
      </c>
      <c r="Q2978" s="3">
        <f t="shared" si="870"/>
        <v>-151.60426630412931</v>
      </c>
      <c r="R2978">
        <f t="shared" si="871"/>
        <v>28.395733695870689</v>
      </c>
      <c r="S2978">
        <f t="shared" si="872"/>
        <v>68.054901427076217</v>
      </c>
      <c r="T2978">
        <f t="shared" si="855"/>
        <v>-11.315932828990345</v>
      </c>
    </row>
    <row r="2979" spans="1:20" x14ac:dyDescent="0.25">
      <c r="A2979">
        <f t="shared" si="856"/>
        <v>429226.44264372729</v>
      </c>
      <c r="B2979">
        <f t="shared" si="873"/>
        <v>68313.510052499099</v>
      </c>
      <c r="C2979" t="str">
        <f t="shared" si="857"/>
        <v>-0.237290918557791-0.127871111516495i</v>
      </c>
      <c r="D2979" t="str">
        <f t="shared" si="858"/>
        <v>3.44772998879789-0.556695950898409i</v>
      </c>
      <c r="E2979" t="str">
        <f t="shared" si="859"/>
        <v>6.24300125650003-137.31926898391i</v>
      </c>
      <c r="F2979" t="str">
        <f t="shared" si="860"/>
        <v>2.90497751116359-2.30604989280091i</v>
      </c>
      <c r="G2979" t="str">
        <f t="shared" si="861"/>
        <v>0.998304965136715-0.0411358933304834i</v>
      </c>
      <c r="H2979" t="str">
        <f t="shared" si="862"/>
        <v>0.243204465731336-21.7539463925295i</v>
      </c>
      <c r="I2979" t="str">
        <f t="shared" si="863"/>
        <v>-0.334863393375726-0.431657064216994i</v>
      </c>
      <c r="K2979" t="str">
        <f t="shared" si="864"/>
        <v>0.00256927838674778-0.00368455485410314i</v>
      </c>
      <c r="L2979" t="str">
        <f t="shared" si="865"/>
        <v>0.000833333333333333-0.0118022927443237i</v>
      </c>
      <c r="M2979" t="str">
        <f t="shared" si="866"/>
        <v>0.005-0.0041528923132433i</v>
      </c>
      <c r="N2979">
        <f t="shared" si="867"/>
        <v>28.319298561672895</v>
      </c>
      <c r="O2979">
        <f t="shared" si="868"/>
        <v>11.387165536779829</v>
      </c>
      <c r="P2979" s="3">
        <f t="shared" si="869"/>
        <v>-11.387165536779829</v>
      </c>
      <c r="Q2979" s="3">
        <f t="shared" si="870"/>
        <v>-151.68070143832711</v>
      </c>
      <c r="R2979">
        <f t="shared" si="871"/>
        <v>28.319298561672895</v>
      </c>
      <c r="S2979">
        <f t="shared" si="872"/>
        <v>68.313510052499097</v>
      </c>
      <c r="T2979">
        <f t="shared" si="855"/>
        <v>-11.387165536779829</v>
      </c>
    </row>
    <row r="2980" spans="1:20" x14ac:dyDescent="0.25">
      <c r="A2980">
        <f t="shared" si="856"/>
        <v>430857.50312577351</v>
      </c>
      <c r="B2980">
        <f t="shared" si="873"/>
        <v>68573.101390698605</v>
      </c>
      <c r="C2980" t="str">
        <f t="shared" si="857"/>
        <v>-0.235522629985749-0.126519419904511i</v>
      </c>
      <c r="D2980" t="str">
        <f t="shared" si="858"/>
        <v>3.447500585615-0.557022498533165i</v>
      </c>
      <c r="E2980" t="str">
        <f t="shared" si="859"/>
        <v>5.91980493262186-136.487673385901i</v>
      </c>
      <c r="F2980" t="str">
        <f t="shared" si="860"/>
        <v>2.90494001785439-2.29822653700192i</v>
      </c>
      <c r="G2980" t="str">
        <f t="shared" si="861"/>
        <v>0.998292080439127-0.0412916767841507i</v>
      </c>
      <c r="H2980" t="str">
        <f t="shared" si="862"/>
        <v>0.241145552319456-21.6694117770764i</v>
      </c>
      <c r="I2980" t="str">
        <f t="shared" si="863"/>
        <v>-0.332436315228466-0.429944004905067i</v>
      </c>
      <c r="K2980" t="str">
        <f t="shared" si="864"/>
        <v>0.00256744551268331-0.00367505661122993i</v>
      </c>
      <c r="L2980" t="str">
        <f t="shared" si="865"/>
        <v>0.000833333333333333-0.0117576138118387i</v>
      </c>
      <c r="M2980" t="str">
        <f t="shared" si="866"/>
        <v>0.005-0.00413717106320312i</v>
      </c>
      <c r="N2980">
        <f t="shared" si="867"/>
        <v>28.244062060218681</v>
      </c>
      <c r="O2980">
        <f t="shared" si="868"/>
        <v>11.4582716521225</v>
      </c>
      <c r="P2980" s="3">
        <f t="shared" si="869"/>
        <v>-11.4582716521225</v>
      </c>
      <c r="Q2980" s="3">
        <f t="shared" si="870"/>
        <v>-151.75593793978132</v>
      </c>
      <c r="R2980">
        <f t="shared" si="871"/>
        <v>28.244062060218681</v>
      </c>
      <c r="S2980">
        <f t="shared" si="872"/>
        <v>68.573101390698611</v>
      </c>
      <c r="T2980">
        <f t="shared" si="855"/>
        <v>-11.4582716521225</v>
      </c>
    </row>
    <row r="2981" spans="1:20" x14ac:dyDescent="0.25">
      <c r="A2981">
        <f t="shared" si="856"/>
        <v>432494.76163765142</v>
      </c>
      <c r="B2981">
        <f t="shared" si="873"/>
        <v>68833.679175983256</v>
      </c>
      <c r="C2981" t="str">
        <f t="shared" si="857"/>
        <v>-0.233767849034646-0.125187686088735i</v>
      </c>
      <c r="D2981" t="str">
        <f t="shared" si="858"/>
        <v>3.44726946653065-0.557356732774563i</v>
      </c>
      <c r="E2981" t="str">
        <f t="shared" si="859"/>
        <v>5.60397986531808-135.661819391004i</v>
      </c>
      <c r="F2981" t="str">
        <f t="shared" si="860"/>
        <v>2.90490224003353-2.29043621838661i</v>
      </c>
      <c r="G2981" t="str">
        <f t="shared" si="861"/>
        <v>0.99827909796818-0.0414480461302653i</v>
      </c>
      <c r="H2981" t="str">
        <f t="shared" si="862"/>
        <v>0.239103569753393-21.5852215400502i</v>
      </c>
      <c r="I2981" t="str">
        <f t="shared" si="863"/>
        <v>-0.330028027251897-0.428238254188617i</v>
      </c>
      <c r="K2981" t="str">
        <f t="shared" si="864"/>
        <v>0.00256560478648596-0.00366560326100872i</v>
      </c>
      <c r="L2981" t="str">
        <f t="shared" si="865"/>
        <v>0.000833333333333333-0.0117131040165757i</v>
      </c>
      <c r="M2981" t="str">
        <f t="shared" si="866"/>
        <v>0.005-0.00412150932775765i</v>
      </c>
      <c r="N2981">
        <f t="shared" si="867"/>
        <v>28.170002356212876</v>
      </c>
      <c r="O2981">
        <f t="shared" si="868"/>
        <v>11.529250659298686</v>
      </c>
      <c r="P2981" s="3">
        <f t="shared" si="869"/>
        <v>-11.529250659298686</v>
      </c>
      <c r="Q2981" s="3">
        <f t="shared" si="870"/>
        <v>-151.82999764378712</v>
      </c>
      <c r="R2981">
        <f t="shared" si="871"/>
        <v>28.170002356212876</v>
      </c>
      <c r="S2981">
        <f t="shared" si="872"/>
        <v>68.833679175983249</v>
      </c>
      <c r="T2981">
        <f t="shared" si="855"/>
        <v>-11.529250659298686</v>
      </c>
    </row>
    <row r="2982" spans="1:20" x14ac:dyDescent="0.25">
      <c r="A2982">
        <f t="shared" si="856"/>
        <v>434138.24173187453</v>
      </c>
      <c r="B2982">
        <f t="shared" si="873"/>
        <v>69095.247156851998</v>
      </c>
      <c r="C2982" t="str">
        <f t="shared" si="857"/>
        <v>-0.232026553933495-0.123875538933622i</v>
      </c>
      <c r="D2982" t="str">
        <f t="shared" si="858"/>
        <v>3.44703661894488-0.557698654762519i</v>
      </c>
      <c r="E2982" t="str">
        <f t="shared" si="859"/>
        <v>5.29537173248712-134.841699042748i</v>
      </c>
      <c r="F2982" t="str">
        <f t="shared" si="860"/>
        <v>2.90486417554955-2.28267882461975i</v>
      </c>
      <c r="G2982" t="str">
        <f t="shared" si="861"/>
        <v>0.998266016984515-0.0416050035258566i</v>
      </c>
      <c r="H2982" t="str">
        <f t="shared" si="862"/>
        <v>0.237078374243712-21.5013740937756i</v>
      </c>
      <c r="I2982" t="str">
        <f t="shared" si="863"/>
        <v>-0.327638380401463-0.426539774299478i</v>
      </c>
      <c r="K2982" t="str">
        <f t="shared" si="864"/>
        <v>0.00256375616078066-0.00365619459837424i</v>
      </c>
      <c r="L2982" t="str">
        <f t="shared" si="865"/>
        <v>0.000833333333333333-0.0116687627182463i</v>
      </c>
      <c r="M2982" t="str">
        <f t="shared" si="866"/>
        <v>0.005-0.00410590688160753i</v>
      </c>
      <c r="N2982">
        <f t="shared" si="867"/>
        <v>28.097097843618968</v>
      </c>
      <c r="O2982">
        <f t="shared" si="868"/>
        <v>11.600102086314163</v>
      </c>
      <c r="P2982" s="3">
        <f t="shared" si="869"/>
        <v>-11.600102086314163</v>
      </c>
      <c r="Q2982" s="3">
        <f t="shared" si="870"/>
        <v>-151.90290215638103</v>
      </c>
      <c r="R2982">
        <f t="shared" si="871"/>
        <v>28.097097843618968</v>
      </c>
      <c r="S2982">
        <f t="shared" si="872"/>
        <v>69.095247156851997</v>
      </c>
      <c r="T2982">
        <f t="shared" si="855"/>
        <v>-11.600102086314163</v>
      </c>
    </row>
    <row r="2983" spans="1:20" x14ac:dyDescent="0.25">
      <c r="A2983">
        <f t="shared" si="856"/>
        <v>435787.96705045569</v>
      </c>
      <c r="B2983">
        <f t="shared" si="873"/>
        <v>69357.809096048033</v>
      </c>
      <c r="C2983" t="str">
        <f t="shared" si="857"/>
        <v>-0.230298718639385-0.122582614097969i</v>
      </c>
      <c r="D2983" t="str">
        <f t="shared" si="858"/>
        <v>3.44680203016877-0.558048265706825i</v>
      </c>
      <c r="E2983" t="str">
        <f t="shared" si="859"/>
        <v>4.99382913456979-134.027302563892i</v>
      </c>
      <c r="F2983" t="str">
        <f t="shared" si="860"/>
        <v>2.90482582223478-2.27495424383671i</v>
      </c>
      <c r="G2983" t="str">
        <f t="shared" si="861"/>
        <v>0.998252836743221-0.0417625511353611i</v>
      </c>
      <c r="H2983" t="str">
        <f t="shared" si="862"/>
        <v>0.23506982335929-21.4178678599583i</v>
      </c>
      <c r="I2983" t="str">
        <f t="shared" si="863"/>
        <v>-0.325267226866935-0.424848527734748i</v>
      </c>
      <c r="K2983" t="str">
        <f t="shared" si="864"/>
        <v>0.00256189958841977-0.00364683041843962i</v>
      </c>
      <c r="L2983" t="str">
        <f t="shared" si="865"/>
        <v>0.000833333333333333-0.0116245892789862i</v>
      </c>
      <c r="M2983" t="str">
        <f t="shared" si="866"/>
        <v>0.005-0.00409036350030637i</v>
      </c>
      <c r="N2983">
        <f t="shared" si="867"/>
        <v>28.025327145407317</v>
      </c>
      <c r="O2983">
        <f t="shared" si="868"/>
        <v>11.670825503704435</v>
      </c>
      <c r="P2983" s="3">
        <f t="shared" si="869"/>
        <v>-11.670825503704435</v>
      </c>
      <c r="Q2983" s="3">
        <f t="shared" si="870"/>
        <v>-151.97467285459268</v>
      </c>
      <c r="R2983">
        <f t="shared" si="871"/>
        <v>28.025327145407317</v>
      </c>
      <c r="S2983">
        <f t="shared" si="872"/>
        <v>69.35780909604803</v>
      </c>
      <c r="T2983">
        <f t="shared" si="855"/>
        <v>-11.670825503704435</v>
      </c>
    </row>
    <row r="2984" spans="1:20" x14ac:dyDescent="0.25">
      <c r="A2984">
        <f t="shared" si="856"/>
        <v>437443.96132524736</v>
      </c>
      <c r="B2984">
        <f t="shared" si="873"/>
        <v>69621.368770613015</v>
      </c>
      <c r="C2984" t="str">
        <f t="shared" si="857"/>
        <v>-0.228584313041747-0.121308553950007i</v>
      </c>
      <c r="D2984" t="str">
        <f t="shared" si="858"/>
        <v>3.44656568742392-0.558405566886714i</v>
      </c>
      <c r="E2984" t="str">
        <f t="shared" si="859"/>
        <v>4.69920355683787-133.218618443993i</v>
      </c>
      <c r="F2984" t="str">
        <f t="shared" si="860"/>
        <v>2.90478717790535-2.2672623646418i</v>
      </c>
      <c r="G2984" t="str">
        <f t="shared" si="861"/>
        <v>0.998239556493791-0.0419206911306433i</v>
      </c>
      <c r="H2984" t="str">
        <f t="shared" si="862"/>
        <v>0.233077776012623-21.3347012696072i</v>
      </c>
      <c r="I2984" t="str">
        <f t="shared" si="863"/>
        <v>-0.322914420061361-0.423164477254212i</v>
      </c>
      <c r="K2984" t="str">
        <f t="shared" si="864"/>
        <v>0.00256003502248692-0.00363751051649251i</v>
      </c>
      <c r="L2984" t="str">
        <f t="shared" si="865"/>
        <v>0.000833333333333333-0.0115805830633455i</v>
      </c>
      <c r="M2984" t="str">
        <f t="shared" si="866"/>
        <v>0.005-0.00407487896025739i</v>
      </c>
      <c r="N2984">
        <f t="shared" si="867"/>
        <v>27.954669113194313</v>
      </c>
      <c r="O2984">
        <f t="shared" si="868"/>
        <v>11.74142052336922</v>
      </c>
      <c r="P2984" s="3">
        <f t="shared" si="869"/>
        <v>-11.74142052336922</v>
      </c>
      <c r="Q2984" s="3">
        <f t="shared" si="870"/>
        <v>-152.04533088680569</v>
      </c>
      <c r="R2984">
        <f t="shared" si="871"/>
        <v>27.954669113194313</v>
      </c>
      <c r="S2984">
        <f t="shared" si="872"/>
        <v>69.621368770613017</v>
      </c>
      <c r="T2984">
        <f t="shared" si="855"/>
        <v>-11.74142052336922</v>
      </c>
    </row>
    <row r="2985" spans="1:20" x14ac:dyDescent="0.25">
      <c r="A2985">
        <f t="shared" si="856"/>
        <v>439106.24837828329</v>
      </c>
      <c r="B2985">
        <f t="shared" si="873"/>
        <v>69885.929971941339</v>
      </c>
      <c r="C2985" t="str">
        <f t="shared" si="857"/>
        <v>-0.226883303159522-0.12005300748098i</v>
      </c>
      <c r="D2985" t="str">
        <f t="shared" si="858"/>
        <v>3.44632757784168-0.558770559650421i</v>
      </c>
      <c r="E2985" t="str">
        <f t="shared" si="859"/>
        <v>4.41134933106831-132.415633523906i</v>
      </c>
      <c r="F2985" t="str">
        <f t="shared" si="860"/>
        <v>2.90474824036098-2.25960307610658i</v>
      </c>
      <c r="G2985" t="str">
        <f t="shared" si="861"/>
        <v>0.998226175480087-0.042079425691014i</v>
      </c>
      <c r="H2985" t="str">
        <f t="shared" si="862"/>
        <v>0.231102092445349-21.2518727629604i</v>
      </c>
      <c r="I2985" t="str">
        <f t="shared" si="863"/>
        <v>-0.32057981461017-0.421487585877827i</v>
      </c>
      <c r="K2985" t="str">
        <f t="shared" si="864"/>
        <v>0.00255816241630083-0.00362823468799178i</v>
      </c>
      <c r="L2985" t="str">
        <f t="shared" si="865"/>
        <v>0.000833333333333333-0.01153674343828i</v>
      </c>
      <c r="M2985" t="str">
        <f t="shared" si="866"/>
        <v>0.005-0.0040594530387103i</v>
      </c>
      <c r="N2985">
        <f t="shared" si="867"/>
        <v>27.885102826771544</v>
      </c>
      <c r="O2985">
        <f t="shared" si="868"/>
        <v>11.811886797431974</v>
      </c>
      <c r="P2985" s="3">
        <f t="shared" si="869"/>
        <v>-11.811886797431974</v>
      </c>
      <c r="Q2985" s="3">
        <f t="shared" si="870"/>
        <v>-152.11489717322846</v>
      </c>
      <c r="R2985">
        <f t="shared" si="871"/>
        <v>27.885102826771544</v>
      </c>
      <c r="S2985">
        <f t="shared" si="872"/>
        <v>69.885929971941337</v>
      </c>
      <c r="T2985">
        <f t="shared" si="855"/>
        <v>-11.811886797431974</v>
      </c>
    </row>
    <row r="2986" spans="1:20" x14ac:dyDescent="0.25">
      <c r="A2986">
        <f t="shared" si="856"/>
        <v>440774.85212212079</v>
      </c>
      <c r="B2986">
        <f t="shared" si="873"/>
        <v>70151.496505834715</v>
      </c>
      <c r="C2986" t="str">
        <f t="shared" si="857"/>
        <v>-0.225195651331355-0.118815630217358i</v>
      </c>
      <c r="D2986" t="str">
        <f t="shared" si="858"/>
        <v>3.44608768846282-0.559143245414775i</v>
      </c>
      <c r="E2986" t="str">
        <f t="shared" si="859"/>
        <v>4.13012359667122-131.618333077256i</v>
      </c>
      <c r="F2986" t="str">
        <f t="shared" si="860"/>
        <v>2.90470900738484-2.25197626776832i</v>
      </c>
      <c r="G2986" t="str">
        <f t="shared" si="861"/>
        <v>0.998212692940295-0.0422387570032495i</v>
      </c>
      <c r="H2986" t="str">
        <f t="shared" si="862"/>
        <v>0.229142634213922-21.1693807894092i</v>
      </c>
      <c r="I2986" t="str">
        <f t="shared" si="863"/>
        <v>-0.318263266340365-0.419817816883192i</v>
      </c>
      <c r="K2986" t="str">
        <f t="shared" si="864"/>
        <v>0.00255628172341926-0.00361900272856398i</v>
      </c>
      <c r="L2986" t="str">
        <f t="shared" si="865"/>
        <v>0.000833333333333333-0.0114930697731421i</v>
      </c>
      <c r="M2986" t="str">
        <f t="shared" si="866"/>
        <v>0.005-0.00404408551375801i</v>
      </c>
      <c r="N2986">
        <f t="shared" si="867"/>
        <v>27.816607593526754</v>
      </c>
      <c r="O2986">
        <f t="shared" si="868"/>
        <v>11.882224017126916</v>
      </c>
      <c r="P2986" s="3">
        <f t="shared" si="869"/>
        <v>-11.882224017126916</v>
      </c>
      <c r="Q2986" s="3">
        <f t="shared" si="870"/>
        <v>-152.18339240647325</v>
      </c>
      <c r="R2986">
        <f t="shared" si="871"/>
        <v>27.816607593526754</v>
      </c>
      <c r="S2986">
        <f t="shared" si="872"/>
        <v>70.151496505834714</v>
      </c>
      <c r="T2986">
        <f t="shared" si="855"/>
        <v>-11.882224017126916</v>
      </c>
    </row>
    <row r="2987" spans="1:20" x14ac:dyDescent="0.25">
      <c r="A2987">
        <f t="shared" si="856"/>
        <v>442449.79656018486</v>
      </c>
      <c r="B2987">
        <f t="shared" si="873"/>
        <v>70418.072192556894</v>
      </c>
      <c r="C2987" t="str">
        <f t="shared" si="857"/>
        <v>-0.223521316399029-0.117596084131939i</v>
      </c>
      <c r="D2987" t="str">
        <f t="shared" si="858"/>
        <v>3.44584600623682-0.559523625664751i</v>
      </c>
      <c r="E2987" t="str">
        <f t="shared" si="859"/>
        <v>3.8553862613829-130.826700889004i</v>
      </c>
      <c r="F2987" t="str">
        <f t="shared" si="860"/>
        <v>2.90466947674346-2.24438182962831i</v>
      </c>
      <c r="G2987" t="str">
        <f t="shared" si="861"/>
        <v>0.998199108106881-0.0423986872616109i</v>
      </c>
      <c r="H2987" t="str">
        <f t="shared" si="862"/>
        <v>0.227199264175481-21.0872238074254i</v>
      </c>
      <c r="I2987" t="str">
        <f t="shared" si="863"/>
        <v>-0.315964632269838-0.418155133803101i</v>
      </c>
      <c r="K2987" t="str">
        <f t="shared" si="864"/>
        <v>0.00255439289764285-0.003609814434i</v>
      </c>
      <c r="L2987" t="str">
        <f t="shared" si="865"/>
        <v>0.000833333333333333-0.0114495614396713i</v>
      </c>
      <c r="M2987" t="str">
        <f t="shared" si="866"/>
        <v>0.005-0.00402877616433354i</v>
      </c>
      <c r="N2987">
        <f t="shared" si="867"/>
        <v>27.7491629477733</v>
      </c>
      <c r="O2987">
        <f t="shared" si="868"/>
        <v>11.952431911711439</v>
      </c>
      <c r="P2987" s="3">
        <f t="shared" si="869"/>
        <v>-11.952431911711439</v>
      </c>
      <c r="Q2987" s="3">
        <f t="shared" si="870"/>
        <v>-152.2508370522267</v>
      </c>
      <c r="R2987">
        <f t="shared" si="871"/>
        <v>27.7491629477733</v>
      </c>
      <c r="S2987">
        <f t="shared" si="872"/>
        <v>70.418072192556892</v>
      </c>
      <c r="T2987">
        <f t="shared" si="855"/>
        <v>-11.952431911711439</v>
      </c>
    </row>
    <row r="2988" spans="1:20" x14ac:dyDescent="0.25">
      <c r="A2988">
        <f t="shared" si="856"/>
        <v>444131.1057871136</v>
      </c>
      <c r="B2988">
        <f t="shared" si="873"/>
        <v>70685.660866888618</v>
      </c>
      <c r="C2988" t="str">
        <f t="shared" si="857"/>
        <v>-0.221860253884297-0.116394037553966i</v>
      </c>
      <c r="D2988" t="str">
        <f t="shared" si="858"/>
        <v>3.44560251802123-0.559911701953018i</v>
      </c>
      <c r="E2988" t="str">
        <f t="shared" si="859"/>
        <v>3.58699996156882-130.040719331158i</v>
      </c>
      <c r="F2988" t="str">
        <f t="shared" si="860"/>
        <v>2.90462964618664-2.23681965215025i</v>
      </c>
      <c r="G2988" t="str">
        <f t="shared" si="861"/>
        <v>0.998185420206554-0.0425592186678635i</v>
      </c>
      <c r="H2988" t="str">
        <f t="shared" si="862"/>
        <v>0.225271846473882-21.0054002844872i</v>
      </c>
      <c r="I2988" t="str">
        <f t="shared" si="863"/>
        <v>-0.313683770596768-0.416499500423089i</v>
      </c>
      <c r="K2988" t="str">
        <f t="shared" si="864"/>
        <v>0.00255249589301923-0.00360066960025165i</v>
      </c>
      <c r="L2988" t="str">
        <f t="shared" si="865"/>
        <v>0.000833333333333333-0.0114062178119858i</v>
      </c>
      <c r="M2988" t="str">
        <f t="shared" si="866"/>
        <v>0.005-0.00401352477020676i</v>
      </c>
      <c r="N2988">
        <f t="shared" si="867"/>
        <v>27.68274864998574</v>
      </c>
      <c r="O2988">
        <f t="shared" si="868"/>
        <v>12.022510247405299</v>
      </c>
      <c r="P2988" s="3">
        <f t="shared" si="869"/>
        <v>-12.022510247405299</v>
      </c>
      <c r="Q2988" s="3">
        <f t="shared" si="870"/>
        <v>-152.31725135001426</v>
      </c>
      <c r="R2988">
        <f t="shared" si="871"/>
        <v>27.68274864998574</v>
      </c>
      <c r="S2988">
        <f t="shared" si="872"/>
        <v>70.685660866888625</v>
      </c>
      <c r="T2988">
        <f t="shared" ref="T2988:T3051" si="874">P2988</f>
        <v>-12.022510247405299</v>
      </c>
    </row>
    <row r="2989" spans="1:20" x14ac:dyDescent="0.25">
      <c r="A2989">
        <f t="shared" ref="A2989:A3052" si="875">2*PI()*B2989</f>
        <v>445818.80398910469</v>
      </c>
      <c r="B2989">
        <f t="shared" si="873"/>
        <v>70954.266378182801</v>
      </c>
      <c r="C2989" t="str">
        <f t="shared" ref="C2989:C3052" si="876">IMPRODUCT(D2989,E2989,$C$40,,K2989,$C$41)</f>
        <v>-0.220212416159349-0.115209165078455i</v>
      </c>
      <c r="D2989" t="str">
        <f t="shared" ref="D2989:D3052" si="877">IMDIV(IMPRODUCT($C$37,$C$38,COMPLEX(1,A2989/$C$38)),IMSUM(-1*A2989*A2989/$C$39,COMPLEX(0,1*A2989)))</f>
        <v>3.4453572105812-0.560307475899517i</v>
      </c>
      <c r="E2989" t="str">
        <f t="shared" ref="E2989:E3052" si="878">IMDIV(IMPRODUCT(IMSUM(F2989,G2989),$C$29,H2989),IMSUM(1,I2989))</f>
        <v>3.3248300222294-129.260369435731i</v>
      </c>
      <c r="F2989" t="str">
        <f t="shared" ref="F2989:F3052" si="879">IMDIV(IMPRODUCT($C$14,$C$15,COMPLEX(1,A2989/$C$15)),IMSUM(-1*A2989*A2989/$C$16,COMPLEX(0,A2989)))</f>
        <v>2.90458951344729-2.22928962625866i</v>
      </c>
      <c r="G2989" t="str">
        <f t="shared" ref="G2989:G3052" si="880">IMDIV(1,COMPLEX(1,A2989*$C$9*$C$10))</f>
        <v>0.998171628460218-0.0427203534312952i</v>
      </c>
      <c r="H2989" t="str">
        <f t="shared" ref="H2989:H3052" si="881">IMDIV($C$3,IMSUM(K2989,COMPLEX(0,$C$28*A2989)))</f>
        <v>0.223360246525896-20.923908697007i</v>
      </c>
      <c r="I2989" t="str">
        <f t="shared" ref="I2989:I3052" si="882">IMPRODUCT(F2989,$C$29,H2989,$C$31)</f>
        <v>-0.311420540689146-0.414850880779013i</v>
      </c>
      <c r="K2989" t="str">
        <f t="shared" ref="K2989:K3052" si="883">IF($C$26&lt;=0,IMDIV(1,IMSUM(IMDIV(1,L2989),1/$C$18)),IMDIV(1,IMSUM(IMDIV(1,L2989),1/$C$18,IMDIV(1,M2989))))</f>
        <v>0.00255059066384689-0.00359156802342837i</v>
      </c>
      <c r="L2989" t="str">
        <f t="shared" ref="L2989:L3052" si="884">IMSUM($C$21/$C$22,IMDIV(1,COMPLEX(0,$C$20*$C$22*A2989)))</f>
        <v>0.000833333333333333-0.0113630382665728i</v>
      </c>
      <c r="M2989" t="str">
        <f t="shared" ref="M2989:M3052" si="885">IMSUM($C$25/$C$26,IMDIV(1,COMPLEX(0,$C$24*$C$26*A2989)))</f>
        <v>0.005-0.00399833111198123i</v>
      </c>
      <c r="N2989">
        <f t="shared" ref="N2989:N3052" si="886">ABS(R2989)</f>
        <v>27.617344685947444</v>
      </c>
      <c r="O2989">
        <f t="shared" ref="O2989:O3052" si="887">ABS(P2989)</f>
        <v>12.092458826354157</v>
      </c>
      <c r="P2989" s="3">
        <f t="shared" ref="P2989:P3052" si="888">20*LOG10(IMABS(C2989))</f>
        <v>-12.092458826354157</v>
      </c>
      <c r="Q2989" s="3">
        <f t="shared" ref="Q2989:Q3052" si="889">IMARGUMENT(C2989)*180/PI()</f>
        <v>-152.38265531405256</v>
      </c>
      <c r="R2989">
        <f t="shared" ref="R2989:R3052" si="890">IF(Q2989&lt;0,Q2989+180,Q2989-180)</f>
        <v>27.617344685947444</v>
      </c>
      <c r="S2989">
        <f t="shared" ref="S2989:S3052" si="891">B2989/1000</f>
        <v>70.954266378182808</v>
      </c>
      <c r="T2989">
        <f t="shared" si="874"/>
        <v>-12.092458826354157</v>
      </c>
    </row>
    <row r="2990" spans="1:20" x14ac:dyDescent="0.25">
      <c r="A2990">
        <f t="shared" si="875"/>
        <v>447512.91544426332</v>
      </c>
      <c r="B2990">
        <f t="shared" ref="B2990:B3053" si="892">B2989*(1+B$42)</f>
        <v>71223.892590419899</v>
      </c>
      <c r="C2990" t="str">
        <f t="shared" si="876"/>
        <v>-0.218577752611063-0.114041147474912i</v>
      </c>
      <c r="D2990" t="str">
        <f t="shared" si="877"/>
        <v>3.44511007058881-0.560710949190996i</v>
      </c>
      <c r="E2990" t="str">
        <f t="shared" si="878"/>
        <v>3.06874441677109-128.485630965024i</v>
      </c>
      <c r="F2990" t="str">
        <f t="shared" si="879"/>
        <v>2.90454907624132-2.22179164333727i</v>
      </c>
      <c r="G2990" t="str">
        <f t="shared" si="880"/>
        <v>0.998157732082931-0.042882093768736i</v>
      </c>
      <c r="H2990" t="str">
        <f t="shared" si="881"/>
        <v>0.221464331007607-20.8427475302604i</v>
      </c>
      <c r="I2990" t="str">
        <f t="shared" si="882"/>
        <v>-0.309174803074402-0.413209239154681i</v>
      </c>
      <c r="K2990" t="str">
        <f t="shared" si="883"/>
        <v>0.00254867716467942-0.003582509499794i</v>
      </c>
      <c r="L2990" t="str">
        <f t="shared" si="884"/>
        <v>0.000833333333333333-0.0113200221822801i</v>
      </c>
      <c r="M2990" t="str">
        <f t="shared" si="885"/>
        <v>0.005-0.00398319497109108i</v>
      </c>
      <c r="N2990">
        <f t="shared" si="886"/>
        <v>27.552931265822565</v>
      </c>
      <c r="O2990">
        <f t="shared" si="887"/>
        <v>12.162277485617787</v>
      </c>
      <c r="P2990" s="3">
        <f t="shared" si="888"/>
        <v>-12.162277485617787</v>
      </c>
      <c r="Q2990" s="3">
        <f t="shared" si="889"/>
        <v>-152.44706873417744</v>
      </c>
      <c r="R2990">
        <f t="shared" si="890"/>
        <v>27.552931265822565</v>
      </c>
      <c r="S2990">
        <f t="shared" si="891"/>
        <v>71.223892590419894</v>
      </c>
      <c r="T2990">
        <f t="shared" si="874"/>
        <v>-12.162277485617787</v>
      </c>
    </row>
    <row r="2991" spans="1:20" x14ac:dyDescent="0.25">
      <c r="A2991">
        <f t="shared" si="875"/>
        <v>449213.46452295152</v>
      </c>
      <c r="B2991">
        <f t="shared" si="892"/>
        <v>71494.543382263495</v>
      </c>
      <c r="C2991" t="str">
        <f t="shared" si="876"/>
        <v>-0.216956209799213-0.112889671595522i</v>
      </c>
      <c r="D2991" t="str">
        <f t="shared" si="877"/>
        <v>3.44486108462254-0.561122123580568i</v>
      </c>
      <c r="E2991" t="str">
        <f t="shared" si="878"/>
        <v>2.81861372659681-127.716482479286i</v>
      </c>
      <c r="F2991" t="str">
        <f t="shared" si="879"/>
        <v>2.90450833226745-2.21432559522739i</v>
      </c>
      <c r="G2991" t="str">
        <f t="shared" si="880"/>
        <v>0.998143730283864-0.043044441904577i</v>
      </c>
      <c r="H2991" t="str">
        <f t="shared" si="881"/>
        <v>0.219583967840933-20.7619152783143i</v>
      </c>
      <c r="I2991" t="str">
        <f t="shared" si="882"/>
        <v>-0.306946419429112-0.411574540079469i</v>
      </c>
      <c r="K2991" t="str">
        <f t="shared" si="883"/>
        <v>0.00254675535032955-0.00357349382576359i</v>
      </c>
      <c r="L2991" t="str">
        <f t="shared" si="884"/>
        <v>0.000833333333333333-0.011277168940307i</v>
      </c>
      <c r="M2991" t="str">
        <f t="shared" si="885"/>
        <v>0.005-0.00396811612979785i</v>
      </c>
      <c r="N2991">
        <f t="shared" si="886"/>
        <v>27.489488823145962</v>
      </c>
      <c r="O2991">
        <f t="shared" si="887"/>
        <v>12.231966096183797</v>
      </c>
      <c r="P2991" s="3">
        <f t="shared" si="888"/>
        <v>-12.231966096183797</v>
      </c>
      <c r="Q2991" s="3">
        <f t="shared" si="889"/>
        <v>-152.51051117685404</v>
      </c>
      <c r="R2991">
        <f t="shared" si="890"/>
        <v>27.489488823145962</v>
      </c>
      <c r="S2991">
        <f t="shared" si="891"/>
        <v>71.494543382263501</v>
      </c>
      <c r="T2991">
        <f t="shared" si="874"/>
        <v>-12.231966096183797</v>
      </c>
    </row>
    <row r="2992" spans="1:20" x14ac:dyDescent="0.25">
      <c r="A2992">
        <f t="shared" si="875"/>
        <v>450920.47568813874</v>
      </c>
      <c r="B2992">
        <f t="shared" si="892"/>
        <v>71766.222647116098</v>
      </c>
      <c r="C2992" t="str">
        <f t="shared" si="876"/>
        <v>-0.215347731608853-0.111754430283032i</v>
      </c>
      <c r="D2992" t="str">
        <f t="shared" si="877"/>
        <v>3.44461023916659-0.561541000887254i</v>
      </c>
      <c r="E2992" t="str">
        <f t="shared" si="878"/>
        <v>2.5743111005939-126.952901401887i</v>
      </c>
      <c r="F2992" t="str">
        <f t="shared" si="879"/>
        <v>2.9044672792072-2.20689137422635i</v>
      </c>
      <c r="G2992" t="str">
        <f t="shared" si="880"/>
        <v>0.998129622266256-0.0432074000707893i</v>
      </c>
      <c r="H2992" t="str">
        <f t="shared" si="881"/>
        <v>0.217719026180342-20.6814104439576i</v>
      </c>
      <c r="I2992" t="str">
        <f t="shared" si="882"/>
        <v>-0.304735252568845-0.409946748326022i</v>
      </c>
      <c r="K2992" t="str">
        <f t="shared" si="883"/>
        <v>0.00254482517587323-0.00356452079790018i</v>
      </c>
      <c r="L2992" t="str">
        <f t="shared" si="884"/>
        <v>0.000833333333333333-0.011234477924195i</v>
      </c>
      <c r="M2992" t="str">
        <f t="shared" si="885"/>
        <v>0.005-0.00395309437118734i</v>
      </c>
      <c r="N2992">
        <f t="shared" si="886"/>
        <v>27.426998013746868</v>
      </c>
      <c r="O2992">
        <f t="shared" si="887"/>
        <v>12.301524562003856</v>
      </c>
      <c r="P2992" s="3">
        <f t="shared" si="888"/>
        <v>-12.301524562003856</v>
      </c>
      <c r="Q2992" s="3">
        <f t="shared" si="889"/>
        <v>-152.57300198625313</v>
      </c>
      <c r="R2992">
        <f t="shared" si="890"/>
        <v>27.426998013746868</v>
      </c>
      <c r="S2992">
        <f t="shared" si="891"/>
        <v>71.766222647116095</v>
      </c>
      <c r="T2992">
        <f t="shared" si="874"/>
        <v>-12.301524562003856</v>
      </c>
    </row>
    <row r="2993" spans="1:20" x14ac:dyDescent="0.25">
      <c r="A2993">
        <f t="shared" si="875"/>
        <v>452633.97349575371</v>
      </c>
      <c r="B2993">
        <f t="shared" si="892"/>
        <v>72038.934293175145</v>
      </c>
      <c r="C2993" t="str">
        <f t="shared" si="876"/>
        <v>-0.213752259397003-0.110635122278407i</v>
      </c>
      <c r="D2993" t="str">
        <f t="shared" si="877"/>
        <v>3.44435752061033-0.561967582995517i</v>
      </c>
      <c r="E2993" t="str">
        <f t="shared" si="878"/>
        <v>2.33571221455255-126.194864082007i</v>
      </c>
      <c r="F2993" t="str">
        <f t="shared" si="879"/>
        <v>2.9044259147247-2.1994888730859i</v>
      </c>
      <c r="G2993" t="str">
        <f t="shared" si="880"/>
        <v>0.998115407227367-0.043370970506943i</v>
      </c>
      <c r="H2993" t="str">
        <f t="shared" si="881"/>
        <v>0.215869376399727-20.6012315386315i</v>
      </c>
      <c r="I2993" t="str">
        <f t="shared" si="882"/>
        <v>-0.302541166438076-0.408325828907938i</v>
      </c>
      <c r="K2993" t="str">
        <f t="shared" si="883"/>
        <v>0.00254288659665406-0.00355559021291179i</v>
      </c>
      <c r="L2993" t="str">
        <f t="shared" si="884"/>
        <v>0.000833333333333333-0.0111919485198197i</v>
      </c>
      <c r="M2993" t="str">
        <f t="shared" si="885"/>
        <v>0.005-0.00393812947916651i</v>
      </c>
      <c r="N2993">
        <f t="shared" si="886"/>
        <v>27.365439714607334</v>
      </c>
      <c r="O2993">
        <f t="shared" si="887"/>
        <v>12.370952819054251</v>
      </c>
      <c r="P2993" s="3">
        <f t="shared" si="888"/>
        <v>-12.370952819054251</v>
      </c>
      <c r="Q2993" s="3">
        <f t="shared" si="889"/>
        <v>-152.63456028539267</v>
      </c>
      <c r="R2993">
        <f t="shared" si="890"/>
        <v>27.365439714607334</v>
      </c>
      <c r="S2993">
        <f t="shared" si="891"/>
        <v>72.038934293175146</v>
      </c>
      <c r="T2993">
        <f t="shared" si="874"/>
        <v>-12.370952819054251</v>
      </c>
    </row>
    <row r="2994" spans="1:20" x14ac:dyDescent="0.25">
      <c r="A2994">
        <f t="shared" si="875"/>
        <v>454353.98259503755</v>
      </c>
      <c r="B2994">
        <f t="shared" si="892"/>
        <v>72312.682243489209</v>
      </c>
      <c r="C2994" t="str">
        <f t="shared" si="876"/>
        <v>-0.212169732133854-0.109531452128369i</v>
      </c>
      <c r="D2994" t="str">
        <f t="shared" si="877"/>
        <v>3.44410291524771-0.562401871854808i</v>
      </c>
      <c r="E2994" t="str">
        <f t="shared" si="878"/>
        <v>2.10269523057812-125.442345854978i</v>
      </c>
      <c r="F2994" t="str">
        <f t="shared" si="879"/>
        <v>2.90438423646647-2.19211798501063i</v>
      </c>
      <c r="G2994" t="str">
        <f t="shared" si="880"/>
        <v>0.99810108435844-0.0435351554602256i</v>
      </c>
      <c r="H2994" t="str">
        <f t="shared" si="881"/>
        <v>0.214034890079423-20.5213770823605i</v>
      </c>
      <c r="I2994" t="str">
        <f t="shared" si="882"/>
        <v>-0.300364026100214-0.406711747077478i</v>
      </c>
      <c r="K2994" t="str">
        <f t="shared" si="883"/>
        <v>0.00254093956828733-0.00354670186764831i</v>
      </c>
      <c r="L2994" t="str">
        <f t="shared" si="884"/>
        <v>0.000833333333333333-0.0111495801153813i</v>
      </c>
      <c r="M2994" t="str">
        <f t="shared" si="885"/>
        <v>0.005-0.00392322123846036i</v>
      </c>
      <c r="N2994">
        <f t="shared" si="886"/>
        <v>27.304795022651632</v>
      </c>
      <c r="O2994">
        <f t="shared" si="887"/>
        <v>12.440250834419155</v>
      </c>
      <c r="P2994" s="3">
        <f t="shared" si="888"/>
        <v>-12.440250834419155</v>
      </c>
      <c r="Q2994" s="3">
        <f t="shared" si="889"/>
        <v>-152.69520497734837</v>
      </c>
      <c r="R2994">
        <f t="shared" si="890"/>
        <v>27.304795022651632</v>
      </c>
      <c r="S2994">
        <f t="shared" si="891"/>
        <v>72.312682243489206</v>
      </c>
      <c r="T2994">
        <f t="shared" si="874"/>
        <v>-12.440250834419155</v>
      </c>
    </row>
    <row r="2995" spans="1:20" x14ac:dyDescent="0.25">
      <c r="A2995">
        <f t="shared" si="875"/>
        <v>456080.52772889868</v>
      </c>
      <c r="B2995">
        <f t="shared" si="892"/>
        <v>72587.470436014468</v>
      </c>
      <c r="C2995" t="str">
        <f t="shared" si="876"/>
        <v>-0.210600086538619-0.108443130093001i</v>
      </c>
      <c r="D2995" t="str">
        <f t="shared" si="877"/>
        <v>3.44384640927666-0.562843869479094i</v>
      </c>
      <c r="E2995" t="str">
        <f t="shared" si="878"/>
        <v>1.87514075655192-124.695321100313i</v>
      </c>
      <c r="F2995" t="str">
        <f t="shared" si="879"/>
        <v>2.90434224206145-2.18477860365638i</v>
      </c>
      <c r="G2995" t="str">
        <f t="shared" si="880"/>
        <v>0.998086652844652-0.0436999571854617i</v>
      </c>
      <c r="H2995" t="str">
        <f t="shared" si="881"/>
        <v>0.212215439993411-20.441845603685i</v>
      </c>
      <c r="I2995" t="str">
        <f t="shared" si="882"/>
        <v>-0.298203697727728-0.405104468323345i</v>
      </c>
      <c r="K2995" t="str">
        <f t="shared" si="883"/>
        <v>0.00253898404666448-0.00353785555909852i</v>
      </c>
      <c r="L2995" t="str">
        <f t="shared" si="884"/>
        <v>0.000833333333333333-0.011107372101396i</v>
      </c>
      <c r="M2995" t="str">
        <f t="shared" si="885"/>
        <v>0.005-0.00390836943460885i</v>
      </c>
      <c r="N2995">
        <f t="shared" si="886"/>
        <v>27.245045253489536</v>
      </c>
      <c r="O2995">
        <f t="shared" si="887"/>
        <v>12.509418605396336</v>
      </c>
      <c r="P2995" s="3">
        <f t="shared" si="888"/>
        <v>-12.509418605396336</v>
      </c>
      <c r="Q2995" s="3">
        <f t="shared" si="889"/>
        <v>-152.75495474651046</v>
      </c>
      <c r="R2995">
        <f t="shared" si="890"/>
        <v>27.245045253489536</v>
      </c>
      <c r="S2995">
        <f t="shared" si="891"/>
        <v>72.58747043601447</v>
      </c>
      <c r="T2995">
        <f t="shared" si="874"/>
        <v>-12.509418605396336</v>
      </c>
    </row>
    <row r="2996" spans="1:20" x14ac:dyDescent="0.25">
      <c r="A2996">
        <f t="shared" si="875"/>
        <v>457813.63373426854</v>
      </c>
      <c r="B2996">
        <f t="shared" si="892"/>
        <v>72863.302823671329</v>
      </c>
      <c r="C2996" t="str">
        <f t="shared" si="876"/>
        <v>-0.209043257210236-0.107369872053436i</v>
      </c>
      <c r="D2996" t="str">
        <f t="shared" si="877"/>
        <v>3.44358798879838-0.563293577946377i</v>
      </c>
      <c r="E2996" t="str">
        <f t="shared" si="878"/>
        <v>1.65293180566938-123.953763297521i</v>
      </c>
      <c r="F2996" t="str">
        <f t="shared" si="879"/>
        <v>2.90429992912089-2.1774706231287i</v>
      </c>
      <c r="G2996" t="str">
        <f t="shared" si="880"/>
        <v>0.99807211186507-0.0438653779451312i</v>
      </c>
      <c r="H2996" t="str">
        <f t="shared" si="881"/>
        <v>0.210410900096638-20.3626356395935i</v>
      </c>
      <c r="I2996" t="str">
        <f t="shared" si="882"/>
        <v>-0.296060048592372-0.403503958368464i</v>
      </c>
      <c r="K2996" t="str">
        <f t="shared" si="883"/>
        <v>0.00253701998795732-0.00352905108438723i</v>
      </c>
      <c r="L2996" t="str">
        <f t="shared" si="884"/>
        <v>0.000833333333333333-0.0110653238706874i</v>
      </c>
      <c r="M2996" t="str">
        <f t="shared" si="885"/>
        <v>0.005-0.00389357385396378i</v>
      </c>
      <c r="N2996">
        <f t="shared" si="886"/>
        <v>27.186171940096273</v>
      </c>
      <c r="O2996">
        <f t="shared" si="887"/>
        <v>12.578456158624894</v>
      </c>
      <c r="P2996" s="3">
        <f t="shared" si="888"/>
        <v>-12.578456158624894</v>
      </c>
      <c r="Q2996" s="3">
        <f t="shared" si="889"/>
        <v>-152.81382805990373</v>
      </c>
      <c r="R2996">
        <f t="shared" si="890"/>
        <v>27.186171940096273</v>
      </c>
      <c r="S2996">
        <f t="shared" si="891"/>
        <v>72.863302823671333</v>
      </c>
      <c r="T2996">
        <f t="shared" si="874"/>
        <v>-12.578456158624894</v>
      </c>
    </row>
    <row r="2997" spans="1:20" x14ac:dyDescent="0.25">
      <c r="A2997">
        <f t="shared" si="875"/>
        <v>459553.3255424588</v>
      </c>
      <c r="B2997">
        <f t="shared" si="892"/>
        <v>73140.183374401284</v>
      </c>
      <c r="C2997" t="str">
        <f t="shared" si="876"/>
        <v>-0.207499176753049-0.106311399419775i</v>
      </c>
      <c r="D2997" t="str">
        <f t="shared" si="877"/>
        <v>3.4433276398169-0.563750999398236i</v>
      </c>
      <c r="E2997" t="str">
        <f t="shared" si="878"/>
        <v>1.43595375609738-123.217645079747i</v>
      </c>
      <c r="F2997" t="str">
        <f t="shared" si="879"/>
        <v>2.90425729523793-2.17019393798126i</v>
      </c>
      <c r="G2997" t="str">
        <f t="shared" si="880"/>
        <v>0.998057460592608-0.0440314200093882i</v>
      </c>
      <c r="H2997" t="str">
        <f t="shared" si="881"/>
        <v>0.208621145512532-20.2837457354564i</v>
      </c>
      <c r="I2997" t="str">
        <f t="shared" si="882"/>
        <v>-0.293932947055496-0.401910183167748i</v>
      </c>
      <c r="K2997" t="str">
        <f t="shared" si="883"/>
        <v>0.00253504734862252-0.00352028824077231i</v>
      </c>
      <c r="L2997" t="str">
        <f t="shared" si="884"/>
        <v>0.000833333333333333-0.0110234348183775i</v>
      </c>
      <c r="M2997" t="str">
        <f t="shared" si="885"/>
        <v>0.005-0.00387883428368578i</v>
      </c>
      <c r="N2997">
        <f t="shared" si="886"/>
        <v>27.128156831445096</v>
      </c>
      <c r="O2997">
        <f t="shared" si="887"/>
        <v>12.647363549235068</v>
      </c>
      <c r="P2997" s="3">
        <f t="shared" si="888"/>
        <v>-12.647363549235068</v>
      </c>
      <c r="Q2997" s="3">
        <f t="shared" si="889"/>
        <v>-152.8718431685549</v>
      </c>
      <c r="R2997">
        <f t="shared" si="890"/>
        <v>27.128156831445096</v>
      </c>
      <c r="S2997">
        <f t="shared" si="891"/>
        <v>73.140183374401289</v>
      </c>
      <c r="T2997">
        <f t="shared" si="874"/>
        <v>-12.647363549235068</v>
      </c>
    </row>
    <row r="2998" spans="1:20" x14ac:dyDescent="0.25">
      <c r="A2998">
        <f t="shared" si="875"/>
        <v>461299.62817952014</v>
      </c>
      <c r="B2998">
        <f t="shared" si="892"/>
        <v>73418.116071224009</v>
      </c>
      <c r="C2998" t="str">
        <f t="shared" si="876"/>
        <v>-0.20596777589764-0.105267439039347i</v>
      </c>
      <c r="D2998" t="str">
        <f t="shared" si="877"/>
        <v>3.44306534823829-0.564216136039329i</v>
      </c>
      <c r="E2998" t="str">
        <f t="shared" si="878"/>
        <v>1.22409431081559-122.486938285341i</v>
      </c>
      <c r="F2998" t="str">
        <f t="shared" si="879"/>
        <v>2.90421433798788-2.16294844321431i</v>
      </c>
      <c r="G2998" t="str">
        <f t="shared" si="880"/>
        <v>0.998042698193978-0.04419808565608i</v>
      </c>
      <c r="H2998" t="str">
        <f t="shared" si="881"/>
        <v>0.206846052520643-20.2051744449598i</v>
      </c>
      <c r="I2998" t="str">
        <f t="shared" si="882"/>
        <v>-0.291822262558463-0.400323108905984i</v>
      </c>
      <c r="K2998" t="str">
        <f t="shared" si="883"/>
        <v>0.00253306608540603-0.0035115668256419i</v>
      </c>
      <c r="L2998" t="str">
        <f t="shared" si="884"/>
        <v>0.000833333333333333-0.0109817043418784i</v>
      </c>
      <c r="M2998" t="str">
        <f t="shared" si="885"/>
        <v>0.005-0.00386415051174116i</v>
      </c>
      <c r="N2998">
        <f t="shared" si="886"/>
        <v>27.070981891100644</v>
      </c>
      <c r="O2998">
        <f t="shared" si="887"/>
        <v>12.716140860018715</v>
      </c>
      <c r="P2998" s="3">
        <f t="shared" si="888"/>
        <v>-12.716140860018715</v>
      </c>
      <c r="Q2998" s="3">
        <f t="shared" si="889"/>
        <v>-152.92901810889936</v>
      </c>
      <c r="R2998">
        <f t="shared" si="890"/>
        <v>27.070981891100644</v>
      </c>
      <c r="S2998">
        <f t="shared" si="891"/>
        <v>73.418116071224006</v>
      </c>
      <c r="T2998">
        <f t="shared" si="874"/>
        <v>-12.716140860018715</v>
      </c>
    </row>
    <row r="2999" spans="1:20" x14ac:dyDescent="0.25">
      <c r="A2999">
        <f t="shared" si="875"/>
        <v>463052.56676660228</v>
      </c>
      <c r="B2999">
        <f t="shared" si="892"/>
        <v>73697.104912294657</v>
      </c>
      <c r="C2999" t="str">
        <f t="shared" si="876"/>
        <v>-0.204448983616977-0.104237723105319i</v>
      </c>
      <c r="D2999" t="str">
        <f t="shared" si="877"/>
        <v>3.44280109987019-0.564688990136919i</v>
      </c>
      <c r="E2999" t="str">
        <f t="shared" si="878"/>
        <v>1.01724345763296-121.761614007392i</v>
      </c>
      <c r="F2999" t="str">
        <f t="shared" si="879"/>
        <v>2.9041710549277-2.1557340342731i</v>
      </c>
      <c r="G2999" t="str">
        <f t="shared" si="880"/>
        <v>0.998027823829649-0.0443653771707653i</v>
      </c>
      <c r="H2999" t="str">
        <f t="shared" si="881"/>
        <v>0.205085498544424-20.1269203300404i</v>
      </c>
      <c r="I2999" t="str">
        <f t="shared" si="882"/>
        <v>-0.289727865613148-0.398742701995637i</v>
      </c>
      <c r="K2999" t="str">
        <f t="shared" si="883"/>
        <v>0.00253107615534744-0.00350288663651168i</v>
      </c>
      <c r="L2999" t="str">
        <f t="shared" si="884"/>
        <v>0.000833333333333333-0.010940131840883i</v>
      </c>
      <c r="M2999" t="str">
        <f t="shared" si="885"/>
        <v>0.005-0.00384952232689894i</v>
      </c>
      <c r="N2999">
        <f t="shared" si="886"/>
        <v>27.014629295757999</v>
      </c>
      <c r="O2999">
        <f t="shared" si="887"/>
        <v>12.784788200621048</v>
      </c>
      <c r="P2999" s="3">
        <f t="shared" si="888"/>
        <v>-12.784788200621048</v>
      </c>
      <c r="Q2999" s="3">
        <f t="shared" si="889"/>
        <v>-152.985370704242</v>
      </c>
      <c r="R2999">
        <f t="shared" si="890"/>
        <v>27.014629295757999</v>
      </c>
      <c r="S2999">
        <f t="shared" si="891"/>
        <v>73.697104912294662</v>
      </c>
      <c r="T2999">
        <f t="shared" si="874"/>
        <v>-12.784788200621048</v>
      </c>
    </row>
    <row r="3000" spans="1:20" x14ac:dyDescent="0.25">
      <c r="A3000">
        <f t="shared" si="875"/>
        <v>464812.1665203154</v>
      </c>
      <c r="B3000">
        <f t="shared" si="892"/>
        <v>73977.15391096138</v>
      </c>
      <c r="C3000" t="str">
        <f t="shared" si="876"/>
        <v>-0.202942727238019-0.103221989065835i</v>
      </c>
      <c r="D3000" t="str">
        <f t="shared" si="877"/>
        <v>3.44253488042107-0.565169564020376i</v>
      </c>
      <c r="E3000" t="str">
        <f t="shared" si="878"/>
        <v>0.8152934294576-121.04164264132i</v>
      </c>
      <c r="F3000" t="str">
        <f t="shared" si="879"/>
        <v>2.90412744359617-2.14855060704639i</v>
      </c>
      <c r="G3000" t="str">
        <f t="shared" si="880"/>
        <v>0.998012836653796-0.0445332968467331i</v>
      </c>
      <c r="H3000" t="str">
        <f t="shared" si="881"/>
        <v>0.203339362139197-20.0489819608208i</v>
      </c>
      <c r="I3000" t="str">
        <f t="shared" si="882"/>
        <v>-0.287649627792548-0.397168929074768i</v>
      </c>
      <c r="K3000" t="str">
        <f t="shared" si="883"/>
        <v>0.00252907751578474-0.00349424747102215i</v>
      </c>
      <c r="L3000" t="str">
        <f t="shared" si="884"/>
        <v>0.000833333333333333-0.0108987167173571i</v>
      </c>
      <c r="M3000" t="str">
        <f t="shared" si="885"/>
        <v>0.005-0.00383494951872778i</v>
      </c>
      <c r="N3000">
        <f t="shared" si="886"/>
        <v>26.959081433754505</v>
      </c>
      <c r="O3000">
        <f t="shared" si="887"/>
        <v>12.853305706751728</v>
      </c>
      <c r="P3000" s="3">
        <f t="shared" si="888"/>
        <v>-12.853305706751728</v>
      </c>
      <c r="Q3000" s="3">
        <f t="shared" si="889"/>
        <v>-153.04091856624549</v>
      </c>
      <c r="R3000">
        <f t="shared" si="890"/>
        <v>26.959081433754505</v>
      </c>
      <c r="S3000">
        <f t="shared" si="891"/>
        <v>73.977153910961377</v>
      </c>
      <c r="T3000">
        <f t="shared" si="874"/>
        <v>-12.853305706751728</v>
      </c>
    </row>
    <row r="3001" spans="1:20" x14ac:dyDescent="0.25">
      <c r="A3001">
        <f t="shared" si="875"/>
        <v>466578.45275309257</v>
      </c>
      <c r="B3001">
        <f t="shared" si="892"/>
        <v>74258.26709582303</v>
      </c>
      <c r="C3001" t="str">
        <f t="shared" si="876"/>
        <v>-0.201448932548919-0.102219979533663i</v>
      </c>
      <c r="D3001" t="str">
        <f t="shared" si="877"/>
        <v>3.44226667549972-0.565657860080691i</v>
      </c>
      <c r="E3001" t="str">
        <f t="shared" si="878"/>
        <v>0.618138664815188-120.32699393057i</v>
      </c>
      <c r="F3001" t="str">
        <f t="shared" si="879"/>
        <v>2.90408350151356-2.14139805786485i</v>
      </c>
      <c r="G3001" t="str">
        <f t="shared" si="880"/>
        <v>0.997997735814258-0.0447018469850214i</v>
      </c>
      <c r="H3001" t="str">
        <f t="shared" si="881"/>
        <v>0.20160752298022-19.9713579155462i</v>
      </c>
      <c r="I3001" t="str">
        <f t="shared" si="882"/>
        <v>-0.28558742172147-0.395601757004927i</v>
      </c>
      <c r="K3001" t="str">
        <f t="shared" si="883"/>
        <v>0.00252707012435859-0.00348564912693596i</v>
      </c>
      <c r="L3001" t="str">
        <f t="shared" si="884"/>
        <v>0.000833333333333333-0.01085745837553i</v>
      </c>
      <c r="M3001" t="str">
        <f t="shared" si="885"/>
        <v>0.005-0.00382043187759293i</v>
      </c>
      <c r="N3001">
        <f t="shared" si="886"/>
        <v>26.904320903537524</v>
      </c>
      <c r="O3001">
        <f t="shared" si="887"/>
        <v>12.921693539416776</v>
      </c>
      <c r="P3001" s="3">
        <f t="shared" si="888"/>
        <v>-12.921693539416776</v>
      </c>
      <c r="Q3001" s="3">
        <f t="shared" si="889"/>
        <v>-153.09567909646248</v>
      </c>
      <c r="R3001">
        <f t="shared" si="890"/>
        <v>26.904320903537524</v>
      </c>
      <c r="S3001">
        <f t="shared" si="891"/>
        <v>74.25826709582303</v>
      </c>
      <c r="T3001">
        <f t="shared" si="874"/>
        <v>-12.921693539416776</v>
      </c>
    </row>
    <row r="3002" spans="1:20" x14ac:dyDescent="0.25">
      <c r="A3002">
        <f t="shared" si="875"/>
        <v>468351.45087355433</v>
      </c>
      <c r="B3002">
        <f t="shared" si="892"/>
        <v>74540.448510787159</v>
      </c>
      <c r="C3002" t="str">
        <f t="shared" si="876"/>
        <v>-0.199967523901968-0.101231442196467i</v>
      </c>
      <c r="D3002" t="str">
        <f t="shared" si="877"/>
        <v>3.44199647061456-0.566153880769981i</v>
      </c>
      <c r="E3002" t="str">
        <f t="shared" si="878"/>
        <v>0.425675768661719-119.617637010465i</v>
      </c>
      <c r="F3002" t="str">
        <f t="shared" si="879"/>
        <v>2.90403922618156-2.13427628349956i</v>
      </c>
      <c r="G3002" t="str">
        <f t="shared" si="880"/>
        <v>0.997982520452488-0.0448710298944354i</v>
      </c>
      <c r="H3002" t="str">
        <f t="shared" si="881"/>
        <v>0.199889861850924-19.89404678052i</v>
      </c>
      <c r="I3002" t="str">
        <f t="shared" si="882"/>
        <v>-0.283541121067302-0.394041152869072i</v>
      </c>
      <c r="K3002" t="str">
        <f t="shared" si="883"/>
        <v>0.00252505393901721-0.00347709140213535i</v>
      </c>
      <c r="L3002" t="str">
        <f t="shared" si="884"/>
        <v>0.000833333333333333-0.0108163562218869i</v>
      </c>
      <c r="M3002" t="str">
        <f t="shared" si="885"/>
        <v>0.005-0.00380596919465324i</v>
      </c>
      <c r="N3002">
        <f t="shared" si="886"/>
        <v>26.850330512103</v>
      </c>
      <c r="O3002">
        <f t="shared" si="887"/>
        <v>12.989951884169908</v>
      </c>
      <c r="P3002" s="3">
        <f t="shared" si="888"/>
        <v>-12.989951884169908</v>
      </c>
      <c r="Q3002" s="3">
        <f t="shared" si="889"/>
        <v>-153.149669487897</v>
      </c>
      <c r="R3002">
        <f t="shared" si="890"/>
        <v>26.850330512103</v>
      </c>
      <c r="S3002">
        <f t="shared" si="891"/>
        <v>74.540448510787158</v>
      </c>
      <c r="T3002">
        <f t="shared" si="874"/>
        <v>-12.989951884169908</v>
      </c>
    </row>
    <row r="3003" spans="1:20" x14ac:dyDescent="0.25">
      <c r="A3003">
        <f t="shared" si="875"/>
        <v>470131.18638687389</v>
      </c>
      <c r="B3003">
        <f t="shared" si="892"/>
        <v>74823.702215128156</v>
      </c>
      <c r="C3003" t="str">
        <f t="shared" si="876"/>
        <v>-0.198498424312457-0.100256129727767i</v>
      </c>
      <c r="D3003" t="str">
        <f t="shared" si="877"/>
        <v>3.44172425117296-0.56665762860096i</v>
      </c>
      <c r="E3003" t="str">
        <f t="shared" si="878"/>
        <v>0.237803473516235-118.913540450321i</v>
      </c>
      <c r="F3003" t="str">
        <f t="shared" si="879"/>
        <v>2.90399461508318-2.12718518116048i</v>
      </c>
      <c r="G3003" t="str">
        <f t="shared" si="880"/>
        <v>0.997967189703507-0.0450408478915665i</v>
      </c>
      <c r="H3003" t="str">
        <f t="shared" si="881"/>
        <v>0.198186260631289-19.8170471500426i</v>
      </c>
      <c r="I3003" t="str">
        <f t="shared" si="882"/>
        <v>-0.281510600530903-0.392487083969549i</v>
      </c>
      <c r="K3003" t="str">
        <f t="shared" si="883"/>
        <v>0.00252302891802079-0.00346857409461968i</v>
      </c>
      <c r="L3003" t="str">
        <f t="shared" si="884"/>
        <v>0.000833333333333333-0.0107754096651593i</v>
      </c>
      <c r="M3003" t="str">
        <f t="shared" si="885"/>
        <v>0.005-0.00379156126185819i</v>
      </c>
      <c r="N3003">
        <f t="shared" si="886"/>
        <v>26.797093273403249</v>
      </c>
      <c r="O3003">
        <f t="shared" si="887"/>
        <v>13.058080950381745</v>
      </c>
      <c r="P3003" s="3">
        <f t="shared" si="888"/>
        <v>-13.058080950381745</v>
      </c>
      <c r="Q3003" s="3">
        <f t="shared" si="889"/>
        <v>-153.20290672659675</v>
      </c>
      <c r="R3003">
        <f t="shared" si="890"/>
        <v>26.797093273403249</v>
      </c>
      <c r="S3003">
        <f t="shared" si="891"/>
        <v>74.823702215128151</v>
      </c>
      <c r="T3003">
        <f t="shared" si="874"/>
        <v>-13.058080950381745</v>
      </c>
    </row>
    <row r="3004" spans="1:20" x14ac:dyDescent="0.25">
      <c r="A3004">
        <f t="shared" si="875"/>
        <v>471917.68489514402</v>
      </c>
      <c r="B3004">
        <f t="shared" si="892"/>
        <v>75108.032283545646</v>
      </c>
      <c r="C3004" t="str">
        <f t="shared" si="876"/>
        <v>-0.197041555553529-0.0992937996986093i</v>
      </c>
      <c r="D3004" t="str">
        <f t="shared" si="877"/>
        <v>3.44145000248072-0.567169106146465i</v>
      </c>
      <c r="E3004" t="str">
        <f t="shared" si="878"/>
        <v>0.0544226009227402-118.214672293817i</v>
      </c>
      <c r="F3004" t="str">
        <f t="shared" si="879"/>
        <v>2.90394966568256-2.12012464849491i</v>
      </c>
      <c r="G3004" t="str">
        <f t="shared" si="880"/>
        <v>0.997951742695858-0.0452113033008099i</v>
      </c>
      <c r="H3004" t="str">
        <f t="shared" si="881"/>
        <v>0.196496602286336-19.7403576263482i</v>
      </c>
      <c r="I3004" t="str">
        <f t="shared" si="882"/>
        <v>-0.279495735837545-0.390939517826047i</v>
      </c>
      <c r="K3004" t="str">
        <f t="shared" si="883"/>
        <v>0.00252099501994635-0.00346009700250288i</v>
      </c>
      <c r="L3004" t="str">
        <f t="shared" si="884"/>
        <v>0.000833333333333333-0.0107346181163173i</v>
      </c>
      <c r="M3004" t="str">
        <f t="shared" si="885"/>
        <v>0.005-0.00377720787194479i</v>
      </c>
      <c r="N3004">
        <f t="shared" si="886"/>
        <v>26.744592406727321</v>
      </c>
      <c r="O3004">
        <f t="shared" si="887"/>
        <v>13.126080970529113</v>
      </c>
      <c r="P3004" s="3">
        <f t="shared" si="888"/>
        <v>-13.126080970529113</v>
      </c>
      <c r="Q3004" s="3">
        <f t="shared" si="889"/>
        <v>-153.25540759327268</v>
      </c>
      <c r="R3004">
        <f t="shared" si="890"/>
        <v>26.744592406727321</v>
      </c>
      <c r="S3004">
        <f t="shared" si="891"/>
        <v>75.10803228354564</v>
      </c>
      <c r="T3004">
        <f t="shared" si="874"/>
        <v>-13.126080970529113</v>
      </c>
    </row>
    <row r="3005" spans="1:20" x14ac:dyDescent="0.25">
      <c r="A3005">
        <f t="shared" si="875"/>
        <v>473710.97209774557</v>
      </c>
      <c r="B3005">
        <f t="shared" si="892"/>
        <v>75393.442806223116</v>
      </c>
      <c r="C3005" t="str">
        <f t="shared" si="876"/>
        <v>-0.195596838247217-0.0983442144900258i</v>
      </c>
      <c r="D3005" t="str">
        <f t="shared" si="877"/>
        <v>3.44117370974139-0.567688316038926i</v>
      </c>
      <c r="E3005" t="str">
        <f t="shared" si="878"/>
        <v>-0.12456397672291-117.52100009774i</v>
      </c>
      <c r="F3005" t="str">
        <f t="shared" si="879"/>
        <v>2.90390437542478-2.113094583586i</v>
      </c>
      <c r="G3005" t="str">
        <f t="shared" si="880"/>
        <v>0.997936178551556-0.0453823984543841i</v>
      </c>
      <c r="H3005" t="str">
        <f t="shared" si="881"/>
        <v>0.194820770854787-19.6639768195441i</v>
      </c>
      <c r="I3005" t="str">
        <f t="shared" si="882"/>
        <v>-0.27749640372797-0.389398422173599i</v>
      </c>
      <c r="K3005" t="str">
        <f t="shared" si="883"/>
        <v>0.00251895220369236-0.0034516599240111i</v>
      </c>
      <c r="L3005" t="str">
        <f t="shared" si="884"/>
        <v>0.000833333333333333-0.0106939809885607i</v>
      </c>
      <c r="M3005" t="str">
        <f t="shared" si="885"/>
        <v>0.005-0.00376290881843474i</v>
      </c>
      <c r="N3005">
        <f t="shared" si="886"/>
        <v>26.692811335055239</v>
      </c>
      <c r="O3005">
        <f t="shared" si="887"/>
        <v>13.19395219950149</v>
      </c>
      <c r="P3005" s="3">
        <f t="shared" si="888"/>
        <v>-13.19395219950149</v>
      </c>
      <c r="Q3005" s="3">
        <f t="shared" si="889"/>
        <v>-153.30718866494476</v>
      </c>
      <c r="R3005">
        <f t="shared" si="890"/>
        <v>26.692811335055239</v>
      </c>
      <c r="S3005">
        <f t="shared" si="891"/>
        <v>75.393442806223121</v>
      </c>
      <c r="T3005">
        <f t="shared" si="874"/>
        <v>-13.19395219950149</v>
      </c>
    </row>
    <row r="3006" spans="1:20" x14ac:dyDescent="0.25">
      <c r="A3006">
        <f t="shared" si="875"/>
        <v>475511.073791717</v>
      </c>
      <c r="B3006">
        <f t="shared" si="892"/>
        <v>75679.937888886765</v>
      </c>
      <c r="C3006" t="str">
        <f t="shared" si="876"/>
        <v>-0.194164191951767-0.0974071412063513i</v>
      </c>
      <c r="D3006" t="str">
        <f t="shared" si="877"/>
        <v>3.44089535805562-0.568215260969847i</v>
      </c>
      <c r="E3006" t="str">
        <f t="shared" si="878"/>
        <v>-0.299251373958004-116.832490969133i</v>
      </c>
      <c r="F3006" t="str">
        <f t="shared" si="879"/>
        <v>2.90385874173596-2.10609488495121i</v>
      </c>
      <c r="G3006" t="str">
        <f t="shared" si="880"/>
        <v>0.997920496386043-0.0455541356923478i</v>
      </c>
      <c r="H3006" t="str">
        <f t="shared" si="881"/>
        <v>0.19315865143785-19.5879033475503i</v>
      </c>
      <c r="I3006" t="str">
        <f t="shared" si="882"/>
        <v>-0.275512481949532-0.387863764960647i</v>
      </c>
      <c r="K3006" t="str">
        <f t="shared" si="883"/>
        <v>0.00251690042848362-0.0034432626574804i</v>
      </c>
      <c r="L3006" t="str">
        <f t="shared" si="884"/>
        <v>0.000833333333333333-0.010653497697311i</v>
      </c>
      <c r="M3006" t="str">
        <f t="shared" si="885"/>
        <v>0.005-0.00374866389563134i</v>
      </c>
      <c r="N3006">
        <f t="shared" si="886"/>
        <v>26.641733683397689</v>
      </c>
      <c r="O3006">
        <f t="shared" si="887"/>
        <v>13.261694913924803</v>
      </c>
      <c r="P3006" s="3">
        <f t="shared" si="888"/>
        <v>-13.261694913924803</v>
      </c>
      <c r="Q3006" s="3">
        <f t="shared" si="889"/>
        <v>-153.35826631660231</v>
      </c>
      <c r="R3006">
        <f t="shared" si="890"/>
        <v>26.641733683397689</v>
      </c>
      <c r="S3006">
        <f t="shared" si="891"/>
        <v>75.679937888886769</v>
      </c>
      <c r="T3006">
        <f t="shared" si="874"/>
        <v>-13.261694913924803</v>
      </c>
    </row>
    <row r="3007" spans="1:20" x14ac:dyDescent="0.25">
      <c r="A3007">
        <f t="shared" si="875"/>
        <v>477318.01587212557</v>
      </c>
      <c r="B3007">
        <f t="shared" si="892"/>
        <v>75967.52165286454</v>
      </c>
      <c r="C3007" t="str">
        <f t="shared" si="876"/>
        <v>-0.192743535245358-0.0964823515893384i</v>
      </c>
      <c r="D3007" t="str">
        <f t="shared" si="877"/>
        <v>3.4406149324205-0.568749943689288i</v>
      </c>
      <c r="E3007" t="str">
        <f t="shared" si="878"/>
        <v>-0.469732729663997-116.149111600882i</v>
      </c>
      <c r="F3007" t="str">
        <f t="shared" si="879"/>
        <v>2.90381276202277-2.09912545154084i</v>
      </c>
      <c r="G3007" t="str">
        <f t="shared" si="880"/>
        <v>0.997904695308134-0.0457265173626199i</v>
      </c>
      <c r="H3007" t="str">
        <f t="shared" si="881"/>
        <v>0.19151013018811-19.5121358360385i</v>
      </c>
      <c r="I3007" t="str">
        <f t="shared" si="882"/>
        <v>-0.273543849247401-0.386335514347026i</v>
      </c>
      <c r="K3007" t="str">
        <f t="shared" si="883"/>
        <v>0.0025148396538759-0.00343490500135446i</v>
      </c>
      <c r="L3007" t="str">
        <f t="shared" si="884"/>
        <v>0.000833333333333333-0.0106131676602022i</v>
      </c>
      <c r="M3007" t="str">
        <f t="shared" si="885"/>
        <v>0.005-0.0037344728986166i</v>
      </c>
      <c r="N3007">
        <f t="shared" si="886"/>
        <v>26.591343277100918</v>
      </c>
      <c r="O3007">
        <f t="shared" si="887"/>
        <v>13.329309411504459</v>
      </c>
      <c r="P3007" s="3">
        <f t="shared" si="888"/>
        <v>-13.329309411504459</v>
      </c>
      <c r="Q3007" s="3">
        <f t="shared" si="889"/>
        <v>-153.40865672289908</v>
      </c>
      <c r="R3007">
        <f t="shared" si="890"/>
        <v>26.591343277100918</v>
      </c>
      <c r="S3007">
        <f t="shared" si="891"/>
        <v>75.967521652864534</v>
      </c>
      <c r="T3007">
        <f t="shared" si="874"/>
        <v>-13.329309411504459</v>
      </c>
    </row>
    <row r="3008" spans="1:20" x14ac:dyDescent="0.25">
      <c r="A3008">
        <f t="shared" si="875"/>
        <v>479131.82433243957</v>
      </c>
      <c r="B3008">
        <f t="shared" si="892"/>
        <v>76256.198235145421</v>
      </c>
      <c r="C3008" t="str">
        <f t="shared" si="876"/>
        <v>-0.191334785806387-0.0955696219332623i</v>
      </c>
      <c r="D3008" t="str">
        <f t="shared" si="877"/>
        <v>3.44033241772898-0.56929236700534i</v>
      </c>
      <c r="E3008" t="str">
        <f t="shared" si="878"/>
        <v>-0.63609924404297-115.470828305841i</v>
      </c>
      <c r="F3008" t="str">
        <f t="shared" si="879"/>
        <v>2.90376643367254-2.0921861827365i</v>
      </c>
      <c r="G3008" t="str">
        <f t="shared" si="880"/>
        <v>0.997888774419977-0.0458995458209957i</v>
      </c>
      <c r="H3008" t="str">
        <f t="shared" si="881"/>
        <v>0.189875094298598-19.4366729183732i</v>
      </c>
      <c r="I3008" t="str">
        <f t="shared" si="882"/>
        <v>-0.271590385355879-0.384813638702079i</v>
      </c>
      <c r="K3008" t="str">
        <f t="shared" si="883"/>
        <v>0.00251276983976099-0.00342658675418235i</v>
      </c>
      <c r="L3008" t="str">
        <f t="shared" si="884"/>
        <v>0.000833333333333333-0.0105729902970733i</v>
      </c>
      <c r="M3008" t="str">
        <f t="shared" si="885"/>
        <v>0.005-0.00372033562324825i</v>
      </c>
      <c r="N3008">
        <f t="shared" si="886"/>
        <v>26.541624140150105</v>
      </c>
      <c r="O3008">
        <f t="shared" si="887"/>
        <v>13.396796010382984</v>
      </c>
      <c r="P3008" s="3">
        <f t="shared" si="888"/>
        <v>-13.396796010382984</v>
      </c>
      <c r="Q3008" s="3">
        <f t="shared" si="889"/>
        <v>-153.45837585984989</v>
      </c>
      <c r="R3008">
        <f t="shared" si="890"/>
        <v>26.541624140150105</v>
      </c>
      <c r="S3008">
        <f t="shared" si="891"/>
        <v>76.256198235145419</v>
      </c>
      <c r="T3008">
        <f t="shared" si="874"/>
        <v>-13.396796010382984</v>
      </c>
    </row>
    <row r="3009" spans="1:20" x14ac:dyDescent="0.25">
      <c r="A3009">
        <f t="shared" si="875"/>
        <v>480952.52526490286</v>
      </c>
      <c r="B3009">
        <f t="shared" si="892"/>
        <v>76545.971788438968</v>
      </c>
      <c r="C3009" t="str">
        <f t="shared" si="876"/>
        <v>-0.189937860490389-0.0946687330009188i</v>
      </c>
      <c r="D3009" t="str">
        <f t="shared" si="877"/>
        <v>3.44004779876919-0.56984253378359i</v>
      </c>
      <c r="E3009" t="str">
        <f t="shared" si="878"/>
        <v>-0.798440215177554-114.797607049507i</v>
      </c>
      <c r="F3009" t="str">
        <f t="shared" si="879"/>
        <v>2.90371975405306-2.08527697834962i</v>
      </c>
      <c r="G3009" t="str">
        <f t="shared" si="880"/>
        <v>0.997872732816994-0.046073223431167i</v>
      </c>
      <c r="H3009" t="str">
        <f t="shared" si="881"/>
        <v>0.188253431991953-19.3615132355529i</v>
      </c>
      <c r="I3009" t="str">
        <f t="shared" si="882"/>
        <v>-0.26965197098979-0.383298106602739i</v>
      </c>
      <c r="K3009" t="str">
        <f t="shared" si="883"/>
        <v>0.00251069094637147-0.00341830771461648i</v>
      </c>
      <c r="L3009" t="str">
        <f t="shared" si="884"/>
        <v>0.000833333333333333-0.0105329650299595i</v>
      </c>
      <c r="M3009" t="str">
        <f t="shared" si="885"/>
        <v>0.005-0.00370625186615687i</v>
      </c>
      <c r="N3009">
        <f t="shared" si="886"/>
        <v>26.492560493448366</v>
      </c>
      <c r="O3009">
        <f t="shared" si="887"/>
        <v>13.464155048515813</v>
      </c>
      <c r="P3009" s="3">
        <f t="shared" si="888"/>
        <v>-13.464155048515813</v>
      </c>
      <c r="Q3009" s="3">
        <f t="shared" si="889"/>
        <v>-153.50743950655163</v>
      </c>
      <c r="R3009">
        <f t="shared" si="890"/>
        <v>26.492560493448366</v>
      </c>
      <c r="S3009">
        <f t="shared" si="891"/>
        <v>76.545971788438962</v>
      </c>
      <c r="T3009">
        <f t="shared" si="874"/>
        <v>-13.464155048515813</v>
      </c>
    </row>
    <row r="3010" spans="1:20" x14ac:dyDescent="0.25">
      <c r="A3010">
        <f t="shared" si="875"/>
        <v>482780.1448609095</v>
      </c>
      <c r="B3010">
        <f t="shared" si="892"/>
        <v>76836.846481235043</v>
      </c>
      <c r="C3010" t="str">
        <f t="shared" si="876"/>
        <v>-0.188552675403755-0.093779469940607i</v>
      </c>
      <c r="D3010" t="str">
        <f t="shared" si="877"/>
        <v>3.43976106022377-0.570400446946582i</v>
      </c>
      <c r="E3010" t="str">
        <f t="shared" si="878"/>
        <v>-0.956843075154236-114.129413481318i</v>
      </c>
      <c r="F3010" t="str">
        <f t="shared" si="879"/>
        <v>2.90367272051237-2.07839773862i</v>
      </c>
      <c r="G3010" t="str">
        <f t="shared" si="880"/>
        <v>0.99785656958784-0.0462475525647386i</v>
      </c>
      <c r="H3010" t="str">
        <f t="shared" si="881"/>
        <v>0.186645032509725-19.2866554361513i</v>
      </c>
      <c r="I3010" t="str">
        <f t="shared" si="882"/>
        <v>-0.267728487835948-0.381788886831631i</v>
      </c>
      <c r="K3010" t="str">
        <f t="shared" si="883"/>
        <v>0.00250860293428563-0.00341006768141045i</v>
      </c>
      <c r="L3010" t="str">
        <f t="shared" si="884"/>
        <v>0.000833333333333333-0.0104930912830837i</v>
      </c>
      <c r="M3010" t="str">
        <f t="shared" si="885"/>
        <v>0.005-0.00369222142474284i</v>
      </c>
      <c r="N3010">
        <f t="shared" si="886"/>
        <v>26.444136753082034</v>
      </c>
      <c r="O3010">
        <f t="shared" si="887"/>
        <v>13.531386883062229</v>
      </c>
      <c r="P3010" s="3">
        <f t="shared" si="888"/>
        <v>-13.531386883062229</v>
      </c>
      <c r="Q3010" s="3">
        <f t="shared" si="889"/>
        <v>-153.55586324691797</v>
      </c>
      <c r="R3010">
        <f t="shared" si="890"/>
        <v>26.444136753082034</v>
      </c>
      <c r="S3010">
        <f t="shared" si="891"/>
        <v>76.836846481235042</v>
      </c>
      <c r="T3010">
        <f t="shared" si="874"/>
        <v>-13.531386883062229</v>
      </c>
    </row>
    <row r="3011" spans="1:20" x14ac:dyDescent="0.25">
      <c r="A3011">
        <f t="shared" si="875"/>
        <v>484614.70941138105</v>
      </c>
      <c r="B3011">
        <f t="shared" si="892"/>
        <v>77128.826497863745</v>
      </c>
      <c r="C3011" t="str">
        <f t="shared" si="876"/>
        <v>-0.187179145974309-0.0929016222041241i</v>
      </c>
      <c r="D3011" t="str">
        <f t="shared" si="877"/>
        <v>3.43947218666928-0.570966109473276i</v>
      </c>
      <c r="E3011" t="str">
        <f t="shared" si="878"/>
        <v>-1.11139342572911-113.466212964606i</v>
      </c>
      <c r="F3011" t="str">
        <f t="shared" si="879"/>
        <v>2.90362533037868-2.07154836421427i</v>
      </c>
      <c r="G3011" t="str">
        <f t="shared" si="880"/>
        <v>0.997840283814348-0.0464225356012474i</v>
      </c>
      <c r="H3011" t="str">
        <f t="shared" si="881"/>
        <v>0.185049786101812-19.2120981762604i</v>
      </c>
      <c r="I3011" t="str">
        <f t="shared" si="882"/>
        <v>-0.265819818544715-0.38028594837523i</v>
      </c>
      <c r="K3011" t="str">
        <f t="shared" si="883"/>
        <v>0.00250650576443253-0.0034018664534171i</v>
      </c>
      <c r="L3011" t="str">
        <f t="shared" si="884"/>
        <v>0.000833333333333333-0.0104533684828489i</v>
      </c>
      <c r="M3011" t="str">
        <f t="shared" si="885"/>
        <v>0.005-0.00367824409717357i</v>
      </c>
      <c r="N3011">
        <f t="shared" si="886"/>
        <v>26.396337528580602</v>
      </c>
      <c r="O3011">
        <f t="shared" si="887"/>
        <v>13.598491889792799</v>
      </c>
      <c r="P3011" s="3">
        <f t="shared" si="888"/>
        <v>-13.598491889792799</v>
      </c>
      <c r="Q3011" s="3">
        <f t="shared" si="889"/>
        <v>-153.6036624714194</v>
      </c>
      <c r="R3011">
        <f t="shared" si="890"/>
        <v>26.396337528580602</v>
      </c>
      <c r="S3011">
        <f t="shared" si="891"/>
        <v>77.128826497863741</v>
      </c>
      <c r="T3011">
        <f t="shared" si="874"/>
        <v>-13.598491889792799</v>
      </c>
    </row>
    <row r="3012" spans="1:20" x14ac:dyDescent="0.25">
      <c r="A3012">
        <f t="shared" si="875"/>
        <v>486456.2453071443</v>
      </c>
      <c r="B3012">
        <f t="shared" si="892"/>
        <v>77421.916038555632</v>
      </c>
      <c r="C3012" t="str">
        <f t="shared" si="876"/>
        <v>-0.185817187018899-0.0920349834657672i</v>
      </c>
      <c r="D3012" t="str">
        <f t="shared" si="877"/>
        <v>3.43918116257549-0.571539524398508i</v>
      </c>
      <c r="E3012" t="str">
        <f t="shared" si="878"/>
        <v>-1.26217507353971-112.807970605268i</v>
      </c>
      <c r="F3012" t="str">
        <f t="shared" si="879"/>
        <v>2.90357758096025-2.06472875622445i</v>
      </c>
      <c r="G3012" t="str">
        <f t="shared" si="880"/>
        <v>0.997823874571482-0.0465981749281796i</v>
      </c>
      <c r="H3012" t="str">
        <f t="shared" si="881"/>
        <v>0.183467584015994-19.1378401194323i</v>
      </c>
      <c r="I3012" t="str">
        <f t="shared" si="882"/>
        <v>-0.263925846721631-0.378789260421997i</v>
      </c>
      <c r="K3012" t="str">
        <f t="shared" si="883"/>
        <v>0.00250439939809687-0.00339370382958655i</v>
      </c>
      <c r="L3012" t="str">
        <f t="shared" si="884"/>
        <v>0.000833333333333333-0.0104137960578292i</v>
      </c>
      <c r="M3012" t="str">
        <f t="shared" si="885"/>
        <v>0.005-0.00366431968238053i</v>
      </c>
      <c r="N3012">
        <f t="shared" si="886"/>
        <v>26.349147621160085</v>
      </c>
      <c r="O3012">
        <f t="shared" si="887"/>
        <v>13.665470462511912</v>
      </c>
      <c r="P3012" s="3">
        <f t="shared" si="888"/>
        <v>-13.665470462511912</v>
      </c>
      <c r="Q3012" s="3">
        <f t="shared" si="889"/>
        <v>-153.65085237883991</v>
      </c>
      <c r="R3012">
        <f t="shared" si="890"/>
        <v>26.349147621160085</v>
      </c>
      <c r="S3012">
        <f t="shared" si="891"/>
        <v>77.421916038555636</v>
      </c>
      <c r="T3012">
        <f t="shared" si="874"/>
        <v>-13.665470462511912</v>
      </c>
    </row>
    <row r="3013" spans="1:20" x14ac:dyDescent="0.25">
      <c r="A3013">
        <f t="shared" si="875"/>
        <v>488304.77903931146</v>
      </c>
      <c r="B3013">
        <f t="shared" si="892"/>
        <v>77716.119319502148</v>
      </c>
      <c r="C3013" t="str">
        <f t="shared" si="876"/>
        <v>-0.184466712808082-0.0911793515423896i</v>
      </c>
      <c r="D3013" t="str">
        <f t="shared" si="877"/>
        <v>3.43888797230471-0.572120694812422i</v>
      </c>
      <c r="E3013" t="str">
        <f t="shared" si="878"/>
        <v>-1.40927006484782-112.154651279188i</v>
      </c>
      <c r="F3013" t="str">
        <f t="shared" si="879"/>
        <v>2.90352946954515-2.05793881616649i</v>
      </c>
      <c r="G3013" t="str">
        <f t="shared" si="880"/>
        <v>0.997807340927284-0.0467744729409888i</v>
      </c>
      <c r="H3013" t="str">
        <f t="shared" si="881"/>
        <v>0.181898318487621-19.0638799366233i</v>
      </c>
      <c r="I3013" t="str">
        <f t="shared" si="882"/>
        <v>-0.262046456919137-0.377298792360561i</v>
      </c>
      <c r="K3013" t="str">
        <f t="shared" si="883"/>
        <v>0.00250228379692411-0.00338557960896436i</v>
      </c>
      <c r="L3013" t="str">
        <f t="shared" si="884"/>
        <v>0.000833333333333333-0.0103743734387619i</v>
      </c>
      <c r="M3013" t="str">
        <f t="shared" si="885"/>
        <v>0.005-0.00365044798005631i</v>
      </c>
      <c r="N3013">
        <f t="shared" si="886"/>
        <v>26.302552021961446</v>
      </c>
      <c r="O3013">
        <f t="shared" si="887"/>
        <v>13.732323012495499</v>
      </c>
      <c r="P3013" s="3">
        <f t="shared" si="888"/>
        <v>-13.732323012495499</v>
      </c>
      <c r="Q3013" s="3">
        <f t="shared" si="889"/>
        <v>-153.69744797803855</v>
      </c>
      <c r="R3013">
        <f t="shared" si="890"/>
        <v>26.302552021961446</v>
      </c>
      <c r="S3013">
        <f t="shared" si="891"/>
        <v>77.716119319502141</v>
      </c>
      <c r="T3013">
        <f t="shared" si="874"/>
        <v>-13.732323012495499</v>
      </c>
    </row>
    <row r="3014" spans="1:20" x14ac:dyDescent="0.25">
      <c r="A3014">
        <f t="shared" si="875"/>
        <v>490160.33719966083</v>
      </c>
      <c r="B3014">
        <f t="shared" si="892"/>
        <v>78011.440572916254</v>
      </c>
      <c r="C3014" t="str">
        <f t="shared" si="876"/>
        <v>-0.183127637128033-0.0903345283145468i</v>
      </c>
      <c r="D3014" t="str">
        <f t="shared" si="877"/>
        <v>3.43859260011122-0.572709623859924i</v>
      </c>
      <c r="E3014" t="str">
        <f t="shared" si="878"/>
        <v>-1.5527587198-111.506219658473i</v>
      </c>
      <c r="F3014" t="str">
        <f t="shared" si="879"/>
        <v>2.9034809934012-2.05117844597876i</v>
      </c>
      <c r="G3014" t="str">
        <f t="shared" si="880"/>
        <v>0.997790681942823-0.0469514320431142i</v>
      </c>
      <c r="H3014" t="str">
        <f t="shared" si="881"/>
        <v>0.180341882729417-18.9902163061383i</v>
      </c>
      <c r="I3014" t="str">
        <f t="shared" si="882"/>
        <v>-0.260181534628369-0.375814513777939i</v>
      </c>
      <c r="K3014" t="str">
        <f t="shared" si="883"/>
        <v>0.00250015892292563-0.00337749359068973i</v>
      </c>
      <c r="L3014" t="str">
        <f t="shared" si="884"/>
        <v>0.000833333333333333-0.0103351000585394i</v>
      </c>
      <c r="M3014" t="str">
        <f t="shared" si="885"/>
        <v>0.005-0.00363662879065184i</v>
      </c>
      <c r="N3014">
        <f t="shared" si="886"/>
        <v>26.256535910286573</v>
      </c>
      <c r="O3014">
        <f t="shared" si="887"/>
        <v>13.799049967942221</v>
      </c>
      <c r="P3014" s="3">
        <f t="shared" si="888"/>
        <v>-13.799049967942221</v>
      </c>
      <c r="Q3014" s="3">
        <f t="shared" si="889"/>
        <v>-153.74346408971343</v>
      </c>
      <c r="R3014">
        <f t="shared" si="890"/>
        <v>26.256535910286573</v>
      </c>
      <c r="S3014">
        <f t="shared" si="891"/>
        <v>78.011440572916257</v>
      </c>
      <c r="T3014">
        <f t="shared" si="874"/>
        <v>-13.799049967942221</v>
      </c>
    </row>
    <row r="3015" spans="1:20" x14ac:dyDescent="0.25">
      <c r="A3015">
        <f t="shared" si="875"/>
        <v>492022.94648101955</v>
      </c>
      <c r="B3015">
        <f t="shared" si="892"/>
        <v>78307.884047093336</v>
      </c>
      <c r="C3015" t="str">
        <f t="shared" si="876"/>
        <v>-0.181799873339729-0.0895003196486628i</v>
      </c>
      <c r="D3015" t="str">
        <f t="shared" si="877"/>
        <v>3.43829503014055-0.573306314740124i</v>
      </c>
      <c r="E3015" t="str">
        <f t="shared" si="878"/>
        <v>-1.69271966621923-110.862640236511i</v>
      </c>
      <c r="F3015" t="str">
        <f t="shared" si="879"/>
        <v>2.90343214977571-2.04444754802064i</v>
      </c>
      <c r="G3015" t="str">
        <f t="shared" si="880"/>
        <v>0.997773896672148-0.047129054645998i</v>
      </c>
      <c r="H3015" t="str">
        <f t="shared" si="881"/>
        <v>0.178798170921373-18.9168479135742i</v>
      </c>
      <c r="I3015" t="str">
        <f t="shared" si="882"/>
        <v>-0.258330966271026-0.374336394457713i</v>
      </c>
      <c r="K3015" t="str">
        <f t="shared" si="883"/>
        <v>0.00249802473848363-0.00336944557399378i</v>
      </c>
      <c r="L3015" t="str">
        <f t="shared" si="884"/>
        <v>0.000833333333333333-0.0102959753522011i</v>
      </c>
      <c r="M3015" t="str">
        <f t="shared" si="885"/>
        <v>0.005-0.00362286191537342i</v>
      </c>
      <c r="N3015">
        <f t="shared" si="886"/>
        <v>26.211084651818027</v>
      </c>
      <c r="O3015">
        <f t="shared" si="887"/>
        <v>13.865651773441241</v>
      </c>
      <c r="P3015" s="3">
        <f t="shared" si="888"/>
        <v>-13.865651773441241</v>
      </c>
      <c r="Q3015" s="3">
        <f t="shared" si="889"/>
        <v>-153.78891534818197</v>
      </c>
      <c r="R3015">
        <f t="shared" si="890"/>
        <v>26.211084651818027</v>
      </c>
      <c r="S3015">
        <f t="shared" si="891"/>
        <v>78.307884047093339</v>
      </c>
      <c r="T3015">
        <f t="shared" si="874"/>
        <v>-13.865651773441241</v>
      </c>
    </row>
    <row r="3016" spans="1:20" x14ac:dyDescent="0.25">
      <c r="A3016">
        <f t="shared" si="875"/>
        <v>493892.63367764745</v>
      </c>
      <c r="B3016">
        <f t="shared" si="892"/>
        <v>78605.454006472297</v>
      </c>
      <c r="C3016" t="str">
        <f t="shared" si="876"/>
        <v>-0.180483334435561-0.088676535320364i</v>
      </c>
      <c r="D3016" t="str">
        <f t="shared" si="877"/>
        <v>3.4379952464288-0.573910770705747i</v>
      </c>
      <c r="E3016" t="str">
        <f t="shared" si="878"/>
        <v>-1.82922987289088-110.223877351941i</v>
      </c>
      <c r="F3016" t="str">
        <f t="shared" si="879"/>
        <v>2.9033829358955-2.03774602507104i</v>
      </c>
      <c r="G3016" t="str">
        <f t="shared" si="880"/>
        <v>0.997756984162232-0.0473073431691026i</v>
      </c>
      <c r="H3016" t="str">
        <f t="shared" si="881"/>
        <v>0.177267078200794-18.8437734517662i</v>
      </c>
      <c r="I3016" t="str">
        <f t="shared" si="882"/>
        <v>-0.256494639191332-0.372864404378318i</v>
      </c>
      <c r="K3016" t="str">
        <f t="shared" si="883"/>
        <v>0.00249588120635646-0.00336143535819799i</v>
      </c>
      <c r="L3016" t="str">
        <f t="shared" si="884"/>
        <v>0.000833333333333333-0.0102569987569247i</v>
      </c>
      <c r="M3016" t="str">
        <f t="shared" si="885"/>
        <v>0.005-0.00360914715617994i</v>
      </c>
      <c r="N3016">
        <f t="shared" si="886"/>
        <v>26.16618379685039</v>
      </c>
      <c r="O3016">
        <f t="shared" si="887"/>
        <v>13.932128889451596</v>
      </c>
      <c r="P3016" s="3">
        <f t="shared" si="888"/>
        <v>-13.932128889451596</v>
      </c>
      <c r="Q3016" s="3">
        <f t="shared" si="889"/>
        <v>-153.83381620314961</v>
      </c>
      <c r="R3016">
        <f t="shared" si="890"/>
        <v>26.16618379685039</v>
      </c>
      <c r="S3016">
        <f t="shared" si="891"/>
        <v>78.6054540064723</v>
      </c>
      <c r="T3016">
        <f t="shared" si="874"/>
        <v>-13.932128889451596</v>
      </c>
    </row>
    <row r="3017" spans="1:20" x14ac:dyDescent="0.25">
      <c r="A3017">
        <f t="shared" si="875"/>
        <v>495769.42568562255</v>
      </c>
      <c r="B3017">
        <f t="shared" si="892"/>
        <v>78904.154731696894</v>
      </c>
      <c r="C3017" t="str">
        <f t="shared" si="876"/>
        <v>-0.179177933093423-0.0878629889388617i</v>
      </c>
      <c r="D3017" t="str">
        <f t="shared" si="877"/>
        <v>3.43769323290195-0.57452299506257i</v>
      </c>
      <c r="E3017" t="str">
        <f t="shared" si="878"/>
        <v>-1.96236468237392-109.589895211529i</v>
      </c>
      <c r="F3017" t="str">
        <f t="shared" si="879"/>
        <v>2.90333334896661-2.03107378032693i</v>
      </c>
      <c r="G3017" t="str">
        <f t="shared" si="880"/>
        <v>0.997739943452922-0.047486300039929i</v>
      </c>
      <c r="H3017" t="str">
        <f t="shared" si="881"/>
        <v>0.175748500652442-18.7709916207325i</v>
      </c>
      <c r="I3017" t="str">
        <f t="shared" si="882"/>
        <v>-0.254672441648047-0.371398513711267i</v>
      </c>
      <c r="K3017" t="str">
        <f t="shared" si="883"/>
        <v>0.00249372828968374-0.00335346274271244i</v>
      </c>
      <c r="L3017" t="str">
        <f t="shared" si="884"/>
        <v>0.000833333333333333-0.0102181697120191i</v>
      </c>
      <c r="M3017" t="str">
        <f t="shared" si="885"/>
        <v>0.005-0.00359548431577998i</v>
      </c>
      <c r="N3017">
        <f t="shared" si="886"/>
        <v>26.121819078507855</v>
      </c>
      <c r="O3017">
        <f t="shared" si="887"/>
        <v>13.998481791796989</v>
      </c>
      <c r="P3017" s="3">
        <f t="shared" si="888"/>
        <v>-13.998481791796989</v>
      </c>
      <c r="Q3017" s="3">
        <f t="shared" si="889"/>
        <v>-153.87818092149215</v>
      </c>
      <c r="R3017">
        <f t="shared" si="890"/>
        <v>26.121819078507855</v>
      </c>
      <c r="S3017">
        <f t="shared" si="891"/>
        <v>78.904154731696892</v>
      </c>
      <c r="T3017">
        <f t="shared" si="874"/>
        <v>-13.998481791796989</v>
      </c>
    </row>
    <row r="3018" spans="1:20" x14ac:dyDescent="0.25">
      <c r="A3018">
        <f t="shared" si="875"/>
        <v>497653.34950322798</v>
      </c>
      <c r="B3018">
        <f t="shared" si="892"/>
        <v>79203.990519677347</v>
      </c>
      <c r="C3018" t="str">
        <f t="shared" si="876"/>
        <v>-0.177883581728411-0.0870594978724806i</v>
      </c>
      <c r="D3018" t="str">
        <f t="shared" si="877"/>
        <v>3.43738897337534-0.575142991168857i</v>
      </c>
      <c r="E3018" t="str">
        <f t="shared" si="878"/>
        <v>-2.09219784330782-108.960657912025i</v>
      </c>
      <c r="F3018" t="str">
        <f t="shared" si="879"/>
        <v>2.90328338617417-2.02443071740195i</v>
      </c>
      <c r="G3018" t="str">
        <f t="shared" si="880"/>
        <v>0.997722773576885-0.047665927694034i</v>
      </c>
      <c r="H3018" t="str">
        <f t="shared" si="881"/>
        <v>0.174242335298806-18.6985011276213i</v>
      </c>
      <c r="I3018" t="str">
        <f t="shared" si="882"/>
        <v>-0.252864262806595-0.369938692819444i</v>
      </c>
      <c r="K3018" t="str">
        <f t="shared" si="883"/>
        <v>0.00249156595199152-0.00334552752703448i</v>
      </c>
      <c r="L3018" t="str">
        <f t="shared" si="884"/>
        <v>0.000833333333333333-0.0101794876589152i</v>
      </c>
      <c r="M3018" t="str">
        <f t="shared" si="885"/>
        <v>0.005-0.00358187319762898i</v>
      </c>
      <c r="N3018">
        <f t="shared" si="886"/>
        <v>26.077976410965931</v>
      </c>
      <c r="O3018">
        <f t="shared" si="887"/>
        <v>14.064710971172374</v>
      </c>
      <c r="P3018" s="3">
        <f t="shared" si="888"/>
        <v>-14.064710971172374</v>
      </c>
      <c r="Q3018" s="3">
        <f t="shared" si="889"/>
        <v>-153.92202358903407</v>
      </c>
      <c r="R3018">
        <f t="shared" si="890"/>
        <v>26.077976410965931</v>
      </c>
      <c r="S3018">
        <f t="shared" si="891"/>
        <v>79.203990519677347</v>
      </c>
      <c r="T3018">
        <f t="shared" si="874"/>
        <v>-14.064710971172374</v>
      </c>
    </row>
    <row r="3019" spans="1:20" x14ac:dyDescent="0.25">
      <c r="A3019">
        <f t="shared" si="875"/>
        <v>499544.43223134021</v>
      </c>
      <c r="B3019">
        <f t="shared" si="892"/>
        <v>79504.965683652117</v>
      </c>
      <c r="C3019" t="str">
        <f t="shared" si="876"/>
        <v>-0.176600192542175-0.0862658831752929i</v>
      </c>
      <c r="D3019" t="str">
        <f t="shared" si="877"/>
        <v>3.43708245155278-0.575770762434745i</v>
      </c>
      <c r="E3019" t="str">
        <f t="shared" si="878"/>
        <v>-2.21880154222498-108.336129461014i</v>
      </c>
      <c r="F3019" t="str">
        <f t="shared" si="879"/>
        <v>2.90323304468232-2.01781674032494i</v>
      </c>
      <c r="G3019" t="str">
        <f t="shared" si="880"/>
        <v>0.997705473559558-0.0478462285750474i</v>
      </c>
      <c r="H3019" t="str">
        <f t="shared" si="881"/>
        <v>0.172748480090463-18.6263006866566i</v>
      </c>
      <c r="I3019" t="str">
        <f t="shared" si="882"/>
        <v>-0.25106999273122-0.368484912255396i</v>
      </c>
      <c r="K3019" t="str">
        <f t="shared" si="883"/>
        <v>0.00248939415719763-0.00333762951074728i</v>
      </c>
      <c r="L3019" t="str">
        <f t="shared" si="884"/>
        <v>0.000833333333333333-0.0101409520411588i</v>
      </c>
      <c r="M3019" t="str">
        <f t="shared" si="885"/>
        <v>0.005-0.00356831360592646i</v>
      </c>
      <c r="N3019">
        <f t="shared" si="886"/>
        <v>26.034641887672791</v>
      </c>
      <c r="O3019">
        <f t="shared" si="887"/>
        <v>14.130816932664638</v>
      </c>
      <c r="P3019" s="3">
        <f t="shared" si="888"/>
        <v>-14.130816932664638</v>
      </c>
      <c r="Q3019" s="3">
        <f t="shared" si="889"/>
        <v>-153.96535811232721</v>
      </c>
      <c r="R3019">
        <f t="shared" si="890"/>
        <v>26.034641887672791</v>
      </c>
      <c r="S3019">
        <f t="shared" si="891"/>
        <v>79.504965683652117</v>
      </c>
      <c r="T3019">
        <f t="shared" si="874"/>
        <v>-14.130816932664638</v>
      </c>
    </row>
    <row r="3020" spans="1:20" x14ac:dyDescent="0.25">
      <c r="A3020">
        <f t="shared" si="875"/>
        <v>501442.70107381931</v>
      </c>
      <c r="B3020">
        <f t="shared" si="892"/>
        <v>79807.084553249995</v>
      </c>
      <c r="C3020" t="str">
        <f t="shared" si="876"/>
        <v>-0.175327677570048-0.0854819695148954i</v>
      </c>
      <c r="D3020" t="str">
        <f t="shared" si="877"/>
        <v>3.43677365102607-0.576406312321675i</v>
      </c>
      <c r="E3020" t="str">
        <f t="shared" si="878"/>
        <v>-2.34224643486124-107.716273796817i</v>
      </c>
      <c r="F3020" t="str">
        <f t="shared" si="879"/>
        <v>2.90318232163395-2.01123175353849i</v>
      </c>
      <c r="G3020" t="str">
        <f t="shared" si="880"/>
        <v>0.997688042419095-0.0480272051346895i</v>
      </c>
      <c r="H3020" t="str">
        <f t="shared" si="881"/>
        <v>0.171266833896581-18.5543890190866i</v>
      </c>
      <c r="I3020" t="str">
        <f t="shared" si="882"/>
        <v>-0.249289522377258-0.36703714275966i</v>
      </c>
      <c r="K3020" t="str">
        <f t="shared" si="883"/>
        <v>0.00248721286961688-0.00332976849351842i</v>
      </c>
      <c r="L3020" t="str">
        <f t="shared" si="884"/>
        <v>0.000833333333333333-0.0101025623044021i</v>
      </c>
      <c r="M3020" t="str">
        <f t="shared" si="885"/>
        <v>0.005-0.00355480534561313i</v>
      </c>
      <c r="N3020">
        <f t="shared" si="886"/>
        <v>25.991801779573734</v>
      </c>
      <c r="O3020">
        <f t="shared" si="887"/>
        <v>14.19680019528499</v>
      </c>
      <c r="P3020" s="3">
        <f t="shared" si="888"/>
        <v>-14.19680019528499</v>
      </c>
      <c r="Q3020" s="3">
        <f t="shared" si="889"/>
        <v>-154.00819822042627</v>
      </c>
      <c r="R3020">
        <f t="shared" si="890"/>
        <v>25.991801779573734</v>
      </c>
      <c r="S3020">
        <f t="shared" si="891"/>
        <v>79.807084553249993</v>
      </c>
      <c r="T3020">
        <f t="shared" si="874"/>
        <v>-14.19680019528499</v>
      </c>
    </row>
    <row r="3021" spans="1:20" x14ac:dyDescent="0.25">
      <c r="A3021">
        <f t="shared" si="875"/>
        <v>503348.1833378998</v>
      </c>
      <c r="B3021">
        <f t="shared" si="892"/>
        <v>80110.351474552343</v>
      </c>
      <c r="C3021" t="str">
        <f t="shared" si="876"/>
        <v>-0.17406594872601-0.0847075851013009i</v>
      </c>
      <c r="D3021" t="str">
        <f t="shared" si="877"/>
        <v>3.43646255527417-0.577049644341783i</v>
      </c>
      <c r="E3021" t="str">
        <f t="shared" si="878"/>
        <v>-2.46260167696964-107.101054807464i</v>
      </c>
      <c r="F3021" t="str">
        <f t="shared" si="879"/>
        <v>2.90313121415061-2.00467566189755i</v>
      </c>
      <c r="G3021" t="str">
        <f t="shared" si="880"/>
        <v>0.997670479166308-0.0482088598327885i</v>
      </c>
      <c r="H3021" t="str">
        <f t="shared" si="881"/>
        <v>0.169797296495509-18.4827648531306i</v>
      </c>
      <c r="I3021" t="str">
        <f t="shared" si="882"/>
        <v>-0.247522743583454-0.365595355259093i</v>
      </c>
      <c r="K3021" t="str">
        <f t="shared" si="883"/>
        <v>0.00248502205396641-0.00332194427509863i</v>
      </c>
      <c r="L3021" t="str">
        <f t="shared" si="884"/>
        <v>0.000833333333333333-0.0100643178963958i</v>
      </c>
      <c r="M3021" t="str">
        <f t="shared" si="885"/>
        <v>0.005-0.00354134822236813i</v>
      </c>
      <c r="N3021">
        <f t="shared" si="886"/>
        <v>25.949442533336054</v>
      </c>
      <c r="O3021">
        <f t="shared" si="887"/>
        <v>14.262661291514263</v>
      </c>
      <c r="P3021" s="3">
        <f t="shared" si="888"/>
        <v>-14.262661291514263</v>
      </c>
      <c r="Q3021" s="3">
        <f t="shared" si="889"/>
        <v>-154.05055746666395</v>
      </c>
      <c r="R3021">
        <f t="shared" si="890"/>
        <v>25.949442533336054</v>
      </c>
      <c r="S3021">
        <f t="shared" si="891"/>
        <v>80.110351474552346</v>
      </c>
      <c r="T3021">
        <f t="shared" si="874"/>
        <v>-14.262661291514263</v>
      </c>
    </row>
    <row r="3022" spans="1:20" x14ac:dyDescent="0.25">
      <c r="A3022">
        <f t="shared" si="875"/>
        <v>505260.90643458383</v>
      </c>
      <c r="B3022">
        <f t="shared" si="892"/>
        <v>80414.770810155649</v>
      </c>
      <c r="C3022" t="str">
        <f t="shared" si="876"/>
        <v>-0.172814917845578-0.0839425616169635i</v>
      </c>
      <c r="D3022" t="str">
        <f t="shared" si="877"/>
        <v>3.43614914766264-0.577700762057307i</v>
      </c>
      <c r="E3022" t="str">
        <f t="shared" si="878"/>
        <v>-2.57993495463248-106.490436348774i</v>
      </c>
      <c r="F3022" t="str">
        <f t="shared" si="879"/>
        <v>2.90307971933236-1.998148370668i</v>
      </c>
      <c r="G3022" t="str">
        <f t="shared" si="880"/>
        <v>0.997652782804622-0.0483911951372975i</v>
      </c>
      <c r="H3022" t="str">
        <f t="shared" si="881"/>
        <v>0.168339768565472-18.4114269239273i</v>
      </c>
      <c r="I3022" t="str">
        <f t="shared" si="882"/>
        <v>-0.245769549064365-0.364159520865223i</v>
      </c>
      <c r="K3022" t="str">
        <f t="shared" si="883"/>
        <v>0.00248282167537097-0.00331415665532068i</v>
      </c>
      <c r="L3022" t="str">
        <f t="shared" si="884"/>
        <v>0.000833333333333333-0.0100262182669812i</v>
      </c>
      <c r="M3022" t="str">
        <f t="shared" si="885"/>
        <v>0.005-0.00352794204260622i</v>
      </c>
      <c r="N3022">
        <f t="shared" si="886"/>
        <v>25.907550769577341</v>
      </c>
      <c r="O3022">
        <f t="shared" si="887"/>
        <v>14.328400766860094</v>
      </c>
      <c r="P3022" s="3">
        <f t="shared" si="888"/>
        <v>-14.328400766860094</v>
      </c>
      <c r="Q3022" s="3">
        <f t="shared" si="889"/>
        <v>-154.09244923042266</v>
      </c>
      <c r="R3022">
        <f t="shared" si="890"/>
        <v>25.907550769577341</v>
      </c>
      <c r="S3022">
        <f t="shared" si="891"/>
        <v>80.414770810155645</v>
      </c>
      <c r="T3022">
        <f t="shared" si="874"/>
        <v>-14.328400766860094</v>
      </c>
    </row>
    <row r="3023" spans="1:20" x14ac:dyDescent="0.25">
      <c r="A3023">
        <f t="shared" si="875"/>
        <v>507180.89787903527</v>
      </c>
      <c r="B3023">
        <f t="shared" si="892"/>
        <v>80720.346939234238</v>
      </c>
      <c r="C3023" t="str">
        <f t="shared" si="876"/>
        <v>-0.171574496726706-0.0831867341479604i</v>
      </c>
      <c r="D3023" t="str">
        <f t="shared" si="877"/>
        <v>3.4358334114429-0.578359669079974i</v>
      </c>
      <c r="E3023" t="str">
        <f t="shared" si="878"/>
        <v>-2.69431251406826-105.884382261593i</v>
      </c>
      <c r="F3023" t="str">
        <f t="shared" si="879"/>
        <v>2.90302783425762-1.99164978552522i</v>
      </c>
      <c r="G3023" t="str">
        <f t="shared" si="880"/>
        <v>0.997634952330013-0.0485742135243115i</v>
      </c>
      <c r="H3023" t="str">
        <f t="shared" si="881"/>
        <v>0.166894151675408-18.3403739734843i</v>
      </c>
      <c r="I3023" t="str">
        <f t="shared" si="882"/>
        <v>-0.244029832402836-0.362729610872644i</v>
      </c>
      <c r="K3023" t="str">
        <f t="shared" si="883"/>
        <v>0.00248061169936844-0.00330640543409818i</v>
      </c>
      <c r="L3023" t="str">
        <f t="shared" si="884"/>
        <v>0.000833333333333333-0.00998826286808247i</v>
      </c>
      <c r="M3023" t="str">
        <f t="shared" si="885"/>
        <v>0.005-0.00351458661347502i</v>
      </c>
      <c r="N3023">
        <f t="shared" si="886"/>
        <v>25.866113281103594</v>
      </c>
      <c r="O3023">
        <f t="shared" si="887"/>
        <v>14.394019179424951</v>
      </c>
      <c r="P3023" s="3">
        <f t="shared" si="888"/>
        <v>-14.394019179424951</v>
      </c>
      <c r="Q3023" s="3">
        <f t="shared" si="889"/>
        <v>-154.13388671889641</v>
      </c>
      <c r="R3023">
        <f t="shared" si="890"/>
        <v>25.866113281103594</v>
      </c>
      <c r="S3023">
        <f t="shared" si="891"/>
        <v>80.720346939234233</v>
      </c>
      <c r="T3023">
        <f t="shared" si="874"/>
        <v>-14.394019179424951</v>
      </c>
    </row>
    <row r="3024" spans="1:20" x14ac:dyDescent="0.25">
      <c r="A3024">
        <f t="shared" si="875"/>
        <v>509108.18529097561</v>
      </c>
      <c r="B3024">
        <f t="shared" si="892"/>
        <v>81027.084257603332</v>
      </c>
      <c r="C3024" t="str">
        <f t="shared" si="876"/>
        <v>-0.17034459716874-0.0824399411162586i</v>
      </c>
      <c r="D3024" t="str">
        <f t="shared" si="877"/>
        <v>3.43551532975151-0.579026369070377i</v>
      </c>
      <c r="E3024" t="str">
        <f t="shared" si="878"/>
        <v>-2.80579919095072-105.282856388194i</v>
      </c>
      <c r="F3024" t="str">
        <f t="shared" si="879"/>
        <v>2.90297555598289-1.98517981255266i</v>
      </c>
      <c r="G3024" t="str">
        <f t="shared" si="880"/>
        <v>0.99761698673096-0.0487579174780849i</v>
      </c>
      <c r="H3024" t="str">
        <f t="shared" si="881"/>
        <v>0.16546034827586-18.2696047506265i</v>
      </c>
      <c r="I3024" t="str">
        <f t="shared" si="882"/>
        <v>-0.24230348804253-0.361305596757371i</v>
      </c>
      <c r="K3024" t="str">
        <f t="shared" si="883"/>
        <v>0.00247839209191504-0.00329869041142459i</v>
      </c>
      <c r="L3024" t="str">
        <f t="shared" si="884"/>
        <v>0.000833333333333333-0.00995045115369842i</v>
      </c>
      <c r="M3024" t="str">
        <f t="shared" si="885"/>
        <v>0.005-0.00350128174285219i</v>
      </c>
      <c r="N3024">
        <f t="shared" si="886"/>
        <v>25.825117031143634</v>
      </c>
      <c r="O3024">
        <f t="shared" si="887"/>
        <v>14.459517099487275</v>
      </c>
      <c r="P3024" s="3">
        <f t="shared" si="888"/>
        <v>-14.459517099487275</v>
      </c>
      <c r="Q3024" s="3">
        <f t="shared" si="889"/>
        <v>-154.17488296885637</v>
      </c>
      <c r="R3024">
        <f t="shared" si="890"/>
        <v>25.825117031143634</v>
      </c>
      <c r="S3024">
        <f t="shared" si="891"/>
        <v>81.027084257603335</v>
      </c>
      <c r="T3024">
        <f t="shared" si="874"/>
        <v>-14.459517099487275</v>
      </c>
    </row>
    <row r="3025" spans="1:20" x14ac:dyDescent="0.25">
      <c r="A3025">
        <f t="shared" si="875"/>
        <v>511042.79639508133</v>
      </c>
      <c r="B3025">
        <f t="shared" si="892"/>
        <v>81334.987177782226</v>
      </c>
      <c r="C3025" t="str">
        <f t="shared" si="876"/>
        <v>-0.16912513100955-0.0817020242131658i</v>
      </c>
      <c r="D3025" t="str">
        <f t="shared" si="877"/>
        <v>3.43519488560957-0.579700865737374i</v>
      </c>
      <c r="E3025" t="str">
        <f t="shared" si="878"/>
        <v>-2.9144584392149-104.685822587898i</v>
      </c>
      <c r="F3025" t="str">
        <f t="shared" si="879"/>
        <v>2.90292288154279-1.97873835824051i</v>
      </c>
      <c r="G3025" t="str">
        <f t="shared" si="880"/>
        <v>0.997598884988383-0.0489423094910475i</v>
      </c>
      <c r="H3025" t="str">
        <f t="shared" si="881"/>
        <v>0.164038261690016-18.1991180109466i</v>
      </c>
      <c r="I3025" t="str">
        <f t="shared" si="882"/>
        <v>-0.240590411280564-0.359887450175291i</v>
      </c>
      <c r="K3025" t="str">
        <f t="shared" si="883"/>
        <v>0.00247616281939094-0.00329101138737222i</v>
      </c>
      <c r="L3025" t="str">
        <f t="shared" si="884"/>
        <v>0.000833333333333333-0.00991278257989486i</v>
      </c>
      <c r="M3025" t="str">
        <f t="shared" si="885"/>
        <v>0.005-0.00348802723934268i</v>
      </c>
      <c r="N3025">
        <f t="shared" si="886"/>
        <v>25.784549151601027</v>
      </c>
      <c r="O3025">
        <f t="shared" si="887"/>
        <v>14.524895109091524</v>
      </c>
      <c r="P3025" s="3">
        <f t="shared" si="888"/>
        <v>-14.524895109091524</v>
      </c>
      <c r="Q3025" s="3">
        <f t="shared" si="889"/>
        <v>-154.21545084839897</v>
      </c>
      <c r="R3025">
        <f t="shared" si="890"/>
        <v>25.784549151601027</v>
      </c>
      <c r="S3025">
        <f t="shared" si="891"/>
        <v>81.334987177782224</v>
      </c>
      <c r="T3025">
        <f t="shared" si="874"/>
        <v>-14.524895109091524</v>
      </c>
    </row>
    <row r="3026" spans="1:20" x14ac:dyDescent="0.25">
      <c r="A3026">
        <f t="shared" si="875"/>
        <v>512984.75902138266</v>
      </c>
      <c r="B3026">
        <f t="shared" si="892"/>
        <v>81644.060129057805</v>
      </c>
      <c r="C3026" t="str">
        <f t="shared" si="876"/>
        <v>-0.167916010160848-0.0809728283338527i</v>
      </c>
      <c r="D3026" t="str">
        <f t="shared" si="877"/>
        <v>3.43487206192195-0.58038316283744i</v>
      </c>
      <c r="E3026" t="str">
        <f t="shared" si="878"/>
        <v>-3.02035235938105-104.093244751921i</v>
      </c>
      <c r="F3026" t="str">
        <f t="shared" si="879"/>
        <v>2.90286980794971-1.97232532948419i</v>
      </c>
      <c r="G3026" t="str">
        <f t="shared" si="880"/>
        <v>0.997580646075596-0.0491273920638225i</v>
      </c>
      <c r="H3026" t="str">
        <f t="shared" si="881"/>
        <v>0.162627796104818-18.1289125167549i</v>
      </c>
      <c r="I3026" t="str">
        <f t="shared" si="882"/>
        <v>-0.238890498260168-0.358475142960556i</v>
      </c>
      <c r="K3026" t="str">
        <f t="shared" si="883"/>
        <v>0.00247392384860552-0.00328336816209137i</v>
      </c>
      <c r="L3026" t="str">
        <f t="shared" si="884"/>
        <v>0.000833333333333333-0.00987525660479662i</v>
      </c>
      <c r="M3026" t="str">
        <f t="shared" si="885"/>
        <v>0.005-0.00347482291227603i</v>
      </c>
      <c r="N3026">
        <f t="shared" si="886"/>
        <v>25.744396941302483</v>
      </c>
      <c r="O3026">
        <f t="shared" si="887"/>
        <v>14.59015380165139</v>
      </c>
      <c r="P3026" s="3">
        <f t="shared" si="888"/>
        <v>-14.59015380165139</v>
      </c>
      <c r="Q3026" s="3">
        <f t="shared" si="889"/>
        <v>-154.25560305869752</v>
      </c>
      <c r="R3026">
        <f t="shared" si="890"/>
        <v>25.744396941302483</v>
      </c>
      <c r="S3026">
        <f t="shared" si="891"/>
        <v>81.644060129057806</v>
      </c>
      <c r="T3026">
        <f t="shared" si="874"/>
        <v>-14.59015380165139</v>
      </c>
    </row>
    <row r="3027" spans="1:20" x14ac:dyDescent="0.25">
      <c r="A3027">
        <f t="shared" si="875"/>
        <v>514934.10110566393</v>
      </c>
      <c r="B3027">
        <f t="shared" si="892"/>
        <v>81954.307557548222</v>
      </c>
      <c r="C3027" t="str">
        <f t="shared" si="876"/>
        <v>-0.166717146641835-0.080252201513044i</v>
      </c>
      <c r="D3027" t="str">
        <f t="shared" si="877"/>
        <v>3.43454684147662-0.581073264174051i</v>
      </c>
      <c r="E3027" t="str">
        <f t="shared" si="878"/>
        <v>-3.12354172637522-103.505086817507i</v>
      </c>
      <c r="F3027" t="str">
        <f t="shared" si="879"/>
        <v>2.9028163321938-1.96594063358306i</v>
      </c>
      <c r="G3027" t="str">
        <f t="shared" si="880"/>
        <v>0.997562268958243-0.0493131677052421i</v>
      </c>
      <c r="H3027" t="str">
        <f t="shared" si="881"/>
        <v>0.161228856562201-18.0589870370304i</v>
      </c>
      <c r="I3027" t="str">
        <f t="shared" si="882"/>
        <v>-0.237203645963455-0.357068647124056i</v>
      </c>
      <c r="K3027" t="str">
        <f t="shared" si="883"/>
        <v>0.00247167514680301-0.0032757605358096i</v>
      </c>
      <c r="L3027" t="str">
        <f t="shared" si="884"/>
        <v>0.000833333333333333-0.00983787268858003i</v>
      </c>
      <c r="M3027" t="str">
        <f t="shared" si="885"/>
        <v>0.005-0.00346166857170357i</v>
      </c>
      <c r="N3027">
        <f t="shared" si="886"/>
        <v>25.704647864261943</v>
      </c>
      <c r="O3027">
        <f t="shared" si="887"/>
        <v>14.655293781560792</v>
      </c>
      <c r="P3027" s="3">
        <f t="shared" si="888"/>
        <v>-14.655293781560792</v>
      </c>
      <c r="Q3027" s="3">
        <f t="shared" si="889"/>
        <v>-154.29535213573806</v>
      </c>
      <c r="R3027">
        <f t="shared" si="890"/>
        <v>25.704647864261943</v>
      </c>
      <c r="S3027">
        <f t="shared" si="891"/>
        <v>81.954307557548219</v>
      </c>
      <c r="T3027">
        <f t="shared" si="874"/>
        <v>-14.655293781560792</v>
      </c>
    </row>
    <row r="3028" spans="1:20" x14ac:dyDescent="0.25">
      <c r="A3028">
        <f t="shared" si="875"/>
        <v>516890.85068986547</v>
      </c>
      <c r="B3028">
        <f t="shared" si="892"/>
        <v>82265.733926266912</v>
      </c>
      <c r="C3028" t="str">
        <f t="shared" si="876"/>
        <v>-0.165528452611155-0.0795399948617936i</v>
      </c>
      <c r="D3028" t="str">
        <f t="shared" si="877"/>
        <v>3.43421920694401-0.581771173597039i</v>
      </c>
      <c r="E3028" t="str">
        <f t="shared" si="878"/>
        <v>-3.22408601686423-102.921312781332i</v>
      </c>
      <c r="F3028" t="str">
        <f t="shared" si="879"/>
        <v>2.90276245124271-1.95958417823896i</v>
      </c>
      <c r="G3028" t="str">
        <f t="shared" si="880"/>
        <v>0.997543752594247-0.0494996389323649i</v>
      </c>
      <c r="H3028" t="str">
        <f t="shared" si="881"/>
        <v>0.159841348950414-17.9893403473717i</v>
      </c>
      <c r="I3028" t="str">
        <f t="shared" si="882"/>
        <v>-0.235529752204232-0.355667934851861i</v>
      </c>
      <c r="K3028" t="str">
        <f t="shared" si="883"/>
        <v>0.00246941668166803-0.00326818830883093i</v>
      </c>
      <c r="L3028" t="str">
        <f t="shared" si="884"/>
        <v>0.000833333333333333-0.0098006302934649i</v>
      </c>
      <c r="M3028" t="str">
        <f t="shared" si="885"/>
        <v>0.005-0.00344856402839565i</v>
      </c>
      <c r="N3028">
        <f t="shared" si="886"/>
        <v>25.66528954795092</v>
      </c>
      <c r="O3028">
        <f t="shared" si="887"/>
        <v>14.72031566381769</v>
      </c>
      <c r="P3028" s="3">
        <f t="shared" si="888"/>
        <v>-14.72031566381769</v>
      </c>
      <c r="Q3028" s="3">
        <f t="shared" si="889"/>
        <v>-154.33471045204908</v>
      </c>
      <c r="R3028">
        <f t="shared" si="890"/>
        <v>25.66528954795092</v>
      </c>
      <c r="S3028">
        <f t="shared" si="891"/>
        <v>82.265733926266918</v>
      </c>
      <c r="T3028">
        <f t="shared" si="874"/>
        <v>-14.72031566381769</v>
      </c>
    </row>
    <row r="3029" spans="1:20" x14ac:dyDescent="0.25">
      <c r="A3029">
        <f t="shared" si="875"/>
        <v>518855.03592248698</v>
      </c>
      <c r="B3029">
        <f t="shared" si="892"/>
        <v>82578.343715186726</v>
      </c>
      <c r="C3029" t="str">
        <f t="shared" si="876"/>
        <v>-0.16434984039729-0.0788360625053703i</v>
      </c>
      <c r="D3029" t="str">
        <f t="shared" si="877"/>
        <v>3.43388914087619-0.582476895001936i</v>
      </c>
      <c r="E3029" t="str">
        <f t="shared" si="878"/>
        <v>-3.32204343610225-102.341886712254i</v>
      </c>
      <c r="F3029" t="str">
        <f t="shared" si="879"/>
        <v>2.90270816204146-1.95325587155486i</v>
      </c>
      <c r="G3029" t="str">
        <f t="shared" si="880"/>
        <v>0.997525095933754-0.0496868082704919i</v>
      </c>
      <c r="H3029" t="str">
        <f t="shared" si="881"/>
        <v>0.158465179995441-17.919971229949i</v>
      </c>
      <c r="I3029" t="str">
        <f t="shared" si="882"/>
        <v>-0.233868715620893-0.354272978503711i</v>
      </c>
      <c r="K3029" t="str">
        <f t="shared" si="883"/>
        <v>0.00246714842133091-0.00326065128153523i</v>
      </c>
      <c r="L3029" t="str">
        <f t="shared" si="884"/>
        <v>0.000833333333333333-0.00976352888370677i</v>
      </c>
      <c r="M3029" t="str">
        <f t="shared" si="885"/>
        <v>0.005-0.00343550909383907i</v>
      </c>
      <c r="N3029">
        <f t="shared" si="886"/>
        <v>25.626309781574832</v>
      </c>
      <c r="O3029">
        <f t="shared" si="887"/>
        <v>14.785220073656669</v>
      </c>
      <c r="P3029" s="3">
        <f t="shared" si="888"/>
        <v>-14.785220073656669</v>
      </c>
      <c r="Q3029" s="3">
        <f t="shared" si="889"/>
        <v>-154.37369021842517</v>
      </c>
      <c r="R3029">
        <f t="shared" si="890"/>
        <v>25.626309781574832</v>
      </c>
      <c r="S3029">
        <f t="shared" si="891"/>
        <v>82.578343715186719</v>
      </c>
      <c r="T3029">
        <f t="shared" si="874"/>
        <v>-14.785220073656669</v>
      </c>
    </row>
    <row r="3030" spans="1:20" x14ac:dyDescent="0.25">
      <c r="A3030">
        <f t="shared" si="875"/>
        <v>520826.68505899241</v>
      </c>
      <c r="B3030">
        <f t="shared" si="892"/>
        <v>82892.141421304434</v>
      </c>
      <c r="C3030" t="str">
        <f t="shared" si="876"/>
        <v>-0.163181222527436-0.0781402615222685i</v>
      </c>
      <c r="D3030" t="str">
        <f t="shared" si="877"/>
        <v>3.43355662570632-0.583190432329349i</v>
      </c>
      <c r="E3030" t="str">
        <f t="shared" si="878"/>
        <v>-3.41747094429101-101.766772763401i</v>
      </c>
      <c r="F3030" t="str">
        <f t="shared" si="879"/>
        <v>2.90265346151227-1.94695562203345i</v>
      </c>
      <c r="G3030" t="str">
        <f t="shared" si="880"/>
        <v>0.997506297919073-0.0498746782531832i</v>
      </c>
      <c r="H3030" t="str">
        <f t="shared" si="881"/>
        <v>0.157100257252532-17.8508784734562i</v>
      </c>
      <c r="I3030" t="str">
        <f t="shared" si="882"/>
        <v>-0.232220435669368-0.352883750611512i</v>
      </c>
      <c r="K3030" t="str">
        <f t="shared" si="883"/>
        <v>0.00246487033437352-0.00325314925437774i</v>
      </c>
      <c r="L3030" t="str">
        <f t="shared" si="884"/>
        <v>0.000833333333333333-0.00972656792558954i</v>
      </c>
      <c r="M3030" t="str">
        <f t="shared" si="885"/>
        <v>0.005-0.00342250358023417i</v>
      </c>
      <c r="N3030">
        <f t="shared" si="886"/>
        <v>25.587696514365661</v>
      </c>
      <c r="O3030">
        <f t="shared" si="887"/>
        <v>14.850007646190599</v>
      </c>
      <c r="P3030" s="3">
        <f t="shared" si="888"/>
        <v>-14.850007646190599</v>
      </c>
      <c r="Q3030" s="3">
        <f t="shared" si="889"/>
        <v>-154.41230348563434</v>
      </c>
      <c r="R3030">
        <f t="shared" si="890"/>
        <v>25.587696514365661</v>
      </c>
      <c r="S3030">
        <f t="shared" si="891"/>
        <v>82.89214142130443</v>
      </c>
      <c r="T3030">
        <f t="shared" si="874"/>
        <v>-14.850007646190599</v>
      </c>
    </row>
    <row r="3031" spans="1:20" x14ac:dyDescent="0.25">
      <c r="A3031">
        <f t="shared" si="875"/>
        <v>522805.82646221662</v>
      </c>
      <c r="B3031">
        <f t="shared" si="892"/>
        <v>83207.131558705398</v>
      </c>
      <c r="C3031" t="str">
        <f t="shared" si="876"/>
        <v>-0.162022511754896-0.0774524518842728i</v>
      </c>
      <c r="D3031" t="str">
        <f t="shared" si="877"/>
        <v>3.43322164374784-0.583911789564271i</v>
      </c>
      <c r="E3031" t="str">
        <f t="shared" si="878"/>
        <v>-3.51042428246629-101.195935183634i</v>
      </c>
      <c r="F3031" t="str">
        <f t="shared" si="879"/>
        <v>2.90259834655434-1.9406833385758i</v>
      </c>
      <c r="G3031" t="str">
        <f t="shared" si="880"/>
        <v>0.99748735748462-0.0500632514222745i</v>
      </c>
      <c r="H3031" t="str">
        <f t="shared" si="881"/>
        <v>0.155746489097809-17.7820608730634i</v>
      </c>
      <c r="I3031" t="str">
        <f t="shared" si="882"/>
        <v>-0.230584812616149-0.351500223877835i</v>
      </c>
      <c r="K3031" t="str">
        <f t="shared" si="883"/>
        <v>0.00246258238983461-0.00324568202788854i</v>
      </c>
      <c r="L3031" t="str">
        <f t="shared" si="884"/>
        <v>0.000833333333333333-0.00968974688741731i</v>
      </c>
      <c r="M3031" t="str">
        <f t="shared" si="885"/>
        <v>0.005-0.0034095473004923i</v>
      </c>
      <c r="N3031">
        <f t="shared" si="886"/>
        <v>25.549437853876384</v>
      </c>
      <c r="O3031">
        <f t="shared" si="887"/>
        <v>14.914679026063329</v>
      </c>
      <c r="P3031" s="3">
        <f t="shared" si="888"/>
        <v>-14.914679026063329</v>
      </c>
      <c r="Q3031" s="3">
        <f t="shared" si="889"/>
        <v>-154.45056214612362</v>
      </c>
      <c r="R3031">
        <f t="shared" si="890"/>
        <v>25.549437853876384</v>
      </c>
      <c r="S3031">
        <f t="shared" si="891"/>
        <v>83.207131558705399</v>
      </c>
      <c r="T3031">
        <f t="shared" si="874"/>
        <v>-14.914679026063329</v>
      </c>
    </row>
    <row r="3032" spans="1:20" x14ac:dyDescent="0.25">
      <c r="A3032">
        <f t="shared" si="875"/>
        <v>524792.48860277305</v>
      </c>
      <c r="B3032">
        <f t="shared" si="892"/>
        <v>83523.318658628486</v>
      </c>
      <c r="C3032" t="str">
        <f t="shared" si="876"/>
        <v>-0.160873621085073-0.0767724963976472i</v>
      </c>
      <c r="D3032" t="str">
        <f t="shared" si="877"/>
        <v>3.43288417719377-0.584640970735441i</v>
      </c>
      <c r="E3032" t="str">
        <f t="shared" si="878"/>
        <v>-3.60095799789777-100.629338328413i</v>
      </c>
      <c r="F3032" t="str">
        <f t="shared" si="879"/>
        <v>2.90254281404384-1.93443893047997i</v>
      </c>
      <c r="G3032" t="str">
        <f t="shared" si="880"/>
        <v>0.997468273556861-0.0502525303278928i</v>
      </c>
      <c r="H3032" t="str">
        <f t="shared" si="881"/>
        <v>0.154403784719989-17.7135172303702i</v>
      </c>
      <c r="I3032" t="str">
        <f t="shared" si="882"/>
        <v>-0.228961747531373-0.350122371174476i</v>
      </c>
      <c r="K3032" t="str">
        <f t="shared" si="883"/>
        <v>0.00246028455721561-0.0032382494026722i</v>
      </c>
      <c r="L3032" t="str">
        <f t="shared" si="884"/>
        <v>0.000833333333333333-0.00965306523950726i</v>
      </c>
      <c r="M3032" t="str">
        <f t="shared" si="885"/>
        <v>0.005-0.00339664006823302i</v>
      </c>
      <c r="N3032">
        <f t="shared" si="886"/>
        <v>25.511522064296997</v>
      </c>
      <c r="O3032">
        <f t="shared" si="887"/>
        <v>14.979234867110394</v>
      </c>
      <c r="P3032" s="3">
        <f t="shared" si="888"/>
        <v>-14.979234867110394</v>
      </c>
      <c r="Q3032" s="3">
        <f t="shared" si="889"/>
        <v>-154.488477935703</v>
      </c>
      <c r="R3032">
        <f t="shared" si="890"/>
        <v>25.511522064296997</v>
      </c>
      <c r="S3032">
        <f t="shared" si="891"/>
        <v>83.523318658628483</v>
      </c>
      <c r="T3032">
        <f t="shared" si="874"/>
        <v>-14.979234867110394</v>
      </c>
    </row>
    <row r="3033" spans="1:20" x14ac:dyDescent="0.25">
      <c r="A3033">
        <f t="shared" si="875"/>
        <v>526786.70005946362</v>
      </c>
      <c r="B3033">
        <f t="shared" si="892"/>
        <v>83840.707269531282</v>
      </c>
      <c r="C3033" t="str">
        <f t="shared" si="876"/>
        <v>-0.159734463800115-0.0761002606453601i</v>
      </c>
      <c r="D3033" t="str">
        <f t="shared" si="877"/>
        <v>3.43254420811602-0.585377979914653i</v>
      </c>
      <c r="E3033" t="str">
        <f t="shared" si="878"/>
        <v>-3.68912546903051-100.066946670082i</v>
      </c>
      <c r="F3033" t="str">
        <f t="shared" si="879"/>
        <v>2.90248686083355-1.92822230743964i</v>
      </c>
      <c r="G3033" t="str">
        <f t="shared" si="880"/>
        <v>0.997449045054255-0.050442517528473i</v>
      </c>
      <c r="H3033" t="str">
        <f t="shared" si="881"/>
        <v>0.153072054112185-17.6452463533591i</v>
      </c>
      <c r="I3033" t="str">
        <f t="shared" si="882"/>
        <v>-0.227351142281973-0.348750165540966i</v>
      </c>
      <c r="K3033" t="str">
        <f t="shared" si="883"/>
        <v>0.00245797680648608-0.00323085117940748i</v>
      </c>
      <c r="L3033" t="str">
        <f t="shared" si="884"/>
        <v>0.000833333333333333-0.00961652245418134i</v>
      </c>
      <c r="M3033" t="str">
        <f t="shared" si="885"/>
        <v>0.005-0.00338378169778145i</v>
      </c>
      <c r="N3033">
        <f t="shared" si="886"/>
        <v>25.473937564770466</v>
      </c>
      <c r="O3033">
        <f t="shared" si="887"/>
        <v>15.043675832029347</v>
      </c>
      <c r="P3033" s="3">
        <f t="shared" si="888"/>
        <v>-15.043675832029347</v>
      </c>
      <c r="Q3033" s="3">
        <f t="shared" si="889"/>
        <v>-154.52606243522953</v>
      </c>
      <c r="R3033">
        <f t="shared" si="890"/>
        <v>25.473937564770466</v>
      </c>
      <c r="S3033">
        <f t="shared" si="891"/>
        <v>83.840707269531279</v>
      </c>
      <c r="T3033">
        <f t="shared" si="874"/>
        <v>-15.043675832029347</v>
      </c>
    </row>
    <row r="3034" spans="1:20" x14ac:dyDescent="0.25">
      <c r="A3034">
        <f t="shared" si="875"/>
        <v>528788.4895196897</v>
      </c>
      <c r="B3034">
        <f t="shared" si="892"/>
        <v>84159.301957155505</v>
      </c>
      <c r="C3034" t="str">
        <f t="shared" si="876"/>
        <v>-0.158604953482266-0.0754356129304094i</v>
      </c>
      <c r="D3034" t="str">
        <f t="shared" si="877"/>
        <v>3.43220171846477-0.586122821216099i</v>
      </c>
      <c r="E3034" t="str">
        <f t="shared" si="878"/>
        <v>-3.77497892995063-99.5087248076077i</v>
      </c>
      <c r="F3034" t="str">
        <f t="shared" si="879"/>
        <v>2.9024304837528-1.92203337954278i</v>
      </c>
      <c r="G3034" t="str">
        <f t="shared" si="880"/>
        <v>0.99742967088719-0.0506332155907736i</v>
      </c>
      <c r="H3034" t="str">
        <f t="shared" si="881"/>
        <v>0.151751208063808-17.5772470563496i</v>
      </c>
      <c r="I3034" t="str">
        <f t="shared" si="882"/>
        <v>-0.225752899524893-0.347383580183157i</v>
      </c>
      <c r="K3034" t="str">
        <f t="shared" si="883"/>
        <v>0.00245565910808953-0.00322348715884715i</v>
      </c>
      <c r="L3034" t="str">
        <f t="shared" si="884"/>
        <v>0.000833333333333333-0.00958011800575942i</v>
      </c>
      <c r="M3034" t="str">
        <f t="shared" si="885"/>
        <v>0.005-0.00337097200416562i</v>
      </c>
      <c r="N3034">
        <f t="shared" si="886"/>
        <v>25.436672927730257</v>
      </c>
      <c r="O3034">
        <f t="shared" si="887"/>
        <v>15.108002592057744</v>
      </c>
      <c r="P3034" s="3">
        <f t="shared" si="888"/>
        <v>-15.108002592057744</v>
      </c>
      <c r="Q3034" s="3">
        <f t="shared" si="889"/>
        <v>-154.56332707226974</v>
      </c>
      <c r="R3034">
        <f t="shared" si="890"/>
        <v>25.436672927730257</v>
      </c>
      <c r="S3034">
        <f t="shared" si="891"/>
        <v>84.159301957155506</v>
      </c>
      <c r="T3034">
        <f t="shared" si="874"/>
        <v>-15.108002592057744</v>
      </c>
    </row>
    <row r="3035" spans="1:20" x14ac:dyDescent="0.25">
      <c r="A3035">
        <f t="shared" si="875"/>
        <v>530797.8857798645</v>
      </c>
      <c r="B3035">
        <f t="shared" si="892"/>
        <v>84479.107304592704</v>
      </c>
      <c r="C3035" t="str">
        <f t="shared" si="876"/>
        <v>-0.157485004035941-0.074778424220166i</v>
      </c>
      <c r="D3035" t="str">
        <f t="shared" si="877"/>
        <v>3.43185669006759-0.586875498795668i</v>
      </c>
      <c r="E3035" t="str">
        <f t="shared" si="878"/>
        <v>-3.85856949439259-98.9546374757719i</v>
      </c>
      <c r="F3035" t="str">
        <f t="shared" si="879"/>
        <v>2.90237367960731-1.91587205727024i</v>
      </c>
      <c r="G3035" t="str">
        <f t="shared" si="880"/>
        <v>0.997410149957933-0.0508246270898927i</v>
      </c>
      <c r="H3035" t="str">
        <f t="shared" si="881"/>
        <v>0.150441158152556-17.5095181599524i</v>
      </c>
      <c r="I3035" t="str">
        <f t="shared" si="882"/>
        <v>-0.224166922700361-0.346022588471789i</v>
      </c>
      <c r="K3035" t="str">
        <f t="shared" si="883"/>
        <v>0.00245333143294899-0.00321615714181785i</v>
      </c>
      <c r="L3035" t="str">
        <f t="shared" si="884"/>
        <v>0.000833333333333333-0.00954385137055137i</v>
      </c>
      <c r="M3035" t="str">
        <f t="shared" si="885"/>
        <v>0.005-0.00335821080311379i</v>
      </c>
      <c r="N3035">
        <f t="shared" si="886"/>
        <v>25.39971687724389</v>
      </c>
      <c r="O3035">
        <f t="shared" si="887"/>
        <v>15.172215826661638</v>
      </c>
      <c r="P3035" s="3">
        <f t="shared" si="888"/>
        <v>-15.172215826661638</v>
      </c>
      <c r="Q3035" s="3">
        <f t="shared" si="889"/>
        <v>-154.60028312275611</v>
      </c>
      <c r="R3035">
        <f t="shared" si="890"/>
        <v>25.39971687724389</v>
      </c>
      <c r="S3035">
        <f t="shared" si="891"/>
        <v>84.479107304592702</v>
      </c>
      <c r="T3035">
        <f t="shared" si="874"/>
        <v>-15.172215826661638</v>
      </c>
    </row>
    <row r="3036" spans="1:20" x14ac:dyDescent="0.25">
      <c r="A3036">
        <f t="shared" si="875"/>
        <v>532814.91774582805</v>
      </c>
      <c r="B3036">
        <f t="shared" si="892"/>
        <v>84800.127912350159</v>
      </c>
      <c r="C3036" t="str">
        <f t="shared" si="876"/>
        <v>-0.156374529708641-0.0741285680917798i</v>
      </c>
      <c r="D3036" t="str">
        <f t="shared" si="877"/>
        <v>3.43150910462882-0.587636016850257i</v>
      </c>
      <c r="E3036" t="str">
        <f t="shared" si="878"/>
        <v>-3.9399471792913-98.4046495538693i</v>
      </c>
      <c r="F3036" t="str">
        <f t="shared" si="879"/>
        <v>2.90231644517893-1.90973825149448i</v>
      </c>
      <c r="G3036" t="str">
        <f t="shared" si="880"/>
        <v>0.997390481160563-0.0510167546092836i</v>
      </c>
      <c r="H3036" t="str">
        <f t="shared" si="881"/>
        <v>0.149141816736491-17.4420584910246i</v>
      </c>
      <c r="I3036" t="str">
        <f t="shared" si="882"/>
        <v>-0.222593116025239-0.344667163941086i</v>
      </c>
      <c r="K3036" t="str">
        <f t="shared" si="883"/>
        <v>0.00245099375247267-0.00320886092922011i</v>
      </c>
      <c r="L3036" t="str">
        <f t="shared" si="884"/>
        <v>0.000833333333333333-0.00950772202684936i</v>
      </c>
      <c r="M3036" t="str">
        <f t="shared" si="885"/>
        <v>0.005-0.00334549791105179i</v>
      </c>
      <c r="N3036">
        <f t="shared" si="886"/>
        <v>25.36305828737008</v>
      </c>
      <c r="O3036">
        <f t="shared" si="887"/>
        <v>15.236316223230169</v>
      </c>
      <c r="P3036" s="3">
        <f t="shared" si="888"/>
        <v>-15.236316223230169</v>
      </c>
      <c r="Q3036" s="3">
        <f t="shared" si="889"/>
        <v>-154.63694171262992</v>
      </c>
      <c r="R3036">
        <f t="shared" si="890"/>
        <v>25.36305828737008</v>
      </c>
      <c r="S3036">
        <f t="shared" si="891"/>
        <v>84.800127912350163</v>
      </c>
      <c r="T3036">
        <f t="shared" si="874"/>
        <v>-15.236316223230169</v>
      </c>
    </row>
    <row r="3037" spans="1:20" x14ac:dyDescent="0.25">
      <c r="A3037">
        <f t="shared" si="875"/>
        <v>534839.61443326215</v>
      </c>
      <c r="B3037">
        <f t="shared" si="892"/>
        <v>85122.368398417093</v>
      </c>
      <c r="C3037" t="str">
        <f t="shared" si="876"/>
        <v>-0.155273445110684-0.0734859206786089i</v>
      </c>
      <c r="D3037" t="str">
        <f t="shared" si="877"/>
        <v>3.43115894372886-0.588404379617079i</v>
      </c>
      <c r="E3037" t="str">
        <f t="shared" si="878"/>
        <v>-4.01916092788216-97.8587260739027i</v>
      </c>
      <c r="F3037" t="str">
        <f t="shared" si="879"/>
        <v>2.90225877722553-1.90363187347815i</v>
      </c>
      <c r="G3037" t="str">
        <f t="shared" si="880"/>
        <v>0.997370663380914-0.0512096007407708i</v>
      </c>
      <c r="H3037" t="str">
        <f t="shared" si="881"/>
        <v>0.147853096946214-17.3748668826247i</v>
      </c>
      <c r="I3037" t="str">
        <f t="shared" si="882"/>
        <v>-0.221031384486413-0.343317280287357i</v>
      </c>
      <c r="K3037" t="str">
        <f t="shared" si="883"/>
        <v>0.00244864603855974-0.00320159832202835i</v>
      </c>
      <c r="L3037" t="str">
        <f t="shared" si="884"/>
        <v>0.000833333333333333-0.00947172945492062i</v>
      </c>
      <c r="M3037" t="str">
        <f t="shared" si="885"/>
        <v>0.005-0.00333283314510041i</v>
      </c>
      <c r="N3037">
        <f t="shared" si="886"/>
        <v>25.326686180531453</v>
      </c>
      <c r="O3037">
        <f t="shared" si="887"/>
        <v>15.300304476779809</v>
      </c>
      <c r="P3037" s="3">
        <f t="shared" si="888"/>
        <v>-15.300304476779809</v>
      </c>
      <c r="Q3037" s="3">
        <f t="shared" si="889"/>
        <v>-154.67331381946855</v>
      </c>
      <c r="R3037">
        <f t="shared" si="890"/>
        <v>25.326686180531453</v>
      </c>
      <c r="S3037">
        <f t="shared" si="891"/>
        <v>85.122368398417095</v>
      </c>
      <c r="T3037">
        <f t="shared" si="874"/>
        <v>-15.300304476779809</v>
      </c>
    </row>
    <row r="3038" spans="1:20" x14ac:dyDescent="0.25">
      <c r="A3038">
        <f t="shared" si="875"/>
        <v>536872.00496810861</v>
      </c>
      <c r="B3038">
        <f t="shared" si="892"/>
        <v>85445.833398331073</v>
      </c>
      <c r="C3038" t="str">
        <f t="shared" si="876"/>
        <v>-0.154181665233856-0.0728503606176706i</v>
      </c>
      <c r="D3038" t="str">
        <f t="shared" si="877"/>
        <v>3.43080618882341-0.589180591372953i</v>
      </c>
      <c r="E3038" t="str">
        <f t="shared" si="878"/>
        <v>-4.09625863235171-97.3168322283159i</v>
      </c>
      <c r="F3038" t="str">
        <f t="shared" si="879"/>
        <v>2.90220067248086-1.89755283487277i</v>
      </c>
      <c r="G3038" t="str">
        <f t="shared" si="880"/>
        <v>0.997350695496518-0.0514031680845651i</v>
      </c>
      <c r="H3038" t="str">
        <f t="shared" si="881"/>
        <v>0.146574912677116-17.3079421739687i</v>
      </c>
      <c r="I3038" t="str">
        <f t="shared" si="882"/>
        <v>-0.219481633834265-0.34197291136764i</v>
      </c>
      <c r="K3038" t="str">
        <f t="shared" si="883"/>
        <v>0.00244628826360596-0.00319436912129109i</v>
      </c>
      <c r="L3038" t="str">
        <f t="shared" si="884"/>
        <v>0.000833333333333333-0.00943587313699999i</v>
      </c>
      <c r="M3038" t="str">
        <f t="shared" si="885"/>
        <v>0.005-0.00332021632307273i</v>
      </c>
      <c r="N3038">
        <f t="shared" si="886"/>
        <v>25.290589725898201</v>
      </c>
      <c r="O3038">
        <f t="shared" si="887"/>
        <v>15.364181289665266</v>
      </c>
      <c r="P3038" s="3">
        <f t="shared" si="888"/>
        <v>-15.364181289665266</v>
      </c>
      <c r="Q3038" s="3">
        <f t="shared" si="889"/>
        <v>-154.7094102741018</v>
      </c>
      <c r="R3038">
        <f t="shared" si="890"/>
        <v>25.290589725898201</v>
      </c>
      <c r="S3038">
        <f t="shared" si="891"/>
        <v>85.445833398331075</v>
      </c>
      <c r="T3038">
        <f t="shared" si="874"/>
        <v>-15.364181289665266</v>
      </c>
    </row>
    <row r="3039" spans="1:20" x14ac:dyDescent="0.25">
      <c r="A3039">
        <f t="shared" si="875"/>
        <v>538912.11858698737</v>
      </c>
      <c r="B3039">
        <f t="shared" si="892"/>
        <v>85770.527565244731</v>
      </c>
      <c r="C3039" t="str">
        <f t="shared" si="876"/>
        <v>-0.153099105468983-0.0722217689980825i</v>
      </c>
      <c r="D3039" t="str">
        <f t="shared" si="877"/>
        <v>3.43045082124281-0.589964656433598i</v>
      </c>
      <c r="E3039" t="str">
        <f t="shared" si="878"/>
        <v>-4.17128715605948-96.7789333772671i</v>
      </c>
      <c r="F3039" t="str">
        <f t="shared" si="879"/>
        <v>2.90214212765425-1.89150104771744i</v>
      </c>
      <c r="G3039" t="str">
        <f t="shared" si="880"/>
        <v>0.997330576376537-0.0515974592492795i</v>
      </c>
      <c r="H3039" t="str">
        <f t="shared" si="881"/>
        <v>0.145307178581723-17.2412832103857i</v>
      </c>
      <c r="I3039" t="str">
        <f t="shared" si="882"/>
        <v>-0.217943770576196-0.340634031198308i</v>
      </c>
      <c r="K3039" t="str">
        <f t="shared" si="883"/>
        <v>0.00244392040050949-0.00318717312813118i</v>
      </c>
      <c r="L3039" t="str">
        <f t="shared" si="884"/>
        <v>0.000833333333333333-0.00940015255728237i</v>
      </c>
      <c r="M3039" t="str">
        <f t="shared" si="885"/>
        <v>0.005-0.00330764726347154i</v>
      </c>
      <c r="N3039">
        <f t="shared" si="886"/>
        <v>25.254758237783705</v>
      </c>
      <c r="O3039">
        <f t="shared" si="887"/>
        <v>15.427947371299148</v>
      </c>
      <c r="P3039" s="3">
        <f t="shared" si="888"/>
        <v>-15.427947371299148</v>
      </c>
      <c r="Q3039" s="3">
        <f t="shared" si="889"/>
        <v>-154.7452417622163</v>
      </c>
      <c r="R3039">
        <f t="shared" si="890"/>
        <v>25.254758237783705</v>
      </c>
      <c r="S3039">
        <f t="shared" si="891"/>
        <v>85.770527565244734</v>
      </c>
      <c r="T3039">
        <f t="shared" si="874"/>
        <v>-15.427947371299148</v>
      </c>
    </row>
    <row r="3040" spans="1:20" x14ac:dyDescent="0.25">
      <c r="A3040">
        <f t="shared" si="875"/>
        <v>540959.98463761795</v>
      </c>
      <c r="B3040">
        <f t="shared" si="892"/>
        <v>86096.455569992657</v>
      </c>
      <c r="C3040" t="str">
        <f t="shared" si="876"/>
        <v>-0.152025681622492-0.0716000293105176i</v>
      </c>
      <c r="D3040" t="str">
        <f t="shared" si="877"/>
        <v>3.43009282219119-0.590756579152898i</v>
      </c>
      <c r="E3040" t="str">
        <f t="shared" si="878"/>
        <v>-4.24429235531145-96.2449950554779i</v>
      </c>
      <c r="F3040" t="str">
        <f t="shared" si="879"/>
        <v>2.90208313943058-1.88547642443745i</v>
      </c>
      <c r="G3040" t="str">
        <f t="shared" si="880"/>
        <v>0.997310304881712-0.0517924768519439i</v>
      </c>
      <c r="H3040" t="str">
        <f t="shared" si="881"/>
        <v>0.144049810062127-17.1748888432749i</v>
      </c>
      <c r="I3040" t="str">
        <f t="shared" si="882"/>
        <v>-0.216417701970204-0.339300613953752i</v>
      </c>
      <c r="K3040" t="str">
        <f t="shared" si="883"/>
        <v>0.00244154242267662-0.00318001014374606i</v>
      </c>
      <c r="L3040" t="str">
        <f t="shared" si="884"/>
        <v>0.000833333333333333-0.00936456720191505i</v>
      </c>
      <c r="M3040" t="str">
        <f t="shared" si="885"/>
        <v>0.005-0.00329512578548669i</v>
      </c>
      <c r="N3040">
        <f t="shared" si="886"/>
        <v>25.219181174059258</v>
      </c>
      <c r="O3040">
        <f t="shared" si="887"/>
        <v>15.491603437878275</v>
      </c>
      <c r="P3040" s="3">
        <f t="shared" si="888"/>
        <v>-15.491603437878275</v>
      </c>
      <c r="Q3040" s="3">
        <f t="shared" si="889"/>
        <v>-154.78081882594074</v>
      </c>
      <c r="R3040">
        <f t="shared" si="890"/>
        <v>25.219181174059258</v>
      </c>
      <c r="S3040">
        <f t="shared" si="891"/>
        <v>86.096455569992656</v>
      </c>
      <c r="T3040">
        <f t="shared" si="874"/>
        <v>-15.491603437878275</v>
      </c>
    </row>
    <row r="3041" spans="1:20" x14ac:dyDescent="0.25">
      <c r="A3041">
        <f t="shared" si="875"/>
        <v>543015.63257924083</v>
      </c>
      <c r="B3041">
        <f t="shared" si="892"/>
        <v>86423.622101158631</v>
      </c>
      <c r="C3041" t="str">
        <f t="shared" si="876"/>
        <v>-0.150961309932007-0.0709850273976216i</v>
      </c>
      <c r="D3041" t="str">
        <f t="shared" si="877"/>
        <v>3.42973217274592-0.591556363922199i</v>
      </c>
      <c r="E3041" t="str">
        <f t="shared" si="878"/>
        <v>-4.31531910071701-95.7149829786598i</v>
      </c>
      <c r="F3041" t="str">
        <f t="shared" si="879"/>
        <v>2.90202370446996-1.87947887784298i</v>
      </c>
      <c r="G3041" t="str">
        <f t="shared" si="880"/>
        <v>0.99728987986429-0.0519882235180207i</v>
      </c>
      <c r="H3041" t="str">
        <f t="shared" si="881"/>
        <v>0.142802723262497-17.1087579300625i</v>
      </c>
      <c r="I3041" t="str">
        <f t="shared" si="882"/>
        <v>-0.214903336018533-0.337972633965031i</v>
      </c>
      <c r="K3041" t="str">
        <f t="shared" si="883"/>
        <v>0.00243915430402757-0.00317287996940834i</v>
      </c>
      <c r="L3041" t="str">
        <f t="shared" si="884"/>
        <v>0.000833333333333333-0.00932911655899092i</v>
      </c>
      <c r="M3041" t="str">
        <f t="shared" si="885"/>
        <v>0.005-0.00328265170899252i</v>
      </c>
      <c r="N3041">
        <f t="shared" si="886"/>
        <v>25.183848134576607</v>
      </c>
      <c r="O3041">
        <f t="shared" si="887"/>
        <v>15.555150212117113</v>
      </c>
      <c r="P3041" s="3">
        <f t="shared" si="888"/>
        <v>-15.555150212117113</v>
      </c>
      <c r="Q3041" s="3">
        <f t="shared" si="889"/>
        <v>-154.81615186542339</v>
      </c>
      <c r="R3041">
        <f t="shared" si="890"/>
        <v>25.183848134576607</v>
      </c>
      <c r="S3041">
        <f t="shared" si="891"/>
        <v>86.423622101158628</v>
      </c>
      <c r="T3041">
        <f t="shared" si="874"/>
        <v>-15.555150212117113</v>
      </c>
    </row>
    <row r="3042" spans="1:20" x14ac:dyDescent="0.25">
      <c r="A3042">
        <f t="shared" si="875"/>
        <v>545079.09198304208</v>
      </c>
      <c r="B3042">
        <f t="shared" si="892"/>
        <v>86752.031865143043</v>
      </c>
      <c r="C3042" t="str">
        <f t="shared" si="876"/>
        <v>-0.149905907080989-0.0703766514053983i</v>
      </c>
      <c r="D3042" t="str">
        <f t="shared" si="877"/>
        <v>3.42936885385674-0.592364015169555i</v>
      </c>
      <c r="E3042" t="str">
        <f t="shared" si="878"/>
        <v>-4.38441129811642-95.1888630495491i</v>
      </c>
      <c r="F3042" t="str">
        <f t="shared" si="879"/>
        <v>2.90196381940772-1.87350832112781i</v>
      </c>
      <c r="G3042" t="str">
        <f t="shared" si="880"/>
        <v>0.997269300167975-0.0521847018814198i</v>
      </c>
      <c r="H3042" t="str">
        <f t="shared" si="881"/>
        <v>0.141565835061672-17.0428893341589i</v>
      </c>
      <c r="I3042" t="str">
        <f t="shared" si="882"/>
        <v>-0.213400581461379-0.336650065718567i</v>
      </c>
      <c r="K3042" t="str">
        <f t="shared" si="883"/>
        <v>0.00243675601900209-0.00316578240646618i</v>
      </c>
      <c r="L3042" t="str">
        <f t="shared" si="884"/>
        <v>0.000833333333333333-0.00929380011854049i</v>
      </c>
      <c r="M3042" t="str">
        <f t="shared" si="885"/>
        <v>0.005-0.00327022485454524i</v>
      </c>
      <c r="N3042">
        <f t="shared" si="886"/>
        <v>25.148748859607679</v>
      </c>
      <c r="O3042">
        <f t="shared" si="887"/>
        <v>15.618588422988996</v>
      </c>
      <c r="P3042" s="3">
        <f t="shared" si="888"/>
        <v>-15.618588422988996</v>
      </c>
      <c r="Q3042" s="3">
        <f t="shared" si="889"/>
        <v>-154.85125114039232</v>
      </c>
      <c r="R3042">
        <f t="shared" si="890"/>
        <v>25.148748859607679</v>
      </c>
      <c r="S3042">
        <f t="shared" si="891"/>
        <v>86.752031865143039</v>
      </c>
      <c r="T3042">
        <f t="shared" si="874"/>
        <v>-15.618588422988996</v>
      </c>
    </row>
    <row r="3043" spans="1:20" x14ac:dyDescent="0.25">
      <c r="A3043">
        <f t="shared" si="875"/>
        <v>547150.39253257762</v>
      </c>
      <c r="B3043">
        <f t="shared" si="892"/>
        <v>87081.689586230583</v>
      </c>
      <c r="C3043" t="str">
        <f t="shared" si="876"/>
        <v>-0.148859390212483-0.0697747917355482i</v>
      </c>
      <c r="D3043" t="str">
        <f t="shared" si="877"/>
        <v>3.42900284634506-0.59317953735899i</v>
      </c>
      <c r="E3043" t="str">
        <f t="shared" si="878"/>
        <v>-4.45161190909802-94.6666013635494i</v>
      </c>
      <c r="F3043" t="str">
        <f t="shared" si="879"/>
        <v>2.90190348085402-1.86756466786793i</v>
      </c>
      <c r="G3043" t="str">
        <f t="shared" si="880"/>
        <v>0.997248564627854-0.0523819145845133i</v>
      </c>
      <c r="H3043" t="str">
        <f t="shared" si="881"/>
        <v>0.140339063065843-16.9772819249166i</v>
      </c>
      <c r="I3043" t="str">
        <f t="shared" si="882"/>
        <v>-0.211909347770634-0.335332883854824i</v>
      </c>
      <c r="K3043" t="str">
        <f t="shared" si="883"/>
        <v>0.00243434754256546-0.00315871725634397i</v>
      </c>
      <c r="L3043" t="str">
        <f t="shared" si="884"/>
        <v>0.000833333333333333-0.00925861737252484i</v>
      </c>
      <c r="M3043" t="str">
        <f t="shared" si="885"/>
        <v>0.005-0.0032578450433804i</v>
      </c>
      <c r="N3043">
        <f t="shared" si="886"/>
        <v>25.113873228298729</v>
      </c>
      <c r="O3043">
        <f t="shared" si="887"/>
        <v>15.681918805474023</v>
      </c>
      <c r="P3043" s="3">
        <f t="shared" si="888"/>
        <v>-15.681918805474023</v>
      </c>
      <c r="Q3043" s="3">
        <f t="shared" si="889"/>
        <v>-154.88612677170127</v>
      </c>
      <c r="R3043">
        <f t="shared" si="890"/>
        <v>25.113873228298729</v>
      </c>
      <c r="S3043">
        <f t="shared" si="891"/>
        <v>87.081689586230581</v>
      </c>
      <c r="T3043">
        <f t="shared" si="874"/>
        <v>-15.681918805474023</v>
      </c>
    </row>
    <row r="3044" spans="1:20" x14ac:dyDescent="0.25">
      <c r="A3044">
        <f t="shared" si="875"/>
        <v>549229.56402420136</v>
      </c>
      <c r="B3044">
        <f t="shared" si="892"/>
        <v>87412.600006658264</v>
      </c>
      <c r="C3044" t="str">
        <f t="shared" si="876"/>
        <v>-0.147821676942024-0.0691793409987548i</v>
      </c>
      <c r="D3044" t="str">
        <f t="shared" si="877"/>
        <v>3.42863413090329-0.594002934989764i</v>
      </c>
      <c r="E3044" t="str">
        <f t="shared" si="878"/>
        <v>-4.51696297109936-94.1481642140226i</v>
      </c>
      <c r="F3044" t="str">
        <f t="shared" si="879"/>
        <v>2.90184268539389-1.8616478320203i</v>
      </c>
      <c r="G3044" t="str">
        <f t="shared" si="880"/>
        <v>0.997227672070342-0.05257986427815i</v>
      </c>
      <c r="H3044" t="str">
        <f t="shared" si="881"/>
        <v>0.139122325601313-16.9119345775882i</v>
      </c>
      <c r="I3044" t="str">
        <f t="shared" si="882"/>
        <v>-0.21042954514372-0.334021063167037i</v>
      </c>
      <c r="K3044" t="str">
        <f t="shared" si="883"/>
        <v>0.00243192885021421-0.00315168432054304i</v>
      </c>
      <c r="L3044" t="str">
        <f t="shared" si="884"/>
        <v>0.000833333333333333-0.00922356781482854i</v>
      </c>
      <c r="M3044" t="str">
        <f t="shared" si="885"/>
        <v>0.005-0.00324551209741024i</v>
      </c>
      <c r="N3044">
        <f t="shared" si="886"/>
        <v>25.079211257138809</v>
      </c>
      <c r="O3044">
        <f t="shared" si="887"/>
        <v>15.745142100312407</v>
      </c>
      <c r="P3044" s="3">
        <f t="shared" si="888"/>
        <v>-15.745142100312407</v>
      </c>
      <c r="Q3044" s="3">
        <f t="shared" si="889"/>
        <v>-154.92078874286119</v>
      </c>
      <c r="R3044">
        <f t="shared" si="890"/>
        <v>25.079211257138809</v>
      </c>
      <c r="S3044">
        <f t="shared" si="891"/>
        <v>87.412600006658266</v>
      </c>
      <c r="T3044">
        <f t="shared" si="874"/>
        <v>-15.745142100312407</v>
      </c>
    </row>
    <row r="3045" spans="1:20" x14ac:dyDescent="0.25">
      <c r="A3045">
        <f t="shared" si="875"/>
        <v>551316.63636749331</v>
      </c>
      <c r="B3045">
        <f t="shared" si="892"/>
        <v>87744.767886683563</v>
      </c>
      <c r="C3045" t="str">
        <f t="shared" si="876"/>
        <v>-0.146792685369686-0.0685901939688745i</v>
      </c>
      <c r="D3045" t="str">
        <f t="shared" si="877"/>
        <v>3.42826268809402-0.594834212595598i</v>
      </c>
      <c r="E3045" t="str">
        <f t="shared" si="878"/>
        <v>-4.58050561711027-93.6335180972182i</v>
      </c>
      <c r="F3045" t="str">
        <f t="shared" si="879"/>
        <v>2.90178142958682-1.85575772792152i</v>
      </c>
      <c r="G3045" t="str">
        <f t="shared" si="880"/>
        <v>0.997206621313116-0.0527785536216711i</v>
      </c>
      <c r="H3045" t="str">
        <f t="shared" si="881"/>
        <v>0.137915541707334-16.8468461732855i</v>
      </c>
      <c r="I3045" t="str">
        <f t="shared" si="882"/>
        <v>-0.208961084497461-0.332714578599923i</v>
      </c>
      <c r="K3045" t="str">
        <f t="shared" si="883"/>
        <v>0.00242949991798183-0.00314468340064242i</v>
      </c>
      <c r="L3045" t="str">
        <f t="shared" si="884"/>
        <v>0.000833333333333333-0.00918865094125177i</v>
      </c>
      <c r="M3045" t="str">
        <f t="shared" si="885"/>
        <v>0.005-0.0032332258392212i</v>
      </c>
      <c r="N3045">
        <f t="shared" si="886"/>
        <v>25.044753098441134</v>
      </c>
      <c r="O3045">
        <f t="shared" si="887"/>
        <v>15.808259053766236</v>
      </c>
      <c r="P3045" s="3">
        <f t="shared" si="888"/>
        <v>-15.808259053766236</v>
      </c>
      <c r="Q3045" s="3">
        <f t="shared" si="889"/>
        <v>-154.95524690155887</v>
      </c>
      <c r="R3045">
        <f t="shared" si="890"/>
        <v>25.044753098441134</v>
      </c>
      <c r="S3045">
        <f t="shared" si="891"/>
        <v>87.744767886683562</v>
      </c>
      <c r="T3045">
        <f t="shared" si="874"/>
        <v>-15.808259053766236</v>
      </c>
    </row>
    <row r="3046" spans="1:20" x14ac:dyDescent="0.25">
      <c r="A3046">
        <f t="shared" si="875"/>
        <v>553411.63958568987</v>
      </c>
      <c r="B3046">
        <f t="shared" si="892"/>
        <v>88078.198004652964</v>
      </c>
      <c r="C3046" t="str">
        <f t="shared" si="876"/>
        <v>-0.145772334091359-0.0680072475380558i</v>
      </c>
      <c r="D3046" t="str">
        <f t="shared" si="877"/>
        <v>3.4278884983493-0.595673374743918i</v>
      </c>
      <c r="E3046" t="str">
        <f t="shared" si="878"/>
        <v>-4.64228009497347-93.1226297168687i</v>
      </c>
      <c r="F3046" t="str">
        <f t="shared" si="879"/>
        <v>2.90171970996678-1.84989427028651i</v>
      </c>
      <c r="G3046" t="str">
        <f t="shared" si="880"/>
        <v>0.997185411165053-0.0529779852829231i</v>
      </c>
      <c r="H3046" t="str">
        <f t="shared" si="881"/>
        <v>0.136718631129026-16.7820155989377i</v>
      </c>
      <c r="I3046" t="str">
        <f t="shared" si="882"/>
        <v>-0.207503877462002-0.331413405248428i</v>
      </c>
      <c r="K3046" t="str">
        <f t="shared" si="883"/>
        <v>0.00242706072244471-0.00313771429829977i</v>
      </c>
      <c r="L3046" t="str">
        <f t="shared" si="884"/>
        <v>0.000833333333333333-0.00915386624950365i</v>
      </c>
      <c r="M3046" t="str">
        <f t="shared" si="885"/>
        <v>0.005-0.00322098609207133i</v>
      </c>
      <c r="N3046">
        <f t="shared" si="886"/>
        <v>25.010489038842081</v>
      </c>
      <c r="O3046">
        <f t="shared" si="887"/>
        <v>15.871270417386281</v>
      </c>
      <c r="P3046" s="3">
        <f t="shared" si="888"/>
        <v>-15.871270417386281</v>
      </c>
      <c r="Q3046" s="3">
        <f t="shared" si="889"/>
        <v>-154.98951096115792</v>
      </c>
      <c r="R3046">
        <f t="shared" si="890"/>
        <v>25.010489038842081</v>
      </c>
      <c r="S3046">
        <f t="shared" si="891"/>
        <v>88.078198004652961</v>
      </c>
      <c r="T3046">
        <f t="shared" si="874"/>
        <v>-15.871270417386281</v>
      </c>
    </row>
    <row r="3047" spans="1:20" x14ac:dyDescent="0.25">
      <c r="A3047">
        <f t="shared" si="875"/>
        <v>555514.60381611541</v>
      </c>
      <c r="B3047">
        <f t="shared" si="892"/>
        <v>88412.895157070641</v>
      </c>
      <c r="C3047" t="str">
        <f t="shared" si="876"/>
        <v>-0.144760542209272-0.0674304006727493i</v>
      </c>
      <c r="D3047" t="str">
        <f t="shared" si="877"/>
        <v>3.42751154197-0.596520426035091i</v>
      </c>
      <c r="E3047" t="str">
        <f t="shared" si="878"/>
        <v>-4.70232578629773-92.6154659884691i</v>
      </c>
      <c r="F3047" t="str">
        <f t="shared" si="879"/>
        <v>2.90165752304191-1.84405737420724i</v>
      </c>
      <c r="G3047" t="str">
        <f t="shared" si="880"/>
        <v>0.997164040426162-0.0531781619382736i</v>
      </c>
      <c r="H3047" t="str">
        <f t="shared" si="881"/>
        <v>0.135531514310373-16.7174417472513i</v>
      </c>
      <c r="I3047" t="str">
        <f t="shared" si="882"/>
        <v>-0.20605783637481-0.330117518356472i</v>
      </c>
      <c r="K3047" t="str">
        <f t="shared" si="883"/>
        <v>0.00242461124072791-0.00313077681525237i</v>
      </c>
      <c r="L3047" t="str">
        <f t="shared" si="884"/>
        <v>0.000833333333333333-0.00911921323919471i</v>
      </c>
      <c r="M3047" t="str">
        <f t="shared" si="885"/>
        <v>0.005-0.00320879267988776i</v>
      </c>
      <c r="N3047">
        <f t="shared" si="886"/>
        <v>24.976409497813108</v>
      </c>
      <c r="O3047">
        <f t="shared" si="887"/>
        <v>15.934176947784771</v>
      </c>
      <c r="P3047" s="3">
        <f t="shared" si="888"/>
        <v>-15.934176947784771</v>
      </c>
      <c r="Q3047" s="3">
        <f t="shared" si="889"/>
        <v>-155.02359050218689</v>
      </c>
      <c r="R3047">
        <f t="shared" si="890"/>
        <v>24.976409497813108</v>
      </c>
      <c r="S3047">
        <f t="shared" si="891"/>
        <v>88.412895157070636</v>
      </c>
      <c r="T3047">
        <f t="shared" si="874"/>
        <v>-15.934176947784771</v>
      </c>
    </row>
    <row r="3048" spans="1:20" x14ac:dyDescent="0.25">
      <c r="A3048">
        <f t="shared" si="875"/>
        <v>557625.55931061669</v>
      </c>
      <c r="B3048">
        <f t="shared" si="892"/>
        <v>88748.864158667508</v>
      </c>
      <c r="C3048" t="str">
        <f t="shared" si="876"/>
        <v>-0.143757229341773-0.0668595543705918i</v>
      </c>
      <c r="D3048" t="str">
        <f t="shared" si="877"/>
        <v>3.42713179912492-0.597375371101633i</v>
      </c>
      <c r="E3048" t="str">
        <f t="shared" si="878"/>
        <v>-4.76068122498333-92.1119940432405i</v>
      </c>
      <c r="F3048" t="str">
        <f t="shared" si="879"/>
        <v>2.90159486529433-1.83824695515141i</v>
      </c>
      <c r="G3048" t="str">
        <f t="shared" si="880"/>
        <v>0.997142507887527-0.0533790862726246i</v>
      </c>
      <c r="H3048" t="str">
        <f t="shared" si="881"/>
        <v>0.134354112387303-16.6531235166697i</v>
      </c>
      <c r="I3048" t="str">
        <f t="shared" si="882"/>
        <v>-0.204622874274709-0.328826893315716i</v>
      </c>
      <c r="K3048" t="str">
        <f t="shared" si="883"/>
        <v>0.00242215145051096-0.00312387075331823i</v>
      </c>
      <c r="L3048" t="str">
        <f t="shared" si="884"/>
        <v>0.000833333333333333-0.00908469141182972i</v>
      </c>
      <c r="M3048" t="str">
        <f t="shared" si="885"/>
        <v>0.005-0.00319664542726416i</v>
      </c>
      <c r="N3048">
        <f t="shared" si="886"/>
        <v>24.942505026187064</v>
      </c>
      <c r="O3048">
        <f t="shared" si="887"/>
        <v>15.9969794064152</v>
      </c>
      <c r="P3048" s="3">
        <f t="shared" si="888"/>
        <v>-15.9969794064152</v>
      </c>
      <c r="Q3048" s="3">
        <f t="shared" si="889"/>
        <v>-155.05749497381294</v>
      </c>
      <c r="R3048">
        <f t="shared" si="890"/>
        <v>24.942505026187064</v>
      </c>
      <c r="S3048">
        <f t="shared" si="891"/>
        <v>88.748864158667502</v>
      </c>
      <c r="T3048">
        <f t="shared" si="874"/>
        <v>-15.9969794064152</v>
      </c>
    </row>
    <row r="3049" spans="1:20" x14ac:dyDescent="0.25">
      <c r="A3049">
        <f t="shared" si="875"/>
        <v>559744.536435997</v>
      </c>
      <c r="B3049">
        <f t="shared" si="892"/>
        <v>89086.10984247044</v>
      </c>
      <c r="C3049" t="str">
        <f t="shared" si="876"/>
        <v>-0.142762315632421-0.0662946116181676i</v>
      </c>
      <c r="D3049" t="str">
        <f t="shared" si="877"/>
        <v>3.42674924985012-0.598238214607428i</v>
      </c>
      <c r="E3049" t="str">
        <f t="shared" si="878"/>
        <v>-4.81738411537012-91.6121812318029i</v>
      </c>
      <c r="F3049" t="str">
        <f t="shared" si="879"/>
        <v>2.90153173318009-1.83246292896121i</v>
      </c>
      <c r="G3049" t="str">
        <f t="shared" si="880"/>
        <v>0.997120812331234-0.053580760979427i</v>
      </c>
      <c r="H3049" t="str">
        <f t="shared" si="881"/>
        <v>0.133186347180827-16.5890598113329i</v>
      </c>
      <c r="I3049" t="str">
        <f t="shared" si="882"/>
        <v>-0.203198904895975-0.327541505664345i</v>
      </c>
      <c r="K3049" t="str">
        <f t="shared" si="883"/>
        <v>0.00241968133003369-0.00311699591439718i</v>
      </c>
      <c r="L3049" t="str">
        <f t="shared" si="884"/>
        <v>0.000833333333333333-0.00905030027080069i</v>
      </c>
      <c r="M3049" t="str">
        <f t="shared" si="885"/>
        <v>0.005-0.00318454415945822i</v>
      </c>
      <c r="N3049">
        <f t="shared" si="886"/>
        <v>24.908766304701572</v>
      </c>
      <c r="O3049">
        <f t="shared" si="887"/>
        <v>16.059678559357337</v>
      </c>
      <c r="P3049" s="3">
        <f t="shared" si="888"/>
        <v>-16.059678559357337</v>
      </c>
      <c r="Q3049" s="3">
        <f t="shared" si="889"/>
        <v>-155.09123369529843</v>
      </c>
      <c r="R3049">
        <f t="shared" si="890"/>
        <v>24.908766304701572</v>
      </c>
      <c r="S3049">
        <f t="shared" si="891"/>
        <v>89.086109842470435</v>
      </c>
      <c r="T3049">
        <f t="shared" si="874"/>
        <v>-16.059678559357337</v>
      </c>
    </row>
    <row r="3050" spans="1:20" x14ac:dyDescent="0.25">
      <c r="A3050">
        <f t="shared" si="875"/>
        <v>561871.56567445386</v>
      </c>
      <c r="B3050">
        <f t="shared" si="892"/>
        <v>89424.637059871835</v>
      </c>
      <c r="C3050" t="str">
        <f t="shared" si="876"/>
        <v>-0.141775721758423-0.0657354773496219i</v>
      </c>
      <c r="D3050" t="str">
        <f t="shared" si="877"/>
        <v>3.42636387404819-0.599108961246934i</v>
      </c>
      <c r="E3050" t="str">
        <f t="shared" si="878"/>
        <v>-4.87247135001278-91.1159951275661i</v>
      </c>
      <c r="F3050" t="str">
        <f t="shared" si="879"/>
        <v>2.90146812312874-1.82670521185197i</v>
      </c>
      <c r="G3050" t="str">
        <f t="shared" si="880"/>
        <v>0.99709895253031-0.0537831887606941i</v>
      </c>
      <c r="H3050" t="str">
        <f t="shared" si="881"/>
        <v>0.132028141190271-16.5252495410386i</v>
      </c>
      <c r="I3050" t="str">
        <f t="shared" si="882"/>
        <v>-0.201785842662488-0.326261331085845i</v>
      </c>
      <c r="K3050" t="str">
        <f t="shared" si="883"/>
        <v>0.0024172008581021-0.00311015210047229i</v>
      </c>
      <c r="L3050" t="str">
        <f t="shared" si="884"/>
        <v>0.000833333333333333-0.00901603932137947i</v>
      </c>
      <c r="M3050" t="str">
        <f t="shared" si="885"/>
        <v>0.005-0.00317248870238913i</v>
      </c>
      <c r="N3050">
        <f t="shared" si="886"/>
        <v>24.875184142555298</v>
      </c>
      <c r="O3050">
        <f t="shared" si="887"/>
        <v>16.122275177107383</v>
      </c>
      <c r="P3050" s="3">
        <f t="shared" si="888"/>
        <v>-16.122275177107383</v>
      </c>
      <c r="Q3050" s="3">
        <f t="shared" si="889"/>
        <v>-155.1248158574447</v>
      </c>
      <c r="R3050">
        <f t="shared" si="890"/>
        <v>24.875184142555298</v>
      </c>
      <c r="S3050">
        <f t="shared" si="891"/>
        <v>89.424637059871841</v>
      </c>
      <c r="T3050">
        <f t="shared" si="874"/>
        <v>-16.122275177107383</v>
      </c>
    </row>
    <row r="3051" spans="1:20" x14ac:dyDescent="0.25">
      <c r="A3051">
        <f t="shared" si="875"/>
        <v>564006.67762401677</v>
      </c>
      <c r="B3051">
        <f t="shared" si="892"/>
        <v>89764.450680699345</v>
      </c>
      <c r="C3051" t="str">
        <f t="shared" si="876"/>
        <v>-0.140797368938417-0.0651820584061114i</v>
      </c>
      <c r="D3051" t="str">
        <f t="shared" si="877"/>
        <v>3.42597565148748-0.59998761574438i</v>
      </c>
      <c r="E3051" t="str">
        <f t="shared" si="878"/>
        <v>-4.92597902708895-90.6234035298507i</v>
      </c>
      <c r="F3051" t="str">
        <f t="shared" si="879"/>
        <v>2.90140403154339-1.82097372041095i</v>
      </c>
      <c r="G3051" t="str">
        <f t="shared" si="880"/>
        <v>0.997076927248659-0.0539863723270156i</v>
      </c>
      <c r="H3051" t="str">
        <f t="shared" si="881"/>
        <v>0.130879417586577-16.4616916212026i</v>
      </c>
      <c r="I3051" t="str">
        <f t="shared" si="882"/>
        <v>-0.20038360268194-0.324986345407829i</v>
      </c>
      <c r="K3051" t="str">
        <f t="shared" si="883"/>
        <v>0.00241471001409412-0.00310333911361121i</v>
      </c>
      <c r="L3051" t="str">
        <f t="shared" si="884"/>
        <v>0.000833333333333333-0.00898190807071075i</v>
      </c>
      <c r="M3051" t="str">
        <f t="shared" si="885"/>
        <v>0.005-0.00316047888263513i</v>
      </c>
      <c r="N3051">
        <f t="shared" si="886"/>
        <v>24.841749475980606</v>
      </c>
      <c r="O3051">
        <f t="shared" si="887"/>
        <v>16.18477003437448</v>
      </c>
      <c r="P3051" s="3">
        <f t="shared" si="888"/>
        <v>-16.18477003437448</v>
      </c>
      <c r="Q3051" s="3">
        <f t="shared" si="889"/>
        <v>-155.15825052401939</v>
      </c>
      <c r="R3051">
        <f t="shared" si="890"/>
        <v>24.841749475980606</v>
      </c>
      <c r="S3051">
        <f t="shared" si="891"/>
        <v>89.764450680699341</v>
      </c>
      <c r="T3051">
        <f t="shared" si="874"/>
        <v>-16.18477003437448</v>
      </c>
    </row>
    <row r="3052" spans="1:20" x14ac:dyDescent="0.25">
      <c r="A3052">
        <f t="shared" si="875"/>
        <v>566149.90299898793</v>
      </c>
      <c r="B3052">
        <f t="shared" si="892"/>
        <v>90105.555593286001</v>
      </c>
      <c r="C3052" t="str">
        <f t="shared" si="876"/>
        <v>-0.139827178939648-0.0646342634960819i</v>
      </c>
      <c r="D3052" t="str">
        <f t="shared" si="877"/>
        <v>3.42558456180133-0.600874182852953i</v>
      </c>
      <c r="E3052" t="str">
        <f t="shared" si="878"/>
        <v>-4.97794246744822-90.1343744667464i</v>
      </c>
      <c r="F3052" t="str">
        <f t="shared" si="879"/>
        <v>2.90133945480036-1.81526837159602i</v>
      </c>
      <c r="G3052" t="str">
        <f t="shared" si="880"/>
        <v>0.997054735240992-0.0541903143975714i</v>
      </c>
      <c r="H3052" t="str">
        <f t="shared" si="881"/>
        <v>0.129740100205669-16.3983849728201i</v>
      </c>
      <c r="I3052" t="str">
        <f t="shared" si="882"/>
        <v>-0.198992100740084-0.323716524600836i</v>
      </c>
      <c r="K3052" t="str">
        <f t="shared" si="883"/>
        <v>0.0024122087779655-0.00309655675596754i</v>
      </c>
      <c r="L3052" t="str">
        <f t="shared" si="884"/>
        <v>0.000833333333333333-0.00894790602780512i</v>
      </c>
      <c r="M3052" t="str">
        <f t="shared" si="885"/>
        <v>0.005-0.00314851452743089i</v>
      </c>
      <c r="N3052">
        <f t="shared" si="886"/>
        <v>24.808453366831856</v>
      </c>
      <c r="O3052">
        <f t="shared" si="887"/>
        <v>16.247163909882417</v>
      </c>
      <c r="P3052" s="3">
        <f t="shared" si="888"/>
        <v>-16.247163909882417</v>
      </c>
      <c r="Q3052" s="3">
        <f t="shared" si="889"/>
        <v>-155.19154663316814</v>
      </c>
      <c r="R3052">
        <f t="shared" si="890"/>
        <v>24.808453366831856</v>
      </c>
      <c r="S3052">
        <f t="shared" si="891"/>
        <v>90.105555593285999</v>
      </c>
      <c r="T3052">
        <f t="shared" ref="T3052:T3115" si="893">P3052</f>
        <v>-16.247163909882417</v>
      </c>
    </row>
    <row r="3053" spans="1:20" x14ac:dyDescent="0.25">
      <c r="A3053">
        <f t="shared" ref="A3053:A3116" si="894">2*PI()*B3053</f>
        <v>568301.27263038408</v>
      </c>
      <c r="B3053">
        <f t="shared" si="892"/>
        <v>90447.956704540484</v>
      </c>
      <c r="C3053" t="str">
        <f t="shared" ref="C3053:C3116" si="895">IMPRODUCT(D3053,E3053,$C$40,,K3053,$C$41)</f>
        <v>-0.13886507408457-0.0640920031563542i</v>
      </c>
      <c r="D3053" t="str">
        <f t="shared" ref="D3053:D3116" si="896">IMDIV(IMPRODUCT($C$37,$C$38,COMPLEX(1,A3053/$C$38)),IMSUM(-1*A3053*A3053/$C$39,COMPLEX(0,1*A3053)))</f>
        <v>3.42519058448735-0.601768667353978i</v>
      </c>
      <c r="E3053" t="str">
        <f t="shared" ref="E3053:E3116" si="897">IMDIV(IMPRODUCT(IMSUM(F3053,G3053),$C$29,H3053),IMSUM(1,I3053))</f>
        <v>-5.02839623130871-89.6488761977292i</v>
      </c>
      <c r="F3053" t="str">
        <f t="shared" ref="F3053:F3116" si="898">IMDIV(IMPRODUCT($C$14,$C$15,COMPLEX(1,A3053/$C$15)),IMSUM(-1*A3053*A3053/$C$16,COMPLEX(0,A3053)))</f>
        <v>2.90127438924902-1.80958908273439i</v>
      </c>
      <c r="G3053" t="str">
        <f t="shared" ref="G3053:G3116" si="899">IMDIV(1,COMPLEX(1,A3053*$C$9*$C$10))</f>
        <v>0.997032375252761-0.0543950177001445i</v>
      </c>
      <c r="H3053" t="str">
        <f t="shared" ref="H3053:H3116" si="900">IMDIV($C$3,IMSUM(K3053,COMPLEX(0,$C$28*A3053)))</f>
        <v>0.1286101135419-16.3353285224272i</v>
      </c>
      <c r="I3053" t="str">
        <f t="shared" ref="I3053:I3116" si="901">IMPRODUCT(F3053,$C$29,H3053,$C$31)</f>
        <v>-0.197611253295047-0.322451844777161i</v>
      </c>
      <c r="K3053" t="str">
        <f t="shared" ref="K3053:K3116" si="902">IF($C$26&lt;=0,IMDIV(1,IMSUM(IMDIV(1,L3053),1/$C$18)),IMDIV(1,IMSUM(IMDIV(1,L3053),1/$C$18,IMDIV(1,M3053))))</f>
        <v>0.00240969713025559-0.00308980482978256i</v>
      </c>
      <c r="L3053" t="str">
        <f t="shared" ref="L3053:L3116" si="903">IMSUM($C$21/$C$22,IMDIV(1,COMPLEX(0,$C$20*$C$22*A3053)))</f>
        <v>0.000833333333333333-0.00891403270353167i</v>
      </c>
      <c r="M3053" t="str">
        <f t="shared" ref="M3053:M3116" si="904">IMSUM($C$25/$C$26,IMDIV(1,COMPLEX(0,$C$24*$C$26*A3053)))</f>
        <v>0.005-0.00313659546466516i</v>
      </c>
      <c r="N3053">
        <f t="shared" ref="N3053:N3116" si="905">ABS(R3053)</f>
        <v>24.775287001185802</v>
      </c>
      <c r="O3053">
        <f t="shared" ref="O3053:O3116" si="906">ABS(P3053)</f>
        <v>16.309457586176052</v>
      </c>
      <c r="P3053" s="3">
        <f t="shared" ref="P3053:P3116" si="907">20*LOG10(IMABS(C3053))</f>
        <v>-16.309457586176052</v>
      </c>
      <c r="Q3053" s="3">
        <f t="shared" ref="Q3053:Q3116" si="908">IMARGUMENT(C3053)*180/PI()</f>
        <v>-155.2247129988142</v>
      </c>
      <c r="R3053">
        <f t="shared" ref="R3053:R3116" si="909">IF(Q3053&lt;0,Q3053+180,Q3053-180)</f>
        <v>24.775287001185802</v>
      </c>
      <c r="S3053">
        <f t="shared" ref="S3053:S3116" si="910">B3053/1000</f>
        <v>90.447956704540488</v>
      </c>
      <c r="T3053">
        <f t="shared" si="893"/>
        <v>-16.309457586176052</v>
      </c>
    </row>
    <row r="3054" spans="1:20" x14ac:dyDescent="0.25">
      <c r="A3054">
        <f t="shared" si="894"/>
        <v>570460.81746637949</v>
      </c>
      <c r="B3054">
        <f t="shared" ref="B3054:B3117" si="911">B3053*(1+B$42)</f>
        <v>90791.658940017733</v>
      </c>
      <c r="C3054" t="str">
        <f t="shared" si="895"/>
        <v>-0.137910977256884-0.0635551897140168i</v>
      </c>
      <c r="D3054" t="str">
        <f t="shared" si="896"/>
        <v>3.4247936989067-0.602671074056099i</v>
      </c>
      <c r="E3054" t="str">
        <f t="shared" si="897"/>
        <v>-5.07737413460221-89.1668772160393i</v>
      </c>
      <c r="F3054" t="str">
        <f t="shared" si="898"/>
        <v>2.90120883121163-1.80393577152138i</v>
      </c>
      <c r="G3054" t="str">
        <f t="shared" si="899"/>
        <v>0.997009846020093-0.0546004849711345i</v>
      </c>
      <c r="H3054" t="str">
        <f t="shared" si="900"/>
        <v>0.127489382741572-16.272521202063i</v>
      </c>
      <c r="I3054" t="str">
        <f t="shared" si="901"/>
        <v>-0.196240977471691-0.321192282189711i</v>
      </c>
      <c r="K3054" t="str">
        <f t="shared" si="902"/>
        <v>0.00240717505209322-0.00308308313738682i</v>
      </c>
      <c r="L3054" t="str">
        <f t="shared" si="903"/>
        <v>0.000833333333333333-0.00888028761061138i</v>
      </c>
      <c r="M3054" t="str">
        <f t="shared" si="904"/>
        <v>0.005-0.00312472152287822i</v>
      </c>
      <c r="N3054">
        <f t="shared" si="905"/>
        <v>24.742241687961325</v>
      </c>
      <c r="O3054">
        <f t="shared" si="906"/>
        <v>16.37165184943289</v>
      </c>
      <c r="P3054" s="3">
        <f t="shared" si="907"/>
        <v>-16.37165184943289</v>
      </c>
      <c r="Q3054" s="3">
        <f t="shared" si="908"/>
        <v>-155.25775831203867</v>
      </c>
      <c r="R3054">
        <f t="shared" si="909"/>
        <v>24.742241687961325</v>
      </c>
      <c r="S3054">
        <f t="shared" si="910"/>
        <v>90.791658940017726</v>
      </c>
      <c r="T3054">
        <f t="shared" si="893"/>
        <v>-16.37165184943289</v>
      </c>
    </row>
    <row r="3055" spans="1:20" x14ac:dyDescent="0.25">
      <c r="A3055">
        <f t="shared" si="894"/>
        <v>572628.56857275171</v>
      </c>
      <c r="B3055">
        <f t="shared" si="911"/>
        <v>91136.667243989796</v>
      </c>
      <c r="C3055" t="str">
        <f t="shared" si="895"/>
        <v>-0.136964811907032-0.063023737249083i</v>
      </c>
      <c r="D3055" t="str">
        <f t="shared" si="896"/>
        <v>3.42439388428321-0.603581407794425i</v>
      </c>
      <c r="E3055" t="str">
        <f t="shared" si="897"/>
        <v>-5.12490926498308-88.6883462508319i</v>
      </c>
      <c r="F3055" t="str">
        <f t="shared" si="898"/>
        <v>2.90114277698306-1.79830835601912i</v>
      </c>
      <c r="G3055" t="str">
        <f t="shared" si="899"/>
        <v>0.996987146269725-0.0548067189555711i</v>
      </c>
      <c r="H3055" t="str">
        <f t="shared" si="900"/>
        <v>0.126377833596519-16.2099619492315i</v>
      </c>
      <c r="I3055" t="str">
        <f t="shared" si="901"/>
        <v>-0.194881191056025-0.319937813230835i</v>
      </c>
      <c r="K3055" t="str">
        <f t="shared" si="902"/>
        <v>0.00240464252520245-0.00307639148120202i</v>
      </c>
      <c r="L3055" t="str">
        <f t="shared" si="903"/>
        <v>0.000833333333333333-0.00884667026360966i</v>
      </c>
      <c r="M3055" t="str">
        <f t="shared" si="904"/>
        <v>0.005-0.00311289253125943i</v>
      </c>
      <c r="N3055">
        <f t="shared" si="905"/>
        <v>24.709308857549502</v>
      </c>
      <c r="O3055">
        <f t="shared" si="906"/>
        <v>16.433747489280538</v>
      </c>
      <c r="P3055" s="3">
        <f t="shared" si="907"/>
        <v>-16.433747489280538</v>
      </c>
      <c r="Q3055" s="3">
        <f t="shared" si="908"/>
        <v>-155.2906911424505</v>
      </c>
      <c r="R3055">
        <f t="shared" si="909"/>
        <v>24.709308857549502</v>
      </c>
      <c r="S3055">
        <f t="shared" si="910"/>
        <v>91.136667243989791</v>
      </c>
      <c r="T3055">
        <f t="shared" si="893"/>
        <v>-16.433747489280538</v>
      </c>
    </row>
    <row r="3056" spans="1:20" x14ac:dyDescent="0.25">
      <c r="A3056">
        <f t="shared" si="894"/>
        <v>574804.55713332829</v>
      </c>
      <c r="B3056">
        <f t="shared" si="911"/>
        <v>91482.986579516961</v>
      </c>
      <c r="C3056" t="str">
        <f t="shared" si="895"/>
        <v>-0.136026502057198-0.0624975615579442i</v>
      </c>
      <c r="D3056" t="str">
        <f t="shared" si="896"/>
        <v>3.42399111970278-0.604499673429712i</v>
      </c>
      <c r="E3056" t="str">
        <f t="shared" si="897"/>
        <v>-5.17103399749626-88.2132522691176i</v>
      </c>
      <c r="F3056" t="str">
        <f t="shared" si="898"/>
        <v>2.90107622283075-1.79270675465535i</v>
      </c>
      <c r="G3056" t="str">
        <f t="shared" si="899"/>
        <v>0.99696427471893-0.0550137224071261i</v>
      </c>
      <c r="H3056" t="str">
        <f t="shared" si="900"/>
        <v>0.125275392537764-16.1476497068645i</v>
      </c>
      <c r="I3056" t="str">
        <f t="shared" si="901"/>
        <v>-0.193531812489668-0.318688414431221i</v>
      </c>
      <c r="K3056" t="str">
        <f t="shared" si="902"/>
        <v>0.00240209953190846-0.00306972966374274i</v>
      </c>
      <c r="L3056" t="str">
        <f t="shared" si="903"/>
        <v>0.000833333333333333-0.00881318017892971i</v>
      </c>
      <c r="M3056" t="str">
        <f t="shared" si="904"/>
        <v>0.005-0.00310110831964479i</v>
      </c>
      <c r="N3056">
        <f t="shared" si="905"/>
        <v>24.676480060464854</v>
      </c>
      <c r="O3056">
        <f t="shared" si="906"/>
        <v>16.495745298617347</v>
      </c>
      <c r="P3056" s="3">
        <f t="shared" si="907"/>
        <v>-16.495745298617347</v>
      </c>
      <c r="Q3056" s="3">
        <f t="shared" si="908"/>
        <v>-155.32351993953515</v>
      </c>
      <c r="R3056">
        <f t="shared" si="909"/>
        <v>24.676480060464854</v>
      </c>
      <c r="S3056">
        <f t="shared" si="910"/>
        <v>91.482986579516961</v>
      </c>
      <c r="T3056">
        <f t="shared" si="893"/>
        <v>-16.495745298617347</v>
      </c>
    </row>
    <row r="3057" spans="1:20" x14ac:dyDescent="0.25">
      <c r="A3057">
        <f t="shared" si="894"/>
        <v>576988.81445043499</v>
      </c>
      <c r="B3057">
        <f t="shared" si="911"/>
        <v>91830.621928519133</v>
      </c>
      <c r="C3057" t="str">
        <f t="shared" si="895"/>
        <v>-0.135095972305808-0.0619765801175514i</v>
      </c>
      <c r="D3057" t="str">
        <f t="shared" si="896"/>
        <v>3.4235853841125-0.605425875847483i</v>
      </c>
      <c r="E3057" t="str">
        <f t="shared" si="897"/>
        <v>-5.21578000992157-87.7415644774896i</v>
      </c>
      <c r="F3057" t="str">
        <f t="shared" si="898"/>
        <v>2.90100916499432-1.78713088622209i</v>
      </c>
      <c r="G3057" t="str">
        <f t="shared" si="899"/>
        <v>0.996941230075452-0.0552214980881274i</v>
      </c>
      <c r="H3057" t="str">
        <f t="shared" si="900"/>
        <v>0.124181986629247-16.0855834232845i</v>
      </c>
      <c r="I3057" t="str">
        <f t="shared" si="901"/>
        <v>-0.192192760864362-0.317444062458745i</v>
      </c>
      <c r="K3057" t="str">
        <f t="shared" si="902"/>
        <v>0.0023995460551433-0.00306309748761853i</v>
      </c>
      <c r="L3057" t="str">
        <f t="shared" si="903"/>
        <v>0.000833333333333333-0.00877981687480544i</v>
      </c>
      <c r="M3057" t="str">
        <f t="shared" si="904"/>
        <v>0.005-0.00308936871851443i</v>
      </c>
      <c r="N3057">
        <f t="shared" si="905"/>
        <v>24.643746966004642</v>
      </c>
      <c r="O3057">
        <f t="shared" si="906"/>
        <v>16.557646073439098</v>
      </c>
      <c r="P3057" s="3">
        <f t="shared" si="907"/>
        <v>-16.557646073439098</v>
      </c>
      <c r="Q3057" s="3">
        <f t="shared" si="908"/>
        <v>-155.35625303399536</v>
      </c>
      <c r="R3057">
        <f t="shared" si="909"/>
        <v>24.643746966004642</v>
      </c>
      <c r="S3057">
        <f t="shared" si="910"/>
        <v>91.830621928519136</v>
      </c>
      <c r="T3057">
        <f t="shared" si="893"/>
        <v>-16.557646073439098</v>
      </c>
    </row>
    <row r="3058" spans="1:20" x14ac:dyDescent="0.25">
      <c r="A3058">
        <f t="shared" si="894"/>
        <v>579181.37194534659</v>
      </c>
      <c r="B3058">
        <f t="shared" si="911"/>
        <v>92179.578291847502</v>
      </c>
      <c r="C3058" t="str">
        <f t="shared" si="895"/>
        <v>-0.134173147831567-0.0614607120503564i</v>
      </c>
      <c r="D3058" t="str">
        <f t="shared" si="896"/>
        <v>3.42317665631995-0.606360019957188i</v>
      </c>
      <c r="E3058" t="str">
        <f t="shared" si="897"/>
        <v>-5.25917829779136-87.2732523236604i</v>
      </c>
      <c r="F3058" t="str">
        <f t="shared" si="898"/>
        <v>2.90094159968552-1.78158066987446i</v>
      </c>
      <c r="G3058" t="str">
        <f t="shared" si="899"/>
        <v>0.996918011037438-0.0554300487695702i</v>
      </c>
      <c r="H3058" t="str">
        <f t="shared" si="900"/>
        <v>0.123097543561615-16.0237620521678i</v>
      </c>
      <c r="I3058" t="str">
        <f t="shared" si="901"/>
        <v>-0.190863955916534-0.316204734117377i</v>
      </c>
      <c r="K3058" t="str">
        <f t="shared" si="902"/>
        <v>0.00239698207845171-0.00305649475553595i</v>
      </c>
      <c r="L3058" t="str">
        <f t="shared" si="903"/>
        <v>0.000833333333333333-0.00874657987129456i</v>
      </c>
      <c r="M3058" t="str">
        <f t="shared" si="904"/>
        <v>0.005-0.00307767355899027i</v>
      </c>
      <c r="N3058">
        <f t="shared" si="905"/>
        <v>24.611101360928558</v>
      </c>
      <c r="O3058">
        <f t="shared" si="906"/>
        <v>16.619450612669599</v>
      </c>
      <c r="P3058" s="3">
        <f t="shared" si="907"/>
        <v>-16.619450612669599</v>
      </c>
      <c r="Q3058" s="3">
        <f t="shared" si="908"/>
        <v>-155.38889863907144</v>
      </c>
      <c r="R3058">
        <f t="shared" si="909"/>
        <v>24.611101360928558</v>
      </c>
      <c r="S3058">
        <f t="shared" si="910"/>
        <v>92.179578291847506</v>
      </c>
      <c r="T3058">
        <f t="shared" si="893"/>
        <v>-16.619450612669599</v>
      </c>
    </row>
    <row r="3059" spans="1:20" x14ac:dyDescent="0.25">
      <c r="A3059">
        <f t="shared" si="894"/>
        <v>581382.26115873898</v>
      </c>
      <c r="B3059">
        <f t="shared" si="911"/>
        <v>92529.86068935653</v>
      </c>
      <c r="C3059" t="str">
        <f t="shared" si="895"/>
        <v>-0.133257954397058-0.0609498780899741i</v>
      </c>
      <c r="D3059" t="str">
        <f t="shared" si="896"/>
        <v>3.42276491499246-0.607302110691328i</v>
      </c>
      <c r="E3059" t="str">
        <f t="shared" si="897"/>
        <v>-5.30125918909229-86.8082854978065i</v>
      </c>
      <c r="F3059" t="str">
        <f t="shared" si="898"/>
        <v>2.90087352308791-1.77605602512939i</v>
      </c>
      <c r="G3059" t="str">
        <f t="shared" si="899"/>
        <v>0.996894616293367-0.0556393772311306i</v>
      </c>
      <c r="H3059" t="str">
        <f t="shared" si="900"/>
        <v>0.122021991646082-15.9621845525084i</v>
      </c>
      <c r="I3059" t="str">
        <f t="shared" si="901"/>
        <v>-0.189545318021908-0.314970406346077i</v>
      </c>
      <c r="K3059" t="str">
        <f t="shared" si="902"/>
        <v>0.00239440758599692-0.00304992127030084i</v>
      </c>
      <c r="L3059" t="str">
        <f t="shared" si="903"/>
        <v>0.000833333333333333-0.0087134686902715i</v>
      </c>
      <c r="M3059" t="str">
        <f t="shared" si="904"/>
        <v>0.005-0.00306602267283349i</v>
      </c>
      <c r="N3059">
        <f t="shared" si="905"/>
        <v>24.578535148149768</v>
      </c>
      <c r="O3059">
        <f t="shared" si="906"/>
        <v>16.681159717995421</v>
      </c>
      <c r="P3059" s="3">
        <f t="shared" si="907"/>
        <v>-16.681159717995421</v>
      </c>
      <c r="Q3059" s="3">
        <f t="shared" si="908"/>
        <v>-155.42146485185023</v>
      </c>
      <c r="R3059">
        <f t="shared" si="909"/>
        <v>24.578535148149768</v>
      </c>
      <c r="S3059">
        <f t="shared" si="910"/>
        <v>92.529860689356525</v>
      </c>
      <c r="T3059">
        <f t="shared" si="893"/>
        <v>-16.681159717995421</v>
      </c>
    </row>
    <row r="3060" spans="1:20" x14ac:dyDescent="0.25">
      <c r="A3060">
        <f t="shared" si="894"/>
        <v>583591.51375114219</v>
      </c>
      <c r="B3060">
        <f t="shared" si="911"/>
        <v>92881.474159976089</v>
      </c>
      <c r="C3060" t="str">
        <f t="shared" si="895"/>
        <v>-0.132350318351898-0.0604440005475566i</v>
      </c>
      <c r="D3060" t="str">
        <f t="shared" si="896"/>
        <v>3.42235013865625-0.608252153004565i</v>
      </c>
      <c r="E3060" t="str">
        <f t="shared" si="897"/>
        <v>-5.3420523586571-86.346633933736i</v>
      </c>
      <c r="F3060" t="str">
        <f t="shared" si="898"/>
        <v>2.90080493135674-1.77055687186444i</v>
      </c>
      <c r="G3060" t="str">
        <f t="shared" si="899"/>
        <v>0.996871044521979-0.0558494862611774i</v>
      </c>
      <c r="H3060" t="str">
        <f t="shared" si="900"/>
        <v>0.120955259808357-15.9008498885815i</v>
      </c>
      <c r="I3060" t="str">
        <f t="shared" si="901"/>
        <v>-0.188236768190168-0.313741056217704i</v>
      </c>
      <c r="K3060" t="str">
        <f t="shared" si="902"/>
        <v>0.00239182256256637-0.00304337683482046i</v>
      </c>
      <c r="L3060" t="str">
        <f t="shared" si="903"/>
        <v>0.000833333333333333-0.00868048285542093i</v>
      </c>
      <c r="M3060" t="str">
        <f t="shared" si="904"/>
        <v>0.005-0.00305441589244222i</v>
      </c>
      <c r="N3060">
        <f t="shared" si="905"/>
        <v>24.546040345442748</v>
      </c>
      <c r="O3060">
        <f t="shared" si="906"/>
        <v>16.742774193705991</v>
      </c>
      <c r="P3060" s="3">
        <f t="shared" si="907"/>
        <v>-16.742774193705991</v>
      </c>
      <c r="Q3060" s="3">
        <f t="shared" si="908"/>
        <v>-155.45395965455725</v>
      </c>
      <c r="R3060">
        <f t="shared" si="909"/>
        <v>24.546040345442748</v>
      </c>
      <c r="S3060">
        <f t="shared" si="910"/>
        <v>92.881474159976094</v>
      </c>
      <c r="T3060">
        <f t="shared" si="893"/>
        <v>-16.742774193705991</v>
      </c>
    </row>
    <row r="3061" spans="1:20" x14ac:dyDescent="0.25">
      <c r="A3061">
        <f t="shared" si="894"/>
        <v>585809.16150339646</v>
      </c>
      <c r="B3061">
        <f t="shared" si="911"/>
        <v>93234.423761783997</v>
      </c>
      <c r="C3061" t="str">
        <f t="shared" si="895"/>
        <v>-0.131450166635509-0.059943003278886i</v>
      </c>
      <c r="D3061" t="str">
        <f t="shared" si="896"/>
        <v>3.42193230569576-0.609210151872851i</v>
      </c>
      <c r="E3061" t="str">
        <f t="shared" si="897"/>
        <v>-5.38158684224593-85.8882678098875i</v>
      </c>
      <c r="F3061" t="str">
        <f t="shared" si="898"/>
        <v>2.90073582061877-1.76508313031648i</v>
      </c>
      <c r="G3061" t="str">
        <f t="shared" si="899"/>
        <v>0.996847294392209-0.0560603786567836i</v>
      </c>
      <c r="H3061" t="str">
        <f t="shared" si="900"/>
        <v>0.119897277582642-15.8397570299084i</v>
      </c>
      <c r="I3061" t="str">
        <f t="shared" si="901"/>
        <v>-0.186938228059666-0.312516660937957i</v>
      </c>
      <c r="K3061" t="str">
        <f t="shared" si="902"/>
        <v>0.00238922699357762-0.00303686125210599i</v>
      </c>
      <c r="L3061" t="str">
        <f t="shared" si="903"/>
        <v>0.000833333333333333-0.00864762189223045i</v>
      </c>
      <c r="M3061" t="str">
        <f t="shared" si="904"/>
        <v>0.005-0.003042853050849i</v>
      </c>
      <c r="N3061">
        <f t="shared" si="905"/>
        <v>24.513609084168792</v>
      </c>
      <c r="O3061">
        <f t="shared" si="906"/>
        <v>16.804294846536258</v>
      </c>
      <c r="P3061" s="3">
        <f t="shared" si="907"/>
        <v>-16.804294846536258</v>
      </c>
      <c r="Q3061" s="3">
        <f t="shared" si="908"/>
        <v>-155.48639091583121</v>
      </c>
      <c r="R3061">
        <f t="shared" si="909"/>
        <v>24.513609084168792</v>
      </c>
      <c r="S3061">
        <f t="shared" si="910"/>
        <v>93.234423761784001</v>
      </c>
      <c r="T3061">
        <f t="shared" si="893"/>
        <v>-16.804294846536258</v>
      </c>
    </row>
    <row r="3062" spans="1:20" x14ac:dyDescent="0.25">
      <c r="A3062">
        <f t="shared" si="894"/>
        <v>588035.23631710943</v>
      </c>
      <c r="B3062">
        <f t="shared" si="911"/>
        <v>93588.714572078781</v>
      </c>
      <c r="C3062" t="str">
        <f t="shared" si="895"/>
        <v>-0.130557426779487-0.059446811652121i</v>
      </c>
      <c r="D3062" t="str">
        <f t="shared" si="896"/>
        <v>3.42151139435284-0.610176112292522i</v>
      </c>
      <c r="E3062" t="str">
        <f t="shared" si="897"/>
        <v>-5.41989105033811-85.4331575501582i</v>
      </c>
      <c r="F3062" t="str">
        <f t="shared" si="898"/>
        <v>2.90066618697194-1.75963472108055i</v>
      </c>
      <c r="G3062" t="str">
        <f t="shared" si="899"/>
        <v>0.996823364563109-0.0562720572237393i</v>
      </c>
      <c r="H3062" t="str">
        <f t="shared" si="900"/>
        <v>0.118847975105677-15.7789049512204i</v>
      </c>
      <c r="I3062" t="str">
        <f t="shared" si="901"/>
        <v>-0.185649619892178-0.311297197844284i</v>
      </c>
      <c r="K3062" t="str">
        <f t="shared" si="902"/>
        <v>0.00238662086508391-0.00303037432527503i</v>
      </c>
      <c r="L3062" t="str">
        <f t="shared" si="903"/>
        <v>0.000833333333333333-0.00861488532798411i</v>
      </c>
      <c r="M3062" t="str">
        <f t="shared" si="904"/>
        <v>0.005-0.00303133398171847i</v>
      </c>
      <c r="N3062">
        <f t="shared" si="905"/>
        <v>24.481233608006136</v>
      </c>
      <c r="O3062">
        <f t="shared" si="906"/>
        <v>16.865722485515043</v>
      </c>
      <c r="P3062" s="3">
        <f t="shared" si="907"/>
        <v>-16.865722485515043</v>
      </c>
      <c r="Q3062" s="3">
        <f t="shared" si="908"/>
        <v>-155.51876639199386</v>
      </c>
      <c r="R3062">
        <f t="shared" si="909"/>
        <v>24.481233608006136</v>
      </c>
      <c r="S3062">
        <f t="shared" si="910"/>
        <v>93.588714572078786</v>
      </c>
      <c r="T3062">
        <f t="shared" si="893"/>
        <v>-16.865722485515043</v>
      </c>
    </row>
    <row r="3063" spans="1:20" x14ac:dyDescent="0.25">
      <c r="A3063">
        <f t="shared" si="894"/>
        <v>590269.77021511446</v>
      </c>
      <c r="B3063">
        <f t="shared" si="911"/>
        <v>93944.351687452683</v>
      </c>
      <c r="C3063" t="str">
        <f t="shared" si="895"/>
        <v>-0.129672026909609-0.0589553525162574i</v>
      </c>
      <c r="D3063" t="str">
        <f t="shared" si="896"/>
        <v>3.42108738272604-0.611150039279398i</v>
      </c>
      <c r="E3063" t="str">
        <f t="shared" si="897"/>
        <v>-5.45699278161896-84.9812738245862i</v>
      </c>
      <c r="F3063" t="str">
        <f t="shared" si="898"/>
        <v>2.90059602648525-1.75421156510856i</v>
      </c>
      <c r="G3063" t="str">
        <f t="shared" si="899"/>
        <v>0.996799253683785-0.0564845247765625i</v>
      </c>
      <c r="H3063" t="str">
        <f t="shared" si="900"/>
        <v>0.117807283110871-15.7182926324244i</v>
      </c>
      <c r="I3063" t="str">
        <f t="shared" si="901"/>
        <v>-0.184370866567707-0.310082644404851i</v>
      </c>
      <c r="K3063" t="str">
        <f t="shared" si="902"/>
        <v>0.00238400416378004-0.00302391585755413i</v>
      </c>
      <c r="L3063" t="str">
        <f t="shared" si="903"/>
        <v>0.000833333333333333-0.00858227269175538i</v>
      </c>
      <c r="M3063" t="str">
        <f t="shared" si="904"/>
        <v>0.005-0.00301985851934495i</v>
      </c>
      <c r="N3063">
        <f t="shared" si="905"/>
        <v>24.448906271707813</v>
      </c>
      <c r="O3063">
        <f t="shared" si="906"/>
        <v>16.92705792181598</v>
      </c>
      <c r="P3063" s="3">
        <f t="shared" si="907"/>
        <v>-16.92705792181598</v>
      </c>
      <c r="Q3063" s="3">
        <f t="shared" si="908"/>
        <v>-155.55109372829219</v>
      </c>
      <c r="R3063">
        <f t="shared" si="909"/>
        <v>24.448906271707813</v>
      </c>
      <c r="S3063">
        <f t="shared" si="910"/>
        <v>93.944351687452681</v>
      </c>
      <c r="T3063">
        <f t="shared" si="893"/>
        <v>-16.92705792181598</v>
      </c>
    </row>
    <row r="3064" spans="1:20" x14ac:dyDescent="0.25">
      <c r="A3064">
        <f t="shared" si="894"/>
        <v>592512.79534193187</v>
      </c>
      <c r="B3064">
        <f t="shared" si="911"/>
        <v>94301.340223865001</v>
      </c>
      <c r="C3064" t="str">
        <f t="shared" si="895"/>
        <v>-0.128793895747481-0.0584685541702211i</v>
      </c>
      <c r="D3064" t="str">
        <f t="shared" si="896"/>
        <v>3.42066024876971-0.612131937867863i</v>
      </c>
      <c r="E3064" t="str">
        <f t="shared" si="897"/>
        <v>-5.49291923618731-84.5325875498793i</v>
      </c>
      <c r="F3064" t="str">
        <f t="shared" si="898"/>
        <v>2.90052533519858-1.74881358370814i</v>
      </c>
      <c r="G3064" t="str">
        <f t="shared" si="899"/>
        <v>0.996774960393318-0.0566977841385109i</v>
      </c>
      <c r="H3064" t="str">
        <f t="shared" si="900"/>
        <v>0.116775132922483-15.6579190585675i</v>
      </c>
      <c r="I3064" t="str">
        <f t="shared" si="901"/>
        <v>-0.183101891579341-0.308872978217489i</v>
      </c>
      <c r="K3064" t="str">
        <f t="shared" si="902"/>
        <v>0.00238137687700806-0.00301748565228153i</v>
      </c>
      <c r="L3064" t="str">
        <f t="shared" si="903"/>
        <v>0.000833333333333333-0.00854978351440071i</v>
      </c>
      <c r="M3064" t="str">
        <f t="shared" si="904"/>
        <v>0.005-0.00300842649865008i</v>
      </c>
      <c r="N3064">
        <f t="shared" si="905"/>
        <v>24.416619539864513</v>
      </c>
      <c r="O3064">
        <f t="shared" si="906"/>
        <v>16.988301968613339</v>
      </c>
      <c r="P3064" s="3">
        <f t="shared" si="907"/>
        <v>-16.988301968613339</v>
      </c>
      <c r="Q3064" s="3">
        <f t="shared" si="908"/>
        <v>-155.58338046013549</v>
      </c>
      <c r="R3064">
        <f t="shared" si="909"/>
        <v>24.416619539864513</v>
      </c>
      <c r="S3064">
        <f t="shared" si="910"/>
        <v>94.301340223864997</v>
      </c>
      <c r="T3064">
        <f t="shared" si="893"/>
        <v>-16.988301968613339</v>
      </c>
    </row>
    <row r="3065" spans="1:20" x14ac:dyDescent="0.25">
      <c r="A3065">
        <f t="shared" si="894"/>
        <v>594764.34396423132</v>
      </c>
      <c r="B3065">
        <f t="shared" si="911"/>
        <v>94659.685316715695</v>
      </c>
      <c r="C3065" t="str">
        <f t="shared" si="895"/>
        <v>-0.127922962611855-0.0579863463326226i</v>
      </c>
      <c r="D3065" t="str">
        <f t="shared" si="896"/>
        <v>3.42022997029339-0.613121813109948i</v>
      </c>
      <c r="E3065" t="str">
        <f t="shared" si="897"/>
        <v>-5.52769702847548-84.0870698898017i</v>
      </c>
      <c r="F3065" t="str">
        <f t="shared" si="898"/>
        <v>2.90045410912238-1.74344069854134i</v>
      </c>
      <c r="G3065" t="str">
        <f t="shared" si="899"/>
        <v>0.996750483320696-0.0569118381415934i</v>
      </c>
      <c r="H3065" t="str">
        <f t="shared" si="900"/>
        <v>0.115751456449864-15.5977832198029i</v>
      </c>
      <c r="I3065" t="str">
        <f t="shared" si="901"/>
        <v>-0.181842619028137-0.307668177008661i</v>
      </c>
      <c r="K3065" t="str">
        <f t="shared" si="902"/>
        <v>0.00237873899276289-0.00301108351290998i</v>
      </c>
      <c r="L3065" t="str">
        <f t="shared" si="903"/>
        <v>0.000833333333333333-0.00851741732855221i</v>
      </c>
      <c r="M3065" t="str">
        <f t="shared" si="904"/>
        <v>0.005-0.00299703775518039i</v>
      </c>
      <c r="N3065">
        <f t="shared" si="905"/>
        <v>24.384365985685349</v>
      </c>
      <c r="O3065">
        <f t="shared" si="906"/>
        <v>17.049455440941045</v>
      </c>
      <c r="P3065" s="3">
        <f t="shared" si="907"/>
        <v>-17.049455440941045</v>
      </c>
      <c r="Q3065" s="3">
        <f t="shared" si="908"/>
        <v>-155.61563401431465</v>
      </c>
      <c r="R3065">
        <f t="shared" si="909"/>
        <v>24.384365985685349</v>
      </c>
      <c r="S3065">
        <f t="shared" si="910"/>
        <v>94.659685316715695</v>
      </c>
      <c r="T3065">
        <f t="shared" si="893"/>
        <v>-17.049455440941045</v>
      </c>
    </row>
    <row r="3066" spans="1:20" x14ac:dyDescent="0.25">
      <c r="A3066">
        <f t="shared" si="894"/>
        <v>597024.44847129541</v>
      </c>
      <c r="B3066">
        <f t="shared" si="911"/>
        <v>95019.392120919219</v>
      </c>
      <c r="C3066" t="str">
        <f t="shared" si="895"/>
        <v>-0.12705915741963-0.0575086601121491i</v>
      </c>
      <c r="D3066" t="str">
        <f t="shared" si="896"/>
        <v>3.41979652496091-0.614119670074387i</v>
      </c>
      <c r="E3066" t="str">
        <f t="shared" si="897"/>
        <v>-5.56135219989466-83.6446922554334i</v>
      </c>
      <c r="F3066" t="str">
        <f t="shared" si="898"/>
        <v>2.90038234423758-1.7380928316235i</v>
      </c>
      <c r="G3066" t="str">
        <f t="shared" si="899"/>
        <v>0.996725821084739-0.0571266896265807i</v>
      </c>
      <c r="H3066" t="str">
        <f t="shared" si="900"/>
        <v>0.114736186181771-15.5378841113558i</v>
      </c>
      <c r="I3066" t="str">
        <f t="shared" si="901"/>
        <v>-0.180592973618078-0.306468218632451i</v>
      </c>
      <c r="K3066" t="str">
        <f t="shared" si="902"/>
        <v>0.00237609049969808-0.00300470924300963i</v>
      </c>
      <c r="L3066" t="str">
        <f t="shared" si="903"/>
        <v>0.000833333333333333-0.00848517366861144i</v>
      </c>
      <c r="M3066" t="str">
        <f t="shared" si="904"/>
        <v>0.005-0.00298569212510499i</v>
      </c>
      <c r="N3066">
        <f t="shared" si="905"/>
        <v>24.352138289793004</v>
      </c>
      <c r="O3066">
        <f t="shared" si="906"/>
        <v>17.110519155555046</v>
      </c>
      <c r="P3066" s="3">
        <f t="shared" si="907"/>
        <v>-17.110519155555046</v>
      </c>
      <c r="Q3066" s="3">
        <f t="shared" si="908"/>
        <v>-155.647861710207</v>
      </c>
      <c r="R3066">
        <f t="shared" si="909"/>
        <v>24.352138289793004</v>
      </c>
      <c r="S3066">
        <f t="shared" si="910"/>
        <v>95.019392120919221</v>
      </c>
      <c r="T3066">
        <f t="shared" si="893"/>
        <v>-17.110519155555046</v>
      </c>
    </row>
    <row r="3067" spans="1:20" x14ac:dyDescent="0.25">
      <c r="A3067">
        <f t="shared" si="894"/>
        <v>599293.14137548627</v>
      </c>
      <c r="B3067">
        <f t="shared" si="911"/>
        <v>95380.465810978712</v>
      </c>
      <c r="C3067" t="str">
        <f t="shared" si="895"/>
        <v>-0.126202410686534-0.0570354279785754i</v>
      </c>
      <c r="D3067" t="str">
        <f t="shared" si="896"/>
        <v>3.4193598902897-0.61512551384569i</v>
      </c>
      <c r="E3067" t="str">
        <f t="shared" si="897"/>
        <v>-5.59391023120959-83.2054263052923i</v>
      </c>
      <c r="F3067" t="str">
        <f t="shared" si="898"/>
        <v>2.90031003649522-1.73276990532198i</v>
      </c>
      <c r="G3067" t="str">
        <f t="shared" si="899"/>
        <v>0.996700972294028-0.0573423414430166i</v>
      </c>
      <c r="H3067" t="str">
        <f t="shared" si="900"/>
        <v>0.113729255180737-15.4782207334893i</v>
      </c>
      <c r="I3067" t="str">
        <f t="shared" si="901"/>
        <v>-0.179352880651052-0.305273081069534i</v>
      </c>
      <c r="K3067" t="str">
        <f t="shared" si="902"/>
        <v>0.00237343138713152-0.00299836264627103i</v>
      </c>
      <c r="L3067" t="str">
        <f t="shared" si="903"/>
        <v>0.000833333333333333-0.00845305207074264i</v>
      </c>
      <c r="M3067" t="str">
        <f t="shared" si="904"/>
        <v>0.005-0.00297438944521318i</v>
      </c>
      <c r="N3067">
        <f t="shared" si="905"/>
        <v>24.319929239033627</v>
      </c>
      <c r="O3067">
        <f t="shared" si="906"/>
        <v>17.1714939308001</v>
      </c>
      <c r="P3067" s="3">
        <f t="shared" si="907"/>
        <v>-17.1714939308001</v>
      </c>
      <c r="Q3067" s="3">
        <f t="shared" si="908"/>
        <v>-155.68007076096637</v>
      </c>
      <c r="R3067">
        <f t="shared" si="909"/>
        <v>24.319929239033627</v>
      </c>
      <c r="S3067">
        <f t="shared" si="910"/>
        <v>95.380465810978706</v>
      </c>
      <c r="T3067">
        <f t="shared" si="893"/>
        <v>-17.1714939308001</v>
      </c>
    </row>
    <row r="3068" spans="1:20" x14ac:dyDescent="0.25">
      <c r="A3068">
        <f t="shared" si="894"/>
        <v>601570.45531271317</v>
      </c>
      <c r="B3068">
        <f t="shared" si="911"/>
        <v>95742.911581060427</v>
      </c>
      <c r="C3068" t="str">
        <f t="shared" si="895"/>
        <v>-0.125352653527534-0.056566583734388i</v>
      </c>
      <c r="D3068" t="str">
        <f t="shared" si="896"/>
        <v>3.41892004364997-0.61613934952318i</v>
      </c>
      <c r="E3068" t="str">
        <f t="shared" si="897"/>
        <v>-5.62539605464314-82.7692439453449i</v>
      </c>
      <c r="F3068" t="str">
        <f t="shared" si="898"/>
        <v>2.90023718181645-1.72747184235498i</v>
      </c>
      <c r="G3068" t="str">
        <f t="shared" si="899"/>
        <v>0.996675935546827-0.0575587964492284i</v>
      </c>
      <c r="H3068" t="str">
        <f t="shared" si="900"/>
        <v>0.112730597077488-15.4187920914712i</v>
      </c>
      <c r="I3068" t="str">
        <f t="shared" si="901"/>
        <v>-0.178122266021891-0.304082742426206i</v>
      </c>
      <c r="K3068" t="str">
        <f t="shared" si="902"/>
        <v>0.00237076164505088-0.00299204352650833i</v>
      </c>
      <c r="L3068" t="str">
        <f t="shared" si="903"/>
        <v>0.000833333333333333-0.00842105207286572i</v>
      </c>
      <c r="M3068" t="str">
        <f t="shared" si="904"/>
        <v>0.005-0.00296312955291212i</v>
      </c>
      <c r="N3068">
        <f t="shared" si="905"/>
        <v>24.287731725298244</v>
      </c>
      <c r="O3068">
        <f t="shared" si="906"/>
        <v>17.232380586478996</v>
      </c>
      <c r="P3068" s="3">
        <f t="shared" si="907"/>
        <v>-17.232380586478996</v>
      </c>
      <c r="Q3068" s="3">
        <f t="shared" si="908"/>
        <v>-155.71226827470176</v>
      </c>
      <c r="R3068">
        <f t="shared" si="909"/>
        <v>24.287731725298244</v>
      </c>
      <c r="S3068">
        <f t="shared" si="910"/>
        <v>95.742911581060426</v>
      </c>
      <c r="T3068">
        <f t="shared" si="893"/>
        <v>-17.232380586478996</v>
      </c>
    </row>
    <row r="3069" spans="1:20" x14ac:dyDescent="0.25">
      <c r="A3069">
        <f t="shared" si="894"/>
        <v>603856.42304290144</v>
      </c>
      <c r="B3069">
        <f t="shared" si="911"/>
        <v>96106.734645068456</v>
      </c>
      <c r="C3069" t="str">
        <f t="shared" si="895"/>
        <v>-0.124509817656952-0.0561020624870082i</v>
      </c>
      <c r="D3069" t="str">
        <f t="shared" si="896"/>
        <v>3.41847696226394-0.617161182220033i</v>
      </c>
      <c r="E3069" t="str">
        <f t="shared" si="897"/>
        <v>-5.65583406572762-82.3361173288906i</v>
      </c>
      <c r="F3069" t="str">
        <f t="shared" si="898"/>
        <v>2.90016377609207-1.72219856579034i</v>
      </c>
      <c r="G3069" t="str">
        <f t="shared" si="899"/>
        <v>0.996650709431016-0.0577760575123375i</v>
      </c>
      <c r="H3069" t="str">
        <f t="shared" si="900"/>
        <v>0.11174014606545-15.3595971955403i</v>
      </c>
      <c r="I3069" t="str">
        <f t="shared" si="901"/>
        <v>-0.176901056213443-0.302897180933357i</v>
      </c>
      <c r="K3069" t="str">
        <f t="shared" si="902"/>
        <v>0.00236808126411947-0.00298575168766236i</v>
      </c>
      <c r="L3069" t="str">
        <f t="shared" si="903"/>
        <v>0.000833333333333333-0.00838917321465006i</v>
      </c>
      <c r="M3069" t="str">
        <f t="shared" si="904"/>
        <v>0.005-0.00295191228622446i</v>
      </c>
      <c r="N3069">
        <f t="shared" si="905"/>
        <v>24.255538744361189</v>
      </c>
      <c r="O3069">
        <f t="shared" si="906"/>
        <v>17.293179943726056</v>
      </c>
      <c r="P3069" s="3">
        <f t="shared" si="907"/>
        <v>-17.293179943726056</v>
      </c>
      <c r="Q3069" s="3">
        <f t="shared" si="908"/>
        <v>-155.74446125563881</v>
      </c>
      <c r="R3069">
        <f t="shared" si="909"/>
        <v>24.255538744361189</v>
      </c>
      <c r="S3069">
        <f t="shared" si="910"/>
        <v>96.106734645068457</v>
      </c>
      <c r="T3069">
        <f t="shared" si="893"/>
        <v>-17.293179943726056</v>
      </c>
    </row>
    <row r="3070" spans="1:20" x14ac:dyDescent="0.25">
      <c r="A3070">
        <f t="shared" si="894"/>
        <v>606151.07745046448</v>
      </c>
      <c r="B3070">
        <f t="shared" si="911"/>
        <v>96471.940236719718</v>
      </c>
      <c r="C3070" t="str">
        <f t="shared" si="895"/>
        <v>-0.123673835388333-0.0556418006216034i</v>
      </c>
      <c r="D3070" t="str">
        <f t="shared" si="896"/>
        <v>3.41803062320508-0.618191017062309i</v>
      </c>
      <c r="E3070" t="str">
        <f t="shared" si="897"/>
        <v>-5.68524813489317-81.9060188563477i</v>
      </c>
      <c r="F3070" t="str">
        <f t="shared" si="898"/>
        <v>2.90008981518246-1.71694999904433i</v>
      </c>
      <c r="G3070" t="str">
        <f t="shared" si="899"/>
        <v>0.996625292524006-0.0579941275082698i</v>
      </c>
      <c r="H3070" t="str">
        <f t="shared" si="900"/>
        <v>0.110757836895279-15.300635060874i</v>
      </c>
      <c r="I3070" t="str">
        <f t="shared" si="901"/>
        <v>-0.175689178291699-0.30171637494552i</v>
      </c>
      <c r="K3070" t="str">
        <f t="shared" si="902"/>
        <v>0.00236539023568161-0.0029794869338041i</v>
      </c>
      <c r="L3070" t="str">
        <f t="shared" si="903"/>
        <v>0.000833333333333333-0.00835741503750753i</v>
      </c>
      <c r="M3070" t="str">
        <f t="shared" si="904"/>
        <v>0.005-0.00294073748378608i</v>
      </c>
      <c r="N3070">
        <f t="shared" si="905"/>
        <v>24.223343394730222</v>
      </c>
      <c r="O3070">
        <f t="shared" si="906"/>
        <v>17.353892824883104</v>
      </c>
      <c r="P3070" s="3">
        <f t="shared" si="907"/>
        <v>-17.353892824883104</v>
      </c>
      <c r="Q3070" s="3">
        <f t="shared" si="908"/>
        <v>-155.77665660526978</v>
      </c>
      <c r="R3070">
        <f t="shared" si="909"/>
        <v>24.223343394730222</v>
      </c>
      <c r="S3070">
        <f t="shared" si="910"/>
        <v>96.471940236719718</v>
      </c>
      <c r="T3070">
        <f t="shared" si="893"/>
        <v>-17.353892824883104</v>
      </c>
    </row>
    <row r="3071" spans="1:20" x14ac:dyDescent="0.25">
      <c r="A3071">
        <f t="shared" si="894"/>
        <v>608454.45154477633</v>
      </c>
      <c r="B3071">
        <f t="shared" si="911"/>
        <v>96838.533609619262</v>
      </c>
      <c r="C3071" t="str">
        <f t="shared" si="895"/>
        <v>-0.122844639634056-0.0551857357744756i</v>
      </c>
      <c r="D3071" t="str">
        <f t="shared" si="896"/>
        <v>3.41758100339734-0.619228859187975i</v>
      </c>
      <c r="E3071" t="str">
        <f t="shared" si="897"/>
        <v>-5.71366161880948-81.4789211749277i</v>
      </c>
      <c r="F3071" t="str">
        <f t="shared" si="898"/>
        <v>2.90001529491742-1.71172606588047i</v>
      </c>
      <c r="G3071" t="str">
        <f t="shared" si="899"/>
        <v>0.996599683392674-0.0582130093217651i</v>
      </c>
      <c r="H3071" t="str">
        <f t="shared" si="900"/>
        <v>0.109783604869474-15.2419047075551i</v>
      </c>
      <c r="I3071" t="str">
        <f t="shared" si="901"/>
        <v>-0.174486559900957-0.300540302939894i</v>
      </c>
      <c r="K3071" t="str">
        <f t="shared" si="902"/>
        <v>0.0023626885517683-0.00297324906913805i</v>
      </c>
      <c r="L3071" t="str">
        <f t="shared" si="903"/>
        <v>0.000833333333333333-0.00832577708458611i</v>
      </c>
      <c r="M3071" t="str">
        <f t="shared" si="904"/>
        <v>0.005-0.00292960498484367i</v>
      </c>
      <c r="N3071">
        <f t="shared" si="905"/>
        <v>24.191138876512355</v>
      </c>
      <c r="O3071">
        <f t="shared" si="906"/>
        <v>17.414520053378904</v>
      </c>
      <c r="P3071" s="3">
        <f t="shared" si="907"/>
        <v>-17.414520053378904</v>
      </c>
      <c r="Q3071" s="3">
        <f t="shared" si="908"/>
        <v>-155.80886112348765</v>
      </c>
      <c r="R3071">
        <f t="shared" si="909"/>
        <v>24.191138876512355</v>
      </c>
      <c r="S3071">
        <f t="shared" si="910"/>
        <v>96.838533609619262</v>
      </c>
      <c r="T3071">
        <f t="shared" si="893"/>
        <v>-17.414520053378904</v>
      </c>
    </row>
    <row r="3072" spans="1:20" x14ac:dyDescent="0.25">
      <c r="A3072">
        <f t="shared" si="894"/>
        <v>610766.57846064644</v>
      </c>
      <c r="B3072">
        <f t="shared" si="911"/>
        <v>97206.520037335824</v>
      </c>
      <c r="C3072" t="str">
        <f t="shared" si="895"/>
        <v>-0.122022163904709-0.0547338068070073i</v>
      </c>
      <c r="D3072" t="str">
        <f t="shared" si="896"/>
        <v>3.41712807961432-0.620274713745906i</v>
      </c>
      <c r="E3072" t="str">
        <f t="shared" si="897"/>
        <v>-5.74109737148413-81.0547971782121i</v>
      </c>
      <c r="F3072" t="str">
        <f t="shared" si="898"/>
        <v>2.89994021109575-1.70652669040835i</v>
      </c>
      <c r="G3072" t="str">
        <f t="shared" si="899"/>
        <v>0.99657388059328-0.0584327058463879i</v>
      </c>
      <c r="H3072" t="str">
        <f t="shared" si="900"/>
        <v>0.108817385837041-15.1834051605398i</v>
      </c>
      <c r="I3072" t="str">
        <f t="shared" si="901"/>
        <v>-0.173293129259027-0.299368943515371i</v>
      </c>
      <c r="K3072" t="str">
        <f t="shared" si="902"/>
        <v>0.00235997620510274-0.00296703789800582i</v>
      </c>
      <c r="L3072" t="str">
        <f t="shared" si="903"/>
        <v>0.000833333333333333-0.0082942589007632i</v>
      </c>
      <c r="M3072" t="str">
        <f t="shared" si="904"/>
        <v>0.005-0.00291851462925251i</v>
      </c>
      <c r="N3072">
        <f t="shared" si="905"/>
        <v>24.158918490290631</v>
      </c>
      <c r="O3072">
        <f t="shared" si="906"/>
        <v>17.475062453611802</v>
      </c>
      <c r="P3072" s="3">
        <f t="shared" si="907"/>
        <v>-17.475062453611802</v>
      </c>
      <c r="Q3072" s="3">
        <f t="shared" si="908"/>
        <v>-155.84108150970937</v>
      </c>
      <c r="R3072">
        <f t="shared" si="909"/>
        <v>24.158918490290631</v>
      </c>
      <c r="S3072">
        <f t="shared" si="910"/>
        <v>97.206520037335821</v>
      </c>
      <c r="T3072">
        <f t="shared" si="893"/>
        <v>-17.475062453611802</v>
      </c>
    </row>
    <row r="3073" spans="1:20" x14ac:dyDescent="0.25">
      <c r="A3073">
        <f t="shared" si="894"/>
        <v>613087.4914587969</v>
      </c>
      <c r="B3073">
        <f t="shared" si="911"/>
        <v>97575.904813477697</v>
      </c>
      <c r="C3073" t="str">
        <f t="shared" si="895"/>
        <v>-0.121206342308242-0.0542859537801696i</v>
      </c>
      <c r="D3073" t="str">
        <f t="shared" si="896"/>
        <v>3.41667182847858-0.621328585894894i</v>
      </c>
      <c r="E3073" t="str">
        <f t="shared" si="897"/>
        <v>-5.76757775511591-80.6336200056392i</v>
      </c>
      <c r="F3073" t="str">
        <f t="shared" si="898"/>
        <v>2.89986455948523-1.70135179708242i</v>
      </c>
      <c r="G3073" t="str">
        <f t="shared" si="899"/>
        <v>0.996547882671395-0.0586532199845358i</v>
      </c>
      <c r="H3073" t="str">
        <f t="shared" si="900"/>
        <v>0.107859116188207-15.1251354496257i</v>
      </c>
      <c r="I3073" t="str">
        <f t="shared" si="901"/>
        <v>-0.17210881515249-0.29820227539161i</v>
      </c>
      <c r="K3073" t="str">
        <f t="shared" si="902"/>
        <v>0.00235725318910574-0.00296085322488967i</v>
      </c>
      <c r="L3073" t="str">
        <f t="shared" si="903"/>
        <v>0.000833333333333333-0.00826286003263916i</v>
      </c>
      <c r="M3073" t="str">
        <f t="shared" si="904"/>
        <v>0.005-0.00290746625747411i</v>
      </c>
      <c r="N3073">
        <f t="shared" si="905"/>
        <v>24.126675636017325</v>
      </c>
      <c r="O3073">
        <f t="shared" si="906"/>
        <v>17.535520850834878</v>
      </c>
      <c r="P3073" s="3">
        <f t="shared" si="907"/>
        <v>-17.535520850834878</v>
      </c>
      <c r="Q3073" s="3">
        <f t="shared" si="908"/>
        <v>-155.87332436398268</v>
      </c>
      <c r="R3073">
        <f t="shared" si="909"/>
        <v>24.126675636017325</v>
      </c>
      <c r="S3073">
        <f t="shared" si="910"/>
        <v>97.575904813477692</v>
      </c>
      <c r="T3073">
        <f t="shared" si="893"/>
        <v>-17.535520850834878</v>
      </c>
    </row>
    <row r="3074" spans="1:20" x14ac:dyDescent="0.25">
      <c r="A3074">
        <f t="shared" si="894"/>
        <v>615417.22392634035</v>
      </c>
      <c r="B3074">
        <f t="shared" si="911"/>
        <v>97946.693251768913</v>
      </c>
      <c r="C3074" t="str">
        <f t="shared" si="895"/>
        <v>-0.120397109548893-0.0538421179295606i</v>
      </c>
      <c r="D3074" t="str">
        <f t="shared" si="896"/>
        <v>3.41621222646075-0.622390480802631i</v>
      </c>
      <c r="E3074" t="str">
        <f t="shared" si="897"/>
        <v>-5.79312465071817-80.2153630418944i</v>
      </c>
      <c r="F3074" t="str">
        <f t="shared" si="898"/>
        <v>2.89978833582225-1.69620131070082i</v>
      </c>
      <c r="G3074" t="str">
        <f t="shared" si="899"/>
        <v>0.996521688161821-0.0588745546474501i</v>
      </c>
      <c r="H3074" t="str">
        <f t="shared" si="900"/>
        <v>0.106908732849198-15.0670946094195i</v>
      </c>
      <c r="I3074" t="str">
        <f t="shared" si="901"/>
        <v>-0.170933546931983-0.297040277408073i</v>
      </c>
      <c r="K3074" t="str">
        <f t="shared" si="902"/>
        <v>0.00235451949790133-0.00295469485441641i</v>
      </c>
      <c r="L3074" t="str">
        <f t="shared" si="903"/>
        <v>0.000833333333333333-0.00823158002853075i</v>
      </c>
      <c r="M3074" t="str">
        <f t="shared" si="904"/>
        <v>0.005-0.00289645971057393i</v>
      </c>
      <c r="N3074">
        <f t="shared" si="905"/>
        <v>24.094403811919278</v>
      </c>
      <c r="O3074">
        <f t="shared" si="906"/>
        <v>17.595896071045111</v>
      </c>
      <c r="P3074" s="3">
        <f t="shared" si="907"/>
        <v>-17.595896071045111</v>
      </c>
      <c r="Q3074" s="3">
        <f t="shared" si="908"/>
        <v>-155.90559618808072</v>
      </c>
      <c r="R3074">
        <f t="shared" si="909"/>
        <v>24.094403811919278</v>
      </c>
      <c r="S3074">
        <f t="shared" si="910"/>
        <v>97.946693251768906</v>
      </c>
      <c r="T3074">
        <f t="shared" si="893"/>
        <v>-17.595896071045111</v>
      </c>
    </row>
    <row r="3075" spans="1:20" x14ac:dyDescent="0.25">
      <c r="A3075">
        <f t="shared" si="894"/>
        <v>617755.80937726051</v>
      </c>
      <c r="B3075">
        <f t="shared" si="911"/>
        <v>98318.89068612564</v>
      </c>
      <c r="C3075" t="str">
        <f t="shared" si="895"/>
        <v>-0.119594400925933-0.0534022416409806i</v>
      </c>
      <c r="D3075" t="str">
        <f t="shared" si="896"/>
        <v>3.41574924987883-0.623460403644686i</v>
      </c>
      <c r="E3075" t="str">
        <f t="shared" si="897"/>
        <v>-5.8177594685089-79.7999999162252i</v>
      </c>
      <c r="F3075" t="str">
        <f t="shared" si="898"/>
        <v>2.89971153581162-1.69107515640419i</v>
      </c>
      <c r="G3075" t="str">
        <f t="shared" si="899"/>
        <v>0.996495295588515-0.0590967127552239i</v>
      </c>
      <c r="H3075" t="str">
        <f t="shared" si="900"/>
        <v>0.105966173277073-15.0092816793061i</v>
      </c>
      <c r="I3075" t="str">
        <f t="shared" si="901"/>
        <v>-0.169767254507536-0.295882928523103i</v>
      </c>
      <c r="K3075" t="str">
        <f t="shared" si="902"/>
        <v>0.00235177512632204-0.00294856259136114i</v>
      </c>
      <c r="L3075" t="str">
        <f t="shared" si="903"/>
        <v>0.000833333333333333-0.00820041843846463i</v>
      </c>
      <c r="M3075" t="str">
        <f t="shared" si="904"/>
        <v>0.005-0.0028854948302191i</v>
      </c>
      <c r="N3075">
        <f t="shared" si="905"/>
        <v>24.062096613414582</v>
      </c>
      <c r="O3075">
        <f t="shared" si="906"/>
        <v>17.65618894087385</v>
      </c>
      <c r="P3075" s="3">
        <f t="shared" si="907"/>
        <v>-17.65618894087385</v>
      </c>
      <c r="Q3075" s="3">
        <f t="shared" si="908"/>
        <v>-155.93790338658542</v>
      </c>
      <c r="R3075">
        <f t="shared" si="909"/>
        <v>24.062096613414582</v>
      </c>
      <c r="S3075">
        <f t="shared" si="910"/>
        <v>98.318890686125641</v>
      </c>
      <c r="T3075">
        <f t="shared" si="893"/>
        <v>-17.65618894087385</v>
      </c>
    </row>
    <row r="3076" spans="1:20" x14ac:dyDescent="0.25">
      <c r="A3076">
        <f t="shared" si="894"/>
        <v>620103.28145289409</v>
      </c>
      <c r="B3076">
        <f t="shared" si="911"/>
        <v>98692.502470732914</v>
      </c>
      <c r="C3076" t="str">
        <f t="shared" si="895"/>
        <v>-0.118798152332205-0.0529662684265303i</v>
      </c>
      <c r="D3076" t="str">
        <f t="shared" si="896"/>
        <v>3.4152828748974-0.624538359603489i</v>
      </c>
      <c r="E3076" t="str">
        <f t="shared" si="897"/>
        <v>-5.84150315807436-79.3875045016745i</v>
      </c>
      <c r="F3076" t="str">
        <f t="shared" si="898"/>
        <v>2.89963415512646-1.68597325967456i</v>
      </c>
      <c r="G3076" t="str">
        <f t="shared" si="899"/>
        <v>0.996468703464511-0.0593196972368116i</v>
      </c>
      <c r="H3076" t="str">
        <f t="shared" si="900"/>
        <v>0.105031375454599-14.9516957034172i</v>
      </c>
      <c r="I3076" t="str">
        <f t="shared" si="901"/>
        <v>-0.168609868343961-0.29473020781302i</v>
      </c>
      <c r="K3076" t="str">
        <f t="shared" si="902"/>
        <v>0.00234902006991435-0.00294245624065127i</v>
      </c>
      <c r="L3076" t="str">
        <f t="shared" si="903"/>
        <v>0.000833333333333333-0.00816937481417078i</v>
      </c>
      <c r="M3076" t="str">
        <f t="shared" si="904"/>
        <v>0.005-0.00287457145867613i</v>
      </c>
      <c r="N3076">
        <f t="shared" si="905"/>
        <v>24.029747732046786</v>
      </c>
      <c r="O3076">
        <f t="shared" si="906"/>
        <v>17.716400287480759</v>
      </c>
      <c r="P3076" s="3">
        <f t="shared" si="907"/>
        <v>-17.716400287480759</v>
      </c>
      <c r="Q3076" s="3">
        <f t="shared" si="908"/>
        <v>-155.97025226795321</v>
      </c>
      <c r="R3076">
        <f t="shared" si="909"/>
        <v>24.029747732046786</v>
      </c>
      <c r="S3076">
        <f t="shared" si="910"/>
        <v>98.692502470732919</v>
      </c>
      <c r="T3076">
        <f t="shared" si="893"/>
        <v>-17.716400287480759</v>
      </c>
    </row>
    <row r="3077" spans="1:20" x14ac:dyDescent="0.25">
      <c r="A3077">
        <f t="shared" si="894"/>
        <v>622459.67392241512</v>
      </c>
      <c r="B3077">
        <f t="shared" si="911"/>
        <v>99067.533980121705</v>
      </c>
      <c r="C3077" t="str">
        <f t="shared" si="895"/>
        <v>-0.118008300252473-0.0525341429012003i</v>
      </c>
      <c r="D3077" t="str">
        <f t="shared" si="896"/>
        <v>3.41481307752678-0.625624353867266i</v>
      </c>
      <c r="E3077" t="str">
        <f t="shared" si="897"/>
        <v>-5.86437621831596-78.9778509142283i</v>
      </c>
      <c r="F3077" t="str">
        <f t="shared" si="898"/>
        <v>2.89955618940781-1.68089554633408i</v>
      </c>
      <c r="G3077" t="str">
        <f t="shared" si="899"/>
        <v>0.996441910291844-0.0595435110300375i</v>
      </c>
      <c r="H3077" t="str">
        <f t="shared" si="900"/>
        <v>0.104104277885197-14.8943357305997i</v>
      </c>
      <c r="I3077" t="str">
        <f t="shared" si="901"/>
        <v>-0.167461319456249-0.293582094471174i</v>
      </c>
      <c r="K3077" t="str">
        <f t="shared" si="902"/>
        <v>0.00234625432494405-0.00293637560737057i</v>
      </c>
      <c r="L3077" t="str">
        <f t="shared" si="903"/>
        <v>0.000833333333333333-0.00813844870907626i</v>
      </c>
      <c r="M3077" t="str">
        <f t="shared" si="904"/>
        <v>0.005-0.00286368943880866i</v>
      </c>
      <c r="N3077">
        <f t="shared" si="905"/>
        <v>23.997350954426622</v>
      </c>
      <c r="O3077">
        <f t="shared" si="906"/>
        <v>17.776530938451391</v>
      </c>
      <c r="P3077" s="3">
        <f t="shared" si="907"/>
        <v>-17.776530938451391</v>
      </c>
      <c r="Q3077" s="3">
        <f t="shared" si="908"/>
        <v>-156.00264904557338</v>
      </c>
      <c r="R3077">
        <f t="shared" si="909"/>
        <v>23.997350954426622</v>
      </c>
      <c r="S3077">
        <f t="shared" si="910"/>
        <v>99.067533980121709</v>
      </c>
      <c r="T3077">
        <f t="shared" si="893"/>
        <v>-17.776530938451391</v>
      </c>
    </row>
    <row r="3078" spans="1:20" x14ac:dyDescent="0.25">
      <c r="A3078">
        <f t="shared" si="894"/>
        <v>624825.02068332036</v>
      </c>
      <c r="B3078">
        <f t="shared" si="911"/>
        <v>99443.990609246175</v>
      </c>
      <c r="C3078" t="str">
        <f t="shared" si="895"/>
        <v>-0.117224781761624-0.0521058107599813i</v>
      </c>
      <c r="D3078" t="str">
        <f t="shared" si="896"/>
        <v>3.41433983362233-0.626718391629014i</v>
      </c>
      <c r="E3078" t="str">
        <f t="shared" si="897"/>
        <v>-5.88639870717637-78.5710135119095i</v>
      </c>
      <c r="F3078" t="str">
        <f t="shared" si="898"/>
        <v>2.89947763426445-1.67584194254393i</v>
      </c>
      <c r="G3078" t="str">
        <f t="shared" si="899"/>
        <v>0.996414914561467-0.0597681570816036i</v>
      </c>
      <c r="H3078" t="str">
        <f t="shared" si="900"/>
        <v>0.103184819587936-14.8372008143861i</v>
      </c>
      <c r="I3078" t="str">
        <f t="shared" si="901"/>
        <v>-0.166321539405045-0.29243856780707i</v>
      </c>
      <c r="K3078" t="str">
        <f t="shared" si="902"/>
        <v>0.00234347788840157-0.00293032049676345i</v>
      </c>
      <c r="L3078" t="str">
        <f t="shared" si="903"/>
        <v>0.000833333333333333-0.00810763967829877i</v>
      </c>
      <c r="M3078" t="str">
        <f t="shared" si="904"/>
        <v>0.005-0.00285284861407517i</v>
      </c>
      <c r="N3078">
        <f t="shared" si="905"/>
        <v>23.964900161191196</v>
      </c>
      <c r="O3078">
        <f t="shared" si="906"/>
        <v>17.836581721695154</v>
      </c>
      <c r="P3078" s="3">
        <f t="shared" si="907"/>
        <v>-17.836581721695154</v>
      </c>
      <c r="Q3078" s="3">
        <f t="shared" si="908"/>
        <v>-156.0350998388088</v>
      </c>
      <c r="R3078">
        <f t="shared" si="909"/>
        <v>23.964900161191196</v>
      </c>
      <c r="S3078">
        <f t="shared" si="910"/>
        <v>99.443990609246171</v>
      </c>
      <c r="T3078">
        <f t="shared" si="893"/>
        <v>-17.836581721695154</v>
      </c>
    </row>
    <row r="3079" spans="1:20" x14ac:dyDescent="0.25">
      <c r="A3079">
        <f t="shared" si="894"/>
        <v>627199.35576191696</v>
      </c>
      <c r="B3079">
        <f t="shared" si="911"/>
        <v>99821.877773561311</v>
      </c>
      <c r="C3079" t="str">
        <f t="shared" si="895"/>
        <v>-0.116447534522676-0.0516812187554414i</v>
      </c>
      <c r="D3079" t="str">
        <f t="shared" si="896"/>
        <v>3.41386311888359-0.627820478085417i</v>
      </c>
      <c r="E3079" t="str">
        <f t="shared" si="897"/>
        <v>-5.9075902511569-78.1669668937898i</v>
      </c>
      <c r="F3079" t="str">
        <f t="shared" si="898"/>
        <v>2.89939848527275-1.67081237480312i</v>
      </c>
      <c r="G3079" t="str">
        <f t="shared" si="899"/>
        <v>0.996387714753173-0.0599936383470987i</v>
      </c>
      <c r="H3079" t="str">
        <f t="shared" si="900"/>
        <v>0.102272940092574-14.7802900129631i</v>
      </c>
      <c r="I3079" t="str">
        <f t="shared" si="901"/>
        <v>-0.16519046029214-0.291299607245464i</v>
      </c>
      <c r="K3079" t="str">
        <f t="shared" si="902"/>
        <v>0.00234069075800716-0.002924290714239i</v>
      </c>
      <c r="L3079" t="str">
        <f t="shared" si="903"/>
        <v>0.000833333333333333-0.00807694727863993i</v>
      </c>
      <c r="M3079" t="str">
        <f t="shared" si="904"/>
        <v>0.005-0.00284204882852677i</v>
      </c>
      <c r="N3079">
        <f t="shared" si="905"/>
        <v>23.932389325973247</v>
      </c>
      <c r="O3079">
        <f t="shared" si="906"/>
        <v>17.896553465348298</v>
      </c>
      <c r="P3079" s="3">
        <f t="shared" si="907"/>
        <v>-17.896553465348298</v>
      </c>
      <c r="Q3079" s="3">
        <f t="shared" si="908"/>
        <v>-156.06761067402675</v>
      </c>
      <c r="R3079">
        <f t="shared" si="909"/>
        <v>23.932389325973247</v>
      </c>
      <c r="S3079">
        <f t="shared" si="910"/>
        <v>99.821877773561312</v>
      </c>
      <c r="T3079">
        <f t="shared" si="893"/>
        <v>-17.896553465348298</v>
      </c>
    </row>
    <row r="3080" spans="1:20" x14ac:dyDescent="0.25">
      <c r="A3080">
        <f t="shared" si="894"/>
        <v>629582.71331381227</v>
      </c>
      <c r="B3080">
        <f t="shared" si="911"/>
        <v>100201.20090910085</v>
      </c>
      <c r="C3080" t="str">
        <f t="shared" si="895"/>
        <v>-0.115676496784661-0.0512603146757958i</v>
      </c>
      <c r="D3080" t="str">
        <f t="shared" si="896"/>
        <v>3.41338290885354-0.628930618435788i</v>
      </c>
      <c r="E3080" t="str">
        <f t="shared" si="897"/>
        <v>-5.92797005462596-77.7656858989483i</v>
      </c>
      <c r="F3080" t="str">
        <f t="shared" si="898"/>
        <v>2.89931873797633-1.66580676994736i</v>
      </c>
      <c r="G3080" t="str">
        <f t="shared" si="899"/>
        <v>0.996360309335516-0.0602199577910058i</v>
      </c>
      <c r="H3080" t="str">
        <f t="shared" si="900"/>
        <v>0.101368579434654-14.7236023891422i</v>
      </c>
      <c r="I3080" t="str">
        <f t="shared" si="901"/>
        <v>-0.164068014756012-0.290165192325484i</v>
      </c>
      <c r="K3080" t="str">
        <f t="shared" si="902"/>
        <v>0.00233789293221623-0.00291828606537565i</v>
      </c>
      <c r="L3080" t="str">
        <f t="shared" si="903"/>
        <v>0.000833333333333333-0.00804637106857927i</v>
      </c>
      <c r="M3080" t="str">
        <f t="shared" si="904"/>
        <v>0.005-0.00283128992680491i</v>
      </c>
      <c r="N3080">
        <f t="shared" si="905"/>
        <v>23.899812514383882</v>
      </c>
      <c r="O3080">
        <f t="shared" si="906"/>
        <v>17.956446997677126</v>
      </c>
      <c r="P3080" s="3">
        <f t="shared" si="907"/>
        <v>-17.956446997677126</v>
      </c>
      <c r="Q3080" s="3">
        <f t="shared" si="908"/>
        <v>-156.10018748561612</v>
      </c>
      <c r="R3080">
        <f t="shared" si="909"/>
        <v>23.899812514383882</v>
      </c>
      <c r="S3080">
        <f t="shared" si="910"/>
        <v>100.20120090910085</v>
      </c>
      <c r="T3080">
        <f t="shared" si="893"/>
        <v>-17.956446997677126</v>
      </c>
    </row>
    <row r="3081" spans="1:20" x14ac:dyDescent="0.25">
      <c r="A3081">
        <f t="shared" si="894"/>
        <v>631975.12762440485</v>
      </c>
      <c r="B3081">
        <f t="shared" si="911"/>
        <v>100581.96547255544</v>
      </c>
      <c r="C3081" t="str">
        <f t="shared" si="895"/>
        <v>-0.114911607380338-0.0508430473234302i</v>
      </c>
      <c r="D3081" t="str">
        <f t="shared" si="896"/>
        <v>3.41289917891783-0.630048817880982i</v>
      </c>
      <c r="E3081" t="str">
        <f t="shared" si="897"/>
        <v>-5.9475569089265-77.3671456053599i</v>
      </c>
      <c r="F3081" t="str">
        <f t="shared" si="898"/>
        <v>2.89923838788587-1.66082505514789i</v>
      </c>
      <c r="G3081" t="str">
        <f t="shared" si="899"/>
        <v>0.996332696765731-0.0604471183867095i</v>
      </c>
      <c r="H3081" t="str">
        <f t="shared" si="900"/>
        <v>0.10047167815066-14.667137010329i</v>
      </c>
      <c r="I3081" t="str">
        <f t="shared" si="901"/>
        <v>-0.162954135967399-0.28903530269974i</v>
      </c>
      <c r="K3081" t="str">
        <f t="shared" si="902"/>
        <v>0.00233508441022448-0.00291230635592551i</v>
      </c>
      <c r="L3081" t="str">
        <f t="shared" si="903"/>
        <v>0.000833333333333333-0.00801591060826785i</v>
      </c>
      <c r="M3081" t="str">
        <f t="shared" si="904"/>
        <v>0.005-0.00282057175413918i</v>
      </c>
      <c r="N3081">
        <f t="shared" si="905"/>
        <v>23.867163883006754</v>
      </c>
      <c r="O3081">
        <f t="shared" si="906"/>
        <v>18.016263146985445</v>
      </c>
      <c r="P3081" s="3">
        <f t="shared" si="907"/>
        <v>-18.016263146985445</v>
      </c>
      <c r="Q3081" s="3">
        <f t="shared" si="908"/>
        <v>-156.13283611699325</v>
      </c>
      <c r="R3081">
        <f t="shared" si="909"/>
        <v>23.867163883006754</v>
      </c>
      <c r="S3081">
        <f t="shared" si="910"/>
        <v>100.58196547255544</v>
      </c>
      <c r="T3081">
        <f t="shared" si="893"/>
        <v>-18.016263146985445</v>
      </c>
    </row>
    <row r="3082" spans="1:20" x14ac:dyDescent="0.25">
      <c r="A3082">
        <f t="shared" si="894"/>
        <v>634376.63310937758</v>
      </c>
      <c r="B3082">
        <f t="shared" si="911"/>
        <v>100964.17694135115</v>
      </c>
      <c r="C3082" t="str">
        <f t="shared" si="895"/>
        <v>-0.114152805723786-0.0504293664938935i</v>
      </c>
      <c r="D3082" t="str">
        <f t="shared" si="896"/>
        <v>3.41241190430391-0.631175081622293i</v>
      </c>
      <c r="E3082" t="str">
        <f t="shared" si="897"/>
        <v>-5.96636920128227-76.971321328742i</v>
      </c>
      <c r="F3082" t="str">
        <f t="shared" si="898"/>
        <v>2.89915743047889-1.65586715791032i</v>
      </c>
      <c r="G3082" t="str">
        <f t="shared" si="899"/>
        <v>0.99630487548965-0.0606751231165038i</v>
      </c>
      <c r="H3082" t="str">
        <f t="shared" si="900"/>
        <v>0.0995821772732079-14.6108929484945i</v>
      </c>
      <c r="I3082" t="str">
        <f t="shared" si="901"/>
        <v>-0.161848757624927-0.287909918133476i</v>
      </c>
      <c r="K3082" t="str">
        <f t="shared" si="902"/>
        <v>0.00233226519197299-0.00290635139181901i</v>
      </c>
      <c r="L3082" t="str">
        <f t="shared" si="903"/>
        <v>0.000833333333333333-0.00798556545952171i</v>
      </c>
      <c r="M3082" t="str">
        <f t="shared" si="904"/>
        <v>0.005-0.00280989415634507i</v>
      </c>
      <c r="N3082">
        <f t="shared" si="905"/>
        <v>23.834437678406175</v>
      </c>
      <c r="O3082">
        <f t="shared" si="906"/>
        <v>18.076002741523002</v>
      </c>
      <c r="P3082" s="3">
        <f t="shared" si="907"/>
        <v>-18.076002741523002</v>
      </c>
      <c r="Q3082" s="3">
        <f t="shared" si="908"/>
        <v>-156.16556232159382</v>
      </c>
      <c r="R3082">
        <f t="shared" si="909"/>
        <v>23.834437678406175</v>
      </c>
      <c r="S3082">
        <f t="shared" si="910"/>
        <v>100.96417694135116</v>
      </c>
      <c r="T3082">
        <f t="shared" si="893"/>
        <v>-18.076002741523002</v>
      </c>
    </row>
    <row r="3083" spans="1:20" x14ac:dyDescent="0.25">
      <c r="A3083">
        <f t="shared" si="894"/>
        <v>636787.26431519317</v>
      </c>
      <c r="B3083">
        <f t="shared" si="911"/>
        <v>101347.84081372828</v>
      </c>
      <c r="C3083" t="str">
        <f t="shared" si="895"/>
        <v>-0.113400031807862-0.0500192229553305i</v>
      </c>
      <c r="D3083" t="str">
        <f t="shared" si="896"/>
        <v>3.41192106008039-0.632309414860372i</v>
      </c>
      <c r="E3083" t="str">
        <f t="shared" si="897"/>
        <v>-5.98442492351254-76.578188621333i</v>
      </c>
      <c r="F3083" t="str">
        <f t="shared" si="898"/>
        <v>2.8990758611995-1.65093300607351i</v>
      </c>
      <c r="G3083" t="str">
        <f t="shared" si="899"/>
        <v>0.996276843941624-0.0609039749715994i</v>
      </c>
      <c r="H3083" t="str">
        <f t="shared" si="900"/>
        <v>0.0987000183263024-14.5548692801449i</v>
      </c>
      <c r="I3083" t="str">
        <f t="shared" si="901"/>
        <v>-0.160751813950754-0.2867890185037i</v>
      </c>
      <c r="K3083" t="str">
        <f t="shared" si="902"/>
        <v>0.00232943527815341-0.00290042097916959i</v>
      </c>
      <c r="L3083" t="str">
        <f t="shared" si="903"/>
        <v>0.000833333333333333-0.00795533518581561i</v>
      </c>
      <c r="M3083" t="str">
        <f t="shared" si="904"/>
        <v>0.005-0.00279925697982175i</v>
      </c>
      <c r="N3083">
        <f t="shared" si="905"/>
        <v>23.801628236145262</v>
      </c>
      <c r="O3083">
        <f t="shared" si="906"/>
        <v>18.135666609396672</v>
      </c>
      <c r="P3083" s="3">
        <f t="shared" si="907"/>
        <v>-18.135666609396672</v>
      </c>
      <c r="Q3083" s="3">
        <f t="shared" si="908"/>
        <v>-156.19837176385474</v>
      </c>
      <c r="R3083">
        <f t="shared" si="909"/>
        <v>23.801628236145262</v>
      </c>
      <c r="S3083">
        <f t="shared" si="910"/>
        <v>101.34784081372828</v>
      </c>
      <c r="T3083">
        <f t="shared" si="893"/>
        <v>-18.135666609396672</v>
      </c>
    </row>
    <row r="3084" spans="1:20" x14ac:dyDescent="0.25">
      <c r="A3084">
        <f t="shared" si="894"/>
        <v>639207.05591959087</v>
      </c>
      <c r="B3084">
        <f t="shared" si="911"/>
        <v>101732.96260882045</v>
      </c>
      <c r="C3084" t="str">
        <f t="shared" si="895"/>
        <v>-0.112653226201525-0.0496125684283514i</v>
      </c>
      <c r="D3084" t="str">
        <f t="shared" si="896"/>
        <v>3.41142662115607-0.63345182279408i</v>
      </c>
      <c r="E3084" t="str">
        <f t="shared" si="897"/>
        <v>-6.00174168055452-76.1877232706306i</v>
      </c>
      <c r="F3084" t="str">
        <f t="shared" si="898"/>
        <v>2.89899367545813-1.6460225278084i</v>
      </c>
      <c r="G3084" t="str">
        <f t="shared" si="899"/>
        <v>0.996248600544437-0.0611336769521301i</v>
      </c>
      <c r="H3084" t="str">
        <f t="shared" si="900"/>
        <v>0.0978251433206318-14.4990650862929i</v>
      </c>
      <c r="I3084" t="str">
        <f t="shared" si="901"/>
        <v>-0.159663239686269-0.285672583798333i</v>
      </c>
      <c r="K3084" t="str">
        <f t="shared" si="902"/>
        <v>0.00232659467021287-0.00289451492427851i</v>
      </c>
      <c r="L3084" t="str">
        <f t="shared" si="903"/>
        <v>0.000833333333333333-0.00792521935227697i</v>
      </c>
      <c r="M3084" t="str">
        <f t="shared" si="904"/>
        <v>0.005-0.00278866007154986i</v>
      </c>
      <c r="N3084">
        <f t="shared" si="905"/>
        <v>23.768729979817948</v>
      </c>
      <c r="O3084">
        <f t="shared" si="906"/>
        <v>18.195255578484698</v>
      </c>
      <c r="P3084" s="3">
        <f t="shared" si="907"/>
        <v>-18.195255578484698</v>
      </c>
      <c r="Q3084" s="3">
        <f t="shared" si="908"/>
        <v>-156.23127002018205</v>
      </c>
      <c r="R3084">
        <f t="shared" si="909"/>
        <v>23.768729979817948</v>
      </c>
      <c r="S3084">
        <f t="shared" si="910"/>
        <v>101.73296260882046</v>
      </c>
      <c r="T3084">
        <f t="shared" si="893"/>
        <v>-18.195255578484698</v>
      </c>
    </row>
    <row r="3085" spans="1:20" x14ac:dyDescent="0.25">
      <c r="A3085">
        <f t="shared" si="894"/>
        <v>641636.04273208533</v>
      </c>
      <c r="B3085">
        <f t="shared" si="911"/>
        <v>102119.54786673398</v>
      </c>
      <c r="C3085" t="str">
        <f t="shared" si="895"/>
        <v>-0.111912330047072-0.0492093555663391i</v>
      </c>
      <c r="D3085" t="str">
        <f t="shared" si="896"/>
        <v>3.41092856227934-0.634602310619389i</v>
      </c>
      <c r="E3085" t="str">
        <f t="shared" si="897"/>
        <v>-6.01833669880048-75.7999012980817i</v>
      </c>
      <c r="F3085" t="str">
        <f t="shared" si="898"/>
        <v>2.89891086863137-1.64113565161689i</v>
      </c>
      <c r="G3085" t="str">
        <f t="shared" si="899"/>
        <v>0.996220143709229-0.0613642320671596i</v>
      </c>
      <c r="H3085" t="str">
        <f t="shared" si="900"/>
        <v>0.0969574947489209-14.4434794524287i</v>
      </c>
      <c r="I3085" t="str">
        <f t="shared" si="901"/>
        <v>-0.158582970087826-0.284560594115377i</v>
      </c>
      <c r="K3085" t="str">
        <f t="shared" si="902"/>
        <v>0.00232374337035908-0.00288863303363982i</v>
      </c>
      <c r="L3085" t="str">
        <f t="shared" si="903"/>
        <v>0.000833333333333333-0.00789521752567935i</v>
      </c>
      <c r="M3085" t="str">
        <f t="shared" si="904"/>
        <v>0.005-0.00277810327908932i</v>
      </c>
      <c r="N3085">
        <f t="shared" si="905"/>
        <v>23.735737420091169</v>
      </c>
      <c r="O3085">
        <f t="shared" si="906"/>
        <v>18.254770476351073</v>
      </c>
      <c r="P3085" s="3">
        <f t="shared" si="907"/>
        <v>-18.254770476351073</v>
      </c>
      <c r="Q3085" s="3">
        <f t="shared" si="908"/>
        <v>-156.26426257990883</v>
      </c>
      <c r="R3085">
        <f t="shared" si="909"/>
        <v>23.735737420091169</v>
      </c>
      <c r="S3085">
        <f t="shared" si="910"/>
        <v>102.11954786673398</v>
      </c>
      <c r="T3085">
        <f t="shared" si="893"/>
        <v>-18.254770476351073</v>
      </c>
    </row>
    <row r="3086" spans="1:20" x14ac:dyDescent="0.25">
      <c r="A3086">
        <f t="shared" si="894"/>
        <v>644074.2596944673</v>
      </c>
      <c r="B3086">
        <f t="shared" si="911"/>
        <v>102507.60214862757</v>
      </c>
      <c r="C3086" t="str">
        <f t="shared" si="895"/>
        <v>-0.111177285057241-0.048809537936165i</v>
      </c>
      <c r="D3086" t="str">
        <f t="shared" si="896"/>
        <v>3.41042685803726-0.635760883528231i</v>
      </c>
      <c r="E3086" t="str">
        <f t="shared" si="897"/>
        <v>-6.03422683425347-75.4146989577262i</v>
      </c>
      <c r="F3086" t="str">
        <f t="shared" si="898"/>
        <v>2.89882743606158-1.63627230633067i</v>
      </c>
      <c r="G3086" t="str">
        <f t="shared" si="899"/>
        <v>0.996191471835405-0.0615956433346878i</v>
      </c>
      <c r="H3086" t="str">
        <f t="shared" si="900"/>
        <v>0.0960970155813281-14.3881114684915i</v>
      </c>
      <c r="I3086" t="str">
        <f t="shared" si="901"/>
        <v>-0.157510940922509-0.28345302966207i</v>
      </c>
      <c r="K3086" t="str">
        <f t="shared" si="902"/>
        <v>0.00232088138156521-0.0028827751139453i</v>
      </c>
      <c r="L3086" t="str">
        <f t="shared" si="903"/>
        <v>0.000833333333333333-0.0078653292744365i</v>
      </c>
      <c r="M3086" t="str">
        <f t="shared" si="904"/>
        <v>0.005-0.00276758645057713i</v>
      </c>
      <c r="N3086">
        <f t="shared" si="905"/>
        <v>23.702645153759335</v>
      </c>
      <c r="O3086">
        <f t="shared" si="906"/>
        <v>18.314212130163984</v>
      </c>
      <c r="P3086" s="3">
        <f t="shared" si="907"/>
        <v>-18.314212130163984</v>
      </c>
      <c r="Q3086" s="3">
        <f t="shared" si="908"/>
        <v>-156.29735484624067</v>
      </c>
      <c r="R3086">
        <f t="shared" si="909"/>
        <v>23.702645153759335</v>
      </c>
      <c r="S3086">
        <f t="shared" si="910"/>
        <v>102.50760214862757</v>
      </c>
      <c r="T3086">
        <f t="shared" si="893"/>
        <v>-18.314212130163984</v>
      </c>
    </row>
    <row r="3087" spans="1:20" x14ac:dyDescent="0.25">
      <c r="A3087">
        <f t="shared" si="894"/>
        <v>646521.74188130628</v>
      </c>
      <c r="B3087">
        <f t="shared" si="911"/>
        <v>102897.13103679236</v>
      </c>
      <c r="C3087" t="str">
        <f t="shared" si="895"/>
        <v>-0.110448033512224-0.0484130699993234i</v>
      </c>
      <c r="D3087" t="str">
        <f t="shared" si="896"/>
        <v>3.40992148285481-0.636927546707347i</v>
      </c>
      <c r="E3087" t="str">
        <f t="shared" si="897"/>
        <v>-6.0494285805029-75.0320927348049i</v>
      </c>
      <c r="F3087" t="str">
        <f t="shared" si="898"/>
        <v>2.89874337305686-1.63143242111016i</v>
      </c>
      <c r="G3087" t="str">
        <f t="shared" si="899"/>
        <v>0.99616258331056-0.0618279137816568i</v>
      </c>
      <c r="H3087" t="str">
        <f t="shared" si="900"/>
        <v>0.0952436492608905-14.3329602288409i</v>
      </c>
      <c r="I3087" t="str">
        <f t="shared" si="901"/>
        <v>-0.156447088463946-0.282349870754074i</v>
      </c>
      <c r="K3087" t="str">
        <f t="shared" si="902"/>
        <v>0.00231800870757476-0.00287694097208966i</v>
      </c>
      <c r="L3087" t="str">
        <f t="shared" si="903"/>
        <v>0.000833333333333333-0.00783555416859584i</v>
      </c>
      <c r="M3087" t="str">
        <f t="shared" si="904"/>
        <v>0.005-0.00275710943472517i</v>
      </c>
      <c r="N3087">
        <f t="shared" si="905"/>
        <v>23.669447862811296</v>
      </c>
      <c r="O3087">
        <f t="shared" si="906"/>
        <v>18.37358136661528</v>
      </c>
      <c r="P3087" s="3">
        <f t="shared" si="907"/>
        <v>-18.37358136661528</v>
      </c>
      <c r="Q3087" s="3">
        <f t="shared" si="908"/>
        <v>-156.3305521371887</v>
      </c>
      <c r="R3087">
        <f t="shared" si="909"/>
        <v>23.669447862811296</v>
      </c>
      <c r="S3087">
        <f t="shared" si="910"/>
        <v>102.89713103679236</v>
      </c>
      <c r="T3087">
        <f t="shared" si="893"/>
        <v>-18.37358136661528</v>
      </c>
    </row>
    <row r="3088" spans="1:20" x14ac:dyDescent="0.25">
      <c r="A3088">
        <f t="shared" si="894"/>
        <v>648978.52450045524</v>
      </c>
      <c r="B3088">
        <f t="shared" si="911"/>
        <v>103288.14013473217</v>
      </c>
      <c r="C3088" t="str">
        <f t="shared" si="895"/>
        <v>-0.109724518256584-0.0480199070934628i</v>
      </c>
      <c r="D3088" t="str">
        <f t="shared" si="896"/>
        <v>3.40941241099418-0.638102305337137i</v>
      </c>
      <c r="E3088" t="str">
        <f t="shared" si="897"/>
        <v>-6.06395807652723-74.6520593443222i</v>
      </c>
      <c r="F3088" t="str">
        <f t="shared" si="898"/>
        <v>2.89865867489059-1.62661592544328i</v>
      </c>
      <c r="G3088" t="str">
        <f t="shared" si="899"/>
        <v>0.996133476510385-0.062061046443957i</v>
      </c>
      <c r="H3088" t="str">
        <f t="shared" si="900"/>
        <v>0.0943973396990143-14.278024832229i</v>
      </c>
      <c r="I3088" t="str">
        <f t="shared" si="901"/>
        <v>-0.155391349488141-0.281251097814649i</v>
      </c>
      <c r="K3088" t="str">
        <f t="shared" si="902"/>
        <v>0.00231512535290634-0.00287113041517568i</v>
      </c>
      <c r="L3088" t="str">
        <f t="shared" si="903"/>
        <v>0.000833333333333333-0.00780589177983247i</v>
      </c>
      <c r="M3088" t="str">
        <f t="shared" si="904"/>
        <v>0.005-0.00274667208081806i</v>
      </c>
      <c r="N3088">
        <f t="shared" si="905"/>
        <v>23.636140313506758</v>
      </c>
      <c r="O3088">
        <f t="shared" si="906"/>
        <v>18.432879011842196</v>
      </c>
      <c r="P3088" s="3">
        <f t="shared" si="907"/>
        <v>-18.432879011842196</v>
      </c>
      <c r="Q3088" s="3">
        <f t="shared" si="908"/>
        <v>-156.36385968649324</v>
      </c>
      <c r="R3088">
        <f t="shared" si="909"/>
        <v>23.636140313506758</v>
      </c>
      <c r="S3088">
        <f t="shared" si="910"/>
        <v>103.28814013473216</v>
      </c>
      <c r="T3088">
        <f t="shared" si="893"/>
        <v>-18.432879011842196</v>
      </c>
    </row>
    <row r="3089" spans="1:20" x14ac:dyDescent="0.25">
      <c r="A3089">
        <f t="shared" si="894"/>
        <v>651444.64289355697</v>
      </c>
      <c r="B3089">
        <f t="shared" si="911"/>
        <v>103680.63506724415</v>
      </c>
      <c r="C3089" t="str">
        <f t="shared" si="895"/>
        <v>-0.109006682696083-0.0476300054143122i</v>
      </c>
      <c r="D3089" t="str">
        <f t="shared" si="896"/>
        <v>3.40889961655386-0.639285164590478i</v>
      </c>
      <c r="E3089" t="str">
        <f t="shared" si="897"/>
        <v>-6.07783111432635-74.2745757295794i</v>
      </c>
      <c r="F3089" t="str">
        <f t="shared" si="898"/>
        <v>2.89857333680131-1.62182274914441i</v>
      </c>
      <c r="G3089" t="str">
        <f t="shared" si="899"/>
        <v>0.996104149798592-0.0622950443664321i</v>
      </c>
      <c r="H3089" t="str">
        <f t="shared" si="900"/>
        <v>0.0935580312710215-14.2233043817722i</v>
      </c>
      <c r="I3089" t="str">
        <f t="shared" si="901"/>
        <v>-0.154343661269364-0.280156691373846i</v>
      </c>
      <c r="K3089" t="str">
        <f t="shared" si="902"/>
        <v>0.00231223132285853-0.00286534325051961i</v>
      </c>
      <c r="L3089" t="str">
        <f t="shared" si="903"/>
        <v>0.000833333333333333-0.00777634168144301i</v>
      </c>
      <c r="M3089" t="str">
        <f t="shared" si="904"/>
        <v>0.005-0.00273627423871096i</v>
      </c>
      <c r="N3089">
        <f t="shared" si="905"/>
        <v>23.602717355465245</v>
      </c>
      <c r="O3089">
        <f t="shared" si="906"/>
        <v>18.49210589135091</v>
      </c>
      <c r="P3089" s="3">
        <f t="shared" si="907"/>
        <v>-18.49210589135091</v>
      </c>
      <c r="Q3089" s="3">
        <f t="shared" si="908"/>
        <v>-156.39728264453476</v>
      </c>
      <c r="R3089">
        <f t="shared" si="909"/>
        <v>23.602717355465245</v>
      </c>
      <c r="S3089">
        <f t="shared" si="910"/>
        <v>103.68063506724415</v>
      </c>
      <c r="T3089">
        <f t="shared" si="893"/>
        <v>-18.49210589135091</v>
      </c>
    </row>
    <row r="3090" spans="1:20" x14ac:dyDescent="0.25">
      <c r="A3090">
        <f t="shared" si="894"/>
        <v>653920.13253655261</v>
      </c>
      <c r="B3090">
        <f t="shared" si="911"/>
        <v>104074.62148049969</v>
      </c>
      <c r="C3090" t="str">
        <f t="shared" si="895"/>
        <v>-0.108294470794431-0.0472433219979929i</v>
      </c>
      <c r="D3090" t="str">
        <f t="shared" si="896"/>
        <v>3.40838307346793-0.640476129631543i</v>
      </c>
      <c r="E3090" t="str">
        <f t="shared" si="897"/>
        <v>-6.09106314638559-73.8996190606741i</v>
      </c>
      <c r="F3090" t="str">
        <f t="shared" si="898"/>
        <v>2.89848735399247-1.61705282235323i</v>
      </c>
      <c r="G3090" t="str">
        <f t="shared" si="899"/>
        <v>0.996074601526822-0.0625299106028844i</v>
      </c>
      <c r="H3090" t="str">
        <f t="shared" si="900"/>
        <v>0.0927256688117312-14.1687979849239i</v>
      </c>
      <c r="I3090" t="str">
        <f t="shared" si="901"/>
        <v>-0.153303961576065-0.279066632067713i</v>
      </c>
      <c r="K3090" t="str">
        <f t="shared" si="902"/>
        <v>0.00230932662351449-0.00285957928565664i</v>
      </c>
      <c r="L3090" t="str">
        <f t="shared" si="903"/>
        <v>0.000833333333333333-0.00774690344833934i</v>
      </c>
      <c r="M3090" t="str">
        <f t="shared" si="904"/>
        <v>0.005-0.00272591575882741i</v>
      </c>
      <c r="N3090">
        <f t="shared" si="905"/>
        <v>23.569173920765024</v>
      </c>
      <c r="O3090">
        <f t="shared" si="906"/>
        <v>18.551262829941717</v>
      </c>
      <c r="P3090" s="3">
        <f t="shared" si="907"/>
        <v>-18.551262829941717</v>
      </c>
      <c r="Q3090" s="3">
        <f t="shared" si="908"/>
        <v>-156.43082607923498</v>
      </c>
      <c r="R3090">
        <f t="shared" si="909"/>
        <v>23.569173920765024</v>
      </c>
      <c r="S3090">
        <f t="shared" si="910"/>
        <v>104.07462148049969</v>
      </c>
      <c r="T3090">
        <f t="shared" si="893"/>
        <v>-18.551262829941717</v>
      </c>
    </row>
    <row r="3091" spans="1:20" x14ac:dyDescent="0.25">
      <c r="A3091">
        <f t="shared" si="894"/>
        <v>656405.02904019156</v>
      </c>
      <c r="B3091">
        <f t="shared" si="911"/>
        <v>104470.10504212559</v>
      </c>
      <c r="C3091" t="str">
        <f t="shared" si="895"/>
        <v>-0.107587827069945-0.0468598147037017i</v>
      </c>
      <c r="D3091" t="str">
        <f t="shared" si="896"/>
        <v>3.40786275550528-0.641675205614614i</v>
      </c>
      <c r="E3091" t="str">
        <f t="shared" si="897"/>
        <v>-6.10366929297793-73.5271667329637i</v>
      </c>
      <c r="F3091" t="str">
        <f t="shared" si="898"/>
        <v>2.89840072163209-1.61230607553361i</v>
      </c>
      <c r="G3091" t="str">
        <f t="shared" si="899"/>
        <v>0.99604483003456-0.0627656482160801i</v>
      </c>
      <c r="H3091" t="str">
        <f t="shared" si="900"/>
        <v>0.0919001976110942-14.1145047534466i</v>
      </c>
      <c r="I3091" t="str">
        <f t="shared" si="901"/>
        <v>-0.152272188666822-0.277980900637488i</v>
      </c>
      <c r="K3091" t="str">
        <f t="shared" si="902"/>
        <v>0.00230641126174658-0.00285383832834629i</v>
      </c>
      <c r="L3091" t="str">
        <f t="shared" si="903"/>
        <v>0.000833333333333333-0.00771757665704253i</v>
      </c>
      <c r="M3091" t="str">
        <f t="shared" si="904"/>
        <v>0.005-0.00271559649215722i</v>
      </c>
      <c r="N3091">
        <f t="shared" si="905"/>
        <v>23.535505023053958</v>
      </c>
      <c r="O3091">
        <f t="shared" si="906"/>
        <v>18.610350651636988</v>
      </c>
      <c r="P3091" s="3">
        <f t="shared" si="907"/>
        <v>-18.610350651636988</v>
      </c>
      <c r="Q3091" s="3">
        <f t="shared" si="908"/>
        <v>-156.46449497694604</v>
      </c>
      <c r="R3091">
        <f t="shared" si="909"/>
        <v>23.535505023053958</v>
      </c>
      <c r="S3091">
        <f t="shared" si="910"/>
        <v>104.4701050421256</v>
      </c>
      <c r="T3091">
        <f t="shared" si="893"/>
        <v>-18.610350651636988</v>
      </c>
    </row>
    <row r="3092" spans="1:20" x14ac:dyDescent="0.25">
      <c r="A3092">
        <f t="shared" si="894"/>
        <v>658899.36815054435</v>
      </c>
      <c r="B3092">
        <f t="shared" si="911"/>
        <v>104867.09144128568</v>
      </c>
      <c r="C3092" t="str">
        <f t="shared" si="895"/>
        <v>-0.106886696592158-0.0464794421967753i</v>
      </c>
      <c r="D3092" t="str">
        <f t="shared" si="896"/>
        <v>3.40733863626881-0.642882397682864i</v>
      </c>
      <c r="E3092" t="str">
        <f t="shared" si="897"/>
        <v>-6.11566434930373-73.1571963655101i</v>
      </c>
      <c r="F3092" t="str">
        <f t="shared" si="898"/>
        <v>2.89831343485264-1.6075824394725i</v>
      </c>
      <c r="G3092" t="str">
        <f t="shared" si="899"/>
        <v>0.996014833649049-0.0630022602777531i</v>
      </c>
      <c r="H3092" t="str">
        <f t="shared" si="900"/>
        <v>0.0910815634098744-14.0604238033854i</v>
      </c>
      <c r="I3092" t="str">
        <f t="shared" si="901"/>
        <v>-0.151248281286334-0.27689947792884i</v>
      </c>
      <c r="K3092" t="str">
        <f t="shared" si="902"/>
        <v>0.00230348524522106-0.00284812018657825i</v>
      </c>
      <c r="L3092" t="str">
        <f t="shared" si="903"/>
        <v>0.000833333333333333-0.007688360885677i</v>
      </c>
      <c r="M3092" t="str">
        <f t="shared" si="904"/>
        <v>0.005-0.00270531629025425i</v>
      </c>
      <c r="N3092">
        <f t="shared" si="905"/>
        <v>23.501705756672209</v>
      </c>
      <c r="O3092">
        <f t="shared" si="906"/>
        <v>18.669370179609071</v>
      </c>
      <c r="P3092" s="3">
        <f t="shared" si="907"/>
        <v>-18.669370179609071</v>
      </c>
      <c r="Q3092" s="3">
        <f t="shared" si="908"/>
        <v>-156.49829424332779</v>
      </c>
      <c r="R3092">
        <f t="shared" si="909"/>
        <v>23.501705756672209</v>
      </c>
      <c r="S3092">
        <f t="shared" si="910"/>
        <v>104.86709144128568</v>
      </c>
      <c r="T3092">
        <f t="shared" si="893"/>
        <v>-18.669370179609071</v>
      </c>
    </row>
    <row r="3093" spans="1:20" x14ac:dyDescent="0.25">
      <c r="A3093">
        <f t="shared" si="894"/>
        <v>661403.18574951647</v>
      </c>
      <c r="B3093">
        <f t="shared" si="911"/>
        <v>105265.58638876257</v>
      </c>
      <c r="C3093" t="str">
        <f t="shared" si="895"/>
        <v>-0.106191024978331-0.046102163932092i</v>
      </c>
      <c r="D3093" t="str">
        <f t="shared" si="896"/>
        <v>3.40681068919459-0.644097710967136i</v>
      </c>
      <c r="E3093" t="str">
        <f t="shared" si="897"/>
        <v>-6.12706279247897-72.7896857994859i</v>
      </c>
      <c r="F3093" t="str">
        <f t="shared" si="898"/>
        <v>2.89822548875063-1.60288184527877i</v>
      </c>
      <c r="G3093" t="str">
        <f t="shared" si="899"/>
        <v>0.995984610685206-0.06323974986861i</v>
      </c>
      <c r="H3093" t="str">
        <f t="shared" si="900"/>
        <v>0.0902697123953655-14.0065542550402i</v>
      </c>
      <c r="I3093" t="str">
        <f t="shared" si="901"/>
        <v>-0.150232178661434-0.275822344891058i</v>
      </c>
      <c r="K3093" t="str">
        <f t="shared" si="902"/>
        <v>0.00230054858240241-0.00284242466857795i</v>
      </c>
      <c r="L3093" t="str">
        <f t="shared" si="903"/>
        <v>0.000833333333333333-0.00765925571396388i</v>
      </c>
      <c r="M3093" t="str">
        <f t="shared" si="904"/>
        <v>0.005-0.00269507500523436i</v>
      </c>
      <c r="N3093">
        <f t="shared" si="905"/>
        <v>23.467771295781375</v>
      </c>
      <c r="O3093">
        <f t="shared" si="906"/>
        <v>18.728322236112589</v>
      </c>
      <c r="P3093" s="3">
        <f t="shared" si="907"/>
        <v>-18.728322236112589</v>
      </c>
      <c r="Q3093" s="3">
        <f t="shared" si="908"/>
        <v>-156.53222870421862</v>
      </c>
      <c r="R3093">
        <f t="shared" si="909"/>
        <v>23.467771295781375</v>
      </c>
      <c r="S3093">
        <f t="shared" si="910"/>
        <v>105.26558638876257</v>
      </c>
      <c r="T3093">
        <f t="shared" si="893"/>
        <v>-18.728322236112589</v>
      </c>
    </row>
    <row r="3094" spans="1:20" x14ac:dyDescent="0.25">
      <c r="A3094">
        <f t="shared" si="894"/>
        <v>663916.5178553646</v>
      </c>
      <c r="B3094">
        <f t="shared" si="911"/>
        <v>105665.59561703987</v>
      </c>
      <c r="C3094" t="str">
        <f t="shared" si="895"/>
        <v>-0.105500758389935-0.0457279401378522i</v>
      </c>
      <c r="D3094" t="str">
        <f t="shared" si="896"/>
        <v>3.40627888755118-0.645321150584733i</v>
      </c>
      <c r="E3094" t="str">
        <f t="shared" si="897"/>
        <v>-6.13787878836537-72.4246130965691i</v>
      </c>
      <c r="F3094" t="str">
        <f t="shared" si="898"/>
        <v>2.89813687838653-1.5982042243822i</v>
      </c>
      <c r="G3094" t="str">
        <f t="shared" si="899"/>
        <v>0.995954159445529-0.0634781200783336i</v>
      </c>
      <c r="H3094" t="str">
        <f t="shared" si="900"/>
        <v>0.0894645911971653-13.9528952329396i</v>
      </c>
      <c r="I3094" t="str">
        <f t="shared" si="901"/>
        <v>-0.149223820497157-0.274749482576311i</v>
      </c>
      <c r="K3094" t="str">
        <f t="shared" si="902"/>
        <v>0.00229760128255793-0.00283675158281248i</v>
      </c>
      <c r="L3094" t="str">
        <f t="shared" si="903"/>
        <v>0.000833333333333333-0.00763026072321569i</v>
      </c>
      <c r="M3094" t="str">
        <f t="shared" si="904"/>
        <v>0.005-0.00268487248977322i</v>
      </c>
      <c r="N3094">
        <f t="shared" si="905"/>
        <v>23.433696893509676</v>
      </c>
      <c r="O3094">
        <f t="shared" si="906"/>
        <v>18.787207642415495</v>
      </c>
      <c r="P3094" s="3">
        <f t="shared" si="907"/>
        <v>-18.787207642415495</v>
      </c>
      <c r="Q3094" s="3">
        <f t="shared" si="908"/>
        <v>-156.56630310649032</v>
      </c>
      <c r="R3094">
        <f t="shared" si="909"/>
        <v>23.433696893509676</v>
      </c>
      <c r="S3094">
        <f t="shared" si="910"/>
        <v>105.66559561703987</v>
      </c>
      <c r="T3094">
        <f t="shared" si="893"/>
        <v>-18.787207642415495</v>
      </c>
    </row>
    <row r="3095" spans="1:20" x14ac:dyDescent="0.25">
      <c r="A3095">
        <f t="shared" si="894"/>
        <v>666439.40062321501</v>
      </c>
      <c r="B3095">
        <f t="shared" si="911"/>
        <v>106067.12488038462</v>
      </c>
      <c r="C3095" t="str">
        <f t="shared" si="895"/>
        <v>-0.104815843529058-0.0453567317996814i</v>
      </c>
      <c r="D3095" t="str">
        <f t="shared" si="896"/>
        <v>3.40574320443878-0.646552721638153i</v>
      </c>
      <c r="E3095" t="str">
        <f t="shared" si="897"/>
        <v>-6.14812619825495-72.0619565373075i</v>
      </c>
      <c r="F3095" t="str">
        <f t="shared" si="898"/>
        <v>2.89804759878434-1.59354950853228i</v>
      </c>
      <c r="G3095" t="str">
        <f t="shared" si="899"/>
        <v>0.995923478220009-0.0637173740055869i</v>
      </c>
      <c r="H3095" t="str">
        <f t="shared" si="900"/>
        <v>0.0886661468829812-13.8994458658144i</v>
      </c>
      <c r="I3095" t="str">
        <f t="shared" si="901"/>
        <v>-0.148223146972828-0.273680872138873i</v>
      </c>
      <c r="K3095" t="str">
        <f t="shared" si="902"/>
        <v>0.00229464335576195-0.00283110073799658i</v>
      </c>
      <c r="L3095" t="str">
        <f t="shared" si="903"/>
        <v>0.000833333333333333-0.00760137549632962i</v>
      </c>
      <c r="M3095" t="str">
        <f t="shared" si="904"/>
        <v>0.005-0.00267470859710422i</v>
      </c>
      <c r="N3095">
        <f t="shared" si="905"/>
        <v>23.399477881100921</v>
      </c>
      <c r="O3095">
        <f t="shared" si="906"/>
        <v>18.846027218733575</v>
      </c>
      <c r="P3095" s="3">
        <f t="shared" si="907"/>
        <v>-18.846027218733575</v>
      </c>
      <c r="Q3095" s="3">
        <f t="shared" si="908"/>
        <v>-156.60052211889908</v>
      </c>
      <c r="R3095">
        <f t="shared" si="909"/>
        <v>23.399477881100921</v>
      </c>
      <c r="S3095">
        <f t="shared" si="910"/>
        <v>106.06712488038463</v>
      </c>
      <c r="T3095">
        <f t="shared" si="893"/>
        <v>-18.846027218733575</v>
      </c>
    </row>
    <row r="3096" spans="1:20" x14ac:dyDescent="0.25">
      <c r="A3096">
        <f t="shared" si="894"/>
        <v>668971.8703455833</v>
      </c>
      <c r="B3096">
        <f t="shared" si="911"/>
        <v>106470.17995493009</v>
      </c>
      <c r="C3096" t="str">
        <f t="shared" si="895"/>
        <v>-0.104136227634752-0.0449885006450848i</v>
      </c>
      <c r="D3096" t="str">
        <f t="shared" si="896"/>
        <v>3.40520361278849-0.647792429213849i</v>
      </c>
      <c r="E3096" t="str">
        <f t="shared" si="897"/>
        <v>-6.15781858540517-71.7016946194616i</v>
      </c>
      <c r="F3096" t="str">
        <f t="shared" si="898"/>
        <v>2.89795764493148-1.58891762979714i</v>
      </c>
      <c r="G3096" t="str">
        <f t="shared" si="899"/>
        <v>0.995892565286049-0.0639575147580162i</v>
      </c>
      <c r="H3096" t="str">
        <f t="shared" si="900"/>
        <v>0.0878743269544897-13.8462052865705i</v>
      </c>
      <c r="I3096" t="str">
        <f t="shared" si="901"/>
        <v>-0.147230098738176-0.272616494834364i</v>
      </c>
      <c r="K3096" t="str">
        <f t="shared" si="902"/>
        <v>0.00229167481290026-0.00282547194309855i</v>
      </c>
      <c r="L3096" t="str">
        <f t="shared" si="903"/>
        <v>0.000833333333333333-0.00757259961778207i</v>
      </c>
      <c r="M3096" t="str">
        <f t="shared" si="904"/>
        <v>0.005-0.00266458318101636i</v>
      </c>
      <c r="N3096">
        <f t="shared" si="905"/>
        <v>23.365109667081583</v>
      </c>
      <c r="O3096">
        <f t="shared" si="906"/>
        <v>18.904781784166655</v>
      </c>
      <c r="P3096" s="3">
        <f t="shared" si="907"/>
        <v>-18.904781784166655</v>
      </c>
      <c r="Q3096" s="3">
        <f t="shared" si="908"/>
        <v>-156.63489033291842</v>
      </c>
      <c r="R3096">
        <f t="shared" si="909"/>
        <v>23.365109667081583</v>
      </c>
      <c r="S3096">
        <f t="shared" si="910"/>
        <v>106.47017995493009</v>
      </c>
      <c r="T3096">
        <f t="shared" si="893"/>
        <v>-18.904781784166655</v>
      </c>
    </row>
    <row r="3097" spans="1:20" x14ac:dyDescent="0.25">
      <c r="A3097">
        <f t="shared" si="894"/>
        <v>671513.96345289645</v>
      </c>
      <c r="B3097">
        <f t="shared" si="911"/>
        <v>106874.76663875883</v>
      </c>
      <c r="C3097" t="str">
        <f t="shared" si="895"/>
        <v>-0.103461858479354-0.0446232091282232i</v>
      </c>
      <c r="D3097" t="str">
        <f t="shared" si="896"/>
        <v>3.40466008536147-0.649040278380952i</v>
      </c>
      <c r="E3097" t="str">
        <f t="shared" si="897"/>
        <v>-6.16696922143443-71.343806056338i</v>
      </c>
      <c r="F3097" t="str">
        <f t="shared" si="898"/>
        <v>2.89786701177839-1.58430852056249i</v>
      </c>
      <c r="G3097" t="str">
        <f t="shared" si="899"/>
        <v>0.995861418908363-0.0641985454522541i</v>
      </c>
      <c r="H3097" t="str">
        <f t="shared" si="900"/>
        <v>0.0870890793432318-13.793172632264i</v>
      </c>
      <c r="I3097" t="str">
        <f t="shared" si="901"/>
        <v>-0.146244616909513-0.271556332019013i</v>
      </c>
      <c r="K3097" t="str">
        <f t="shared" si="902"/>
        <v>0.00228869566567424-0.00281986500734658i</v>
      </c>
      <c r="L3097" t="str">
        <f t="shared" si="903"/>
        <v>0.000833333333333333-0.00754393267362229i</v>
      </c>
      <c r="M3097" t="str">
        <f t="shared" si="904"/>
        <v>0.005-0.00265449609585212i</v>
      </c>
      <c r="N3097">
        <f t="shared" si="905"/>
        <v>23.33058773642972</v>
      </c>
      <c r="O3097">
        <f t="shared" si="906"/>
        <v>18.963472156634996</v>
      </c>
      <c r="P3097" s="3">
        <f t="shared" si="907"/>
        <v>-18.963472156634996</v>
      </c>
      <c r="Q3097" s="3">
        <f t="shared" si="908"/>
        <v>-156.66941226357028</v>
      </c>
      <c r="R3097">
        <f t="shared" si="909"/>
        <v>23.33058773642972</v>
      </c>
      <c r="S3097">
        <f t="shared" si="910"/>
        <v>106.87476663875883</v>
      </c>
      <c r="T3097">
        <f t="shared" si="893"/>
        <v>-18.963472156634996</v>
      </c>
    </row>
    <row r="3098" spans="1:20" x14ac:dyDescent="0.25">
      <c r="A3098">
        <f t="shared" si="894"/>
        <v>674065.71651401743</v>
      </c>
      <c r="B3098">
        <f t="shared" si="911"/>
        <v>107280.89075198611</v>
      </c>
      <c r="C3098" t="str">
        <f t="shared" si="895"/>
        <v>-0.102792684364743-0.0442608204150165i</v>
      </c>
      <c r="D3098" t="str">
        <f t="shared" si="896"/>
        <v>3.40411259474819-0.650296274189995i</v>
      </c>
      <c r="E3098" t="str">
        <f t="shared" si="897"/>
        <v>-6.1755910925742-70.9882697750968i</v>
      </c>
      <c r="F3098" t="str">
        <f t="shared" si="898"/>
        <v>2.8977756942384-1.57972211353046i</v>
      </c>
      <c r="G3098" t="str">
        <f t="shared" si="899"/>
        <v>0.995830037338895-0.0644404692139222i</v>
      </c>
      <c r="H3098" t="str">
        <f t="shared" si="900"/>
        <v>0.086310352406555-13.7403470440744i</v>
      </c>
      <c r="I3098" t="str">
        <f t="shared" si="901"/>
        <v>-0.145266643065912-0.270500365148911i</v>
      </c>
      <c r="K3098" t="str">
        <f t="shared" si="902"/>
        <v>0.00228570592660503-0.00281427974023482i</v>
      </c>
      <c r="L3098" t="str">
        <f t="shared" si="903"/>
        <v>0.000833333333333333-0.00751537425146673i</v>
      </c>
      <c r="M3098" t="str">
        <f t="shared" si="904"/>
        <v>0.005-0.0026444471965054i</v>
      </c>
      <c r="N3098">
        <f t="shared" si="905"/>
        <v>23.295907649759585</v>
      </c>
      <c r="O3098">
        <f t="shared" si="906"/>
        <v>19.02209915281842</v>
      </c>
      <c r="P3098" s="3">
        <f t="shared" si="907"/>
        <v>-19.02209915281842</v>
      </c>
      <c r="Q3098" s="3">
        <f t="shared" si="908"/>
        <v>-156.70409235024042</v>
      </c>
      <c r="R3098">
        <f t="shared" si="909"/>
        <v>23.295907649759585</v>
      </c>
      <c r="S3098">
        <f t="shared" si="910"/>
        <v>107.28089075198611</v>
      </c>
      <c r="T3098">
        <f t="shared" si="893"/>
        <v>-19.02209915281842</v>
      </c>
    </row>
    <row r="3099" spans="1:20" x14ac:dyDescent="0.25">
      <c r="A3099">
        <f t="shared" si="894"/>
        <v>676627.16623677069</v>
      </c>
      <c r="B3099">
        <f t="shared" si="911"/>
        <v>107688.55813684365</v>
      </c>
      <c r="C3099" t="str">
        <f t="shared" si="895"/>
        <v>-0.102128654118563-0.0439012983685621i</v>
      </c>
      <c r="D3099" t="str">
        <f t="shared" si="896"/>
        <v>3.40356111336769-0.651560421671629i</v>
      </c>
      <c r="E3099" t="str">
        <f t="shared" si="897"/>
        <v>-6.18369690578617-70.6350649150493i</v>
      </c>
      <c r="F3099" t="str">
        <f t="shared" si="898"/>
        <v>2.8976836871874-1.57515834171856i</v>
      </c>
      <c r="G3099" t="str">
        <f t="shared" si="899"/>
        <v>0.995798418816723-0.0646832891776336i</v>
      </c>
      <c r="H3099" t="str">
        <f t="shared" si="900"/>
        <v>0.0855380949235957-13.6877276672796i</v>
      </c>
      <c r="I3099" t="str">
        <f t="shared" si="901"/>
        <v>-0.144296119245437-0.269448575779288i</v>
      </c>
      <c r="K3099" t="str">
        <f t="shared" si="902"/>
        <v>0.00228270560903761-0.0028087159515298i</v>
      </c>
      <c r="L3099" t="str">
        <f t="shared" si="903"/>
        <v>0.000833333333333333-0.00748692394049283i</v>
      </c>
      <c r="M3099" t="str">
        <f t="shared" si="904"/>
        <v>0.005-0.00263443633841941i</v>
      </c>
      <c r="N3099">
        <f t="shared" si="905"/>
        <v>23.2610650425149</v>
      </c>
      <c r="O3099">
        <f t="shared" si="906"/>
        <v>19.080663588096456</v>
      </c>
      <c r="P3099" s="3">
        <f t="shared" si="907"/>
        <v>-19.080663588096456</v>
      </c>
      <c r="Q3099" s="3">
        <f t="shared" si="908"/>
        <v>-156.7389349574851</v>
      </c>
      <c r="R3099">
        <f t="shared" si="909"/>
        <v>23.2610650425149</v>
      </c>
      <c r="S3099">
        <f t="shared" si="910"/>
        <v>107.68855813684365</v>
      </c>
      <c r="T3099">
        <f t="shared" si="893"/>
        <v>-19.080663588096456</v>
      </c>
    </row>
    <row r="3100" spans="1:20" x14ac:dyDescent="0.25">
      <c r="A3100">
        <f t="shared" si="894"/>
        <v>679198.34946847043</v>
      </c>
      <c r="B3100">
        <f t="shared" si="911"/>
        <v>108097.77465776366</v>
      </c>
      <c r="C3100" t="str">
        <f t="shared" si="895"/>
        <v>-0.101469717090414-0.0435446075348573i</v>
      </c>
      <c r="D3100" t="str">
        <f t="shared" si="896"/>
        <v>3.40300561346675-0.652832725835305i</v>
      </c>
      <c r="E3100" t="str">
        <f t="shared" si="897"/>
        <v>-6.19129909474562-70.2841708259378i</v>
      </c>
      <c r="F3100" t="str">
        <f t="shared" si="898"/>
        <v>2.89759098546356-1.57061713845855i</v>
      </c>
      <c r="G3100" t="str">
        <f t="shared" si="899"/>
        <v>0.995766561567972-0.0649270084869947i</v>
      </c>
      <c r="H3100" t="str">
        <f t="shared" si="900"/>
        <v>0.0847722560913012-13.6353136512299i</v>
      </c>
      <c r="I3100" t="str">
        <f t="shared" si="901"/>
        <v>-0.143332987941399-0.26840094556377i</v>
      </c>
      <c r="K3100" t="str">
        <f t="shared" si="902"/>
        <v>0.00227969472714478-0.00280317345127692i</v>
      </c>
      <c r="L3100" t="str">
        <f t="shared" si="903"/>
        <v>0.000833333333333333-0.00745858133143341i</v>
      </c>
      <c r="M3100" t="str">
        <f t="shared" si="904"/>
        <v>0.005-0.00262446337758459i</v>
      </c>
      <c r="N3100">
        <f t="shared" si="905"/>
        <v>23.226055624167998</v>
      </c>
      <c r="O3100">
        <f t="shared" si="906"/>
        <v>19.139166276489689</v>
      </c>
      <c r="P3100" s="3">
        <f t="shared" si="907"/>
        <v>-19.139166276489689</v>
      </c>
      <c r="Q3100" s="3">
        <f t="shared" si="908"/>
        <v>-156.773944375832</v>
      </c>
      <c r="R3100">
        <f t="shared" si="909"/>
        <v>23.226055624167998</v>
      </c>
      <c r="S3100">
        <f t="shared" si="910"/>
        <v>108.09777465776365</v>
      </c>
      <c r="T3100">
        <f t="shared" si="893"/>
        <v>-19.139166276489689</v>
      </c>
    </row>
    <row r="3101" spans="1:20" x14ac:dyDescent="0.25">
      <c r="A3101">
        <f t="shared" si="894"/>
        <v>681779.3031964507</v>
      </c>
      <c r="B3101">
        <f t="shared" si="911"/>
        <v>108508.54620146316</v>
      </c>
      <c r="C3101" t="str">
        <f t="shared" si="895"/>
        <v>-0.100815823147997-0.043190713128829i</v>
      </c>
      <c r="D3101" t="str">
        <f t="shared" si="896"/>
        <v>3.4024460671191-0.654113191667969i</v>
      </c>
      <c r="E3101" t="str">
        <f t="shared" si="897"/>
        <v>-6.1984098256932-69.9355670662104i</v>
      </c>
      <c r="F3101" t="str">
        <f t="shared" si="898"/>
        <v>2.89749758386709-1.56609843739538i</v>
      </c>
      <c r="G3101" t="str">
        <f t="shared" si="899"/>
        <v>0.995734463805718-0.0651716302946068i</v>
      </c>
      <c r="H3101" t="str">
        <f t="shared" si="900"/>
        <v>0.0840127855204974-13.5831041493235i</v>
      </c>
      <c r="I3101" t="str">
        <f t="shared" si="901"/>
        <v>-0.142377192098652-0.267357456253679i</v>
      </c>
      <c r="K3101" t="str">
        <f t="shared" si="902"/>
        <v>0.00227667329593103-0.00279765204980689i</v>
      </c>
      <c r="L3101" t="str">
        <f t="shared" si="903"/>
        <v>0.000833333333333333-0.00743034601657046i</v>
      </c>
      <c r="M3101" t="str">
        <f t="shared" si="904"/>
        <v>0.005-0.00261452817053655i</v>
      </c>
      <c r="N3101">
        <f t="shared" si="905"/>
        <v>23.190875177434009</v>
      </c>
      <c r="O3101">
        <f t="shared" si="906"/>
        <v>19.19760803060321</v>
      </c>
      <c r="P3101" s="3">
        <f t="shared" si="907"/>
        <v>-19.19760803060321</v>
      </c>
      <c r="Q3101" s="3">
        <f t="shared" si="908"/>
        <v>-156.80912482256599</v>
      </c>
      <c r="R3101">
        <f t="shared" si="909"/>
        <v>23.190875177434009</v>
      </c>
      <c r="S3101">
        <f t="shared" si="910"/>
        <v>108.50854620146316</v>
      </c>
      <c r="T3101">
        <f t="shared" si="893"/>
        <v>-19.19760803060321</v>
      </c>
    </row>
    <row r="3102" spans="1:20" x14ac:dyDescent="0.25">
      <c r="A3102">
        <f t="shared" si="894"/>
        <v>684370.06454859721</v>
      </c>
      <c r="B3102">
        <f t="shared" si="911"/>
        <v>108920.87867702873</v>
      </c>
      <c r="C3102" t="str">
        <f t="shared" si="895"/>
        <v>-0.100166922673243-0.0428395810206548i</v>
      </c>
      <c r="D3102" t="str">
        <f t="shared" si="896"/>
        <v>3.40188244622472-0.655401824132723i</v>
      </c>
      <c r="E3102" t="str">
        <f t="shared" si="897"/>
        <v>-6.20504100315904-69.589233401276i</v>
      </c>
      <c r="F3102" t="str">
        <f t="shared" si="898"/>
        <v>2.89740347715999-1.56160217248613i</v>
      </c>
      <c r="G3102" t="str">
        <f t="shared" si="899"/>
        <v>0.9957021237299-0.0654171577620678i</v>
      </c>
      <c r="H3102" t="str">
        <f t="shared" si="900"/>
        <v>0.0832596332319908-13.5310983189806i</v>
      </c>
      <c r="I3102" t="str">
        <f t="shared" si="901"/>
        <v>-0.141428675109912-0.266318089697308i</v>
      </c>
      <c r="K3102" t="str">
        <f t="shared" si="902"/>
        <v>0.00227364133123636-0.0027921515577424i</v>
      </c>
      <c r="L3102" t="str">
        <f t="shared" si="903"/>
        <v>0.000833333333333333-0.00740221758972947i</v>
      </c>
      <c r="M3102" t="str">
        <f t="shared" si="904"/>
        <v>0.005-0.00260463057435401i</v>
      </c>
      <c r="N3102">
        <f t="shared" si="905"/>
        <v>23.15551955748947</v>
      </c>
      <c r="O3102">
        <f t="shared" si="906"/>
        <v>19.255989661570606</v>
      </c>
      <c r="P3102" s="3">
        <f t="shared" si="907"/>
        <v>-19.255989661570606</v>
      </c>
      <c r="Q3102" s="3">
        <f t="shared" si="908"/>
        <v>-156.84448044251053</v>
      </c>
      <c r="R3102">
        <f t="shared" si="909"/>
        <v>23.15551955748947</v>
      </c>
      <c r="S3102">
        <f t="shared" si="910"/>
        <v>108.92087867702872</v>
      </c>
      <c r="T3102">
        <f t="shared" si="893"/>
        <v>-19.255989661570606</v>
      </c>
    </row>
    <row r="3103" spans="1:20" x14ac:dyDescent="0.25">
      <c r="A3103">
        <f t="shared" si="894"/>
        <v>686970.67079388187</v>
      </c>
      <c r="B3103">
        <f t="shared" si="911"/>
        <v>109334.77801600144</v>
      </c>
      <c r="C3103" t="str">
        <f t="shared" si="895"/>
        <v>-0.0995229665584089-0.0424911777223773i</v>
      </c>
      <c r="D3103" t="str">
        <f t="shared" si="896"/>
        <v>3.40131472250902-0.656698628167498i</v>
      </c>
      <c r="E3103" t="str">
        <f t="shared" si="897"/>
        <v>-6.21120427556174-69.2451498017592i</v>
      </c>
      <c r="F3103" t="str">
        <f t="shared" si="898"/>
        <v>2.89730866006569-1.55712827799885i</v>
      </c>
      <c r="G3103" t="str">
        <f t="shared" si="899"/>
        <v>0.995669539527221-0.0656635940599729i</v>
      </c>
      <c r="H3103" t="str">
        <f t="shared" si="900"/>
        <v>0.0825127496527208-13.4792953216197i</v>
      </c>
      <c r="I3103" t="str">
        <f t="shared" si="901"/>
        <v>-0.140487380812112-0.265282827839222i</v>
      </c>
      <c r="K3103" t="str">
        <f t="shared" si="902"/>
        <v>0.00227059884974009-0.00278667178600489i</v>
      </c>
      <c r="L3103" t="str">
        <f t="shared" si="903"/>
        <v>0.000833333333333333-0.00737419564627364i</v>
      </c>
      <c r="M3103" t="str">
        <f t="shared" si="904"/>
        <v>0.005-0.00259477044665671i</v>
      </c>
      <c r="N3103">
        <f t="shared" si="905"/>
        <v>23.119984691203484</v>
      </c>
      <c r="O3103">
        <f t="shared" si="906"/>
        <v>19.314311978999463</v>
      </c>
      <c r="P3103" s="3">
        <f t="shared" si="907"/>
        <v>-19.314311978999463</v>
      </c>
      <c r="Q3103" s="3">
        <f t="shared" si="908"/>
        <v>-156.88001530879652</v>
      </c>
      <c r="R3103">
        <f t="shared" si="909"/>
        <v>23.119984691203484</v>
      </c>
      <c r="S3103">
        <f t="shared" si="910"/>
        <v>109.33477801600144</v>
      </c>
      <c r="T3103">
        <f t="shared" si="893"/>
        <v>-19.314311978999463</v>
      </c>
    </row>
    <row r="3104" spans="1:20" x14ac:dyDescent="0.25">
      <c r="A3104">
        <f t="shared" si="894"/>
        <v>689581.15934289864</v>
      </c>
      <c r="B3104">
        <f t="shared" si="911"/>
        <v>109750.25017246224</v>
      </c>
      <c r="C3104" t="str">
        <f t="shared" si="895"/>
        <v>-0.0988839062021472-0.0421454703747972i</v>
      </c>
      <c r="D3104" t="str">
        <f t="shared" si="896"/>
        <v>3.40074286752203-0.658003608683679i</v>
      </c>
      <c r="E3104" t="str">
        <f t="shared" si="897"/>
        <v>-6.21691104068384-68.9032964417413i</v>
      </c>
      <c r="F3104" t="str">
        <f t="shared" si="898"/>
        <v>2.89721312726895-1.55267668851159i</v>
      </c>
      <c r="G3104" t="str">
        <f t="shared" si="899"/>
        <v>0.995636709371061-0.0659109423679147i</v>
      </c>
      <c r="H3104" t="str">
        <f t="shared" si="900"/>
        <v>0.0817720856119399-13.427694322632i</v>
      </c>
      <c r="I3104" t="str">
        <f t="shared" si="901"/>
        <v>-0.139553253482789-0.264251652719565i</v>
      </c>
      <c r="K3104" t="str">
        <f t="shared" si="902"/>
        <v>0.00226754586896446-0.0027812125458213i</v>
      </c>
      <c r="L3104" t="str">
        <f t="shared" si="903"/>
        <v>0.000833333333333333-0.00734627978309787i</v>
      </c>
      <c r="M3104" t="str">
        <f t="shared" si="904"/>
        <v>0.005-0.00258494764560342i</v>
      </c>
      <c r="N3104">
        <f t="shared" si="905"/>
        <v>23.084266576377161</v>
      </c>
      <c r="O3104">
        <f t="shared" si="906"/>
        <v>19.372575790918546</v>
      </c>
      <c r="P3104" s="3">
        <f t="shared" si="907"/>
        <v>-19.372575790918546</v>
      </c>
      <c r="Q3104" s="3">
        <f t="shared" si="908"/>
        <v>-156.91573342362284</v>
      </c>
      <c r="R3104">
        <f t="shared" si="909"/>
        <v>23.084266576377161</v>
      </c>
      <c r="S3104">
        <f t="shared" si="910"/>
        <v>109.75025017246224</v>
      </c>
      <c r="T3104">
        <f t="shared" si="893"/>
        <v>-19.372575790918546</v>
      </c>
    </row>
    <row r="3105" spans="1:20" x14ac:dyDescent="0.25">
      <c r="A3105">
        <f t="shared" si="894"/>
        <v>692201.56774840166</v>
      </c>
      <c r="B3105">
        <f t="shared" si="911"/>
        <v>110167.30112311761</v>
      </c>
      <c r="C3105" t="str">
        <f t="shared" si="895"/>
        <v>-0.0982496935055552-0.0418024267346377i</v>
      </c>
      <c r="D3105" t="str">
        <f t="shared" si="896"/>
        <v>3.40016685263769-0.659316770564746i</v>
      </c>
      <c r="E3105" t="str">
        <f t="shared" si="897"/>
        <v>-6.22217245103052-68.5636536969939i</v>
      </c>
      <c r="F3105" t="str">
        <f t="shared" si="898"/>
        <v>2.89711687341535-1.54824733891122i</v>
      </c>
      <c r="G3105" t="str">
        <f t="shared" si="899"/>
        <v>0.995603631421378-0.0661592058744845i</v>
      </c>
      <c r="H3105" t="str">
        <f t="shared" si="900"/>
        <v>0.081037592337441-13.3762944913575i</v>
      </c>
      <c r="I3105" t="str">
        <f t="shared" si="901"/>
        <v>-0.138626237836497-0.26322454647335i</v>
      </c>
      <c r="K3105" t="str">
        <f t="shared" si="902"/>
        <v>0.00226448240727815-0.00277577364873103i</v>
      </c>
      <c r="L3105" t="str">
        <f t="shared" si="903"/>
        <v>0.000833333333333333-0.00731846959862311i</v>
      </c>
      <c r="M3105" t="str">
        <f t="shared" si="904"/>
        <v>0.005-0.00257516202988984i</v>
      </c>
      <c r="N3105">
        <f t="shared" si="905"/>
        <v>23.048361280988871</v>
      </c>
      <c r="O3105">
        <f t="shared" si="906"/>
        <v>19.430781903726309</v>
      </c>
      <c r="P3105" s="3">
        <f t="shared" si="907"/>
        <v>-19.430781903726309</v>
      </c>
      <c r="Q3105" s="3">
        <f t="shared" si="908"/>
        <v>-156.95163871901113</v>
      </c>
      <c r="R3105">
        <f t="shared" si="909"/>
        <v>23.048361280988871</v>
      </c>
      <c r="S3105">
        <f t="shared" si="910"/>
        <v>110.16730112311761</v>
      </c>
      <c r="T3105">
        <f t="shared" si="893"/>
        <v>-19.430781903726309</v>
      </c>
    </row>
    <row r="3106" spans="1:20" x14ac:dyDescent="0.25">
      <c r="A3106">
        <f t="shared" si="894"/>
        <v>694831.93370584561</v>
      </c>
      <c r="B3106">
        <f t="shared" si="911"/>
        <v>110585.93686738546</v>
      </c>
      <c r="C3106" t="str">
        <f t="shared" si="895"/>
        <v>-0.0976202808682176-0.0414620151619943i</v>
      </c>
      <c r="D3106" t="str">
        <f t="shared" si="896"/>
        <v>3.39958664905306-0.660638118664895i</v>
      </c>
      <c r="E3106" t="str">
        <f t="shared" si="897"/>
        <v>-6.22699941906662-68.2262021432159i</v>
      </c>
      <c r="F3106" t="str">
        <f t="shared" si="898"/>
        <v>2.89701989311128-1.54384016439246i</v>
      </c>
      <c r="G3106" t="str">
        <f t="shared" si="899"/>
        <v>0.995570303824617-0.0664083877772712i</v>
      </c>
      <c r="H3106" t="str">
        <f t="shared" si="900"/>
        <v>0.080309221451821-13.3250950010609i</v>
      </c>
      <c r="I3106" t="str">
        <f t="shared" si="901"/>
        <v>-0.137706279021268-0.262201491329802i</v>
      </c>
      <c r="K3106" t="str">
        <f t="shared" si="902"/>
        <v>0.00226140848389984-0.00277035490659298i</v>
      </c>
      <c r="L3106" t="str">
        <f t="shared" si="903"/>
        <v>0.000833333333333333-0.00729076469279048i</v>
      </c>
      <c r="M3106" t="str">
        <f t="shared" si="904"/>
        <v>0.005-0.0025654134587466i</v>
      </c>
      <c r="N3106">
        <f t="shared" si="905"/>
        <v>23.012264942453982</v>
      </c>
      <c r="O3106">
        <f t="shared" si="906"/>
        <v>19.488931122139281</v>
      </c>
      <c r="P3106" s="3">
        <f t="shared" si="907"/>
        <v>-19.488931122139281</v>
      </c>
      <c r="Q3106" s="3">
        <f t="shared" si="908"/>
        <v>-156.98773505754602</v>
      </c>
      <c r="R3106">
        <f t="shared" si="909"/>
        <v>23.012264942453982</v>
      </c>
      <c r="S3106">
        <f t="shared" si="910"/>
        <v>110.58593686738546</v>
      </c>
      <c r="T3106">
        <f t="shared" si="893"/>
        <v>-19.488931122139281</v>
      </c>
    </row>
    <row r="3107" spans="1:20" x14ac:dyDescent="0.25">
      <c r="A3107">
        <f t="shared" si="894"/>
        <v>697472.29505392793</v>
      </c>
      <c r="B3107">
        <f t="shared" si="911"/>
        <v>111006.16342748153</v>
      </c>
      <c r="C3107" t="str">
        <f t="shared" si="895"/>
        <v>-0.0969956211842134-0.0411242046080301i</v>
      </c>
      <c r="D3107" t="str">
        <f t="shared" si="896"/>
        <v>3.39900222778757-0.661967657807644i</v>
      </c>
      <c r="E3107" t="str">
        <f t="shared" si="897"/>
        <v>-6.23140262234387-67.8909225542529i</v>
      </c>
      <c r="F3107" t="str">
        <f t="shared" si="898"/>
        <v>2.8969221809234-1.53945510045672i</v>
      </c>
      <c r="G3107" t="str">
        <f t="shared" si="899"/>
        <v>0.995536724713611-0.0666584912828614i</v>
      </c>
      <c r="H3107" t="str">
        <f t="shared" si="900"/>
        <v>0.0795869249687849-13.2740950289074i</v>
      </c>
      <c r="I3107" t="str">
        <f t="shared" si="901"/>
        <v>-0.136793322615073-0.261182469611653i</v>
      </c>
      <c r="K3107" t="str">
        <f t="shared" si="902"/>
        <v>0.00225832411890151-0.00276495613159254i</v>
      </c>
      <c r="L3107" t="str">
        <f t="shared" si="903"/>
        <v>0.000833333333333333-0.00726316466705569i</v>
      </c>
      <c r="M3107" t="str">
        <f t="shared" si="904"/>
        <v>0.005-0.00255570179193723i</v>
      </c>
      <c r="N3107">
        <f t="shared" si="905"/>
        <v>22.975973766888018</v>
      </c>
      <c r="O3107">
        <f t="shared" si="906"/>
        <v>19.547024249143796</v>
      </c>
      <c r="P3107" s="3">
        <f t="shared" si="907"/>
        <v>-19.547024249143796</v>
      </c>
      <c r="Q3107" s="3">
        <f t="shared" si="908"/>
        <v>-157.02402623311198</v>
      </c>
      <c r="R3107">
        <f t="shared" si="909"/>
        <v>22.975973766888018</v>
      </c>
      <c r="S3107">
        <f t="shared" si="910"/>
        <v>111.00616342748152</v>
      </c>
      <c r="T3107">
        <f t="shared" si="893"/>
        <v>-19.547024249143796</v>
      </c>
    </row>
    <row r="3108" spans="1:20" x14ac:dyDescent="0.25">
      <c r="A3108">
        <f t="shared" si="894"/>
        <v>700122.68977513281</v>
      </c>
      <c r="B3108">
        <f t="shared" si="911"/>
        <v>111427.98684850596</v>
      </c>
      <c r="C3108" t="str">
        <f t="shared" si="895"/>
        <v>-0.0963756678381278-0.0407889646029401i</v>
      </c>
      <c r="D3108" t="str">
        <f t="shared" si="896"/>
        <v>3.39841355968219-0.663305392784409i</v>
      </c>
      <c r="E3108" t="str">
        <f t="shared" si="897"/>
        <v>-6.23539250851383-67.5577959003234i</v>
      </c>
      <c r="F3108" t="str">
        <f t="shared" si="898"/>
        <v>2.89682373137852-1.53509208291112i</v>
      </c>
      <c r="G3108" t="str">
        <f t="shared" si="899"/>
        <v>0.995502892207485-0.0669095196068379i</v>
      </c>
      <c r="H3108" t="str">
        <f t="shared" si="900"/>
        <v>0.0788706552894849-13.2232937559388i</v>
      </c>
      <c r="I3108" t="str">
        <f t="shared" si="901"/>
        <v>-0.135887314622345-0.26016746373448i</v>
      </c>
      <c r="K3108" t="str">
        <f t="shared" si="902"/>
        <v>0.00225522933321178-0.00275957713624892i</v>
      </c>
      <c r="L3108" t="str">
        <f t="shared" si="903"/>
        <v>0.000833333333333333-0.00723566912438303i</v>
      </c>
      <c r="M3108" t="str">
        <f t="shared" si="904"/>
        <v>0.005-0.00254602688975616i</v>
      </c>
      <c r="N3108">
        <f t="shared" si="905"/>
        <v>22.939484028379979</v>
      </c>
      <c r="O3108">
        <f t="shared" si="906"/>
        <v>19.605062085947132</v>
      </c>
      <c r="P3108" s="3">
        <f t="shared" si="907"/>
        <v>-19.605062085947132</v>
      </c>
      <c r="Q3108" s="3">
        <f t="shared" si="908"/>
        <v>-157.06051597162002</v>
      </c>
      <c r="R3108">
        <f t="shared" si="909"/>
        <v>22.939484028379979</v>
      </c>
      <c r="S3108">
        <f t="shared" si="910"/>
        <v>111.42798684850595</v>
      </c>
      <c r="T3108">
        <f t="shared" si="893"/>
        <v>-19.605062085947132</v>
      </c>
    </row>
    <row r="3109" spans="1:20" x14ac:dyDescent="0.25">
      <c r="A3109">
        <f t="shared" si="894"/>
        <v>702783.15599627828</v>
      </c>
      <c r="B3109">
        <f t="shared" si="911"/>
        <v>111851.41319853028</v>
      </c>
      <c r="C3109" t="str">
        <f t="shared" si="895"/>
        <v>-0.0957603747010491-0.0404562652441722i</v>
      </c>
      <c r="D3109" t="str">
        <f t="shared" si="896"/>
        <v>3.39782061539875-0.664651328353112i</v>
      </c>
      <c r="E3109" t="str">
        <f t="shared" si="897"/>
        <v>-6.23897930022907-67.2268033462427i</v>
      </c>
      <c r="F3109" t="str">
        <f t="shared" si="898"/>
        <v>2.89672453896337-1.53075104786735i</v>
      </c>
      <c r="G3109" t="str">
        <f t="shared" si="899"/>
        <v>0.995468804411563-0.0671614759737792i</v>
      </c>
      <c r="H3109" t="str">
        <f t="shared" si="900"/>
        <v>0.0781603651988991-13.1726903670504i</v>
      </c>
      <c r="I3109" t="str">
        <f t="shared" si="901"/>
        <v>-0.134988201470515-0.259156456206058i</v>
      </c>
      <c r="K3109" t="str">
        <f t="shared" si="902"/>
        <v>0.00225212414861906-0.00275421773342233i</v>
      </c>
      <c r="L3109" t="str">
        <f t="shared" si="903"/>
        <v>0.000833333333333333-0.00720827766923992i</v>
      </c>
      <c r="M3109" t="str">
        <f t="shared" si="904"/>
        <v>0.005-0.00253638861302666i</v>
      </c>
      <c r="N3109">
        <f t="shared" si="905"/>
        <v>22.902792068277108</v>
      </c>
      <c r="O3109">
        <f t="shared" si="906"/>
        <v>19.663045431930048</v>
      </c>
      <c r="P3109" s="3">
        <f t="shared" si="907"/>
        <v>-19.663045431930048</v>
      </c>
      <c r="Q3109" s="3">
        <f t="shared" si="908"/>
        <v>-157.09720793172289</v>
      </c>
      <c r="R3109">
        <f t="shared" si="909"/>
        <v>22.902792068277108</v>
      </c>
      <c r="S3109">
        <f t="shared" si="910"/>
        <v>111.85141319853028</v>
      </c>
      <c r="T3109">
        <f t="shared" si="893"/>
        <v>-19.663045431930048</v>
      </c>
    </row>
    <row r="3110" spans="1:20" x14ac:dyDescent="0.25">
      <c r="A3110">
        <f t="shared" si="894"/>
        <v>705453.73198906425</v>
      </c>
      <c r="B3110">
        <f t="shared" si="911"/>
        <v>112276.4485686847</v>
      </c>
      <c r="C3110" t="str">
        <f t="shared" si="895"/>
        <v>-0.0951496961265489-0.0401260771848799i</v>
      </c>
      <c r="D3110" t="str">
        <f t="shared" si="896"/>
        <v>3.39722336541915-0.666005469236713i</v>
      </c>
      <c r="E3110" t="str">
        <f t="shared" si="897"/>
        <v>-6.24217299994371-66.8979262496364i</v>
      </c>
      <c r="F3110" t="str">
        <f t="shared" si="898"/>
        <v>2.89662459812412-1.52643193174068i</v>
      </c>
      <c r="G3110" t="str">
        <f t="shared" si="899"/>
        <v>0.995434459417268-0.0674143636172571i</v>
      </c>
      <c r="H3110" t="str">
        <f t="shared" si="900"/>
        <v>0.0774560078622479-13.122284050967i</v>
      </c>
      <c r="I3110" t="str">
        <f t="shared" si="901"/>
        <v>-0.134095930006578-0.258149429625666i</v>
      </c>
      <c r="K3110" t="str">
        <f t="shared" si="902"/>
        <v>0.00224900858777466-0.00274887773632136i</v>
      </c>
      <c r="L3110" t="str">
        <f t="shared" si="903"/>
        <v>0.000833333333333333-0.00718098990759107i</v>
      </c>
      <c r="M3110" t="str">
        <f t="shared" si="904"/>
        <v>0.005-0.00252678682309889i</v>
      </c>
      <c r="N3110">
        <f t="shared" si="905"/>
        <v>22.865894294472042</v>
      </c>
      <c r="O3110">
        <f t="shared" si="906"/>
        <v>19.720975084601516</v>
      </c>
      <c r="P3110" s="3">
        <f t="shared" si="907"/>
        <v>-19.720975084601516</v>
      </c>
      <c r="Q3110" s="3">
        <f t="shared" si="908"/>
        <v>-157.13410570552796</v>
      </c>
      <c r="R3110">
        <f t="shared" si="909"/>
        <v>22.865894294472042</v>
      </c>
      <c r="S3110">
        <f t="shared" si="910"/>
        <v>112.2764485686847</v>
      </c>
      <c r="T3110">
        <f t="shared" si="893"/>
        <v>-19.720975084601516</v>
      </c>
    </row>
    <row r="3111" spans="1:20" x14ac:dyDescent="0.25">
      <c r="A3111">
        <f t="shared" si="894"/>
        <v>708134.45617062273</v>
      </c>
      <c r="B3111">
        <f t="shared" si="911"/>
        <v>112703.09907324571</v>
      </c>
      <c r="C3111" t="str">
        <f t="shared" si="895"/>
        <v>-0.0945435869466667-0.0397983716226297i</v>
      </c>
      <c r="D3111" t="str">
        <f t="shared" si="896"/>
        <v>3.39662178004456-0.667367820121791i</v>
      </c>
      <c r="E3111" t="str">
        <f t="shared" si="897"/>
        <v>-6.24498339460247-66.5711461591626i</v>
      </c>
      <c r="F3111" t="str">
        <f t="shared" si="898"/>
        <v>2.89652390326625-1.52213467124884i</v>
      </c>
      <c r="G3111" t="str">
        <f t="shared" si="899"/>
        <v>0.995399855302023-0.067668185779835i</v>
      </c>
      <c r="H3111" t="str">
        <f t="shared" si="900"/>
        <v>0.0767575368214465-13.0720740002201i</v>
      </c>
      <c r="I3111" t="str">
        <f t="shared" si="901"/>
        <v>-0.133210447493692-0.257146366683461i</v>
      </c>
      <c r="K3111" t="str">
        <f t="shared" si="902"/>
        <v>0.00224588267419578-0.0027435569585105i</v>
      </c>
      <c r="L3111" t="str">
        <f t="shared" si="903"/>
        <v>0.000833333333333333-0.00715380544689286i</v>
      </c>
      <c r="M3111" t="str">
        <f t="shared" si="904"/>
        <v>0.005-0.00251722138184787i</v>
      </c>
      <c r="N3111">
        <f t="shared" si="905"/>
        <v>22.828787180702307</v>
      </c>
      <c r="O3111">
        <f t="shared" si="906"/>
        <v>19.77885183955334</v>
      </c>
      <c r="P3111" s="3">
        <f t="shared" si="907"/>
        <v>-19.77885183955334</v>
      </c>
      <c r="Q3111" s="3">
        <f t="shared" si="908"/>
        <v>-157.17121281929769</v>
      </c>
      <c r="R3111">
        <f t="shared" si="909"/>
        <v>22.828787180702307</v>
      </c>
      <c r="S3111">
        <f t="shared" si="910"/>
        <v>112.70309907324571</v>
      </c>
      <c r="T3111">
        <f t="shared" si="893"/>
        <v>-19.77885183955334</v>
      </c>
    </row>
    <row r="3112" spans="1:20" x14ac:dyDescent="0.25">
      <c r="A3112">
        <f t="shared" si="894"/>
        <v>710825.36710407108</v>
      </c>
      <c r="B3112">
        <f t="shared" si="911"/>
        <v>113131.37084972404</v>
      </c>
      <c r="C3112" t="str">
        <f t="shared" si="895"/>
        <v>-0.0939420024678897-0.0394731202883434i</v>
      </c>
      <c r="D3112" t="str">
        <f t="shared" si="896"/>
        <v>3.39601582939473-0.66873838565706i</v>
      </c>
      <c r="E3112" t="str">
        <f t="shared" si="897"/>
        <v>-6.24742006023204-66.2464448127341i</v>
      </c>
      <c r="F3112" t="str">
        <f t="shared" si="898"/>
        <v>2.89642244875421-1.51785920341103i</v>
      </c>
      <c r="G3112" t="str">
        <f t="shared" si="899"/>
        <v>0.995364990129157-0.0679229457130654i</v>
      </c>
      <c r="H3112" t="str">
        <f t="shared" si="900"/>
        <v>0.0760649059915946-13.0220594111248i</v>
      </c>
      <c r="I3112" t="str">
        <f t="shared" si="901"/>
        <v>-0.132331701607813-0.256147250159822i</v>
      </c>
      <c r="K3112" t="str">
        <f t="shared" si="902"/>
        <v>0.00224274643226842-0.00273825521391757i</v>
      </c>
      <c r="L3112" t="str">
        <f t="shared" si="903"/>
        <v>0.000833333333333333-0.00712672389608771i</v>
      </c>
      <c r="M3112" t="str">
        <f t="shared" si="904"/>
        <v>0.005-0.00250769215167151i</v>
      </c>
      <c r="N3112">
        <f t="shared" si="905"/>
        <v>22.791467265857762</v>
      </c>
      <c r="O3112">
        <f t="shared" si="906"/>
        <v>19.836676490415886</v>
      </c>
      <c r="P3112" s="3">
        <f t="shared" si="907"/>
        <v>-19.836676490415886</v>
      </c>
      <c r="Q3112" s="3">
        <f t="shared" si="908"/>
        <v>-157.20853273414224</v>
      </c>
      <c r="R3112">
        <f t="shared" si="909"/>
        <v>22.791467265857762</v>
      </c>
      <c r="S3112">
        <f t="shared" si="910"/>
        <v>113.13137084972405</v>
      </c>
      <c r="T3112">
        <f t="shared" si="893"/>
        <v>-19.836676490415886</v>
      </c>
    </row>
    <row r="3113" spans="1:20" x14ac:dyDescent="0.25">
      <c r="A3113">
        <f t="shared" si="894"/>
        <v>713526.50349906657</v>
      </c>
      <c r="B3113">
        <f t="shared" si="911"/>
        <v>113561.270058953</v>
      </c>
      <c r="C3113" t="str">
        <f t="shared" si="895"/>
        <v>-0.0933448984671224-0.0391502954354632i</v>
      </c>
      <c r="D3113" t="str">
        <f t="shared" si="896"/>
        <v>3.39540548340716-0.670117170451896i</v>
      </c>
      <c r="E3113" t="str">
        <f t="shared" si="897"/>
        <v>-6.24949236642885-65.9238041357348i</v>
      </c>
      <c r="F3113" t="str">
        <f t="shared" si="898"/>
        <v>2.89632022891116-1.51360546554681i</v>
      </c>
      <c r="G3113" t="str">
        <f t="shared" si="899"/>
        <v>0.9953298619478-0.0681786466774869i</v>
      </c>
      <c r="H3113" t="str">
        <f t="shared" si="900"/>
        <v>0.0753780696574998-12.9722394837568i</v>
      </c>
      <c r="I3113" t="str">
        <f t="shared" si="901"/>
        <v>-0.131459640434338-0.255152062924711i</v>
      </c>
      <c r="K3113" t="str">
        <f t="shared" si="902"/>
        <v>0.00223959988725013-0.0027329723168415i</v>
      </c>
      <c r="L3113" t="str">
        <f t="shared" si="903"/>
        <v>0.000833333333333333-0.00709974486559844i</v>
      </c>
      <c r="M3113" t="str">
        <f t="shared" si="904"/>
        <v>0.005-0.00249819899548866i</v>
      </c>
      <c r="N3113">
        <f t="shared" si="905"/>
        <v>22.753931153293081</v>
      </c>
      <c r="O3113">
        <f t="shared" si="906"/>
        <v>19.894449828815802</v>
      </c>
      <c r="P3113" s="3">
        <f t="shared" si="907"/>
        <v>-19.894449828815802</v>
      </c>
      <c r="Q3113" s="3">
        <f t="shared" si="908"/>
        <v>-157.24606884670692</v>
      </c>
      <c r="R3113">
        <f t="shared" si="909"/>
        <v>22.753931153293081</v>
      </c>
      <c r="S3113">
        <f t="shared" si="910"/>
        <v>113.561270058953</v>
      </c>
      <c r="T3113">
        <f t="shared" si="893"/>
        <v>-19.894449828815802</v>
      </c>
    </row>
    <row r="3114" spans="1:20" x14ac:dyDescent="0.25">
      <c r="A3114">
        <f t="shared" si="894"/>
        <v>716237.90421236306</v>
      </c>
      <c r="B3114">
        <f t="shared" si="911"/>
        <v>113992.80288517702</v>
      </c>
      <c r="C3114" t="str">
        <f t="shared" si="895"/>
        <v>-0.0927522311876653-0.0388298698293515i</v>
      </c>
      <c r="D3114" t="str">
        <f t="shared" si="896"/>
        <v>3.39479071183647-0.671504179074869i</v>
      </c>
      <c r="E3114" t="str">
        <f t="shared" si="897"/>
        <v>-6.25120948075298-65.6032062392455i</v>
      </c>
      <c r="F3114" t="str">
        <f t="shared" si="898"/>
        <v>2.89621723801865-1.50937339527512i</v>
      </c>
      <c r="G3114" t="str">
        <f t="shared" si="899"/>
        <v>0.995294468792786-0.0684352919426211i</v>
      </c>
      <c r="H3114" t="str">
        <f t="shared" si="900"/>
        <v>0.0746969824702402-12.9226134219297i</v>
      </c>
      <c r="I3114" t="str">
        <f t="shared" si="901"/>
        <v>-0.130594212464805-0.254160787937034i</v>
      </c>
      <c r="K3114" t="str">
        <f t="shared" si="902"/>
        <v>0.00223644306527273-0.00272770808195986i</v>
      </c>
      <c r="L3114" t="str">
        <f t="shared" si="903"/>
        <v>0.000833333333333333-0.00707286796732265i</v>
      </c>
      <c r="M3114" t="str">
        <f t="shared" si="904"/>
        <v>0.005-0.00248874177673705i</v>
      </c>
      <c r="N3114">
        <f t="shared" si="905"/>
        <v>22.716175510150862</v>
      </c>
      <c r="O3114">
        <f t="shared" si="906"/>
        <v>19.952172644333647</v>
      </c>
      <c r="P3114" s="3">
        <f t="shared" si="907"/>
        <v>-19.952172644333647</v>
      </c>
      <c r="Q3114" s="3">
        <f t="shared" si="908"/>
        <v>-157.28382448984914</v>
      </c>
      <c r="R3114">
        <f t="shared" si="909"/>
        <v>22.716175510150862</v>
      </c>
      <c r="S3114">
        <f t="shared" si="910"/>
        <v>113.99280288517703</v>
      </c>
      <c r="T3114">
        <f t="shared" si="893"/>
        <v>-19.952172644333647</v>
      </c>
    </row>
    <row r="3115" spans="1:20" x14ac:dyDescent="0.25">
      <c r="A3115">
        <f t="shared" si="894"/>
        <v>718959.60824837</v>
      </c>
      <c r="B3115">
        <f t="shared" si="911"/>
        <v>114425.9755361407</v>
      </c>
      <c r="C3115" t="str">
        <f t="shared" si="895"/>
        <v>-0.0921639573351917-0.0385118167369063i</v>
      </c>
      <c r="D3115" t="str">
        <f t="shared" si="896"/>
        <v>3.3941714842535-0.6728994160522i</v>
      </c>
      <c r="E3115" t="str">
        <f t="shared" si="897"/>
        <v>-6.25258037302284-65.2846334182707i</v>
      </c>
      <c r="F3115" t="str">
        <f t="shared" si="898"/>
        <v>2.89611347031632-1.50516293051315i</v>
      </c>
      <c r="G3115" t="str">
        <f t="shared" si="899"/>
        <v>0.995258808684555-0.0686928847869683i</v>
      </c>
      <c r="H3115" t="str">
        <f t="shared" si="900"/>
        <v>0.0740215994437625-12.873180433173i</v>
      </c>
      <c r="I3115" t="str">
        <f t="shared" si="901"/>
        <v>-0.129735366593595-0.253173408244018i</v>
      </c>
      <c r="K3115" t="str">
        <f t="shared" si="902"/>
        <v>0.00223327599334486-0.0027224623243368i</v>
      </c>
      <c r="L3115" t="str">
        <f t="shared" si="903"/>
        <v>0.000833333333333333-0.00704609281462706i</v>
      </c>
      <c r="M3115" t="str">
        <f t="shared" si="904"/>
        <v>0.005-0.00247932035937144i</v>
      </c>
      <c r="N3115">
        <f t="shared" si="905"/>
        <v>22.678197066690132</v>
      </c>
      <c r="O3115">
        <f t="shared" si="906"/>
        <v>20.009845724463013</v>
      </c>
      <c r="P3115" s="3">
        <f t="shared" si="907"/>
        <v>-20.009845724463013</v>
      </c>
      <c r="Q3115" s="3">
        <f t="shared" si="908"/>
        <v>-157.32180293330987</v>
      </c>
      <c r="R3115">
        <f t="shared" si="909"/>
        <v>22.678197066690132</v>
      </c>
      <c r="S3115">
        <f t="shared" si="910"/>
        <v>114.4259755361407</v>
      </c>
      <c r="T3115">
        <f t="shared" si="893"/>
        <v>-20.009845724463013</v>
      </c>
    </row>
    <row r="3116" spans="1:20" x14ac:dyDescent="0.25">
      <c r="A3116">
        <f t="shared" si="894"/>
        <v>721691.65475971391</v>
      </c>
      <c r="B3116">
        <f t="shared" si="911"/>
        <v>114860.79424317804</v>
      </c>
      <c r="C3116" t="str">
        <f t="shared" si="895"/>
        <v>-0.0915800340737271-0.0381961099163949i</v>
      </c>
      <c r="D3116" t="str">
        <f t="shared" si="896"/>
        <v>3.39354777004467-0.674302885866276i</v>
      </c>
      <c r="E3116" t="str">
        <f t="shared" si="897"/>
        <v>-6.25361381951754-64.9680681499669i</v>
      </c>
      <c r="F3116" t="str">
        <f t="shared" si="898"/>
        <v>2.89600892000164-1.50097400947537i</v>
      </c>
      <c r="G3116" t="str">
        <f t="shared" si="899"/>
        <v>0.995222879629046-0.0689514284980045i</v>
      </c>
      <c r="H3116" t="str">
        <f t="shared" si="900"/>
        <v>0.073351875951509-12.8239397287092i</v>
      </c>
      <c r="I3116" t="str">
        <f t="shared" si="901"/>
        <v>-0.128883052114682-0.252189906980586i</v>
      </c>
      <c r="K3116" t="str">
        <f t="shared" si="902"/>
        <v>0.00223009869935446-0.00271723485943088i</v>
      </c>
      <c r="L3116" t="str">
        <f t="shared" si="903"/>
        <v>0.000833333333333333-0.00701941902234212i</v>
      </c>
      <c r="M3116" t="str">
        <f t="shared" si="904"/>
        <v>0.005-0.00246993460786157i</v>
      </c>
      <c r="N3116">
        <f t="shared" si="905"/>
        <v>22.639992615623981</v>
      </c>
      <c r="O3116">
        <f t="shared" si="906"/>
        <v>20.067469854570525</v>
      </c>
      <c r="P3116" s="3">
        <f t="shared" si="907"/>
        <v>-20.067469854570525</v>
      </c>
      <c r="Q3116" s="3">
        <f t="shared" si="908"/>
        <v>-157.36000738437602</v>
      </c>
      <c r="R3116">
        <f t="shared" si="909"/>
        <v>22.639992615623981</v>
      </c>
      <c r="S3116">
        <f t="shared" si="910"/>
        <v>114.86079424317803</v>
      </c>
      <c r="T3116">
        <f t="shared" ref="T3116:T3179" si="912">P3116</f>
        <v>-20.067469854570525</v>
      </c>
    </row>
    <row r="3117" spans="1:20" x14ac:dyDescent="0.25">
      <c r="A3117">
        <f t="shared" ref="A3117:A3180" si="913">2*PI()*B3117</f>
        <v>724434.08304780081</v>
      </c>
      <c r="B3117">
        <f t="shared" si="911"/>
        <v>115297.26526130212</v>
      </c>
      <c r="C3117" t="str">
        <f t="shared" ref="C3117:C3180" si="914">IMPRODUCT(D3117,E3117,$C$40,,K3117,$C$41)</f>
        <v>-0.0910004190216352-0.0378827236074993i</v>
      </c>
      <c r="D3117" t="str">
        <f t="shared" ref="D3117:D3180" si="915">IMDIV(IMPRODUCT($C$37,$C$38,COMPLEX(1,A3117/$C$38)),IMSUM(-1*A3117*A3117/$C$39,COMPLEX(0,1*A3117)))</f>
        <v>3.39291953841121-0.675714592954099i</v>
      </c>
      <c r="E3117" t="str">
        <f t="shared" ref="E3117:E3180" si="916">IMDIV(IMPRODUCT(IMSUM(F3117,G3117),$C$29,H3117),IMSUM(1,I3117))</f>
        <v>-6.25431840708913-64.6534930918779i</v>
      </c>
      <c r="F3117" t="str">
        <f t="shared" ref="F3117:F3180" si="917">IMDIV(IMPRODUCT($C$14,$C$15,COMPLEX(1,A3117/$C$15)),IMSUM(-1*A3117*A3117/$C$16,COMPLEX(0,A3117)))</f>
        <v>2.89590358122959-1.49680657067246i</v>
      </c>
      <c r="G3117" t="str">
        <f t="shared" ref="G3117:G3180" si="918">IMDIV(1,COMPLEX(1,A3117*$C$9*$C$10))</f>
        <v>0.995186679617602-0.0692109263721756i</v>
      </c>
      <c r="H3117" t="str">
        <f t="shared" ref="H3117:H3180" si="919">IMDIV($C$3,IMSUM(K3117,COMPLEX(0,$C$28*A3117)))</f>
        <v>0.0726877677230885-12.7748905234322i</v>
      </c>
      <c r="I3117" t="str">
        <f t="shared" ref="I3117:I3180" si="920">IMPRODUCT(F3117,$C$29,H3117,$C$31)</f>
        <v>-0.128037218718397-0.251210267368743i</v>
      </c>
      <c r="K3117" t="str">
        <f t="shared" ref="K3117:K3180" si="921">IF($C$26&lt;=0,IMDIV(1,IMSUM(IMDIV(1,L3117),1/$C$18)),IMDIV(1,IMSUM(IMDIV(1,L3117),1/$C$18,IMDIV(1,M3117))))</f>
        <v>0.00222691121207116-0.00271202550310295i</v>
      </c>
      <c r="L3117" t="str">
        <f t="shared" ref="L3117:L3180" si="922">IMSUM($C$21/$C$22,IMDIV(1,COMPLEX(0,$C$20*$C$22*A3117)))</f>
        <v>0.000833333333333333-0.00699284620675647i</v>
      </c>
      <c r="M3117" t="str">
        <f t="shared" ref="M3117:M3180" si="923">IMSUM($C$25/$C$26,IMDIV(1,COMPLEX(0,$C$24*$C$26*A3117)))</f>
        <v>0.005-0.00246058438719025i</v>
      </c>
      <c r="N3117">
        <f t="shared" ref="N3117:N3180" si="924">ABS(R3117)</f>
        <v>22.601559011464303</v>
      </c>
      <c r="O3117">
        <f t="shared" ref="O3117:O3180" si="925">ABS(P3117)</f>
        <v>20.125045817856652</v>
      </c>
      <c r="P3117" s="3">
        <f t="shared" ref="P3117:P3180" si="926">20*LOG10(IMABS(C3117))</f>
        <v>-20.125045817856652</v>
      </c>
      <c r="Q3117" s="3">
        <f t="shared" ref="Q3117:Q3180" si="927">IMARGUMENT(C3117)*180/PI()</f>
        <v>-157.3984409885357</v>
      </c>
      <c r="R3117">
        <f t="shared" ref="R3117:R3180" si="928">IF(Q3117&lt;0,Q3117+180,Q3117-180)</f>
        <v>22.601559011464303</v>
      </c>
      <c r="S3117">
        <f t="shared" ref="S3117:S3180" si="929">B3117/1000</f>
        <v>115.29726526130212</v>
      </c>
      <c r="T3117">
        <f t="shared" si="912"/>
        <v>-20.125045817856652</v>
      </c>
    </row>
    <row r="3118" spans="1:20" x14ac:dyDescent="0.25">
      <c r="A3118">
        <f t="shared" si="913"/>
        <v>727186.93256338243</v>
      </c>
      <c r="B3118">
        <f t="shared" ref="B3118:B3181" si="930">B3117*(1+B$42)</f>
        <v>115735.39486929507</v>
      </c>
      <c r="C3118" t="str">
        <f t="shared" si="914"/>
        <v>-0.0904250702476108-0.0375716325215665i</v>
      </c>
      <c r="D3118" t="str">
        <f t="shared" si="915"/>
        <v>3.39228675836844-0.677134541705753i</v>
      </c>
      <c r="E3118" t="str">
        <f t="shared" si="916"/>
        <v>-6.25470253718241-64.340891080173i</v>
      </c>
      <c r="F3118" t="str">
        <f t="shared" si="917"/>
        <v>2.8957974481124-1.49266055291027i</v>
      </c>
      <c r="G3118" t="str">
        <f t="shared" si="918"/>
        <v>0.995150206626861-0.0694713817148931i</v>
      </c>
      <c r="H3118" t="str">
        <f t="shared" si="919"/>
        <v>0.072029230840975-12.7260320358849i</v>
      </c>
      <c r="I3118" t="str">
        <f t="shared" si="920"/>
        <v>-0.127197816488228-0.250234472716959i</v>
      </c>
      <c r="K3118" t="str">
        <f t="shared" si="921"/>
        <v>0.0022237135611485-0.00270683407162431i</v>
      </c>
      <c r="L3118" t="str">
        <f t="shared" si="922"/>
        <v>0.000833333333333333-0.00696637398561113i</v>
      </c>
      <c r="M3118" t="str">
        <f t="shared" si="923"/>
        <v>0.005-0.00245126956285141i</v>
      </c>
      <c r="N3118">
        <f t="shared" si="924"/>
        <v>22.562893169873007</v>
      </c>
      <c r="O3118">
        <f t="shared" si="925"/>
        <v>20.182574395317406</v>
      </c>
      <c r="P3118" s="3">
        <f t="shared" si="926"/>
        <v>-20.182574395317406</v>
      </c>
      <c r="Q3118" s="3">
        <f t="shared" si="927"/>
        <v>-157.43710683012699</v>
      </c>
      <c r="R3118">
        <f t="shared" si="928"/>
        <v>22.562893169873007</v>
      </c>
      <c r="S3118">
        <f t="shared" si="929"/>
        <v>115.73539486929506</v>
      </c>
      <c r="T3118">
        <f t="shared" si="912"/>
        <v>-20.182574395317406</v>
      </c>
    </row>
    <row r="3119" spans="1:20" x14ac:dyDescent="0.25">
      <c r="A3119">
        <f t="shared" si="913"/>
        <v>729950.24290712329</v>
      </c>
      <c r="B3119">
        <f t="shared" si="930"/>
        <v>116175.18936979839</v>
      </c>
      <c r="C3119" t="str">
        <f t="shared" si="914"/>
        <v>-0.0898539462666773-0.0372628118320583i</v>
      </c>
      <c r="D3119" t="str">
        <f t="shared" si="915"/>
        <v>3.39164939874496-0.678562736462827i</v>
      </c>
      <c r="E3119" t="str">
        <f t="shared" si="916"/>
        <v>-6.25477442977136-64.0302451278922i</v>
      </c>
      <c r="F3119" t="str">
        <f t="shared" si="917"/>
        <v>2.89569051471917-1.4885358952888i</v>
      </c>
      <c r="G3119" t="str">
        <f t="shared" si="918"/>
        <v>0.995113458618661-0.0697327978405285i</v>
      </c>
      <c r="H3119" t="str">
        <f t="shared" si="919"/>
        <v>0.0713762217372405-12.6773634882379i</v>
      </c>
      <c r="I3119" t="str">
        <f t="shared" si="920"/>
        <v>-0.126364795897645-0.249262506419569i</v>
      </c>
      <c r="K3119" t="str">
        <f t="shared" si="921"/>
        <v>0.00222050577712604-0.00270166038168471i</v>
      </c>
      <c r="L3119" t="str">
        <f t="shared" si="922"/>
        <v>0.000833333333333333-0.0069400019780944i</v>
      </c>
      <c r="M3119" t="str">
        <f t="shared" si="923"/>
        <v>0.005-0.00244199000084819i</v>
      </c>
      <c r="N3119">
        <f t="shared" si="924"/>
        <v>22.523992067019492</v>
      </c>
      <c r="O3119">
        <f t="shared" si="925"/>
        <v>20.240056365707289</v>
      </c>
      <c r="P3119" s="3">
        <f t="shared" si="926"/>
        <v>-20.240056365707289</v>
      </c>
      <c r="Q3119" s="3">
        <f t="shared" si="927"/>
        <v>-157.47600793298051</v>
      </c>
      <c r="R3119">
        <f t="shared" si="928"/>
        <v>22.523992067019492</v>
      </c>
      <c r="S3119">
        <f t="shared" si="929"/>
        <v>116.17518936979839</v>
      </c>
      <c r="T3119">
        <f t="shared" si="912"/>
        <v>-20.240056365707289</v>
      </c>
    </row>
    <row r="3120" spans="1:20" x14ac:dyDescent="0.25">
      <c r="A3120">
        <f t="shared" si="913"/>
        <v>732724.05383017042</v>
      </c>
      <c r="B3120">
        <f t="shared" si="930"/>
        <v>116616.65508940363</v>
      </c>
      <c r="C3120" t="str">
        <f t="shared" si="914"/>
        <v>-0.0892870060361976-0.0369562371652055i</v>
      </c>
      <c r="D3120" t="str">
        <f t="shared" si="915"/>
        <v>3.39100742818202-0.679999181516844i</v>
      </c>
      <c r="E3120" t="str">
        <f t="shared" si="916"/>
        <v>-6.25454212720604-63.7215384231965i</v>
      </c>
      <c r="F3120" t="str">
        <f t="shared" si="917"/>
        <v>2.89558277507564-1.48443253720115i</v>
      </c>
      <c r="G3120" t="str">
        <f t="shared" si="918"/>
        <v>0.995076433539925-0.0699951780724073i</v>
      </c>
      <c r="H3120" t="str">
        <f t="shared" si="919"/>
        <v>0.0707286971903235-12.6288841062676i</v>
      </c>
      <c r="I3120" t="str">
        <f t="shared" si="920"/>
        <v>-0.125538107806949-0.24829435195617i</v>
      </c>
      <c r="K3120" t="str">
        <f t="shared" si="921"/>
        <v>0.00221728789143141-0.00269650425040057i</v>
      </c>
      <c r="L3120" t="str">
        <f t="shared" si="922"/>
        <v>0.000833333333333333-0.006913729804836i</v>
      </c>
      <c r="M3120" t="str">
        <f t="shared" si="923"/>
        <v>0.005-0.00243274556769096i</v>
      </c>
      <c r="N3120">
        <f t="shared" si="924"/>
        <v>22.484852738948263</v>
      </c>
      <c r="O3120">
        <f t="shared" si="925"/>
        <v>20.297492505502511</v>
      </c>
      <c r="P3120" s="3">
        <f t="shared" si="926"/>
        <v>-20.297492505502511</v>
      </c>
      <c r="Q3120" s="3">
        <f t="shared" si="927"/>
        <v>-157.51514726105174</v>
      </c>
      <c r="R3120">
        <f t="shared" si="928"/>
        <v>22.484852738948263</v>
      </c>
      <c r="S3120">
        <f t="shared" si="929"/>
        <v>116.61665508940364</v>
      </c>
      <c r="T3120">
        <f t="shared" si="912"/>
        <v>-20.297492505502511</v>
      </c>
    </row>
    <row r="3121" spans="1:20" x14ac:dyDescent="0.25">
      <c r="A3121">
        <f t="shared" si="913"/>
        <v>735508.4052347251</v>
      </c>
      <c r="B3121">
        <f t="shared" si="930"/>
        <v>117059.79837874338</v>
      </c>
      <c r="C3121" t="str">
        <f t="shared" si="914"/>
        <v>-0.0887242089518941-0.0366518845908492i</v>
      </c>
      <c r="D3121" t="str">
        <f t="shared" si="915"/>
        <v>3.39036081513271-0.681443881107685i</v>
      </c>
      <c r="E3121" t="str">
        <f t="shared" si="916"/>
        <v>-6.25401349797851-63.4147543276253i</v>
      </c>
      <c r="F3121" t="str">
        <f t="shared" si="917"/>
        <v>2.89547422316388-1.48035041833252i</v>
      </c>
      <c r="G3121" t="str">
        <f t="shared" si="918"/>
        <v>0.99503912932257-0.0702585257428025i</v>
      </c>
      <c r="H3121" t="str">
        <f t="shared" si="919"/>
        <v>0.0700866143218331-12.5805931193348i</v>
      </c>
      <c r="I3121" t="str">
        <f t="shared" si="920"/>
        <v>-0.124717703460155-0.247329992891027i</v>
      </c>
      <c r="K3121" t="str">
        <f t="shared" si="921"/>
        <v>0.00221405993638224-0.00269136549532326i</v>
      </c>
      <c r="L3121" t="str">
        <f t="shared" si="922"/>
        <v>0.000833333333333333-0.00688755708790197i</v>
      </c>
      <c r="M3121" t="str">
        <f t="shared" si="923"/>
        <v>0.005-0.00242353613039546i</v>
      </c>
      <c r="N3121">
        <f t="shared" si="924"/>
        <v>22.445472280950383</v>
      </c>
      <c r="O3121">
        <f t="shared" si="925"/>
        <v>20.354883588865388</v>
      </c>
      <c r="P3121" s="3">
        <f t="shared" si="926"/>
        <v>-20.354883588865388</v>
      </c>
      <c r="Q3121" s="3">
        <f t="shared" si="927"/>
        <v>-157.55452771904962</v>
      </c>
      <c r="R3121">
        <f t="shared" si="928"/>
        <v>22.445472280950383</v>
      </c>
      <c r="S3121">
        <f t="shared" si="929"/>
        <v>117.05979837874338</v>
      </c>
      <c r="T3121">
        <f t="shared" si="912"/>
        <v>-20.354883588865388</v>
      </c>
    </row>
    <row r="3122" spans="1:20" x14ac:dyDescent="0.25">
      <c r="A3122">
        <f t="shared" si="913"/>
        <v>738303.3371746171</v>
      </c>
      <c r="B3122">
        <f t="shared" si="930"/>
        <v>117504.6256125826</v>
      </c>
      <c r="C3122" t="str">
        <f t="shared" si="914"/>
        <v>-0.0881655148438799-0.0363497306134746i</v>
      </c>
      <c r="D3122" t="str">
        <f t="shared" si="915"/>
        <v>3.38970952786129-0.682896839421954i</v>
      </c>
      <c r="E3122" t="str">
        <f t="shared" si="916"/>
        <v>-6.25319624040607-63.1098763743609i</v>
      </c>
      <c r="F3122" t="str">
        <f t="shared" si="917"/>
        <v>2.89536485292194-1.47628947865914i</v>
      </c>
      <c r="G3122" t="str">
        <f t="shared" si="918"/>
        <v>0.99500154388339-0.0705228441929283i</v>
      </c>
      <c r="H3122" t="str">
        <f t="shared" si="919"/>
        <v>0.0694499305933804-12.5324897603636i</v>
      </c>
      <c r="I3122" t="str">
        <f t="shared" si="920"/>
        <v>-0.123903534481888-0.246369412872488i</v>
      </c>
      <c r="K3122" t="str">
        <f t="shared" si="921"/>
        <v>0.00221082194518794-0.00268624393444741i</v>
      </c>
      <c r="L3122" t="str">
        <f t="shared" si="922"/>
        <v>0.000833333333333333-0.00686148345078901i</v>
      </c>
      <c r="M3122" t="str">
        <f t="shared" si="923"/>
        <v>0.005-0.00241436155648083i</v>
      </c>
      <c r="N3122">
        <f t="shared" si="924"/>
        <v>22.405847846943544</v>
      </c>
      <c r="O3122">
        <f t="shared" si="925"/>
        <v>20.412230387609437</v>
      </c>
      <c r="P3122" s="3">
        <f t="shared" si="926"/>
        <v>-20.412230387609437</v>
      </c>
      <c r="Q3122" s="3">
        <f t="shared" si="927"/>
        <v>-157.59415215305646</v>
      </c>
      <c r="R3122">
        <f t="shared" si="928"/>
        <v>22.405847846943544</v>
      </c>
      <c r="S3122">
        <f t="shared" si="929"/>
        <v>117.5046256125826</v>
      </c>
      <c r="T3122">
        <f t="shared" si="912"/>
        <v>-20.412230387609437</v>
      </c>
    </row>
    <row r="3123" spans="1:20" x14ac:dyDescent="0.25">
      <c r="A3123">
        <f t="shared" si="913"/>
        <v>741108.88985588064</v>
      </c>
      <c r="B3123">
        <f t="shared" si="930"/>
        <v>117951.14318991042</v>
      </c>
      <c r="C3123" t="str">
        <f t="shared" si="914"/>
        <v>-0.0876108839727049-0.0360497521634274i</v>
      </c>
      <c r="D3123" t="str">
        <f t="shared" si="915"/>
        <v>3.38905353444244-0.684358060591387i</v>
      </c>
      <c r="E3123" t="str">
        <f t="shared" si="916"/>
        <v>-6.2520978862341-62.8068882665024i</v>
      </c>
      <c r="F3123" t="str">
        <f t="shared" si="917"/>
        <v>2.89525465824359-1.47224965844727i</v>
      </c>
      <c r="G3123" t="str">
        <f t="shared" si="918"/>
        <v>0.99496367512396-0.0707881367729323i</v>
      </c>
      <c r="H3123" t="str">
        <f t="shared" si="919"/>
        <v>0.0688186038034458-12.4845732658204i</v>
      </c>
      <c r="I3123" t="str">
        <f t="shared" si="920"/>
        <v>-0.123095552874327-0.245412595632397i</v>
      </c>
      <c r="K3123" t="str">
        <f t="shared" si="921"/>
        <v>0.0022075739519513-0.00268113938621931i</v>
      </c>
      <c r="L3123" t="str">
        <f t="shared" si="922"/>
        <v>0.000833333333333333-0.00683550851841899i</v>
      </c>
      <c r="M3123" t="str">
        <f t="shared" si="923"/>
        <v>0.005-0.00240522171396775i</v>
      </c>
      <c r="N3123">
        <f t="shared" si="924"/>
        <v>22.365976648857867</v>
      </c>
      <c r="O3123">
        <f t="shared" si="925"/>
        <v>20.469533671165205</v>
      </c>
      <c r="P3123" s="3">
        <f t="shared" si="926"/>
        <v>-20.469533671165205</v>
      </c>
      <c r="Q3123" s="3">
        <f t="shared" si="927"/>
        <v>-157.63402335114213</v>
      </c>
      <c r="R3123">
        <f t="shared" si="928"/>
        <v>22.365976648857867</v>
      </c>
      <c r="S3123">
        <f t="shared" si="929"/>
        <v>117.95114318991043</v>
      </c>
      <c r="T3123">
        <f t="shared" si="912"/>
        <v>-20.469533671165205</v>
      </c>
    </row>
    <row r="3124" spans="1:20" x14ac:dyDescent="0.25">
      <c r="A3124">
        <f t="shared" si="913"/>
        <v>743925.10363733303</v>
      </c>
      <c r="B3124">
        <f t="shared" si="930"/>
        <v>118399.35753403208</v>
      </c>
      <c r="C3124" t="str">
        <f t="shared" si="914"/>
        <v>-0.0870602770254119-0.0357519265883091i</v>
      </c>
      <c r="D3124" t="str">
        <f t="shared" si="915"/>
        <v>3.38839280276057-0.685827548691206i</v>
      </c>
      <c r="E3124" t="str">
        <f t="shared" si="916"/>
        <v>-6.25072580416292-62.5057738753428i</v>
      </c>
      <c r="F3124" t="str">
        <f t="shared" si="917"/>
        <v>2.895143632978-1.46823089825221i</v>
      </c>
      <c r="G3124" t="str">
        <f t="shared" si="918"/>
        <v>0.994925520930521-0.0710544068418879i</v>
      </c>
      <c r="H3124" t="str">
        <f t="shared" si="919"/>
        <v>0.068192592084277-12.4368428756926i</v>
      </c>
      <c r="I3124" t="str">
        <f t="shared" si="920"/>
        <v>-0.122293711014151-0.244459524985516i</v>
      </c>
      <c r="K3124" t="str">
        <f t="shared" si="921"/>
        <v>0.0022043159916701-0.00267605166954537i</v>
      </c>
      <c r="L3124" t="str">
        <f t="shared" si="922"/>
        <v>0.000833333333333333-0.00680963191713386i</v>
      </c>
      <c r="M3124" t="str">
        <f t="shared" si="923"/>
        <v>0.005-0.00239611647137652i</v>
      </c>
      <c r="N3124">
        <f t="shared" si="924"/>
        <v>22.325855956027482</v>
      </c>
      <c r="O3124">
        <f t="shared" si="925"/>
        <v>20.526794206547223</v>
      </c>
      <c r="P3124" s="3">
        <f t="shared" si="926"/>
        <v>-20.526794206547223</v>
      </c>
      <c r="Q3124" s="3">
        <f t="shared" si="927"/>
        <v>-157.67414404397252</v>
      </c>
      <c r="R3124">
        <f t="shared" si="928"/>
        <v>22.325855956027482</v>
      </c>
      <c r="S3124">
        <f t="shared" si="929"/>
        <v>118.39935753403208</v>
      </c>
      <c r="T3124">
        <f t="shared" si="912"/>
        <v>-20.526794206547223</v>
      </c>
    </row>
    <row r="3125" spans="1:20" x14ac:dyDescent="0.25">
      <c r="A3125">
        <f t="shared" si="913"/>
        <v>746752.01903115492</v>
      </c>
      <c r="B3125">
        <f t="shared" si="930"/>
        <v>118849.27509266141</v>
      </c>
      <c r="C3125" t="str">
        <f t="shared" si="914"/>
        <v>-0.0865136551116109-0.0354562316445547i</v>
      </c>
      <c r="D3125" t="str">
        <f t="shared" si="915"/>
        <v>3.38772730050901-0.687305307738456i</v>
      </c>
      <c r="E3125" t="str">
        <f t="shared" si="916"/>
        <v>-6.24908720329486-62.2065172386598i</v>
      </c>
      <c r="F3125" t="str">
        <f t="shared" si="917"/>
        <v>2.89503177092941-1.4642331389172i</v>
      </c>
      <c r="G3125" t="str">
        <f t="shared" si="918"/>
        <v>0.994887079173881-0.071321657767786i</v>
      </c>
      <c r="H3125" t="str">
        <f t="shared" si="919"/>
        <v>0.0675718538988231-12.3892978334682i</v>
      </c>
      <c r="I3125" t="str">
        <f t="shared" si="920"/>
        <v>-0.121497961649528-0.243510184828955i</v>
      </c>
      <c r="K3125" t="str">
        <f t="shared" si="921"/>
        <v>0.00220104810023857-0.00267098060380071i</v>
      </c>
      <c r="L3125" t="str">
        <f t="shared" si="922"/>
        <v>0.000833333333333333-0.00678385327469006i</v>
      </c>
      <c r="M3125" t="str">
        <f t="shared" si="923"/>
        <v>0.005-0.00238704569772517i</v>
      </c>
      <c r="N3125">
        <f t="shared" si="924"/>
        <v>22.285483094591569</v>
      </c>
      <c r="O3125">
        <f t="shared" si="925"/>
        <v>20.5840127583213</v>
      </c>
      <c r="P3125" s="3">
        <f t="shared" si="926"/>
        <v>-20.5840127583213</v>
      </c>
      <c r="Q3125" s="3">
        <f t="shared" si="927"/>
        <v>-157.71451690540843</v>
      </c>
      <c r="R3125">
        <f t="shared" si="928"/>
        <v>22.285483094591569</v>
      </c>
      <c r="S3125">
        <f t="shared" si="929"/>
        <v>118.84927509266141</v>
      </c>
      <c r="T3125">
        <f t="shared" si="912"/>
        <v>-20.5840127583213</v>
      </c>
    </row>
    <row r="3126" spans="1:20" x14ac:dyDescent="0.25">
      <c r="A3126">
        <f t="shared" si="913"/>
        <v>749589.67670347344</v>
      </c>
      <c r="B3126">
        <f t="shared" si="930"/>
        <v>119300.90233801353</v>
      </c>
      <c r="C3126" t="str">
        <f t="shared" si="914"/>
        <v>-0.0859709797595695-0.0351626454891765i</v>
      </c>
      <c r="D3126" t="str">
        <f t="shared" si="915"/>
        <v>3.38705699518948-0.688791341690365i</v>
      </c>
      <c r="E3126" t="str">
        <f t="shared" si="916"/>
        <v>-6.24718913650988-61.909102559013i</v>
      </c>
      <c r="F3126" t="str">
        <f t="shared" si="917"/>
        <v>2.8949190658568-1.46025632157248i</v>
      </c>
      <c r="G3126" t="str">
        <f t="shared" si="918"/>
        <v>0.994848347709301-0.0715898929275263i</v>
      </c>
      <c r="H3126" t="str">
        <f t="shared" si="919"/>
        <v>0.0669563480376913-12.3419373861152i</v>
      </c>
      <c r="I3126" t="str">
        <f t="shared" si="920"/>
        <v>-0.120708257897121-0.242564559141601i</v>
      </c>
      <c r="K3126" t="str">
        <f t="shared" si="921"/>
        <v>0.00219777031444855-0.00266592600883767i</v>
      </c>
      <c r="L3126" t="str">
        <f t="shared" si="922"/>
        <v>0.000833333333333333-0.00675817222025308i</v>
      </c>
      <c r="M3126" t="str">
        <f t="shared" si="923"/>
        <v>0.005-0.00237800926252756i</v>
      </c>
      <c r="N3126">
        <f t="shared" si="924"/>
        <v>22.244855446897731</v>
      </c>
      <c r="O3126">
        <f t="shared" si="925"/>
        <v>20.641190088572735</v>
      </c>
      <c r="P3126" s="3">
        <f t="shared" si="926"/>
        <v>-20.641190088572735</v>
      </c>
      <c r="Q3126" s="3">
        <f t="shared" si="927"/>
        <v>-157.75514455310227</v>
      </c>
      <c r="R3126">
        <f t="shared" si="928"/>
        <v>22.244855446897731</v>
      </c>
      <c r="S3126">
        <f t="shared" si="929"/>
        <v>119.30090233801353</v>
      </c>
      <c r="T3126">
        <f t="shared" si="912"/>
        <v>-20.641190088572735</v>
      </c>
    </row>
    <row r="3127" spans="1:20" x14ac:dyDescent="0.25">
      <c r="A3127">
        <f t="shared" si="913"/>
        <v>752438.11747494666</v>
      </c>
      <c r="B3127">
        <f t="shared" si="930"/>
        <v>119754.24576689799</v>
      </c>
      <c r="C3127" t="str">
        <f t="shared" si="914"/>
        <v>-0.0854322129123196-0.0348711466716829i</v>
      </c>
      <c r="D3127" t="str">
        <f t="shared" si="915"/>
        <v>3.3863818541112-0.690285654442634i</v>
      </c>
      <c r="E3127" t="str">
        <f t="shared" si="916"/>
        <v>-6.24503850376636-61.6135142020518i</v>
      </c>
      <c r="F3127" t="str">
        <f t="shared" si="917"/>
        <v>2.89480551147364-1.45630038763424i</v>
      </c>
      <c r="G3127" t="str">
        <f t="shared" si="918"/>
        <v>0.994809324376392-0.0718591157069084i</v>
      </c>
      <c r="H3127" t="str">
        <f t="shared" si="919"/>
        <v>0.0663460336161478-12.294760784061i</v>
      </c>
      <c r="I3127" t="str">
        <f t="shared" si="920"/>
        <v>-0.119924553239127-0.241622631983561i</v>
      </c>
      <c r="K3127" t="str">
        <f t="shared" si="921"/>
        <v>0.00219448267199083-0.00266088770499456i</v>
      </c>
      <c r="L3127" t="str">
        <f t="shared" si="922"/>
        <v>0.000833333333333333-0.00673258838439243i</v>
      </c>
      <c r="M3127" t="str">
        <f t="shared" si="923"/>
        <v>0.005-0.00236900703579155i</v>
      </c>
      <c r="N3127">
        <f t="shared" si="924"/>
        <v>22.20397045091525</v>
      </c>
      <c r="O3127">
        <f t="shared" si="925"/>
        <v>20.698326956875071</v>
      </c>
      <c r="P3127" s="3">
        <f t="shared" si="926"/>
        <v>-20.698326956875071</v>
      </c>
      <c r="Q3127" s="3">
        <f t="shared" si="927"/>
        <v>-157.79602954908475</v>
      </c>
      <c r="R3127">
        <f t="shared" si="928"/>
        <v>22.20397045091525</v>
      </c>
      <c r="S3127">
        <f t="shared" si="929"/>
        <v>119.75424576689799</v>
      </c>
      <c r="T3127">
        <f t="shared" si="912"/>
        <v>-20.698326956875071</v>
      </c>
    </row>
    <row r="3128" spans="1:20" x14ac:dyDescent="0.25">
      <c r="A3128">
        <f t="shared" si="913"/>
        <v>755297.38232135144</v>
      </c>
      <c r="B3128">
        <f t="shared" si="930"/>
        <v>120209.3119008122</v>
      </c>
      <c r="C3128" t="str">
        <f t="shared" si="914"/>
        <v>-0.0848973169237816-0.0345817141261573i</v>
      </c>
      <c r="D3128" t="str">
        <f t="shared" si="915"/>
        <v>3.38570184439034-0.691788249827765i</v>
      </c>
      <c r="E3128" t="str">
        <f t="shared" si="916"/>
        <v>-6.24264205533038-61.319736694831i</v>
      </c>
      <c r="F3128" t="str">
        <f t="shared" si="917"/>
        <v>2.89469110144755-1.4523652788036i</v>
      </c>
      <c r="G3128" t="str">
        <f t="shared" si="918"/>
        <v>0.994770006999-0.0721293295006211i</v>
      </c>
      <c r="H3128" t="str">
        <f t="shared" si="919"/>
        <v>0.0657408700711354-12.2477672811723i</v>
      </c>
      <c r="I3128" t="str">
        <f t="shared" si="920"/>
        <v>-0.119146801520328-0.240684387495601i</v>
      </c>
      <c r="K3128" t="str">
        <f t="shared" si="921"/>
        <v>0.00219118521145606-0.00265586551310438i</v>
      </c>
      <c r="L3128" t="str">
        <f t="shared" si="922"/>
        <v>0.000833333333333333-0.00670710139907591i</v>
      </c>
      <c r="M3128" t="str">
        <f t="shared" si="923"/>
        <v>0.005-0.00236003888801709i</v>
      </c>
      <c r="N3128">
        <f t="shared" si="924"/>
        <v>22.162825599651683</v>
      </c>
      <c r="O3128">
        <f t="shared" si="925"/>
        <v>20.755424120259782</v>
      </c>
      <c r="P3128" s="3">
        <f t="shared" si="926"/>
        <v>-20.755424120259782</v>
      </c>
      <c r="Q3128" s="3">
        <f t="shared" si="927"/>
        <v>-157.83717440034832</v>
      </c>
      <c r="R3128">
        <f t="shared" si="928"/>
        <v>22.162825599651683</v>
      </c>
      <c r="S3128">
        <f t="shared" si="929"/>
        <v>120.2093119008122</v>
      </c>
      <c r="T3128">
        <f t="shared" si="912"/>
        <v>-20.755424120259782</v>
      </c>
    </row>
    <row r="3129" spans="1:20" x14ac:dyDescent="0.25">
      <c r="A3129">
        <f t="shared" si="913"/>
        <v>758167.51237417257</v>
      </c>
      <c r="B3129">
        <f t="shared" si="930"/>
        <v>120666.10728603529</v>
      </c>
      <c r="C3129" t="str">
        <f t="shared" si="914"/>
        <v>-0.0843662545549044-0.0342943271635017i</v>
      </c>
      <c r="D3129" t="str">
        <f t="shared" si="915"/>
        <v>3.38501693294921-0.693299131613333i</v>
      </c>
      <c r="E3129" t="str">
        <f t="shared" si="916"/>
        <v>-6.24000639493664-61.0277547241376i</v>
      </c>
      <c r="F3129" t="str">
        <f t="shared" si="917"/>
        <v>2.89457582939988-1.44845093706562i</v>
      </c>
      <c r="G3129" t="str">
        <f t="shared" si="918"/>
        <v>0.994730393385104-0.0724005377122336i</v>
      </c>
      <c r="H3129" t="str">
        <f t="shared" si="919"/>
        <v>0.0651408171583346-12.200956134735i</v>
      </c>
      <c r="I3129" t="str">
        <f t="shared" si="920"/>
        <v>-0.118374956945185-0.239749809898595i</v>
      </c>
      <c r="K3129" t="str">
        <f t="shared" si="921"/>
        <v>0.00218787797233576-0.00265085925450354i</v>
      </c>
      <c r="L3129" t="str">
        <f t="shared" si="922"/>
        <v>0.000833333333333333-0.00668171089766478i</v>
      </c>
      <c r="M3129" t="str">
        <f t="shared" si="923"/>
        <v>0.005-0.00235110469019435i</v>
      </c>
      <c r="N3129">
        <f t="shared" si="924"/>
        <v>22.121418440577713</v>
      </c>
      <c r="O3129">
        <f t="shared" si="925"/>
        <v>20.812482333186722</v>
      </c>
      <c r="P3129" s="3">
        <f t="shared" si="926"/>
        <v>-20.812482333186722</v>
      </c>
      <c r="Q3129" s="3">
        <f t="shared" si="927"/>
        <v>-157.87858155942229</v>
      </c>
      <c r="R3129">
        <f t="shared" si="928"/>
        <v>22.121418440577713</v>
      </c>
      <c r="S3129">
        <f t="shared" si="929"/>
        <v>120.66610728603528</v>
      </c>
      <c r="T3129">
        <f t="shared" si="912"/>
        <v>-20.812482333186722</v>
      </c>
    </row>
    <row r="3130" spans="1:20" x14ac:dyDescent="0.25">
      <c r="A3130">
        <f t="shared" si="913"/>
        <v>761048.54892119439</v>
      </c>
      <c r="B3130">
        <f t="shared" si="930"/>
        <v>121124.63849372222</v>
      </c>
      <c r="C3130" t="str">
        <f t="shared" si="914"/>
        <v>-0.0838389889698333-0.0340089654638376i</v>
      </c>
      <c r="D3130" t="str">
        <f t="shared" si="915"/>
        <v>3.38432708651564-0.694818303500284i</v>
      </c>
      <c r="E3130" t="str">
        <f t="shared" si="916"/>
        <v>-6.23713798287922-60.737553134829i</v>
      </c>
      <c r="F3130" t="str">
        <f t="shared" si="917"/>
        <v>2.89445968890561-1.44455730468829i</v>
      </c>
      <c r="G3130" t="str">
        <f t="shared" si="918"/>
        <v>0.994690481326697-0.0726727437541831i</v>
      </c>
      <c r="H3130" t="str">
        <f t="shared" si="919"/>
        <v>0.0645458349492458-12.1543266054341i</v>
      </c>
      <c r="I3130" t="str">
        <f t="shared" si="920"/>
        <v>-0.117608974074937-0.238818883492982i</v>
      </c>
      <c r="K3130" t="str">
        <f t="shared" si="921"/>
        <v>0.00218456099502308-0.00264586875104085i</v>
      </c>
      <c r="L3130" t="str">
        <f t="shared" si="922"/>
        <v>0.000833333333333333-0.00665641651490813i</v>
      </c>
      <c r="M3130" t="str">
        <f t="shared" si="923"/>
        <v>0.005-0.0023422043138019i</v>
      </c>
      <c r="N3130">
        <f t="shared" si="924"/>
        <v>22.079746575055594</v>
      </c>
      <c r="O3130">
        <f t="shared" si="925"/>
        <v>20.869502347514576</v>
      </c>
      <c r="P3130" s="3">
        <f t="shared" si="926"/>
        <v>-20.869502347514576</v>
      </c>
      <c r="Q3130" s="3">
        <f t="shared" si="927"/>
        <v>-157.92025342494441</v>
      </c>
      <c r="R3130">
        <f t="shared" si="928"/>
        <v>22.079746575055594</v>
      </c>
      <c r="S3130">
        <f t="shared" si="929"/>
        <v>121.12463849372222</v>
      </c>
      <c r="T3130">
        <f t="shared" si="912"/>
        <v>-20.869502347514576</v>
      </c>
    </row>
    <row r="3131" spans="1:20" x14ac:dyDescent="0.25">
      <c r="A3131">
        <f t="shared" si="913"/>
        <v>763940.53340709489</v>
      </c>
      <c r="B3131">
        <f t="shared" si="930"/>
        <v>121584.91211999836</v>
      </c>
      <c r="C3131" t="str">
        <f t="shared" si="914"/>
        <v>-0.0833154837320817-0.0337256090690582i</v>
      </c>
      <c r="D3131" t="str">
        <f t="shared" si="915"/>
        <v>3.38363227162227-0.696345769121154i</v>
      </c>
      <c r="E3131" t="str">
        <f t="shared" si="916"/>
        <v>-6.2340431390376-60.4491169281769i</v>
      </c>
      <c r="F3131" t="str">
        <f t="shared" si="917"/>
        <v>2.89434267349276-1.4406843242215i</v>
      </c>
      <c r="G3131" t="str">
        <f t="shared" si="918"/>
        <v>0.994650268599682-0.0729459510477649i</v>
      </c>
      <c r="H3131" t="str">
        <f t="shared" si="919"/>
        <v>0.0639558838283051-12.1078779573339i</v>
      </c>
      <c r="I3131" t="str">
        <f t="shared" si="920"/>
        <v>-0.116848807824739-0.237891592658213i</v>
      </c>
      <c r="K3131" t="str">
        <f t="shared" si="921"/>
        <v>0.0021812343208134-0.00264089382508625i</v>
      </c>
      <c r="L3131" t="str">
        <f t="shared" si="922"/>
        <v>0.000833333333333333-0.00663121788693776i</v>
      </c>
      <c r="M3131" t="str">
        <f t="shared" si="923"/>
        <v>0.005-0.00233333763080485i</v>
      </c>
      <c r="N3131">
        <f t="shared" si="924"/>
        <v>22.037807657775488</v>
      </c>
      <c r="O3131">
        <f t="shared" si="925"/>
        <v>20.926484912473413</v>
      </c>
      <c r="P3131" s="3">
        <f t="shared" si="926"/>
        <v>-20.926484912473413</v>
      </c>
      <c r="Q3131" s="3">
        <f t="shared" si="927"/>
        <v>-157.96219234222451</v>
      </c>
      <c r="R3131">
        <f t="shared" si="928"/>
        <v>22.037807657775488</v>
      </c>
      <c r="S3131">
        <f t="shared" si="929"/>
        <v>121.58491211999836</v>
      </c>
      <c r="T3131">
        <f t="shared" si="912"/>
        <v>-20.926484912473413</v>
      </c>
    </row>
    <row r="3132" spans="1:20" x14ac:dyDescent="0.25">
      <c r="A3132">
        <f t="shared" si="913"/>
        <v>766843.50743404194</v>
      </c>
      <c r="B3132">
        <f t="shared" si="930"/>
        <v>122046.93478605436</v>
      </c>
      <c r="C3132" t="str">
        <f t="shared" si="914"/>
        <v>-0.0827957028007453-0.0334442383755419i</v>
      </c>
      <c r="D3132" t="str">
        <f t="shared" si="915"/>
        <v>3.38293245460588-0.697881532038335i</v>
      </c>
      <c r="E3132" t="str">
        <f t="shared" si="916"/>
        <v>-6.23072804583485-60.1624312602318i</v>
      </c>
      <c r="F3132" t="str">
        <f t="shared" si="917"/>
        <v>2.89422477664229-1.43683193849606i</v>
      </c>
      <c r="G3132" t="str">
        <f t="shared" si="918"/>
        <v>0.994609752963756-0.0732201630231199i</v>
      </c>
      <c r="H3132" t="str">
        <f t="shared" si="919"/>
        <v>0.0633709244900326-12.0616094578588i</v>
      </c>
      <c r="I3132" t="str">
        <f t="shared" si="920"/>
        <v>-0.116094413460823-0.236967921852233i</v>
      </c>
      <c r="K3132" t="str">
        <f t="shared" si="921"/>
        <v>0.00217789799190496-0.00263593429953991i</v>
      </c>
      <c r="L3132" t="str">
        <f t="shared" si="922"/>
        <v>0.000833333333333333-0.00660611465126298i</v>
      </c>
      <c r="M3132" t="str">
        <f t="shared" si="923"/>
        <v>0.005-0.00232450451365296i</v>
      </c>
      <c r="N3132">
        <f t="shared" si="924"/>
        <v>21.995599396198031</v>
      </c>
      <c r="O3132">
        <f t="shared" si="925"/>
        <v>20.983430774635629</v>
      </c>
      <c r="P3132" s="3">
        <f t="shared" si="926"/>
        <v>-20.983430774635629</v>
      </c>
      <c r="Q3132" s="3">
        <f t="shared" si="927"/>
        <v>-158.00440060380197</v>
      </c>
      <c r="R3132">
        <f t="shared" si="928"/>
        <v>21.995599396198031</v>
      </c>
      <c r="S3132">
        <f t="shared" si="929"/>
        <v>122.04693478605436</v>
      </c>
      <c r="T3132">
        <f t="shared" si="912"/>
        <v>-20.983430774635629</v>
      </c>
    </row>
    <row r="3133" spans="1:20" x14ac:dyDescent="0.25">
      <c r="A3133">
        <f t="shared" si="913"/>
        <v>769757.51276229136</v>
      </c>
      <c r="B3133">
        <f t="shared" si="930"/>
        <v>122510.71313824138</v>
      </c>
      <c r="C3133" t="str">
        <f t="shared" si="914"/>
        <v>-0.0822796105267136-0.0331648341269952i</v>
      </c>
      <c r="D3133" t="str">
        <f t="shared" si="915"/>
        <v>3.38222760160668-0.699425595742306i</v>
      </c>
      <c r="E3133" t="str">
        <f t="shared" si="916"/>
        <v>-6.22719875113587-59.8774814401848i</v>
      </c>
      <c r="F3133" t="str">
        <f t="shared" si="917"/>
        <v>2.89410599178759-1.4330000906227i</v>
      </c>
      <c r="G3133" t="str">
        <f t="shared" si="918"/>
        <v>0.994568932162301-0.0734953831192225i</v>
      </c>
      <c r="H3133" t="str">
        <f t="shared" si="919"/>
        <v>0.0627909179362024-12.0155203777731i</v>
      </c>
      <c r="I3133" t="str">
        <f t="shared" si="920"/>
        <v>-0.115345746597669-0.236047855610923i</v>
      </c>
      <c r="K3133" t="str">
        <f t="shared" si="921"/>
        <v>0.00217455205139913-0.00263098999784118i</v>
      </c>
      <c r="L3133" t="str">
        <f t="shared" si="922"/>
        <v>0.000833333333333333-0.00658110644676529i</v>
      </c>
      <c r="M3133" t="str">
        <f t="shared" si="923"/>
        <v>0.005-0.00231570483527891i</v>
      </c>
      <c r="N3133">
        <f t="shared" si="924"/>
        <v>21.953119549997325</v>
      </c>
      <c r="O3133">
        <f t="shared" si="925"/>
        <v>21.040340677890306</v>
      </c>
      <c r="P3133" s="3">
        <f t="shared" si="926"/>
        <v>-21.040340677890306</v>
      </c>
      <c r="Q3133" s="3">
        <f t="shared" si="927"/>
        <v>-158.04688045000267</v>
      </c>
      <c r="R3133">
        <f t="shared" si="928"/>
        <v>21.953119549997325</v>
      </c>
      <c r="S3133">
        <f t="shared" si="929"/>
        <v>122.51071313824139</v>
      </c>
      <c r="T3133">
        <f t="shared" si="912"/>
        <v>-21.040340677890306</v>
      </c>
    </row>
    <row r="3134" spans="1:20" x14ac:dyDescent="0.25">
      <c r="A3134">
        <f t="shared" si="913"/>
        <v>772682.59131078806</v>
      </c>
      <c r="B3134">
        <f t="shared" si="930"/>
        <v>122976.2538481667</v>
      </c>
      <c r="C3134" t="str">
        <f t="shared" si="914"/>
        <v>-0.0817671716489277-0.0328873774074645i</v>
      </c>
      <c r="D3134" t="str">
        <f t="shared" si="915"/>
        <v>3.38151767856772-0.700977963649823i</v>
      </c>
      <c r="E3134" t="str">
        <f t="shared" si="916"/>
        <v>-6.22346117107798-59.5942529287572i</v>
      </c>
      <c r="F3134" t="str">
        <f t="shared" si="917"/>
        <v>2.89398631231435-1.42918872399105i</v>
      </c>
      <c r="G3134" t="str">
        <f t="shared" si="918"/>
        <v>0.994527803922267-0.0737716147838674i</v>
      </c>
      <c r="H3134" t="str">
        <f t="shared" si="919"/>
        <v>0.0622158254730512-11.9696099911625i</v>
      </c>
      <c r="I3134" t="str">
        <f t="shared" si="920"/>
        <v>-0.114602763195223-0.235131378547605i</v>
      </c>
      <c r="K3134" t="str">
        <f t="shared" si="921"/>
        <v>0.00217119654330074-0.00262606074397769i</v>
      </c>
      <c r="L3134" t="str">
        <f t="shared" si="922"/>
        <v>0.000833333333333333-0.00655619291369322i</v>
      </c>
      <c r="M3134" t="str">
        <f t="shared" si="923"/>
        <v>0.005-0.00230693846909634i</v>
      </c>
      <c r="N3134">
        <f t="shared" si="924"/>
        <v>21.91036593051831</v>
      </c>
      <c r="O3134">
        <f t="shared" si="925"/>
        <v>21.097215363415035</v>
      </c>
      <c r="P3134" s="3">
        <f t="shared" si="926"/>
        <v>-21.097215363415035</v>
      </c>
      <c r="Q3134" s="3">
        <f t="shared" si="927"/>
        <v>-158.08963406948169</v>
      </c>
      <c r="R3134">
        <f t="shared" si="928"/>
        <v>21.91036593051831</v>
      </c>
      <c r="S3134">
        <f t="shared" si="929"/>
        <v>122.97625384816671</v>
      </c>
      <c r="T3134">
        <f t="shared" si="912"/>
        <v>-21.097215363415035</v>
      </c>
    </row>
    <row r="3135" spans="1:20" x14ac:dyDescent="0.25">
      <c r="A3135">
        <f t="shared" si="913"/>
        <v>775618.78515776899</v>
      </c>
      <c r="B3135">
        <f t="shared" si="930"/>
        <v>123443.56361278973</v>
      </c>
      <c r="C3135" t="str">
        <f t="shared" si="914"/>
        <v>-0.0812583512906348-0.0326118496344662i</v>
      </c>
      <c r="D3135" t="str">
        <f t="shared" si="915"/>
        <v>3.38080265123414-0.702538639102131i</v>
      </c>
      <c r="E3135" t="str">
        <f t="shared" si="916"/>
        <v>-6.21952109284554-59.3127313365837i</v>
      </c>
      <c r="F3135" t="str">
        <f t="shared" si="917"/>
        <v>2.89386573156002-1.42539778226865i</v>
      </c>
      <c r="G3135" t="str">
        <f t="shared" si="918"/>
        <v>0.994486365954063-0.0740488614736564i</v>
      </c>
      <c r="H3135" t="str">
        <f t="shared" si="919"/>
        <v>0.0616456087085089-11.923877575414i</v>
      </c>
      <c r="I3135" t="str">
        <f t="shared" si="920"/>
        <v>-0.113865419556112-0.234218475352487i</v>
      </c>
      <c r="K3135" t="str">
        <f t="shared" si="921"/>
        <v>0.00216783151251821-0.00262114636249444i</v>
      </c>
      <c r="L3135" t="str">
        <f t="shared" si="922"/>
        <v>0.000833333333333333-0.00653137369365732i</v>
      </c>
      <c r="M3135" t="str">
        <f t="shared" si="923"/>
        <v>0.005-0.00229820528899815i</v>
      </c>
      <c r="N3135">
        <f t="shared" si="924"/>
        <v>21.867336400231636</v>
      </c>
      <c r="O3135">
        <f t="shared" si="925"/>
        <v>21.154055569651554</v>
      </c>
      <c r="P3135" s="3">
        <f t="shared" si="926"/>
        <v>-21.154055569651554</v>
      </c>
      <c r="Q3135" s="3">
        <f t="shared" si="927"/>
        <v>-158.13266359976836</v>
      </c>
      <c r="R3135">
        <f t="shared" si="928"/>
        <v>21.867336400231636</v>
      </c>
      <c r="S3135">
        <f t="shared" si="929"/>
        <v>123.44356361278973</v>
      </c>
      <c r="T3135">
        <f t="shared" si="912"/>
        <v>-21.154055569651554</v>
      </c>
    </row>
    <row r="3136" spans="1:20" x14ac:dyDescent="0.25">
      <c r="A3136">
        <f t="shared" si="913"/>
        <v>778566.13654136856</v>
      </c>
      <c r="B3136">
        <f t="shared" si="930"/>
        <v>123912.64915451834</v>
      </c>
      <c r="C3136" t="str">
        <f t="shared" si="914"/>
        <v>-0.0807531149556877-0.0323382325522708i</v>
      </c>
      <c r="D3136" t="str">
        <f t="shared" si="915"/>
        <v>3.38008248515256-0.704107625363123i</v>
      </c>
      <c r="E3136" t="str">
        <f t="shared" si="916"/>
        <v>-6.21538417738172-59.0329024226245i</v>
      </c>
      <c r="F3136" t="str">
        <f t="shared" si="917"/>
        <v>2.89374424281364-1.42162720939997i</v>
      </c>
      <c r="G3136" t="str">
        <f t="shared" si="918"/>
        <v>0.994444615951435-0.0743271266539847i</v>
      </c>
      <c r="H3136" t="str">
        <f t="shared" si="919"/>
        <v>0.0610802295494599-11.8783224111978i</v>
      </c>
      <c r="I3136" t="str">
        <f t="shared" si="920"/>
        <v>-0.11313367232291-0.233309130792173i</v>
      </c>
      <c r="K3136" t="str">
        <f t="shared" si="921"/>
        <v>0.00216445700486343-0.00261624667850296i</v>
      </c>
      <c r="L3136" t="str">
        <f t="shared" si="922"/>
        <v>0.000833333333333333-0.00650664842962477i</v>
      </c>
      <c r="M3136" t="str">
        <f t="shared" si="923"/>
        <v>0.005-0.0022895051693546i</v>
      </c>
      <c r="N3136">
        <f t="shared" si="924"/>
        <v>21.824028872197857</v>
      </c>
      <c r="O3136">
        <f t="shared" si="925"/>
        <v>21.210862032279291</v>
      </c>
      <c r="P3136" s="3">
        <f t="shared" si="926"/>
        <v>-21.210862032279291</v>
      </c>
      <c r="Q3136" s="3">
        <f t="shared" si="927"/>
        <v>-158.17597112780214</v>
      </c>
      <c r="R3136">
        <f t="shared" si="928"/>
        <v>21.824028872197857</v>
      </c>
      <c r="S3136">
        <f t="shared" si="929"/>
        <v>123.91264915451833</v>
      </c>
      <c r="T3136">
        <f t="shared" si="912"/>
        <v>-21.210862032279291</v>
      </c>
    </row>
    <row r="3137" spans="1:20" x14ac:dyDescent="0.25">
      <c r="A3137">
        <f t="shared" si="913"/>
        <v>781524.68786022579</v>
      </c>
      <c r="B3137">
        <f t="shared" si="930"/>
        <v>124383.5172213055</v>
      </c>
      <c r="C3137" t="str">
        <f t="shared" si="914"/>
        <v>-0.0802514285248512-0.0320665082253118i</v>
      </c>
      <c r="D3137" t="str">
        <f t="shared" si="915"/>
        <v>3.37935714567043-0.705684925617525i</v>
      </c>
      <c r="E3137" t="str">
        <f t="shared" si="916"/>
        <v>-6.21105596204421-58.7547520925744i</v>
      </c>
      <c r="F3137" t="str">
        <f t="shared" si="917"/>
        <v>2.89362183931541-1.41787694960539i</v>
      </c>
      <c r="G3137" t="str">
        <f t="shared" si="918"/>
        <v>0.994402551591361-0.0746064137990257i</v>
      </c>
      <c r="H3137" t="str">
        <f t="shared" si="919"/>
        <v>0.0605196501990327-11.8329437824475i</v>
      </c>
      <c r="I3137" t="str">
        <f t="shared" si="920"/>
        <v>-0.112407478475398-0.232403329709125i</v>
      </c>
      <c r="K3137" t="str">
        <f t="shared" si="921"/>
        <v>0.00216107306705168-0.00261136151769054i</v>
      </c>
      <c r="L3137" t="str">
        <f t="shared" si="922"/>
        <v>0.000833333333333333-0.00648201676591427i</v>
      </c>
      <c r="M3137" t="str">
        <f t="shared" si="923"/>
        <v>0.005-0.00228083798501155i</v>
      </c>
      <c r="N3137">
        <f t="shared" si="924"/>
        <v>21.780441309534865</v>
      </c>
      <c r="O3137">
        <f t="shared" si="925"/>
        <v>21.267635484191452</v>
      </c>
      <c r="P3137" s="3">
        <f t="shared" si="926"/>
        <v>-21.267635484191452</v>
      </c>
      <c r="Q3137" s="3">
        <f t="shared" si="927"/>
        <v>-158.21955869046513</v>
      </c>
      <c r="R3137">
        <f t="shared" si="928"/>
        <v>21.780441309534865</v>
      </c>
      <c r="S3137">
        <f t="shared" si="929"/>
        <v>124.38351722130551</v>
      </c>
      <c r="T3137">
        <f t="shared" si="912"/>
        <v>-21.267635484191452</v>
      </c>
    </row>
    <row r="3138" spans="1:20" x14ac:dyDescent="0.25">
      <c r="A3138">
        <f t="shared" si="913"/>
        <v>784494.48167409457</v>
      </c>
      <c r="B3138">
        <f t="shared" si="930"/>
        <v>124856.17458674646</v>
      </c>
      <c r="C3138" t="str">
        <f t="shared" si="914"/>
        <v>-0.0797532582521442-0.0317966590317379i</v>
      </c>
      <c r="D3138" t="str">
        <f t="shared" si="915"/>
        <v>3.37862659793535-0.707270542969018i</v>
      </c>
      <c r="E3138" t="str">
        <f t="shared" si="916"/>
        <v>-6.2065418632007-58.4782663972964i</v>
      </c>
      <c r="F3138" t="str">
        <f t="shared" si="917"/>
        <v>2.89349851425639-1.41414694738023i</v>
      </c>
      <c r="G3138" t="str">
        <f t="shared" si="918"/>
        <v>0.994360170533926-0.0748867263917161i</v>
      </c>
      <c r="H3138" t="str">
        <f t="shared" si="919"/>
        <v>0.0599638331539199-11.7877409763421i</v>
      </c>
      <c r="I3138" t="str">
        <f t="shared" si="920"/>
        <v>-0.111686795327875-0.231501057021175i</v>
      </c>
      <c r="K3138" t="str">
        <f t="shared" si="921"/>
        <v>0.00215767974670132-0.0026064907063295i</v>
      </c>
      <c r="L3138" t="str">
        <f t="shared" si="922"/>
        <v>0.000833333333333333-0.00645747834819118i</v>
      </c>
      <c r="M3138" t="str">
        <f t="shared" si="923"/>
        <v>0.005-0.00227220361128866i</v>
      </c>
      <c r="N3138">
        <f t="shared" si="924"/>
        <v>21.736571724893594</v>
      </c>
      <c r="O3138">
        <f t="shared" si="925"/>
        <v>21.324376655470022</v>
      </c>
      <c r="P3138" s="3">
        <f t="shared" si="926"/>
        <v>-21.324376655470022</v>
      </c>
      <c r="Q3138" s="3">
        <f t="shared" si="927"/>
        <v>-158.26342827510641</v>
      </c>
      <c r="R3138">
        <f t="shared" si="928"/>
        <v>21.736571724893594</v>
      </c>
      <c r="S3138">
        <f t="shared" si="929"/>
        <v>124.85617458674646</v>
      </c>
      <c r="T3138">
        <f t="shared" si="912"/>
        <v>-21.324376655470022</v>
      </c>
    </row>
    <row r="3139" spans="1:20" x14ac:dyDescent="0.25">
      <c r="A3139">
        <f t="shared" si="913"/>
        <v>787475.56070445618</v>
      </c>
      <c r="B3139">
        <f t="shared" si="930"/>
        <v>125330.62805017611</v>
      </c>
      <c r="C3139" t="str">
        <f t="shared" si="914"/>
        <v>-0.0792585707611948-0.0315286676570844i</v>
      </c>
      <c r="D3139" t="str">
        <f t="shared" si="915"/>
        <v>3.37789080689448-0.708864480438378i</v>
      </c>
      <c r="E3139" t="str">
        <f t="shared" si="916"/>
        <v>-6.20184717877243-58.2034315312587i</v>
      </c>
      <c r="F3139" t="str">
        <f t="shared" si="917"/>
        <v>2.89337426077814-1.41043714749375i</v>
      </c>
      <c r="G3139" t="str">
        <f t="shared" si="918"/>
        <v>0.994317470422209-0.0751680679237407i</v>
      </c>
      <c r="H3139" t="str">
        <f t="shared" si="919"/>
        <v>0.0594127412017194-11.742713283287i</v>
      </c>
      <c r="I3139" t="str">
        <f t="shared" si="920"/>
        <v>-0.110971580526471-0.230602297721009i</v>
      </c>
      <c r="K3139" t="str">
        <f t="shared" si="921"/>
        <v>0.0021542770923333-0.00260163407128638i</v>
      </c>
      <c r="L3139" t="str">
        <f t="shared" si="922"/>
        <v>0.000833333333333333-0.006433032823462i</v>
      </c>
      <c r="M3139" t="str">
        <f t="shared" si="923"/>
        <v>0.005-0.00226360192397754i</v>
      </c>
      <c r="N3139">
        <f t="shared" si="924"/>
        <v>21.692418179935686</v>
      </c>
      <c r="O3139">
        <f t="shared" si="925"/>
        <v>21.381086273362811</v>
      </c>
      <c r="P3139" s="3">
        <f t="shared" si="926"/>
        <v>-21.381086273362811</v>
      </c>
      <c r="Q3139" s="3">
        <f t="shared" si="927"/>
        <v>-158.30758182006431</v>
      </c>
      <c r="R3139">
        <f t="shared" si="928"/>
        <v>21.692418179935686</v>
      </c>
      <c r="S3139">
        <f t="shared" si="929"/>
        <v>125.3306280501761</v>
      </c>
      <c r="T3139">
        <f t="shared" si="912"/>
        <v>-21.381086273362811</v>
      </c>
    </row>
    <row r="3140" spans="1:20" x14ac:dyDescent="0.25">
      <c r="A3140">
        <f t="shared" si="913"/>
        <v>790467.9678351332</v>
      </c>
      <c r="B3140">
        <f t="shared" si="930"/>
        <v>125806.88443676678</v>
      </c>
      <c r="C3140" t="str">
        <f t="shared" si="914"/>
        <v>-0.0787673330416312-0.0312625170880783i</v>
      </c>
      <c r="D3140" t="str">
        <f t="shared" si="915"/>
        <v>3.37714973729387-0.710466740961583i</v>
      </c>
      <c r="E3140" t="str">
        <f t="shared" si="916"/>
        <v>-6.19697709072005-57.9302338309902i</v>
      </c>
      <c r="F3140" t="str">
        <f t="shared" si="917"/>
        <v>2.89324907197244-1.40674749498816i</v>
      </c>
      <c r="G3140" t="str">
        <f t="shared" si="918"/>
        <v>0.994274448882169-0.0754504418955154i</v>
      </c>
      <c r="H3140" t="str">
        <f t="shared" si="919"/>
        <v>0.0588663374183125-11.6978599968958i</v>
      </c>
      <c r="I3140" t="str">
        <f t="shared" si="920"/>
        <v>-0.110261792046494-0.229707036875678i</v>
      </c>
      <c r="K3140" t="str">
        <f t="shared" si="921"/>
        <v>0.00215086515337062-0.00259679144003142i</v>
      </c>
      <c r="L3140" t="str">
        <f t="shared" si="922"/>
        <v>0.000833333333333333-0.00640867984006976i</v>
      </c>
      <c r="M3140" t="str">
        <f t="shared" si="923"/>
        <v>0.005-0.00225503279934005i</v>
      </c>
      <c r="N3140">
        <f t="shared" si="924"/>
        <v>21.647978784817468</v>
      </c>
      <c r="O3140">
        <f t="shared" si="925"/>
        <v>21.437765062259601</v>
      </c>
      <c r="P3140" s="3">
        <f t="shared" si="926"/>
        <v>-21.437765062259601</v>
      </c>
      <c r="Q3140" s="3">
        <f t="shared" si="927"/>
        <v>-158.35202121518253</v>
      </c>
      <c r="R3140">
        <f t="shared" si="928"/>
        <v>21.647978784817468</v>
      </c>
      <c r="S3140">
        <f t="shared" si="929"/>
        <v>125.80688443676678</v>
      </c>
      <c r="T3140">
        <f t="shared" si="912"/>
        <v>-21.437765062259601</v>
      </c>
    </row>
    <row r="3141" spans="1:20" x14ac:dyDescent="0.25">
      <c r="A3141">
        <f t="shared" si="913"/>
        <v>793471.74611290672</v>
      </c>
      <c r="B3141">
        <f t="shared" si="930"/>
        <v>126284.95059762649</v>
      </c>
      <c r="C3141" t="str">
        <f t="shared" si="914"/>
        <v>-0.0782795124454817-0.0309981906065594i</v>
      </c>
      <c r="D3141" t="str">
        <f t="shared" si="915"/>
        <v>3.37640335367783-0.71207732738792i</v>
      </c>
      <c r="E3141" t="str">
        <f t="shared" si="916"/>
        <v>-6.19193666747837-57.658659773541i</v>
      </c>
      <c r="F3141" t="str">
        <f t="shared" si="917"/>
        <v>2.89312294088084-1.40307793517764i</v>
      </c>
      <c r="G3141" t="str">
        <f t="shared" si="918"/>
        <v>0.994231103522519-0.0757338518161704i</v>
      </c>
      <c r="H3141" t="str">
        <f t="shared" si="919"/>
        <v>0.0583245851652583-11.6531804139715i</v>
      </c>
      <c r="I3141" t="str">
        <f t="shared" si="920"/>
        <v>-0.10955738818979-0.228815259626086i</v>
      </c>
      <c r="K3141" t="str">
        <f t="shared" si="921"/>
        <v>0.00214744398013752-0.0025919626406478i</v>
      </c>
      <c r="L3141" t="str">
        <f t="shared" si="922"/>
        <v>0.000833333333333333-0.00638441904768852i</v>
      </c>
      <c r="M3141" t="str">
        <f t="shared" si="923"/>
        <v>0.005-0.00224649611410644i</v>
      </c>
      <c r="N3141">
        <f t="shared" si="924"/>
        <v>21.603251697677734</v>
      </c>
      <c r="O3141">
        <f t="shared" si="925"/>
        <v>21.494413743670641</v>
      </c>
      <c r="P3141" s="3">
        <f t="shared" si="926"/>
        <v>-21.494413743670641</v>
      </c>
      <c r="Q3141" s="3">
        <f t="shared" si="927"/>
        <v>-158.39674830232227</v>
      </c>
      <c r="R3141">
        <f t="shared" si="928"/>
        <v>21.603251697677734</v>
      </c>
      <c r="S3141">
        <f t="shared" si="929"/>
        <v>126.28495059762649</v>
      </c>
      <c r="T3141">
        <f t="shared" si="912"/>
        <v>-21.494413743670641</v>
      </c>
    </row>
    <row r="3142" spans="1:20" x14ac:dyDescent="0.25">
      <c r="A3142">
        <f t="shared" si="913"/>
        <v>796486.9387481357</v>
      </c>
      <c r="B3142">
        <f t="shared" si="930"/>
        <v>126764.83340989747</v>
      </c>
      <c r="C3142" t="str">
        <f t="shared" si="914"/>
        <v>-0.0777950766836198-0.0307356717835365i</v>
      </c>
      <c r="D3142" t="str">
        <f t="shared" si="915"/>
        <v>3.37565162038839-0.713696242478049i</v>
      </c>
      <c r="E3142" t="str">
        <f t="shared" si="916"/>
        <v>-6.18673086633715-57.3886959749664i</v>
      </c>
      <c r="F3142" t="str">
        <f t="shared" si="917"/>
        <v>2.89299586049442-1.39942841364736i</v>
      </c>
      <c r="G3142" t="str">
        <f t="shared" si="918"/>
        <v>0.994187431934614-0.0760183012035332i</v>
      </c>
      <c r="H3142" t="str">
        <f t="shared" si="919"/>
        <v>0.0577874480872256-11.608673834489i</v>
      </c>
      <c r="I3142" t="str">
        <f t="shared" si="920"/>
        <v>-0.108858327582138-0.22792695118652i</v>
      </c>
      <c r="K3142" t="str">
        <f t="shared" si="921"/>
        <v>0.00214401362385872-0.00258714750184112i</v>
      </c>
      <c r="L3142" t="str">
        <f t="shared" si="922"/>
        <v>0.000833333333333333-0.00636025009731872i</v>
      </c>
      <c r="M3142" t="str">
        <f t="shared" si="923"/>
        <v>0.005-0.00223799174547365i</v>
      </c>
      <c r="N3142">
        <f t="shared" si="924"/>
        <v>21.558235124133944</v>
      </c>
      <c r="O3142">
        <f t="shared" si="925"/>
        <v>21.551033036203165</v>
      </c>
      <c r="P3142" s="3">
        <f t="shared" si="926"/>
        <v>-21.551033036203165</v>
      </c>
      <c r="Q3142" s="3">
        <f t="shared" si="927"/>
        <v>-158.44176487586606</v>
      </c>
      <c r="R3142">
        <f t="shared" si="928"/>
        <v>21.558235124133944</v>
      </c>
      <c r="S3142">
        <f t="shared" si="929"/>
        <v>126.76483340989748</v>
      </c>
      <c r="T3142">
        <f t="shared" si="912"/>
        <v>-21.551033036203165</v>
      </c>
    </row>
    <row r="3143" spans="1:20" x14ac:dyDescent="0.25">
      <c r="A3143">
        <f t="shared" si="913"/>
        <v>799513.58911537868</v>
      </c>
      <c r="B3143">
        <f t="shared" si="930"/>
        <v>127246.53977685509</v>
      </c>
      <c r="C3143" t="str">
        <f t="shared" si="914"/>
        <v>-0.0773139938222119-0.0304749444733435i</v>
      </c>
      <c r="D3143" t="str">
        <f t="shared" si="915"/>
        <v>3.37489450156455-0.715323488902074i</v>
      </c>
      <c r="E3143" t="str">
        <f t="shared" si="916"/>
        <v>-6.18136453577279-57.1203291888114i</v>
      </c>
      <c r="F3143" t="str">
        <f t="shared" si="917"/>
        <v>2.89286782375335-1.39579887625248i</v>
      </c>
      <c r="G3143" t="str">
        <f t="shared" si="918"/>
        <v>0.994143431692331-0.0763037935841103i</v>
      </c>
      <c r="H3143" t="str">
        <f t="shared" si="919"/>
        <v>0.0572548901094444-11.5643395615764i</v>
      </c>
      <c r="I3143" t="str">
        <f t="shared" si="920"/>
        <v>-0.108164569170651-0.227042096844144i</v>
      </c>
      <c r="K3143" t="str">
        <f t="shared" si="921"/>
        <v>0.00214057413665828-0.00258234585294879i</v>
      </c>
      <c r="L3143" t="str">
        <f t="shared" si="922"/>
        <v>0.000833333333333333-0.00633617264128184i</v>
      </c>
      <c r="M3143" t="str">
        <f t="shared" si="923"/>
        <v>0.005-0.00222951957110345i</v>
      </c>
      <c r="N3143">
        <f t="shared" si="924"/>
        <v>21.512927316777194</v>
      </c>
      <c r="O3143">
        <f t="shared" si="925"/>
        <v>21.607623655541296</v>
      </c>
      <c r="P3143" s="3">
        <f t="shared" si="926"/>
        <v>-21.607623655541296</v>
      </c>
      <c r="Q3143" s="3">
        <f t="shared" si="927"/>
        <v>-158.48707268322281</v>
      </c>
      <c r="R3143">
        <f t="shared" si="928"/>
        <v>21.512927316777194</v>
      </c>
      <c r="S3143">
        <f t="shared" si="929"/>
        <v>127.24653977685509</v>
      </c>
      <c r="T3143">
        <f t="shared" si="912"/>
        <v>-21.607623655541296</v>
      </c>
    </row>
    <row r="3144" spans="1:20" x14ac:dyDescent="0.25">
      <c r="A3144">
        <f t="shared" si="913"/>
        <v>802551.74075401714</v>
      </c>
      <c r="B3144">
        <f t="shared" si="930"/>
        <v>127730.07662800714</v>
      </c>
      <c r="C3144" t="str">
        <f t="shared" si="914"/>
        <v>-0.0768362322792116-0.0302159928079304i</v>
      </c>
      <c r="D3144" t="str">
        <f t="shared" si="915"/>
        <v>3.37413196114181-0.716959069237581i</v>
      </c>
      <c r="E3144" t="str">
        <f t="shared" si="916"/>
        <v>-6.17584241772763-56.8535463046196i</v>
      </c>
      <c r="F3144" t="str">
        <f t="shared" si="917"/>
        <v>2.89273882354665-1.39218926911718i</v>
      </c>
      <c r="G3144" t="str">
        <f t="shared" si="918"/>
        <v>0.994099100351945-0.0765903324930677i</v>
      </c>
      <c r="H3144" t="str">
        <f t="shared" si="919"/>
        <v>0.0567268754351859-11.5201769014977i</v>
      </c>
      <c r="I3144" t="str">
        <f t="shared" si="920"/>
        <v>-0.107476072221213-0.226160681958538i</v>
      </c>
      <c r="K3144" t="str">
        <f t="shared" si="921"/>
        <v>0.00213712557155849-0.00257755752394954i</v>
      </c>
      <c r="L3144" t="str">
        <f t="shared" si="922"/>
        <v>0.000833333333333333-0.00631218633321563i</v>
      </c>
      <c r="M3144" t="str">
        <f t="shared" si="923"/>
        <v>0.005-0.00222107946912079i</v>
      </c>
      <c r="N3144">
        <f t="shared" si="924"/>
        <v>21.467326574678196</v>
      </c>
      <c r="O3144">
        <f t="shared" si="925"/>
        <v>21.664186314423635</v>
      </c>
      <c r="P3144" s="3">
        <f t="shared" si="926"/>
        <v>-21.664186314423635</v>
      </c>
      <c r="Q3144" s="3">
        <f t="shared" si="927"/>
        <v>-158.5326734253218</v>
      </c>
      <c r="R3144">
        <f t="shared" si="928"/>
        <v>21.467326574678196</v>
      </c>
      <c r="S3144">
        <f t="shared" si="929"/>
        <v>127.73007662800714</v>
      </c>
      <c r="T3144">
        <f t="shared" si="912"/>
        <v>-21.664186314423635</v>
      </c>
    </row>
    <row r="3145" spans="1:20" x14ac:dyDescent="0.25">
      <c r="A3145">
        <f t="shared" si="913"/>
        <v>805601.43736888235</v>
      </c>
      <c r="B3145">
        <f t="shared" si="930"/>
        <v>128215.45091919356</v>
      </c>
      <c r="C3145" t="str">
        <f t="shared" si="914"/>
        <v>-0.0763617608208597-0.0299588011912521i</v>
      </c>
      <c r="D3145" t="str">
        <f t="shared" si="915"/>
        <v>3.37336396285151-0.718602985967675i</v>
      </c>
      <c r="E3145" t="str">
        <f t="shared" si="916"/>
        <v>-6.17016914984359-56.5883343464442i</v>
      </c>
      <c r="F3145" t="str">
        <f t="shared" si="917"/>
        <v>2.8926088527117-1.38859953863368i</v>
      </c>
      <c r="G3145" t="str">
        <f t="shared" si="918"/>
        <v>0.99405443545201-0.076877921474213i</v>
      </c>
      <c r="H3145" t="str">
        <f t="shared" si="919"/>
        <v>0.0562033685432682-11.4761851636344i</v>
      </c>
      <c r="I3145" t="str">
        <f t="shared" si="920"/>
        <v>-0.106792796315927-0.225282691961198i</v>
      </c>
      <c r="K3145" t="str">
        <f t="shared" si="921"/>
        <v>0.00213366798247851-0.00257278234547282i</v>
      </c>
      <c r="L3145" t="str">
        <f t="shared" si="922"/>
        <v>0.000833333333333333-0.00628829082806898i</v>
      </c>
      <c r="M3145" t="str">
        <f t="shared" si="923"/>
        <v>0.005-0.00221267131811197i</v>
      </c>
      <c r="N3145">
        <f t="shared" si="924"/>
        <v>21.421431242893192</v>
      </c>
      <c r="O3145">
        <f t="shared" si="925"/>
        <v>21.720721722623885</v>
      </c>
      <c r="P3145" s="3">
        <f t="shared" si="926"/>
        <v>-21.720721722623885</v>
      </c>
      <c r="Q3145" s="3">
        <f t="shared" si="927"/>
        <v>-158.57856875710681</v>
      </c>
      <c r="R3145">
        <f t="shared" si="928"/>
        <v>21.421431242893192</v>
      </c>
      <c r="S3145">
        <f t="shared" si="929"/>
        <v>128.21545091919356</v>
      </c>
      <c r="T3145">
        <f t="shared" si="912"/>
        <v>-21.720721722623885</v>
      </c>
    </row>
    <row r="3146" spans="1:20" x14ac:dyDescent="0.25">
      <c r="A3146">
        <f t="shared" si="913"/>
        <v>808662.72283088416</v>
      </c>
      <c r="B3146">
        <f t="shared" si="930"/>
        <v>128702.66963268651</v>
      </c>
      <c r="C3146" t="str">
        <f t="shared" si="914"/>
        <v>-0.0758905485582269-0.0297033542937783i</v>
      </c>
      <c r="D3146" t="str">
        <f t="shared" si="915"/>
        <v>3.37259047022021-0.720255241478982i</v>
      </c>
      <c r="E3146" t="str">
        <f t="shared" si="916"/>
        <v>-6.16434926764573-56.3246804713812i</v>
      </c>
      <c r="F3146" t="str">
        <f t="shared" si="917"/>
        <v>2.89247790403402-1.38502963146127i</v>
      </c>
      <c r="G3146" t="str">
        <f t="shared" si="918"/>
        <v>0.99400943451324-0.0771665640799742i</v>
      </c>
      <c r="H3146" t="str">
        <f t="shared" si="919"/>
        <v>0.0556843341855906-11.4323636604684i</v>
      </c>
      <c r="I3146" t="str">
        <f t="shared" si="920"/>
        <v>-0.106114701350594-0.224408112355079i</v>
      </c>
      <c r="K3146" t="str">
        <f t="shared" si="921"/>
        <v>0.00213020142423293-0.00256802014880844i</v>
      </c>
      <c r="L3146" t="str">
        <f t="shared" si="922"/>
        <v>0.000833333333333333-0.00626448578209698i</v>
      </c>
      <c r="M3146" t="str">
        <f t="shared" si="923"/>
        <v>0.005-0.0022042949971229i</v>
      </c>
      <c r="N3146">
        <f t="shared" si="924"/>
        <v>21.37523971197615</v>
      </c>
      <c r="O3146">
        <f t="shared" si="925"/>
        <v>21.7772305869299</v>
      </c>
      <c r="P3146" s="3">
        <f t="shared" si="926"/>
        <v>-21.7772305869299</v>
      </c>
      <c r="Q3146" s="3">
        <f t="shared" si="927"/>
        <v>-158.62476028802385</v>
      </c>
      <c r="R3146">
        <f t="shared" si="928"/>
        <v>21.37523971197615</v>
      </c>
      <c r="S3146">
        <f t="shared" si="929"/>
        <v>128.70266963268651</v>
      </c>
      <c r="T3146">
        <f t="shared" si="912"/>
        <v>-21.7772305869299</v>
      </c>
    </row>
    <row r="3147" spans="1:20" x14ac:dyDescent="0.25">
      <c r="A3147">
        <f t="shared" si="913"/>
        <v>811735.64117764158</v>
      </c>
      <c r="B3147">
        <f t="shared" si="930"/>
        <v>129191.73977729071</v>
      </c>
      <c r="C3147" t="str">
        <f t="shared" si="914"/>
        <v>-0.0754225649437734-0.0294496370471097i</v>
      </c>
      <c r="D3147" t="str">
        <f t="shared" si="915"/>
        <v>3.37181144656921-0.721915838059652i</v>
      </c>
      <c r="E3147" t="str">
        <f t="shared" si="916"/>
        <v>-6.15838720667963-56.0625719681108i</v>
      </c>
      <c r="F3147" t="str">
        <f t="shared" si="917"/>
        <v>2.89234597024681-1.38147949452531i</v>
      </c>
      <c r="G3147" t="str">
        <f t="shared" si="918"/>
        <v>0.993964095038382-0.0774562638713794i</v>
      </c>
      <c r="H3147" t="str">
        <f t="shared" si="919"/>
        <v>0.0551697373846896-11.3887117075644i</v>
      </c>
      <c r="I3147" t="str">
        <f t="shared" si="920"/>
        <v>-0.105441747532202-0.223536928714124i</v>
      </c>
      <c r="K3147" t="str">
        <f t="shared" si="921"/>
        <v>0.00212672595253012-0.00256327076591602i</v>
      </c>
      <c r="L3147" t="str">
        <f t="shared" si="922"/>
        <v>0.000833333333333333-0.00624077085285616i</v>
      </c>
      <c r="M3147" t="str">
        <f t="shared" si="923"/>
        <v>0.005-0.0021959503856574i</v>
      </c>
      <c r="N3147">
        <f t="shared" si="924"/>
        <v>21.328750417496224</v>
      </c>
      <c r="O3147">
        <f t="shared" si="925"/>
        <v>21.833713611124146</v>
      </c>
      <c r="P3147" s="3">
        <f t="shared" si="926"/>
        <v>-21.833713611124146</v>
      </c>
      <c r="Q3147" s="3">
        <f t="shared" si="927"/>
        <v>-158.67124958250378</v>
      </c>
      <c r="R3147">
        <f t="shared" si="928"/>
        <v>21.328750417496224</v>
      </c>
      <c r="S3147">
        <f t="shared" si="929"/>
        <v>129.19173977729071</v>
      </c>
      <c r="T3147">
        <f t="shared" si="912"/>
        <v>-21.833713611124146</v>
      </c>
    </row>
    <row r="3148" spans="1:20" x14ac:dyDescent="0.25">
      <c r="A3148">
        <f t="shared" si="913"/>
        <v>814820.23661411658</v>
      </c>
      <c r="B3148">
        <f t="shared" si="930"/>
        <v>129682.66838844442</v>
      </c>
      <c r="C3148" t="str">
        <f t="shared" si="914"/>
        <v>-0.0749577797679323-0.0291976346386966i</v>
      </c>
      <c r="D3148" t="str">
        <f t="shared" si="915"/>
        <v>3.37102685501385-0.723584777897333i</v>
      </c>
      <c r="E3148" t="str">
        <f t="shared" si="916"/>
        <v>-6.15228730460414-55.8019962554509i</v>
      </c>
      <c r="F3148" t="str">
        <f t="shared" si="917"/>
        <v>2.89221304403069-1.37794907501629i</v>
      </c>
      <c r="G3148" t="str">
        <f t="shared" si="918"/>
        <v>0.993918414512095-0.0777470244180358i</v>
      </c>
      <c r="H3148" t="str">
        <f t="shared" si="919"/>
        <v>0.0546595434313227-11.3452286235522i</v>
      </c>
      <c r="I3148" t="str">
        <f t="shared" si="920"/>
        <v>-0.104773895376445-0.222669126682792i</v>
      </c>
      <c r="K3148" t="str">
        <f t="shared" si="921"/>
        <v>0.00212324162397049-0.00255853402943461i</v>
      </c>
      <c r="L3148" t="str">
        <f t="shared" si="922"/>
        <v>0.000833333333333333-0.00621714569919917i</v>
      </c>
      <c r="M3148" t="str">
        <f t="shared" si="923"/>
        <v>0.005-0.00218763736367544i</v>
      </c>
      <c r="N3148">
        <f t="shared" si="924"/>
        <v>21.281961839557681</v>
      </c>
      <c r="O3148">
        <f t="shared" si="925"/>
        <v>21.890171495965003</v>
      </c>
      <c r="P3148" s="3">
        <f t="shared" si="926"/>
        <v>-21.890171495965003</v>
      </c>
      <c r="Q3148" s="3">
        <f t="shared" si="927"/>
        <v>-158.71803816044232</v>
      </c>
      <c r="R3148">
        <f t="shared" si="928"/>
        <v>21.281961839557681</v>
      </c>
      <c r="S3148">
        <f t="shared" si="929"/>
        <v>129.68266838844443</v>
      </c>
      <c r="T3148">
        <f t="shared" si="912"/>
        <v>-21.890171495965003</v>
      </c>
    </row>
    <row r="3149" spans="1:20" x14ac:dyDescent="0.25">
      <c r="A3149">
        <f t="shared" si="913"/>
        <v>817916.5535132502</v>
      </c>
      <c r="B3149">
        <f t="shared" si="930"/>
        <v>130175.46252832051</v>
      </c>
      <c r="C3149" t="str">
        <f t="shared" si="914"/>
        <v>-0.0744961631557248-0.0289473325066678i</v>
      </c>
      <c r="D3149" t="str">
        <f t="shared" si="915"/>
        <v>3.37023665846308-0.72526206307712i</v>
      </c>
      <c r="E3149" t="str">
        <f t="shared" si="916"/>
        <v>-6.14605380323858-55.5429408809267i</v>
      </c>
      <c r="F3149" t="str">
        <f t="shared" si="917"/>
        <v>2.89207911801322-1.37443832038883i</v>
      </c>
      <c r="G3149" t="str">
        <f t="shared" si="918"/>
        <v>0.993872390400827-0.0780388492981075i</v>
      </c>
      <c r="H3149" t="str">
        <f t="shared" si="919"/>
        <v>0.054153717882076-11.3019137301097i</v>
      </c>
      <c r="I3149" t="str">
        <f t="shared" si="920"/>
        <v>-0.104111105705257-0.221804691975598i</v>
      </c>
      <c r="K3149" t="str">
        <f t="shared" si="921"/>
        <v>0.00211974849604453-0.00255380977269216i</v>
      </c>
      <c r="L3149" t="str">
        <f t="shared" si="922"/>
        <v>0.000833333333333333-0.00619360998127034i</v>
      </c>
      <c r="M3149" t="str">
        <f t="shared" si="923"/>
        <v>0.005-0.00217935581159139i</v>
      </c>
      <c r="N3149">
        <f t="shared" si="924"/>
        <v>21.234872502326709</v>
      </c>
      <c r="O3149">
        <f t="shared" si="925"/>
        <v>21.946604939167671</v>
      </c>
      <c r="P3149" s="3">
        <f t="shared" si="926"/>
        <v>-21.946604939167671</v>
      </c>
      <c r="Q3149" s="3">
        <f t="shared" si="927"/>
        <v>-158.76512749767329</v>
      </c>
      <c r="R3149">
        <f t="shared" si="928"/>
        <v>21.234872502326709</v>
      </c>
      <c r="S3149">
        <f t="shared" si="929"/>
        <v>130.17546252832051</v>
      </c>
      <c r="T3149">
        <f t="shared" si="912"/>
        <v>-21.946604939167671</v>
      </c>
    </row>
    <row r="3150" spans="1:20" x14ac:dyDescent="0.25">
      <c r="A3150">
        <f t="shared" si="913"/>
        <v>821024.63641660055</v>
      </c>
      <c r="B3150">
        <f t="shared" si="930"/>
        <v>130670.12928592812</v>
      </c>
      <c r="C3150" t="str">
        <f t="shared" si="914"/>
        <v>-0.0740376855633996-0.0286987163347549i</v>
      </c>
      <c r="D3150" t="str">
        <f t="shared" si="915"/>
        <v>3.36944081961877-0.726947695579506i</v>
      </c>
      <c r="E3150" t="str">
        <f t="shared" si="916"/>
        <v>-6.13969085056693-55.2853935193521i</v>
      </c>
      <c r="F3150" t="str">
        <f t="shared" si="917"/>
        <v>2.89194418476864-1.37094717836071i</v>
      </c>
      <c r="G3150" t="str">
        <f t="shared" si="918"/>
        <v>0.993826020152692-0.0783317420982932i</v>
      </c>
      <c r="H3150" t="str">
        <f t="shared" si="919"/>
        <v>0.053652226556999-11.2587663519458i</v>
      </c>
      <c r="I3150" t="str">
        <f t="shared" si="920"/>
        <v>-0.103453339644368-0.220943610376659i</v>
      </c>
      <c r="K3150" t="str">
        <f t="shared" si="921"/>
        <v>0.00211624662713075-0.00254909782971528i</v>
      </c>
      <c r="L3150" t="str">
        <f t="shared" si="922"/>
        <v>0.000833333333333333-0.00617016336050045i</v>
      </c>
      <c r="M3150" t="str">
        <f t="shared" si="923"/>
        <v>0.005-0.00217110561027235i</v>
      </c>
      <c r="N3150">
        <f t="shared" si="924"/>
        <v>21.187480973558394</v>
      </c>
      <c r="O3150">
        <f t="shared" si="925"/>
        <v>22.003014635386005</v>
      </c>
      <c r="P3150" s="3">
        <f t="shared" si="926"/>
        <v>-22.003014635386005</v>
      </c>
      <c r="Q3150" s="3">
        <f t="shared" si="927"/>
        <v>-158.81251902644161</v>
      </c>
      <c r="R3150">
        <f t="shared" si="928"/>
        <v>21.187480973558394</v>
      </c>
      <c r="S3150">
        <f t="shared" si="929"/>
        <v>130.67012928592811</v>
      </c>
      <c r="T3150">
        <f t="shared" si="912"/>
        <v>-22.003014635386005</v>
      </c>
    </row>
    <row r="3151" spans="1:20" x14ac:dyDescent="0.25">
      <c r="A3151">
        <f t="shared" si="913"/>
        <v>824144.53003498376</v>
      </c>
      <c r="B3151">
        <f t="shared" si="930"/>
        <v>131166.67577721467</v>
      </c>
      <c r="C3151" t="str">
        <f t="shared" si="914"/>
        <v>-0.0735823177750989-0.0284517720473234i</v>
      </c>
      <c r="D3151" t="str">
        <f t="shared" si="915"/>
        <v>3.36863930097527-0.728641677278314i</v>
      </c>
      <c r="E3151" t="str">
        <f t="shared" si="916"/>
        <v>-6.13320250269848-55.029341971426i</v>
      </c>
      <c r="F3151" t="str">
        <f t="shared" si="917"/>
        <v>2.89180823681747-1.36747559691192i</v>
      </c>
      <c r="G3151" t="str">
        <f t="shared" si="918"/>
        <v>0.993779301197337-0.0786257064138023i</v>
      </c>
      <c r="H3151" t="str">
        <f t="shared" si="919"/>
        <v>0.0531550355372613-11.2157858167835i</v>
      </c>
      <c r="I3151" t="str">
        <f t="shared" si="920"/>
        <v>-0.102800558620888-0.220085867739247i</v>
      </c>
      <c r="K3151" t="str">
        <f t="shared" si="921"/>
        <v>0.00211273607649343-0.00254439803523869i</v>
      </c>
      <c r="L3151" t="str">
        <f t="shared" si="922"/>
        <v>0.000833333333333333-0.00614680549960196i</v>
      </c>
      <c r="M3151" t="str">
        <f t="shared" si="923"/>
        <v>0.005-0.00216288664103641i</v>
      </c>
      <c r="N3151">
        <f t="shared" si="924"/>
        <v>21.139785864132904</v>
      </c>
      <c r="O3151">
        <f t="shared" si="925"/>
        <v>22.059401276194418</v>
      </c>
      <c r="P3151" s="3">
        <f t="shared" si="926"/>
        <v>-22.059401276194418</v>
      </c>
      <c r="Q3151" s="3">
        <f t="shared" si="927"/>
        <v>-158.8602141358671</v>
      </c>
      <c r="R3151">
        <f t="shared" si="928"/>
        <v>21.139785864132904</v>
      </c>
      <c r="S3151">
        <f t="shared" si="929"/>
        <v>131.16667577721466</v>
      </c>
      <c r="T3151">
        <f t="shared" si="912"/>
        <v>-22.059401276194418</v>
      </c>
    </row>
    <row r="3152" spans="1:20" x14ac:dyDescent="0.25">
      <c r="A3152">
        <f t="shared" si="913"/>
        <v>827276.27924911678</v>
      </c>
      <c r="B3152">
        <f t="shared" si="930"/>
        <v>131665.1091451681</v>
      </c>
      <c r="C3152" t="str">
        <f t="shared" si="914"/>
        <v>-0.0731300308995475-0.0282064858044934i</v>
      </c>
      <c r="D3152" t="str">
        <f t="shared" si="915"/>
        <v>3.36783206481884-0.730344009938591i</v>
      </c>
      <c r="E3152" t="str">
        <f t="shared" si="916"/>
        <v>-6.12659272578784-54.7747741623368i</v>
      </c>
      <c r="F3152" t="str">
        <f t="shared" si="917"/>
        <v>2.89167126662614-1.36402352428367i</v>
      </c>
      <c r="G3152" t="str">
        <f t="shared" si="918"/>
        <v>0.993732230945827-0.0789207458483316i</v>
      </c>
      <c r="H3152" t="str">
        <f t="shared" si="919"/>
        <v>0.052662111162834-11.1729714553427i</v>
      </c>
      <c r="I3152" t="str">
        <f t="shared" si="920"/>
        <v>-0.102152724360893-0.219231449985327i</v>
      </c>
      <c r="K3152" t="str">
        <f t="shared" si="921"/>
        <v>0.00210921690428024-0.00253971022471496i</v>
      </c>
      <c r="L3152" t="str">
        <f t="shared" si="922"/>
        <v>0.000833333333333333-0.00612353606256421i</v>
      </c>
      <c r="M3152" t="str">
        <f t="shared" si="923"/>
        <v>0.005-0.00215469878565094i</v>
      </c>
      <c r="N3152">
        <f t="shared" si="924"/>
        <v>21.091785827591082</v>
      </c>
      <c r="O3152">
        <f t="shared" si="925"/>
        <v>22.115765550070865</v>
      </c>
      <c r="P3152" s="3">
        <f t="shared" si="926"/>
        <v>-22.115765550070865</v>
      </c>
      <c r="Q3152" s="3">
        <f t="shared" si="927"/>
        <v>-158.90821417240892</v>
      </c>
      <c r="R3152">
        <f t="shared" si="928"/>
        <v>21.091785827591082</v>
      </c>
      <c r="S3152">
        <f t="shared" si="929"/>
        <v>131.66510914516809</v>
      </c>
      <c r="T3152">
        <f t="shared" si="912"/>
        <v>-22.115765550070865</v>
      </c>
    </row>
    <row r="3153" spans="1:20" x14ac:dyDescent="0.25">
      <c r="A3153">
        <f t="shared" si="913"/>
        <v>830419.92911026336</v>
      </c>
      <c r="B3153">
        <f t="shared" si="930"/>
        <v>132165.43655991973</v>
      </c>
      <c r="C3153" t="str">
        <f t="shared" si="914"/>
        <v>-0.0726807963667726-0.0279628439973639i</v>
      </c>
      <c r="D3153" t="str">
        <f t="shared" si="915"/>
        <v>3.36701907322706-0.7320546952145i</v>
      </c>
      <c r="E3153" t="str">
        <f t="shared" si="916"/>
        <v>-6.11986539791372-54.5216781403873i</v>
      </c>
      <c r="F3153" t="str">
        <f t="shared" si="917"/>
        <v>2.89153326660661-1.36059090897744i</v>
      </c>
      <c r="G3153" t="str">
        <f t="shared" si="918"/>
        <v>0.993684806790508-0.0792168640140403i</v>
      </c>
      <c r="H3153" t="str">
        <f t="shared" si="919"/>
        <v>0.0521734200302003-11.130322601324i</v>
      </c>
      <c r="I3153" t="str">
        <f t="shared" si="920"/>
        <v>-0.101509798887056-0.218380343105123i</v>
      </c>
      <c r="K3153" t="str">
        <f t="shared" si="921"/>
        <v>0.00210568917151975-0.00253503423432403i</v>
      </c>
      <c r="L3153" t="str">
        <f t="shared" si="922"/>
        <v>0.000833333333333333-0.00610035471464856i</v>
      </c>
      <c r="M3153" t="str">
        <f t="shared" si="923"/>
        <v>0.005-0.00214654192633088i</v>
      </c>
      <c r="N3153">
        <f t="shared" si="924"/>
        <v>21.043479559678246</v>
      </c>
      <c r="O3153">
        <f t="shared" si="925"/>
        <v>22.172108142379471</v>
      </c>
      <c r="P3153" s="3">
        <f t="shared" si="926"/>
        <v>-22.172108142379471</v>
      </c>
      <c r="Q3153" s="3">
        <f t="shared" si="927"/>
        <v>-158.95652044032175</v>
      </c>
      <c r="R3153">
        <f t="shared" si="928"/>
        <v>21.043479559678246</v>
      </c>
      <c r="S3153">
        <f t="shared" si="929"/>
        <v>132.16543655991973</v>
      </c>
      <c r="T3153">
        <f t="shared" si="912"/>
        <v>-22.172108142379471</v>
      </c>
    </row>
    <row r="3154" spans="1:20" x14ac:dyDescent="0.25">
      <c r="A3154">
        <f t="shared" si="913"/>
        <v>833575.5248408824</v>
      </c>
      <c r="B3154">
        <f t="shared" si="930"/>
        <v>132667.66521884743</v>
      </c>
      <c r="C3154" t="str">
        <f t="shared" si="914"/>
        <v>-0.072234585924846-0.0277208332433221i</v>
      </c>
      <c r="D3154" t="str">
        <f t="shared" si="915"/>
        <v>3.36620028806841-0.733773734647196i</v>
      </c>
      <c r="E3154" t="str">
        <f t="shared" si="916"/>
        <v>-6.1130243109171-54.2700420756254i</v>
      </c>
      <c r="F3154" t="str">
        <f t="shared" si="917"/>
        <v>2.89139422911601-1.35717769975399i</v>
      </c>
      <c r="G3154" t="str">
        <f t="shared" si="918"/>
        <v>0.993637026104887-0.0795140645315246i</v>
      </c>
      <c r="H3154" t="str">
        <f t="shared" si="919"/>
        <v>0.0516889289900798-11.0878385913915i</v>
      </c>
      <c r="I3154" t="str">
        <f t="shared" si="920"/>
        <v>-0.100871744516267-0.217532533156668i</v>
      </c>
      <c r="K3154" t="str">
        <f t="shared" si="921"/>
        <v>0.0021021529401186-0.00253036990098295i</v>
      </c>
      <c r="L3154" t="str">
        <f t="shared" si="922"/>
        <v>0.000833333333333333-0.00607726112238351i</v>
      </c>
      <c r="M3154" t="str">
        <f t="shared" si="923"/>
        <v>0.005-0.00213841594573708i</v>
      </c>
      <c r="N3154">
        <f t="shared" si="924"/>
        <v>20.994865797887485</v>
      </c>
      <c r="O3154">
        <f t="shared" si="925"/>
        <v>22.228429735354286</v>
      </c>
      <c r="P3154" s="3">
        <f t="shared" si="926"/>
        <v>-22.228429735354286</v>
      </c>
      <c r="Q3154" s="3">
        <f t="shared" si="927"/>
        <v>-159.00513420211252</v>
      </c>
      <c r="R3154">
        <f t="shared" si="928"/>
        <v>20.994865797887485</v>
      </c>
      <c r="S3154">
        <f t="shared" si="929"/>
        <v>132.66766521884742</v>
      </c>
      <c r="T3154">
        <f t="shared" si="912"/>
        <v>-22.228429735354286</v>
      </c>
    </row>
    <row r="3155" spans="1:20" x14ac:dyDescent="0.25">
      <c r="A3155">
        <f t="shared" si="913"/>
        <v>836743.11183527787</v>
      </c>
      <c r="B3155">
        <f t="shared" si="930"/>
        <v>133171.80234667906</v>
      </c>
      <c r="C3155" t="str">
        <f t="shared" si="914"/>
        <v>-0.071791371636655-0.0274804403814517i</v>
      </c>
      <c r="D3155" t="str">
        <f t="shared" si="915"/>
        <v>3.36537567100168-0.735501129662673i</v>
      </c>
      <c r="E3155" t="str">
        <f t="shared" si="916"/>
        <v>-6.10607317220189-54.0198542584943i</v>
      </c>
      <c r="F3155" t="str">
        <f t="shared" si="917"/>
        <v>2.89125414645631-1.35378384563243i</v>
      </c>
      <c r="G3155" t="str">
        <f t="shared" si="918"/>
        <v>0.993588886243498-0.079812351029792i</v>
      </c>
      <c r="H3155" t="str">
        <f t="shared" si="919"/>
        <v>0.051208605145188-11.0455187651567i</v>
      </c>
      <c r="I3155" t="str">
        <f t="shared" si="920"/>
        <v>-0.100238523857305-0.216688006265376i</v>
      </c>
      <c r="K3155" t="str">
        <f t="shared" si="921"/>
        <v>0.00209860827285877-0.0025257170623554i</v>
      </c>
      <c r="L3155" t="str">
        <f t="shared" si="922"/>
        <v>0.000833333333333333-0.00605425495355997i</v>
      </c>
      <c r="M3155" t="str">
        <f t="shared" si="923"/>
        <v>0.005-0.00213032072697458i</v>
      </c>
      <c r="N3155">
        <f t="shared" si="924"/>
        <v>20.945943321011185</v>
      </c>
      <c r="O3155">
        <f t="shared" si="925"/>
        <v>22.284731008082925</v>
      </c>
      <c r="P3155" s="3">
        <f t="shared" si="926"/>
        <v>-22.284731008082925</v>
      </c>
      <c r="Q3155" s="3">
        <f t="shared" si="927"/>
        <v>-159.05405667898881</v>
      </c>
      <c r="R3155">
        <f t="shared" si="928"/>
        <v>20.945943321011185</v>
      </c>
      <c r="S3155">
        <f t="shared" si="929"/>
        <v>133.17180234667907</v>
      </c>
      <c r="T3155">
        <f t="shared" si="912"/>
        <v>-22.284731008082925</v>
      </c>
    </row>
    <row r="3156" spans="1:20" x14ac:dyDescent="0.25">
      <c r="A3156">
        <f t="shared" si="913"/>
        <v>839922.73566025181</v>
      </c>
      <c r="B3156">
        <f t="shared" si="930"/>
        <v>133677.85519559644</v>
      </c>
      <c r="C3156" t="str">
        <f t="shared" si="914"/>
        <v>-0.0713511258766994-0.0272416524680262i</v>
      </c>
      <c r="D3156" t="str">
        <f t="shared" si="915"/>
        <v>3.36454518347553-0.73723688156961i</v>
      </c>
      <c r="E3156" t="str">
        <f t="shared" si="916"/>
        <v>-6.09901560649624-53.7711030984904i</v>
      </c>
      <c r="F3156" t="str">
        <f t="shared" si="917"/>
        <v>2.89111301087382-1.35040929588922i</v>
      </c>
      <c r="G3156" t="str">
        <f t="shared" si="918"/>
        <v>0.993540384541779-0.0801117271462339i</v>
      </c>
      <c r="H3156" t="str">
        <f t="shared" si="919"/>
        <v>0.050732415848013-11.0033624651619i</v>
      </c>
      <c r="I3156" t="str">
        <f t="shared" si="920"/>
        <v>-0.0996100998085028-0.215846748623595i</v>
      </c>
      <c r="K3156" t="str">
        <f t="shared" si="921"/>
        <v>0.00209505523339457-0.00252107555686144i</v>
      </c>
      <c r="L3156" t="str">
        <f t="shared" si="922"/>
        <v>0.000833333333333333-0.0060313358772265i</v>
      </c>
      <c r="M3156" t="str">
        <f t="shared" si="923"/>
        <v>0.005-0.00212225615359093i</v>
      </c>
      <c r="N3156">
        <f t="shared" si="924"/>
        <v>20.896710948693368</v>
      </c>
      <c r="O3156">
        <f t="shared" si="925"/>
        <v>22.341012636490774</v>
      </c>
      <c r="P3156" s="3">
        <f t="shared" si="926"/>
        <v>-22.341012636490774</v>
      </c>
      <c r="Q3156" s="3">
        <f t="shared" si="927"/>
        <v>-159.10328905130663</v>
      </c>
      <c r="R3156">
        <f t="shared" si="928"/>
        <v>20.896710948693368</v>
      </c>
      <c r="S3156">
        <f t="shared" si="929"/>
        <v>133.67785519559644</v>
      </c>
      <c r="T3156">
        <f t="shared" si="912"/>
        <v>-22.341012636490774</v>
      </c>
    </row>
    <row r="3157" spans="1:20" x14ac:dyDescent="0.25">
      <c r="A3157">
        <f t="shared" si="913"/>
        <v>843114.44205576077</v>
      </c>
      <c r="B3157">
        <f t="shared" si="930"/>
        <v>134185.8310453397</v>
      </c>
      <c r="C3157" t="str">
        <f t="shared" si="914"/>
        <v>-0.0709138213279146-0.027004456772091i</v>
      </c>
      <c r="D3157" t="str">
        <f t="shared" si="915"/>
        <v>3.36370878672794-0.738980991557175i</v>
      </c>
      <c r="E3157" t="str">
        <f t="shared" si="916"/>
        <v>-6.09185515757646-53.5237771228415i</v>
      </c>
      <c r="F3157" t="str">
        <f t="shared" si="917"/>
        <v>2.89097081455899-1.34705400005724i</v>
      </c>
      <c r="G3157" t="str">
        <f t="shared" si="918"/>
        <v>0.993491518315936-0.0804121965265988i</v>
      </c>
      <c r="H3157" t="str">
        <f t="shared" si="919"/>
        <v>0.0502603286986133-10.9613690368644i</v>
      </c>
      <c r="I3157" t="str">
        <f t="shared" si="920"/>
        <v>-0.0989864355554523-0.215008746490197i</v>
      </c>
      <c r="K3157" t="str">
        <f t="shared" si="921"/>
        <v>0.00209149388624932-0.00251644522368704i</v>
      </c>
      <c r="L3157" t="str">
        <f t="shared" si="922"/>
        <v>0.000833333333333333-0.00600850356368452i</v>
      </c>
      <c r="M3157" t="str">
        <f t="shared" si="923"/>
        <v>0.005-0.00211422210957455i</v>
      </c>
      <c r="N3157">
        <f t="shared" si="924"/>
        <v>20.847167540986788</v>
      </c>
      <c r="O3157">
        <f t="shared" si="925"/>
        <v>22.397275293325599</v>
      </c>
      <c r="P3157" s="3">
        <f t="shared" si="926"/>
        <v>-22.397275293325599</v>
      </c>
      <c r="Q3157" s="3">
        <f t="shared" si="927"/>
        <v>-159.15283245901321</v>
      </c>
      <c r="R3157">
        <f t="shared" si="928"/>
        <v>20.847167540986788</v>
      </c>
      <c r="S3157">
        <f t="shared" si="929"/>
        <v>134.18583104533971</v>
      </c>
      <c r="T3157">
        <f t="shared" si="912"/>
        <v>-22.397275293325599</v>
      </c>
    </row>
    <row r="3158" spans="1:20" x14ac:dyDescent="0.25">
      <c r="A3158">
        <f t="shared" si="913"/>
        <v>846318.27693557262</v>
      </c>
      <c r="B3158">
        <f t="shared" si="930"/>
        <v>134695.73720331199</v>
      </c>
      <c r="C3158" t="str">
        <f t="shared" si="914"/>
        <v>-0.0704794309785197-0.026768840771133i</v>
      </c>
      <c r="D3158" t="str">
        <f t="shared" si="915"/>
        <v>3.36286644178579-0.740733460692836i</v>
      </c>
      <c r="E3158" t="str">
        <f t="shared" si="916"/>
        <v>-6.08459528995553-53.2778649751889i</v>
      </c>
      <c r="F3158" t="str">
        <f t="shared" si="917"/>
        <v>2.89082754964585-1.34371790792482i</v>
      </c>
      <c r="G3158" t="str">
        <f t="shared" si="918"/>
        <v>0.993442284862815-0.0807137628249635i</v>
      </c>
      <c r="H3158" t="str">
        <f t="shared" si="919"/>
        <v>0.049792311542447-10.9195378286199i</v>
      </c>
      <c r="I3158" t="str">
        <f t="shared" si="920"/>
        <v>-0.0983674945687109-0.214173986190133i</v>
      </c>
      <c r="K3158" t="str">
        <f t="shared" si="921"/>
        <v>0.00208792429681225-0.00251182590279378i</v>
      </c>
      <c r="L3158" t="str">
        <f t="shared" si="922"/>
        <v>0.000833333333333333-0.00598575768448348i</v>
      </c>
      <c r="M3158" t="str">
        <f t="shared" si="923"/>
        <v>0.005-0.00210621847935301i</v>
      </c>
      <c r="N3158">
        <f t="shared" si="924"/>
        <v>20.797311997914846</v>
      </c>
      <c r="O3158">
        <f t="shared" si="925"/>
        <v>22.453519648142528</v>
      </c>
      <c r="P3158" s="3">
        <f t="shared" si="926"/>
        <v>-22.453519648142528</v>
      </c>
      <c r="Q3158" s="3">
        <f t="shared" si="927"/>
        <v>-159.20268800208515</v>
      </c>
      <c r="R3158">
        <f t="shared" si="928"/>
        <v>20.797311997914846</v>
      </c>
      <c r="S3158">
        <f t="shared" si="929"/>
        <v>134.69573720331198</v>
      </c>
      <c r="T3158">
        <f t="shared" si="912"/>
        <v>-22.453519648142528</v>
      </c>
    </row>
    <row r="3159" spans="1:20" x14ac:dyDescent="0.25">
      <c r="A3159">
        <f t="shared" si="913"/>
        <v>849534.28638792795</v>
      </c>
      <c r="B3159">
        <f t="shared" si="930"/>
        <v>135207.58100468459</v>
      </c>
      <c r="C3159" t="str">
        <f t="shared" si="914"/>
        <v>-0.070047928118891-0.0265347921468289i</v>
      </c>
      <c r="D3159" t="str">
        <f t="shared" si="915"/>
        <v>3.36201810946435-0.742494289920146i</v>
      </c>
      <c r="E3159" t="str">
        <f t="shared" si="916"/>
        <v>-6.07723939053421-53.0333554142889i</v>
      </c>
      <c r="F3159" t="str">
        <f t="shared" si="917"/>
        <v>2.89068320821177-1.34040096953474i</v>
      </c>
      <c r="G3159" t="str">
        <f t="shared" si="918"/>
        <v>0.993392681459773-0.0810164297037042i</v>
      </c>
      <c r="H3159" t="str">
        <f t="shared" si="919"/>
        <v>0.0493283324682141-10.8778681916664i</v>
      </c>
      <c r="I3159" t="str">
        <f t="shared" si="920"/>
        <v>-0.0977532406015328-0.213342454114017i</v>
      </c>
      <c r="K3159" t="str">
        <f t="shared" si="921"/>
        <v>0.00208434653133481-0.00250721743492846i</v>
      </c>
      <c r="L3159" t="str">
        <f t="shared" si="922"/>
        <v>0.000833333333333333-0.00596309791241629i</v>
      </c>
      <c r="M3159" t="str">
        <f t="shared" si="923"/>
        <v>0.005-0.0020982451477914i</v>
      </c>
      <c r="N3159">
        <f t="shared" si="924"/>
        <v>20.747143259034175</v>
      </c>
      <c r="O3159">
        <f t="shared" si="925"/>
        <v>22.509746367289829</v>
      </c>
      <c r="P3159" s="3">
        <f t="shared" si="926"/>
        <v>-22.509746367289829</v>
      </c>
      <c r="Q3159" s="3">
        <f t="shared" si="927"/>
        <v>-159.25285674096583</v>
      </c>
      <c r="R3159">
        <f t="shared" si="928"/>
        <v>20.747143259034175</v>
      </c>
      <c r="S3159">
        <f t="shared" si="929"/>
        <v>135.20758100468458</v>
      </c>
      <c r="T3159">
        <f t="shared" si="912"/>
        <v>-22.509746367289829</v>
      </c>
    </row>
    <row r="3160" spans="1:20" x14ac:dyDescent="0.25">
      <c r="A3160">
        <f t="shared" si="913"/>
        <v>852762.51667620195</v>
      </c>
      <c r="B3160">
        <f t="shared" si="930"/>
        <v>135721.36981250238</v>
      </c>
      <c r="C3160" t="str">
        <f t="shared" si="914"/>
        <v>-0.0696192863384679-0.0263022987808837i</v>
      </c>
      <c r="D3160" t="str">
        <f t="shared" si="915"/>
        <v>3.36116375036681-0.744263480056491i</v>
      </c>
      <c r="E3160" t="str">
        <f t="shared" si="916"/>
        <v>-6.06979077021942-52.7902373127288i</v>
      </c>
      <c r="F3160" t="str">
        <f t="shared" si="917"/>
        <v>2.89053778227699-1.33710313518335i</v>
      </c>
      <c r="G3160" t="str">
        <f t="shared" si="918"/>
        <v>0.993342705364541-0.0813202008334669i</v>
      </c>
      <c r="H3160" t="str">
        <f t="shared" si="919"/>
        <v>0.0488683598057297-10.836359480109i</v>
      </c>
      <c r="I3160" t="str">
        <f t="shared" si="920"/>
        <v>-0.0971436376876318-0.212514136717714i</v>
      </c>
      <c r="K3160" t="str">
        <f t="shared" si="921"/>
        <v>0.00208076065692716-0.00250261966163268i</v>
      </c>
      <c r="L3160" t="str">
        <f t="shared" si="922"/>
        <v>0.000833333333333333-0.00594052392151455i</v>
      </c>
      <c r="M3160" t="str">
        <f t="shared" si="923"/>
        <v>0.005-0.00209030200019068i</v>
      </c>
      <c r="N3160">
        <f t="shared" si="924"/>
        <v>20.696660303004336</v>
      </c>
      <c r="O3160">
        <f t="shared" si="925"/>
        <v>22.565956113893915</v>
      </c>
      <c r="P3160" s="3">
        <f t="shared" si="926"/>
        <v>-22.565956113893915</v>
      </c>
      <c r="Q3160" s="3">
        <f t="shared" si="927"/>
        <v>-159.30333969699566</v>
      </c>
      <c r="R3160">
        <f t="shared" si="928"/>
        <v>20.696660303004336</v>
      </c>
      <c r="S3160">
        <f t="shared" si="929"/>
        <v>135.72136981250239</v>
      </c>
      <c r="T3160">
        <f t="shared" si="912"/>
        <v>-22.565956113893915</v>
      </c>
    </row>
    <row r="3161" spans="1:20" x14ac:dyDescent="0.25">
      <c r="A3161">
        <f t="shared" si="913"/>
        <v>856003.01423957164</v>
      </c>
      <c r="B3161">
        <f t="shared" si="930"/>
        <v>136237.1110177899</v>
      </c>
      <c r="C3161" t="str">
        <f t="shared" si="914"/>
        <v>-0.0691934795226761-0.0260713487509424i</v>
      </c>
      <c r="D3161" t="str">
        <f t="shared" si="915"/>
        <v>3.36030332488389-0.746041031790839i</v>
      </c>
      <c r="E3161" t="str">
        <f t="shared" si="916"/>
        <v>-6.06225266550615-52.5484996556492i</v>
      </c>
      <c r="F3161" t="str">
        <f t="shared" si="917"/>
        <v>2.89039126380428-1.33382435541955i</v>
      </c>
      <c r="G3161" t="str">
        <f t="shared" si="918"/>
        <v>0.993292353815097-0.0816250798931369i</v>
      </c>
      <c r="H3161" t="str">
        <f t="shared" si="919"/>
        <v>0.0484123621238125-10.7950110509035i</v>
      </c>
      <c r="I3161" t="str">
        <f t="shared" si="920"/>
        <v>-0.0965386501389421-0.211689020521916i</v>
      </c>
      <c r="K3161" t="str">
        <f t="shared" si="921"/>
        <v>0.00207716674155429-0.00249803242525248i</v>
      </c>
      <c r="L3161" t="str">
        <f t="shared" si="922"/>
        <v>0.000833333333333333-0.00591803538704379i</v>
      </c>
      <c r="M3161" t="str">
        <f t="shared" si="923"/>
        <v>0.005-0.00208238892228599i</v>
      </c>
      <c r="N3161">
        <f t="shared" si="924"/>
        <v>20.645862147158311</v>
      </c>
      <c r="O3161">
        <f t="shared" si="925"/>
        <v>22.622149547846092</v>
      </c>
      <c r="P3161" s="3">
        <f t="shared" si="926"/>
        <v>-22.622149547846092</v>
      </c>
      <c r="Q3161" s="3">
        <f t="shared" si="927"/>
        <v>-159.35413785284169</v>
      </c>
      <c r="R3161">
        <f t="shared" si="928"/>
        <v>20.645862147158311</v>
      </c>
      <c r="S3161">
        <f t="shared" si="929"/>
        <v>136.23711101778989</v>
      </c>
      <c r="T3161">
        <f t="shared" si="912"/>
        <v>-22.622149547846092</v>
      </c>
    </row>
    <row r="3162" spans="1:20" x14ac:dyDescent="0.25">
      <c r="A3162">
        <f t="shared" si="913"/>
        <v>859255.82569368195</v>
      </c>
      <c r="B3162">
        <f t="shared" si="930"/>
        <v>136754.8120396575</v>
      </c>
      <c r="C3162" t="str">
        <f t="shared" si="914"/>
        <v>-0.0687704818498811-0.0258419303265837i</v>
      </c>
      <c r="D3162" t="str">
        <f t="shared" si="915"/>
        <v>3.35943679319336-0.747826945681486i</v>
      </c>
      <c r="E3162" t="str">
        <f t="shared" si="916"/>
        <v>-6.0546282400277-52.3081315394846i</v>
      </c>
      <c r="F3162" t="str">
        <f t="shared" si="917"/>
        <v>2.89024364469853-1.33056458104386i</v>
      </c>
      <c r="G3162" t="str">
        <f t="shared" si="918"/>
        <v>0.993241624029527-0.0819310705698072i</v>
      </c>
      <c r="H3162" t="str">
        <f t="shared" si="919"/>
        <v>0.047960308228202-10.7538222638408i</v>
      </c>
      <c r="I3162" t="str">
        <f t="shared" si="920"/>
        <v>-0.0959382425434092-0.210867092111733i</v>
      </c>
      <c r="K3162" t="str">
        <f t="shared" si="921"/>
        <v>0.00207356485403208-0.00249345556894788i</v>
      </c>
      <c r="L3162" t="str">
        <f t="shared" si="922"/>
        <v>0.000833333333333333-0.00589563198549887i</v>
      </c>
      <c r="M3162" t="str">
        <f t="shared" si="923"/>
        <v>0.005-0.00207450580024506i</v>
      </c>
      <c r="N3162">
        <f t="shared" si="924"/>
        <v>20.594747847077542</v>
      </c>
      <c r="O3162">
        <f t="shared" si="925"/>
        <v>22.678327325788988</v>
      </c>
      <c r="P3162" s="3">
        <f t="shared" si="926"/>
        <v>-22.678327325788988</v>
      </c>
      <c r="Q3162" s="3">
        <f t="shared" si="927"/>
        <v>-159.40525215292246</v>
      </c>
      <c r="R3162">
        <f t="shared" si="928"/>
        <v>20.594747847077542</v>
      </c>
      <c r="S3162">
        <f t="shared" si="929"/>
        <v>136.75481203965751</v>
      </c>
      <c r="T3162">
        <f t="shared" si="912"/>
        <v>-22.678327325788988</v>
      </c>
    </row>
    <row r="3163" spans="1:20" x14ac:dyDescent="0.25">
      <c r="A3163">
        <f t="shared" si="913"/>
        <v>862520.99783131795</v>
      </c>
      <c r="B3163">
        <f t="shared" si="930"/>
        <v>137274.48032540819</v>
      </c>
      <c r="C3163" t="str">
        <f t="shared" si="914"/>
        <v>-0.0683502677883704-0.0256140319653926i</v>
      </c>
      <c r="D3163" t="str">
        <f t="shared" si="915"/>
        <v>3.35856411525959-0.749621222153738i</v>
      </c>
      <c r="E3163" t="str">
        <f t="shared" si="916"/>
        <v>-6.04692058607219-52.0691221707163i</v>
      </c>
      <c r="F3163" t="str">
        <f t="shared" si="917"/>
        <v>2.89009491680634-1.32732376310744i</v>
      </c>
      <c r="G3163" t="str">
        <f t="shared" si="918"/>
        <v>0.993190513205893-0.0822381765587468i</v>
      </c>
      <c r="H3163" t="str">
        <f t="shared" si="919"/>
        <v>0.0475121671594934-10.7127924815318i</v>
      </c>
      <c r="I3163" t="str">
        <f t="shared" si="920"/>
        <v>-0.0953423797627992-0.210048338136286i</v>
      </c>
      <c r="K3163" t="str">
        <f t="shared" si="921"/>
        <v>0.00206995506402324-0.00248888893670253i</v>
      </c>
      <c r="L3163" t="str">
        <f t="shared" si="922"/>
        <v>0.000833333333333333-0.0058733133945994i</v>
      </c>
      <c r="M3163" t="str">
        <f t="shared" si="923"/>
        <v>0.005-0.00206665252066653i</v>
      </c>
      <c r="N3163">
        <f t="shared" si="924"/>
        <v>20.543316496171116</v>
      </c>
      <c r="O3163">
        <f t="shared" si="925"/>
        <v>22.734490101103006</v>
      </c>
      <c r="P3163" s="3">
        <f t="shared" si="926"/>
        <v>-22.734490101103006</v>
      </c>
      <c r="Q3163" s="3">
        <f t="shared" si="927"/>
        <v>-159.45668350382888</v>
      </c>
      <c r="R3163">
        <f t="shared" si="928"/>
        <v>20.543316496171116</v>
      </c>
      <c r="S3163">
        <f t="shared" si="929"/>
        <v>137.27448032540821</v>
      </c>
      <c r="T3163">
        <f t="shared" si="912"/>
        <v>-22.734490101103006</v>
      </c>
    </row>
    <row r="3164" spans="1:20" x14ac:dyDescent="0.25">
      <c r="A3164">
        <f t="shared" si="913"/>
        <v>865798.57762307697</v>
      </c>
      <c r="B3164">
        <f t="shared" si="930"/>
        <v>137796.12335064475</v>
      </c>
      <c r="C3164" t="str">
        <f t="shared" si="914"/>
        <v>-0.0679328120933539-0.025387642309105i</v>
      </c>
      <c r="D3164" t="str">
        <f t="shared" si="915"/>
        <v>3.35768525083323-0.751423861497624i</v>
      </c>
      <c r="E3164" t="str">
        <f t="shared" si="916"/>
        <v>-6.03913272606772-51.8314608646358i</v>
      </c>
      <c r="F3164" t="str">
        <f t="shared" si="917"/>
        <v>2.88994507191566-1.32410185291116i</v>
      </c>
      <c r="G3164" t="str">
        <f t="shared" si="918"/>
        <v>0.993139018522099-0.0825464015633676i</v>
      </c>
      <c r="H3164" t="str">
        <f t="shared" si="919"/>
        <v>0.0470679081910951-10.6719210693914i</v>
      </c>
      <c r="I3164" t="str">
        <f t="shared" si="920"/>
        <v>-0.0947510269305208-0.209232745308301i</v>
      </c>
      <c r="K3164" t="str">
        <f t="shared" si="921"/>
        <v>0.00206633744203294-0.0024843323733331i</v>
      </c>
      <c r="L3164" t="str">
        <f t="shared" si="922"/>
        <v>0.000833333333333333-0.00585107929328493i</v>
      </c>
      <c r="M3164" t="str">
        <f t="shared" si="923"/>
        <v>0.005-0.00205882897057833i</v>
      </c>
      <c r="N3164">
        <f t="shared" si="924"/>
        <v>20.491567225257143</v>
      </c>
      <c r="O3164">
        <f t="shared" si="925"/>
        <v>22.790638523894053</v>
      </c>
      <c r="P3164" s="3">
        <f t="shared" si="926"/>
        <v>-22.790638523894053</v>
      </c>
      <c r="Q3164" s="3">
        <f t="shared" si="927"/>
        <v>-159.50843277474286</v>
      </c>
      <c r="R3164">
        <f t="shared" si="928"/>
        <v>20.491567225257143</v>
      </c>
      <c r="S3164">
        <f t="shared" si="929"/>
        <v>137.79612335064473</v>
      </c>
      <c r="T3164">
        <f t="shared" si="912"/>
        <v>-22.790638523894053</v>
      </c>
    </row>
    <row r="3165" spans="1:20" x14ac:dyDescent="0.25">
      <c r="A3165">
        <f t="shared" si="913"/>
        <v>869088.6122180447</v>
      </c>
      <c r="B3165">
        <f t="shared" si="930"/>
        <v>138319.74861937721</v>
      </c>
      <c r="C3165" t="str">
        <f t="shared" si="914"/>
        <v>-0.0675180898039986-0.0251627501798262i</v>
      </c>
      <c r="D3165" t="str">
        <f t="shared" si="915"/>
        <v>3.35680015945069-0.753234863865543i</v>
      </c>
      <c r="E3165" t="str">
        <f t="shared" si="916"/>
        <v>-6.031267614036-51.595137044124i</v>
      </c>
      <c r="F3165" t="str">
        <f t="shared" si="917"/>
        <v>2.88979410175539-1.32089880200466i</v>
      </c>
      <c r="G3165" t="str">
        <f t="shared" si="918"/>
        <v>0.993087137135753-0.0828557492951906i</v>
      </c>
      <c r="H3165" t="str">
        <f t="shared" si="919"/>
        <v>0.0466275008272082-10.6312073956236i</v>
      </c>
      <c r="I3165" t="str">
        <f t="shared" si="920"/>
        <v>-0.094164149449473-0.208420300403709i</v>
      </c>
      <c r="K3165" t="str">
        <f t="shared" si="921"/>
        <v>0.00206271205940437-0.00247978572449903i</v>
      </c>
      <c r="L3165" t="str">
        <f t="shared" si="922"/>
        <v>0.000833333333333333-0.00582892936171041i</v>
      </c>
      <c r="M3165" t="str">
        <f t="shared" si="923"/>
        <v>0.005-0.00205103503743607i</v>
      </c>
      <c r="N3165">
        <f t="shared" si="924"/>
        <v>20.439499202145697</v>
      </c>
      <c r="O3165">
        <f t="shared" si="925"/>
        <v>22.84677324098076</v>
      </c>
      <c r="P3165" s="3">
        <f t="shared" si="926"/>
        <v>-22.84677324098076</v>
      </c>
      <c r="Q3165" s="3">
        <f t="shared" si="927"/>
        <v>-159.5605007978543</v>
      </c>
      <c r="R3165">
        <f t="shared" si="928"/>
        <v>20.439499202145697</v>
      </c>
      <c r="S3165">
        <f t="shared" si="929"/>
        <v>138.31974861937721</v>
      </c>
      <c r="T3165">
        <f t="shared" si="912"/>
        <v>-22.84677324098076</v>
      </c>
    </row>
    <row r="3166" spans="1:20" x14ac:dyDescent="0.25">
      <c r="A3166">
        <f t="shared" si="913"/>
        <v>872391.14894447336</v>
      </c>
      <c r="B3166">
        <f t="shared" si="930"/>
        <v>138845.36366413085</v>
      </c>
      <c r="C3166" t="str">
        <f t="shared" si="914"/>
        <v>-0.0671060762404816-0.0249393445763289i</v>
      </c>
      <c r="D3166" t="str">
        <f t="shared" si="915"/>
        <v>3.35590880043384-0.755054229269943i</v>
      </c>
      <c r="E3166" t="str">
        <f t="shared" si="916"/>
        <v>-6.023328137015-51.3601402384414i</v>
      </c>
      <c r="F3166" t="str">
        <f t="shared" si="917"/>
        <v>2.88964199799497-1.31771456218535i</v>
      </c>
      <c r="G3166" t="str">
        <f t="shared" si="918"/>
        <v>0.99303486618403-0.0831662234738118i</v>
      </c>
      <c r="H3166" t="str">
        <f t="shared" si="919"/>
        <v>0.0461909148008285-10.5906508312061i</v>
      </c>
      <c r="I3166" t="str">
        <f t="shared" si="920"/>
        <v>-0.0935817129899004-0.207610990261249i</v>
      </c>
      <c r="K3166" t="str">
        <f t="shared" si="921"/>
        <v>0.00205907898831425-0.00247524883671178i</v>
      </c>
      <c r="L3166" t="str">
        <f t="shared" si="922"/>
        <v>0.000833333333333333-0.0058068632812417i</v>
      </c>
      <c r="M3166" t="str">
        <f t="shared" si="923"/>
        <v>0.005-0.00204327060912141i</v>
      </c>
      <c r="N3166">
        <f t="shared" si="924"/>
        <v>20.387111631231562</v>
      </c>
      <c r="O3166">
        <f t="shared" si="925"/>
        <v>22.902894895882469</v>
      </c>
      <c r="P3166" s="3">
        <f t="shared" si="926"/>
        <v>-22.902894895882469</v>
      </c>
      <c r="Q3166" s="3">
        <f t="shared" si="927"/>
        <v>-159.61288836876844</v>
      </c>
      <c r="R3166">
        <f t="shared" si="928"/>
        <v>20.387111631231562</v>
      </c>
      <c r="S3166">
        <f t="shared" si="929"/>
        <v>138.84536366413084</v>
      </c>
      <c r="T3166">
        <f t="shared" si="912"/>
        <v>-22.902894895882469</v>
      </c>
    </row>
    <row r="3167" spans="1:20" x14ac:dyDescent="0.25">
      <c r="A3167">
        <f t="shared" si="913"/>
        <v>875706.23531046242</v>
      </c>
      <c r="B3167">
        <f t="shared" si="930"/>
        <v>139372.97604605457</v>
      </c>
      <c r="C3167" t="str">
        <f t="shared" si="914"/>
        <v>-0.0666967470010731-0.0247174146704115i</v>
      </c>
      <c r="D3167" t="str">
        <f t="shared" si="915"/>
        <v>3.35501113288959-0.756881957580934i</v>
      </c>
      <c r="E3167" t="str">
        <f t="shared" si="916"/>
        <v>-6.01531711645277-51.1264600820308i</v>
      </c>
      <c r="F3167" t="str">
        <f t="shared" si="917"/>
        <v>2.88948875224399-1.3145490854975i</v>
      </c>
      <c r="G3167" t="str">
        <f t="shared" si="918"/>
        <v>0.992982202783537-0.0834778278268667i</v>
      </c>
      <c r="H3167" t="str">
        <f t="shared" si="919"/>
        <v>0.0457581200717666-10.5502507498752i</v>
      </c>
      <c r="I3167" t="str">
        <f t="shared" si="920"/>
        <v>-0.0930036834872751-0.20680480178207i</v>
      </c>
      <c r="K3167" t="str">
        <f t="shared" si="921"/>
        <v>0.00205543830176796-0.00247072155734448i</v>
      </c>
      <c r="L3167" t="str">
        <f t="shared" si="922"/>
        <v>0.000833333333333333-0.00578488073445079i</v>
      </c>
      <c r="M3167" t="str">
        <f t="shared" si="923"/>
        <v>0.005-0.00203553557394044i</v>
      </c>
      <c r="N3167">
        <f t="shared" si="924"/>
        <v>20.334403753081261</v>
      </c>
      <c r="O3167">
        <f t="shared" si="925"/>
        <v>22.959004128807557</v>
      </c>
      <c r="P3167" s="3">
        <f t="shared" si="926"/>
        <v>-22.959004128807557</v>
      </c>
      <c r="Q3167" s="3">
        <f t="shared" si="927"/>
        <v>-159.66559624691874</v>
      </c>
      <c r="R3167">
        <f t="shared" si="928"/>
        <v>20.334403753081261</v>
      </c>
      <c r="S3167">
        <f t="shared" si="929"/>
        <v>139.37297604605456</v>
      </c>
      <c r="T3167">
        <f t="shared" si="912"/>
        <v>-22.959004128807557</v>
      </c>
    </row>
    <row r="3168" spans="1:20" x14ac:dyDescent="0.25">
      <c r="A3168">
        <f t="shared" si="913"/>
        <v>879033.91900464229</v>
      </c>
      <c r="B3168">
        <f t="shared" si="930"/>
        <v>139902.59335502959</v>
      </c>
      <c r="C3168" t="str">
        <f t="shared" si="914"/>
        <v>-0.066290077959243-0.0244969498033345i</v>
      </c>
      <c r="D3168" t="str">
        <f t="shared" si="915"/>
        <v>3.35410711570954-0.758718048523916i</v>
      </c>
      <c r="E3168" t="str">
        <f t="shared" si="916"/>
        <v>-6.00723730957021-50.8940863133343i</v>
      </c>
      <c r="F3168" t="str">
        <f t="shared" si="917"/>
        <v>2.88933435605177-1.31140232423126i</v>
      </c>
      <c r="G3168" t="str">
        <f t="shared" si="918"/>
        <v>0.992929144030172-0.0837905660899937i</v>
      </c>
      <c r="H3168" t="str">
        <f t="shared" si="919"/>
        <v>0.0453290868246934-10.510006528111i</v>
      </c>
      <c r="I3168" t="str">
        <f t="shared" si="920"/>
        <v>-0.0924300271401918-0.206001721929346i</v>
      </c>
      <c r="K3168" t="str">
        <f t="shared" si="921"/>
        <v>0.00205179007359466-0.00246620373464131i</v>
      </c>
      <c r="L3168" t="str">
        <f t="shared" si="922"/>
        <v>0.000833333333333333-0.00576298140511137i</v>
      </c>
      <c r="M3168" t="str">
        <f t="shared" si="923"/>
        <v>0.005-0.00202782982062207i</v>
      </c>
      <c r="N3168">
        <f t="shared" si="924"/>
        <v>20.281374844030154</v>
      </c>
      <c r="O3168">
        <f t="shared" si="925"/>
        <v>23.015101576641896</v>
      </c>
      <c r="P3168" s="3">
        <f t="shared" si="926"/>
        <v>-23.015101576641896</v>
      </c>
      <c r="Q3168" s="3">
        <f t="shared" si="927"/>
        <v>-159.71862515596985</v>
      </c>
      <c r="R3168">
        <f t="shared" si="928"/>
        <v>20.281374844030154</v>
      </c>
      <c r="S3168">
        <f t="shared" si="929"/>
        <v>139.90259335502958</v>
      </c>
      <c r="T3168">
        <f t="shared" si="912"/>
        <v>-23.015101576641896</v>
      </c>
    </row>
    <row r="3169" spans="1:20" x14ac:dyDescent="0.25">
      <c r="A3169">
        <f t="shared" si="913"/>
        <v>882374.24789685989</v>
      </c>
      <c r="B3169">
        <f t="shared" si="930"/>
        <v>140434.22320977869</v>
      </c>
      <c r="C3169" t="str">
        <f t="shared" si="914"/>
        <v>-0.0658860452607909-0.0242779394823195i</v>
      </c>
      <c r="D3169" t="str">
        <f t="shared" si="915"/>
        <v>3.35319670756964-0.760562501677174i</v>
      </c>
      <c r="E3169" t="str">
        <f t="shared" si="916"/>
        <v>-5.99909141069792-50.6630087736207i</v>
      </c>
      <c r="F3169" t="str">
        <f t="shared" si="917"/>
        <v>2.88917880090697-1.30827423092175i</v>
      </c>
      <c r="G3169" t="str">
        <f t="shared" si="918"/>
        <v>0.992875686998989-0.0841044420067978i</v>
      </c>
      <c r="H3169" t="str">
        <f t="shared" si="919"/>
        <v>0.0449037854671993-10.4699175451221i</v>
      </c>
      <c r="I3169" t="str">
        <f t="shared" si="920"/>
        <v>-0.0918607104082802-0.205201737727878i</v>
      </c>
      <c r="K3169" t="str">
        <f t="shared" si="921"/>
        <v>0.00204813437844218-0.00246169521772682i</v>
      </c>
      <c r="L3169" t="str">
        <f t="shared" si="922"/>
        <v>0.000833333333333333-0.00574116497819423i</v>
      </c>
      <c r="M3169" t="str">
        <f t="shared" si="923"/>
        <v>0.005-0.00202015323831647i</v>
      </c>
      <c r="N3169">
        <f t="shared" si="924"/>
        <v>20.228024215778646</v>
      </c>
      <c r="O3169">
        <f t="shared" si="925"/>
        <v>23.071187872938093</v>
      </c>
      <c r="P3169" s="3">
        <f t="shared" si="926"/>
        <v>-23.071187872938093</v>
      </c>
      <c r="Q3169" s="3">
        <f t="shared" si="927"/>
        <v>-159.77197578422135</v>
      </c>
      <c r="R3169">
        <f t="shared" si="928"/>
        <v>20.228024215778646</v>
      </c>
      <c r="S3169">
        <f t="shared" si="929"/>
        <v>140.43422320977868</v>
      </c>
      <c r="T3169">
        <f t="shared" si="912"/>
        <v>-23.071187872938093</v>
      </c>
    </row>
    <row r="3170" spans="1:20" x14ac:dyDescent="0.25">
      <c r="A3170">
        <f t="shared" si="913"/>
        <v>885727.27003886795</v>
      </c>
      <c r="B3170">
        <f t="shared" si="930"/>
        <v>140967.87325797585</v>
      </c>
      <c r="C3170" t="str">
        <f t="shared" si="914"/>
        <v>-0.0654846253210074-0.0240603733771209i</v>
      </c>
      <c r="D3170" t="str">
        <f t="shared" si="915"/>
        <v>3.35227986692981-0.762415316469453i</v>
      </c>
      <c r="E3170" t="str">
        <f t="shared" si="916"/>
        <v>-5.99088205258109-50.4332174058285i</v>
      </c>
      <c r="F3170" t="str">
        <f t="shared" si="917"/>
        <v>2.88902207823719-1.30516475834805i</v>
      </c>
      <c r="G3170" t="str">
        <f t="shared" si="918"/>
        <v>0.992821828744051-0.0844194593288126i</v>
      </c>
      <c r="H3170" t="str">
        <f t="shared" si="919"/>
        <v>0.0444821866278836-10.4299831828315i</v>
      </c>
      <c r="I3170" t="str">
        <f t="shared" si="920"/>
        <v>-0.0912957000101367-0.204404836263726i</v>
      </c>
      <c r="K3170" t="str">
        <f t="shared" si="921"/>
        <v>0.00204447129177186-0.00245719585661547i</v>
      </c>
      <c r="L3170" t="str">
        <f t="shared" si="922"/>
        <v>0.000833333333333333-0.00571943113986273i</v>
      </c>
      <c r="M3170" t="str">
        <f t="shared" si="923"/>
        <v>0.005-0.00201250571659341i</v>
      </c>
      <c r="N3170">
        <f t="shared" si="924"/>
        <v>20.174351214994516</v>
      </c>
      <c r="O3170">
        <f t="shared" si="925"/>
        <v>23.127263647904073</v>
      </c>
      <c r="P3170" s="3">
        <f t="shared" si="926"/>
        <v>-23.127263647904073</v>
      </c>
      <c r="Q3170" s="3">
        <f t="shared" si="927"/>
        <v>-159.82564878500548</v>
      </c>
      <c r="R3170">
        <f t="shared" si="928"/>
        <v>20.174351214994516</v>
      </c>
      <c r="S3170">
        <f t="shared" si="929"/>
        <v>140.96787325797584</v>
      </c>
      <c r="T3170">
        <f t="shared" si="912"/>
        <v>-23.127263647904073</v>
      </c>
    </row>
    <row r="3171" spans="1:20" x14ac:dyDescent="0.25">
      <c r="A3171">
        <f t="shared" si="913"/>
        <v>889093.0336650156</v>
      </c>
      <c r="B3171">
        <f t="shared" si="930"/>
        <v>141503.55117635615</v>
      </c>
      <c r="C3171" t="str">
        <f t="shared" si="914"/>
        <v>-0.0650857948218514-0.0238442413166555i</v>
      </c>
      <c r="D3171" t="str">
        <f t="shared" si="915"/>
        <v>3.35135655203366-0.764276492177511i</v>
      </c>
      <c r="E3171" t="str">
        <f t="shared" si="916"/>
        <v>-5.98261180766145-50.2047022534172i</v>
      </c>
      <c r="F3171" t="str">
        <f t="shared" si="917"/>
        <v>2.88886417940855-1.30207385953232i</v>
      </c>
      <c r="G3171" t="str">
        <f t="shared" si="918"/>
        <v>0.992767566298298-0.0847356218154613i</v>
      </c>
      <c r="H3171" t="str">
        <f t="shared" si="919"/>
        <v>0.0440642611544554-10.3902028258612i</v>
      </c>
      <c r="I3171" t="str">
        <f t="shared" si="920"/>
        <v>-0.0907349629212703-0.203611004683811i</v>
      </c>
      <c r="K3171" t="str">
        <f t="shared" si="921"/>
        <v>0.00204080088985307-0.00245270550222081i</v>
      </c>
      <c r="L3171" t="str">
        <f t="shared" si="922"/>
        <v>0.000833333333333333-0.00569777957746836i</v>
      </c>
      <c r="M3171" t="str">
        <f t="shared" si="923"/>
        <v>0.005-0.00200488714544074i</v>
      </c>
      <c r="N3171">
        <f t="shared" si="924"/>
        <v>20.120355222914895</v>
      </c>
      <c r="O3171">
        <f t="shared" si="925"/>
        <v>23.183329528393365</v>
      </c>
      <c r="P3171" s="3">
        <f t="shared" si="926"/>
        <v>-23.183329528393365</v>
      </c>
      <c r="Q3171" s="3">
        <f t="shared" si="927"/>
        <v>-159.8796447770851</v>
      </c>
      <c r="R3171">
        <f t="shared" si="928"/>
        <v>20.120355222914895</v>
      </c>
      <c r="S3171">
        <f t="shared" si="929"/>
        <v>141.50355117635615</v>
      </c>
      <c r="T3171">
        <f t="shared" si="912"/>
        <v>-23.183329528393365</v>
      </c>
    </row>
    <row r="3172" spans="1:20" x14ac:dyDescent="0.25">
      <c r="A3172">
        <f t="shared" si="913"/>
        <v>892471.58719294274</v>
      </c>
      <c r="B3172">
        <f t="shared" si="930"/>
        <v>142041.26467082632</v>
      </c>
      <c r="C3172" t="str">
        <f t="shared" si="914"/>
        <v>-0.0646895307091573-0.0236295332857029i</v>
      </c>
      <c r="D3172" t="str">
        <f t="shared" si="915"/>
        <v>3.35042672090818-0.766146027923678i</v>
      </c>
      <c r="E3172" t="str">
        <f t="shared" si="916"/>
        <v>-5.97428318932876-49.9774534592339i</v>
      </c>
      <c r="F3172" t="str">
        <f t="shared" si="917"/>
        <v>2.88870509572529-1.29900148773877i</v>
      </c>
      <c r="G3172" t="str">
        <f t="shared" si="918"/>
        <v>0.992712896673397-0.085052933234017i</v>
      </c>
      <c r="H3172" t="str">
        <f t="shared" si="919"/>
        <v>0.0436499801118602-10.350575861518i</v>
      </c>
      <c r="I3172" t="str">
        <f t="shared" si="920"/>
        <v>-0.0901784663720636-0.202820230195544i</v>
      </c>
      <c r="K3172" t="str">
        <f t="shared" si="921"/>
        <v>0.00203712324975771-0.00244822400636478i</v>
      </c>
      <c r="L3172" t="str">
        <f t="shared" si="922"/>
        <v>0.000833333333333333-0.00567620997954608i</v>
      </c>
      <c r="M3172" t="str">
        <f t="shared" si="923"/>
        <v>0.005-0.00199729741526274i</v>
      </c>
      <c r="N3172">
        <f t="shared" si="924"/>
        <v>20.06603565495476</v>
      </c>
      <c r="O3172">
        <f t="shared" si="925"/>
        <v>23.239386137894748</v>
      </c>
      <c r="P3172" s="3">
        <f t="shared" si="926"/>
        <v>-23.239386137894748</v>
      </c>
      <c r="Q3172" s="3">
        <f t="shared" si="927"/>
        <v>-159.93396434504524</v>
      </c>
      <c r="R3172">
        <f t="shared" si="928"/>
        <v>20.06603565495476</v>
      </c>
      <c r="S3172">
        <f t="shared" si="929"/>
        <v>142.04126467082631</v>
      </c>
      <c r="T3172">
        <f t="shared" si="912"/>
        <v>-23.239386137894748</v>
      </c>
    </row>
    <row r="3173" spans="1:20" x14ac:dyDescent="0.25">
      <c r="A3173">
        <f t="shared" si="913"/>
        <v>895862.97922427603</v>
      </c>
      <c r="B3173">
        <f t="shared" si="930"/>
        <v>142581.02147657546</v>
      </c>
      <c r="C3173" t="str">
        <f t="shared" si="914"/>
        <v>-0.0642958101898698-0.0234162394216644i</v>
      </c>
      <c r="D3173" t="str">
        <f t="shared" si="915"/>
        <v>3.34949033136339-0.768023922673351i</v>
      </c>
      <c r="E3173" t="str">
        <f t="shared" si="916"/>
        <v>-5.96589865314847-49.7514612643935i</v>
      </c>
      <c r="F3173" t="str">
        <f t="shared" si="917"/>
        <v>2.88854481842931-1.29594759647281i</v>
      </c>
      <c r="G3173" t="str">
        <f t="shared" si="918"/>
        <v>0.992657816859609-0.085371397359563i</v>
      </c>
      <c r="H3173" t="str">
        <f t="shared" si="919"/>
        <v>0.0432393147804229-10.3111016797793i</v>
      </c>
      <c r="I3173" t="str">
        <f t="shared" si="920"/>
        <v>-0.0896261778457632-0.202032500066455i</v>
      </c>
      <c r="K3173" t="str">
        <f t="shared" si="921"/>
        <v>0.00203343844935446-0.00244375122178703i</v>
      </c>
      <c r="L3173" t="str">
        <f t="shared" si="922"/>
        <v>0.000833333333333333-0.00565472203581001i</v>
      </c>
      <c r="M3173" t="str">
        <f t="shared" si="923"/>
        <v>0.005-0.0019897364168786i</v>
      </c>
      <c r="N3173">
        <f t="shared" si="924"/>
        <v>20.011391960314512</v>
      </c>
      <c r="O3173">
        <f t="shared" si="925"/>
        <v>23.295434096522133</v>
      </c>
      <c r="P3173" s="3">
        <f t="shared" si="926"/>
        <v>-23.295434096522133</v>
      </c>
      <c r="Q3173" s="3">
        <f t="shared" si="927"/>
        <v>-159.98860803968549</v>
      </c>
      <c r="R3173">
        <f t="shared" si="928"/>
        <v>20.011391960314512</v>
      </c>
      <c r="S3173">
        <f t="shared" si="929"/>
        <v>142.58102147657547</v>
      </c>
      <c r="T3173">
        <f t="shared" si="912"/>
        <v>-23.295434096522133</v>
      </c>
    </row>
    <row r="3174" spans="1:20" x14ac:dyDescent="0.25">
      <c r="A3174">
        <f t="shared" si="913"/>
        <v>899267.25854532828</v>
      </c>
      <c r="B3174">
        <f t="shared" si="930"/>
        <v>143122.82935818646</v>
      </c>
      <c r="C3174" t="str">
        <f t="shared" si="914"/>
        <v>-0.0639046107292937-0.0232043500113847i</v>
      </c>
      <c r="D3174" t="str">
        <f t="shared" si="915"/>
        <v>3.34854734099211-0.769910175232523i</v>
      </c>
      <c r="E3174" t="str">
        <f t="shared" si="916"/>
        <v>-5.95746059806181-49.5267160071657i</v>
      </c>
      <c r="F3174" t="str">
        <f t="shared" si="917"/>
        <v>2.88838333869983-1.29291213948002i</v>
      </c>
      <c r="G3174" t="str">
        <f t="shared" si="918"/>
        <v>0.992602323825636-0.0856910179749506i</v>
      </c>
      <c r="H3174" t="str">
        <f t="shared" si="919"/>
        <v>0.0428322366540133-10.2717796732781i</v>
      </c>
      <c r="I3174" t="str">
        <f t="shared" si="920"/>
        <v>-0.0890780650764652-0.201247801623815i</v>
      </c>
      <c r="K3174" t="str">
        <f t="shared" si="921"/>
        <v>0.00202974656730291-0.00243928700215402i</v>
      </c>
      <c r="L3174" t="str">
        <f t="shared" si="922"/>
        <v>0.000833333333333333-0.00563331543714884i</v>
      </c>
      <c r="M3174" t="str">
        <f t="shared" si="923"/>
        <v>0.005-0.00198220404152082i</v>
      </c>
      <c r="N3174">
        <f t="shared" si="924"/>
        <v>19.956423621593757</v>
      </c>
      <c r="O3174">
        <f t="shared" si="925"/>
        <v>23.351474021005711</v>
      </c>
      <c r="P3174" s="3">
        <f t="shared" si="926"/>
        <v>-23.351474021005711</v>
      </c>
      <c r="Q3174" s="3">
        <f t="shared" si="927"/>
        <v>-160.04357637840624</v>
      </c>
      <c r="R3174">
        <f t="shared" si="928"/>
        <v>19.956423621593757</v>
      </c>
      <c r="S3174">
        <f t="shared" si="929"/>
        <v>143.12282935818646</v>
      </c>
      <c r="T3174">
        <f t="shared" si="912"/>
        <v>-23.351474021005711</v>
      </c>
    </row>
    <row r="3175" spans="1:20" x14ac:dyDescent="0.25">
      <c r="A3175">
        <f t="shared" si="913"/>
        <v>902684.47412780055</v>
      </c>
      <c r="B3175">
        <f t="shared" si="930"/>
        <v>143666.69610974757</v>
      </c>
      <c r="C3175" t="str">
        <f t="shared" si="914"/>
        <v>-0.063515910048378-0.0229938554880347i</v>
      </c>
      <c r="D3175" t="str">
        <f t="shared" si="915"/>
        <v>3.34759770716968-0.771804784245243i</v>
      </c>
      <c r="E3175" t="str">
        <f t="shared" si="916"/>
        <v>-5.94897136756277-49.3032081218802i</v>
      </c>
      <c r="F3175" t="str">
        <f t="shared" si="917"/>
        <v>2.88822064765289-1.28989507074524i</v>
      </c>
      <c r="G3175" t="str">
        <f t="shared" si="918"/>
        <v>0.992546414518486-0.0860117988707571i</v>
      </c>
      <c r="H3175" t="str">
        <f t="shared" si="919"/>
        <v>0.0424287174382299-10.2326092372893i</v>
      </c>
      <c r="I3175" t="str">
        <f t="shared" si="920"/>
        <v>-0.0885340960471361-0.200466122254269i</v>
      </c>
      <c r="K3175" t="str">
        <f t="shared" si="921"/>
        <v>0.00202604768304754-0.00243483120206821i</v>
      </c>
      <c r="L3175" t="str">
        <f t="shared" si="922"/>
        <v>0.000833333333333333-0.00561198987562148i</v>
      </c>
      <c r="M3175" t="str">
        <f t="shared" si="923"/>
        <v>0.005-0.00197470018083366i</v>
      </c>
      <c r="N3175">
        <f t="shared" si="924"/>
        <v>19.901130154406019</v>
      </c>
      <c r="O3175">
        <f t="shared" si="925"/>
        <v>23.407506524682301</v>
      </c>
      <c r="P3175" s="3">
        <f t="shared" si="926"/>
        <v>-23.407506524682301</v>
      </c>
      <c r="Q3175" s="3">
        <f t="shared" si="927"/>
        <v>-160.09886984559398</v>
      </c>
      <c r="R3175">
        <f t="shared" si="928"/>
        <v>19.901130154406019</v>
      </c>
      <c r="S3175">
        <f t="shared" si="929"/>
        <v>143.66669610974756</v>
      </c>
      <c r="T3175">
        <f t="shared" si="912"/>
        <v>-23.407506524682301</v>
      </c>
    </row>
    <row r="3176" spans="1:20" x14ac:dyDescent="0.25">
      <c r="A3176">
        <f t="shared" si="913"/>
        <v>906114.67512948636</v>
      </c>
      <c r="B3176">
        <f t="shared" si="930"/>
        <v>144212.62955496463</v>
      </c>
      <c r="C3176" t="str">
        <f t="shared" si="914"/>
        <v>-0.0631296861210171-0.0227847464280522i</v>
      </c>
      <c r="D3176" t="str">
        <f t="shared" si="915"/>
        <v>3.3466413870537-0.773707748191101i</v>
      </c>
      <c r="E3176" t="str">
        <f t="shared" si="916"/>
        <v>-5.94043325084818-49.0809281378401i</v>
      </c>
      <c r="F3176" t="str">
        <f t="shared" si="917"/>
        <v>2.88805673634103-1.28689634449162i</v>
      </c>
      <c r="G3176" t="str">
        <f t="shared" si="918"/>
        <v>0.992490085863324-0.086333743845243i</v>
      </c>
      <c r="H3176" t="str">
        <f t="shared" si="919"/>
        <v>0.0420287290486021-10.1935897697153i</v>
      </c>
      <c r="I3176" t="str">
        <f t="shared" si="920"/>
        <v>-0.0879942389876404-0.199687449403476i</v>
      </c>
      <c r="K3176" t="str">
        <f t="shared" si="921"/>
        <v>0.00202234187681151-0.00243038367707712i</v>
      </c>
      <c r="L3176" t="str">
        <f t="shared" si="922"/>
        <v>0.000833333333333333-0.00559074504445255i</v>
      </c>
      <c r="M3176" t="str">
        <f t="shared" si="923"/>
        <v>0.005-0.00196722472687154i</v>
      </c>
      <c r="N3176">
        <f t="shared" si="924"/>
        <v>19.845511106996838</v>
      </c>
      <c r="O3176">
        <f t="shared" si="925"/>
        <v>23.463532217486755</v>
      </c>
      <c r="P3176" s="3">
        <f t="shared" si="926"/>
        <v>-23.463532217486755</v>
      </c>
      <c r="Q3176" s="3">
        <f t="shared" si="927"/>
        <v>-160.15448889300316</v>
      </c>
      <c r="R3176">
        <f t="shared" si="928"/>
        <v>19.845511106996838</v>
      </c>
      <c r="S3176">
        <f t="shared" si="929"/>
        <v>144.21262955496462</v>
      </c>
      <c r="T3176">
        <f t="shared" si="912"/>
        <v>-23.463532217486755</v>
      </c>
    </row>
    <row r="3177" spans="1:20" x14ac:dyDescent="0.25">
      <c r="A3177">
        <f t="shared" si="913"/>
        <v>909557.91089497844</v>
      </c>
      <c r="B3177">
        <f t="shared" si="930"/>
        <v>144760.63754727351</v>
      </c>
      <c r="C3177" t="str">
        <f t="shared" si="914"/>
        <v>-0.0627459171713821-0.0225770135481428i</v>
      </c>
      <c r="D3177" t="str">
        <f t="shared" si="915"/>
        <v>3.3456783375838-0.775619065382648i</v>
      </c>
      <c r="E3177" t="str">
        <f t="shared" si="916"/>
        <v>-5.93184848394638-48.8598666782501i</v>
      </c>
      <c r="F3177" t="str">
        <f t="shared" si="917"/>
        <v>2.88789159575275-1.28391591517967i</v>
      </c>
      <c r="G3177" t="str">
        <f t="shared" si="918"/>
        <v>0.992433334763325-0.0866568567043072i</v>
      </c>
      <c r="H3177" t="str">
        <f t="shared" si="919"/>
        <v>0.0416322436088158-10.1547206710722i</v>
      </c>
      <c r="I3177" t="str">
        <f t="shared" si="920"/>
        <v>-0.0874584623727885-0.19891177057574i</v>
      </c>
      <c r="K3177" t="str">
        <f t="shared" si="921"/>
        <v>0.00201862922959039-0.0024259442836824i</v>
      </c>
      <c r="L3177" t="str">
        <f t="shared" si="922"/>
        <v>0.000833333333333333-0.00556958063802804i</v>
      </c>
      <c r="M3177" t="str">
        <f t="shared" si="923"/>
        <v>0.005-0.00195977757209757i</v>
      </c>
      <c r="N3177">
        <f t="shared" si="924"/>
        <v>19.789566059865251</v>
      </c>
      <c r="O3177">
        <f t="shared" si="925"/>
        <v>23.519551705942927</v>
      </c>
      <c r="P3177" s="3">
        <f t="shared" si="926"/>
        <v>-23.519551705942927</v>
      </c>
      <c r="Q3177" s="3">
        <f t="shared" si="927"/>
        <v>-160.21043394013475</v>
      </c>
      <c r="R3177">
        <f t="shared" si="928"/>
        <v>19.789566059865251</v>
      </c>
      <c r="S3177">
        <f t="shared" si="929"/>
        <v>144.76063754727352</v>
      </c>
      <c r="T3177">
        <f t="shared" si="912"/>
        <v>-23.519551705942927</v>
      </c>
    </row>
    <row r="3178" spans="1:20" x14ac:dyDescent="0.25">
      <c r="A3178">
        <f t="shared" si="913"/>
        <v>913014.23095637932</v>
      </c>
      <c r="B3178">
        <f t="shared" si="930"/>
        <v>145310.72796995315</v>
      </c>
      <c r="C3178" t="str">
        <f t="shared" si="914"/>
        <v>-0.0623645816712644-0.0223706477023314i</v>
      </c>
      <c r="D3178" t="str">
        <f t="shared" si="915"/>
        <v>3.3447085154814-0.777538733962843i</v>
      </c>
      <c r="E3178" t="str">
        <f t="shared" si="916"/>
        <v>-5.92321925082013-48.6400144591508i</v>
      </c>
      <c r="F3178" t="str">
        <f t="shared" si="917"/>
        <v>2.88772521681215-1.28095373750632i</v>
      </c>
      <c r="G3178" t="str">
        <f t="shared" si="918"/>
        <v>0.992376158099534-0.0869811412614424i</v>
      </c>
      <c r="H3178" t="str">
        <f t="shared" si="919"/>
        <v>0.041239233448951-10.1160013444752i</v>
      </c>
      <c r="I3178" t="str">
        <f t="shared" si="920"/>
        <v>-0.0869267349203932-0.198139073333646i</v>
      </c>
      <c r="K3178" t="str">
        <f t="shared" si="921"/>
        <v>0.00201490982314554-0.00242151287934871i</v>
      </c>
      <c r="L3178" t="str">
        <f t="shared" si="922"/>
        <v>0.000833333333333333-0.00554849635189088i</v>
      </c>
      <c r="M3178" t="str">
        <f t="shared" si="923"/>
        <v>0.005-0.00195235860938192i</v>
      </c>
      <c r="N3178">
        <f t="shared" si="924"/>
        <v>19.733294625385838</v>
      </c>
      <c r="O3178">
        <f t="shared" si="925"/>
        <v>23.575565593156544</v>
      </c>
      <c r="P3178" s="3">
        <f t="shared" si="926"/>
        <v>-23.575565593156544</v>
      </c>
      <c r="Q3178" s="3">
        <f t="shared" si="927"/>
        <v>-160.26670537461416</v>
      </c>
      <c r="R3178">
        <f t="shared" si="928"/>
        <v>19.733294625385838</v>
      </c>
      <c r="S3178">
        <f t="shared" si="929"/>
        <v>145.31072796995315</v>
      </c>
      <c r="T3178">
        <f t="shared" si="912"/>
        <v>-23.575565593156544</v>
      </c>
    </row>
    <row r="3179" spans="1:20" x14ac:dyDescent="0.25">
      <c r="A3179">
        <f t="shared" si="913"/>
        <v>916483.6850340137</v>
      </c>
      <c r="B3179">
        <f t="shared" si="930"/>
        <v>145862.90873623898</v>
      </c>
      <c r="C3179" t="str">
        <f t="shared" si="914"/>
        <v>-0.0619856583374609-0.0221656398790782i</v>
      </c>
      <c r="D3179" t="str">
        <f t="shared" si="915"/>
        <v>3.34373187724952-0.77946675190245i</v>
      </c>
      <c r="E3179" t="str">
        <f t="shared" si="916"/>
        <v>-5.91454768444736-48.4213622883753i</v>
      </c>
      <c r="F3179" t="str">
        <f t="shared" si="917"/>
        <v>2.88755759037856-1.27800976640398i</v>
      </c>
      <c r="G3179" t="str">
        <f t="shared" si="918"/>
        <v>0.992318552730711-0.0873066013376891i</v>
      </c>
      <c r="H3179" t="str">
        <f t="shared" si="919"/>
        <v>0.0408496711037438-10.0774311956257i</v>
      </c>
      <c r="I3179" t="str">
        <f t="shared" si="920"/>
        <v>-0.0863990255893559-0.197369345297725i</v>
      </c>
      <c r="K3179" t="str">
        <f t="shared" si="921"/>
        <v>0.00201118373999751-0.00241708932251275i</v>
      </c>
      <c r="L3179" t="str">
        <f t="shared" si="922"/>
        <v>0.000833333333333333-0.00552749188273648i</v>
      </c>
      <c r="M3179" t="str">
        <f t="shared" si="923"/>
        <v>0.005-0.00194496773200032i</v>
      </c>
      <c r="N3179">
        <f t="shared" si="924"/>
        <v>19.676696447435518</v>
      </c>
      <c r="O3179">
        <f t="shared" si="925"/>
        <v>23.63157447880581</v>
      </c>
      <c r="P3179" s="3">
        <f t="shared" si="926"/>
        <v>-23.63157447880581</v>
      </c>
      <c r="Q3179" s="3">
        <f t="shared" si="927"/>
        <v>-160.32330355256448</v>
      </c>
      <c r="R3179">
        <f t="shared" si="928"/>
        <v>19.676696447435518</v>
      </c>
      <c r="S3179">
        <f t="shared" si="929"/>
        <v>145.86290873623898</v>
      </c>
      <c r="T3179">
        <f t="shared" si="912"/>
        <v>-23.63157447880581</v>
      </c>
    </row>
    <row r="3180" spans="1:20" x14ac:dyDescent="0.25">
      <c r="A3180">
        <f t="shared" si="913"/>
        <v>919966.32303714298</v>
      </c>
      <c r="B3180">
        <f t="shared" si="930"/>
        <v>146417.18778943669</v>
      </c>
      <c r="C3180" t="str">
        <f t="shared" si="914"/>
        <v>-0.0616091261291625-0.0219619811984408i</v>
      </c>
      <c r="D3180" t="str">
        <f t="shared" si="915"/>
        <v>3.34274837917259-0.781403116997423i</v>
      </c>
      <c r="E3180" t="str">
        <f t="shared" si="916"/>
        <v>-5.90583586788039-48.2039010645039i</v>
      </c>
      <c r="F3180" t="str">
        <f t="shared" si="917"/>
        <v>2.88738870724595-1.27508395703958i</v>
      </c>
      <c r="G3180" t="str">
        <f t="shared" si="918"/>
        <v>0.99226051549319-0.0876332407615882i</v>
      </c>
      <c r="H3180" t="str">
        <f t="shared" si="919"/>
        <v>0.0404635293108664-10.0390096327966i</v>
      </c>
      <c r="I3180" t="str">
        <f t="shared" si="920"/>
        <v>-0.0858753035777514-0.196602574146069i</v>
      </c>
      <c r="K3180" t="str">
        <f t="shared" si="921"/>
        <v>0.00200745106341926-0.00241267347259199i</v>
      </c>
      <c r="L3180" t="str">
        <f t="shared" si="922"/>
        <v>0.000833333333333333-0.00550656692840852i</v>
      </c>
      <c r="M3180" t="str">
        <f t="shared" si="923"/>
        <v>0.005-0.00193760483363252i</v>
      </c>
      <c r="N3180">
        <f t="shared" si="924"/>
        <v>19.619771201022274</v>
      </c>
      <c r="O3180">
        <f t="shared" si="925"/>
        <v>23.687578959135102</v>
      </c>
      <c r="P3180" s="3">
        <f t="shared" si="926"/>
        <v>-23.687578959135102</v>
      </c>
      <c r="Q3180" s="3">
        <f t="shared" si="927"/>
        <v>-160.38022879897773</v>
      </c>
      <c r="R3180">
        <f t="shared" si="928"/>
        <v>19.619771201022274</v>
      </c>
      <c r="S3180">
        <f t="shared" si="929"/>
        <v>146.4171877894367</v>
      </c>
      <c r="T3180">
        <f t="shared" ref="T3180:T3243" si="931">P3180</f>
        <v>-23.687578959135102</v>
      </c>
    </row>
    <row r="3181" spans="1:20" x14ac:dyDescent="0.25">
      <c r="A3181">
        <f t="shared" ref="A3181:A3244" si="932">2*PI()*B3181</f>
        <v>923462.19506468414</v>
      </c>
      <c r="B3181">
        <f t="shared" si="930"/>
        <v>146973.57310303656</v>
      </c>
      <c r="C3181" t="str">
        <f t="shared" ref="C3181:C3244" si="933">IMPRODUCT(D3181,E3181,$C$40,,K3181,$C$41)</f>
        <v>-0.0612349642453827-0.0217596629092985i</v>
      </c>
      <c r="D3181" t="str">
        <f t="shared" ref="D3181:D3244" si="934">IMDIV(IMPRODUCT($C$37,$C$38,COMPLEX(1,A3181/$C$38)),IMSUM(-1*A3181*A3181/$C$39,COMPLEX(0,1*A3181)))</f>
        <v>3.34175797731626-0.783347826866281i</v>
      </c>
      <c r="E3181" t="str">
        <f t="shared" ref="E3181:E3244" si="935">IMDIV(IMPRODUCT(IMSUM(F3181,G3181),$C$29,H3181),IMSUM(1,I3181))</f>
        <v>-5.89708583528033-47.9876217758445i</v>
      </c>
      <c r="F3181" t="str">
        <f t="shared" ref="F3181:F3244" si="936">IMDIV(IMPRODUCT($C$14,$C$15,COMPLEX(1,A3181/$C$15)),IMSUM(-1*A3181*A3181/$C$16,COMPLEX(0,A3181)))</f>
        <v>2.88721855814266-1.27217626481361i</v>
      </c>
      <c r="G3181" t="str">
        <f t="shared" ref="G3181:G3244" si="937">IMDIV(1,COMPLEX(1,A3181*$C$9*$C$10))</f>
        <v>0.992202043200728-0.0879610633691337i</v>
      </c>
      <c r="H3181" t="str">
        <f t="shared" ref="H3181:H3244" si="938">IMDIV($C$3,IMSUM(K3181,COMPLEX(0,$C$28*A3181)))</f>
        <v>0.040080781009224-10.0007360668195i</v>
      </c>
      <c r="I3181" t="str">
        <f t="shared" ref="I3181:I3244" si="939">IMPRODUCT(F3181,$C$29,H3181,$C$31)</f>
        <v>-0.0853555383209423-0.195838747614013i</v>
      </c>
      <c r="K3181" t="str">
        <f t="shared" ref="K3181:K3244" si="940">IF($C$26&lt;=0,IMDIV(1,IMSUM(IMDIV(1,L3181),1/$C$18)),IMDIV(1,IMSUM(IMDIV(1,L3181),1/$C$18,IMDIV(1,M3181))))</f>
        <v>0.00200371187742915-0.00240826518999349i</v>
      </c>
      <c r="L3181" t="str">
        <f t="shared" ref="L3181:L3244" si="941">IMSUM($C$21/$C$22,IMDIV(1,COMPLEX(0,$C$20*$C$22*A3181)))</f>
        <v>0.000833333333333333-0.00548572118789451i</v>
      </c>
      <c r="M3181" t="str">
        <f t="shared" ref="M3181:M3244" si="942">IMSUM($C$25/$C$26,IMDIV(1,COMPLEX(0,$C$24*$C$26*A3181)))</f>
        <v>0.005-0.00193026980836074i</v>
      </c>
      <c r="N3181">
        <f t="shared" ref="N3181:N3244" si="943">ABS(R3181)</f>
        <v>19.562518591917978</v>
      </c>
      <c r="O3181">
        <f t="shared" ref="O3181:O3244" si="944">ABS(P3181)</f>
        <v>23.743579626946541</v>
      </c>
      <c r="P3181" s="3">
        <f t="shared" ref="P3181:P3244" si="945">20*LOG10(IMABS(C3181))</f>
        <v>-23.743579626946541</v>
      </c>
      <c r="Q3181" s="3">
        <f t="shared" ref="Q3181:Q3244" si="946">IMARGUMENT(C3181)*180/PI()</f>
        <v>-160.43748140808202</v>
      </c>
      <c r="R3181">
        <f t="shared" ref="R3181:R3244" si="947">IF(Q3181&lt;0,Q3181+180,Q3181-180)</f>
        <v>19.562518591917978</v>
      </c>
      <c r="S3181">
        <f t="shared" ref="S3181:S3244" si="948">B3181/1000</f>
        <v>146.97357310303656</v>
      </c>
      <c r="T3181">
        <f t="shared" si="931"/>
        <v>-23.743579626946541</v>
      </c>
    </row>
    <row r="3182" spans="1:20" x14ac:dyDescent="0.25">
      <c r="A3182">
        <f t="shared" si="932"/>
        <v>926971.35140593001</v>
      </c>
      <c r="B3182">
        <f t="shared" ref="B3182:B3245" si="949">B3181*(1+B$42)</f>
        <v>147532.0726808281</v>
      </c>
      <c r="C3182" t="str">
        <f t="shared" si="933"/>
        <v>-0.0608631521223984-0.0215586763866172i</v>
      </c>
      <c r="D3182" t="str">
        <f t="shared" si="934"/>
        <v>3.34076062752728-0.785300878947449i</v>
      </c>
      <c r="E3182" t="str">
        <f t="shared" si="935"/>
        <v>-5.88829957293406-47.7725154994122i</v>
      </c>
      <c r="F3182" t="str">
        <f t="shared" si="936"/>
        <v>2.88704713373086-1.26928664535924i</v>
      </c>
      <c r="G3182" t="str">
        <f t="shared" si="937"/>
        <v>0.992143132644353-0.0882900730037231i</v>
      </c>
      <c r="H3182" t="str">
        <f t="shared" si="938"/>
        <v>0.0397013993372685-9.96260991107041i</v>
      </c>
      <c r="I3182" t="str">
        <f t="shared" si="939"/>
        <v>-0.0848396994897023-0.19507785349376i</v>
      </c>
      <c r="K3182" t="str">
        <f t="shared" si="940"/>
        <v>0.00199996626678378-0.00240386433612265i</v>
      </c>
      <c r="L3182" t="str">
        <f t="shared" si="941"/>
        <v>0.000833333333333333-0.00546495436132148i</v>
      </c>
      <c r="M3182" t="str">
        <f t="shared" si="942"/>
        <v>0.005-0.0019229625506682i</v>
      </c>
      <c r="N3182">
        <f t="shared" si="943"/>
        <v>19.504938356287965</v>
      </c>
      <c r="O3182">
        <f t="shared" si="944"/>
        <v>23.799577071593667</v>
      </c>
      <c r="P3182" s="3">
        <f t="shared" si="945"/>
        <v>-23.799577071593667</v>
      </c>
      <c r="Q3182" s="3">
        <f t="shared" si="946"/>
        <v>-160.49506164371203</v>
      </c>
      <c r="R3182">
        <f t="shared" si="947"/>
        <v>19.504938356287965</v>
      </c>
      <c r="S3182">
        <f t="shared" si="948"/>
        <v>147.53207268082809</v>
      </c>
      <c r="T3182">
        <f t="shared" si="931"/>
        <v>-23.799577071593667</v>
      </c>
    </row>
    <row r="3183" spans="1:20" x14ac:dyDescent="0.25">
      <c r="A3183">
        <f t="shared" si="932"/>
        <v>930493.84254127252</v>
      </c>
      <c r="B3183">
        <f t="shared" si="949"/>
        <v>148092.69455701526</v>
      </c>
      <c r="C3183" t="str">
        <f t="shared" si="933"/>
        <v>-0.0604936694312179-0.0213590131287795i</v>
      </c>
      <c r="D3183" t="str">
        <f t="shared" si="934"/>
        <v>3.33975628543328-0.787262270496585i</v>
      </c>
      <c r="E3183" t="str">
        <f t="shared" si="935"/>
        <v>-5.87947902024586-47.5585733999289i</v>
      </c>
      <c r="F3183" t="str">
        <f t="shared" si="936"/>
        <v>2.88687442460619-1.2664150545413i</v>
      </c>
      <c r="G3183" t="str">
        <f t="shared" si="937"/>
        <v>0.992083780592218-0.0886202735161081i</v>
      </c>
      <c r="H3183" t="str">
        <f t="shared" si="938"/>
        <v>0.0393253576313361-9.9246305814567i</v>
      </c>
      <c r="I3183" t="str">
        <f t="shared" si="939"/>
        <v>-0.0843277569883537-0.194319879634055i</v>
      </c>
      <c r="K3183" t="str">
        <f t="shared" si="940"/>
        <v>0.00199621431697086-0.00239947077339178i</v>
      </c>
      <c r="L3183" t="str">
        <f t="shared" si="941"/>
        <v>0.000833333333333333-0.00544426614995168i</v>
      </c>
      <c r="M3183" t="str">
        <f t="shared" si="942"/>
        <v>0.005-0.00191568295543754i</v>
      </c>
      <c r="N3183">
        <f t="shared" si="943"/>
        <v>19.447030260332753</v>
      </c>
      <c r="O3183">
        <f t="shared" si="944"/>
        <v>23.855571878974278</v>
      </c>
      <c r="P3183" s="3">
        <f t="shared" si="945"/>
        <v>-23.855571878974278</v>
      </c>
      <c r="Q3183" s="3">
        <f t="shared" si="946"/>
        <v>-160.55296973966725</v>
      </c>
      <c r="R3183">
        <f t="shared" si="947"/>
        <v>19.447030260332753</v>
      </c>
      <c r="S3183">
        <f t="shared" si="948"/>
        <v>148.09269455701525</v>
      </c>
      <c r="T3183">
        <f t="shared" si="931"/>
        <v>-23.855571878974278</v>
      </c>
    </row>
    <row r="3184" spans="1:20" x14ac:dyDescent="0.25">
      <c r="A3184">
        <f t="shared" si="932"/>
        <v>934029.71914292953</v>
      </c>
      <c r="B3184">
        <f t="shared" si="949"/>
        <v>148655.44679633193</v>
      </c>
      <c r="C3184" t="str">
        <f t="shared" si="933"/>
        <v>-0.0601264960750702-0.021160664754954i</v>
      </c>
      <c r="D3184" t="str">
        <f t="shared" si="934"/>
        <v>3.33874490644276-0.789231998583906i</v>
      </c>
      <c r="E3184" t="str">
        <f t="shared" si="935"/>
        <v>-5.87062607071107-47.3457867288295i</v>
      </c>
      <c r="F3184" t="str">
        <f t="shared" si="936"/>
        <v>2.88670042129722-1.26356144845538i</v>
      </c>
      <c r="G3184" t="str">
        <f t="shared" si="937"/>
        <v>0.992023983789447-0.0889516687643431i</v>
      </c>
      <c r="H3184" t="str">
        <f t="shared" si="938"/>
        <v>0.0389526294239952-9.88679749640362i</v>
      </c>
      <c r="I3184" t="str">
        <f t="shared" si="939"/>
        <v>-0.0838196809529245-0.193564813939832i</v>
      </c>
      <c r="K3184" t="str">
        <f t="shared" si="940"/>
        <v>0.0019924561142016-0.00239508436522865i</v>
      </c>
      <c r="L3184" t="str">
        <f t="shared" si="941"/>
        <v>0.000833333333333333-0.00542365625617821i</v>
      </c>
      <c r="M3184" t="str">
        <f t="shared" si="942"/>
        <v>0.005-0.00190843091794934i</v>
      </c>
      <c r="N3184">
        <f t="shared" si="943"/>
        <v>19.388794099923473</v>
      </c>
      <c r="O3184">
        <f t="shared" si="944"/>
        <v>23.911564631524197</v>
      </c>
      <c r="P3184" s="3">
        <f t="shared" si="945"/>
        <v>-23.911564631524197</v>
      </c>
      <c r="Q3184" s="3">
        <f t="shared" si="946"/>
        <v>-160.61120590007653</v>
      </c>
      <c r="R3184">
        <f t="shared" si="947"/>
        <v>19.388794099923473</v>
      </c>
      <c r="S3184">
        <f t="shared" si="948"/>
        <v>148.65544679633194</v>
      </c>
      <c r="T3184">
        <f t="shared" si="931"/>
        <v>-23.911564631524197</v>
      </c>
    </row>
    <row r="3185" spans="1:20" x14ac:dyDescent="0.25">
      <c r="A3185">
        <f t="shared" si="932"/>
        <v>937579.03207567276</v>
      </c>
      <c r="B3185">
        <f t="shared" si="949"/>
        <v>149220.33749415801</v>
      </c>
      <c r="C3185" t="str">
        <f t="shared" si="933"/>
        <v>-0.0597616121869192-0.0209636230025193i</v>
      </c>
      <c r="D3185" t="str">
        <f t="shared" si="934"/>
        <v>3.33772644574489-0.791210060091453i</v>
      </c>
      <c r="E3185" t="str">
        <f t="shared" si="935"/>
        <v>-5.86174257286915-47.1341468232822i</v>
      </c>
      <c r="F3185" t="str">
        <f t="shared" si="936"/>
        <v>2.88652511426513-1.26072578342687i</v>
      </c>
      <c r="G3185" t="str">
        <f t="shared" si="937"/>
        <v>0.991963738957986-0.0892842626137339i</v>
      </c>
      <c r="H3185" t="str">
        <f t="shared" si="938"/>
        <v>0.0385831884424182-9.84911007684103i</v>
      </c>
      <c r="I3185" t="str">
        <f t="shared" si="939"/>
        <v>-0.0833154417493168-0.192812644371881i</v>
      </c>
      <c r="K3185" t="str">
        <f t="shared" si="940"/>
        <v>0.00198869174540325-0.00239070497608502i</v>
      </c>
      <c r="L3185" t="str">
        <f t="shared" si="941"/>
        <v>0.000833333333333333-0.00540312438352081i</v>
      </c>
      <c r="M3185" t="str">
        <f t="shared" si="942"/>
        <v>0.005-0.00190120633388059i</v>
      </c>
      <c r="N3185">
        <f t="shared" si="943"/>
        <v>19.330229700243564</v>
      </c>
      <c r="O3185">
        <f t="shared" si="944"/>
        <v>23.967555908210784</v>
      </c>
      <c r="P3185" s="3">
        <f t="shared" si="945"/>
        <v>-23.967555908210784</v>
      </c>
      <c r="Q3185" s="3">
        <f t="shared" si="946"/>
        <v>-160.66977029975644</v>
      </c>
      <c r="R3185">
        <f t="shared" si="947"/>
        <v>19.330229700243564</v>
      </c>
      <c r="S3185">
        <f t="shared" si="948"/>
        <v>149.220337494158</v>
      </c>
      <c r="T3185">
        <f t="shared" si="931"/>
        <v>-23.967555908210784</v>
      </c>
    </row>
    <row r="3186" spans="1:20" x14ac:dyDescent="0.25">
      <c r="A3186">
        <f t="shared" si="932"/>
        <v>941141.83239756036</v>
      </c>
      <c r="B3186">
        <f t="shared" si="949"/>
        <v>149787.37477663581</v>
      </c>
      <c r="C3186" t="str">
        <f t="shared" si="933"/>
        <v>-0.0593989981269955-0.0207678797245358i</v>
      </c>
      <c r="D3186" t="str">
        <f t="shared" si="934"/>
        <v>3.33670085830945-0.793196451710381i</v>
      </c>
      <c r="E3186" t="str">
        <f t="shared" si="935"/>
        <v>-5.85283033123612-46.9236451052171i</v>
      </c>
      <c r="F3186" t="str">
        <f t="shared" si="936"/>
        <v>2.88634849390317-1.25790801601004i</v>
      </c>
      <c r="G3186" t="str">
        <f t="shared" si="937"/>
        <v>0.991903042796447-0.0896180589367837i</v>
      </c>
      <c r="H3186" t="str">
        <f t="shared" si="938"/>
        <v>0.0382170086067678-9.81156774619019i</v>
      </c>
      <c r="I3186" t="str">
        <f t="shared" si="939"/>
        <v>-0.0828150099714935-0.19206335894651i</v>
      </c>
      <c r="K3186" t="str">
        <f t="shared" si="940"/>
        <v>0.00198492129821134-0.002386332471445i</v>
      </c>
      <c r="L3186" t="str">
        <f t="shared" si="941"/>
        <v>0.000833333333333333-0.00538267023662167i</v>
      </c>
      <c r="M3186" t="str">
        <f t="shared" si="942"/>
        <v>0.005-0.00189400909930324i</v>
      </c>
      <c r="N3186">
        <f t="shared" si="943"/>
        <v>19.271336915433352</v>
      </c>
      <c r="O3186">
        <f t="shared" si="944"/>
        <v>24.023546284527363</v>
      </c>
      <c r="P3186" s="3">
        <f t="shared" si="945"/>
        <v>-24.023546284527363</v>
      </c>
      <c r="Q3186" s="3">
        <f t="shared" si="946"/>
        <v>-160.72866308456665</v>
      </c>
      <c r="R3186">
        <f t="shared" si="947"/>
        <v>19.271336915433352</v>
      </c>
      <c r="S3186">
        <f t="shared" si="948"/>
        <v>149.7873747766358</v>
      </c>
      <c r="T3186">
        <f t="shared" si="931"/>
        <v>-24.023546284527363</v>
      </c>
    </row>
    <row r="3187" spans="1:20" x14ac:dyDescent="0.25">
      <c r="A3187">
        <f t="shared" si="932"/>
        <v>944718.17136067105</v>
      </c>
      <c r="B3187">
        <f t="shared" si="949"/>
        <v>150356.56680078703</v>
      </c>
      <c r="C3187" t="str">
        <f t="shared" si="933"/>
        <v>-0.0590386344803555-0.020573426887265i</v>
      </c>
      <c r="D3187" t="str">
        <f t="shared" si="934"/>
        <v>3.33566809888678-0.795191169938204i</v>
      </c>
      <c r="E3187" t="str">
        <f t="shared" si="935"/>
        <v>-5.84389110721821-46.7142730803687i</v>
      </c>
      <c r="F3187" t="str">
        <f t="shared" si="936"/>
        <v>2.88617055053626-1.25510810298704i</v>
      </c>
      <c r="G3187" t="str">
        <f t="shared" si="937"/>
        <v>0.991841891979956-0.0899530616131403i</v>
      </c>
      <c r="H3187" t="str">
        <f t="shared" si="938"/>
        <v>0.0378540640286016-9.77416993035067i</v>
      </c>
      <c r="I3187" t="str">
        <f t="shared" si="939"/>
        <v>-0.0823183564396732-0.191316945735211i</v>
      </c>
      <c r="K3187" t="str">
        <f t="shared" si="940"/>
        <v>0.00198114486096182-0.00238196671783337i</v>
      </c>
      <c r="L3187" t="str">
        <f t="shared" si="941"/>
        <v>0.000833333333333333-0.00536229352124096i</v>
      </c>
      <c r="M3187" t="str">
        <f t="shared" si="942"/>
        <v>0.005-0.00188683911068264i</v>
      </c>
      <c r="N3187">
        <f t="shared" si="943"/>
        <v>19.212115628235864</v>
      </c>
      <c r="O3187">
        <f t="shared" si="944"/>
        <v>24.079536332487265</v>
      </c>
      <c r="P3187" s="3">
        <f t="shared" si="945"/>
        <v>-24.079536332487265</v>
      </c>
      <c r="Q3187" s="3">
        <f t="shared" si="946"/>
        <v>-160.78788437176414</v>
      </c>
      <c r="R3187">
        <f t="shared" si="947"/>
        <v>19.212115628235864</v>
      </c>
      <c r="S3187">
        <f t="shared" si="948"/>
        <v>150.35656680078702</v>
      </c>
      <c r="T3187">
        <f t="shared" si="931"/>
        <v>-24.079536332487265</v>
      </c>
    </row>
    <row r="3188" spans="1:20" x14ac:dyDescent="0.25">
      <c r="A3188">
        <f t="shared" si="932"/>
        <v>948308.10041184153</v>
      </c>
      <c r="B3188">
        <f t="shared" si="949"/>
        <v>150927.92175463002</v>
      </c>
      <c r="C3188" t="str">
        <f t="shared" si="933"/>
        <v>-0.0586805020544572-0.0203802565677344i</v>
      </c>
      <c r="D3188" t="str">
        <f t="shared" si="934"/>
        <v>3.3346281220077-0.797194211076024i</v>
      </c>
      <c r="E3188" t="str">
        <f t="shared" si="935"/>
        <v>-5.8349266200066-46.5060223373271i</v>
      </c>
      <c r="F3188" t="str">
        <f t="shared" si="936"/>
        <v>2.88599127442054-1.25232600136702i</v>
      </c>
      <c r="G3188" t="str">
        <f t="shared" si="937"/>
        <v>0.99178028316-0.0902892745295403i</v>
      </c>
      <c r="H3188" t="str">
        <f t="shared" si="938"/>
        <v>0.0374943290092933-9.73691605768738i</v>
      </c>
      <c r="I3188" t="str">
        <f t="shared" si="939"/>
        <v>-0.0818254521985491-0.190573392864329i</v>
      </c>
      <c r="K3188" t="str">
        <f t="shared" si="940"/>
        <v>0.00197736252268299-0.00237760758282378i</v>
      </c>
      <c r="L3188" t="str">
        <f t="shared" si="941"/>
        <v>0.000833333333333333-0.00534199394425277i</v>
      </c>
      <c r="M3188" t="str">
        <f t="shared" si="942"/>
        <v>0.005-0.00187969626487611i</v>
      </c>
      <c r="N3188">
        <f t="shared" si="943"/>
        <v>19.152565749645277</v>
      </c>
      <c r="O3188">
        <f t="shared" si="944"/>
        <v>24.135526620618815</v>
      </c>
      <c r="P3188" s="3">
        <f t="shared" si="945"/>
        <v>-24.135526620618815</v>
      </c>
      <c r="Q3188" s="3">
        <f t="shared" si="946"/>
        <v>-160.84743425035472</v>
      </c>
      <c r="R3188">
        <f t="shared" si="947"/>
        <v>19.152565749645277</v>
      </c>
      <c r="S3188">
        <f t="shared" si="948"/>
        <v>150.92792175463003</v>
      </c>
      <c r="T3188">
        <f t="shared" si="931"/>
        <v>-24.135526620618815</v>
      </c>
    </row>
    <row r="3189" spans="1:20" x14ac:dyDescent="0.25">
      <c r="A3189">
        <f t="shared" si="932"/>
        <v>951911.67119340657</v>
      </c>
      <c r="B3189">
        <f t="shared" si="949"/>
        <v>151501.44785729761</v>
      </c>
      <c r="C3189" t="str">
        <f t="shared" si="933"/>
        <v>-0.0583245818767635-0.020188360951349i</v>
      </c>
      <c r="D3189" t="str">
        <f t="shared" si="934"/>
        <v>3.33358088198349-0.799205571225745i</v>
      </c>
      <c r="E3189" t="str">
        <f t="shared" si="935"/>
        <v>-5.82593854745377-46.2988845466012i</v>
      </c>
      <c r="F3189" t="str">
        <f t="shared" si="936"/>
        <v>2.88581065574287-1.24956166838515i</v>
      </c>
      <c r="G3189" t="str">
        <f t="shared" si="937"/>
        <v>0.991718212964269-0.0906267015797526i</v>
      </c>
      <c r="H3189" t="str">
        <f t="shared" si="938"/>
        <v>0.0371377780384721-9.69980555901759i</v>
      </c>
      <c r="I3189" t="str">
        <f t="shared" si="939"/>
        <v>-0.0813362685155146-0.189832688514733i</v>
      </c>
      <c r="K3189" t="str">
        <f t="shared" si="940"/>
        <v>0.00197357437308741-0.00237325493504697i</v>
      </c>
      <c r="L3189" t="str">
        <f t="shared" si="941"/>
        <v>0.000833333333333333-0.00532177121364096i</v>
      </c>
      <c r="M3189" t="str">
        <f t="shared" si="942"/>
        <v>0.005-0.00187258045913141i</v>
      </c>
      <c r="N3189">
        <f t="shared" si="943"/>
        <v>19.092687218556932</v>
      </c>
      <c r="O3189">
        <f t="shared" si="944"/>
        <v>24.191517713959875</v>
      </c>
      <c r="P3189" s="3">
        <f t="shared" si="945"/>
        <v>-24.191517713959875</v>
      </c>
      <c r="Q3189" s="3">
        <f t="shared" si="946"/>
        <v>-160.90731278144307</v>
      </c>
      <c r="R3189">
        <f t="shared" si="947"/>
        <v>19.092687218556932</v>
      </c>
      <c r="S3189">
        <f t="shared" si="948"/>
        <v>151.50144785729762</v>
      </c>
      <c r="T3189">
        <f t="shared" si="931"/>
        <v>-24.191517713959875</v>
      </c>
    </row>
    <row r="3190" spans="1:20" x14ac:dyDescent="0.25">
      <c r="A3190">
        <f t="shared" si="932"/>
        <v>955528.93554394157</v>
      </c>
      <c r="B3190">
        <f t="shared" si="949"/>
        <v>152077.15335915535</v>
      </c>
      <c r="C3190" t="str">
        <f t="shared" si="933"/>
        <v>-0.0579708551923611-0.0199977323295485i</v>
      </c>
      <c r="D3190" t="str">
        <f t="shared" si="934"/>
        <v>3.33252633290592-0.801225246287266i</v>
      </c>
      <c r="E3190" t="str">
        <f t="shared" si="935"/>
        <v>-5.81692852693135-46.0928514596926i</v>
      </c>
      <c r="F3190" t="str">
        <f t="shared" si="936"/>
        <v>2.88562868462046-1.24681506150169i</v>
      </c>
      <c r="G3190" t="str">
        <f t="shared" si="937"/>
        <v>0.991655677996505-0.0909653466645222i</v>
      </c>
      <c r="H3190" t="str">
        <f t="shared" si="938"/>
        <v>0.0367843857924771-9.66283786759817i</v>
      </c>
      <c r="I3190" t="str">
        <f t="shared" si="939"/>
        <v>-0.0808507768789075-0.189094820921495i</v>
      </c>
      <c r="K3190" t="str">
        <f t="shared" si="940"/>
        <v>0.00196978050256348-0.00236890864419867i</v>
      </c>
      <c r="L3190" t="str">
        <f t="shared" si="941"/>
        <v>0.000833333333333333-0.00530162503849467i</v>
      </c>
      <c r="M3190" t="str">
        <f t="shared" si="942"/>
        <v>0.005-0.00186549159108529i</v>
      </c>
      <c r="N3190">
        <f t="shared" si="943"/>
        <v>19.032480001421874</v>
      </c>
      <c r="O3190">
        <f t="shared" si="944"/>
        <v>24.247510174053343</v>
      </c>
      <c r="P3190" s="3">
        <f t="shared" si="945"/>
        <v>-24.247510174053343</v>
      </c>
      <c r="Q3190" s="3">
        <f t="shared" si="946"/>
        <v>-160.96751999857813</v>
      </c>
      <c r="R3190">
        <f t="shared" si="947"/>
        <v>19.032480001421874</v>
      </c>
      <c r="S3190">
        <f t="shared" si="948"/>
        <v>152.07715335915535</v>
      </c>
      <c r="T3190">
        <f t="shared" si="931"/>
        <v>-24.247510174053343</v>
      </c>
    </row>
    <row r="3191" spans="1:20" x14ac:dyDescent="0.25">
      <c r="A3191">
        <f t="shared" si="932"/>
        <v>959159.94549900852</v>
      </c>
      <c r="B3191">
        <f t="shared" si="949"/>
        <v>152655.04654192014</v>
      </c>
      <c r="C3191" t="str">
        <f t="shared" si="933"/>
        <v>-0.0576193034616051-0.0198083630975062i</v>
      </c>
      <c r="D3191" t="str">
        <f t="shared" si="934"/>
        <v>3.33146442864714-0.803253231955657i</v>
      </c>
      <c r="E3191" t="str">
        <f t="shared" si="935"/>
        <v>-5.80789815617019-45.8879149081794i</v>
      </c>
      <c r="F3191" t="str">
        <f t="shared" si="936"/>
        <v>2.88544535110033-1.24408613840101i</v>
      </c>
      <c r="G3191" t="str">
        <f t="shared" si="937"/>
        <v>0.99159267483634-0.091305213691511i</v>
      </c>
      <c r="H3191" t="str">
        <f t="shared" si="938"/>
        <v>0.0364341271328313-9.62601241911282i</v>
      </c>
      <c r="I3191" t="str">
        <f t="shared" si="939"/>
        <v>-0.0803689489962642-0.18835977837356i</v>
      </c>
      <c r="K3191" t="str">
        <f t="shared" si="940"/>
        <v>0.0019659810021671-0.00236456858104772i</v>
      </c>
      <c r="L3191" t="str">
        <f t="shared" si="941"/>
        <v>0.000833333333333333-0.00528155512900446i</v>
      </c>
      <c r="M3191" t="str">
        <f t="shared" si="942"/>
        <v>0.005-0.00185842955876199i</v>
      </c>
      <c r="N3191">
        <f t="shared" si="943"/>
        <v>18.971944091900525</v>
      </c>
      <c r="O3191">
        <f t="shared" si="944"/>
        <v>24.303504558942478</v>
      </c>
      <c r="P3191" s="3">
        <f t="shared" si="945"/>
        <v>-24.303504558942478</v>
      </c>
      <c r="Q3191" s="3">
        <f t="shared" si="946"/>
        <v>-161.02805590809947</v>
      </c>
      <c r="R3191">
        <f t="shared" si="947"/>
        <v>18.971944091900525</v>
      </c>
      <c r="S3191">
        <f t="shared" si="948"/>
        <v>152.65504654192014</v>
      </c>
      <c r="T3191">
        <f t="shared" si="931"/>
        <v>-24.303504558942478</v>
      </c>
    </row>
    <row r="3192" spans="1:20" x14ac:dyDescent="0.25">
      <c r="A3192">
        <f t="shared" si="932"/>
        <v>962804.75329190469</v>
      </c>
      <c r="B3192">
        <f t="shared" si="949"/>
        <v>153235.13571877943</v>
      </c>
      <c r="C3192" t="str">
        <f t="shared" si="933"/>
        <v>-0.0572699083577818-0.0196202457518736i</v>
      </c>
      <c r="D3192" t="str">
        <f t="shared" si="934"/>
        <v>3.33039512285984-0.805289523718311i</v>
      </c>
      <c r="E3192" t="str">
        <f t="shared" si="935"/>
        <v>-5.79884899408345-45.684066802812i</v>
      </c>
      <c r="F3192" t="str">
        <f t="shared" si="936"/>
        <v>2.88526064515894-1.2413748569907i</v>
      </c>
      <c r="G3192" t="str">
        <f t="shared" si="937"/>
        <v>0.99152920003914-0.0916463065752388i</v>
      </c>
      <c r="H3192" t="str">
        <f t="shared" si="938"/>
        <v>0.0360869771047282-9.58932865165948i</v>
      </c>
      <c r="I3192" t="str">
        <f t="shared" si="939"/>
        <v>-0.0798907567925955-0.187627549213435i</v>
      </c>
      <c r="K3192" t="str">
        <f t="shared" si="940"/>
        <v>0.00196217596361292-0.00236023461744376i</v>
      </c>
      <c r="L3192" t="str">
        <f t="shared" si="941"/>
        <v>0.000833333333333333-0.00526156119645791i</v>
      </c>
      <c r="M3192" t="str">
        <f t="shared" si="942"/>
        <v>0.005-0.00185139426057182i</v>
      </c>
      <c r="N3192">
        <f t="shared" si="943"/>
        <v>18.911079510521688</v>
      </c>
      <c r="O3192">
        <f t="shared" si="944"/>
        <v>24.359501423166741</v>
      </c>
      <c r="P3192" s="3">
        <f t="shared" si="945"/>
        <v>-24.359501423166741</v>
      </c>
      <c r="Q3192" s="3">
        <f t="shared" si="946"/>
        <v>-161.08892048947831</v>
      </c>
      <c r="R3192">
        <f t="shared" si="947"/>
        <v>18.911079510521688</v>
      </c>
      <c r="S3192">
        <f t="shared" si="948"/>
        <v>153.23513571877945</v>
      </c>
      <c r="T3192">
        <f t="shared" si="931"/>
        <v>-24.359501423166741</v>
      </c>
    </row>
    <row r="3193" spans="1:20" x14ac:dyDescent="0.25">
      <c r="A3193">
        <f t="shared" si="932"/>
        <v>966463.41135441407</v>
      </c>
      <c r="B3193">
        <f t="shared" si="949"/>
        <v>153817.42923451081</v>
      </c>
      <c r="C3193" t="str">
        <f t="shared" si="933"/>
        <v>-0.0569226517647947-0.0194333728885665i</v>
      </c>
      <c r="D3193" t="str">
        <f t="shared" si="934"/>
        <v>3.3293183689772-0.807334116852069i</v>
      </c>
      <c r="E3193" t="str">
        <f t="shared" si="935"/>
        <v>-5.78978256157246-45.4812991326168i</v>
      </c>
      <c r="F3193" t="str">
        <f t="shared" si="936"/>
        <v>2.88507455670162-1.23868117540059i</v>
      </c>
      <c r="G3193" t="str">
        <f t="shared" si="937"/>
        <v>0.99146525013585-0.0919886292370225i</v>
      </c>
      <c r="H3193" t="str">
        <f t="shared" si="938"/>
        <v>0.0357429109355391-9.55278600573763i</v>
      </c>
      <c r="I3193" t="str">
        <f t="shared" si="939"/>
        <v>-0.0794161724086678-0.186898121836862i</v>
      </c>
      <c r="K3193" t="str">
        <f t="shared" si="940"/>
        <v>0.00195836547926578-0.0023559066263251i</v>
      </c>
      <c r="L3193" t="str">
        <f t="shared" si="941"/>
        <v>0.000833333333333333-0.00524164295323562i</v>
      </c>
      <c r="M3193" t="str">
        <f t="shared" si="942"/>
        <v>0.005-0.00184438559530964i</v>
      </c>
      <c r="N3193">
        <f t="shared" si="943"/>
        <v>18.849886304341908</v>
      </c>
      <c r="O3193">
        <f t="shared" si="944"/>
        <v>24.415501317757684</v>
      </c>
      <c r="P3193" s="3">
        <f t="shared" si="945"/>
        <v>-24.415501317757684</v>
      </c>
      <c r="Q3193" s="3">
        <f t="shared" si="946"/>
        <v>-161.15011369565809</v>
      </c>
      <c r="R3193">
        <f t="shared" si="947"/>
        <v>18.849886304341908</v>
      </c>
      <c r="S3193">
        <f t="shared" si="948"/>
        <v>153.81742923451083</v>
      </c>
      <c r="T3193">
        <f t="shared" si="931"/>
        <v>-24.415501317757684</v>
      </c>
    </row>
    <row r="3194" spans="1:20" x14ac:dyDescent="0.25">
      <c r="A3194">
        <f t="shared" si="932"/>
        <v>970135.97231756081</v>
      </c>
      <c r="B3194">
        <f t="shared" si="949"/>
        <v>154401.93546560194</v>
      </c>
      <c r="C3194" t="str">
        <f t="shared" si="933"/>
        <v>-0.0565775157748693-0.0192477372005909i</v>
      </c>
      <c r="D3194" t="str">
        <f t="shared" si="934"/>
        <v>3.32823412021301-0.80938700642035i</v>
      </c>
      <c r="E3194" t="str">
        <f t="shared" si="935"/>
        <v>-5.78070034231622-45.2796039640132i</v>
      </c>
      <c r="F3194" t="str">
        <f t="shared" si="936"/>
        <v>2.88488707556219-1.2360050519818i</v>
      </c>
      <c r="G3194" t="str">
        <f t="shared" si="937"/>
        <v>0.991400821632829-0.0923321856049145i</v>
      </c>
      <c r="H3194" t="str">
        <f t="shared" si="938"/>
        <v>0.0354019040333329-9.51638392423599i</v>
      </c>
      <c r="I3194" t="str">
        <f t="shared" si="939"/>
        <v>-0.0789451681993036-0.186171484692508i</v>
      </c>
      <c r="K3194" t="str">
        <f t="shared" si="940"/>
        <v>0.00195454964213164-0.00235158448172631i</v>
      </c>
      <c r="L3194" t="str">
        <f t="shared" si="941"/>
        <v>0.000833333333333333-0.00522180011280696i</v>
      </c>
      <c r="M3194" t="str">
        <f t="shared" si="942"/>
        <v>0.005-0.00183740346215346i</v>
      </c>
      <c r="N3194">
        <f t="shared" si="943"/>
        <v>18.788364546606346</v>
      </c>
      <c r="O3194">
        <f t="shared" si="944"/>
        <v>24.471504790235429</v>
      </c>
      <c r="P3194" s="3">
        <f t="shared" si="945"/>
        <v>-24.471504790235429</v>
      </c>
      <c r="Q3194" s="3">
        <f t="shared" si="946"/>
        <v>-161.21163545339365</v>
      </c>
      <c r="R3194">
        <f t="shared" si="947"/>
        <v>18.788364546606346</v>
      </c>
      <c r="S3194">
        <f t="shared" si="948"/>
        <v>154.40193546560195</v>
      </c>
      <c r="T3194">
        <f t="shared" si="931"/>
        <v>-24.471504790235429</v>
      </c>
    </row>
    <row r="3195" spans="1:20" x14ac:dyDescent="0.25">
      <c r="A3195">
        <f t="shared" si="932"/>
        <v>973822.48901236767</v>
      </c>
      <c r="B3195">
        <f t="shared" si="949"/>
        <v>154988.66282037125</v>
      </c>
      <c r="C3195" t="str">
        <f t="shared" si="933"/>
        <v>-0.0562344826862801-0.0190633314759141i</v>
      </c>
      <c r="D3195" t="str">
        <f t="shared" si="934"/>
        <v>3.32714232956173-0.811448187270239i</v>
      </c>
      <c r="E3195" t="str">
        <f t="shared" si="935"/>
        <v>-5.77160378354358-45.0789734399395i</v>
      </c>
      <c r="F3195" t="str">
        <f t="shared" si="936"/>
        <v>2.88469819150251-1.23334644530582i</v>
      </c>
      <c r="G3195" t="str">
        <f t="shared" si="937"/>
        <v>0.991335911011696-0.0926769796136402i</v>
      </c>
      <c r="H3195" t="str">
        <f t="shared" si="938"/>
        <v>0.0350639319854141-9.48012185242003i</v>
      </c>
      <c r="I3195" t="str">
        <f t="shared" si="939"/>
        <v>-0.0784777167316947-0.185447626281657i</v>
      </c>
      <c r="K3195" t="str">
        <f t="shared" si="940"/>
        <v>0.00195072854584868-0.00234726805878575i</v>
      </c>
      <c r="L3195" t="str">
        <f t="shared" si="941"/>
        <v>0.000833333333333333-0.005202032389726i</v>
      </c>
      <c r="M3195" t="str">
        <f t="shared" si="942"/>
        <v>0.005-0.00183044776066294i</v>
      </c>
      <c r="N3195">
        <f t="shared" si="943"/>
        <v>18.726514336415192</v>
      </c>
      <c r="O3195">
        <f t="shared" si="944"/>
        <v>24.527512384604968</v>
      </c>
      <c r="P3195" s="3">
        <f t="shared" si="945"/>
        <v>-24.527512384604968</v>
      </c>
      <c r="Q3195" s="3">
        <f t="shared" si="946"/>
        <v>-161.27348566358481</v>
      </c>
      <c r="R3195">
        <f t="shared" si="947"/>
        <v>18.726514336415192</v>
      </c>
      <c r="S3195">
        <f t="shared" si="948"/>
        <v>154.98866282037125</v>
      </c>
      <c r="T3195">
        <f t="shared" si="931"/>
        <v>-24.527512384604968</v>
      </c>
    </row>
    <row r="3196" spans="1:20" x14ac:dyDescent="0.25">
      <c r="A3196">
        <f t="shared" si="932"/>
        <v>977523.01447061473</v>
      </c>
      <c r="B3196">
        <f t="shared" si="949"/>
        <v>155577.61973908867</v>
      </c>
      <c r="C3196" t="str">
        <f t="shared" si="933"/>
        <v>-0.0558935350010967-0.01888014859537i</v>
      </c>
      <c r="D3196" t="str">
        <f t="shared" si="934"/>
        <v>3.32604294979862-0.813517654029555i</v>
      </c>
      <c r="E3196" t="str">
        <f t="shared" si="935"/>
        <v>-5.76249429679154-44.8793997789874i</v>
      </c>
      <c r="F3196" t="str">
        <f t="shared" si="936"/>
        <v>2.88450789421189-1.23070531416354i</v>
      </c>
      <c r="G3196" t="str">
        <f t="shared" si="937"/>
        <v>0.991270514729163-0.0930230152045334i</v>
      </c>
      <c r="H3196" t="str">
        <f t="shared" si="938"/>
        <v>0.0347289705568761-9.44399923791966i</v>
      </c>
      <c r="I3196" t="str">
        <f t="shared" si="939"/>
        <v>-0.0780137907837275-0.184726535157887i</v>
      </c>
      <c r="K3196" t="str">
        <f t="shared" si="940"/>
        <v>0.00194690228467809-0.00234295723375309i</v>
      </c>
      <c r="L3196" t="str">
        <f t="shared" si="941"/>
        <v>0.000833333333333333-0.00518233949962741i</v>
      </c>
      <c r="M3196" t="str">
        <f t="shared" si="942"/>
        <v>0.005-0.00182351839077798i</v>
      </c>
      <c r="N3196">
        <f t="shared" si="943"/>
        <v>18.664335798387071</v>
      </c>
      <c r="O3196">
        <f t="shared" si="944"/>
        <v>24.583524641353229</v>
      </c>
      <c r="P3196" s="3">
        <f t="shared" si="945"/>
        <v>-24.583524641353229</v>
      </c>
      <c r="Q3196" s="3">
        <f t="shared" si="946"/>
        <v>-161.33566420161293</v>
      </c>
      <c r="R3196">
        <f t="shared" si="947"/>
        <v>18.664335798387071</v>
      </c>
      <c r="S3196">
        <f t="shared" si="948"/>
        <v>155.57761973908868</v>
      </c>
      <c r="T3196">
        <f t="shared" si="931"/>
        <v>-24.583524641353229</v>
      </c>
    </row>
    <row r="3197" spans="1:20" x14ac:dyDescent="0.25">
      <c r="A3197">
        <f t="shared" si="932"/>
        <v>981237.601925603</v>
      </c>
      <c r="B3197">
        <f t="shared" si="949"/>
        <v>156168.81469409721</v>
      </c>
      <c r="C3197" t="str">
        <f t="shared" si="933"/>
        <v>-0.0555546554229507-0.0186981815306105i</v>
      </c>
      <c r="D3197" t="str">
        <f t="shared" si="934"/>
        <v>3.32493593347983-0.815595401103928i</v>
      </c>
      <c r="E3197" t="str">
        <f t="shared" si="935"/>
        <v>-5.75337325864533-44.6808752745501i</v>
      </c>
      <c r="F3197" t="str">
        <f t="shared" si="936"/>
        <v>2.88431617330678-1.2280816175643i</v>
      </c>
      <c r="G3197" t="str">
        <f t="shared" si="937"/>
        <v>0.991204629216881-0.0933702963254716i</v>
      </c>
      <c r="H3197" t="str">
        <f t="shared" si="938"/>
        <v>0.0343969956891703-9.40801553071708i</v>
      </c>
      <c r="I3197" t="str">
        <f t="shared" si="939"/>
        <v>-0.0775533633423232-0.184008199926777i</v>
      </c>
      <c r="K3197" t="str">
        <f t="shared" si="940"/>
        <v>0.00194307095349482-0.00233865188399652i</v>
      </c>
      <c r="L3197" t="str">
        <f t="shared" si="941"/>
        <v>0.000833333333333333-0.00516272115922236i</v>
      </c>
      <c r="M3197" t="str">
        <f t="shared" si="942"/>
        <v>0.005-0.00181661525281728i</v>
      </c>
      <c r="N3197">
        <f t="shared" si="943"/>
        <v>18.601829082330681</v>
      </c>
      <c r="O3197">
        <f t="shared" si="944"/>
        <v>24.639542097445954</v>
      </c>
      <c r="P3197" s="3">
        <f t="shared" si="945"/>
        <v>-24.639542097445954</v>
      </c>
      <c r="Q3197" s="3">
        <f t="shared" si="946"/>
        <v>-161.39817091766932</v>
      </c>
      <c r="R3197">
        <f t="shared" si="947"/>
        <v>18.601829082330681</v>
      </c>
      <c r="S3197">
        <f t="shared" si="948"/>
        <v>156.16881469409719</v>
      </c>
      <c r="T3197">
        <f t="shared" si="931"/>
        <v>-24.639542097445954</v>
      </c>
    </row>
    <row r="3198" spans="1:20" x14ac:dyDescent="0.25">
      <c r="A3198">
        <f t="shared" si="932"/>
        <v>984966.3048129204</v>
      </c>
      <c r="B3198">
        <f t="shared" si="949"/>
        <v>156762.25618993479</v>
      </c>
      <c r="C3198" t="str">
        <f t="shared" si="933"/>
        <v>-0.0552178268548225-0.0185174233420889i</v>
      </c>
      <c r="D3198" t="str">
        <f t="shared" si="934"/>
        <v>3.32382123294261-0.817681422673811i</v>
      </c>
      <c r="E3198" t="str">
        <f t="shared" si="935"/>
        <v>-5.74424201146532-44.4833922939769i</v>
      </c>
      <c r="F3198" t="str">
        <f t="shared" si="936"/>
        <v>2.88412301833018-1.22547531473496i</v>
      </c>
      <c r="G3198" t="str">
        <f t="shared" si="937"/>
        <v>0.99113825088127-0.0937188269308095i</v>
      </c>
      <c r="H3198" t="str">
        <f t="shared" si="938"/>
        <v>0.0340679834986896-9.37217018313455i</v>
      </c>
      <c r="I3198" t="str">
        <f t="shared" si="939"/>
        <v>-0.0770964076017912-0.183292609245593i</v>
      </c>
      <c r="K3198" t="str">
        <f t="shared" si="940"/>
        <v>0.00193923464777805-0.00233435188801007i</v>
      </c>
      <c r="L3198" t="str">
        <f t="shared" si="941"/>
        <v>0.000833333333333333-0.00514317708629445i</v>
      </c>
      <c r="M3198" t="str">
        <f t="shared" si="942"/>
        <v>0.005-0.00180973824747687i</v>
      </c>
      <c r="N3198">
        <f t="shared" si="943"/>
        <v>18.538994362912376</v>
      </c>
      <c r="O3198">
        <f t="shared" si="944"/>
        <v>24.695565286325166</v>
      </c>
      <c r="P3198" s="3">
        <f t="shared" si="945"/>
        <v>-24.695565286325166</v>
      </c>
      <c r="Q3198" s="3">
        <f t="shared" si="946"/>
        <v>-161.46100563708762</v>
      </c>
      <c r="R3198">
        <f t="shared" si="947"/>
        <v>18.538994362912376</v>
      </c>
      <c r="S3198">
        <f t="shared" si="948"/>
        <v>156.76225618993479</v>
      </c>
      <c r="T3198">
        <f t="shared" si="931"/>
        <v>-24.695565286325166</v>
      </c>
    </row>
    <row r="3199" spans="1:20" x14ac:dyDescent="0.25">
      <c r="A3199">
        <f t="shared" si="932"/>
        <v>988709.17677120958</v>
      </c>
      <c r="B3199">
        <f t="shared" si="949"/>
        <v>157357.95276345656</v>
      </c>
      <c r="C3199" t="str">
        <f t="shared" si="933"/>
        <v>-0.0548830323968477-0.0183378671770864i</v>
      </c>
      <c r="D3199" t="str">
        <f t="shared" si="934"/>
        <v>3.32269880030544-0.819775712691513i</v>
      </c>
      <c r="E3199" t="str">
        <f t="shared" si="935"/>
        <v>-5.73510186409846-44.28694327774i</v>
      </c>
      <c r="F3199" t="str">
        <f t="shared" si="936"/>
        <v>2.88392841875122-1.22288636511896i</v>
      </c>
      <c r="G3199" t="str">
        <f t="shared" si="937"/>
        <v>0.991071376103359-0.0940686109813115i</v>
      </c>
      <c r="H3199" t="str">
        <f t="shared" si="938"/>
        <v>0.03374191027537-9.33646264982247i</v>
      </c>
      <c r="I3199" t="str">
        <f t="shared" si="939"/>
        <v>-0.0766428969621974-0.182579751822991i</v>
      </c>
      <c r="K3199" t="str">
        <f t="shared" si="940"/>
        <v>0.00193539346360175-0.0023300571254206i</v>
      </c>
      <c r="L3199" t="str">
        <f t="shared" si="941"/>
        <v>0.000833333333333333-0.00512370699969559i</v>
      </c>
      <c r="M3199" t="str">
        <f t="shared" si="942"/>
        <v>0.005-0.00180288727582872i</v>
      </c>
      <c r="N3199">
        <f t="shared" si="943"/>
        <v>18.475831839330652</v>
      </c>
      <c r="O3199">
        <f t="shared" si="944"/>
        <v>24.751594737906753</v>
      </c>
      <c r="P3199" s="3">
        <f t="shared" si="945"/>
        <v>-24.751594737906753</v>
      </c>
      <c r="Q3199" s="3">
        <f t="shared" si="946"/>
        <v>-161.52416816066935</v>
      </c>
      <c r="R3199">
        <f t="shared" si="947"/>
        <v>18.475831839330652</v>
      </c>
      <c r="S3199">
        <f t="shared" si="948"/>
        <v>157.35795276345655</v>
      </c>
      <c r="T3199">
        <f t="shared" si="931"/>
        <v>-24.751594737906753</v>
      </c>
    </row>
    <row r="3200" spans="1:20" x14ac:dyDescent="0.25">
      <c r="A3200">
        <f t="shared" si="932"/>
        <v>992466.27164294035</v>
      </c>
      <c r="B3200">
        <f t="shared" si="949"/>
        <v>157955.91298395771</v>
      </c>
      <c r="C3200" t="str">
        <f t="shared" si="933"/>
        <v>-0.0545502553441427-0.0181595062677725i</v>
      </c>
      <c r="D3200" t="str">
        <f t="shared" si="934"/>
        <v>3.32156858746824-0.821878264878199i</v>
      </c>
      <c r="E3200" t="str">
        <f t="shared" si="935"/>
        <v>-5.7259540925741-44.0915207386083i</v>
      </c>
      <c r="F3200" t="str">
        <f t="shared" si="936"/>
        <v>2.88373236396464-1.22031472837532i</v>
      </c>
      <c r="G3200" t="str">
        <f t="shared" si="937"/>
        <v>0.991004001238624-0.0944196524440832i</v>
      </c>
      <c r="H3200" t="str">
        <f t="shared" si="938"/>
        <v>0.0334187524813044-9.30089238774724i</v>
      </c>
      <c r="I3200" t="str">
        <f t="shared" si="939"/>
        <v>-0.0761928050277393-0.18186961641871i</v>
      </c>
      <c r="K3200" t="str">
        <f t="shared" si="940"/>
        <v>0.00193154749762493-0.0023257674769949i</v>
      </c>
      <c r="L3200" t="str">
        <f t="shared" si="941"/>
        <v>0.000833333333333333-0.00510431061934211i</v>
      </c>
      <c r="M3200" t="str">
        <f t="shared" si="942"/>
        <v>0.005-0.0017960622393193i</v>
      </c>
      <c r="N3200">
        <f t="shared" si="943"/>
        <v>18.412341734989894</v>
      </c>
      <c r="O3200">
        <f t="shared" si="944"/>
        <v>24.807630978578416</v>
      </c>
      <c r="P3200" s="3">
        <f t="shared" si="945"/>
        <v>-24.807630978578416</v>
      </c>
      <c r="Q3200" s="3">
        <f t="shared" si="946"/>
        <v>-161.58765826501011</v>
      </c>
      <c r="R3200">
        <f t="shared" si="947"/>
        <v>18.412341734989894</v>
      </c>
      <c r="S3200">
        <f t="shared" si="948"/>
        <v>157.95591298395772</v>
      </c>
      <c r="T3200">
        <f t="shared" si="931"/>
        <v>-24.807630978578416</v>
      </c>
    </row>
    <row r="3201" spans="1:20" x14ac:dyDescent="0.25">
      <c r="A3201">
        <f t="shared" si="932"/>
        <v>996237.64347518352</v>
      </c>
      <c r="B3201">
        <f t="shared" si="949"/>
        <v>158556.14545329675</v>
      </c>
      <c r="C3201" t="str">
        <f t="shared" si="933"/>
        <v>-0.0542194791846525-0.017982333929304i</v>
      </c>
      <c r="D3201" t="str">
        <f t="shared" si="934"/>
        <v>3.32043054611259-0.823989072720856i</v>
      </c>
      <c r="E3201" t="str">
        <f t="shared" si="935"/>
        <v>-5.71679994078699-43.8971172608359i</v>
      </c>
      <c r="F3201" t="str">
        <f t="shared" si="936"/>
        <v>2.88353484329038-1.21776036437776i</v>
      </c>
      <c r="G3201" t="str">
        <f t="shared" si="937"/>
        <v>0.990936122616819-0.0947719552925007i</v>
      </c>
      <c r="H3201" t="str">
        <f t="shared" si="938"/>
        <v>0.033098486749373-9.26545885617955i</v>
      </c>
      <c r="I3201" t="str">
        <f t="shared" si="939"/>
        <v>-0.0757461056051449-0.181162191843283i</v>
      </c>
      <c r="K3201" t="str">
        <f t="shared" si="940"/>
        <v>0.00192769684708178-0.00232148282464645i</v>
      </c>
      <c r="L3201" t="str">
        <f t="shared" si="941"/>
        <v>0.000833333333333333-0.0050849876662105i</v>
      </c>
      <c r="M3201" t="str">
        <f t="shared" si="942"/>
        <v>0.005-0.00178926303976818i</v>
      </c>
      <c r="N3201">
        <f t="shared" si="943"/>
        <v>18.348524297176738</v>
      </c>
      <c r="O3201">
        <f t="shared" si="944"/>
        <v>24.863674531197471</v>
      </c>
      <c r="P3201" s="3">
        <f t="shared" si="945"/>
        <v>-24.863674531197471</v>
      </c>
      <c r="Q3201" s="3">
        <f t="shared" si="946"/>
        <v>-161.65147570282326</v>
      </c>
      <c r="R3201">
        <f t="shared" si="947"/>
        <v>18.348524297176738</v>
      </c>
      <c r="S3201">
        <f t="shared" si="948"/>
        <v>158.55614545329675</v>
      </c>
      <c r="T3201">
        <f t="shared" si="931"/>
        <v>-24.863674531197471</v>
      </c>
    </row>
    <row r="3202" spans="1:20" x14ac:dyDescent="0.25">
      <c r="A3202">
        <f t="shared" si="932"/>
        <v>1000023.3465203893</v>
      </c>
      <c r="B3202">
        <f t="shared" si="949"/>
        <v>159158.65880601929</v>
      </c>
      <c r="C3202" t="str">
        <f t="shared" si="933"/>
        <v>-0.0538906875970116-0.0178063435579599i</v>
      </c>
      <c r="D3202" t="str">
        <f t="shared" si="934"/>
        <v>3.31928462770197-0.82610812946926i</v>
      </c>
      <c r="E3202" t="str">
        <f t="shared" si="935"/>
        <v>-5.70764062116477-43.7037254993533i</v>
      </c>
      <c r="F3202" t="str">
        <f t="shared" si="936"/>
        <v>2.88333584597302-1.21522323321368i</v>
      </c>
      <c r="G3202" t="str">
        <f t="shared" si="937"/>
        <v>0.990867736541813-0.0951255235061402i</v>
      </c>
      <c r="H3202" t="str">
        <f t="shared" si="938"/>
        <v>0.0327810898818889-9.2301615166824i</v>
      </c>
      <c r="I3202" t="str">
        <f t="shared" si="939"/>
        <v>-0.0753027727020723-0.180457466957736i</v>
      </c>
      <c r="K3202" t="str">
        <f t="shared" si="940"/>
        <v>0.00192384160977182-0.00231720305144219i</v>
      </c>
      <c r="L3202" t="str">
        <f t="shared" si="941"/>
        <v>0.000833333333333333-0.00506573786233362i</v>
      </c>
      <c r="M3202" t="str">
        <f t="shared" si="942"/>
        <v>0.005-0.00178248957936659i</v>
      </c>
      <c r="N3202">
        <f t="shared" si="943"/>
        <v>18.284379796740922</v>
      </c>
      <c r="O3202">
        <f t="shared" si="944"/>
        <v>24.919725915089778</v>
      </c>
      <c r="P3202" s="3">
        <f t="shared" si="945"/>
        <v>-24.919725915089778</v>
      </c>
      <c r="Q3202" s="3">
        <f t="shared" si="946"/>
        <v>-161.71562020325908</v>
      </c>
      <c r="R3202">
        <f t="shared" si="947"/>
        <v>18.284379796740922</v>
      </c>
      <c r="S3202">
        <f t="shared" si="948"/>
        <v>159.15865880601928</v>
      </c>
      <c r="T3202">
        <f t="shared" si="931"/>
        <v>-24.919725915089778</v>
      </c>
    </row>
    <row r="3203" spans="1:20" x14ac:dyDescent="0.25">
      <c r="A3203">
        <f t="shared" si="932"/>
        <v>1003823.4352371667</v>
      </c>
      <c r="B3203">
        <f t="shared" si="949"/>
        <v>159763.46170948216</v>
      </c>
      <c r="C3203" t="str">
        <f t="shared" si="933"/>
        <v>-0.0535638644484319-0.017631528629309i</v>
      </c>
      <c r="D3203" t="str">
        <f t="shared" si="934"/>
        <v>3.31813078348203-0.828235428132918i</v>
      </c>
      <c r="E3203" t="str">
        <f t="shared" si="935"/>
        <v>-5.69847731532355-43.5113381789745i</v>
      </c>
      <c r="F3203" t="str">
        <f t="shared" si="936"/>
        <v>2.88313536118134-1.21270329518326i</v>
      </c>
      <c r="G3203" t="str">
        <f t="shared" si="937"/>
        <v>0.990798839291423-0.0954803610707053i</v>
      </c>
      <c r="H3203" t="str">
        <f t="shared" si="938"/>
        <v>0.0324665388492576-9.19499983309954i</v>
      </c>
      <c r="I3203" t="str">
        <f t="shared" si="939"/>
        <v>-0.0748627805255329-0.179755430673295i</v>
      </c>
      <c r="K3203" t="str">
        <f t="shared" si="940"/>
        <v>0.00191998188404974-0.00231292804160913i</v>
      </c>
      <c r="L3203" t="str">
        <f t="shared" si="941"/>
        <v>0.000833333333333333-0.00504656093079659i</v>
      </c>
      <c r="M3203" t="str">
        <f t="shared" si="942"/>
        <v>0.005-0.00177574176067602i</v>
      </c>
      <c r="N3203">
        <f t="shared" si="943"/>
        <v>18.219908527772645</v>
      </c>
      <c r="O3203">
        <f t="shared" si="944"/>
        <v>24.975785646047896</v>
      </c>
      <c r="P3203" s="3">
        <f t="shared" si="945"/>
        <v>-24.975785646047896</v>
      </c>
      <c r="Q3203" s="3">
        <f t="shared" si="946"/>
        <v>-161.78009147222735</v>
      </c>
      <c r="R3203">
        <f t="shared" si="947"/>
        <v>18.219908527772645</v>
      </c>
      <c r="S3203">
        <f t="shared" si="948"/>
        <v>159.76346170948216</v>
      </c>
      <c r="T3203">
        <f t="shared" si="931"/>
        <v>-24.975785646047896</v>
      </c>
    </row>
    <row r="3204" spans="1:20" x14ac:dyDescent="0.25">
      <c r="A3204">
        <f t="shared" si="932"/>
        <v>1007637.964291068</v>
      </c>
      <c r="B3204">
        <f t="shared" si="949"/>
        <v>160370.56286397821</v>
      </c>
      <c r="C3204" t="str">
        <f t="shared" si="933"/>
        <v>-0.0532389937926044-0.0174578826964167i</v>
      </c>
      <c r="D3204" t="str">
        <f t="shared" si="934"/>
        <v>3.31696896448091-0.830370961477996i</v>
      </c>
      <c r="E3204" t="str">
        <f t="shared" si="935"/>
        <v>-5.68931117470766-43.3199480936091i</v>
      </c>
      <c r="F3204" t="str">
        <f t="shared" si="936"/>
        <v>2.88293337800784-1.21020051079851i</v>
      </c>
      <c r="G3204" t="str">
        <f t="shared" si="937"/>
        <v>0.990729427117245-0.0958364719779529i</v>
      </c>
      <c r="H3204" t="str">
        <f t="shared" si="938"/>
        <v>0.0321548107886519-9.1599732715437i</v>
      </c>
      <c r="I3204" t="str">
        <f t="shared" si="939"/>
        <v>-0.0744261034803222-0.1790560719511i</v>
      </c>
      <c r="K3204" t="str">
        <f t="shared" si="940"/>
        <v>0.00191611776881528-0.00230865768054088i</v>
      </c>
      <c r="L3204" t="str">
        <f t="shared" si="941"/>
        <v>0.000833333333333333-0.00502745659573281i</v>
      </c>
      <c r="M3204" t="str">
        <f t="shared" si="942"/>
        <v>0.005-0.00176901948662684i</v>
      </c>
      <c r="N3204">
        <f t="shared" si="943"/>
        <v>18.155110807288196</v>
      </c>
      <c r="O3204">
        <f t="shared" si="944"/>
        <v>25.031854236329991</v>
      </c>
      <c r="P3204" s="3">
        <f t="shared" si="945"/>
        <v>-25.031854236329991</v>
      </c>
      <c r="Q3204" s="3">
        <f t="shared" si="946"/>
        <v>-161.8448891927118</v>
      </c>
      <c r="R3204">
        <f t="shared" si="947"/>
        <v>18.155110807288196</v>
      </c>
      <c r="S3204">
        <f t="shared" si="948"/>
        <v>160.37056286397822</v>
      </c>
      <c r="T3204">
        <f t="shared" si="931"/>
        <v>-25.031854236329991</v>
      </c>
    </row>
    <row r="3205" spans="1:20" x14ac:dyDescent="0.25">
      <c r="A3205">
        <f t="shared" si="932"/>
        <v>1011466.9885553742</v>
      </c>
      <c r="B3205">
        <f t="shared" si="949"/>
        <v>160979.97100286133</v>
      </c>
      <c r="C3205" t="str">
        <f t="shared" si="933"/>
        <v>-0.0529160598676178-0.0172853993880794i</v>
      </c>
      <c r="D3205" t="str">
        <f t="shared" si="934"/>
        <v>3.31579912150949-0.832514722024196i</v>
      </c>
      <c r="E3205" t="str">
        <f t="shared" si="935"/>
        <v>-5.68014332121907-43.129548105485i</v>
      </c>
      <c r="F3205" t="str">
        <f t="shared" si="936"/>
        <v>2.8827298854682-1.20771484078226i</v>
      </c>
      <c r="G3205" t="str">
        <f t="shared" si="937"/>
        <v>0.990659496244487-0.0961938602256188i</v>
      </c>
      <c r="H3205" t="str">
        <f t="shared" si="938"/>
        <v>0.0318458830026991-9.12508130038502i</v>
      </c>
      <c r="I3205" t="str">
        <f t="shared" si="939"/>
        <v>-0.0739927161674598-0.178359379801911i</v>
      </c>
      <c r="K3205" t="str">
        <f t="shared" si="940"/>
        <v>0.0019122493635028-0.00230439185480392i</v>
      </c>
      <c r="L3205" t="str">
        <f t="shared" si="941"/>
        <v>0.000833333333333333-0.00500842458232i</v>
      </c>
      <c r="M3205" t="str">
        <f t="shared" si="942"/>
        <v>0.005-0.00176232266051688i</v>
      </c>
      <c r="N3205">
        <f t="shared" si="943"/>
        <v>18.089986974911824</v>
      </c>
      <c r="O3205">
        <f t="shared" si="944"/>
        <v>25.087932194659636</v>
      </c>
      <c r="P3205" s="3">
        <f t="shared" si="945"/>
        <v>-25.087932194659636</v>
      </c>
      <c r="Q3205" s="3">
        <f t="shared" si="946"/>
        <v>-161.91001302508818</v>
      </c>
      <c r="R3205">
        <f t="shared" si="947"/>
        <v>18.089986974911824</v>
      </c>
      <c r="S3205">
        <f t="shared" si="948"/>
        <v>160.97997100286133</v>
      </c>
      <c r="T3205">
        <f t="shared" si="931"/>
        <v>-25.087932194659636</v>
      </c>
    </row>
    <row r="3206" spans="1:20" x14ac:dyDescent="0.25">
      <c r="A3206">
        <f t="shared" si="932"/>
        <v>1015310.5631118846</v>
      </c>
      <c r="B3206">
        <f t="shared" si="949"/>
        <v>161591.69489267221</v>
      </c>
      <c r="C3206" t="str">
        <f t="shared" si="933"/>
        <v>-0.052595047093902-0.0171140724071003i</v>
      </c>
      <c r="D3206" t="str">
        <f t="shared" si="934"/>
        <v>3.31462120516175-0.834666702041655i</v>
      </c>
      <c r="E3206" t="str">
        <f t="shared" si="935"/>
        <v>-5.67097484783086-42.9401311443814i</v>
      </c>
      <c r="F3206" t="str">
        <f t="shared" si="936"/>
        <v>2.88252487250084-1.20524624606724i</v>
      </c>
      <c r="G3206" t="str">
        <f t="shared" si="937"/>
        <v>0.990589042871803-0.0965525298173407i</v>
      </c>
      <c r="H3206" t="str">
        <f t="shared" si="938"/>
        <v>0.0315397329581866-9.09032339023968i</v>
      </c>
      <c r="I3206" t="str">
        <f t="shared" si="939"/>
        <v>-0.0735625933826487-0.177665343285827i</v>
      </c>
      <c r="K3206" t="str">
        <f t="shared" si="940"/>
        <v>0.00190837676807097-0.00230013045214389i</v>
      </c>
      <c r="L3206" t="str">
        <f t="shared" si="941"/>
        <v>0.000833333333333333-0.00498946461677625i</v>
      </c>
      <c r="M3206" t="str">
        <f t="shared" si="942"/>
        <v>0.005-0.00175565118601004i</v>
      </c>
      <c r="N3206">
        <f t="shared" si="943"/>
        <v>18.024537392565179</v>
      </c>
      <c r="O3206">
        <f t="shared" si="944"/>
        <v>25.144020026224485</v>
      </c>
      <c r="P3206" s="3">
        <f t="shared" si="945"/>
        <v>-25.144020026224485</v>
      </c>
      <c r="Q3206" s="3">
        <f t="shared" si="946"/>
        <v>-161.97546260743482</v>
      </c>
      <c r="R3206">
        <f t="shared" si="947"/>
        <v>18.024537392565179</v>
      </c>
      <c r="S3206">
        <f t="shared" si="948"/>
        <v>161.59169489267222</v>
      </c>
      <c r="T3206">
        <f t="shared" si="931"/>
        <v>-25.144020026224485</v>
      </c>
    </row>
    <row r="3207" spans="1:20" x14ac:dyDescent="0.25">
      <c r="A3207">
        <f t="shared" si="932"/>
        <v>1019168.7432517098</v>
      </c>
      <c r="B3207">
        <f t="shared" si="949"/>
        <v>162205.74333326437</v>
      </c>
      <c r="C3207" t="str">
        <f t="shared" si="933"/>
        <v>-0.0522759400721857-0.0169438955285921i</v>
      </c>
      <c r="D3207" t="str">
        <f t="shared" si="934"/>
        <v>3.31343516581517-0.836826893547803i</v>
      </c>
      <c r="E3207" t="str">
        <f t="shared" si="935"/>
        <v>-5.6618068191909-42.7516902068698i</v>
      </c>
      <c r="F3207" t="str">
        <f t="shared" si="936"/>
        <v>2.8823183279664-1.20279468779514i</v>
      </c>
      <c r="G3207" t="str">
        <f t="shared" si="937"/>
        <v>0.990518063171115-0.0969124847625814i</v>
      </c>
      <c r="H3207" t="str">
        <f t="shared" si="938"/>
        <v>0.0312363382847776-9.05569901395833i</v>
      </c>
      <c r="I3207" t="str">
        <f t="shared" si="939"/>
        <v>-0.0731357101147444-0.176973951511998i</v>
      </c>
      <c r="K3207" t="str">
        <f t="shared" si="940"/>
        <v>0.00190450008299216-0.00229587336149165i</v>
      </c>
      <c r="L3207" t="str">
        <f t="shared" si="941"/>
        <v>0.000833333333333333-0.00497057642635608i</v>
      </c>
      <c r="M3207" t="str">
        <f t="shared" si="942"/>
        <v>0.005-0.00174900496713493i</v>
      </c>
      <c r="N3207">
        <f t="shared" si="943"/>
        <v>17.958762444154246</v>
      </c>
      <c r="O3207">
        <f t="shared" si="944"/>
        <v>25.200118232676179</v>
      </c>
      <c r="P3207" s="3">
        <f t="shared" si="945"/>
        <v>-25.200118232676179</v>
      </c>
      <c r="Q3207" s="3">
        <f t="shared" si="946"/>
        <v>-162.04123755584575</v>
      </c>
      <c r="R3207">
        <f t="shared" si="947"/>
        <v>17.958762444154246</v>
      </c>
      <c r="S3207">
        <f t="shared" si="948"/>
        <v>162.20574333326437</v>
      </c>
      <c r="T3207">
        <f t="shared" si="931"/>
        <v>-25.200118232676179</v>
      </c>
    </row>
    <row r="3208" spans="1:20" x14ac:dyDescent="0.25">
      <c r="A3208">
        <f t="shared" si="932"/>
        <v>1023041.5844760663</v>
      </c>
      <c r="B3208">
        <f t="shared" si="949"/>
        <v>162822.12515793077</v>
      </c>
      <c r="C3208" t="str">
        <f t="shared" si="933"/>
        <v>-0.0519587235814729-0.016774862598314i</v>
      </c>
      <c r="D3208" t="str">
        <f t="shared" si="934"/>
        <v>3.31224095363114-0.838995288304237i</v>
      </c>
      <c r="E3208" t="str">
        <f t="shared" si="935"/>
        <v>-5.65264027221156-42.5642183555631i</v>
      </c>
      <c r="F3208" t="str">
        <f t="shared" si="936"/>
        <v>2.88211024064726-1.20036012731566i</v>
      </c>
      <c r="G3208" t="str">
        <f t="shared" si="937"/>
        <v>0.990446553287453-0.0972737290765492i</v>
      </c>
      <c r="H3208" t="str">
        <f t="shared" si="938"/>
        <v>0.0309356767737433-9.02120764661485i</v>
      </c>
      <c r="I3208" t="str">
        <f t="shared" si="939"/>
        <v>-0.0727120415442366-0.176285193638349i</v>
      </c>
      <c r="K3208" t="str">
        <f t="shared" si="940"/>
        <v>0.00190061940924181-0.00229162047296922i</v>
      </c>
      <c r="L3208" t="str">
        <f t="shared" si="941"/>
        <v>0.000833333333333333-0.00495175973934659i</v>
      </c>
      <c r="M3208" t="str">
        <f t="shared" si="942"/>
        <v>0.005-0.00174238390828345i</v>
      </c>
      <c r="N3208">
        <f t="shared" si="943"/>
        <v>17.89266253526003</v>
      </c>
      <c r="O3208">
        <f t="shared" si="944"/>
        <v>25.256227312130243</v>
      </c>
      <c r="P3208" s="3">
        <f t="shared" si="945"/>
        <v>-25.256227312130243</v>
      </c>
      <c r="Q3208" s="3">
        <f t="shared" si="946"/>
        <v>-162.10733746473997</v>
      </c>
      <c r="R3208">
        <f t="shared" si="947"/>
        <v>17.89266253526003</v>
      </c>
      <c r="S3208">
        <f t="shared" si="948"/>
        <v>162.82212515793077</v>
      </c>
      <c r="T3208">
        <f t="shared" si="931"/>
        <v>-25.256227312130243</v>
      </c>
    </row>
    <row r="3209" spans="1:20" x14ac:dyDescent="0.25">
      <c r="A3209">
        <f t="shared" si="932"/>
        <v>1026929.1424970755</v>
      </c>
      <c r="B3209">
        <f t="shared" si="949"/>
        <v>163440.84923353093</v>
      </c>
      <c r="C3209" t="str">
        <f t="shared" si="933"/>
        <v>-0.0516433825770375-0.0166069675310394i</v>
      </c>
      <c r="D3209" t="str">
        <f t="shared" si="934"/>
        <v>3.3110385185553-0.841171877813505i</v>
      </c>
      <c r="E3209" t="str">
        <f t="shared" si="935"/>
        <v>-5.64347621664749-42.377708718376i</v>
      </c>
      <c r="F3209" t="str">
        <f t="shared" si="936"/>
        <v>2.88190059924704-1.19794252618551i</v>
      </c>
      <c r="G3209" t="str">
        <f t="shared" si="937"/>
        <v>0.990374509338772-0.0976362667801179i</v>
      </c>
      <c r="H3209" t="str">
        <f t="shared" si="938"/>
        <v>0.0306377263767066-8.98684876549512i</v>
      </c>
      <c r="I3209" t="str">
        <f t="shared" si="939"/>
        <v>-0.0722915630417403-0.175599058871296i</v>
      </c>
      <c r="K3209" t="str">
        <f t="shared" si="940"/>
        <v>0.00189673484828754-0.00228737167789564i</v>
      </c>
      <c r="L3209" t="str">
        <f t="shared" si="941"/>
        <v>0.000833333333333333-0.00493301428506333i</v>
      </c>
      <c r="M3209" t="str">
        <f t="shared" si="942"/>
        <v>0.005-0.00173578791420945i</v>
      </c>
      <c r="N3209">
        <f t="shared" si="943"/>
        <v>17.826238092829982</v>
      </c>
      <c r="O3209">
        <f t="shared" si="944"/>
        <v>25.312347759166304</v>
      </c>
      <c r="P3209" s="3">
        <f t="shared" si="945"/>
        <v>-25.312347759166304</v>
      </c>
      <c r="Q3209" s="3">
        <f t="shared" si="946"/>
        <v>-162.17376190717002</v>
      </c>
      <c r="R3209">
        <f t="shared" si="947"/>
        <v>17.826238092829982</v>
      </c>
      <c r="S3209">
        <f t="shared" si="948"/>
        <v>163.44084923353094</v>
      </c>
      <c r="T3209">
        <f t="shared" si="931"/>
        <v>-25.312347759166304</v>
      </c>
    </row>
    <row r="3210" spans="1:20" x14ac:dyDescent="0.25">
      <c r="A3210">
        <f t="shared" si="932"/>
        <v>1030831.4732385643</v>
      </c>
      <c r="B3210">
        <f t="shared" si="949"/>
        <v>164061.92446061835</v>
      </c>
      <c r="C3210" t="str">
        <f t="shared" si="933"/>
        <v>-0.0513299021884361-0.0164402043089578i</v>
      </c>
      <c r="D3210" t="str">
        <f t="shared" si="934"/>
        <v>3.30982781031806-0.843356653315945i</v>
      </c>
      <c r="E3210" t="str">
        <f t="shared" si="935"/>
        <v>-5.6343156356622-42.1921544877915i</v>
      </c>
      <c r="F3210" t="str">
        <f t="shared" si="936"/>
        <v>2.8816893923901-1.19554184616749i</v>
      </c>
      <c r="G3210" t="str">
        <f t="shared" si="937"/>
        <v>0.990301927415791-0.098000101899745i</v>
      </c>
      <c r="H3210" t="str">
        <f t="shared" si="938"/>
        <v>0.0303424652044024-8.95262185008569i</v>
      </c>
      <c r="I3210" t="str">
        <f t="shared" si="939"/>
        <v>-0.0718742501665022-0.174915536465472i</v>
      </c>
      <c r="K3210" t="str">
        <f t="shared" si="940"/>
        <v>0.00189284650207842-0.00228312686879259i</v>
      </c>
      <c r="L3210" t="str">
        <f t="shared" si="941"/>
        <v>0.000833333333333333-0.00491433979384671i</v>
      </c>
      <c r="M3210" t="str">
        <f t="shared" si="942"/>
        <v>0.005-0.00172921689002735i</v>
      </c>
      <c r="N3210">
        <f t="shared" si="943"/>
        <v>17.759489564874229</v>
      </c>
      <c r="O3210">
        <f t="shared" si="944"/>
        <v>25.368480064828375</v>
      </c>
      <c r="P3210" s="3">
        <f t="shared" si="945"/>
        <v>-25.368480064828375</v>
      </c>
      <c r="Q3210" s="3">
        <f t="shared" si="946"/>
        <v>-162.24051043512577</v>
      </c>
      <c r="R3210">
        <f t="shared" si="947"/>
        <v>17.759489564874229</v>
      </c>
      <c r="S3210">
        <f t="shared" si="948"/>
        <v>164.06192446061834</v>
      </c>
      <c r="T3210">
        <f t="shared" si="931"/>
        <v>-25.368480064828375</v>
      </c>
    </row>
    <row r="3211" spans="1:20" x14ac:dyDescent="0.25">
      <c r="A3211">
        <f t="shared" si="932"/>
        <v>1034748.6328368708</v>
      </c>
      <c r="B3211">
        <f t="shared" si="949"/>
        <v>164685.35977356869</v>
      </c>
      <c r="C3211" t="str">
        <f t="shared" si="933"/>
        <v>-0.0510182677175354-0.0162745669801023i</v>
      </c>
      <c r="D3211" t="str">
        <f t="shared" si="934"/>
        <v>3.30860877843492-0.8455496057864i</v>
      </c>
      <c r="E3211" t="str">
        <f t="shared" si="935"/>
        <v>-5.62515948638274-42.0075489201366i</v>
      </c>
      <c r="F3211" t="str">
        <f t="shared" si="936"/>
        <v>2.88147660862095-1.19315804922946i</v>
      </c>
      <c r="G3211" t="str">
        <f t="shared" si="937"/>
        <v>0.990228803581811-0.098365238467389i</v>
      </c>
      <c r="H3211" t="str">
        <f t="shared" si="938"/>
        <v>0.0300498715254493-8.91852638206281i</v>
      </c>
      <c r="I3211" t="str">
        <f t="shared" si="939"/>
        <v>-0.0714600786649152-0.174234615723446i</v>
      </c>
      <c r="K3211" t="str">
        <f t="shared" si="940"/>
        <v>0.00188895447303387-0.00227888593938998i</v>
      </c>
      <c r="L3211" t="str">
        <f t="shared" si="941"/>
        <v>0.000833333333333333-0.00489573599705791i</v>
      </c>
      <c r="M3211" t="str">
        <f t="shared" si="942"/>
        <v>0.005-0.00172267074121075i</v>
      </c>
      <c r="N3211">
        <f t="shared" si="943"/>
        <v>17.692417420159643</v>
      </c>
      <c r="O3211">
        <f t="shared" si="944"/>
        <v>25.42462471662607</v>
      </c>
      <c r="P3211" s="3">
        <f t="shared" si="945"/>
        <v>-25.42462471662607</v>
      </c>
      <c r="Q3211" s="3">
        <f t="shared" si="946"/>
        <v>-162.30758257984036</v>
      </c>
      <c r="R3211">
        <f t="shared" si="947"/>
        <v>17.692417420159643</v>
      </c>
      <c r="S3211">
        <f t="shared" si="948"/>
        <v>164.68535977356871</v>
      </c>
      <c r="T3211">
        <f t="shared" si="931"/>
        <v>-25.42462471662607</v>
      </c>
    </row>
    <row r="3212" spans="1:20" x14ac:dyDescent="0.25">
      <c r="A3212">
        <f t="shared" si="932"/>
        <v>1038680.677641651</v>
      </c>
      <c r="B3212">
        <f t="shared" si="949"/>
        <v>165311.16414070825</v>
      </c>
      <c r="C3212" t="str">
        <f t="shared" si="933"/>
        <v>-0.050708464636565-0.0161100496568135i</v>
      </c>
      <c r="D3212" t="str">
        <f t="shared" si="934"/>
        <v>3.30738137220721-0.847750725931117i</v>
      </c>
      <c r="E3212" t="str">
        <f t="shared" si="935"/>
        <v>-5.61600870044208-41.8238853348697i</v>
      </c>
      <c r="F3212" t="str">
        <f t="shared" si="936"/>
        <v>2.88126223640389-1.19079109754349i</v>
      </c>
      <c r="G3212" t="str">
        <f t="shared" si="937"/>
        <v>0.990155133872545-0.0987316805204251i</v>
      </c>
      <c r="H3212" t="str">
        <f t="shared" si="938"/>
        <v>0.0297599237651349-8.88456184528136i</v>
      </c>
      <c r="I3212" t="str">
        <f t="shared" si="939"/>
        <v>-0.0710490244690537-0.173556285995462i</v>
      </c>
      <c r="K3212" t="str">
        <f t="shared" si="940"/>
        <v>0.00188505886403256-0.00227464878463125i</v>
      </c>
      <c r="L3212" t="str">
        <f t="shared" si="941"/>
        <v>0.000833333333333333-0.00487720262707501i</v>
      </c>
      <c r="M3212" t="str">
        <f t="shared" si="942"/>
        <v>0.005-0.0017161493735911i</v>
      </c>
      <c r="N3212">
        <f t="shared" si="943"/>
        <v>17.62502214790959</v>
      </c>
      <c r="O3212">
        <f t="shared" si="944"/>
        <v>25.480782198534605</v>
      </c>
      <c r="P3212" s="3">
        <f t="shared" si="945"/>
        <v>-25.480782198534605</v>
      </c>
      <c r="Q3212" s="3">
        <f t="shared" si="946"/>
        <v>-162.37497785209041</v>
      </c>
      <c r="R3212">
        <f t="shared" si="947"/>
        <v>17.62502214790959</v>
      </c>
      <c r="S3212">
        <f t="shared" si="948"/>
        <v>165.31116414070826</v>
      </c>
      <c r="T3212">
        <f t="shared" si="931"/>
        <v>-25.480782198534605</v>
      </c>
    </row>
    <row r="3213" spans="1:20" x14ac:dyDescent="0.25">
      <c r="A3213">
        <f t="shared" si="932"/>
        <v>1042627.6642166892</v>
      </c>
      <c r="B3213">
        <f t="shared" si="949"/>
        <v>165939.34656444294</v>
      </c>
      <c r="C3213" t="str">
        <f t="shared" si="933"/>
        <v>-0.0504004785861797-0.015946646514227i</v>
      </c>
      <c r="D3213" t="str">
        <f t="shared" si="934"/>
        <v>3.30614554072242-0.849960004184378i</v>
      </c>
      <c r="E3213" t="str">
        <f t="shared" si="935"/>
        <v>-5.60686418451266-41.6411571138721i</v>
      </c>
      <c r="F3213" t="str">
        <f t="shared" si="936"/>
        <v>2.88104626412243-1.18844095348482i</v>
      </c>
      <c r="G3213" t="str">
        <f t="shared" si="937"/>
        <v>0.990080914295944-0.0990994321015587i</v>
      </c>
      <c r="H3213" t="str">
        <f t="shared" si="938"/>
        <v>0.0294726005042153-8.85072772576384i</v>
      </c>
      <c r="I3213" t="str">
        <f t="shared" si="939"/>
        <v>-0.0706410636952097-0.172880536679159i</v>
      </c>
      <c r="K3213" t="str">
        <f t="shared" si="940"/>
        <v>0.00188115977840125-0.00227041530067872i</v>
      </c>
      <c r="L3213" t="str">
        <f t="shared" si="941"/>
        <v>0.000833333333333333-0.00485873941728933i</v>
      </c>
      <c r="M3213" t="str">
        <f t="shared" si="942"/>
        <v>0.005-0.00170965269335635i</v>
      </c>
      <c r="N3213">
        <f t="shared" si="943"/>
        <v>17.557304257501812</v>
      </c>
      <c r="O3213">
        <f t="shared" si="944"/>
        <v>25.53695299099649</v>
      </c>
      <c r="P3213" s="3">
        <f t="shared" si="945"/>
        <v>-25.53695299099649</v>
      </c>
      <c r="Q3213" s="3">
        <f t="shared" si="946"/>
        <v>-162.44269574249819</v>
      </c>
      <c r="R3213">
        <f t="shared" si="947"/>
        <v>17.557304257501812</v>
      </c>
      <c r="S3213">
        <f t="shared" si="948"/>
        <v>165.93934656444293</v>
      </c>
      <c r="T3213">
        <f t="shared" si="931"/>
        <v>-25.53695299099649</v>
      </c>
    </row>
    <row r="3214" spans="1:20" x14ac:dyDescent="0.25">
      <c r="A3214">
        <f t="shared" si="932"/>
        <v>1046589.6493407126</v>
      </c>
      <c r="B3214">
        <f t="shared" si="949"/>
        <v>166569.91608138781</v>
      </c>
      <c r="C3214" t="str">
        <f t="shared" si="933"/>
        <v>-0.0500942953735415-0.0157843517887944i</v>
      </c>
      <c r="D3214" t="str">
        <f t="shared" si="934"/>
        <v>3.30490123285483-0.852177430705314i</v>
      </c>
      <c r="E3214" t="str">
        <f t="shared" si="935"/>
        <v>-5.59772682082664-41.4593577007506i</v>
      </c>
      <c r="F3214" t="str">
        <f t="shared" si="936"/>
        <v>2.88082868007877-1.18610757963092i</v>
      </c>
      <c r="G3214" t="str">
        <f t="shared" si="937"/>
        <v>0.990006140832019-0.0994684972587389i</v>
      </c>
      <c r="H3214" t="str">
        <f t="shared" si="938"/>
        <v>0.0291878804777267-8.81702351168949i</v>
      </c>
      <c r="I3214" t="str">
        <f t="shared" si="939"/>
        <v>-0.070236172642447-0.172207357219305i</v>
      </c>
      <c r="K3214" t="str">
        <f t="shared" si="940"/>
        <v>0.00187725731990346-0.00226618538491856i</v>
      </c>
      <c r="L3214" t="str">
        <f t="shared" si="941"/>
        <v>0.000833333333333333-0.00484034610210132i</v>
      </c>
      <c r="M3214" t="str">
        <f t="shared" si="942"/>
        <v>0.005-0.00170318060704956i</v>
      </c>
      <c r="N3214">
        <f t="shared" si="943"/>
        <v>17.489264278171987</v>
      </c>
      <c r="O3214">
        <f t="shared" si="944"/>
        <v>25.593137570922924</v>
      </c>
      <c r="P3214" s="3">
        <f t="shared" si="945"/>
        <v>-25.593137570922924</v>
      </c>
      <c r="Q3214" s="3">
        <f t="shared" si="946"/>
        <v>-162.51073572182801</v>
      </c>
      <c r="R3214">
        <f t="shared" si="947"/>
        <v>17.489264278171987</v>
      </c>
      <c r="S3214">
        <f t="shared" si="948"/>
        <v>166.56991608138782</v>
      </c>
      <c r="T3214">
        <f t="shared" si="931"/>
        <v>-25.593137570922924</v>
      </c>
    </row>
    <row r="3215" spans="1:20" x14ac:dyDescent="0.25">
      <c r="A3215">
        <f t="shared" si="932"/>
        <v>1050566.6900082075</v>
      </c>
      <c r="B3215">
        <f t="shared" si="949"/>
        <v>167202.8817624971</v>
      </c>
      <c r="C3215" t="str">
        <f t="shared" si="933"/>
        <v>-0.0497899009704196-0.0156231597768298i</v>
      </c>
      <c r="D3215" t="str">
        <f t="shared" si="934"/>
        <v>3.30364839726606-0.854402995374536i</v>
      </c>
      <c r="E3215" t="str">
        <f t="shared" si="935"/>
        <v>-5.58859746768721-41.2784806001466i</v>
      </c>
      <c r="F3215" t="str">
        <f t="shared" si="936"/>
        <v>2.88060947249324-1.18379093876049i</v>
      </c>
      <c r="G3215" t="str">
        <f t="shared" si="937"/>
        <v>0.989930809432665-0.0998388800450708i</v>
      </c>
      <c r="H3215" t="str">
        <f t="shared" si="938"/>
        <v>0.028905742573811-8.78344869338358i</v>
      </c>
      <c r="I3215" t="str">
        <f t="shared" si="939"/>
        <v>-0.0698343277911639-0.17153673710753i</v>
      </c>
      <c r="K3215" t="str">
        <f t="shared" si="940"/>
        <v>0.00187335159272806-0.00226195893596587i</v>
      </c>
      <c r="L3215" t="str">
        <f t="shared" si="941"/>
        <v>0.000833333333333333-0.00482202241691705i</v>
      </c>
      <c r="M3215" t="str">
        <f t="shared" si="942"/>
        <v>0.005-0.0016967330215676i</v>
      </c>
      <c r="N3215">
        <f t="shared" si="943"/>
        <v>17.420902758715556</v>
      </c>
      <c r="O3215">
        <f t="shared" si="944"/>
        <v>25.649336411695405</v>
      </c>
      <c r="P3215" s="3">
        <f t="shared" si="945"/>
        <v>-25.649336411695405</v>
      </c>
      <c r="Q3215" s="3">
        <f t="shared" si="946"/>
        <v>-162.57909724128444</v>
      </c>
      <c r="R3215">
        <f t="shared" si="947"/>
        <v>17.420902758715556</v>
      </c>
      <c r="S3215">
        <f t="shared" si="948"/>
        <v>167.2028817624971</v>
      </c>
      <c r="T3215">
        <f t="shared" si="931"/>
        <v>-25.649336411695405</v>
      </c>
    </row>
    <row r="3216" spans="1:20" x14ac:dyDescent="0.25">
      <c r="A3216">
        <f t="shared" si="932"/>
        <v>1054558.8434302385</v>
      </c>
      <c r="B3216">
        <f t="shared" si="949"/>
        <v>167838.25271319458</v>
      </c>
      <c r="C3216" t="str">
        <f t="shared" si="933"/>
        <v>-0.0494872815113077-0.0154630648330874i</v>
      </c>
      <c r="D3216" t="str">
        <f t="shared" si="934"/>
        <v>3.30238698240572-0.856636687790925i</v>
      </c>
      <c r="E3216" t="str">
        <f t="shared" si="935"/>
        <v>-5.57947695996831-41.0985193770571i</v>
      </c>
      <c r="F3216" t="str">
        <f t="shared" si="936"/>
        <v>2.88038862950396-1.18149099385257i</v>
      </c>
      <c r="G3216" t="str">
        <f t="shared" si="937"/>
        <v>0.989854916021485-0.100210584518722i</v>
      </c>
      <c r="H3216" t="str">
        <f t="shared" si="938"/>
        <v>0.0286261658325518-8.75000276330649i</v>
      </c>
      <c r="I3216" t="str">
        <f t="shared" si="939"/>
        <v>-0.0694355058016725-0.170868665882068i</v>
      </c>
      <c r="K3216" t="str">
        <f t="shared" si="940"/>
        <v>0.00186944270147774-0.0022577358536693i</v>
      </c>
      <c r="L3216" t="str">
        <f t="shared" si="941"/>
        <v>0.000833333333333333-0.0048037680981441i</v>
      </c>
      <c r="M3216" t="str">
        <f t="shared" si="942"/>
        <v>0.005-0.00169030984415979i</v>
      </c>
      <c r="N3216">
        <f t="shared" si="943"/>
        <v>17.352220267194213</v>
      </c>
      <c r="O3216">
        <f t="shared" si="944"/>
        <v>25.705549983167405</v>
      </c>
      <c r="P3216" s="3">
        <f t="shared" si="945"/>
        <v>-25.705549983167405</v>
      </c>
      <c r="Q3216" s="3">
        <f t="shared" si="946"/>
        <v>-162.64777973280579</v>
      </c>
      <c r="R3216">
        <f t="shared" si="947"/>
        <v>17.352220267194213</v>
      </c>
      <c r="S3216">
        <f t="shared" si="948"/>
        <v>167.83825271319458</v>
      </c>
      <c r="T3216">
        <f t="shared" si="931"/>
        <v>-25.705549983167405</v>
      </c>
    </row>
    <row r="3217" spans="1:20" x14ac:dyDescent="0.25">
      <c r="A3217">
        <f t="shared" si="932"/>
        <v>1058566.1670352735</v>
      </c>
      <c r="B3217">
        <f t="shared" si="949"/>
        <v>168476.03807350472</v>
      </c>
      <c r="C3217" t="str">
        <f t="shared" si="933"/>
        <v>-0.0491864232915548-0.0153040613693638i</v>
      </c>
      <c r="D3217" t="str">
        <f t="shared" si="934"/>
        <v>3.30111693651202-0.858878497268235i</v>
      </c>
      <c r="E3217" t="str">
        <f t="shared" si="935"/>
        <v>-5.57036610960495-40.9194676561577i</v>
      </c>
      <c r="F3217" t="str">
        <f t="shared" si="936"/>
        <v>2.8801661391661-1.17920770808549i</v>
      </c>
      <c r="G3217" t="str">
        <f t="shared" si="937"/>
        <v>0.989778456493612-0.100583614742835i</v>
      </c>
      <c r="H3217" t="str">
        <f t="shared" si="938"/>
        <v>0.0283491294448265-8.71668521604319i</v>
      </c>
      <c r="I3217" t="str">
        <f t="shared" si="939"/>
        <v>-0.0690396835127819-0.170203133127487i</v>
      </c>
      <c r="K3217" t="str">
        <f t="shared" si="940"/>
        <v>0.00186553075115746-0.00225351603911583i</v>
      </c>
      <c r="L3217" t="str">
        <f t="shared" si="941"/>
        <v>0.000833333333333333-0.00478558288318798i</v>
      </c>
      <c r="M3217" t="str">
        <f t="shared" si="942"/>
        <v>0.005-0.00168391098242658i</v>
      </c>
      <c r="N3217">
        <f t="shared" si="943"/>
        <v>17.283217390642278</v>
      </c>
      <c r="O3217">
        <f t="shared" si="944"/>
        <v>25.761778751666917</v>
      </c>
      <c r="P3217" s="3">
        <f t="shared" si="945"/>
        <v>-25.761778751666917</v>
      </c>
      <c r="Q3217" s="3">
        <f t="shared" si="946"/>
        <v>-162.71678260935772</v>
      </c>
      <c r="R3217">
        <f t="shared" si="947"/>
        <v>17.283217390642278</v>
      </c>
      <c r="S3217">
        <f t="shared" si="948"/>
        <v>168.47603807350472</v>
      </c>
      <c r="T3217">
        <f t="shared" si="931"/>
        <v>-25.761778751666917</v>
      </c>
    </row>
    <row r="3218" spans="1:20" x14ac:dyDescent="0.25">
      <c r="A3218">
        <f t="shared" si="932"/>
        <v>1062588.7184700074</v>
      </c>
      <c r="B3218">
        <f t="shared" si="949"/>
        <v>169116.24701818405</v>
      </c>
      <c r="C3218" t="str">
        <f t="shared" si="933"/>
        <v>-0.0488873127655169-0.0151461438531307i</v>
      </c>
      <c r="D3218" t="str">
        <f t="shared" si="934"/>
        <v>3.2998382076124-0.861128412831766i</v>
      </c>
      <c r="E3218" t="str">
        <f t="shared" si="935"/>
        <v>-5.56126570607351-40.7413191211393i</v>
      </c>
      <c r="F3218" t="str">
        <f t="shared" si="936"/>
        <v>2.87994198945148-1.17694104483592i</v>
      </c>
      <c r="G3218" t="str">
        <f t="shared" si="937"/>
        <v>0.989701426715528-0.100957974785433i</v>
      </c>
      <c r="H3218" t="str">
        <f t="shared" si="938"/>
        <v>0.0280746127511692-8.68349554829252i</v>
      </c>
      <c r="I3218" t="str">
        <f t="shared" si="939"/>
        <v>-0.0686468379403969-0.16954012847443i</v>
      </c>
      <c r="K3218" t="str">
        <f t="shared" si="940"/>
        <v>0.0018616158471628-0.00224929939463518i</v>
      </c>
      <c r="L3218" t="str">
        <f t="shared" si="941"/>
        <v>0.000833333333333333-0.00476746651044829i</v>
      </c>
      <c r="M3218" t="str">
        <f t="shared" si="942"/>
        <v>0.005-0.00167753634431817i</v>
      </c>
      <c r="N3218">
        <f t="shared" si="943"/>
        <v>17.213894734776659</v>
      </c>
      <c r="O3218">
        <f t="shared" si="944"/>
        <v>25.818023179998413</v>
      </c>
      <c r="P3218" s="3">
        <f t="shared" si="945"/>
        <v>-25.818023179998413</v>
      </c>
      <c r="Q3218" s="3">
        <f t="shared" si="946"/>
        <v>-162.78610526522334</v>
      </c>
      <c r="R3218">
        <f t="shared" si="947"/>
        <v>17.213894734776659</v>
      </c>
      <c r="S3218">
        <f t="shared" si="948"/>
        <v>169.11624701818405</v>
      </c>
      <c r="T3218">
        <f t="shared" si="931"/>
        <v>-25.818023179998413</v>
      </c>
    </row>
    <row r="3219" spans="1:20" x14ac:dyDescent="0.25">
      <c r="A3219">
        <f t="shared" si="932"/>
        <v>1066626.5556001936</v>
      </c>
      <c r="B3219">
        <f t="shared" si="949"/>
        <v>169758.88875685315</v>
      </c>
      <c r="C3219" t="str">
        <f t="shared" si="933"/>
        <v>-0.0485899365447233-0.0149893068061908i</v>
      </c>
      <c r="D3219" t="str">
        <f t="shared" si="934"/>
        <v>3.29855074352436-0.863386423215058i</v>
      </c>
      <c r="E3219" t="str">
        <f t="shared" si="935"/>
        <v>-5.55217651686142-40.5640675140511i</v>
      </c>
      <c r="F3219" t="str">
        <f t="shared" si="936"/>
        <v>2.8797161682481-1.17469096767797i</v>
      </c>
      <c r="G3219" t="str">
        <f t="shared" si="937"/>
        <v>0.989623822524887-0.101333668719324i</v>
      </c>
      <c r="H3219" t="str">
        <f t="shared" si="938"/>
        <v>0.0278025952406439-8.65043325885677i</v>
      </c>
      <c r="I3219" t="str">
        <f t="shared" si="939"/>
        <v>-0.0682569462761326-0.168879641599365i</v>
      </c>
      <c r="K3219" t="str">
        <f t="shared" si="940"/>
        <v>0.00185769809526804-0.00224508582380412i</v>
      </c>
      <c r="L3219" t="str">
        <f t="shared" si="941"/>
        <v>0.000833333333333333-0.00474941871931489i</v>
      </c>
      <c r="M3219" t="str">
        <f t="shared" si="942"/>
        <v>0.005-0.00167118583813326i</v>
      </c>
      <c r="N3219">
        <f t="shared" si="943"/>
        <v>17.144252923705551</v>
      </c>
      <c r="O3219">
        <f t="shared" si="944"/>
        <v>25.874283727445544</v>
      </c>
      <c r="P3219" s="3">
        <f t="shared" si="945"/>
        <v>-25.874283727445544</v>
      </c>
      <c r="Q3219" s="3">
        <f t="shared" si="946"/>
        <v>-162.85574707629445</v>
      </c>
      <c r="R3219">
        <f t="shared" si="947"/>
        <v>17.144252923705551</v>
      </c>
      <c r="S3219">
        <f t="shared" si="948"/>
        <v>169.75888875685314</v>
      </c>
      <c r="T3219">
        <f t="shared" si="931"/>
        <v>-25.874283727445544</v>
      </c>
    </row>
    <row r="3220" spans="1:20" x14ac:dyDescent="0.25">
      <c r="A3220">
        <f t="shared" si="932"/>
        <v>1070679.7365114742</v>
      </c>
      <c r="B3220">
        <f t="shared" si="949"/>
        <v>170403.97253412919</v>
      </c>
      <c r="C3220" t="str">
        <f t="shared" si="933"/>
        <v>-0.0482942813960557-0.0148335448033626i</v>
      </c>
      <c r="D3220" t="str">
        <f t="shared" si="934"/>
        <v>3.297254491856-0.865652516856421i</v>
      </c>
      <c r="E3220" t="str">
        <f t="shared" si="935"/>
        <v>-5.54309928792824-40.3877066346482i</v>
      </c>
      <c r="F3220" t="str">
        <f t="shared" si="936"/>
        <v>2.87948866335945-1.17245744038208i</v>
      </c>
      <c r="G3220" t="str">
        <f t="shared" si="937"/>
        <v>0.989545639730333-0.101710700622005i</v>
      </c>
      <c r="H3220" t="str">
        <f t="shared" si="938"/>
        <v>0.027533056549734-8.61749784863112i</v>
      </c>
      <c r="I3220" t="str">
        <f t="shared" si="939"/>
        <v>-0.0678699858859263-0.168221662224318i</v>
      </c>
      <c r="K3220" t="str">
        <f t="shared" si="940"/>
        <v>0.00185377760161444-0.00224087523145067i</v>
      </c>
      <c r="L3220" t="str">
        <f t="shared" si="941"/>
        <v>0.000833333333333333-0.00473143925016426i</v>
      </c>
      <c r="M3220" t="str">
        <f t="shared" si="942"/>
        <v>0.005-0.00166485937251769i</v>
      </c>
      <c r="N3220">
        <f t="shared" si="943"/>
        <v>17.074292599642803</v>
      </c>
      <c r="O3220">
        <f t="shared" si="944"/>
        <v>25.930560849774476</v>
      </c>
      <c r="P3220" s="3">
        <f t="shared" si="945"/>
        <v>-25.930560849774476</v>
      </c>
      <c r="Q3220" s="3">
        <f t="shared" si="946"/>
        <v>-162.9257074003572</v>
      </c>
      <c r="R3220">
        <f t="shared" si="947"/>
        <v>17.074292599642803</v>
      </c>
      <c r="S3220">
        <f t="shared" si="948"/>
        <v>170.4039725341292</v>
      </c>
      <c r="T3220">
        <f t="shared" si="931"/>
        <v>-25.930560849774476</v>
      </c>
    </row>
    <row r="3221" spans="1:20" x14ac:dyDescent="0.25">
      <c r="A3221">
        <f t="shared" si="932"/>
        <v>1074748.319510218</v>
      </c>
      <c r="B3221">
        <f t="shared" si="949"/>
        <v>171051.50762975888</v>
      </c>
      <c r="C3221" t="str">
        <f t="shared" si="933"/>
        <v>-0.0480003342399504-0.014678852471191i</v>
      </c>
      <c r="D3221" t="str">
        <f t="shared" si="934"/>
        <v>3.29594940000694-0.867926681895617i</v>
      </c>
      <c r="E3221" t="str">
        <f t="shared" si="935"/>
        <v>-5.53403474415697-40.2122303397522i</v>
      </c>
      <c r="F3221" t="str">
        <f t="shared" si="936"/>
        <v>2.87925946250409-1.17024042691417i</v>
      </c>
      <c r="G3221" t="str">
        <f t="shared" si="937"/>
        <v>0.989466874111317-0.102089074575568i</v>
      </c>
      <c r="H3221" t="str">
        <f t="shared" si="938"/>
        <v>0.0272659764612403-8.58468882059327i</v>
      </c>
      <c r="I3221" t="str">
        <f t="shared" si="939"/>
        <v>-0.067485934308677-0.167566180116623i</v>
      </c>
      <c r="K3221" t="str">
        <f t="shared" si="940"/>
        <v>0.00184985447269823-0.00223666752365806i</v>
      </c>
      <c r="L3221" t="str">
        <f t="shared" si="941"/>
        <v>0.000833333333333333-0.00471352784435571i</v>
      </c>
      <c r="M3221" t="str">
        <f t="shared" si="942"/>
        <v>0.005-0.00165855685646313i</v>
      </c>
      <c r="N3221">
        <f t="shared" si="943"/>
        <v>17.004014422621594</v>
      </c>
      <c r="O3221">
        <f t="shared" si="944"/>
        <v>25.98685499923636</v>
      </c>
      <c r="P3221" s="3">
        <f t="shared" si="945"/>
        <v>-25.98685499923636</v>
      </c>
      <c r="Q3221" s="3">
        <f t="shared" si="946"/>
        <v>-162.99598557737841</v>
      </c>
      <c r="R3221">
        <f t="shared" si="947"/>
        <v>17.004014422621594</v>
      </c>
      <c r="S3221">
        <f t="shared" si="948"/>
        <v>171.05150762975887</v>
      </c>
      <c r="T3221">
        <f t="shared" si="931"/>
        <v>-25.98685499923636</v>
      </c>
    </row>
    <row r="3222" spans="1:20" x14ac:dyDescent="0.25">
      <c r="A3222">
        <f t="shared" si="932"/>
        <v>1078832.3631243568</v>
      </c>
      <c r="B3222">
        <f t="shared" si="949"/>
        <v>171701.50335875197</v>
      </c>
      <c r="C3222" t="str">
        <f t="shared" si="933"/>
        <v>-0.0477080821486129-0.0145252244866828i</v>
      </c>
      <c r="D3222" t="str">
        <f t="shared" si="934"/>
        <v>3.29463541516905-0.870208906170432i</v>
      </c>
      <c r="E3222" t="str">
        <f t="shared" si="935"/>
        <v>-5.52498358979582-40.0376325426166i</v>
      </c>
      <c r="F3222" t="str">
        <f t="shared" si="936"/>
        <v>2.8790285533152-1.1680398914346i</v>
      </c>
      <c r="G3222" t="str">
        <f t="shared" si="937"/>
        <v>0.98938752141792-0.102468794666596i</v>
      </c>
      <c r="H3222" t="str">
        <f t="shared" si="938"/>
        <v>0.0270013349031943-8.5520056797932i</v>
      </c>
      <c r="I3222" t="str">
        <f t="shared" si="939"/>
        <v>-0.0671047692548842-0.166913185088678i</v>
      </c>
      <c r="K3222" t="str">
        <f t="shared" si="940"/>
        <v>0.00184592881535863-0.00223246260776859i</v>
      </c>
      <c r="L3222" t="str">
        <f t="shared" si="941"/>
        <v>0.000833333333333333-0.00469568424422764i</v>
      </c>
      <c r="M3222" t="str">
        <f t="shared" si="942"/>
        <v>0.005-0.00165227819930577i</v>
      </c>
      <c r="N3222">
        <f t="shared" si="943"/>
        <v>16.933419070210363</v>
      </c>
      <c r="O3222">
        <f t="shared" si="944"/>
        <v>26.043166624570674</v>
      </c>
      <c r="P3222" s="3">
        <f t="shared" si="945"/>
        <v>-26.043166624570674</v>
      </c>
      <c r="Q3222" s="3">
        <f t="shared" si="946"/>
        <v>-163.06658092978964</v>
      </c>
      <c r="R3222">
        <f t="shared" si="947"/>
        <v>16.933419070210363</v>
      </c>
      <c r="S3222">
        <f t="shared" si="948"/>
        <v>171.70150335875198</v>
      </c>
      <c r="T3222">
        <f t="shared" si="931"/>
        <v>-26.043166624570674</v>
      </c>
    </row>
    <row r="3223" spans="1:20" x14ac:dyDescent="0.25">
      <c r="A3223">
        <f t="shared" si="932"/>
        <v>1082931.9261042292</v>
      </c>
      <c r="B3223">
        <f t="shared" si="949"/>
        <v>172353.96907151522</v>
      </c>
      <c r="C3223" t="str">
        <f t="shared" si="933"/>
        <v>-0.0474175123442454-0.0143726555760657i</v>
      </c>
      <c r="D3223" t="str">
        <f t="shared" si="934"/>
        <v>3.29331248432727-0.87249917721322i</v>
      </c>
      <c r="E3223" t="str">
        <f t="shared" si="935"/>
        <v>-5.51594650889202-39.8639072122989i</v>
      </c>
      <c r="F3223" t="str">
        <f t="shared" si="936"/>
        <v>2.87879592333986-1.16585579829723i</v>
      </c>
      <c r="G3223" t="str">
        <f t="shared" si="937"/>
        <v>0.989307577370664-0.102849864986066i</v>
      </c>
      <c r="H3223" t="str">
        <f t="shared" si="938"/>
        <v>0.0267391119477789-8.51944793334275i</v>
      </c>
      <c r="I3223" t="str">
        <f t="shared" si="939"/>
        <v>-0.0667264686053032-0.166262666997683i</v>
      </c>
      <c r="K3223" t="str">
        <f t="shared" si="940"/>
        <v>0.00184200073676569-0.00222826039238728i</v>
      </c>
      <c r="L3223" t="str">
        <f t="shared" si="941"/>
        <v>0.000833333333333333-0.00467790819309388i</v>
      </c>
      <c r="M3223" t="str">
        <f t="shared" si="942"/>
        <v>0.005-0.00164602331072501i</v>
      </c>
      <c r="N3223">
        <f t="shared" si="943"/>
        <v>16.862507237230318</v>
      </c>
      <c r="O3223">
        <f t="shared" si="944"/>
        <v>26.099496171009335</v>
      </c>
      <c r="P3223" s="3">
        <f t="shared" si="945"/>
        <v>-26.099496171009335</v>
      </c>
      <c r="Q3223" s="3">
        <f t="shared" si="946"/>
        <v>-163.13749276276968</v>
      </c>
      <c r="R3223">
        <f t="shared" si="947"/>
        <v>16.862507237230318</v>
      </c>
      <c r="S3223">
        <f t="shared" si="948"/>
        <v>172.35396907151522</v>
      </c>
      <c r="T3223">
        <f t="shared" si="931"/>
        <v>-26.099496171009335</v>
      </c>
    </row>
    <row r="3224" spans="1:20" x14ac:dyDescent="0.25">
      <c r="A3224">
        <f t="shared" si="932"/>
        <v>1087047.0674234254</v>
      </c>
      <c r="B3224">
        <f t="shared" si="949"/>
        <v>173008.91415398699</v>
      </c>
      <c r="C3224" t="str">
        <f t="shared" si="933"/>
        <v>-0.0471286121972943-0.0142211405135753i</v>
      </c>
      <c r="D3224" t="str">
        <f t="shared" si="934"/>
        <v>3.29198055426044-0.874797482247455i</v>
      </c>
      <c r="E3224" t="str">
        <f t="shared" si="935"/>
        <v>-5.50692416571489-39.6910483730421i</v>
      </c>
      <c r="F3224" t="str">
        <f t="shared" si="936"/>
        <v>2.87856156003862-1.16368811204835i</v>
      </c>
      <c r="G3224" t="str">
        <f t="shared" si="937"/>
        <v>0.989227037660332-0.103232289629244i</v>
      </c>
      <c r="H3224" t="str">
        <f t="shared" si="938"/>
        <v>0.026479287810265-8.48701509040561i</v>
      </c>
      <c r="I3224" t="str">
        <f t="shared" si="939"/>
        <v>-0.0663510104096047-0.165614615745398i</v>
      </c>
      <c r="K3224" t="str">
        <f t="shared" si="940"/>
        <v>0.00183807034440813-0.0022240607873854i</v>
      </c>
      <c r="L3224" t="str">
        <f t="shared" si="941"/>
        <v>0.000833333333333333-0.00466019943523998i</v>
      </c>
      <c r="M3224" t="str">
        <f t="shared" si="942"/>
        <v>0.005-0.00163979210074219i</v>
      </c>
      <c r="N3224">
        <f t="shared" si="943"/>
        <v>16.791279635475945</v>
      </c>
      <c r="O3224">
        <f t="shared" si="944"/>
        <v>26.155844080280218</v>
      </c>
      <c r="P3224" s="3">
        <f t="shared" si="945"/>
        <v>-26.155844080280218</v>
      </c>
      <c r="Q3224" s="3">
        <f t="shared" si="946"/>
        <v>-163.20872036452405</v>
      </c>
      <c r="R3224">
        <f t="shared" si="947"/>
        <v>16.791279635475945</v>
      </c>
      <c r="S3224">
        <f t="shared" si="948"/>
        <v>173.00891415398698</v>
      </c>
      <c r="T3224">
        <f t="shared" si="931"/>
        <v>-26.155844080280218</v>
      </c>
    </row>
    <row r="3225" spans="1:20" x14ac:dyDescent="0.25">
      <c r="A3225">
        <f t="shared" si="932"/>
        <v>1091177.8462796344</v>
      </c>
      <c r="B3225">
        <f t="shared" si="949"/>
        <v>173666.34802777215</v>
      </c>
      <c r="C3225" t="str">
        <f t="shared" si="933"/>
        <v>-0.0468413692247144-0.0140706741202628i</v>
      </c>
      <c r="D3225" t="str">
        <f t="shared" si="934"/>
        <v>3.29063957154227-0.877103808184324i</v>
      </c>
      <c r="E3225" t="str">
        <f t="shared" si="935"/>
        <v>-5.49791720517322-39.5190501036634i</v>
      </c>
      <c r="F3225" t="str">
        <f t="shared" si="936"/>
        <v>2.87832545078501-1.16153679742584i</v>
      </c>
      <c r="G3225" t="str">
        <f t="shared" si="937"/>
        <v>0.989145897947784-0.103616072695584i</v>
      </c>
      <c r="H3225" t="str">
        <f t="shared" si="938"/>
        <v>0.0262218428479571-8.45470666218704i</v>
      </c>
      <c r="I3225" t="str">
        <f t="shared" si="939"/>
        <v>-0.0659783728850569-0.164969021277898i</v>
      </c>
      <c r="K3225" t="str">
        <f t="shared" si="940"/>
        <v>0.00183413774608111-0.00221986370390382i</v>
      </c>
      <c r="L3225" t="str">
        <f t="shared" si="941"/>
        <v>0.000833333333333333-0.00464255771591948i</v>
      </c>
      <c r="M3225" t="str">
        <f t="shared" si="942"/>
        <v>0.005-0.00163358447971926i</v>
      </c>
      <c r="N3225">
        <f t="shared" si="943"/>
        <v>16.719736993434026</v>
      </c>
      <c r="O3225">
        <f t="shared" si="944"/>
        <v>26.212210790610865</v>
      </c>
      <c r="P3225" s="3">
        <f t="shared" si="945"/>
        <v>-26.212210790610865</v>
      </c>
      <c r="Q3225" s="3">
        <f t="shared" si="946"/>
        <v>-163.28026300656597</v>
      </c>
      <c r="R3225">
        <f t="shared" si="947"/>
        <v>16.719736993434026</v>
      </c>
      <c r="S3225">
        <f t="shared" si="948"/>
        <v>173.66634802777216</v>
      </c>
      <c r="T3225">
        <f t="shared" si="931"/>
        <v>-26.212210790610865</v>
      </c>
    </row>
    <row r="3226" spans="1:20" x14ac:dyDescent="0.25">
      <c r="A3226">
        <f t="shared" si="932"/>
        <v>1095324.322095497</v>
      </c>
      <c r="B3226">
        <f t="shared" si="949"/>
        <v>174326.28015027769</v>
      </c>
      <c r="C3226" t="str">
        <f t="shared" si="933"/>
        <v>-0.0465557710882405-0.0139212512628298i</v>
      </c>
      <c r="D3226" t="str">
        <f t="shared" si="934"/>
        <v>3.28928948254211-0.879418141619135i</v>
      </c>
      <c r="E3226" t="str">
        <f t="shared" si="935"/>
        <v>-5.48892625322097-39.3479065369485i</v>
      </c>
      <c r="F3226" t="str">
        <f t="shared" si="936"/>
        <v>2.87808758286483-1.15940181935802i</v>
      </c>
      <c r="G3226" t="str">
        <f t="shared" si="937"/>
        <v>0.989064153863767-0.10400121828862i</v>
      </c>
      <c r="H3226" t="str">
        <f t="shared" si="938"/>
        <v>0.0259667575591511-8.42252216192392i</v>
      </c>
      <c r="I3226" t="str">
        <f t="shared" si="939"/>
        <v>-0.0656085344152024-0.16432587358532i</v>
      </c>
      <c r="K3226" t="str">
        <f t="shared" si="940"/>
        <v>0.0018302030498739-0.0022156690543561i</v>
      </c>
      <c r="L3226" t="str">
        <f t="shared" si="941"/>
        <v>0.000833333333333333-0.00462498278135035i</v>
      </c>
      <c r="M3226" t="str">
        <f t="shared" si="942"/>
        <v>0.005-0.0016274003583575i</v>
      </c>
      <c r="N3226">
        <f t="shared" si="943"/>
        <v>16.647880056010052</v>
      </c>
      <c r="O3226">
        <f t="shared" si="944"/>
        <v>26.268596736733642</v>
      </c>
      <c r="P3226" s="3">
        <f t="shared" si="945"/>
        <v>-26.268596736733642</v>
      </c>
      <c r="Q3226" s="3">
        <f t="shared" si="946"/>
        <v>-163.35211994398995</v>
      </c>
      <c r="R3226">
        <f t="shared" si="947"/>
        <v>16.647880056010052</v>
      </c>
      <c r="S3226">
        <f t="shared" si="948"/>
        <v>174.32628015027768</v>
      </c>
      <c r="T3226">
        <f t="shared" si="931"/>
        <v>-26.268596736733642</v>
      </c>
    </row>
    <row r="3227" spans="1:20" x14ac:dyDescent="0.25">
      <c r="A3227">
        <f t="shared" si="932"/>
        <v>1099486.5545194601</v>
      </c>
      <c r="B3227">
        <f t="shared" si="949"/>
        <v>174988.72001484875</v>
      </c>
      <c r="C3227" t="str">
        <f t="shared" si="933"/>
        <v>-0.0462718055926874-0.0137728668524852i</v>
      </c>
      <c r="D3227" t="str">
        <f t="shared" si="934"/>
        <v>3.28793023342612-0.881740468827958i</v>
      </c>
      <c r="E3227" t="str">
        <f t="shared" si="935"/>
        <v>-5.47995191725702-39.1776118590561i</v>
      </c>
      <c r="F3227" t="str">
        <f t="shared" si="936"/>
        <v>2.87784794347587-1.15728314296282i</v>
      </c>
      <c r="G3227" t="str">
        <f t="shared" si="937"/>
        <v>0.988981801008737-0.10438773051586i</v>
      </c>
      <c r="H3227" t="str">
        <f t="shared" si="938"/>
        <v>0.0257140125821042-8.39046110487469i</v>
      </c>
      <c r="I3227" t="str">
        <f t="shared" si="939"/>
        <v>-0.0652414735485617-0.163685162701635i</v>
      </c>
      <c r="K3227" t="str">
        <f t="shared" si="940"/>
        <v>0.00182626636415752-0.00221147675243159i</v>
      </c>
      <c r="L3227" t="str">
        <f t="shared" si="941"/>
        <v>0.000833333333333333-0.00460747437871125i</v>
      </c>
      <c r="M3227" t="str">
        <f t="shared" si="942"/>
        <v>0.005-0.00162123964769626i</v>
      </c>
      <c r="N3227">
        <f t="shared" si="943"/>
        <v>16.57570958425049</v>
      </c>
      <c r="O3227">
        <f t="shared" si="944"/>
        <v>26.325002349889004</v>
      </c>
      <c r="P3227" s="3">
        <f t="shared" si="945"/>
        <v>-26.325002349889004</v>
      </c>
      <c r="Q3227" s="3">
        <f t="shared" si="946"/>
        <v>-163.42429041574951</v>
      </c>
      <c r="R3227">
        <f t="shared" si="947"/>
        <v>16.57570958425049</v>
      </c>
      <c r="S3227">
        <f t="shared" si="948"/>
        <v>174.98872001484875</v>
      </c>
      <c r="T3227">
        <f t="shared" si="931"/>
        <v>-26.325002349889004</v>
      </c>
    </row>
    <row r="3228" spans="1:20" x14ac:dyDescent="0.25">
      <c r="A3228">
        <f t="shared" si="932"/>
        <v>1103664.6034266341</v>
      </c>
      <c r="B3228">
        <f t="shared" si="949"/>
        <v>175653.67715090519</v>
      </c>
      <c r="C3228" t="str">
        <f t="shared" si="933"/>
        <v>-0.0459894606842516-0.0136255158438234i</v>
      </c>
      <c r="D3228" t="str">
        <f t="shared" si="934"/>
        <v>3.28656177015806-0.884070775763991i</v>
      </c>
      <c r="E3228" t="str">
        <f t="shared" si="935"/>
        <v>-5.47099478651545-39.0081603089265i</v>
      </c>
      <c r="F3228" t="str">
        <f t="shared" si="936"/>
        <v>2.87760651972713-1.15518073354667i</v>
      </c>
      <c r="G3228" t="str">
        <f t="shared" si="937"/>
        <v>0.988898834952662-0.104775613488681i</v>
      </c>
      <c r="H3228" t="str">
        <f t="shared" si="938"/>
        <v>0.0254635886940125-8.35852300830948i</v>
      </c>
      <c r="I3228" t="str">
        <f t="shared" si="939"/>
        <v>-0.0648771689973337-0.163046878704398i</v>
      </c>
      <c r="K3228" t="str">
        <f t="shared" si="940"/>
        <v>0.00182232779757219-0.00220728671309823i</v>
      </c>
      <c r="L3228" t="str">
        <f t="shared" si="941"/>
        <v>0.000833333333333333-0.00459003225613791i</v>
      </c>
      <c r="M3228" t="str">
        <f t="shared" si="942"/>
        <v>0.005-0.00161510225911163i</v>
      </c>
      <c r="N3228">
        <f t="shared" si="943"/>
        <v>16.503226355069586</v>
      </c>
      <c r="O3228">
        <f t="shared" si="944"/>
        <v>26.381428057831332</v>
      </c>
      <c r="P3228" s="3">
        <f t="shared" si="945"/>
        <v>-26.381428057831332</v>
      </c>
      <c r="Q3228" s="3">
        <f t="shared" si="946"/>
        <v>-163.49677364493041</v>
      </c>
      <c r="R3228">
        <f t="shared" si="947"/>
        <v>16.503226355069586</v>
      </c>
      <c r="S3228">
        <f t="shared" si="948"/>
        <v>175.6536771509052</v>
      </c>
      <c r="T3228">
        <f t="shared" si="931"/>
        <v>-26.381428057831332</v>
      </c>
    </row>
    <row r="3229" spans="1:20" x14ac:dyDescent="0.25">
      <c r="A3229">
        <f t="shared" si="932"/>
        <v>1107858.5289196554</v>
      </c>
      <c r="B3229">
        <f t="shared" si="949"/>
        <v>176321.16112407864</v>
      </c>
      <c r="C3229" t="str">
        <f t="shared" si="933"/>
        <v>-0.0457087244488346-0.0134791932337288i</v>
      </c>
      <c r="D3229" t="str">
        <f t="shared" si="934"/>
        <v>3.28518403850037-0.886409048054063i</v>
      </c>
      <c r="E3229" t="str">
        <f t="shared" si="935"/>
        <v>-5.46205543244913-38.8395461776983i</v>
      </c>
      <c r="F3229" t="str">
        <f t="shared" si="936"/>
        <v>2.87736329863831-1.15309455660355i</v>
      </c>
      <c r="G3229" t="str">
        <f t="shared" si="937"/>
        <v>0.988815251234843-0.10516487132221i</v>
      </c>
      <c r="H3229" t="str">
        <f t="shared" si="938"/>
        <v>0.0252154668100053-8.32670739150022i</v>
      </c>
      <c r="I3229" t="str">
        <f t="shared" si="939"/>
        <v>-0.0645155996361137-0.162411011714505i</v>
      </c>
      <c r="K3229" t="str">
        <f t="shared" si="940"/>
        <v>0.00181838745901497-0.00220309885260512i</v>
      </c>
      <c r="L3229" t="str">
        <f t="shared" si="941"/>
        <v>0.000833333333333333-0.00457265616271959i</v>
      </c>
      <c r="M3229" t="str">
        <f t="shared" si="942"/>
        <v>0.005-0.00160898810431523i</v>
      </c>
      <c r="N3229">
        <f t="shared" si="943"/>
        <v>16.430431160979452</v>
      </c>
      <c r="O3229">
        <f t="shared" si="944"/>
        <v>26.437874284833779</v>
      </c>
      <c r="P3229" s="3">
        <f t="shared" si="945"/>
        <v>-26.437874284833779</v>
      </c>
      <c r="Q3229" s="3">
        <f t="shared" si="946"/>
        <v>-163.56956883902055</v>
      </c>
      <c r="R3229">
        <f t="shared" si="947"/>
        <v>16.430431160979452</v>
      </c>
      <c r="S3229">
        <f t="shared" si="948"/>
        <v>176.32116112407866</v>
      </c>
      <c r="T3229">
        <f t="shared" si="931"/>
        <v>-26.437874284833779</v>
      </c>
    </row>
    <row r="3230" spans="1:20" x14ac:dyDescent="0.25">
      <c r="A3230">
        <f t="shared" si="932"/>
        <v>1112068.39132955</v>
      </c>
      <c r="B3230">
        <f t="shared" si="949"/>
        <v>176991.18153635014</v>
      </c>
      <c r="C3230" t="str">
        <f t="shared" si="933"/>
        <v>-0.0454295851103877-0.0133338940602999i</v>
      </c>
      <c r="D3230" t="str">
        <f t="shared" si="934"/>
        <v>3.28379698401536-0.888755270995158i</v>
      </c>
      <c r="E3230" t="str">
        <f t="shared" si="935"/>
        <v>-5.45313440910463-38.6717638081351i</v>
      </c>
      <c r="F3230" t="str">
        <f t="shared" si="936"/>
        <v>2.87711826713948-1.15102457781406i</v>
      </c>
      <c r="G3230" t="str">
        <f t="shared" si="937"/>
        <v>0.988731045363721-0.105555508135221i</v>
      </c>
      <c r="H3230" t="str">
        <f t="shared" si="938"/>
        <v>0.0249696279821441-8.29501377571085i</v>
      </c>
      <c r="I3230" t="str">
        <f t="shared" si="939"/>
        <v>-0.0641567445006238-0.161777551895972i</v>
      </c>
      <c r="K3230" t="str">
        <f t="shared" si="940"/>
        <v>0.00181444545762706-0.00219891308848516i</v>
      </c>
      <c r="L3230" t="str">
        <f t="shared" si="941"/>
        <v>0.000833333333333333-0.00455534584849531i</v>
      </c>
      <c r="M3230" t="str">
        <f t="shared" si="942"/>
        <v>0.005-0.00160289709535289i</v>
      </c>
      <c r="N3230">
        <f t="shared" si="943"/>
        <v>16.357324809816504</v>
      </c>
      <c r="O3230">
        <f t="shared" si="944"/>
        <v>26.494341451692272</v>
      </c>
      <c r="P3230" s="3">
        <f t="shared" si="945"/>
        <v>-26.494341451692272</v>
      </c>
      <c r="Q3230" s="3">
        <f t="shared" si="946"/>
        <v>-163.6426751901835</v>
      </c>
      <c r="R3230">
        <f t="shared" si="947"/>
        <v>16.357324809816504</v>
      </c>
      <c r="S3230">
        <f t="shared" si="948"/>
        <v>176.99118153635013</v>
      </c>
      <c r="T3230">
        <f t="shared" si="931"/>
        <v>-26.494341451692272</v>
      </c>
    </row>
    <row r="3231" spans="1:20" x14ac:dyDescent="0.25">
      <c r="A3231">
        <f t="shared" si="932"/>
        <v>1116294.2512166023</v>
      </c>
      <c r="B3231">
        <f t="shared" si="949"/>
        <v>177663.74802618826</v>
      </c>
      <c r="C3231" t="str">
        <f t="shared" si="933"/>
        <v>-0.0451520310292538-0.013189613401797i</v>
      </c>
      <c r="D3231" t="str">
        <f t="shared" si="934"/>
        <v>3.28240055206605-0.891109429550715i</v>
      </c>
      <c r="E3231" t="str">
        <f t="shared" si="935"/>
        <v>-5.44423225348912-38.5048075940524i</v>
      </c>
      <c r="F3231" t="str">
        <f t="shared" si="936"/>
        <v>2.87687141207018-1.14897076304429i</v>
      </c>
      <c r="G3231" t="str">
        <f t="shared" si="937"/>
        <v>0.988646212816687-0.105947528050016i</v>
      </c>
      <c r="H3231" t="str">
        <f t="shared" si="938"/>
        <v>0.0247260533984367-8.26344168418755i</v>
      </c>
      <c r="I3231" t="str">
        <f t="shared" si="939"/>
        <v>-0.0638005827864418-0.161146489455682i</v>
      </c>
      <c r="K3231" t="str">
        <f t="shared" si="940"/>
        <v>0.00181050190278127-0.00219472933955722i</v>
      </c>
      <c r="L3231" t="str">
        <f t="shared" si="941"/>
        <v>0.000833333333333333-0.0045381010644504i</v>
      </c>
      <c r="M3231" t="str">
        <f t="shared" si="942"/>
        <v>0.005-0.0015968291446034i</v>
      </c>
      <c r="N3231">
        <f t="shared" si="943"/>
        <v>16.283908124477534</v>
      </c>
      <c r="O3231">
        <f t="shared" si="944"/>
        <v>26.550829975732849</v>
      </c>
      <c r="P3231" s="3">
        <f t="shared" si="945"/>
        <v>-26.550829975732849</v>
      </c>
      <c r="Q3231" s="3">
        <f t="shared" si="946"/>
        <v>-163.71609187552247</v>
      </c>
      <c r="R3231">
        <f t="shared" si="947"/>
        <v>16.283908124477534</v>
      </c>
      <c r="S3231">
        <f t="shared" si="948"/>
        <v>177.66374802618827</v>
      </c>
      <c r="T3231">
        <f t="shared" si="931"/>
        <v>-26.550829975732849</v>
      </c>
    </row>
    <row r="3232" spans="1:20" x14ac:dyDescent="0.25">
      <c r="A3232">
        <f t="shared" si="932"/>
        <v>1120536.1693712254</v>
      </c>
      <c r="B3232">
        <f t="shared" si="949"/>
        <v>178338.87026868778</v>
      </c>
      <c r="C3232" t="str">
        <f t="shared" si="933"/>
        <v>-0.0448760507005426-0.0130463463756096i</v>
      </c>
      <c r="D3232" t="str">
        <f t="shared" si="934"/>
        <v>3.2809946878175-0.893471508347142i</v>
      </c>
      <c r="E3232" t="str">
        <f t="shared" si="935"/>
        <v>-5.43534948593123-38.3386719797583i</v>
      </c>
      <c r="F3232" t="str">
        <f t="shared" si="936"/>
        <v>2.87662272017914-1.14693307834492i</v>
      </c>
      <c r="G3232" t="str">
        <f t="shared" si="937"/>
        <v>0.988560749039896-0.106340935192312i</v>
      </c>
      <c r="H3232" t="str">
        <f t="shared" si="938"/>
        <v>0.0244847243818593-8.23199064214914i</v>
      </c>
      <c r="I3232" t="str">
        <f t="shared" si="939"/>
        <v>-0.0634470938477543-0.160517814643161i</v>
      </c>
      <c r="K3232" t="str">
        <f t="shared" si="940"/>
        <v>0.00180655690406924-0.00219054752592835i</v>
      </c>
      <c r="L3232" t="str">
        <f t="shared" si="941"/>
        <v>0.000833333333333333-0.00452092156251284i</v>
      </c>
      <c r="M3232" t="str">
        <f t="shared" si="942"/>
        <v>0.005-0.00159078416477725i</v>
      </c>
      <c r="N3232">
        <f t="shared" si="943"/>
        <v>16.21018194264883</v>
      </c>
      <c r="O3232">
        <f t="shared" si="944"/>
        <v>26.607340270815993</v>
      </c>
      <c r="P3232" s="3">
        <f t="shared" si="945"/>
        <v>-26.607340270815993</v>
      </c>
      <c r="Q3232" s="3">
        <f t="shared" si="946"/>
        <v>-163.78981805735117</v>
      </c>
      <c r="R3232">
        <f t="shared" si="947"/>
        <v>16.21018194264883</v>
      </c>
      <c r="S3232">
        <f t="shared" si="948"/>
        <v>178.33887026868777</v>
      </c>
      <c r="T3232">
        <f t="shared" si="931"/>
        <v>-26.607340270815993</v>
      </c>
    </row>
    <row r="3233" spans="1:20" x14ac:dyDescent="0.25">
      <c r="A3233">
        <f t="shared" si="932"/>
        <v>1124794.206814836</v>
      </c>
      <c r="B3233">
        <f t="shared" si="949"/>
        <v>179016.5579757088</v>
      </c>
      <c r="C3233" t="str">
        <f t="shared" si="933"/>
        <v>-0.0446016327525107-0.0129040881372495i</v>
      </c>
      <c r="D3233" t="str">
        <f t="shared" si="934"/>
        <v>3.27957933623795-0.895841491670231i</v>
      </c>
      <c r="E3233" t="str">
        <f t="shared" si="935"/>
        <v>-5.4264866104334-38.1733514594975i</v>
      </c>
      <c r="F3233" t="str">
        <f t="shared" si="936"/>
        <v>2.87637217812366-1.14491148995021i</v>
      </c>
      <c r="G3233" t="str">
        <f t="shared" si="937"/>
        <v>0.988474649448073-0.106735733691122i</v>
      </c>
      <c r="H3233" t="str">
        <f t="shared" si="938"/>
        <v>0.0242456223893912-8.20066017677743i</v>
      </c>
      <c r="I3233" t="str">
        <f t="shared" si="939"/>
        <v>-0.0630962571961121-0.159891517750352i</v>
      </c>
      <c r="K3233" t="str">
        <f t="shared" si="940"/>
        <v>0.00180261057128885-0.00218636756899566i</v>
      </c>
      <c r="L3233" t="str">
        <f t="shared" si="941"/>
        <v>0.000833333333333333-0.00450380709554975i</v>
      </c>
      <c r="M3233" t="str">
        <f t="shared" si="942"/>
        <v>0.005-0.00158476206891537i</v>
      </c>
      <c r="N3233">
        <f t="shared" si="943"/>
        <v>16.136147116545345</v>
      </c>
      <c r="O3233">
        <f t="shared" si="944"/>
        <v>26.663872747342698</v>
      </c>
      <c r="P3233" s="3">
        <f t="shared" si="945"/>
        <v>-26.663872747342698</v>
      </c>
      <c r="Q3233" s="3">
        <f t="shared" si="946"/>
        <v>-163.86385288345465</v>
      </c>
      <c r="R3233">
        <f t="shared" si="947"/>
        <v>16.136147116545345</v>
      </c>
      <c r="S3233">
        <f t="shared" si="948"/>
        <v>179.01655797570879</v>
      </c>
      <c r="T3233">
        <f t="shared" si="931"/>
        <v>-26.663872747342698</v>
      </c>
    </row>
    <row r="3234" spans="1:20" x14ac:dyDescent="0.25">
      <c r="A3234">
        <f t="shared" si="932"/>
        <v>1129068.4248007324</v>
      </c>
      <c r="B3234">
        <f t="shared" si="949"/>
        <v>179696.82089601649</v>
      </c>
      <c r="C3234" t="str">
        <f t="shared" si="933"/>
        <v>-0.0443287659449573-0.012762833879359i</v>
      </c>
      <c r="D3234" t="str">
        <f t="shared" si="934"/>
        <v>3.27815444209992-0.898219363461479i</v>
      </c>
      <c r="E3234" t="str">
        <f t="shared" si="935"/>
        <v>-5.41764411501739-38.0088405769018i</v>
      </c>
      <c r="F3234" t="str">
        <f t="shared" si="936"/>
        <v>2.87611977246898-1.14290596427696i</v>
      </c>
      <c r="G3234" t="str">
        <f t="shared" si="937"/>
        <v>0.988387909424322-0.107131927678637i</v>
      </c>
      <c r="H3234" t="str">
        <f t="shared" si="938"/>
        <v>0.0240087290110575-8.16944981720766i</v>
      </c>
      <c r="I3234" t="str">
        <f t="shared" si="939"/>
        <v>-0.0627480524991949-0.159267589111373i</v>
      </c>
      <c r="K3234" t="str">
        <f t="shared" si="940"/>
        <v>0.00179866301443134-0.00218218939144822i</v>
      </c>
      <c r="L3234" t="str">
        <f t="shared" si="941"/>
        <v>0.000833333333333333-0.00448675741736376i</v>
      </c>
      <c r="M3234" t="str">
        <f t="shared" si="942"/>
        <v>0.005-0.00157876277038789i</v>
      </c>
      <c r="N3234">
        <f t="shared" si="943"/>
        <v>16.061804512644272</v>
      </c>
      <c r="O3234">
        <f t="shared" si="944"/>
        <v>26.720427812260866</v>
      </c>
      <c r="P3234" s="3">
        <f t="shared" si="945"/>
        <v>-26.720427812260866</v>
      </c>
      <c r="Q3234" s="3">
        <f t="shared" si="946"/>
        <v>-163.93819548735573</v>
      </c>
      <c r="R3234">
        <f t="shared" si="947"/>
        <v>16.061804512644272</v>
      </c>
      <c r="S3234">
        <f t="shared" si="948"/>
        <v>179.6968208960165</v>
      </c>
      <c r="T3234">
        <f t="shared" si="931"/>
        <v>-26.720427812260866</v>
      </c>
    </row>
    <row r="3235" spans="1:20" x14ac:dyDescent="0.25">
      <c r="A3235">
        <f t="shared" si="932"/>
        <v>1133358.8848149753</v>
      </c>
      <c r="B3235">
        <f t="shared" si="949"/>
        <v>180379.66881542135</v>
      </c>
      <c r="C3235" t="str">
        <f t="shared" si="933"/>
        <v>-0.0440574391676318-0.0126225788307435i</v>
      </c>
      <c r="D3235" t="str">
        <f t="shared" si="934"/>
        <v>3.27671994998148-0.900605107314472i</v>
      </c>
      <c r="E3235" t="str">
        <f t="shared" si="935"/>
        <v>-5.40882247206312-37.8451339244469i</v>
      </c>
      <c r="F3235" t="str">
        <f t="shared" si="936"/>
        <v>2.87586548968771-1.1409164679235i</v>
      </c>
      <c r="G3235" t="str">
        <f t="shared" si="937"/>
        <v>0.988300524319932-0.107529521290108i</v>
      </c>
      <c r="H3235" t="str">
        <f t="shared" si="938"/>
        <v>0.0237740259689831-8.13835909451902i</v>
      </c>
      <c r="I3235" t="str">
        <f t="shared" si="939"/>
        <v>-0.0624024595795875-0.158646019102291i</v>
      </c>
      <c r="K3235" t="str">
        <f t="shared" si="940"/>
        <v>0.00179471434366852-0.00217801291726851i</v>
      </c>
      <c r="L3235" t="str">
        <f t="shared" si="941"/>
        <v>0.000833333333333333-0.00446977228268955i</v>
      </c>
      <c r="M3235" t="str">
        <f t="shared" si="942"/>
        <v>0.005-0.0015727861828929i</v>
      </c>
      <c r="N3235">
        <f t="shared" si="943"/>
        <v>15.987155011425472</v>
      </c>
      <c r="O3235">
        <f t="shared" si="944"/>
        <v>26.777005869072195</v>
      </c>
      <c r="P3235" s="3">
        <f t="shared" si="945"/>
        <v>-26.777005869072195</v>
      </c>
      <c r="Q3235" s="3">
        <f t="shared" si="946"/>
        <v>-164.01284498857453</v>
      </c>
      <c r="R3235">
        <f t="shared" si="947"/>
        <v>15.987155011425472</v>
      </c>
      <c r="S3235">
        <f t="shared" si="948"/>
        <v>180.37966881542135</v>
      </c>
      <c r="T3235">
        <f t="shared" si="931"/>
        <v>-26.777005869072195</v>
      </c>
    </row>
    <row r="3236" spans="1:20" x14ac:dyDescent="0.25">
      <c r="A3236">
        <f t="shared" si="932"/>
        <v>1137665.6485772722</v>
      </c>
      <c r="B3236">
        <f t="shared" si="949"/>
        <v>181065.11155691996</v>
      </c>
      <c r="C3236" t="str">
        <f t="shared" si="933"/>
        <v>-0.0437876414386682-0.0124833182554258i</v>
      </c>
      <c r="D3236" t="str">
        <f t="shared" si="934"/>
        <v>3.27527580426766-0.902998706471327i</v>
      </c>
      <c r="E3236" t="str">
        <f t="shared" si="935"/>
        <v>-5.40002213864007-37.6822261429204i</v>
      </c>
      <c r="F3236" t="str">
        <f t="shared" si="936"/>
        <v>2.87560931615948-1.13894296766874i</v>
      </c>
      <c r="G3236" t="str">
        <f t="shared" si="937"/>
        <v>0.988212489454188-0.107928518663718i</v>
      </c>
      <c r="H3236" t="str">
        <f t="shared" si="938"/>
        <v>0.0235414951164583-8.10738754172533i</v>
      </c>
      <c r="I3236" t="str">
        <f t="shared" si="939"/>
        <v>-0.0620594584135699-0.158026798140913i</v>
      </c>
      <c r="K3236" t="str">
        <f t="shared" si="940"/>
        <v>0.00179076466933997-0.002173838071734i</v>
      </c>
      <c r="L3236" t="str">
        <f t="shared" si="941"/>
        <v>0.000833333333333333-0.00445285144719022i</v>
      </c>
      <c r="M3236" t="str">
        <f t="shared" si="942"/>
        <v>0.005-0.00156683222045517i</v>
      </c>
      <c r="N3236">
        <f t="shared" si="943"/>
        <v>15.912199507111012</v>
      </c>
      <c r="O3236">
        <f t="shared" si="944"/>
        <v>26.83360731783694</v>
      </c>
      <c r="P3236" s="3">
        <f t="shared" si="945"/>
        <v>-26.83360731783694</v>
      </c>
      <c r="Q3236" s="3">
        <f t="shared" si="946"/>
        <v>-164.08780049288899</v>
      </c>
      <c r="R3236">
        <f t="shared" si="947"/>
        <v>15.912199507111012</v>
      </c>
      <c r="S3236">
        <f t="shared" si="948"/>
        <v>181.06511155691996</v>
      </c>
      <c r="T3236">
        <f t="shared" si="931"/>
        <v>-26.83360731783694</v>
      </c>
    </row>
    <row r="3237" spans="1:20" x14ac:dyDescent="0.25">
      <c r="A3237">
        <f t="shared" si="932"/>
        <v>1141988.7780418657</v>
      </c>
      <c r="B3237">
        <f t="shared" si="949"/>
        <v>181753.15898083625</v>
      </c>
      <c r="C3237" t="str">
        <f t="shared" si="933"/>
        <v>-0.0435193619030119-0.012345047451716i</v>
      </c>
      <c r="D3237" t="str">
        <f t="shared" si="934"/>
        <v>3.27382194915153-0.905400143818892i</v>
      </c>
      <c r="E3237" t="str">
        <f t="shared" si="935"/>
        <v>-5.39124355683239-37.5201119208876i</v>
      </c>
      <c r="F3237" t="str">
        <f t="shared" si="936"/>
        <v>2.87535123817007-1.13698543047107i</v>
      </c>
      <c r="G3237" t="str">
        <f t="shared" si="937"/>
        <v>0.988123800114174-0.108328923940461i</v>
      </c>
      <c r="H3237" t="str">
        <f t="shared" si="938"/>
        <v>0.0233111184370101-8.07653469376548i</v>
      </c>
      <c r="I3237" t="str">
        <f t="shared" si="939"/>
        <v>-0.0617190291299063-0.157409916686537i</v>
      </c>
      <c r="K3237" t="str">
        <f t="shared" si="940"/>
        <v>0.00178681410194008-0.00216966478141823i</v>
      </c>
      <c r="L3237" t="str">
        <f t="shared" si="941"/>
        <v>0.000833333333333333-0.00443599466745391i</v>
      </c>
      <c r="M3237" t="str">
        <f t="shared" si="942"/>
        <v>0.005-0.00156090079742496i</v>
      </c>
      <c r="N3237">
        <f t="shared" si="943"/>
        <v>15.836938907408438</v>
      </c>
      <c r="O3237">
        <f t="shared" si="944"/>
        <v>26.890232555183058</v>
      </c>
      <c r="P3237" s="3">
        <f t="shared" si="945"/>
        <v>-26.890232555183058</v>
      </c>
      <c r="Q3237" s="3">
        <f t="shared" si="946"/>
        <v>-164.16306109259156</v>
      </c>
      <c r="R3237">
        <f t="shared" si="947"/>
        <v>15.836938907408438</v>
      </c>
      <c r="S3237">
        <f t="shared" si="948"/>
        <v>181.75315898083625</v>
      </c>
      <c r="T3237">
        <f t="shared" si="931"/>
        <v>-26.890232555183058</v>
      </c>
    </row>
    <row r="3238" spans="1:20" x14ac:dyDescent="0.25">
      <c r="A3238">
        <f t="shared" si="932"/>
        <v>1146328.3353984249</v>
      </c>
      <c r="B3238">
        <f t="shared" si="949"/>
        <v>182443.82098496344</v>
      </c>
      <c r="C3238" t="str">
        <f t="shared" si="933"/>
        <v>-0.0432525898308836-0.0122077617513039i</v>
      </c>
      <c r="D3238" t="str">
        <f t="shared" si="934"/>
        <v>3.2723583286358-0.90780940188523i</v>
      </c>
      <c r="E3238" t="str">
        <f t="shared" si="935"/>
        <v>-5.382487154058-37.3587859941727i</v>
      </c>
      <c r="F3238" t="str">
        <f t="shared" si="936"/>
        <v>2.87509124191108-1.13504382346746i</v>
      </c>
      <c r="G3238" t="str">
        <f t="shared" si="937"/>
        <v>0.988034451554577-0.108730741264018i</v>
      </c>
      <c r="H3238" t="str">
        <f t="shared" si="938"/>
        <v>0.0230828780434879-8.04580008749432i</v>
      </c>
      <c r="I3238" t="str">
        <f t="shared" si="939"/>
        <v>-0.0613811520086583-0.156795365239745i</v>
      </c>
      <c r="K3238" t="str">
        <f t="shared" si="940"/>
        <v>0.00178286275210514-0.00216549297419196i</v>
      </c>
      <c r="L3238" t="str">
        <f t="shared" si="941"/>
        <v>0.000833333333333333-0.00441920170099014i</v>
      </c>
      <c r="M3238" t="str">
        <f t="shared" si="942"/>
        <v>0.005-0.00155499182847675i</v>
      </c>
      <c r="N3238">
        <f t="shared" si="943"/>
        <v>15.761374133251138</v>
      </c>
      <c r="O3238">
        <f t="shared" si="944"/>
        <v>26.946881974311246</v>
      </c>
      <c r="P3238" s="3">
        <f t="shared" si="945"/>
        <v>-26.946881974311246</v>
      </c>
      <c r="Q3238" s="3">
        <f t="shared" si="946"/>
        <v>-164.23862586674886</v>
      </c>
      <c r="R3238">
        <f t="shared" si="947"/>
        <v>15.761374133251138</v>
      </c>
      <c r="S3238">
        <f t="shared" si="948"/>
        <v>182.44382098496345</v>
      </c>
      <c r="T3238">
        <f t="shared" si="931"/>
        <v>-26.946881974311246</v>
      </c>
    </row>
    <row r="3239" spans="1:20" x14ac:dyDescent="0.25">
      <c r="A3239">
        <f t="shared" si="932"/>
        <v>1150684.383072939</v>
      </c>
      <c r="B3239">
        <f t="shared" si="949"/>
        <v>183137.10750470631</v>
      </c>
      <c r="C3239" t="str">
        <f t="shared" si="933"/>
        <v>-0.0429873146162379-0.0120714565183723i</v>
      </c>
      <c r="D3239" t="str">
        <f t="shared" si="934"/>
        <v>3.27088488653394-0.910226462835765i</v>
      </c>
      <c r="E3239" t="str">
        <f t="shared" si="935"/>
        <v>-5.37375334337894-37.1982431453387i</v>
      </c>
      <c r="F3239" t="str">
        <f t="shared" si="936"/>
        <v>2.87482931347919-1.13311811397228i</v>
      </c>
      <c r="G3239" t="str">
        <f t="shared" si="937"/>
        <v>0.987944438997497-0.109133974780625i</v>
      </c>
      <c r="H3239" t="str">
        <f t="shared" si="938"/>
        <v>0.0228567561771562-8.01518326167329i</v>
      </c>
      <c r="I3239" t="str">
        <f t="shared" si="939"/>
        <v>-0.0610458074799897-0.156183134342175i</v>
      </c>
      <c r="K3239" t="str">
        <f t="shared" si="940"/>
        <v>0.00177891073060045-0.00216132257922408i</v>
      </c>
      <c r="L3239" t="str">
        <f t="shared" si="941"/>
        <v>0.000833333333333333-0.00440247230622648i</v>
      </c>
      <c r="M3239" t="str">
        <f t="shared" si="942"/>
        <v>0.005-0.00154910522860803i</v>
      </c>
      <c r="N3239">
        <f t="shared" si="943"/>
        <v>15.685506118548801</v>
      </c>
      <c r="O3239">
        <f t="shared" si="944"/>
        <v>27.00355596500366</v>
      </c>
      <c r="P3239" s="3">
        <f t="shared" si="945"/>
        <v>-27.00355596500366</v>
      </c>
      <c r="Q3239" s="3">
        <f t="shared" si="946"/>
        <v>-164.3144938814512</v>
      </c>
      <c r="R3239">
        <f t="shared" si="947"/>
        <v>15.685506118548801</v>
      </c>
      <c r="S3239">
        <f t="shared" si="948"/>
        <v>183.13710750470631</v>
      </c>
      <c r="T3239">
        <f t="shared" si="931"/>
        <v>-27.00355596500366</v>
      </c>
    </row>
    <row r="3240" spans="1:20" x14ac:dyDescent="0.25">
      <c r="A3240">
        <f t="shared" si="932"/>
        <v>1155056.983728616</v>
      </c>
      <c r="B3240">
        <f t="shared" si="949"/>
        <v>183833.02851322418</v>
      </c>
      <c r="C3240" t="str">
        <f t="shared" si="933"/>
        <v>-0.0427235257752513-0.0119361271487261i</v>
      </c>
      <c r="D3240" t="str">
        <f t="shared" si="934"/>
        <v>3.26940156647189-0.912651308469745i</v>
      </c>
      <c r="E3240" t="str">
        <f t="shared" si="935"/>
        <v>-5.36504252380863-37.0384782031803i</v>
      </c>
      <c r="F3240" t="str">
        <f t="shared" si="936"/>
        <v>2.8745654388758-1.13120826947646i</v>
      </c>
      <c r="G3240" t="str">
        <f t="shared" si="937"/>
        <v>0.987853757632243-0.109538628638945i</v>
      </c>
      <c r="H3240" t="str">
        <f t="shared" si="938"/>
        <v>0.0226327352067974-7.98468375696133i</v>
      </c>
      <c r="I3240" t="str">
        <f t="shared" si="939"/>
        <v>-0.0607129761230009-0.15557321457631i</v>
      </c>
      <c r="K3240" t="str">
        <f t="shared" si="940"/>
        <v>0.00177495814830724-0.00215715352698219i</v>
      </c>
      <c r="L3240" t="str">
        <f t="shared" si="941"/>
        <v>0.000833333333333333-0.00438580624250496i</v>
      </c>
      <c r="M3240" t="str">
        <f t="shared" si="942"/>
        <v>0.005-0.00154324091313811i</v>
      </c>
      <c r="N3240">
        <f t="shared" si="943"/>
        <v>15.60933580993003</v>
      </c>
      <c r="O3240">
        <f t="shared" si="944"/>
        <v>27.060254913630128</v>
      </c>
      <c r="P3240" s="3">
        <f t="shared" si="945"/>
        <v>-27.060254913630128</v>
      </c>
      <c r="Q3240" s="3">
        <f t="shared" si="946"/>
        <v>-164.39066419006997</v>
      </c>
      <c r="R3240">
        <f t="shared" si="947"/>
        <v>15.60933580993003</v>
      </c>
      <c r="S3240">
        <f t="shared" si="948"/>
        <v>183.83302851322418</v>
      </c>
      <c r="T3240">
        <f t="shared" si="931"/>
        <v>-27.060254913630128</v>
      </c>
    </row>
    <row r="3241" spans="1:20" x14ac:dyDescent="0.25">
      <c r="A3241">
        <f t="shared" si="932"/>
        <v>1159446.200266785</v>
      </c>
      <c r="B3241">
        <f t="shared" si="949"/>
        <v>184531.59402157445</v>
      </c>
      <c r="C3241" t="str">
        <f t="shared" si="933"/>
        <v>-0.0424612129448119-0.0118017690689429i</v>
      </c>
      <c r="D3241" t="str">
        <f t="shared" si="934"/>
        <v>3.26790831188935-0.915083920216433i</v>
      </c>
      <c r="E3241" t="str">
        <f t="shared" si="935"/>
        <v>-5.35635508061-36.8794860422171i</v>
      </c>
      <c r="F3241" t="str">
        <f t="shared" si="936"/>
        <v>2.87429960400624-1.12931425764633i</v>
      </c>
      <c r="G3241" t="str">
        <f t="shared" si="937"/>
        <v>0.987762402615143-0.109944706989937i</v>
      </c>
      <c r="H3241" t="str">
        <f t="shared" si="938"/>
        <v>0.022410797627824-7.95430111590569i</v>
      </c>
      <c r="I3241" t="str">
        <f t="shared" si="939"/>
        <v>-0.0603826386645544-0.154965596565251i</v>
      </c>
      <c r="K3241" t="str">
        <f t="shared" si="940"/>
        <v>0.00177100511620974-0.00215298574923321i</v>
      </c>
      <c r="L3241" t="str">
        <f t="shared" si="941"/>
        <v>0.000833333333333333-0.00436920327007867i</v>
      </c>
      <c r="M3241" t="str">
        <f t="shared" si="942"/>
        <v>0.005-0.00153739879770682i</v>
      </c>
      <c r="N3241">
        <f t="shared" si="943"/>
        <v>15.532864166494363</v>
      </c>
      <c r="O3241">
        <f t="shared" si="944"/>
        <v>27.11697920315666</v>
      </c>
      <c r="P3241" s="3">
        <f t="shared" si="945"/>
        <v>-27.11697920315666</v>
      </c>
      <c r="Q3241" s="3">
        <f t="shared" si="946"/>
        <v>-164.46713583350564</v>
      </c>
      <c r="R3241">
        <f t="shared" si="947"/>
        <v>15.532864166494363</v>
      </c>
      <c r="S3241">
        <f t="shared" si="948"/>
        <v>184.53159402157445</v>
      </c>
      <c r="T3241">
        <f t="shared" si="931"/>
        <v>-27.11697920315666</v>
      </c>
    </row>
    <row r="3242" spans="1:20" x14ac:dyDescent="0.25">
      <c r="A3242">
        <f t="shared" si="932"/>
        <v>1163852.0958277988</v>
      </c>
      <c r="B3242">
        <f t="shared" si="949"/>
        <v>185232.81407885643</v>
      </c>
      <c r="C3242" t="str">
        <f t="shared" si="933"/>
        <v>-0.0422003658810278-0.0116683777355398i</v>
      </c>
      <c r="D3242" t="str">
        <f t="shared" si="934"/>
        <v>3.26640506604127-0.917524279131346i</v>
      </c>
      <c r="E3242" t="str">
        <f t="shared" si="935"/>
        <v>-5.34769138558994-36.7212615821956i</v>
      </c>
      <c r="F3242" t="str">
        <f t="shared" si="936"/>
        <v>2.87403179467926-1.12743604632263i</v>
      </c>
      <c r="G3242" t="str">
        <f t="shared" si="937"/>
        <v>0.987670369069342-0.110352213986724i</v>
      </c>
      <c r="H3242" t="str">
        <f t="shared" si="938"/>
        <v>0.0221909260614003-7.92403488293288i</v>
      </c>
      <c r="I3242" t="str">
        <f t="shared" si="939"/>
        <v>-0.0600547759781194-0.154360270972503i</v>
      </c>
      <c r="K3242" t="str">
        <f t="shared" si="940"/>
        <v>0.00176705174538211-0.00214881917904367i</v>
      </c>
      <c r="L3242" t="str">
        <f t="shared" si="941"/>
        <v>0.000833333333333333-0.00435266315010826i</v>
      </c>
      <c r="M3242" t="str">
        <f t="shared" si="942"/>
        <v>0.005-0.00153157879827338i</v>
      </c>
      <c r="N3242">
        <f t="shared" si="943"/>
        <v>15.456092159560797</v>
      </c>
      <c r="O3242">
        <f t="shared" si="944"/>
        <v>27.173729213153386</v>
      </c>
      <c r="P3242" s="3">
        <f t="shared" si="945"/>
        <v>-27.173729213153386</v>
      </c>
      <c r="Q3242" s="3">
        <f t="shared" si="946"/>
        <v>-164.5439078404392</v>
      </c>
      <c r="R3242">
        <f t="shared" si="947"/>
        <v>15.456092159560797</v>
      </c>
      <c r="S3242">
        <f t="shared" si="948"/>
        <v>185.23281407885642</v>
      </c>
      <c r="T3242">
        <f t="shared" si="931"/>
        <v>-27.173729213153386</v>
      </c>
    </row>
    <row r="3243" spans="1:20" x14ac:dyDescent="0.25">
      <c r="A3243">
        <f t="shared" si="932"/>
        <v>1168274.7337919443</v>
      </c>
      <c r="B3243">
        <f t="shared" si="949"/>
        <v>185936.69877235609</v>
      </c>
      <c r="C3243" t="str">
        <f t="shared" si="933"/>
        <v>-0.0419409744577535-0.0115359486341614i</v>
      </c>
      <c r="D3243" t="str">
        <f t="shared" si="934"/>
        <v>3.26489177199958-0.919972365892633i</v>
      </c>
      <c r="E3243" t="str">
        <f t="shared" si="935"/>
        <v>-5.33905179738625-36.5637997875991i</v>
      </c>
      <c r="F3243" t="str">
        <f t="shared" si="936"/>
        <v>2.87376199660657-1.12557360351954i</v>
      </c>
      <c r="G3243" t="str">
        <f t="shared" si="937"/>
        <v>0.987577652084606-0.11076115378445i</v>
      </c>
      <c r="H3243" t="str">
        <f t="shared" si="938"/>
        <v>0.0219731032535727-7.89388460433969i</v>
      </c>
      <c r="I3243" t="str">
        <f t="shared" si="939"/>
        <v>-0.0597293690826271-0.153757228501766i</v>
      </c>
      <c r="K3243" t="str">
        <f t="shared" si="940"/>
        <v>0.00176309814697539-0.00214465375077986i</v>
      </c>
      <c r="L3243" t="str">
        <f t="shared" si="941"/>
        <v>0.000833333333333333-0.00433618564465855i</v>
      </c>
      <c r="M3243" t="str">
        <f t="shared" si="942"/>
        <v>0.005-0.00152578083111515i</v>
      </c>
      <c r="N3243">
        <f t="shared" si="943"/>
        <v>15.379020772420517</v>
      </c>
      <c r="O3243">
        <f t="shared" si="944"/>
        <v>27.230505319801711</v>
      </c>
      <c r="P3243" s="3">
        <f t="shared" si="945"/>
        <v>-27.230505319801711</v>
      </c>
      <c r="Q3243" s="3">
        <f t="shared" si="946"/>
        <v>-164.62097922757948</v>
      </c>
      <c r="R3243">
        <f t="shared" si="947"/>
        <v>15.379020772420517</v>
      </c>
      <c r="S3243">
        <f t="shared" si="948"/>
        <v>185.9366987723561</v>
      </c>
      <c r="T3243">
        <f t="shared" si="931"/>
        <v>-27.230505319801711</v>
      </c>
    </row>
    <row r="3244" spans="1:20" x14ac:dyDescent="0.25">
      <c r="A3244">
        <f t="shared" si="932"/>
        <v>1172714.1777803539</v>
      </c>
      <c r="B3244">
        <f t="shared" si="949"/>
        <v>186643.25822769105</v>
      </c>
      <c r="C3244" t="str">
        <f t="shared" si="933"/>
        <v>-0.0416830286651172-0.0114044772787831i</v>
      </c>
      <c r="D3244" t="str">
        <f t="shared" si="934"/>
        <v>3.26336837265454-0.922428160797185i</v>
      </c>
      <c r="E3244" t="str">
        <f t="shared" si="935"/>
        <v>-5.33043666174888-36.4070956671576i</v>
      </c>
      <c r="F3244" t="str">
        <f t="shared" si="936"/>
        <v>2.87349019540209-1.12372689742354i</v>
      </c>
      <c r="G3244" t="str">
        <f t="shared" si="937"/>
        <v>0.987484246717122-0.111171530540153i</v>
      </c>
      <c r="H3244" t="str">
        <f t="shared" si="938"/>
        <v>0.0217573120744101-7.86384982828421i</v>
      </c>
      <c r="I3244" t="str">
        <f t="shared" si="939"/>
        <v>-0.0594063991413253-0.153156459896716i</v>
      </c>
      <c r="K3244" t="str">
        <f t="shared" si="940"/>
        <v>0.00175914443220449-0.00214048940010779i</v>
      </c>
      <c r="L3244" t="str">
        <f t="shared" si="941"/>
        <v>0.000833333333333333-0.0043197705166951i</v>
      </c>
      <c r="M3244" t="str">
        <f t="shared" si="942"/>
        <v>0.005-0.00152000481282641i</v>
      </c>
      <c r="N3244">
        <f t="shared" si="943"/>
        <v>15.301651000092136</v>
      </c>
      <c r="O3244">
        <f t="shared" si="944"/>
        <v>27.287307895904156</v>
      </c>
      <c r="P3244" s="3">
        <f t="shared" si="945"/>
        <v>-27.287307895904156</v>
      </c>
      <c r="Q3244" s="3">
        <f t="shared" si="946"/>
        <v>-164.69834899990786</v>
      </c>
      <c r="R3244">
        <f t="shared" si="947"/>
        <v>15.301651000092136</v>
      </c>
      <c r="S3244">
        <f t="shared" si="948"/>
        <v>186.64325822769106</v>
      </c>
      <c r="T3244">
        <f t="shared" ref="T3244:T3307" si="950">P3244</f>
        <v>-27.287307895904156</v>
      </c>
    </row>
    <row r="3245" spans="1:20" x14ac:dyDescent="0.25">
      <c r="A3245">
        <f t="shared" ref="A3245:A3308" si="951">2*PI()*B3245</f>
        <v>1177170.4916559192</v>
      </c>
      <c r="B3245">
        <f t="shared" si="949"/>
        <v>187352.50260895627</v>
      </c>
      <c r="C3245" t="str">
        <f t="shared" ref="C3245:C3308" si="952">IMPRODUCT(D3245,E3245,$C$40,,K3245,$C$41)</f>
        <v>-0.0414265186080771-0.0112739592109347i</v>
      </c>
      <c r="D3245" t="str">
        <f t="shared" ref="D3245:D3308" si="953">IMDIV(IMPRODUCT($C$37,$C$38,COMPLEX(1,A3245/$C$38)),IMSUM(-1*A3245*A3245/$C$39,COMPLEX(0,1*A3245)))</f>
        <v>3.2618348107166-0.924891643756968i</v>
      </c>
      <c r="E3245" t="str">
        <f t="shared" ref="E3245:E3308" si="954">IMDIV(IMPRODUCT(IMSUM(F3245,G3245),$C$29,H3245),IMSUM(1,I3245))</f>
        <v>-5.32184631181638-36.251144273371i</v>
      </c>
      <c r="F3245" t="str">
        <f t="shared" ref="F3245:F3308" si="955">IMDIV(IMPRODUCT($C$14,$C$15,COMPLEX(1,A3245/$C$15)),IMSUM(-1*A3245*A3245/$C$16,COMPLEX(0,A3245)))</f>
        <v>2.87321637658146-1.12189589639245i</v>
      </c>
      <c r="G3245" t="str">
        <f t="shared" ref="G3245:G3308" si="956">IMDIV(1,COMPLEX(1,A3245*$C$9*$C$10))</f>
        <v>0.987390147989296-0.111583348412618i</v>
      </c>
      <c r="H3245" t="str">
        <f t="shared" ref="H3245:H3308" si="957">IMDIV($C$3,IMSUM(K3245,COMPLEX(0,$C$28*A3245)))</f>
        <v>0.0215435355171519-7.83393010477695i</v>
      </c>
      <c r="I3245" t="str">
        <f t="shared" ref="I3245:I3308" si="958">IMPRODUCT(F3245,$C$29,H3245,$C$31)</f>
        <v>-0.0590858474606524-0.152557955940798i</v>
      </c>
      <c r="K3245" t="str">
        <f t="shared" ref="K3245:K3308" si="959">IF($C$26&lt;=0,IMDIV(1,IMSUM(IMDIV(1,L3245),1/$C$18)),IMDIV(1,IMSUM(IMDIV(1,L3245),1/$C$18,IMDIV(1,M3245))))</f>
        <v>0.00175519071233507-0.00213632606399299i</v>
      </c>
      <c r="L3245" t="str">
        <f t="shared" ref="L3245:L3308" si="960">IMSUM($C$21/$C$22,IMDIV(1,COMPLEX(0,$C$20*$C$22*A3245)))</f>
        <v>0.000833333333333333-0.00430341753008081i</v>
      </c>
      <c r="M3245" t="str">
        <f t="shared" ref="M3245:M3308" si="961">IMSUM($C$25/$C$26,IMDIV(1,COMPLEX(0,$C$24*$C$26*A3245)))</f>
        <v>0.005-0.0015142506603172i</v>
      </c>
      <c r="N3245">
        <f t="shared" ref="N3245:N3308" si="962">ABS(R3245)</f>
        <v>15.223983849076149</v>
      </c>
      <c r="O3245">
        <f t="shared" ref="O3245:O3308" si="963">ABS(P3245)</f>
        <v>27.344137310891313</v>
      </c>
      <c r="P3245" s="3">
        <f t="shared" ref="P3245:P3308" si="964">20*LOG10(IMABS(C3245))</f>
        <v>-27.344137310891313</v>
      </c>
      <c r="Q3245" s="3">
        <f t="shared" ref="Q3245:Q3308" si="965">IMARGUMENT(C3245)*180/PI()</f>
        <v>-164.77601615092385</v>
      </c>
      <c r="R3245">
        <f t="shared" ref="R3245:R3308" si="966">IF(Q3245&lt;0,Q3245+180,Q3245-180)</f>
        <v>15.223983849076149</v>
      </c>
      <c r="S3245">
        <f t="shared" ref="S3245:S3308" si="967">B3245/1000</f>
        <v>187.35250260895629</v>
      </c>
      <c r="T3245">
        <f t="shared" si="950"/>
        <v>-27.344137310891313</v>
      </c>
    </row>
    <row r="3246" spans="1:20" x14ac:dyDescent="0.25">
      <c r="A3246">
        <f t="shared" si="951"/>
        <v>1181643.7395242117</v>
      </c>
      <c r="B3246">
        <f t="shared" ref="B3246:B3309" si="968">B3245*(1+B$42)</f>
        <v>188064.44211887033</v>
      </c>
      <c r="C3246" t="str">
        <f t="shared" si="952"/>
        <v>-0.0411714345049775-0.0111443899989388i</v>
      </c>
      <c r="D3246" t="str">
        <f t="shared" si="953"/>
        <v>3.26029102871793-0.927362794295202i</v>
      </c>
      <c r="E3246" t="str">
        <f t="shared" si="954"/>
        <v>-5.31328106838571-36.0959407020321i</v>
      </c>
      <c r="F3246" t="str">
        <f t="shared" si="955"/>
        <v>2.8729405255615-1.12008056895438i</v>
      </c>
      <c r="G3246" t="str">
        <f t="shared" si="956"/>
        <v>0.987295350889557-0.11199661156224i</v>
      </c>
      <c r="H3246" t="str">
        <f t="shared" si="957"/>
        <v>0.0213317566973654-7.804124985672i</v>
      </c>
      <c r="I3246" t="str">
        <f t="shared" si="958"/>
        <v>-0.0587676954891157-0.151961707457015i</v>
      </c>
      <c r="K3246" t="str">
        <f t="shared" si="959"/>
        <v>0.00175123709867046-0.00213216368070005i</v>
      </c>
      <c r="L3246" t="str">
        <f t="shared" si="960"/>
        <v>0.000833333333333333-0.00428712644957243i</v>
      </c>
      <c r="M3246" t="str">
        <f t="shared" si="961"/>
        <v>0.005-0.00150851829081211i</v>
      </c>
      <c r="N3246">
        <f t="shared" si="962"/>
        <v>15.14602033711293</v>
      </c>
      <c r="O3246">
        <f t="shared" si="963"/>
        <v>27.400993930831746</v>
      </c>
      <c r="P3246" s="3">
        <f t="shared" si="964"/>
        <v>-27.400993930831746</v>
      </c>
      <c r="Q3246" s="3">
        <f t="shared" si="965"/>
        <v>-164.85397966288707</v>
      </c>
      <c r="R3246">
        <f t="shared" si="966"/>
        <v>15.14602033711293</v>
      </c>
      <c r="S3246">
        <f t="shared" si="967"/>
        <v>188.06444211887032</v>
      </c>
      <c r="T3246">
        <f t="shared" si="950"/>
        <v>-27.400993930831746</v>
      </c>
    </row>
    <row r="3247" spans="1:20" x14ac:dyDescent="0.25">
      <c r="A3247">
        <f t="shared" si="951"/>
        <v>1186133.9857344038</v>
      </c>
      <c r="B3247">
        <f t="shared" si="968"/>
        <v>188779.08699892205</v>
      </c>
      <c r="C3247" t="str">
        <f t="shared" si="952"/>
        <v>-0.0409177666861267-0.0110157652371682i</v>
      </c>
      <c r="D3247" t="str">
        <f t="shared" si="953"/>
        <v>3.2587369690142-0.929841591542549i</v>
      </c>
      <c r="E3247" t="str">
        <f t="shared" si="954"/>
        <v>-5.30474124017787-35.9414800917585i</v>
      </c>
      <c r="F3247" t="str">
        <f t="shared" si="955"/>
        <v>2.87266262765951-1.11828088380667i</v>
      </c>
      <c r="G3247" t="str">
        <f t="shared" si="956"/>
        <v>0.987199850372151-0.11241132415088i</v>
      </c>
      <c r="H3247" t="str">
        <f t="shared" si="957"/>
        <v>0.0211219588521119-7.77443402465825i</v>
      </c>
      <c r="I3247" t="str">
        <f t="shared" si="958"/>
        <v>-0.0584519248161775-0.15136770530772i</v>
      </c>
      <c r="K3247" t="str">
        <f t="shared" si="959"/>
        <v>0.00174728370253859-0.00212800218979209i</v>
      </c>
      <c r="L3247" t="str">
        <f t="shared" si="960"/>
        <v>0.000833333333333333-0.00427089704081732i</v>
      </c>
      <c r="M3247" t="str">
        <f t="shared" si="961"/>
        <v>0.005-0.00150280762184909i</v>
      </c>
      <c r="N3247">
        <f t="shared" si="962"/>
        <v>15.067761492941258</v>
      </c>
      <c r="O3247">
        <f t="shared" si="963"/>
        <v>27.457878118440302</v>
      </c>
      <c r="P3247" s="3">
        <f t="shared" si="964"/>
        <v>-27.457878118440302</v>
      </c>
      <c r="Q3247" s="3">
        <f t="shared" si="965"/>
        <v>-164.93223850705874</v>
      </c>
      <c r="R3247">
        <f t="shared" si="966"/>
        <v>15.067761492941258</v>
      </c>
      <c r="S3247">
        <f t="shared" si="967"/>
        <v>188.77908699892205</v>
      </c>
      <c r="T3247">
        <f t="shared" si="950"/>
        <v>-27.457878118440302</v>
      </c>
    </row>
    <row r="3248" spans="1:20" x14ac:dyDescent="0.25">
      <c r="A3248">
        <f t="shared" si="951"/>
        <v>1190641.2948801946</v>
      </c>
      <c r="B3248">
        <f t="shared" si="968"/>
        <v>189496.44752951796</v>
      </c>
      <c r="C3248" t="str">
        <f t="shared" si="952"/>
        <v>-0.0406655055923817-0.0108880805453193i</v>
      </c>
      <c r="D3248" t="str">
        <f t="shared" si="953"/>
        <v>3.25717257378629-0.932328014233343i</v>
      </c>
      <c r="E3248" t="str">
        <f t="shared" si="954"/>
        <v>-5.29622712409653-35.7877576235282i</v>
      </c>
      <c r="F3248" t="str">
        <f t="shared" si="955"/>
        <v>2.87238266809273-1.11649680981483i</v>
      </c>
      <c r="G3248" t="str">
        <f t="shared" si="956"/>
        <v>0.98710364135694-0.112827490341714i</v>
      </c>
      <c r="H3248" t="str">
        <f t="shared" si="957"/>
        <v>0.0209141253391216-7.74485677725068i</v>
      </c>
      <c r="I3248" t="str">
        <f t="shared" si="958"/>
        <v>-0.0581385171711517-0.150775940394407i</v>
      </c>
      <c r="K3248" t="str">
        <f t="shared" si="959"/>
        <v>0.00174333063527888-0.00212384153212995i</v>
      </c>
      <c r="L3248" t="str">
        <f t="shared" si="960"/>
        <v>0.000833333333333333-0.00425472907035i</v>
      </c>
      <c r="M3248" t="str">
        <f t="shared" si="961"/>
        <v>0.005-0.00149711857127823i</v>
      </c>
      <c r="N3248">
        <f t="shared" si="962"/>
        <v>14.989208356059635</v>
      </c>
      <c r="O3248">
        <f t="shared" si="963"/>
        <v>27.514790233087908</v>
      </c>
      <c r="P3248" s="3">
        <f t="shared" si="964"/>
        <v>-27.514790233087908</v>
      </c>
      <c r="Q3248" s="3">
        <f t="shared" si="965"/>
        <v>-165.01079164394037</v>
      </c>
      <c r="R3248">
        <f t="shared" si="966"/>
        <v>14.989208356059635</v>
      </c>
      <c r="S3248">
        <f t="shared" si="967"/>
        <v>189.49644752951795</v>
      </c>
      <c r="T3248">
        <f t="shared" si="950"/>
        <v>-27.514790233087908</v>
      </c>
    </row>
    <row r="3249" spans="1:20" x14ac:dyDescent="0.25">
      <c r="A3249">
        <f t="shared" si="951"/>
        <v>1195165.7318007394</v>
      </c>
      <c r="B3249">
        <f t="shared" si="968"/>
        <v>190216.53403013013</v>
      </c>
      <c r="C3249" t="str">
        <f t="shared" si="952"/>
        <v>-0.0404146417737519-0.0107613315677043i</v>
      </c>
      <c r="D3249" t="str">
        <f t="shared" si="953"/>
        <v>3.25559778504215-0.934822040701739i</v>
      </c>
      <c r="E3249" t="str">
        <f t="shared" si="954"/>
        <v>-5.28773900548258-35.6347685202231i</v>
      </c>
      <c r="F3249" t="str">
        <f t="shared" si="955"/>
        <v>2.87210063197776-1.1147283160115i</v>
      </c>
      <c r="G3249" t="str">
        <f t="shared" si="956"/>
        <v>0.987006718729203-0.113245114299095i</v>
      </c>
      <c r="H3249" t="str">
        <f t="shared" si="957"/>
        <v>0.020708239635976-7.71539280078167i</v>
      </c>
      <c r="I3249" t="str">
        <f t="shared" si="958"/>
        <v>-0.0578274544221083-0.15018640365751i</v>
      </c>
      <c r="K3249" t="str">
        <f t="shared" si="959"/>
        <v>0.00173937800822919-0.00211968164987122i</v>
      </c>
      <c r="L3249" t="str">
        <f t="shared" si="960"/>
        <v>0.000833333333333333-0.00423862230558875i</v>
      </c>
      <c r="M3249" t="str">
        <f t="shared" si="961"/>
        <v>0.005-0.00149145105726064i</v>
      </c>
      <c r="N3249">
        <f t="shared" si="962"/>
        <v>14.910361976489781</v>
      </c>
      <c r="O3249">
        <f t="shared" si="963"/>
        <v>27.571730630810286</v>
      </c>
      <c r="P3249" s="3">
        <f t="shared" si="964"/>
        <v>-27.571730630810286</v>
      </c>
      <c r="Q3249" s="3">
        <f t="shared" si="965"/>
        <v>-165.08963802351022</v>
      </c>
      <c r="R3249">
        <f t="shared" si="966"/>
        <v>14.910361976489781</v>
      </c>
      <c r="S3249">
        <f t="shared" si="967"/>
        <v>190.21653403013013</v>
      </c>
      <c r="T3249">
        <f t="shared" si="950"/>
        <v>-27.571730630810286</v>
      </c>
    </row>
    <row r="3250" spans="1:20" x14ac:dyDescent="0.25">
      <c r="A3250">
        <f t="shared" si="951"/>
        <v>1199707.3615815823</v>
      </c>
      <c r="B3250">
        <f t="shared" si="968"/>
        <v>190939.35685944464</v>
      </c>
      <c r="C3250" t="str">
        <f t="shared" si="952"/>
        <v>-0.040165165888012-0.0106355139725564i</v>
      </c>
      <c r="D3250" t="str">
        <f t="shared" si="953"/>
        <v>3.25401254461864-0.937323648877938i</v>
      </c>
      <c r="E3250" t="str">
        <f t="shared" si="954"/>
        <v>-5.27927715836321-35.4825080461761i</v>
      </c>
      <c r="F3250" t="str">
        <f t="shared" si="955"/>
        <v>2.87181650433004-1.11297537159543i</v>
      </c>
      <c r="G3250" t="str">
        <f t="shared" si="956"/>
        <v>0.986909077339427-0.113664200188397i</v>
      </c>
      <c r="H3250" t="str">
        <f t="shared" si="957"/>
        <v>0.0205042853392998-7.68604165439239i</v>
      </c>
      <c r="I3250" t="str">
        <f t="shared" si="958"/>
        <v>-0.0575187185747896-0.149599086076201i</v>
      </c>
      <c r="K3250" t="str">
        <f t="shared" si="959"/>
        <v>0.0017354259327127-0.00211552248646913i</v>
      </c>
      <c r="L3250" t="str">
        <f t="shared" si="960"/>
        <v>0.000833333333333333-0.00422257651483239i</v>
      </c>
      <c r="M3250" t="str">
        <f t="shared" si="961"/>
        <v>0.005-0.00148580499826722i</v>
      </c>
      <c r="N3250">
        <f t="shared" si="962"/>
        <v>14.83122341453921</v>
      </c>
      <c r="O3250">
        <f t="shared" si="963"/>
        <v>27.628699664317761</v>
      </c>
      <c r="P3250" s="3">
        <f t="shared" si="964"/>
        <v>-27.628699664317761</v>
      </c>
      <c r="Q3250" s="3">
        <f t="shared" si="965"/>
        <v>-165.16877658546079</v>
      </c>
      <c r="R3250">
        <f t="shared" si="966"/>
        <v>14.83122341453921</v>
      </c>
      <c r="S3250">
        <f t="shared" si="967"/>
        <v>190.93935685944464</v>
      </c>
      <c r="T3250">
        <f t="shared" si="950"/>
        <v>-27.628699664317761</v>
      </c>
    </row>
    <row r="3251" spans="1:20" x14ac:dyDescent="0.25">
      <c r="A3251">
        <f t="shared" si="951"/>
        <v>1204266.2495555924</v>
      </c>
      <c r="B3251">
        <f t="shared" si="968"/>
        <v>191664.92641551053</v>
      </c>
      <c r="C3251" t="str">
        <f t="shared" si="952"/>
        <v>-0.0399170686993266-0.010510623451354i</v>
      </c>
      <c r="D3251" t="str">
        <f t="shared" si="953"/>
        <v>3.25241679418339-0.939832816284277i</v>
      </c>
      <c r="E3251" t="str">
        <f t="shared" si="954"/>
        <v>-5.27084184569608-35.3309715067237i</v>
      </c>
      <c r="F3251" t="str">
        <f t="shared" si="955"/>
        <v>2.8715302700631-1.11123794593039i</v>
      </c>
      <c r="G3251" t="str">
        <f t="shared" si="956"/>
        <v>0.986810712003106-0.114084752175866i</v>
      </c>
      <c r="H3251" t="str">
        <f t="shared" si="957"/>
        <v>0.0203022461639597-7.65680289902425i</v>
      </c>
      <c r="I3251" t="str">
        <f t="shared" si="958"/>
        <v>-0.0572122917715301-0.149013978668182i</v>
      </c>
      <c r="K3251" t="str">
        <f t="shared" si="959"/>
        <v>0.00173147452002483-0.00211136398667119i</v>
      </c>
      <c r="L3251" t="str">
        <f t="shared" si="960"/>
        <v>0.000833333333333333-0.00420659146725681i</v>
      </c>
      <c r="M3251" t="str">
        <f t="shared" si="961"/>
        <v>0.005-0.00148018031307753i</v>
      </c>
      <c r="N3251">
        <f t="shared" si="962"/>
        <v>14.751793740568758</v>
      </c>
      <c r="O3251">
        <f t="shared" si="963"/>
        <v>27.685697683005372</v>
      </c>
      <c r="P3251" s="3">
        <f t="shared" si="964"/>
        <v>-27.685697683005372</v>
      </c>
      <c r="Q3251" s="3">
        <f t="shared" si="965"/>
        <v>-165.24820625943124</v>
      </c>
      <c r="R3251">
        <f t="shared" si="966"/>
        <v>14.751793740568758</v>
      </c>
      <c r="S3251">
        <f t="shared" si="967"/>
        <v>191.66492641551054</v>
      </c>
      <c r="T3251">
        <f t="shared" si="950"/>
        <v>-27.685697683005372</v>
      </c>
    </row>
    <row r="3252" spans="1:20" x14ac:dyDescent="0.25">
      <c r="A3252">
        <f t="shared" si="951"/>
        <v>1208842.4613039037</v>
      </c>
      <c r="B3252">
        <f t="shared" si="968"/>
        <v>192393.25313588948</v>
      </c>
      <c r="C3252" t="str">
        <f t="shared" si="952"/>
        <v>-0.0396703410768906-0.0103866557181599i</v>
      </c>
      <c r="D3252" t="str">
        <f t="shared" si="953"/>
        <v>3.25081047523677-0.942349520031434i</v>
      </c>
      <c r="E3252" t="str">
        <f t="shared" si="954"/>
        <v>-5.26243331960795-35.1801542477646i</v>
      </c>
      <c r="F3252" t="str">
        <f t="shared" si="955"/>
        <v>2.87124191398806-1.10951600854407i</v>
      </c>
      <c r="G3252" t="str">
        <f t="shared" si="956"/>
        <v>0.986711617500537-0.114506774428465i</v>
      </c>
      <c r="H3252" t="str">
        <f t="shared" si="957"/>
        <v>0.0201021059422728-7.62767609741037i</v>
      </c>
      <c r="I3252" t="str">
        <f t="shared" si="958"/>
        <v>-0.0569081562901859-0.14843107248949i</v>
      </c>
      <c r="K3252" t="str">
        <f t="shared" si="959"/>
        <v>0.00172752388142022-0.00210720609651767i</v>
      </c>
      <c r="L3252" t="str">
        <f t="shared" si="960"/>
        <v>0.000833333333333333-0.00419066693291174i</v>
      </c>
      <c r="M3252" t="str">
        <f t="shared" si="961"/>
        <v>0.005-0.00147457692077857i</v>
      </c>
      <c r="N3252">
        <f t="shared" si="962"/>
        <v>14.672074034759959</v>
      </c>
      <c r="O3252">
        <f t="shared" si="963"/>
        <v>27.742725032962557</v>
      </c>
      <c r="P3252" s="3">
        <f t="shared" si="964"/>
        <v>-27.742725032962557</v>
      </c>
      <c r="Q3252" s="3">
        <f t="shared" si="965"/>
        <v>-165.32792596524004</v>
      </c>
      <c r="R3252">
        <f t="shared" si="966"/>
        <v>14.672074034759959</v>
      </c>
      <c r="S3252">
        <f t="shared" si="967"/>
        <v>192.39325313588947</v>
      </c>
      <c r="T3252">
        <f t="shared" si="950"/>
        <v>-27.742725032962557</v>
      </c>
    </row>
    <row r="3253" spans="1:20" x14ac:dyDescent="0.25">
      <c r="A3253">
        <f t="shared" si="951"/>
        <v>1213436.0626568585</v>
      </c>
      <c r="B3253">
        <f t="shared" si="968"/>
        <v>193124.34749780587</v>
      </c>
      <c r="C3253" t="str">
        <f t="shared" si="952"/>
        <v>-0.039424973993581-0.0102636065089749i</v>
      </c>
      <c r="D3253" t="str">
        <f t="shared" si="953"/>
        <v>3.24919352911384-0.944873736814538i</v>
      </c>
      <c r="E3253" t="str">
        <f t="shared" si="954"/>
        <v>-5.25405182162994-35.0300516553241i</v>
      </c>
      <c r="F3253" t="str">
        <f t="shared" si="955"/>
        <v>2.87095142081302-1.1078095291271i</v>
      </c>
      <c r="G3253" t="str">
        <f t="shared" si="956"/>
        <v>0.98661178857661-0.114930271113719i</v>
      </c>
      <c r="H3253" t="str">
        <f t="shared" si="957"/>
        <v>0.019903848623221-7.59866081406718i</v>
      </c>
      <c r="I3253" t="str">
        <f t="shared" si="958"/>
        <v>-0.0566062945430777-0.147850358634295i</v>
      </c>
      <c r="K3253" t="str">
        <f t="shared" si="959"/>
        <v>0.0017235741280996-0.00210304876333995i</v>
      </c>
      <c r="L3253" t="str">
        <f t="shared" si="960"/>
        <v>0.000833333333333333-0.00417480268271742i</v>
      </c>
      <c r="M3253" t="str">
        <f t="shared" si="961"/>
        <v>0.005-0.00146899474076367i</v>
      </c>
      <c r="N3253">
        <f t="shared" si="962"/>
        <v>14.592065386883007</v>
      </c>
      <c r="O3253">
        <f t="shared" si="963"/>
        <v>27.799782056983432</v>
      </c>
      <c r="P3253" s="3">
        <f t="shared" si="964"/>
        <v>-27.799782056983432</v>
      </c>
      <c r="Q3253" s="3">
        <f t="shared" si="965"/>
        <v>-165.40793461311699</v>
      </c>
      <c r="R3253">
        <f t="shared" si="966"/>
        <v>14.592065386883007</v>
      </c>
      <c r="S3253">
        <f t="shared" si="967"/>
        <v>193.12434749780587</v>
      </c>
      <c r="T3253">
        <f t="shared" si="950"/>
        <v>-27.799782056983432</v>
      </c>
    </row>
    <row r="3254" spans="1:20" x14ac:dyDescent="0.25">
      <c r="A3254">
        <f t="shared" si="951"/>
        <v>1218047.1196949545</v>
      </c>
      <c r="B3254">
        <f t="shared" si="968"/>
        <v>193858.22001829752</v>
      </c>
      <c r="C3254" t="str">
        <f t="shared" si="952"/>
        <v>-0.039180958524621-0.0101414715811111i</v>
      </c>
      <c r="D3254" t="str">
        <f t="shared" si="953"/>
        <v>3.24756589698647-0.947405442909339i</v>
      </c>
      <c r="E3254" t="str">
        <f t="shared" si="954"/>
        <v>-5.2456975829254-34.8806591551228i</v>
      </c>
      <c r="F3254" t="str">
        <f t="shared" si="955"/>
        <v>2.87065877514249-1.10611847753192i</v>
      </c>
      <c r="G3254" t="str">
        <f t="shared" si="956"/>
        <v>0.986511219940606-0.11535524639956i</v>
      </c>
      <c r="H3254" t="str">
        <f t="shared" si="957"/>
        <v>0.0197074582716753-7.56975661528595i</v>
      </c>
      <c r="I3254" t="str">
        <f t="shared" si="958"/>
        <v>-0.0563066890759351-0.147271828234706i</v>
      </c>
      <c r="K3254" t="str">
        <f t="shared" si="959"/>
        <v>0.00171962537119683-0.00209889193575856i</v>
      </c>
      <c r="L3254" t="str">
        <f t="shared" si="960"/>
        <v>0.000833333333333333-0.00415899848846127i</v>
      </c>
      <c r="M3254" t="str">
        <f t="shared" si="961"/>
        <v>0.005-0.00146343369273129i</v>
      </c>
      <c r="N3254">
        <f t="shared" si="962"/>
        <v>14.511768896071516</v>
      </c>
      <c r="O3254">
        <f t="shared" si="963"/>
        <v>27.856869094577007</v>
      </c>
      <c r="P3254" s="3">
        <f t="shared" si="964"/>
        <v>-27.856869094577007</v>
      </c>
      <c r="Q3254" s="3">
        <f t="shared" si="965"/>
        <v>-165.48823110392848</v>
      </c>
      <c r="R3254">
        <f t="shared" si="966"/>
        <v>14.511768896071516</v>
      </c>
      <c r="S3254">
        <f t="shared" si="967"/>
        <v>193.85822001829752</v>
      </c>
      <c r="T3254">
        <f t="shared" si="950"/>
        <v>-27.856869094577007</v>
      </c>
    </row>
    <row r="3255" spans="1:20" x14ac:dyDescent="0.25">
      <c r="A3255">
        <f t="shared" si="951"/>
        <v>1222675.6987497953</v>
      </c>
      <c r="B3255">
        <f t="shared" si="968"/>
        <v>194594.88125436706</v>
      </c>
      <c r="C3255" t="str">
        <f t="shared" si="952"/>
        <v>-0.0389382858462546-0.0100202467125744i</v>
      </c>
      <c r="D3255" t="str">
        <f t="shared" si="953"/>
        <v>3.24592751986523-0.949944614168238i</v>
      </c>
      <c r="E3255" t="str">
        <f t="shared" si="954"/>
        <v>-5.23737082451606-34.73197221215i</v>
      </c>
      <c r="F3255" t="str">
        <f t="shared" si="955"/>
        <v>2.8703639614767-1.10444282377169i</v>
      </c>
      <c r="G3255" t="str">
        <f t="shared" si="956"/>
        <v>0.986409906265991-0.115781704454159i</v>
      </c>
      <c r="H3255" t="str">
        <f t="shared" si="957"/>
        <v>0.0195129190676261-7.54096306912448i</v>
      </c>
      <c r="I3255" t="str">
        <f t="shared" si="958"/>
        <v>-0.056009322566852-0.146695472460571i</v>
      </c>
      <c r="K3255" t="str">
        <f t="shared" si="959"/>
        <v>0.00171567772176583-0.00209473556368121i</v>
      </c>
      <c r="L3255" t="str">
        <f t="shared" si="960"/>
        <v>0.000833333333333333-0.00414325412279464i</v>
      </c>
      <c r="M3255" t="str">
        <f t="shared" si="961"/>
        <v>0.005-0.00145789369668389i</v>
      </c>
      <c r="N3255">
        <f t="shared" si="962"/>
        <v>14.431185670592328</v>
      </c>
      <c r="O3255">
        <f t="shared" si="963"/>
        <v>27.913986481978405</v>
      </c>
      <c r="P3255" s="3">
        <f t="shared" si="964"/>
        <v>-27.913986481978405</v>
      </c>
      <c r="Q3255" s="3">
        <f t="shared" si="965"/>
        <v>-165.56881432940767</v>
      </c>
      <c r="R3255">
        <f t="shared" si="966"/>
        <v>14.431185670592328</v>
      </c>
      <c r="S3255">
        <f t="shared" si="967"/>
        <v>194.59488125436707</v>
      </c>
      <c r="T3255">
        <f t="shared" si="950"/>
        <v>-27.913986481978405</v>
      </c>
    </row>
    <row r="3256" spans="1:20" x14ac:dyDescent="0.25">
      <c r="A3256">
        <f t="shared" si="951"/>
        <v>1227321.8664050447</v>
      </c>
      <c r="B3256">
        <f t="shared" si="968"/>
        <v>195334.34180313366</v>
      </c>
      <c r="C3256" t="str">
        <f t="shared" si="952"/>
        <v>-0.0386969472344403-0.00989992770146756i</v>
      </c>
      <c r="D3256" t="str">
        <f t="shared" si="953"/>
        <v>3.24427833860178-0.952491226016552i</v>
      </c>
      <c r="E3256" t="str">
        <f t="shared" si="954"/>
        <v>-5.22907175750227-34.583986330245i</v>
      </c>
      <c r="F3256" t="str">
        <f t="shared" si="955"/>
        <v>2.87006696421114-1.10278253801931i</v>
      </c>
      <c r="G3256" t="str">
        <f t="shared" si="956"/>
        <v>0.986307842190202-0.116209649445774i</v>
      </c>
      <c r="H3256" t="str">
        <f t="shared" si="957"/>
        <v>0.0193202153054227-7.51227974539885i</v>
      </c>
      <c r="I3256" t="str">
        <f t="shared" si="958"/>
        <v>-0.0557141778252553-0.146121282519291i</v>
      </c>
      <c r="K3256" t="str">
        <f t="shared" si="959"/>
        <v>0.00171173129076762-0.00209057959830043i</v>
      </c>
      <c r="L3256" t="str">
        <f t="shared" si="960"/>
        <v>0.000833333333333333-0.00412756935922957i</v>
      </c>
      <c r="M3256" t="str">
        <f t="shared" si="961"/>
        <v>0.005-0.00145237467292677i</v>
      </c>
      <c r="N3256">
        <f t="shared" si="962"/>
        <v>14.350316827621668</v>
      </c>
      <c r="O3256">
        <f t="shared" si="963"/>
        <v>27.971134552158517</v>
      </c>
      <c r="P3256" s="3">
        <f t="shared" si="964"/>
        <v>-27.971134552158517</v>
      </c>
      <c r="Q3256" s="3">
        <f t="shared" si="965"/>
        <v>-165.64968317237833</v>
      </c>
      <c r="R3256">
        <f t="shared" si="966"/>
        <v>14.350316827621668</v>
      </c>
      <c r="S3256">
        <f t="shared" si="967"/>
        <v>195.33434180313367</v>
      </c>
      <c r="T3256">
        <f t="shared" si="950"/>
        <v>-27.971134552158517</v>
      </c>
    </row>
    <row r="3257" spans="1:20" x14ac:dyDescent="0.25">
      <c r="A3257">
        <f t="shared" si="951"/>
        <v>1231985.689497384</v>
      </c>
      <c r="B3257">
        <f t="shared" si="968"/>
        <v>196076.61230198559</v>
      </c>
      <c r="C3257" t="str">
        <f t="shared" si="952"/>
        <v>-0.0384569340635456-0.00978051036540388i</v>
      </c>
      <c r="D3257" t="str">
        <f t="shared" si="953"/>
        <v>3.24261829389076-0.955045253448421i</v>
      </c>
      <c r="E3257" t="str">
        <f t="shared" si="954"/>
        <v>-5.22080058327824-34.4366970516784i</v>
      </c>
      <c r="F3257" t="str">
        <f t="shared" si="955"/>
        <v>2.86976776763574-1.1011375906062i</v>
      </c>
      <c r="G3257" t="str">
        <f t="shared" si="956"/>
        <v>0.986205022314446-0.116639085542577i</v>
      </c>
      <c r="H3257" t="str">
        <f t="shared" si="957"/>
        <v>0.0191293313930184-7.48370621567507i</v>
      </c>
      <c r="I3257" t="str">
        <f t="shared" si="958"/>
        <v>-0.0554212377908696-0.145549249655612i</v>
      </c>
      <c r="K3257" t="str">
        <f t="shared" si="959"/>
        <v>0.00170778618905732-0.00208642399209122i</v>
      </c>
      <c r="L3257" t="str">
        <f t="shared" si="960"/>
        <v>0.000833333333333333-0.00411194397213545i</v>
      </c>
      <c r="M3257" t="str">
        <f t="shared" si="961"/>
        <v>0.005-0.00144687654206692i</v>
      </c>
      <c r="N3257">
        <f t="shared" si="962"/>
        <v>14.269163493021381</v>
      </c>
      <c r="O3257">
        <f t="shared" si="963"/>
        <v>28.028313634836522</v>
      </c>
      <c r="P3257" s="3">
        <f t="shared" si="964"/>
        <v>-28.028313634836522</v>
      </c>
      <c r="Q3257" s="3">
        <f t="shared" si="965"/>
        <v>-165.73083650697862</v>
      </c>
      <c r="R3257">
        <f t="shared" si="966"/>
        <v>14.269163493021381</v>
      </c>
      <c r="S3257">
        <f t="shared" si="967"/>
        <v>196.07661230198559</v>
      </c>
      <c r="T3257">
        <f t="shared" si="950"/>
        <v>-28.028313634836522</v>
      </c>
    </row>
    <row r="3258" spans="1:20" x14ac:dyDescent="0.25">
      <c r="A3258">
        <f t="shared" si="951"/>
        <v>1236667.2351174741</v>
      </c>
      <c r="B3258">
        <f t="shared" si="968"/>
        <v>196821.70342873313</v>
      </c>
      <c r="C3258" t="str">
        <f t="shared" si="952"/>
        <v>-0.0382182378050669-0.00966199054093885i</v>
      </c>
      <c r="D3258" t="str">
        <f t="shared" si="953"/>
        <v>3.24094732627223-0.957606671023079i</v>
      </c>
      <c r="E3258" t="str">
        <f t="shared" si="954"/>
        <v>-5.2125574937436-34.2900999567437i</v>
      </c>
      <c r="F3258" t="str">
        <f t="shared" si="955"/>
        <v>2.86946635593448-1.09950795202132i</v>
      </c>
      <c r="G3258" t="str">
        <f t="shared" si="956"/>
        <v>0.986101441203488-0.117070016912494i</v>
      </c>
      <c r="H3258" t="str">
        <f t="shared" si="957"/>
        <v>0.0189402518512252-7.45524205326099i</v>
      </c>
      <c r="I3258" t="str">
        <f t="shared" si="958"/>
        <v>-0.0551304855327034-0.144979365151449i</v>
      </c>
      <c r="K3258" t="str">
        <f t="shared" si="959"/>
        <v>0.00170384252737127-0.00208226869880844i</v>
      </c>
      <c r="L3258" t="str">
        <f t="shared" si="960"/>
        <v>0.000833333333333333-0.00409637773673587i</v>
      </c>
      <c r="M3258" t="str">
        <f t="shared" si="961"/>
        <v>0.005-0.00144139922501187i</v>
      </c>
      <c r="N3258">
        <f t="shared" si="962"/>
        <v>14.187726801117464</v>
      </c>
      <c r="O3258">
        <f t="shared" si="963"/>
        <v>28.085524056489625</v>
      </c>
      <c r="P3258" s="3">
        <f t="shared" si="964"/>
        <v>-28.085524056489625</v>
      </c>
      <c r="Q3258" s="3">
        <f t="shared" si="965"/>
        <v>-165.81227319888254</v>
      </c>
      <c r="R3258">
        <f t="shared" si="966"/>
        <v>14.187726801117464</v>
      </c>
      <c r="S3258">
        <f t="shared" si="967"/>
        <v>196.82170342873314</v>
      </c>
      <c r="T3258">
        <f t="shared" si="950"/>
        <v>-28.085524056489625</v>
      </c>
    </row>
    <row r="3259" spans="1:20" x14ac:dyDescent="0.25">
      <c r="A3259">
        <f t="shared" si="951"/>
        <v>1241366.5706109204</v>
      </c>
      <c r="B3259">
        <f t="shared" si="968"/>
        <v>197569.62590176234</v>
      </c>
      <c r="C3259" t="str">
        <f t="shared" si="952"/>
        <v>-0.0379808500263504-0.00954436408301276i</v>
      </c>
      <c r="D3259" t="str">
        <f t="shared" si="953"/>
        <v>3.2392653761338-0.96017545286083i</v>
      </c>
      <c r="E3259" t="str">
        <f t="shared" si="954"/>
        <v>-5.20434267151134-34.1441906633512i</v>
      </c>
      <c r="F3259" t="str">
        <f t="shared" si="955"/>
        <v>2.86916271318466-1.09789359291005i</v>
      </c>
      <c r="G3259" t="str">
        <f t="shared" si="956"/>
        <v>0.985997093385441-0.117502447723029i</v>
      </c>
      <c r="H3259" t="str">
        <f t="shared" si="957"/>
        <v>0.0187529613129731-7.42688683319811i</v>
      </c>
      <c r="I3259" t="str">
        <f t="shared" si="958"/>
        <v>-0.0548419042480354-0.144411620325687i</v>
      </c>
      <c r="K3259" t="str">
        <f t="shared" si="959"/>
        <v>0.001699900416314-0.00207811367348391i</v>
      </c>
      <c r="L3259" t="str">
        <f t="shared" si="960"/>
        <v>0.000833333333333333-0.00408087042910526i</v>
      </c>
      <c r="M3259" t="str">
        <f t="shared" si="961"/>
        <v>0.005-0.00143594264296859i</v>
      </c>
      <c r="N3259">
        <f t="shared" si="962"/>
        <v>14.106007894478864</v>
      </c>
      <c r="O3259">
        <f t="shared" si="963"/>
        <v>28.142766140365527</v>
      </c>
      <c r="P3259" s="3">
        <f t="shared" si="964"/>
        <v>-28.142766140365527</v>
      </c>
      <c r="Q3259" s="3">
        <f t="shared" si="965"/>
        <v>-165.89399210552114</v>
      </c>
      <c r="R3259">
        <f t="shared" si="966"/>
        <v>14.106007894478864</v>
      </c>
      <c r="S3259">
        <f t="shared" si="967"/>
        <v>197.56962590176235</v>
      </c>
      <c r="T3259">
        <f t="shared" si="950"/>
        <v>-28.142766140365527</v>
      </c>
    </row>
    <row r="3260" spans="1:20" x14ac:dyDescent="0.25">
      <c r="A3260">
        <f t="shared" si="951"/>
        <v>1246083.7635792419</v>
      </c>
      <c r="B3260">
        <f t="shared" si="968"/>
        <v>198320.39048018903</v>
      </c>
      <c r="C3260" t="str">
        <f t="shared" si="952"/>
        <v>-0.037744762389334-0.00942762686441172i</v>
      </c>
      <c r="D3260" t="str">
        <f t="shared" si="953"/>
        <v>3.23757238371305-0.962751572639191i</v>
      </c>
      <c r="E3260" t="str">
        <f t="shared" si="954"/>
        <v>-5.19615629010961-33.9989648266266i</v>
      </c>
      <c r="F3260" t="str">
        <f t="shared" si="955"/>
        <v>2.86885682335633-1.09629448407307i</v>
      </c>
      <c r="G3260" t="str">
        <f t="shared" si="956"/>
        <v>0.985891973351555-0.117936382141101i</v>
      </c>
      <c r="H3260" t="str">
        <f t="shared" si="957"/>
        <v>0.0185674445225798-7.39864013225349i</v>
      </c>
      <c r="I3260" t="str">
        <f t="shared" si="958"/>
        <v>-0.0545554772614095-0.143846006533998i</v>
      </c>
      <c r="K3260" t="str">
        <f t="shared" si="959"/>
        <v>0.00169595996634555-0.0020739588724236i</v>
      </c>
      <c r="L3260" t="str">
        <f t="shared" si="960"/>
        <v>0.000833333333333333-0.00406542182616584i</v>
      </c>
      <c r="M3260" t="str">
        <f t="shared" si="961"/>
        <v>0.005-0.00143050671744231i</v>
      </c>
      <c r="N3260">
        <f t="shared" si="962"/>
        <v>14.024007923701475</v>
      </c>
      <c r="O3260">
        <f t="shared" si="963"/>
        <v>28.200040206492972</v>
      </c>
      <c r="P3260" s="3">
        <f t="shared" si="964"/>
        <v>-28.200040206492972</v>
      </c>
      <c r="Q3260" s="3">
        <f t="shared" si="965"/>
        <v>-165.97599207629852</v>
      </c>
      <c r="R3260">
        <f t="shared" si="966"/>
        <v>14.024007923701475</v>
      </c>
      <c r="S3260">
        <f t="shared" si="967"/>
        <v>198.32039048018902</v>
      </c>
      <c r="T3260">
        <f t="shared" si="950"/>
        <v>-28.200040206492972</v>
      </c>
    </row>
    <row r="3261" spans="1:20" x14ac:dyDescent="0.25">
      <c r="A3261">
        <f t="shared" si="951"/>
        <v>1250818.8818808431</v>
      </c>
      <c r="B3261">
        <f t="shared" si="968"/>
        <v>199074.00796401376</v>
      </c>
      <c r="C3261" t="str">
        <f t="shared" si="952"/>
        <v>-0.0375099666492921-0.00931177477523765i</v>
      </c>
      <c r="D3261" t="str">
        <f t="shared" si="953"/>
        <v>3.2358682890998-0.965335003588909i</v>
      </c>
      <c r="E3261" t="str">
        <f t="shared" si="954"/>
        <v>-5.18799851418167-33.8544181385149i</v>
      </c>
      <c r="F3261" t="str">
        <f t="shared" si="955"/>
        <v>2.86854867031164-1.0947105964653i</v>
      </c>
      <c r="G3261" t="str">
        <f t="shared" si="956"/>
        <v>0.98578607555601-0.118371824332865i</v>
      </c>
      <c r="H3261" t="str">
        <f t="shared" si="957"/>
        <v>0.0183836863350243-7.37050152891173i</v>
      </c>
      <c r="I3261" t="str">
        <f t="shared" si="958"/>
        <v>-0.0542711880236408-0.143282515168647i</v>
      </c>
      <c r="K3261" t="str">
        <f t="shared" si="959"/>
        <v>0.00169202128776844-0.00206980425320428i</v>
      </c>
      <c r="L3261" t="str">
        <f t="shared" si="960"/>
        <v>0.000833333333333333-0.00405003170568424i</v>
      </c>
      <c r="M3261" t="str">
        <f t="shared" si="961"/>
        <v>0.005-0.00142509137023541i</v>
      </c>
      <c r="N3261">
        <f t="shared" si="962"/>
        <v>13.941728047189656</v>
      </c>
      <c r="O3261">
        <f t="shared" si="963"/>
        <v>28.257346571694658</v>
      </c>
      <c r="P3261" s="3">
        <f t="shared" si="964"/>
        <v>-28.257346571694658</v>
      </c>
      <c r="Q3261" s="3">
        <f t="shared" si="965"/>
        <v>-166.05827195281034</v>
      </c>
      <c r="R3261">
        <f t="shared" si="966"/>
        <v>13.941728047189656</v>
      </c>
      <c r="S3261">
        <f t="shared" si="967"/>
        <v>199.07400796401376</v>
      </c>
      <c r="T3261">
        <f t="shared" si="950"/>
        <v>-28.257346571694658</v>
      </c>
    </row>
    <row r="3262" spans="1:20" x14ac:dyDescent="0.25">
      <c r="A3262">
        <f t="shared" si="951"/>
        <v>1255571.9936319904</v>
      </c>
      <c r="B3262">
        <f t="shared" si="968"/>
        <v>199830.489194277</v>
      </c>
      <c r="C3262" t="str">
        <f t="shared" si="952"/>
        <v>-0.0372764546536005-0.00919680372239567i</v>
      </c>
      <c r="D3262" t="str">
        <f t="shared" si="953"/>
        <v>3.23415303223858-0.967925718490062i</v>
      </c>
      <c r="E3262" t="str">
        <f t="shared" si="954"/>
        <v>-5.17986949968011-33.7105463273888i</v>
      </c>
      <c r="F3262" t="str">
        <f t="shared" si="955"/>
        <v>2.86823823780425-1.09314190119474i</v>
      </c>
      <c r="G3262" t="str">
        <f t="shared" si="956"/>
        <v>0.985679394415702-0.118808778463535i</v>
      </c>
      <c r="H3262" t="str">
        <f t="shared" si="957"/>
        <v>0.01820167171523-7.34247060336696i</v>
      </c>
      <c r="I3262" t="str">
        <f t="shared" si="958"/>
        <v>-0.0539890201108244-0.142721137658311i</v>
      </c>
      <c r="K3262" t="str">
        <f t="shared" si="959"/>
        <v>0.00168808449071502-0.00206564977467035i</v>
      </c>
      <c r="L3262" t="str">
        <f t="shared" si="960"/>
        <v>0.000833333333333333-0.00403469984626841i</v>
      </c>
      <c r="M3262" t="str">
        <f t="shared" si="961"/>
        <v>0.005-0.00141969652344632i</v>
      </c>
      <c r="N3262">
        <f t="shared" si="962"/>
        <v>13.859169430942188</v>
      </c>
      <c r="O3262">
        <f t="shared" si="963"/>
        <v>28.31468554959843</v>
      </c>
      <c r="P3262" s="3">
        <f t="shared" si="964"/>
        <v>-28.31468554959843</v>
      </c>
      <c r="Q3262" s="3">
        <f t="shared" si="965"/>
        <v>-166.14083056905781</v>
      </c>
      <c r="R3262">
        <f t="shared" si="966"/>
        <v>13.859169430942188</v>
      </c>
      <c r="S3262">
        <f t="shared" si="967"/>
        <v>199.83048919427699</v>
      </c>
      <c r="T3262">
        <f t="shared" si="950"/>
        <v>-28.31468554959843</v>
      </c>
    </row>
    <row r="3263" spans="1:20" x14ac:dyDescent="0.25">
      <c r="A3263">
        <f t="shared" si="951"/>
        <v>1260343.1672077919</v>
      </c>
      <c r="B3263">
        <f t="shared" si="968"/>
        <v>200589.84505321525</v>
      </c>
      <c r="C3263" t="str">
        <f t="shared" si="952"/>
        <v>-0.0370442183405103-0.00908270962909433i</v>
      </c>
      <c r="D3263" t="str">
        <f t="shared" si="953"/>
        <v>3.23242655293108-0.970523689668115i</v>
      </c>
      <c r="E3263" t="str">
        <f t="shared" si="954"/>
        <v>-5.17176939405774-33.5673451576637i</v>
      </c>
      <c r="F3263" t="str">
        <f t="shared" si="955"/>
        <v>2.86792550947874-1.09158836952145i</v>
      </c>
      <c r="G3263" t="str">
        <f t="shared" si="956"/>
        <v>0.985571924310029-0.119247248697214i</v>
      </c>
      <c r="H3263" t="str">
        <f t="shared" si="957"/>
        <v>0.0180213857373525-7.31454693751495i</v>
      </c>
      <c r="I3263" t="str">
        <f t="shared" si="958"/>
        <v>-0.0537089572233603-0.142161865467896i</v>
      </c>
      <c r="K3263" t="str">
        <f t="shared" si="959"/>
        <v>0.00168414968513466-0.00206149539693023i</v>
      </c>
      <c r="L3263" t="str">
        <f t="shared" si="960"/>
        <v>0.000833333333333333-0.00401942602736443i</v>
      </c>
      <c r="M3263" t="str">
        <f t="shared" si="961"/>
        <v>0.005-0.00141432209946834i</v>
      </c>
      <c r="N3263">
        <f t="shared" si="962"/>
        <v>13.776333248339938</v>
      </c>
      <c r="O3263">
        <f t="shared" si="963"/>
        <v>28.372057450649272</v>
      </c>
      <c r="P3263" s="3">
        <f t="shared" si="964"/>
        <v>-28.372057450649272</v>
      </c>
      <c r="Q3263" s="3">
        <f t="shared" si="965"/>
        <v>-166.22366675166006</v>
      </c>
      <c r="R3263">
        <f t="shared" si="966"/>
        <v>13.776333248339938</v>
      </c>
      <c r="S3263">
        <f t="shared" si="967"/>
        <v>200.58984505321524</v>
      </c>
      <c r="T3263">
        <f t="shared" si="950"/>
        <v>-28.372057450649272</v>
      </c>
    </row>
    <row r="3264" spans="1:20" x14ac:dyDescent="0.25">
      <c r="A3264">
        <f t="shared" si="951"/>
        <v>1265132.4712431815</v>
      </c>
      <c r="B3264">
        <f t="shared" si="968"/>
        <v>201352.08646441746</v>
      </c>
      <c r="C3264" t="str">
        <f t="shared" si="952"/>
        <v>-0.0368132497379304-0.00896948843435715i</v>
      </c>
      <c r="D3264" t="str">
        <f t="shared" si="953"/>
        <v>3.2306887908387-0.973128888989955i</v>
      </c>
      <c r="E3264" t="str">
        <f t="shared" si="954"/>
        <v>-5.16369833645537-33.4248104294132i</v>
      </c>
      <c r="F3264" t="str">
        <f t="shared" si="955"/>
        <v>2.86761046886992-1.09004997285636i</v>
      </c>
      <c r="G3264" t="str">
        <f t="shared" si="956"/>
        <v>0.985463659580685-0.119687239196703i</v>
      </c>
      <c r="H3264" t="str">
        <f t="shared" si="957"/>
        <v>0.0178428135840759-7.28673011494513i</v>
      </c>
      <c r="I3264" t="str">
        <f t="shared" si="958"/>
        <v>-0.0534309831849755-0.141604690098346i</v>
      </c>
      <c r="K3264" t="str">
        <f t="shared" si="959"/>
        <v>0.00168021698078107-0.00205734108135268i</v>
      </c>
      <c r="L3264" t="str">
        <f t="shared" si="960"/>
        <v>0.000833333333333333-0.00400421002925327i</v>
      </c>
      <c r="M3264" t="str">
        <f t="shared" si="961"/>
        <v>0.005-0.00140896802098858i</v>
      </c>
      <c r="N3264">
        <f t="shared" si="962"/>
        <v>13.693220679933262</v>
      </c>
      <c r="O3264">
        <f t="shared" si="963"/>
        <v>28.42946258212227</v>
      </c>
      <c r="P3264" s="3">
        <f t="shared" si="964"/>
        <v>-28.42946258212227</v>
      </c>
      <c r="Q3264" s="3">
        <f t="shared" si="965"/>
        <v>-166.30677932006674</v>
      </c>
      <c r="R3264">
        <f t="shared" si="966"/>
        <v>13.693220679933262</v>
      </c>
      <c r="S3264">
        <f t="shared" si="967"/>
        <v>201.35208646441745</v>
      </c>
      <c r="T3264">
        <f t="shared" si="950"/>
        <v>-28.42946258212227</v>
      </c>
    </row>
    <row r="3265" spans="1:20" x14ac:dyDescent="0.25">
      <c r="A3265">
        <f t="shared" si="951"/>
        <v>1269939.9746339056</v>
      </c>
      <c r="B3265">
        <f t="shared" si="968"/>
        <v>202117.22439298226</v>
      </c>
      <c r="C3265" t="str">
        <f t="shared" si="952"/>
        <v>-0.0365835409622257-0.00885713609255i</v>
      </c>
      <c r="D3265" t="str">
        <f t="shared" si="953"/>
        <v>3.22893968548503-0.975741287859948i</v>
      </c>
      <c r="E3265" t="str">
        <f t="shared" si="954"/>
        <v>-5.15565645788363-33.2829379779932i</v>
      </c>
      <c r="F3265" t="str">
        <f t="shared" si="955"/>
        <v>2.86729309940229-1.08852668276015i</v>
      </c>
      <c r="G3265" t="str">
        <f t="shared" si="956"/>
        <v>0.985354594531439-0.120128754123327i</v>
      </c>
      <c r="H3265" t="str">
        <f t="shared" si="957"/>
        <v>0.0176659405459148-7.25901972093282i</v>
      </c>
      <c r="I3265" t="str">
        <f t="shared" si="958"/>
        <v>-0.0531550819417601-0.141049603086473i</v>
      </c>
      <c r="K3265" t="str">
        <f t="shared" si="959"/>
        <v>0.00167628648719964-0.00205318679056295i</v>
      </c>
      <c r="L3265" t="str">
        <f t="shared" si="960"/>
        <v>0.000833333333333333-0.00398905163304768i</v>
      </c>
      <c r="M3265" t="str">
        <f t="shared" si="961"/>
        <v>0.005-0.00140363421098683i</v>
      </c>
      <c r="N3265">
        <f t="shared" si="962"/>
        <v>13.60983291323447</v>
      </c>
      <c r="O3265">
        <f t="shared" si="963"/>
        <v>28.486901248134796</v>
      </c>
      <c r="P3265" s="3">
        <f t="shared" si="964"/>
        <v>-28.486901248134796</v>
      </c>
      <c r="Q3265" s="3">
        <f t="shared" si="965"/>
        <v>-166.39016708676553</v>
      </c>
      <c r="R3265">
        <f t="shared" si="966"/>
        <v>13.60983291323447</v>
      </c>
      <c r="S3265">
        <f t="shared" si="967"/>
        <v>202.11722439298225</v>
      </c>
      <c r="T3265">
        <f t="shared" si="950"/>
        <v>-28.486901248134796</v>
      </c>
    </row>
    <row r="3266" spans="1:20" x14ac:dyDescent="0.25">
      <c r="A3266">
        <f t="shared" si="951"/>
        <v>1274765.7465375145</v>
      </c>
      <c r="B3266">
        <f t="shared" si="968"/>
        <v>202885.26984567559</v>
      </c>
      <c r="C3266" t="str">
        <f t="shared" si="952"/>
        <v>-0.0363550842170277-0.00874564857291942i</v>
      </c>
      <c r="D3266" t="str">
        <f t="shared" si="953"/>
        <v>3.22717917625862-0.978360857216016i</v>
      </c>
      <c r="E3266" t="str">
        <f t="shared" si="954"/>
        <v>-5.14764388140404-33.141723673669i</v>
      </c>
      <c r="F3266" t="str">
        <f t="shared" si="955"/>
        <v>2.86697338438938-1.08701847094223i</v>
      </c>
      <c r="G3266" t="str">
        <f t="shared" si="956"/>
        <v>0.985244723427926-0.120571797636743i</v>
      </c>
      <c r="H3266" t="str">
        <f t="shared" si="957"/>
        <v>0.0174907520205229-7.23141534243142i</v>
      </c>
      <c r="I3266" t="str">
        <f t="shared" si="958"/>
        <v>-0.0528812375612139-0.140496596004766i</v>
      </c>
      <c r="K3266" t="str">
        <f t="shared" si="959"/>
        <v>0.00167235831371487-0.00204903248843873i</v>
      </c>
      <c r="L3266" t="str">
        <f t="shared" si="960"/>
        <v>0.000833333333333333-0.00397395062068907i</v>
      </c>
      <c r="M3266" t="str">
        <f t="shared" si="961"/>
        <v>0.005-0.00139832059273444i</v>
      </c>
      <c r="N3266">
        <f t="shared" si="962"/>
        <v>13.526171142508105</v>
      </c>
      <c r="O3266">
        <f t="shared" si="963"/>
        <v>28.544373749658742</v>
      </c>
      <c r="P3266" s="3">
        <f t="shared" si="964"/>
        <v>-28.544373749658742</v>
      </c>
      <c r="Q3266" s="3">
        <f t="shared" si="965"/>
        <v>-166.4738288574919</v>
      </c>
      <c r="R3266">
        <f t="shared" si="966"/>
        <v>13.526171142508105</v>
      </c>
      <c r="S3266">
        <f t="shared" si="967"/>
        <v>202.88526984567559</v>
      </c>
      <c r="T3266">
        <f t="shared" si="950"/>
        <v>-28.544373749658742</v>
      </c>
    </row>
    <row r="3267" spans="1:20" x14ac:dyDescent="0.25">
      <c r="A3267">
        <f t="shared" si="951"/>
        <v>1279609.8563743569</v>
      </c>
      <c r="B3267">
        <f t="shared" si="968"/>
        <v>203656.23387108915</v>
      </c>
      <c r="C3267" t="str">
        <f t="shared" si="952"/>
        <v>-0.03612787179205-0.00863502185914467i</v>
      </c>
      <c r="D3267" t="str">
        <f t="shared" si="953"/>
        <v>3.22540720241546-0.980987567525573i</v>
      </c>
      <c r="E3267" t="str">
        <f t="shared" si="954"/>
        <v>-5.13966072230381-33.0011634212455i</v>
      </c>
      <c r="F3267" t="str">
        <f t="shared" si="955"/>
        <v>2.86665130703306-1.08552530925945i</v>
      </c>
      <c r="G3267" t="str">
        <f t="shared" si="956"/>
        <v>0.985134040497432-0.121016373894759i</v>
      </c>
      <c r="H3267" t="str">
        <f t="shared" si="957"/>
        <v>0.0173172335120082-7.20391656806467i</v>
      </c>
      <c r="I3267" t="str">
        <f t="shared" si="958"/>
        <v>-0.0526094342312895-0.139945660461215i</v>
      </c>
      <c r="K3267" t="str">
        <f t="shared" si="959"/>
        <v>0.00166843256941781-0.00204487814010588i</v>
      </c>
      <c r="L3267" t="str">
        <f t="shared" si="960"/>
        <v>0.000833333333333333-0.00395890677494428i</v>
      </c>
      <c r="M3267" t="str">
        <f t="shared" si="961"/>
        <v>0.005-0.00139302708979323i</v>
      </c>
      <c r="N3267">
        <f t="shared" si="962"/>
        <v>13.44223656856758</v>
      </c>
      <c r="O3267">
        <f t="shared" si="963"/>
        <v>28.601880384534418</v>
      </c>
      <c r="P3267" s="3">
        <f t="shared" si="964"/>
        <v>-28.601880384534418</v>
      </c>
      <c r="Q3267" s="3">
        <f t="shared" si="965"/>
        <v>-166.55776343143242</v>
      </c>
      <c r="R3267">
        <f t="shared" si="966"/>
        <v>13.44223656856758</v>
      </c>
      <c r="S3267">
        <f t="shared" si="967"/>
        <v>203.65623387108914</v>
      </c>
      <c r="T3267">
        <f t="shared" si="950"/>
        <v>-28.601880384534418</v>
      </c>
    </row>
    <row r="3268" spans="1:20" x14ac:dyDescent="0.25">
      <c r="A3268">
        <f t="shared" si="951"/>
        <v>1284472.3738285794</v>
      </c>
      <c r="B3268">
        <f t="shared" si="968"/>
        <v>204430.12755979929</v>
      </c>
      <c r="C3268" t="str">
        <f t="shared" si="952"/>
        <v>-0.0359018960619253-0.00852525194890169i</v>
      </c>
      <c r="D3268" t="str">
        <f t="shared" si="953"/>
        <v>3.2236237030819-0.983621388781714i</v>
      </c>
      <c r="E3268" t="str">
        <f t="shared" si="954"/>
        <v>-5.1317070882684-32.8612531597051i</v>
      </c>
      <c r="F3268" t="str">
        <f t="shared" si="955"/>
        <v>2.86632685042309-1.08404716971512i</v>
      </c>
      <c r="G3268" t="str">
        <f t="shared" si="956"/>
        <v>0.985022539928678-0.121462487053138i</v>
      </c>
      <c r="H3268" t="str">
        <f t="shared" si="957"/>
        <v>0.0171453706302545-7.17652298811891i</v>
      </c>
      <c r="I3268" t="str">
        <f t="shared" si="958"/>
        <v>-0.052339656259456-0.13939678809914i</v>
      </c>
      <c r="K3268" t="str">
        <f t="shared" si="959"/>
        <v>0.00166450936315358-0.0020407237119341i</v>
      </c>
      <c r="L3268" t="str">
        <f t="shared" si="960"/>
        <v>0.000833333333333333-0.00394391987940254i</v>
      </c>
      <c r="M3268" t="str">
        <f t="shared" si="961"/>
        <v>0.005-0.00138775362601437i</v>
      </c>
      <c r="N3268">
        <f t="shared" si="962"/>
        <v>13.358030398568673</v>
      </c>
      <c r="O3268">
        <f t="shared" si="963"/>
        <v>28.65942144748238</v>
      </c>
      <c r="P3268" s="3">
        <f t="shared" si="964"/>
        <v>-28.65942144748238</v>
      </c>
      <c r="Q3268" s="3">
        <f t="shared" si="965"/>
        <v>-166.64196960143133</v>
      </c>
      <c r="R3268">
        <f t="shared" si="966"/>
        <v>13.358030398568673</v>
      </c>
      <c r="S3268">
        <f t="shared" si="967"/>
        <v>204.4301275597993</v>
      </c>
      <c r="T3268">
        <f t="shared" si="950"/>
        <v>-28.65942144748238</v>
      </c>
    </row>
    <row r="3269" spans="1:20" x14ac:dyDescent="0.25">
      <c r="A3269">
        <f t="shared" si="951"/>
        <v>1289353.368849128</v>
      </c>
      <c r="B3269">
        <f t="shared" si="968"/>
        <v>205206.96204452653</v>
      </c>
      <c r="C3269" t="str">
        <f t="shared" si="952"/>
        <v>-0.0356771494850442-0.0084163348534397i</v>
      </c>
      <c r="D3269" t="str">
        <f t="shared" si="953"/>
        <v>3.22182861725728-0.986262290499092i</v>
      </c>
      <c r="E3269" t="str">
        <f t="shared" si="954"/>
        <v>-5.12378307955066-32.7219888618458i</v>
      </c>
      <c r="F3269" t="str">
        <f t="shared" si="955"/>
        <v>2.86599999753629-1.08258402445778i</v>
      </c>
      <c r="G3269" t="str">
        <f t="shared" si="956"/>
        <v>0.984910215871607-0.121910141265406i</v>
      </c>
      <c r="H3269" t="str">
        <f t="shared" si="957"/>
        <v>0.0169751490902492-7.14923419453547i</v>
      </c>
      <c r="I3269" t="str">
        <f t="shared" si="958"/>
        <v>-0.0520718880717604-0.138849970597002i</v>
      </c>
      <c r="K3269" t="str">
        <f t="shared" si="959"/>
        <v>0.00166058880350899-0.00203656917153233i</v>
      </c>
      <c r="L3269" t="str">
        <f t="shared" si="960"/>
        <v>0.000833333333333333-0.00392898971847235i</v>
      </c>
      <c r="M3269" t="str">
        <f t="shared" si="961"/>
        <v>0.005-0.00138250012553733i</v>
      </c>
      <c r="N3269">
        <f t="shared" si="962"/>
        <v>13.273553845809118</v>
      </c>
      <c r="O3269">
        <f t="shared" si="963"/>
        <v>28.716997230117627</v>
      </c>
      <c r="P3269" s="3">
        <f t="shared" si="964"/>
        <v>-28.716997230117627</v>
      </c>
      <c r="Q3269" s="3">
        <f t="shared" si="965"/>
        <v>-166.72644615419088</v>
      </c>
      <c r="R3269">
        <f t="shared" si="966"/>
        <v>13.273553845809118</v>
      </c>
      <c r="S3269">
        <f t="shared" si="967"/>
        <v>205.20696204452653</v>
      </c>
      <c r="T3269">
        <f t="shared" si="950"/>
        <v>-28.716997230117627</v>
      </c>
    </row>
    <row r="3270" spans="1:20" x14ac:dyDescent="0.25">
      <c r="A3270">
        <f t="shared" si="951"/>
        <v>1294252.911650755</v>
      </c>
      <c r="B3270">
        <f t="shared" si="968"/>
        <v>205986.74850029574</v>
      </c>
      <c r="C3270" t="str">
        <f t="shared" si="952"/>
        <v>-0.0354536246024133-0.00830826659717018i</v>
      </c>
      <c r="D3270" t="str">
        <f t="shared" si="953"/>
        <v>3.22002188381684-0.988910241710065i</v>
      </c>
      <c r="E3270" t="str">
        <f t="shared" si="954"/>
        <v>-5.11588878913575-32.5833665339281i</v>
      </c>
      <c r="F3270" t="str">
        <f t="shared" si="955"/>
        <v>2.86567073123608-1.08113584578011i</v>
      </c>
      <c r="G3270" t="str">
        <f t="shared" si="956"/>
        <v>0.984797062437165-0.122359340682663i</v>
      </c>
      <c r="H3270" t="str">
        <f t="shared" si="957"/>
        <v>0.0168065547114171-7.12204978090309i</v>
      </c>
      <c r="I3270" t="str">
        <f t="shared" si="958"/>
        <v>-0.0518061142119017-0.138305199668241i</v>
      </c>
      <c r="K3270" t="str">
        <f t="shared" si="959"/>
        <v>0.00165667099880016-0.002032414487744i</v>
      </c>
      <c r="L3270" t="str">
        <f t="shared" si="960"/>
        <v>0.000833333333333333-0.00391411607737832i</v>
      </c>
      <c r="M3270" t="str">
        <f t="shared" si="961"/>
        <v>0.005-0.00137726651278873i</v>
      </c>
      <c r="N3270">
        <f t="shared" si="962"/>
        <v>13.188808129527217</v>
      </c>
      <c r="O3270">
        <f t="shared" si="963"/>
        <v>28.774608020962127</v>
      </c>
      <c r="P3270" s="3">
        <f t="shared" si="964"/>
        <v>-28.774608020962127</v>
      </c>
      <c r="Q3270" s="3">
        <f t="shared" si="965"/>
        <v>-166.81119187047278</v>
      </c>
      <c r="R3270">
        <f t="shared" si="966"/>
        <v>13.188808129527217</v>
      </c>
      <c r="S3270">
        <f t="shared" si="967"/>
        <v>205.98674850029573</v>
      </c>
      <c r="T3270">
        <f t="shared" si="950"/>
        <v>-28.774608020962127</v>
      </c>
    </row>
    <row r="3271" spans="1:20" x14ac:dyDescent="0.25">
      <c r="A3271">
        <f t="shared" si="951"/>
        <v>1299171.0727150277</v>
      </c>
      <c r="B3271">
        <f t="shared" si="968"/>
        <v>206769.49814459687</v>
      </c>
      <c r="C3271" t="str">
        <f t="shared" si="952"/>
        <v>-0.0352313140365167-0.00820104321726621i</v>
      </c>
      <c r="D3271" t="str">
        <f t="shared" si="953"/>
        <v>3.21820344151455-0.991565210960623i</v>
      </c>
      <c r="E3271" t="str">
        <f t="shared" si="954"/>
        <v>-5.10802430290362-32.4453822153211i</v>
      </c>
      <c r="F3271" t="str">
        <f t="shared" si="955"/>
        <v>2.86533903427169-1.07970260611773i</v>
      </c>
      <c r="G3271" t="str">
        <f t="shared" si="956"/>
        <v>0.984683073697084-0.12281008945338i</v>
      </c>
      <c r="H3271" t="str">
        <f t="shared" si="957"/>
        <v>0.01663957341696-7.09496934245028i</v>
      </c>
      <c r="I3271" t="str">
        <f t="shared" si="958"/>
        <v>-0.0515423193403081-0.137762467061091i</v>
      </c>
      <c r="K3271" t="str">
        <f t="shared" si="959"/>
        <v>0.00165275605706022-0.00202825963064213i</v>
      </c>
      <c r="L3271" t="str">
        <f t="shared" si="960"/>
        <v>0.000833333333333333-0.00389929874215812i</v>
      </c>
      <c r="M3271" t="str">
        <f t="shared" si="961"/>
        <v>0.005-0.0013720527124813i</v>
      </c>
      <c r="N3271">
        <f t="shared" si="962"/>
        <v>13.103794474703022</v>
      </c>
      <c r="O3271">
        <f t="shared" si="963"/>
        <v>28.832254105459448</v>
      </c>
      <c r="P3271" s="3">
        <f t="shared" si="964"/>
        <v>-28.832254105459448</v>
      </c>
      <c r="Q3271" s="3">
        <f t="shared" si="965"/>
        <v>-166.89620552529698</v>
      </c>
      <c r="R3271">
        <f t="shared" si="966"/>
        <v>13.103794474703022</v>
      </c>
      <c r="S3271">
        <f t="shared" si="967"/>
        <v>206.76949814459687</v>
      </c>
      <c r="T3271">
        <f t="shared" si="950"/>
        <v>-28.832254105459448</v>
      </c>
    </row>
    <row r="3272" spans="1:20" x14ac:dyDescent="0.25">
      <c r="A3272">
        <f t="shared" si="951"/>
        <v>1304107.9227913448</v>
      </c>
      <c r="B3272">
        <f t="shared" si="968"/>
        <v>207555.22223754635</v>
      </c>
      <c r="C3272" t="str">
        <f t="shared" si="952"/>
        <v>-0.035010210490199-0.00809466076327674i</v>
      </c>
      <c r="D3272" t="str">
        <f t="shared" si="953"/>
        <v>3.21637322898617-0.994227166306526i</v>
      </c>
      <c r="E3272" t="str">
        <f t="shared" si="954"/>
        <v>-5.10018969978726-32.3080319781584i</v>
      </c>
      <c r="F3272" t="str">
        <f t="shared" si="955"/>
        <v>2.86500488927772-1.07828427804811i</v>
      </c>
      <c r="G3272" t="str">
        <f t="shared" si="956"/>
        <v>0.98456824368367-0.123262391723197i</v>
      </c>
      <c r="H3272" t="str">
        <f t="shared" si="957"/>
        <v>0.0164741912332026-7.06799247603788i</v>
      </c>
      <c r="I3272" t="str">
        <f t="shared" si="958"/>
        <v>-0.0512804882332265-0.137221764558416i</v>
      </c>
      <c r="K3272" t="str">
        <f t="shared" si="959"/>
        <v>0.00164884408602716-0.00202410457152426i</v>
      </c>
      <c r="L3272" t="str">
        <f t="shared" si="960"/>
        <v>0.000833333333333333-0.00388453749965942i</v>
      </c>
      <c r="M3272" t="str">
        <f t="shared" si="961"/>
        <v>0.005-0.00136685864961278i</v>
      </c>
      <c r="N3272">
        <f t="shared" si="962"/>
        <v>13.018514111862373</v>
      </c>
      <c r="O3272">
        <f t="shared" si="963"/>
        <v>28.889935765986987</v>
      </c>
      <c r="P3272" s="3">
        <f t="shared" si="964"/>
        <v>-28.889935765986987</v>
      </c>
      <c r="Q3272" s="3">
        <f t="shared" si="965"/>
        <v>-166.98148588813763</v>
      </c>
      <c r="R3272">
        <f t="shared" si="966"/>
        <v>13.018514111862373</v>
      </c>
      <c r="S3272">
        <f t="shared" si="967"/>
        <v>207.55522223754636</v>
      </c>
      <c r="T3272">
        <f t="shared" si="950"/>
        <v>-28.889935765986987</v>
      </c>
    </row>
    <row r="3273" spans="1:20" x14ac:dyDescent="0.25">
      <c r="A3273">
        <f t="shared" si="951"/>
        <v>1309063.532897952</v>
      </c>
      <c r="B3273">
        <f t="shared" si="968"/>
        <v>208343.93208204902</v>
      </c>
      <c r="C3273" t="str">
        <f t="shared" si="952"/>
        <v>-0.0347903067455471-0.00798911529674883i</v>
      </c>
      <c r="D3273" t="str">
        <f t="shared" si="953"/>
        <v>3.21453118475205-0.9968960753092i</v>
      </c>
      <c r="E3273" t="str">
        <f t="shared" si="954"/>
        <v>-5.09238505192845-32.1713119269926i</v>
      </c>
      <c r="F3273" t="str">
        <f t="shared" si="955"/>
        <v>2.86466827877329-1.07688083428934i</v>
      </c>
      <c r="G3273" t="str">
        <f t="shared" si="956"/>
        <v>0.984452566389583-0.123716251634726i</v>
      </c>
      <c r="H3273" t="str">
        <f t="shared" si="957"/>
        <v>0.0163103942889446-7.04111878015159i</v>
      </c>
      <c r="I3273" t="str">
        <f t="shared" si="958"/>
        <v>-0.0510206057818135-0.136683083977532i</v>
      </c>
      <c r="K3273" t="str">
        <f t="shared" si="959"/>
        <v>0.00164493519313164-0.00201994928290716i</v>
      </c>
      <c r="L3273" t="str">
        <f t="shared" si="960"/>
        <v>0.000833333333333333-0.00386983213753677i</v>
      </c>
      <c r="M3273" t="str">
        <f t="shared" si="961"/>
        <v>0.005-0.00136168424946481i</v>
      </c>
      <c r="N3273">
        <f t="shared" si="962"/>
        <v>12.932968276881496</v>
      </c>
      <c r="O3273">
        <f t="shared" si="963"/>
        <v>28.947653281871467</v>
      </c>
      <c r="P3273" s="3">
        <f t="shared" si="964"/>
        <v>-28.947653281871467</v>
      </c>
      <c r="Q3273" s="3">
        <f t="shared" si="965"/>
        <v>-167.0670317231185</v>
      </c>
      <c r="R3273">
        <f t="shared" si="966"/>
        <v>12.932968276881496</v>
      </c>
      <c r="S3273">
        <f t="shared" si="967"/>
        <v>208.34393208204904</v>
      </c>
      <c r="T3273">
        <f t="shared" si="950"/>
        <v>-28.947653281871467</v>
      </c>
    </row>
    <row r="3274" spans="1:20" x14ac:dyDescent="0.25">
      <c r="A3274">
        <f t="shared" si="951"/>
        <v>1314037.9743229644</v>
      </c>
      <c r="B3274">
        <f t="shared" si="968"/>
        <v>209135.63902396083</v>
      </c>
      <c r="C3274" t="str">
        <f t="shared" si="952"/>
        <v>-0.0345715956627959-0.00788440289086386i</v>
      </c>
      <c r="D3274" t="str">
        <f t="shared" si="953"/>
        <v>3.2126772472204-0.999571905031871i</v>
      </c>
      <c r="E3274" t="str">
        <f t="shared" si="954"/>
        <v>-5.08461042483035-32.0352181984587i</v>
      </c>
      <c r="F3274" t="str">
        <f t="shared" si="955"/>
        <v>2.86432918516162-1.07549224769906i</v>
      </c>
      <c r="G3274" t="str">
        <f t="shared" si="956"/>
        <v>0.984336035767614-0.124171673327345i</v>
      </c>
      <c r="H3274" t="str">
        <f t="shared" si="957"/>
        <v>0.0161481688148174-7.01434785489448i</v>
      </c>
      <c r="I3274" t="str">
        <f t="shared" si="958"/>
        <v>-0.0507626569912396-0.136146417170042i</v>
      </c>
      <c r="K3274" t="str">
        <f t="shared" si="959"/>
        <v>0.00164102948548498-0.00201579373852149i</v>
      </c>
      <c r="L3274" t="str">
        <f t="shared" si="960"/>
        <v>0.000833333333333333-0.00385518244424863i</v>
      </c>
      <c r="M3274" t="str">
        <f t="shared" si="961"/>
        <v>0.005-0.00135652943760192i</v>
      </c>
      <c r="N3274">
        <f t="shared" si="962"/>
        <v>12.847158210793282</v>
      </c>
      <c r="O3274">
        <f t="shared" si="963"/>
        <v>29.005406929401495</v>
      </c>
      <c r="P3274" s="3">
        <f t="shared" si="964"/>
        <v>-29.005406929401495</v>
      </c>
      <c r="Q3274" s="3">
        <f t="shared" si="965"/>
        <v>-167.15284178920672</v>
      </c>
      <c r="R3274">
        <f t="shared" si="966"/>
        <v>12.847158210793282</v>
      </c>
      <c r="S3274">
        <f t="shared" si="967"/>
        <v>209.13563902396083</v>
      </c>
      <c r="T3274">
        <f t="shared" si="950"/>
        <v>-29.005406929401495</v>
      </c>
    </row>
    <row r="3275" spans="1:20" x14ac:dyDescent="0.25">
      <c r="A3275">
        <f t="shared" si="951"/>
        <v>1319031.3186253917</v>
      </c>
      <c r="B3275">
        <f t="shared" si="968"/>
        <v>209930.35445225189</v>
      </c>
      <c r="C3275" t="str">
        <f t="shared" si="952"/>
        <v>-0.0343540701792336-0.00778051963008372i</v>
      </c>
      <c r="D3275" t="str">
        <f t="shared" si="953"/>
        <v>3.21081135469022-1.00225462203551i</v>
      </c>
      <c r="E3275" t="str">
        <f t="shared" si="954"/>
        <v>-5.07686587750598-31.8997469609377i</v>
      </c>
      <c r="F3275" t="str">
        <f t="shared" si="955"/>
        <v>2.86398759072922-1.07411849127318i</v>
      </c>
      <c r="G3275" t="str">
        <f t="shared" si="956"/>
        <v>0.984218645730474-0.124628660936983i</v>
      </c>
      <c r="H3275" t="str">
        <f t="shared" si="957"/>
        <v>0.0159875011426473-6.98767930197972i</v>
      </c>
      <c r="I3275" t="str">
        <f t="shared" si="958"/>
        <v>-0.0505066269797933-0.135611756021665i</v>
      </c>
      <c r="K3275" t="str">
        <f t="shared" si="959"/>
        <v>0.00163712706986713-0.00201163791330614i</v>
      </c>
      <c r="L3275" t="str">
        <f t="shared" si="960"/>
        <v>0.000833333333333333-0.00384058820905422i</v>
      </c>
      <c r="M3275" t="str">
        <f t="shared" si="961"/>
        <v>0.005-0.00135139413987041i</v>
      </c>
      <c r="N3275">
        <f t="shared" si="962"/>
        <v>12.761085159597144</v>
      </c>
      <c r="O3275">
        <f t="shared" si="963"/>
        <v>29.063196981842971</v>
      </c>
      <c r="P3275" s="3">
        <f t="shared" si="964"/>
        <v>-29.063196981842971</v>
      </c>
      <c r="Q3275" s="3">
        <f t="shared" si="965"/>
        <v>-167.23891484040286</v>
      </c>
      <c r="R3275">
        <f t="shared" si="966"/>
        <v>12.761085159597144</v>
      </c>
      <c r="S3275">
        <f t="shared" si="967"/>
        <v>209.93035445225189</v>
      </c>
      <c r="T3275">
        <f t="shared" si="950"/>
        <v>-29.063196981842971</v>
      </c>
    </row>
    <row r="3276" spans="1:20" x14ac:dyDescent="0.25">
      <c r="A3276">
        <f t="shared" si="951"/>
        <v>1324043.6376361684</v>
      </c>
      <c r="B3276">
        <f t="shared" si="968"/>
        <v>210728.08979917047</v>
      </c>
      <c r="C3276" t="str">
        <f t="shared" si="952"/>
        <v>-0.0341377233081269-0.00767746160980736i</v>
      </c>
      <c r="D3276" t="str">
        <f t="shared" si="953"/>
        <v>3.20893344535456-1.0049441923749i</v>
      </c>
      <c r="E3276" t="str">
        <f t="shared" si="954"/>
        <v>-5.0691514626256-31.7648944142271i</v>
      </c>
      <c r="F3276" t="str">
        <f t="shared" si="955"/>
        <v>2.86364347764535-1.07275953814481i</v>
      </c>
      <c r="G3276" t="str">
        <f t="shared" si="956"/>
        <v>0.984100390150573-0.125087218595917i</v>
      </c>
      <c r="H3276" t="str">
        <f t="shared" si="957"/>
        <v>0.0158283777048239-6.96111272472314i</v>
      </c>
      <c r="I3276" t="str">
        <f t="shared" si="958"/>
        <v>-0.0502525009779998-0.135079092452066i</v>
      </c>
      <c r="K3276" t="str">
        <f t="shared" si="959"/>
        <v>0.00163322805271477-0.00200748178340254i</v>
      </c>
      <c r="L3276" t="str">
        <f t="shared" si="960"/>
        <v>0.000833333333333333-0.00382604922201057i</v>
      </c>
      <c r="M3276" t="str">
        <f t="shared" si="961"/>
        <v>0.005-0.00134627828239731i</v>
      </c>
      <c r="N3276">
        <f t="shared" si="962"/>
        <v>12.674750374066718</v>
      </c>
      <c r="O3276">
        <f t="shared" si="963"/>
        <v>29.1210237094527</v>
      </c>
      <c r="P3276" s="3">
        <f t="shared" si="964"/>
        <v>-29.1210237094527</v>
      </c>
      <c r="Q3276" s="3">
        <f t="shared" si="965"/>
        <v>-167.32524962593328</v>
      </c>
      <c r="R3276">
        <f t="shared" si="966"/>
        <v>12.674750374066718</v>
      </c>
      <c r="S3276">
        <f t="shared" si="967"/>
        <v>210.72808979917048</v>
      </c>
      <c r="T3276">
        <f t="shared" si="950"/>
        <v>-29.1210237094527</v>
      </c>
    </row>
    <row r="3277" spans="1:20" x14ac:dyDescent="0.25">
      <c r="A3277">
        <f t="shared" si="951"/>
        <v>1329075.0034591858</v>
      </c>
      <c r="B3277">
        <f t="shared" si="968"/>
        <v>211528.85654040732</v>
      </c>
      <c r="C3277" t="str">
        <f t="shared" si="952"/>
        <v>-0.0339225481376532-0.0075752249360418i</v>
      </c>
      <c r="D3277" t="str">
        <f t="shared" si="953"/>
        <v>3.20704345730375-1.00764058159466i</v>
      </c>
      <c r="E3277" t="str">
        <f t="shared" si="954"/>
        <v>-5.06146722665853-31.6306567892139i</v>
      </c>
      <c r="F3277" t="str">
        <f t="shared" si="955"/>
        <v>2.86329682796139-1.07141536158301i</v>
      </c>
      <c r="G3277" t="str">
        <f t="shared" si="956"/>
        <v>0.983981262859797-0.125547350432559i</v>
      </c>
      <c r="H3277" t="str">
        <f t="shared" si="957"/>
        <v>0.015670785033675-6.93464772803607i</v>
      </c>
      <c r="I3277" t="str">
        <f t="shared" si="958"/>
        <v>-0.0500002643277404-0.134548418414699i</v>
      </c>
      <c r="K3277" t="str">
        <f t="shared" si="959"/>
        <v>0.00162933254010959-0.00200332532614874i</v>
      </c>
      <c r="L3277" t="str">
        <f t="shared" si="960"/>
        <v>0.000833333333333333-0.0038115652739695i</v>
      </c>
      <c r="M3277" t="str">
        <f t="shared" si="961"/>
        <v>0.005-0.00134118179158927i</v>
      </c>
      <c r="N3277">
        <f t="shared" si="962"/>
        <v>12.588155109566429</v>
      </c>
      <c r="O3277">
        <f t="shared" si="963"/>
        <v>29.178887379492831</v>
      </c>
      <c r="P3277" s="3">
        <f t="shared" si="964"/>
        <v>-29.178887379492831</v>
      </c>
      <c r="Q3277" s="3">
        <f t="shared" si="965"/>
        <v>-167.41184489043357</v>
      </c>
      <c r="R3277">
        <f t="shared" si="966"/>
        <v>12.588155109566429</v>
      </c>
      <c r="S3277">
        <f t="shared" si="967"/>
        <v>211.5288565404073</v>
      </c>
      <c r="T3277">
        <f t="shared" si="950"/>
        <v>-29.178887379492831</v>
      </c>
    </row>
    <row r="3278" spans="1:20" x14ac:dyDescent="0.25">
      <c r="A3278">
        <f t="shared" si="951"/>
        <v>1334125.4884723306</v>
      </c>
      <c r="B3278">
        <f t="shared" si="968"/>
        <v>212332.66619526086</v>
      </c>
      <c r="C3278" t="str">
        <f t="shared" si="952"/>
        <v>-0.0337085378298411-0.00747380572507742i</v>
      </c>
      <c r="D3278" t="str">
        <f t="shared" si="953"/>
        <v>3.20514132852861-1.01034375472524i</v>
      </c>
      <c r="E3278" t="str">
        <f t="shared" si="954"/>
        <v>-5.05381321001489-31.4970303475502i</v>
      </c>
      <c r="F3278" t="str">
        <f t="shared" si="955"/>
        <v>2.8629476236101-1.07008593499164i</v>
      </c>
      <c r="G3278" t="str">
        <f t="shared" si="956"/>
        <v>0.983861257649292-0.126009060571235i</v>
      </c>
      <c r="H3278" t="str">
        <f t="shared" si="957"/>
        <v>0.0155147097608441-6.90828391841794i</v>
      </c>
      <c r="I3278" t="str">
        <f t="shared" si="958"/>
        <v>-0.0497499024813824-0.134019725896627i</v>
      </c>
      <c r="K3278" t="str">
        <f t="shared" si="959"/>
        <v>0.00162544063776643-0.00199916852007333i</v>
      </c>
      <c r="L3278" t="str">
        <f t="shared" si="960"/>
        <v>0.000833333333333333-0.00379713615657451i</v>
      </c>
      <c r="M3278" t="str">
        <f t="shared" si="961"/>
        <v>0.005-0.00133610459413157i</v>
      </c>
      <c r="N3278">
        <f t="shared" si="962"/>
        <v>12.501300625860836</v>
      </c>
      <c r="O3278">
        <f t="shared" si="963"/>
        <v>29.236788256246456</v>
      </c>
      <c r="P3278" s="3">
        <f t="shared" si="964"/>
        <v>-29.236788256246456</v>
      </c>
      <c r="Q3278" s="3">
        <f t="shared" si="965"/>
        <v>-167.49869937413916</v>
      </c>
      <c r="R3278">
        <f t="shared" si="966"/>
        <v>12.501300625860836</v>
      </c>
      <c r="S3278">
        <f t="shared" si="967"/>
        <v>212.33266619526086</v>
      </c>
      <c r="T3278">
        <f t="shared" si="950"/>
        <v>-29.236788256246456</v>
      </c>
    </row>
    <row r="3279" spans="1:20" x14ac:dyDescent="0.25">
      <c r="A3279">
        <f t="shared" si="951"/>
        <v>1339195.1653285257</v>
      </c>
      <c r="B3279">
        <f t="shared" si="968"/>
        <v>213139.53032680287</v>
      </c>
      <c r="C3279" t="str">
        <f t="shared" si="952"/>
        <v>-0.033495685619529-0.00737320010318103i</v>
      </c>
      <c r="D3279" t="str">
        <f t="shared" si="953"/>
        <v>3.20322699692382-1.01305367627895i</v>
      </c>
      <c r="E3279" t="str">
        <f t="shared" si="954"/>
        <v>-5.04618944718183-31.3640113813367i</v>
      </c>
      <c r="F3279" t="str">
        <f t="shared" si="955"/>
        <v>2.86259584640509-1.06877123190815i</v>
      </c>
      <c r="G3279" t="str">
        <f t="shared" si="956"/>
        <v>0.983740368269243-0.126472353131968i</v>
      </c>
      <c r="H3279" t="str">
        <f t="shared" si="957"/>
        <v>0.0153601386166773-6.88202090394924i</v>
      </c>
      <c r="I3279" t="str">
        <f t="shared" si="958"/>
        <v>-0.0495014010009142-0.133493006918371i</v>
      </c>
      <c r="K3279" t="str">
        <f t="shared" si="959"/>
        <v>0.00162155245102176-0.00199501134488927i</v>
      </c>
      <c r="L3279" t="str">
        <f t="shared" si="960"/>
        <v>0.000833333333333333-0.00378276166225793i</v>
      </c>
      <c r="M3279" t="str">
        <f t="shared" si="961"/>
        <v>0.005-0.00133104661698701i</v>
      </c>
      <c r="N3279">
        <f t="shared" si="962"/>
        <v>12.414188186934553</v>
      </c>
      <c r="O3279">
        <f t="shared" si="963"/>
        <v>29.294726601031236</v>
      </c>
      <c r="P3279" s="3">
        <f t="shared" si="964"/>
        <v>-29.294726601031236</v>
      </c>
      <c r="Q3279" s="3">
        <f t="shared" si="965"/>
        <v>-167.58581181306545</v>
      </c>
      <c r="R3279">
        <f t="shared" si="966"/>
        <v>12.414188186934553</v>
      </c>
      <c r="S3279">
        <f t="shared" si="967"/>
        <v>213.13953032680286</v>
      </c>
      <c r="T3279">
        <f t="shared" si="950"/>
        <v>-29.294726601031236</v>
      </c>
    </row>
    <row r="3280" spans="1:20" x14ac:dyDescent="0.25">
      <c r="A3280">
        <f t="shared" si="951"/>
        <v>1344284.1069567739</v>
      </c>
      <c r="B3280">
        <f t="shared" si="968"/>
        <v>213949.46054204472</v>
      </c>
      <c r="C3280" t="str">
        <f t="shared" si="952"/>
        <v>-0.0332839848133279-0.00727340420629341i</v>
      </c>
      <c r="D3280" t="str">
        <f t="shared" si="953"/>
        <v>3.20130040029138-1.01577031024606i</v>
      </c>
      <c r="E3280" t="str">
        <f t="shared" si="954"/>
        <v>-5.03859596685901-31.2315962128055i</v>
      </c>
      <c r="F3280" t="str">
        <f t="shared" si="955"/>
        <v>2.86224147804013-1.06747122600239i</v>
      </c>
      <c r="G3280" t="str">
        <f t="shared" si="956"/>
        <v>0.983618588428651-0.126937232230261i</v>
      </c>
      <c r="H3280" t="str">
        <f t="shared" si="957"/>
        <v>0.0152070584296112-6.85585829428425i</v>
      </c>
      <c r="I3280" t="str">
        <f t="shared" si="958"/>
        <v>-0.0492547455570875-0.132968253533741i</v>
      </c>
      <c r="K3280" t="str">
        <f t="shared" si="959"/>
        <v>0.00161766808482207-0.00199085378148744i</v>
      </c>
      <c r="L3280" t="str">
        <f t="shared" si="960"/>
        <v>0.000833333333333333-0.00376844158423783i</v>
      </c>
      <c r="M3280" t="str">
        <f t="shared" si="961"/>
        <v>0.005-0.00132600778739491i</v>
      </c>
      <c r="N3280">
        <f t="shared" si="962"/>
        <v>12.326819060807139</v>
      </c>
      <c r="O3280">
        <f t="shared" si="963"/>
        <v>29.352702672215052</v>
      </c>
      <c r="P3280" s="3">
        <f t="shared" si="964"/>
        <v>-29.352702672215052</v>
      </c>
      <c r="Q3280" s="3">
        <f t="shared" si="965"/>
        <v>-167.67318093919286</v>
      </c>
      <c r="R3280">
        <f t="shared" si="966"/>
        <v>12.326819060807139</v>
      </c>
      <c r="S3280">
        <f t="shared" si="967"/>
        <v>213.94946054204473</v>
      </c>
      <c r="T3280">
        <f t="shared" si="950"/>
        <v>-29.352702672215052</v>
      </c>
    </row>
    <row r="3281" spans="1:20" x14ac:dyDescent="0.25">
      <c r="A3281">
        <f t="shared" si="951"/>
        <v>1349392.3865632098</v>
      </c>
      <c r="B3281">
        <f t="shared" si="968"/>
        <v>214762.4684921045</v>
      </c>
      <c r="C3281" t="str">
        <f t="shared" si="952"/>
        <v>-0.0330734287885967-0.00717441417974016i</v>
      </c>
      <c r="D3281" t="str">
        <f t="shared" si="953"/>
        <v>3.1993614763439-1.01849362009072i</v>
      </c>
      <c r="E3281" t="str">
        <f t="shared" si="954"/>
        <v>-5.03103279209012-31.0997811940092i</v>
      </c>
      <c r="F3281" t="str">
        <f t="shared" si="955"/>
        <v>2.86188450008849-1.0661858910754i</v>
      </c>
      <c r="G3281" t="str">
        <f t="shared" si="956"/>
        <v>0.983495911795115-0.127403701976867i</v>
      </c>
      <c r="H3281" t="str">
        <f t="shared" si="957"/>
        <v>0.0150554561255688-6.82979570064399i</v>
      </c>
      <c r="I3281" t="str">
        <f t="shared" si="958"/>
        <v>-0.0490099219285668-0.132445457829676i</v>
      </c>
      <c r="K3281" t="str">
        <f t="shared" si="959"/>
        <v>0.00161378764371244-0.00198669581193014i</v>
      </c>
      <c r="L3281" t="str">
        <f t="shared" si="960"/>
        <v>0.000833333333333333-0.00375417571651506i</v>
      </c>
      <c r="M3281" t="str">
        <f t="shared" si="961"/>
        <v>0.005-0.00132098803287001i</v>
      </c>
      <c r="N3281">
        <f t="shared" si="962"/>
        <v>12.239194519354328</v>
      </c>
      <c r="O3281">
        <f t="shared" si="963"/>
        <v>29.410716725231254</v>
      </c>
      <c r="P3281" s="3">
        <f t="shared" si="964"/>
        <v>-29.410716725231254</v>
      </c>
      <c r="Q3281" s="3">
        <f t="shared" si="965"/>
        <v>-167.76080548064567</v>
      </c>
      <c r="R3281">
        <f t="shared" si="966"/>
        <v>12.239194519354328</v>
      </c>
      <c r="S3281">
        <f t="shared" si="967"/>
        <v>214.76246849210449</v>
      </c>
      <c r="T3281">
        <f t="shared" si="950"/>
        <v>-29.410716725231254</v>
      </c>
    </row>
    <row r="3282" spans="1:20" x14ac:dyDescent="0.25">
      <c r="A3282">
        <f t="shared" si="951"/>
        <v>1354520.0776321499</v>
      </c>
      <c r="B3282">
        <f t="shared" si="968"/>
        <v>215578.56587237449</v>
      </c>
      <c r="C3282" t="str">
        <f t="shared" si="952"/>
        <v>-0.0328640109924314-0.00707622617795175i</v>
      </c>
      <c r="D3282" t="str">
        <f t="shared" si="953"/>
        <v>3.19741016270832-1.0212235687471i</v>
      </c>
      <c r="E3282" t="str">
        <f t="shared" si="954"/>
        <v>-5.0234999403923-30.9685627065128i</v>
      </c>
      <c r="F3282" t="str">
        <f t="shared" si="955"/>
        <v>2.86152489400233-1.06491520105823i</v>
      </c>
      <c r="G3282" t="str">
        <f t="shared" si="956"/>
        <v>0.983372331994609-0.127871766477566i</v>
      </c>
      <c r="H3282" t="str">
        <f t="shared" si="957"/>
        <v>0.0149053187273596-6.8038327358091i</v>
      </c>
      <c r="I3282" t="str">
        <f t="shared" si="958"/>
        <v>-0.0487669160010852-0.131924611926084i</v>
      </c>
      <c r="K3282" t="str">
        <f t="shared" si="959"/>
        <v>0.00160991123182523-0.00198253741944445i</v>
      </c>
      <c r="L3282" t="str">
        <f t="shared" si="960"/>
        <v>0.000833333333333333-0.00373996385387037i</v>
      </c>
      <c r="M3282" t="str">
        <f t="shared" si="961"/>
        <v>0.005-0.00131598728120144i</v>
      </c>
      <c r="N3282">
        <f t="shared" si="962"/>
        <v>12.151315838128596</v>
      </c>
      <c r="O3282">
        <f t="shared" si="963"/>
        <v>29.468769012593281</v>
      </c>
      <c r="P3282" s="3">
        <f t="shared" si="964"/>
        <v>-29.468769012593281</v>
      </c>
      <c r="Q3282" s="3">
        <f t="shared" si="965"/>
        <v>-167.8486841618714</v>
      </c>
      <c r="R3282">
        <f t="shared" si="966"/>
        <v>12.151315838128596</v>
      </c>
      <c r="S3282">
        <f t="shared" si="967"/>
        <v>215.5785658723745</v>
      </c>
      <c r="T3282">
        <f t="shared" si="950"/>
        <v>-29.468769012593281</v>
      </c>
    </row>
    <row r="3283" spans="1:20" x14ac:dyDescent="0.25">
      <c r="A3283">
        <f t="shared" si="951"/>
        <v>1359667.2539271521</v>
      </c>
      <c r="B3283">
        <f t="shared" si="968"/>
        <v>216397.76442268951</v>
      </c>
      <c r="C3283" t="str">
        <f t="shared" si="952"/>
        <v>-0.0326557249406603-0.00697883636419346i</v>
      </c>
      <c r="D3283" t="str">
        <f t="shared" si="953"/>
        <v>3.19544639692934-1.02396011861541i</v>
      </c>
      <c r="E3283" t="str">
        <f t="shared" si="954"/>
        <v>-5.01599742388234-30.8379371610907i</v>
      </c>
      <c r="F3283" t="str">
        <f t="shared" si="955"/>
        <v>2.86116264111206-1.06365913001068i</v>
      </c>
      <c r="G3283" t="str">
        <f t="shared" si="956"/>
        <v>0.983247842611261-0.128341429832933i</v>
      </c>
      <c r="H3283" t="str">
        <f t="shared" si="957"/>
        <v>0.0147566333540835-6.77796901411289i</v>
      </c>
      <c r="I3283" t="str">
        <f t="shared" si="958"/>
        <v>-0.0485257137666062-0.131405707975683i</v>
      </c>
      <c r="K3283" t="str">
        <f t="shared" si="959"/>
        <v>0.00160603895286876-0.00197837858841528i</v>
      </c>
      <c r="L3283" t="str">
        <f t="shared" si="960"/>
        <v>0.000833333333333333-0.00372580579186129i</v>
      </c>
      <c r="M3283" t="str">
        <f t="shared" si="961"/>
        <v>0.005-0.00131100546045173i</v>
      </c>
      <c r="N3283">
        <f t="shared" si="962"/>
        <v>12.063184296183238</v>
      </c>
      <c r="O3283">
        <f t="shared" si="963"/>
        <v>29.526859783910588</v>
      </c>
      <c r="P3283" s="3">
        <f t="shared" si="964"/>
        <v>-29.526859783910588</v>
      </c>
      <c r="Q3283" s="3">
        <f t="shared" si="965"/>
        <v>-167.93681570381676</v>
      </c>
      <c r="R3283">
        <f t="shared" si="966"/>
        <v>12.063184296183238</v>
      </c>
      <c r="S3283">
        <f t="shared" si="967"/>
        <v>216.39776442268951</v>
      </c>
      <c r="T3283">
        <f t="shared" si="950"/>
        <v>-29.526859783910588</v>
      </c>
    </row>
    <row r="3284" spans="1:20" x14ac:dyDescent="0.25">
      <c r="A3284">
        <f t="shared" si="951"/>
        <v>1364833.9894920753</v>
      </c>
      <c r="B3284">
        <f t="shared" si="968"/>
        <v>217220.07592749572</v>
      </c>
      <c r="C3284" t="str">
        <f t="shared" si="952"/>
        <v>-0.0324485642168525-0.00688224091030392i</v>
      </c>
      <c r="D3284" t="str">
        <f t="shared" si="953"/>
        <v>3.19347011647308-1.0267032315579i</v>
      </c>
      <c r="E3284" t="str">
        <f t="shared" si="954"/>
        <v>-5.0085252494014-30.7079009974244i</v>
      </c>
      <c r="F3284" t="str">
        <f t="shared" si="955"/>
        <v>2.8607977226256-1.0624176521201i</v>
      </c>
      <c r="G3284" t="str">
        <f t="shared" si="956"/>
        <v>0.983122437187129-0.128812696138107i</v>
      </c>
      <c r="H3284" t="str">
        <f t="shared" si="957"/>
        <v>0.0146093872205414-6.75220415143427i</v>
      </c>
      <c r="I3284" t="str">
        <f t="shared" si="958"/>
        <v>-0.0482863013224922-0.130888738163838i</v>
      </c>
      <c r="K3284" t="str">
        <f t="shared" si="959"/>
        <v>0.00160217091011621-0.0019742193043785i</v>
      </c>
      <c r="L3284" t="str">
        <f t="shared" si="960"/>
        <v>0.000833333333333333-0.00371170132681937i</v>
      </c>
      <c r="M3284" t="str">
        <f t="shared" si="961"/>
        <v>0.005-0.00130604249895569i</v>
      </c>
      <c r="N3284">
        <f t="shared" si="962"/>
        <v>11.974801175895692</v>
      </c>
      <c r="O3284">
        <f t="shared" si="963"/>
        <v>29.584989285904072</v>
      </c>
      <c r="P3284" s="3">
        <f t="shared" si="964"/>
        <v>-29.584989285904072</v>
      </c>
      <c r="Q3284" s="3">
        <f t="shared" si="965"/>
        <v>-168.02519882410431</v>
      </c>
      <c r="R3284">
        <f t="shared" si="966"/>
        <v>11.974801175895692</v>
      </c>
      <c r="S3284">
        <f t="shared" si="967"/>
        <v>217.22007592749571</v>
      </c>
      <c r="T3284">
        <f t="shared" si="950"/>
        <v>-29.584989285904072</v>
      </c>
    </row>
    <row r="3285" spans="1:20" x14ac:dyDescent="0.25">
      <c r="A3285">
        <f t="shared" si="951"/>
        <v>1370020.3586521451</v>
      </c>
      <c r="B3285">
        <f t="shared" si="968"/>
        <v>218045.5122160202</v>
      </c>
      <c r="C3285" t="str">
        <f t="shared" si="952"/>
        <v>-0.0322425224713371-0.00678643599644623i</v>
      </c>
      <c r="D3285" t="str">
        <f t="shared" si="953"/>
        <v>3.19148125873084-1.02945286889499i</v>
      </c>
      <c r="E3285" t="str">
        <f t="shared" si="954"/>
        <v>-5.00108341863568-30.5784506838071i</v>
      </c>
      <c r="F3285" t="str">
        <f t="shared" si="955"/>
        <v>2.86043011962792-1.0611907417002i</v>
      </c>
      <c r="G3285" t="str">
        <f t="shared" si="956"/>
        <v>0.98299610922198-0.129285569482556i</v>
      </c>
      <c r="H3285" t="str">
        <f t="shared" si="957"/>
        <v>0.0144635676366493-6.72653776519086i</v>
      </c>
      <c r="I3285" t="str">
        <f t="shared" si="958"/>
        <v>-0.0480486648706821-0.130373694708416i</v>
      </c>
      <c r="K3285" t="str">
        <f t="shared" si="959"/>
        <v>0.00159830720639462-0.00197005955401372i</v>
      </c>
      <c r="L3285" t="str">
        <f t="shared" si="960"/>
        <v>0.000833333333333333-0.00369765025584716i</v>
      </c>
      <c r="M3285" t="str">
        <f t="shared" si="961"/>
        <v>0.005-0.00130109832531948i</v>
      </c>
      <c r="N3285">
        <f t="shared" si="962"/>
        <v>11.886167762797754</v>
      </c>
      <c r="O3285">
        <f t="shared" si="963"/>
        <v>29.643157762421453</v>
      </c>
      <c r="P3285" s="3">
        <f t="shared" si="964"/>
        <v>-29.643157762421453</v>
      </c>
      <c r="Q3285" s="3">
        <f t="shared" si="965"/>
        <v>-168.11383223720225</v>
      </c>
      <c r="R3285">
        <f t="shared" si="966"/>
        <v>11.886167762797754</v>
      </c>
      <c r="S3285">
        <f t="shared" si="967"/>
        <v>218.0455122160202</v>
      </c>
      <c r="T3285">
        <f t="shared" si="950"/>
        <v>-29.643157762421453</v>
      </c>
    </row>
    <row r="3286" spans="1:20" x14ac:dyDescent="0.25">
      <c r="A3286">
        <f t="shared" si="951"/>
        <v>1375226.4360150232</v>
      </c>
      <c r="B3286">
        <f t="shared" si="968"/>
        <v>218874.08516244107</v>
      </c>
      <c r="C3286" t="str">
        <f t="shared" si="952"/>
        <v>-0.0320375934202306-0.00669141781086383i</v>
      </c>
      <c r="D3286" t="str">
        <f t="shared" si="953"/>
        <v>3.18947976102276-1.03220899140126i</v>
      </c>
      <c r="E3286" t="str">
        <f t="shared" si="954"/>
        <v>-4.9936719282358-30.4495827168492i</v>
      </c>
      <c r="F3286" t="str">
        <f t="shared" si="955"/>
        <v>2.86005981308019-1.05997837318974i</v>
      </c>
      <c r="G3286" t="str">
        <f t="shared" si="956"/>
        <v>0.982868852173067-0.129760053949838i</v>
      </c>
      <c r="H3286" t="str">
        <f t="shared" si="957"/>
        <v>0.0143191620068571-6.70096947433204i</v>
      </c>
      <c r="I3286" t="str">
        <f t="shared" si="958"/>
        <v>-0.0478127907168694-0.129860569859617i</v>
      </c>
      <c r="K3286" t="str">
        <f t="shared" si="959"/>
        <v>0.00159444794407383-0.00196589932513706i</v>
      </c>
      <c r="L3286" t="str">
        <f t="shared" si="960"/>
        <v>0.000833333333333333-0.00368365237681525i</v>
      </c>
      <c r="M3286" t="str">
        <f t="shared" si="961"/>
        <v>0.005-0.00129617286841949i</v>
      </c>
      <c r="N3286">
        <f t="shared" si="962"/>
        <v>11.797285345400837</v>
      </c>
      <c r="O3286">
        <f t="shared" si="963"/>
        <v>29.701365454453597</v>
      </c>
      <c r="P3286" s="3">
        <f t="shared" si="964"/>
        <v>-29.701365454453597</v>
      </c>
      <c r="Q3286" s="3">
        <f t="shared" si="965"/>
        <v>-168.20271465459916</v>
      </c>
      <c r="R3286">
        <f t="shared" si="966"/>
        <v>11.797285345400837</v>
      </c>
      <c r="S3286">
        <f t="shared" si="967"/>
        <v>218.87408516244108</v>
      </c>
      <c r="T3286">
        <f t="shared" si="950"/>
        <v>-29.701365454453597</v>
      </c>
    </row>
    <row r="3287" spans="1:20" x14ac:dyDescent="0.25">
      <c r="A3287">
        <f t="shared" si="951"/>
        <v>1380452.2964718803</v>
      </c>
      <c r="B3287">
        <f t="shared" si="968"/>
        <v>219705.80668605835</v>
      </c>
      <c r="C3287" t="str">
        <f t="shared" si="952"/>
        <v>-0.0318337708444775-0.00659718254965004i</v>
      </c>
      <c r="D3287" t="str">
        <f t="shared" si="953"/>
        <v>3.18746556060167-1.03497155930157i</v>
      </c>
      <c r="E3287" t="str">
        <f t="shared" si="954"/>
        <v>-4.98629076993344-30.3212936211889i</v>
      </c>
      <c r="F3287" t="str">
        <f t="shared" si="955"/>
        <v>2.85968678381923-1.05878052115134i</v>
      </c>
      <c r="G3287" t="str">
        <f t="shared" si="956"/>
        <v>0.982740659454904-0.130236153617358i</v>
      </c>
      <c r="H3287" t="str">
        <f t="shared" si="957"/>
        <v>0.0141761578295731-6.67549889933217i</v>
      </c>
      <c r="I3287" t="str">
        <f t="shared" si="958"/>
        <v>-0.0475786652696934-0.129349355899825i</v>
      </c>
      <c r="K3287" t="str">
        <f t="shared" si="959"/>
        <v>0.00159059322505582-0.0019617386066937i</v>
      </c>
      <c r="L3287" t="str">
        <f t="shared" si="960"/>
        <v>0.000833333333333333-0.00366970748835949i</v>
      </c>
      <c r="M3287" t="str">
        <f t="shared" si="961"/>
        <v>0.005-0.00129126605740136i</v>
      </c>
      <c r="N3287">
        <f t="shared" si="962"/>
        <v>11.708155215029336</v>
      </c>
      <c r="O3287">
        <f t="shared" si="963"/>
        <v>29.759612600150042</v>
      </c>
      <c r="P3287" s="3">
        <f t="shared" si="964"/>
        <v>-29.759612600150042</v>
      </c>
      <c r="Q3287" s="3">
        <f t="shared" si="965"/>
        <v>-168.29184478497066</v>
      </c>
      <c r="R3287">
        <f t="shared" si="966"/>
        <v>11.708155215029336</v>
      </c>
      <c r="S3287">
        <f t="shared" si="967"/>
        <v>219.70580668605834</v>
      </c>
      <c r="T3287">
        <f t="shared" si="950"/>
        <v>-29.759612600150042</v>
      </c>
    </row>
    <row r="3288" spans="1:20" x14ac:dyDescent="0.25">
      <c r="A3288">
        <f t="shared" si="951"/>
        <v>1385698.0151984736</v>
      </c>
      <c r="B3288">
        <f t="shared" si="968"/>
        <v>220540.68875146538</v>
      </c>
      <c r="C3288" t="str">
        <f t="shared" si="952"/>
        <v>-0.0316310485888995-0.00650372641652368i</v>
      </c>
      <c r="D3288" t="str">
        <f t="shared" si="953"/>
        <v>3.18543859465704-1.03774053226713i</v>
      </c>
      <c r="E3288" t="str">
        <f t="shared" si="954"/>
        <v>-4.9789399306552-30.1935799492053i</v>
      </c>
      <c r="F3288" t="str">
        <f t="shared" si="955"/>
        <v>2.85931101255687-1.05759716027023i</v>
      </c>
      <c r="G3288" t="str">
        <f t="shared" si="956"/>
        <v>0.982611524439047-0.130713872556128i</v>
      </c>
      <c r="H3288" t="str">
        <f t="shared" si="957"/>
        <v>0.0140345426965912-6.65012566218366i</v>
      </c>
      <c r="I3288" t="str">
        <f t="shared" si="958"/>
        <v>-0.0473462750399323-0.128840045143457i</v>
      </c>
      <c r="K3288" t="str">
        <f t="shared" si="959"/>
        <v>0.00158674315076387-0.00195757738875031i</v>
      </c>
      <c r="L3288" t="str">
        <f t="shared" si="960"/>
        <v>0.000833333333333333-0.00365581538987795i</v>
      </c>
      <c r="M3288" t="str">
        <f t="shared" si="961"/>
        <v>0.005-0.00128637782167898i</v>
      </c>
      <c r="N3288">
        <f t="shared" si="962"/>
        <v>11.618778665652059</v>
      </c>
      <c r="O3288">
        <f t="shared" si="963"/>
        <v>29.817899434835248</v>
      </c>
      <c r="P3288" s="3">
        <f t="shared" si="964"/>
        <v>-29.817899434835248</v>
      </c>
      <c r="Q3288" s="3">
        <f t="shared" si="965"/>
        <v>-168.38122133434794</v>
      </c>
      <c r="R3288">
        <f t="shared" si="966"/>
        <v>11.618778665652059</v>
      </c>
      <c r="S3288">
        <f t="shared" si="967"/>
        <v>220.54068875146538</v>
      </c>
      <c r="T3288">
        <f t="shared" si="950"/>
        <v>-29.817899434835248</v>
      </c>
    </row>
    <row r="3289" spans="1:20" x14ac:dyDescent="0.25">
      <c r="A3289">
        <f t="shared" si="951"/>
        <v>1390963.6676562277</v>
      </c>
      <c r="B3289">
        <f t="shared" si="968"/>
        <v>221378.74336872096</v>
      </c>
      <c r="C3289" t="str">
        <f t="shared" si="952"/>
        <v>-0.0314294205612559-0.00641104562261413i</v>
      </c>
      <c r="D3289" t="str">
        <f t="shared" si="953"/>
        <v>3.18339880031879-1.04051586941158i</v>
      </c>
      <c r="E3289" t="str">
        <f t="shared" si="954"/>
        <v>-4.97161939263451-30.0664382807357i</v>
      </c>
      <c r="F3289" t="str">
        <f t="shared" si="955"/>
        <v>2.85893247987925-1.05642826535296i</v>
      </c>
      <c r="G3289" t="str">
        <f t="shared" si="956"/>
        <v>0.982481440453862-0.131193214830516i</v>
      </c>
      <c r="H3289" t="str">
        <f t="shared" si="957"/>
        <v>0.0138943042925242-6.62484938639031i</v>
      </c>
      <c r="I3289" t="str">
        <f t="shared" si="958"/>
        <v>-0.0471156066397036-0.128332629936807i</v>
      </c>
      <c r="K3289" t="str">
        <f t="shared" si="959"/>
        <v>0.00158289782213199-0.0019534156624874i</v>
      </c>
      <c r="L3289" t="str">
        <f t="shared" si="960"/>
        <v>0.000833333333333333-0.00364197588152815i</v>
      </c>
      <c r="M3289" t="str">
        <f t="shared" si="961"/>
        <v>0.005-0.00128150809093343i</v>
      </c>
      <c r="N3289">
        <f t="shared" si="962"/>
        <v>11.529156993715446</v>
      </c>
      <c r="O3289">
        <f t="shared" si="963"/>
        <v>29.876226191024735</v>
      </c>
      <c r="P3289" s="3">
        <f t="shared" si="964"/>
        <v>-29.876226191024735</v>
      </c>
      <c r="Q3289" s="3">
        <f t="shared" si="965"/>
        <v>-168.47084300628455</v>
      </c>
      <c r="R3289">
        <f t="shared" si="966"/>
        <v>11.529156993715446</v>
      </c>
      <c r="S3289">
        <f t="shared" si="967"/>
        <v>221.37874336872096</v>
      </c>
      <c r="T3289">
        <f t="shared" si="950"/>
        <v>-29.876226191024735</v>
      </c>
    </row>
    <row r="3290" spans="1:20" x14ac:dyDescent="0.25">
      <c r="A3290">
        <f t="shared" si="951"/>
        <v>1396249.3295933213</v>
      </c>
      <c r="B3290">
        <f t="shared" si="968"/>
        <v>222219.98259352209</v>
      </c>
      <c r="C3290" t="str">
        <f t="shared" si="952"/>
        <v>-0.0312288807313143-0.00631913638625687i</v>
      </c>
      <c r="D3290" t="str">
        <f t="shared" si="953"/>
        <v>3.18134611466142-1.04329752928711i</v>
      </c>
      <c r="E3290" t="str">
        <f t="shared" si="954"/>
        <v>-4.96432913352148-29.9398652227958i</v>
      </c>
      <c r="F3290" t="str">
        <f t="shared" si="955"/>
        <v>2.85855116624624-1.05527381132623i</v>
      </c>
      <c r="G3290" t="str">
        <f t="shared" si="956"/>
        <v>0.982350400784312-0.131674184498i</v>
      </c>
      <c r="H3290" t="str">
        <f t="shared" si="957"/>
        <v>0.0137554303942407-6.59966969696046i</v>
      </c>
      <c r="I3290" t="str">
        <f t="shared" si="958"/>
        <v>-0.0468866467816743-0.127827102657896i</v>
      </c>
      <c r="K3290" t="str">
        <f t="shared" si="959"/>
        <v>0.00157905733959451-0.00194925342019139i</v>
      </c>
      <c r="L3290" t="str">
        <f t="shared" si="960"/>
        <v>0.000833333333333333-0.00362818876422409i</v>
      </c>
      <c r="M3290" t="str">
        <f t="shared" si="961"/>
        <v>0.005-0.00127665679511201i</v>
      </c>
      <c r="N3290">
        <f t="shared" si="962"/>
        <v>11.439291497982452</v>
      </c>
      <c r="O3290">
        <f t="shared" si="963"/>
        <v>29.934593098441226</v>
      </c>
      <c r="P3290" s="3">
        <f t="shared" si="964"/>
        <v>-29.934593098441226</v>
      </c>
      <c r="Q3290" s="3">
        <f t="shared" si="965"/>
        <v>-168.56070850201755</v>
      </c>
      <c r="R3290">
        <f t="shared" si="966"/>
        <v>11.439291497982452</v>
      </c>
      <c r="S3290">
        <f t="shared" si="967"/>
        <v>222.21998259352208</v>
      </c>
      <c r="T3290">
        <f t="shared" si="950"/>
        <v>-29.934593098441226</v>
      </c>
    </row>
    <row r="3291" spans="1:20" x14ac:dyDescent="0.25">
      <c r="A3291">
        <f t="shared" si="951"/>
        <v>1401555.0770457759</v>
      </c>
      <c r="B3291">
        <f t="shared" si="968"/>
        <v>223064.41852737748</v>
      </c>
      <c r="C3291" t="str">
        <f t="shared" si="952"/>
        <v>-0.0310294231299297-0.00622799493279512i</v>
      </c>
      <c r="D3291" t="str">
        <f t="shared" si="953"/>
        <v>3.179280474708-1.0460854698805i</v>
      </c>
      <c r="E3291" t="str">
        <f t="shared" si="954"/>
        <v>-4.95706912648974-29.8138574093024i</v>
      </c>
      <c r="F3291" t="str">
        <f t="shared" si="955"/>
        <v>2.85816705199068-1.0541337732355i</v>
      </c>
      <c r="G3291" t="str">
        <f t="shared" si="956"/>
        <v>0.982218398671723-0.132156785608908i</v>
      </c>
      <c r="H3291" t="str">
        <f t="shared" si="957"/>
        <v>0.0136179088703062-6.57458622040035i</v>
      </c>
      <c r="I3291" t="str">
        <f t="shared" si="958"/>
        <v>-0.0466593822782689-0.127323455716321i</v>
      </c>
      <c r="K3291" t="str">
        <f t="shared" si="959"/>
        <v>0.00157522180307563-0.00194509065524671i</v>
      </c>
      <c r="L3291" t="str">
        <f t="shared" si="960"/>
        <v>0.000833333333333333-0.00361445383963349i</v>
      </c>
      <c r="M3291" t="str">
        <f t="shared" si="961"/>
        <v>0.005-0.00127182386442719i</v>
      </c>
      <c r="N3291">
        <f t="shared" si="962"/>
        <v>11.34918347936906</v>
      </c>
      <c r="O3291">
        <f t="shared" si="963"/>
        <v>29.993000384031557</v>
      </c>
      <c r="P3291" s="3">
        <f t="shared" si="964"/>
        <v>-29.993000384031557</v>
      </c>
      <c r="Q3291" s="3">
        <f t="shared" si="965"/>
        <v>-168.65081652063094</v>
      </c>
      <c r="R3291">
        <f t="shared" si="966"/>
        <v>11.34918347936906</v>
      </c>
      <c r="S3291">
        <f t="shared" si="967"/>
        <v>223.06441852737748</v>
      </c>
      <c r="T3291">
        <f t="shared" si="950"/>
        <v>-29.993000384031557</v>
      </c>
    </row>
    <row r="3292" spans="1:20" x14ac:dyDescent="0.25">
      <c r="A3292">
        <f t="shared" si="951"/>
        <v>1406880.98633855</v>
      </c>
      <c r="B3292">
        <f t="shared" si="968"/>
        <v>223912.06331778152</v>
      </c>
      <c r="C3292" t="str">
        <f t="shared" si="952"/>
        <v>-0.0308310418481369-0.00613761749439146i</v>
      </c>
      <c r="D3292" t="str">
        <f t="shared" si="953"/>
        <v>3.17720181743432-1.04887964860937i</v>
      </c>
      <c r="E3292" t="str">
        <f t="shared" si="954"/>
        <v>-4.94983934034166-29.6884115008013i</v>
      </c>
      <c r="F3292" t="str">
        <f t="shared" si="955"/>
        <v>2.85778011731785-1.05300812624381i</v>
      </c>
      <c r="G3292" t="str">
        <f t="shared" si="956"/>
        <v>0.982085427313564-0.132641022206172i</v>
      </c>
      <c r="H3292" t="str">
        <f t="shared" si="957"/>
        <v>0.0134817276804287-6.54959858470743i</v>
      </c>
      <c r="I3292" t="str">
        <f t="shared" si="958"/>
        <v>-0.0464338000408931-0.126821681553107i</v>
      </c>
      <c r="K3292" t="str">
        <f t="shared" si="959"/>
        <v>0.00157139131197925-0.00194092736212763i</v>
      </c>
      <c r="L3292" t="str">
        <f t="shared" si="960"/>
        <v>0.000833333333333333-0.00360077091017482i</v>
      </c>
      <c r="M3292" t="str">
        <f t="shared" si="961"/>
        <v>0.005-0.00126700922935563i</v>
      </c>
      <c r="N3292">
        <f t="shared" si="962"/>
        <v>11.258834240784694</v>
      </c>
      <c r="O3292">
        <f t="shared" si="963"/>
        <v>30.051448271982739</v>
      </c>
      <c r="P3292" s="3">
        <f t="shared" si="964"/>
        <v>-30.051448271982739</v>
      </c>
      <c r="Q3292" s="3">
        <f t="shared" si="965"/>
        <v>-168.74116575921531</v>
      </c>
      <c r="R3292">
        <f t="shared" si="966"/>
        <v>11.258834240784694</v>
      </c>
      <c r="S3292">
        <f t="shared" si="967"/>
        <v>223.91206331778153</v>
      </c>
      <c r="T3292">
        <f t="shared" si="950"/>
        <v>-30.051448271982739</v>
      </c>
    </row>
    <row r="3293" spans="1:20" x14ac:dyDescent="0.25">
      <c r="A3293">
        <f t="shared" si="951"/>
        <v>1412227.1340866366</v>
      </c>
      <c r="B3293">
        <f t="shared" si="968"/>
        <v>224762.9291583891</v>
      </c>
      <c r="C3293" t="str">
        <f t="shared" si="952"/>
        <v>-0.0306337310362502-0.00604800030984675i</v>
      </c>
      <c r="D3293" t="str">
        <f t="shared" si="953"/>
        <v>3.17511007977307-1.05168002231814i</v>
      </c>
      <c r="E3293" t="str">
        <f t="shared" si="954"/>
        <v>-4.94263973961153-29.5635241841966i</v>
      </c>
      <c r="F3293" t="str">
        <f t="shared" si="955"/>
        <v>2.85739034230468-1.05189684563046i</v>
      </c>
      <c r="G3293" t="str">
        <f t="shared" si="956"/>
        <v>0.981951479863222-0.133126898325059i</v>
      </c>
      <c r="H3293" t="str">
        <f t="shared" si="957"/>
        <v>0.0133468748749078-6.52470641936377i</v>
      </c>
      <c r="I3293" t="str">
        <f t="shared" si="958"/>
        <v>-0.0462098870791573-0.126321772640558i</v>
      </c>
      <c r="K3293" t="str">
        <f t="shared" si="959"/>
        <v>0.00156756596517877-0.00193676353639009i</v>
      </c>
      <c r="L3293" t="str">
        <f t="shared" si="960"/>
        <v>0.000833333333333333-0.00358713977901457i</v>
      </c>
      <c r="M3293" t="str">
        <f t="shared" si="961"/>
        <v>0.005-0.00126221282063721i</v>
      </c>
      <c r="N3293">
        <f t="shared" si="962"/>
        <v>11.168245086973513</v>
      </c>
      <c r="O3293">
        <f t="shared" si="963"/>
        <v>30.109936983739019</v>
      </c>
      <c r="P3293" s="3">
        <f t="shared" si="964"/>
        <v>-30.109936983739019</v>
      </c>
      <c r="Q3293" s="3">
        <f t="shared" si="965"/>
        <v>-168.83175491302649</v>
      </c>
      <c r="R3293">
        <f t="shared" si="966"/>
        <v>11.168245086973513</v>
      </c>
      <c r="S3293">
        <f t="shared" si="967"/>
        <v>224.76292915838911</v>
      </c>
      <c r="T3293">
        <f t="shared" si="950"/>
        <v>-30.109936983739019</v>
      </c>
    </row>
    <row r="3294" spans="1:20" x14ac:dyDescent="0.25">
      <c r="A3294">
        <f t="shared" si="951"/>
        <v>1417593.5971961659</v>
      </c>
      <c r="B3294">
        <f t="shared" si="968"/>
        <v>225617.02828919099</v>
      </c>
      <c r="C3294" t="str">
        <f t="shared" si="952"/>
        <v>-0.0304374849029755-0.00595913962442843i</v>
      </c>
      <c r="D3294" t="str">
        <f t="shared" si="953"/>
        <v>3.17300519861814-1.05448654727435i</v>
      </c>
      <c r="E3294" t="str">
        <f t="shared" si="954"/>
        <v>-4.93547028466591-29.4391921724844i</v>
      </c>
      <c r="F3294" t="str">
        <f t="shared" si="955"/>
        <v>2.85699770689924-1.05079990678972i</v>
      </c>
      <c r="G3294" t="str">
        <f t="shared" si="956"/>
        <v>0.981816549429774-0.133614417992917i</v>
      </c>
      <c r="H3294" t="str">
        <f t="shared" si="957"/>
        <v>0.0132133385940892-6.49990935532947i</v>
      </c>
      <c r="I3294" t="str">
        <f t="shared" si="958"/>
        <v>-0.0459876305001083-0.125823721482111i</v>
      </c>
      <c r="K3294" t="str">
        <f t="shared" si="959"/>
        <v>0.00156374586100718-0.00193259917466326i</v>
      </c>
      <c r="L3294" t="str">
        <f t="shared" si="960"/>
        <v>0.000833333333333333-0.00357356025006433i</v>
      </c>
      <c r="M3294" t="str">
        <f t="shared" si="961"/>
        <v>0.005-0.00125743456927397i</v>
      </c>
      <c r="N3294">
        <f t="shared" si="962"/>
        <v>11.077417324359203</v>
      </c>
      <c r="O3294">
        <f t="shared" si="963"/>
        <v>30.168466738018267</v>
      </c>
      <c r="P3294" s="3">
        <f t="shared" si="964"/>
        <v>-30.168466738018267</v>
      </c>
      <c r="Q3294" s="3">
        <f t="shared" si="965"/>
        <v>-168.9225826756408</v>
      </c>
      <c r="R3294">
        <f t="shared" si="966"/>
        <v>11.077417324359203</v>
      </c>
      <c r="S3294">
        <f t="shared" si="967"/>
        <v>225.61702828919098</v>
      </c>
      <c r="T3294">
        <f t="shared" si="950"/>
        <v>-30.168466738018267</v>
      </c>
    </row>
    <row r="3295" spans="1:20" x14ac:dyDescent="0.25">
      <c r="A3295">
        <f t="shared" si="951"/>
        <v>1422980.4528655114</v>
      </c>
      <c r="B3295">
        <f t="shared" si="968"/>
        <v>226474.37299668993</v>
      </c>
      <c r="C3295" t="str">
        <f t="shared" si="952"/>
        <v>-0.0302422977145308-0.00587103168970556i</v>
      </c>
      <c r="D3295" t="str">
        <f t="shared" si="953"/>
        <v>3.17088711082891-1.0572991791647i</v>
      </c>
      <c r="E3295" t="str">
        <f t="shared" si="954"/>
        <v>-4.92833093180277-29.3154122044892i</v>
      </c>
      <c r="F3295" t="str">
        <f t="shared" si="955"/>
        <v>2.85660219092-1.04971728522958i</v>
      </c>
      <c r="G3295" t="str">
        <f t="shared" si="956"/>
        <v>0.981680629077769-0.134103585228901i</v>
      </c>
      <c r="H3295" t="str">
        <f t="shared" si="957"/>
        <v>0.0130811070678213-6.47520702503608i</v>
      </c>
      <c r="I3295" t="str">
        <f t="shared" si="958"/>
        <v>-0.0457670175074682-0.12532752061219i</v>
      </c>
      <c r="K3295" t="str">
        <f t="shared" si="959"/>
        <v>0.00155993109724714-0.0019284342746411i</v>
      </c>
      <c r="L3295" t="str">
        <f t="shared" si="960"/>
        <v>0.000833333333333333-0.00356003212797801i</v>
      </c>
      <c r="M3295" t="str">
        <f t="shared" si="961"/>
        <v>0.005-0.00125267440652916i</v>
      </c>
      <c r="N3295">
        <f t="shared" si="962"/>
        <v>10.986352260890015</v>
      </c>
      <c r="O3295">
        <f t="shared" si="963"/>
        <v>30.227037750829059</v>
      </c>
      <c r="P3295" s="3">
        <f t="shared" si="964"/>
        <v>-30.227037750829059</v>
      </c>
      <c r="Q3295" s="3">
        <f t="shared" si="965"/>
        <v>-169.01364773910998</v>
      </c>
      <c r="R3295">
        <f t="shared" si="966"/>
        <v>10.986352260890015</v>
      </c>
      <c r="S3295">
        <f t="shared" si="967"/>
        <v>226.47437299668994</v>
      </c>
      <c r="T3295">
        <f t="shared" si="950"/>
        <v>-30.227037750829059</v>
      </c>
    </row>
    <row r="3296" spans="1:20" x14ac:dyDescent="0.25">
      <c r="A3296">
        <f t="shared" si="951"/>
        <v>1428387.7785864004</v>
      </c>
      <c r="B3296">
        <f t="shared" si="968"/>
        <v>227334.97561407735</v>
      </c>
      <c r="C3296" t="str">
        <f t="shared" si="952"/>
        <v>-0.0300481637937757-0.0057836727633919i</v>
      </c>
      <c r="D3296" t="str">
        <f t="shared" si="953"/>
        <v>3.16875575323463-1.06011787309126i</v>
      </c>
      <c r="E3296" t="str">
        <f t="shared" si="954"/>
        <v>-4.92122163334791-29.192181044602i</v>
      </c>
      <c r="F3296" t="str">
        <f t="shared" si="955"/>
        <v>2.85620377405512-1.04864895657035i</v>
      </c>
      <c r="G3296" t="str">
        <f t="shared" si="956"/>
        <v>0.981543711826993-0.134594404043712i</v>
      </c>
      <c r="H3296" t="str">
        <f t="shared" si="957"/>
        <v>0.0129501686149176-6.45059906238012i</v>
      </c>
      <c r="I3296" t="str">
        <f t="shared" si="958"/>
        <v>-0.0455480354008743-0.124833162596058i</v>
      </c>
      <c r="K3296" t="str">
        <f t="shared" si="959"/>
        <v>0.00155612177112126-0.00192426883507372i</v>
      </c>
      <c r="L3296" t="str">
        <f t="shared" si="960"/>
        <v>0.000833333333333333-0.00354655521814905i</v>
      </c>
      <c r="M3296" t="str">
        <f t="shared" si="961"/>
        <v>0.005-0.00124793226392624i</v>
      </c>
      <c r="N3296">
        <f t="shared" si="962"/>
        <v>10.895051205886205</v>
      </c>
      <c r="O3296">
        <f t="shared" si="963"/>
        <v>30.285650235488063</v>
      </c>
      <c r="P3296" s="3">
        <f t="shared" si="964"/>
        <v>-30.285650235488063</v>
      </c>
      <c r="Q3296" s="3">
        <f t="shared" si="965"/>
        <v>-169.1049487941138</v>
      </c>
      <c r="R3296">
        <f t="shared" si="966"/>
        <v>10.895051205886205</v>
      </c>
      <c r="S3296">
        <f t="shared" si="967"/>
        <v>227.33497561407736</v>
      </c>
      <c r="T3296">
        <f t="shared" si="950"/>
        <v>-30.285650235488063</v>
      </c>
    </row>
    <row r="3297" spans="1:20" x14ac:dyDescent="0.25">
      <c r="A3297">
        <f t="shared" si="951"/>
        <v>1433815.6521450288</v>
      </c>
      <c r="B3297">
        <f t="shared" si="968"/>
        <v>228198.84852141087</v>
      </c>
      <c r="C3297" t="str">
        <f t="shared" si="952"/>
        <v>-0.029855077519355-0.00569705910919748i</v>
      </c>
      <c r="D3297" t="str">
        <f t="shared" si="953"/>
        <v>3.16661106263889-1.06294258356766i</v>
      </c>
      <c r="E3297" t="str">
        <f t="shared" si="954"/>
        <v>-4.91414233775005-29.0694954825253i</v>
      </c>
      <c r="F3297" t="str">
        <f t="shared" si="955"/>
        <v>2.85580243586196-1.04759489654348i</v>
      </c>
      <c r="G3297" t="str">
        <f t="shared" si="956"/>
        <v>0.981405790652251-0.135086878439325i</v>
      </c>
      <c r="H3297" t="str">
        <f t="shared" si="957"/>
        <v>0.0128205116426211-6.42608510271662i</v>
      </c>
      <c r="I3297" t="str">
        <f t="shared" si="958"/>
        <v>-0.0453306715751333-0.12434064002968i</v>
      </c>
      <c r="K3297" t="str">
        <f t="shared" si="959"/>
        <v>0.00155231797928248-0.00192010285575863i</v>
      </c>
      <c r="L3297" t="str">
        <f t="shared" si="960"/>
        <v>0.000833333333333333-0.00353312932670755i</v>
      </c>
      <c r="M3297" t="str">
        <f t="shared" si="961"/>
        <v>0.005-0.0012432080732479i</v>
      </c>
      <c r="N3297">
        <f t="shared" si="962"/>
        <v>10.803515469889788</v>
      </c>
      <c r="O3297">
        <f t="shared" si="963"/>
        <v>30.344304402636393</v>
      </c>
      <c r="P3297" s="3">
        <f t="shared" si="964"/>
        <v>-30.344304402636393</v>
      </c>
      <c r="Q3297" s="3">
        <f t="shared" si="965"/>
        <v>-169.19648453011021</v>
      </c>
      <c r="R3297">
        <f t="shared" si="966"/>
        <v>10.803515469889788</v>
      </c>
      <c r="S3297">
        <f t="shared" si="967"/>
        <v>228.19884852141087</v>
      </c>
      <c r="T3297">
        <f t="shared" si="950"/>
        <v>-30.344304402636393</v>
      </c>
    </row>
    <row r="3298" spans="1:20" x14ac:dyDescent="0.25">
      <c r="A3298">
        <f t="shared" si="951"/>
        <v>1439264.1516231799</v>
      </c>
      <c r="B3298">
        <f t="shared" si="968"/>
        <v>229066.00414579222</v>
      </c>
      <c r="C3298" t="str">
        <f t="shared" si="952"/>
        <v>-0.0296630333248474-0.00561118699668705i</v>
      </c>
      <c r="D3298" t="str">
        <f t="shared" si="953"/>
        <v>3.16445297582415-1.06577326451533i</v>
      </c>
      <c r="E3298" t="str">
        <f t="shared" si="954"/>
        <v>-4.90709298967282-28.9473523330165i</v>
      </c>
      <c r="F3298" t="str">
        <f t="shared" si="955"/>
        <v>2.85539815576625-1.04655508099013i</v>
      </c>
      <c r="G3298" t="str">
        <f t="shared" si="956"/>
        <v>0.98126685848314-0.135581012408705i</v>
      </c>
      <c r="H3298" t="str">
        <f t="shared" si="957"/>
        <v>0.0126921246460744-6.40166478285266i</v>
      </c>
      <c r="I3298" t="str">
        <f t="shared" si="958"/>
        <v>-0.045114913519472-0.123849945539573i</v>
      </c>
      <c r="K3298" t="str">
        <f t="shared" si="959"/>
        <v>0.00154851981780463-0.00191593633753192i</v>
      </c>
      <c r="L3298" t="str">
        <f t="shared" si="960"/>
        <v>0.000833333333333333-0.00351975426051758i</v>
      </c>
      <c r="M3298" t="str">
        <f t="shared" si="961"/>
        <v>0.005-0.00123850176653507i</v>
      </c>
      <c r="N3298">
        <f t="shared" si="962"/>
        <v>10.711746364516046</v>
      </c>
      <c r="O3298">
        <f t="shared" si="963"/>
        <v>30.403000460257374</v>
      </c>
      <c r="P3298" s="3">
        <f t="shared" si="964"/>
        <v>-30.403000460257374</v>
      </c>
      <c r="Q3298" s="3">
        <f t="shared" si="965"/>
        <v>-169.28825363548395</v>
      </c>
      <c r="R3298">
        <f t="shared" si="966"/>
        <v>10.711746364516046</v>
      </c>
      <c r="S3298">
        <f t="shared" si="967"/>
        <v>229.06600414579222</v>
      </c>
      <c r="T3298">
        <f t="shared" si="950"/>
        <v>-30.403000460257374</v>
      </c>
    </row>
    <row r="3299" spans="1:20" x14ac:dyDescent="0.25">
      <c r="A3299">
        <f t="shared" si="951"/>
        <v>1444733.3553993478</v>
      </c>
      <c r="B3299">
        <f t="shared" si="968"/>
        <v>229936.45496154623</v>
      </c>
      <c r="C3299" t="str">
        <f t="shared" si="952"/>
        <v>-0.0294720256979271-0.00552605270114539i</v>
      </c>
      <c r="D3299" t="str">
        <f t="shared" si="953"/>
        <v>3.1622814295563-1.06860986925965i</v>
      </c>
      <c r="E3299" t="str">
        <f t="shared" si="954"/>
        <v>-4.90007353008683-28.825748435638i</v>
      </c>
      <c r="F3299" t="str">
        <f t="shared" si="955"/>
        <v>2.85499091306157-1.04552948585993i</v>
      </c>
      <c r="G3299" t="str">
        <f t="shared" si="956"/>
        <v>0.98112690820382-0.136076809935541i</v>
      </c>
      <c r="H3299" t="str">
        <f t="shared" si="957"/>
        <v>0.0125649962077915-6.37733774104101i</v>
      </c>
      <c r="I3299" t="str">
        <f t="shared" si="958"/>
        <v>-0.0449007488168022-0.123361071782668i</v>
      </c>
      <c r="K3299" t="str">
        <f t="shared" si="959"/>
        <v>0.00154472738217303-0.00191176928225925i</v>
      </c>
      <c r="L3299" t="str">
        <f t="shared" si="960"/>
        <v>0.000833333333333333-0.00350642982717433i</v>
      </c>
      <c r="M3299" t="str">
        <f t="shared" si="961"/>
        <v>0.005-0.00123381327608594i</v>
      </c>
      <c r="N3299">
        <f t="shared" si="962"/>
        <v>10.61974520230558</v>
      </c>
      <c r="O3299">
        <f t="shared" si="963"/>
        <v>30.461738613693573</v>
      </c>
      <c r="P3299" s="3">
        <f t="shared" si="964"/>
        <v>-30.461738613693573</v>
      </c>
      <c r="Q3299" s="3">
        <f t="shared" si="965"/>
        <v>-169.38025479769442</v>
      </c>
      <c r="R3299">
        <f t="shared" si="966"/>
        <v>10.61974520230558</v>
      </c>
      <c r="S3299">
        <f t="shared" si="967"/>
        <v>229.93645496154622</v>
      </c>
      <c r="T3299">
        <f t="shared" si="950"/>
        <v>-30.461738613693573</v>
      </c>
    </row>
    <row r="3300" spans="1:20" x14ac:dyDescent="0.25">
      <c r="A3300">
        <f t="shared" si="951"/>
        <v>1450223.3421498656</v>
      </c>
      <c r="B3300">
        <f t="shared" si="968"/>
        <v>230810.21349040011</v>
      </c>
      <c r="C3300" t="str">
        <f t="shared" si="952"/>
        <v>-0.0292820491795329-0.00544165250345123i</v>
      </c>
      <c r="D3300" t="str">
        <f t="shared" si="953"/>
        <v>3.16009636058932-1.07145235052624i</v>
      </c>
      <c r="E3300" t="str">
        <f t="shared" si="954"/>
        <v>-4.89308389635729-28.7046806545075i</v>
      </c>
      <c r="F3300" t="str">
        <f t="shared" si="955"/>
        <v>2.85458068690857-1.04451808720957i</v>
      </c>
      <c r="G3300" t="str">
        <f t="shared" si="956"/>
        <v>0.98098593265279-0.136574274993958i</v>
      </c>
      <c r="H3300" t="str">
        <f t="shared" si="957"/>
        <v>0.0124391149971346-6.35310361697374i</v>
      </c>
      <c r="I3300" t="str">
        <f t="shared" si="958"/>
        <v>-0.0446881651429832-0.122874011446168i</v>
      </c>
      <c r="K3300" t="str">
        <f t="shared" si="959"/>
        <v>0.00154094076727531-0.00190760169282677i</v>
      </c>
      <c r="L3300" t="str">
        <f t="shared" si="960"/>
        <v>0.000833333333333333-0.00349315583500132i</v>
      </c>
      <c r="M3300" t="str">
        <f t="shared" si="961"/>
        <v>0.005-0.00122914253445501i</v>
      </c>
      <c r="N3300">
        <f t="shared" si="962"/>
        <v>10.527513296580821</v>
      </c>
      <c r="O3300">
        <f t="shared" si="963"/>
        <v>30.520519065664537</v>
      </c>
      <c r="P3300" s="3">
        <f t="shared" si="964"/>
        <v>-30.520519065664537</v>
      </c>
      <c r="Q3300" s="3">
        <f t="shared" si="965"/>
        <v>-169.47248670341918</v>
      </c>
      <c r="R3300">
        <f t="shared" si="966"/>
        <v>10.527513296580821</v>
      </c>
      <c r="S3300">
        <f t="shared" si="967"/>
        <v>230.81021349040012</v>
      </c>
      <c r="T3300">
        <f t="shared" si="950"/>
        <v>-30.520519065664537</v>
      </c>
    </row>
    <row r="3301" spans="1:20" x14ac:dyDescent="0.25">
      <c r="A3301">
        <f t="shared" si="951"/>
        <v>1455734.1908500351</v>
      </c>
      <c r="B3301">
        <f t="shared" si="968"/>
        <v>231687.29230166363</v>
      </c>
      <c r="C3301" t="str">
        <f t="shared" si="952"/>
        <v>-0.0290930983630501-0.00535798268995694i</v>
      </c>
      <c r="D3301" t="str">
        <f t="shared" si="953"/>
        <v>3.15789770567003-1.07430066043723i</v>
      </c>
      <c r="E3301" t="str">
        <f t="shared" si="954"/>
        <v>-4.88612402233216-28.5841458780534i</v>
      </c>
      <c r="F3301" t="str">
        <f t="shared" si="955"/>
        <v>2.85416745633442-1.04352086120155i</v>
      </c>
      <c r="G3301" t="str">
        <f t="shared" si="956"/>
        <v>0.980843924622667-0.137073411548232i</v>
      </c>
      <c r="H3301" t="str">
        <f t="shared" si="957"/>
        <v>0.0123144697697941-6.32896205177591i</v>
      </c>
      <c r="I3301" t="str">
        <f t="shared" si="958"/>
        <v>-0.044477150266099-0.122388757247409i</v>
      </c>
      <c r="K3301" t="str">
        <f t="shared" si="959"/>
        <v>0.00153716006739235-0.00190343357313195i</v>
      </c>
      <c r="L3301" t="str">
        <f t="shared" si="960"/>
        <v>0.000833333333333333-0.00347993209304774i</v>
      </c>
      <c r="M3301" t="str">
        <f t="shared" si="961"/>
        <v>0.005-0.00122448947445209i</v>
      </c>
      <c r="N3301">
        <f t="shared" si="962"/>
        <v>10.435051961301582</v>
      </c>
      <c r="O3301">
        <f t="shared" si="963"/>
        <v>30.579342016283782</v>
      </c>
      <c r="P3301" s="3">
        <f t="shared" si="964"/>
        <v>-30.579342016283782</v>
      </c>
      <c r="Q3301" s="3">
        <f t="shared" si="965"/>
        <v>-169.56494803869842</v>
      </c>
      <c r="R3301">
        <f t="shared" si="966"/>
        <v>10.435051961301582</v>
      </c>
      <c r="S3301">
        <f t="shared" si="967"/>
        <v>231.68729230166363</v>
      </c>
      <c r="T3301">
        <f t="shared" si="950"/>
        <v>-30.579342016283782</v>
      </c>
    </row>
    <row r="3302" spans="1:20" x14ac:dyDescent="0.25">
      <c r="A3302">
        <f t="shared" si="951"/>
        <v>1461265.9807752653</v>
      </c>
      <c r="B3302">
        <f t="shared" si="968"/>
        <v>232567.70401240996</v>
      </c>
      <c r="C3302" t="str">
        <f t="shared" si="952"/>
        <v>-0.0289051678934988-0.00527503955237633i</v>
      </c>
      <c r="D3302" t="str">
        <f t="shared" si="953"/>
        <v>3.15568540154282-1.0771547505075i</v>
      </c>
      <c r="E3302" t="str">
        <f t="shared" si="954"/>
        <v>-4.87919383842693-28.4641410187719i</v>
      </c>
      <c r="F3302" t="str">
        <f t="shared" si="955"/>
        <v>2.8537512002321-1.04253778410276i</v>
      </c>
      <c r="G3302" t="str">
        <f t="shared" si="956"/>
        <v>0.980700876859951-0.137574223552504i</v>
      </c>
      <c r="H3302" t="str">
        <f t="shared" si="957"/>
        <v>0.012191049367272-6.30491268799932i</v>
      </c>
      <c r="I3302" t="str">
        <f t="shared" si="958"/>
        <v>-0.044267692045733-0.121905301933724i</v>
      </c>
      <c r="K3302" t="str">
        <f t="shared" si="959"/>
        <v>0.00153338537618934-0.00189926492807424i</v>
      </c>
      <c r="L3302" t="str">
        <f t="shared" si="960"/>
        <v>0.000833333333333333-0.00346675841108562i</v>
      </c>
      <c r="M3302" t="str">
        <f t="shared" si="961"/>
        <v>0.005-0.00121985402914135i</v>
      </c>
      <c r="N3302">
        <f t="shared" si="962"/>
        <v>10.342362510925</v>
      </c>
      <c r="O3302">
        <f t="shared" si="963"/>
        <v>30.638207663076763</v>
      </c>
      <c r="P3302" s="3">
        <f t="shared" si="964"/>
        <v>-30.638207663076763</v>
      </c>
      <c r="Q3302" s="3">
        <f t="shared" si="965"/>
        <v>-169.657637489075</v>
      </c>
      <c r="R3302">
        <f t="shared" si="966"/>
        <v>10.342362510925</v>
      </c>
      <c r="S3302">
        <f t="shared" si="967"/>
        <v>232.56770401240996</v>
      </c>
      <c r="T3302">
        <f t="shared" si="950"/>
        <v>-30.638207663076763</v>
      </c>
    </row>
    <row r="3303" spans="1:20" x14ac:dyDescent="0.25">
      <c r="A3303">
        <f t="shared" si="951"/>
        <v>1466818.7915022112</v>
      </c>
      <c r="B3303">
        <f t="shared" si="968"/>
        <v>233451.46128765712</v>
      </c>
      <c r="C3303" t="str">
        <f t="shared" si="952"/>
        <v>-0.0287182524667336-0.00519281938767832i</v>
      </c>
      <c r="D3303" t="str">
        <f t="shared" si="953"/>
        <v>3.15345938495454-1.08001457164101i</v>
      </c>
      <c r="E3303" t="str">
        <f t="shared" si="954"/>
        <v>-4.87229327170844-28.3446630129872i</v>
      </c>
      <c r="F3303" t="str">
        <f t="shared" si="955"/>
        <v>2.85333189735975-1.04156883228315i</v>
      </c>
      <c r="G3303" t="str">
        <f t="shared" si="956"/>
        <v>0.980556782064806-0.138076714950489i</v>
      </c>
      <c r="H3303" t="str">
        <f t="shared" si="957"/>
        <v>0.0120688427163689-6.2809551696162i</v>
      </c>
      <c r="I3303" t="str">
        <f t="shared" si="958"/>
        <v>-0.0440597784322525-0.121423638282298i</v>
      </c>
      <c r="K3303" t="str">
        <f t="shared" si="959"/>
        <v>0.00152961678670698-0.00189509576354566i</v>
      </c>
      <c r="L3303" t="str">
        <f t="shared" si="960"/>
        <v>0.000833333333333333-0.0034536345996071i</v>
      </c>
      <c r="M3303" t="str">
        <f t="shared" si="961"/>
        <v>0.005-0.00121523613184036i</v>
      </c>
      <c r="N3303">
        <f t="shared" si="962"/>
        <v>10.249446260265671</v>
      </c>
      <c r="O3303">
        <f t="shared" si="963"/>
        <v>30.697116200998444</v>
      </c>
      <c r="P3303" s="3">
        <f t="shared" si="964"/>
        <v>-30.697116200998444</v>
      </c>
      <c r="Q3303" s="3">
        <f t="shared" si="965"/>
        <v>-169.75055373973433</v>
      </c>
      <c r="R3303">
        <f t="shared" si="966"/>
        <v>10.249446260265671</v>
      </c>
      <c r="S3303">
        <f t="shared" si="967"/>
        <v>233.45146128765711</v>
      </c>
      <c r="T3303">
        <f t="shared" si="950"/>
        <v>-30.697116200998444</v>
      </c>
    </row>
    <row r="3304" spans="1:20" x14ac:dyDescent="0.25">
      <c r="A3304">
        <f t="shared" si="951"/>
        <v>1472392.7029099197</v>
      </c>
      <c r="B3304">
        <f t="shared" si="968"/>
        <v>234338.57684055023</v>
      </c>
      <c r="C3304" t="str">
        <f t="shared" si="952"/>
        <v>-0.0285323468286521-0.005111318497988i</v>
      </c>
      <c r="D3304" t="str">
        <f t="shared" si="953"/>
        <v>3.15121959265941-1.08288007412708i</v>
      </c>
      <c r="E3304" t="str">
        <f t="shared" si="954"/>
        <v>-4.8654222459764-28.2257088206139i</v>
      </c>
      <c r="F3304" t="str">
        <f t="shared" si="955"/>
        <v>2.85290952633999-1.04061398221436i</v>
      </c>
      <c r="G3304" t="str">
        <f t="shared" si="956"/>
        <v>0.980411632890832-0.13858088967518i</v>
      </c>
      <c r="H3304" t="str">
        <f t="shared" si="957"/>
        <v>0.0119478388286736-6.25708914201304i</v>
      </c>
      <c r="I3304" t="str">
        <f t="shared" si="958"/>
        <v>-0.0438533974660982-0.120943759100037i</v>
      </c>
      <c r="K3304" t="str">
        <f t="shared" si="959"/>
        <v>0.00152585439135284-0.00189092608642131i</v>
      </c>
      <c r="L3304" t="str">
        <f t="shared" si="960"/>
        <v>0.000833333333333333-0.00344056046982178i</v>
      </c>
      <c r="M3304" t="str">
        <f t="shared" si="961"/>
        <v>0.005-0.00121063571611911i</v>
      </c>
      <c r="N3304">
        <f t="shared" si="962"/>
        <v>10.156304524358831</v>
      </c>
      <c r="O3304">
        <f t="shared" si="963"/>
        <v>30.75606782245119</v>
      </c>
      <c r="P3304" s="3">
        <f t="shared" si="964"/>
        <v>-30.75606782245119</v>
      </c>
      <c r="Q3304" s="3">
        <f t="shared" si="965"/>
        <v>-169.84369547564117</v>
      </c>
      <c r="R3304">
        <f t="shared" si="966"/>
        <v>10.156304524358831</v>
      </c>
      <c r="S3304">
        <f t="shared" si="967"/>
        <v>234.33857684055022</v>
      </c>
      <c r="T3304">
        <f t="shared" si="950"/>
        <v>-30.75606782245119</v>
      </c>
    </row>
    <row r="3305" spans="1:20" x14ac:dyDescent="0.25">
      <c r="A3305">
        <f t="shared" si="951"/>
        <v>1477987.7951809773</v>
      </c>
      <c r="B3305">
        <f t="shared" si="968"/>
        <v>235229.06343254432</v>
      </c>
      <c r="C3305" t="str">
        <f t="shared" si="952"/>
        <v>-0.0283474457744148-0.00503053319049398i</v>
      </c>
      <c r="D3305" t="str">
        <f t="shared" si="953"/>
        <v>3.14896596142401-1.0857512076368i</v>
      </c>
      <c r="E3305" t="str">
        <f t="shared" si="954"/>
        <v>-4.85858068184392-28.1072754249242i</v>
      </c>
      <c r="F3305" t="str">
        <f t="shared" si="955"/>
        <v>2.8524840656593-1.03967321046838i</v>
      </c>
      <c r="G3305" t="str">
        <f t="shared" si="956"/>
        <v>0.980265421944839-0.139086751648551i</v>
      </c>
      <c r="H3305" t="str">
        <f t="shared" si="957"/>
        <v>0.0118280268000577-6.23331425198442i</v>
      </c>
      <c r="I3305" t="str">
        <f t="shared" si="958"/>
        <v>-0.0436485372770803-0.120465657223432i</v>
      </c>
      <c r="K3305" t="str">
        <f t="shared" si="959"/>
        <v>0.00152209828189287-0.00188675590454972i</v>
      </c>
      <c r="L3305" t="str">
        <f t="shared" si="960"/>
        <v>0.000833333333333333-0.0034275358336539i</v>
      </c>
      <c r="M3305" t="str">
        <f t="shared" si="961"/>
        <v>0.005-0.00120605271579907i</v>
      </c>
      <c r="N3305">
        <f t="shared" si="962"/>
        <v>10.06293861832421</v>
      </c>
      <c r="O3305">
        <f t="shared" si="963"/>
        <v>30.815062717302148</v>
      </c>
      <c r="P3305" s="3">
        <f t="shared" si="964"/>
        <v>-30.815062717302148</v>
      </c>
      <c r="Q3305" s="3">
        <f t="shared" si="965"/>
        <v>-169.93706138167579</v>
      </c>
      <c r="R3305">
        <f t="shared" si="966"/>
        <v>10.06293861832421</v>
      </c>
      <c r="S3305">
        <f t="shared" si="967"/>
        <v>235.22906343254434</v>
      </c>
      <c r="T3305">
        <f t="shared" si="950"/>
        <v>-30.815062717302148</v>
      </c>
    </row>
    <row r="3306" spans="1:20" x14ac:dyDescent="0.25">
      <c r="A3306">
        <f t="shared" si="951"/>
        <v>1483604.1488026651</v>
      </c>
      <c r="B3306">
        <f t="shared" si="968"/>
        <v>236122.93387358799</v>
      </c>
      <c r="C3306" t="str">
        <f t="shared" si="952"/>
        <v>-0.0281635441476712-0.00495045977736173i</v>
      </c>
      <c r="D3306" t="str">
        <f t="shared" si="953"/>
        <v>3.14669842803236-1.08862792121936i</v>
      </c>
      <c r="E3306" t="str">
        <f t="shared" si="954"/>
        <v>-4.85176849681579-27.989359832315i</v>
      </c>
      <c r="F3306" t="str">
        <f t="shared" si="955"/>
        <v>2.85205549366736-1.03874649371614i</v>
      </c>
      <c r="G3306" t="str">
        <f t="shared" si="956"/>
        <v>0.980118141786622-0.139594304781254i</v>
      </c>
      <c r="H3306" t="str">
        <f t="shared" si="957"/>
        <v>0.0117093958101713-6.20963014772682i</v>
      </c>
      <c r="I3306" t="str">
        <f t="shared" si="958"/>
        <v>-0.0434451860836769-0.119989325518421i</v>
      </c>
      <c r="K3306" t="str">
        <f t="shared" si="959"/>
        <v>0.001518348549443-0.00188258522674314i</v>
      </c>
      <c r="L3306" t="str">
        <f t="shared" si="960"/>
        <v>0.000833333333333333-0.00341456050373969i</v>
      </c>
      <c r="M3306" t="str">
        <f t="shared" si="961"/>
        <v>0.005-0.00120148706495225i</v>
      </c>
      <c r="N3306">
        <f t="shared" si="962"/>
        <v>9.9693498572322028</v>
      </c>
      <c r="O3306">
        <f t="shared" si="963"/>
        <v>30.87410107290173</v>
      </c>
      <c r="P3306" s="3">
        <f t="shared" si="964"/>
        <v>-30.87410107290173</v>
      </c>
      <c r="Q3306" s="3">
        <f t="shared" si="965"/>
        <v>-170.0306501427678</v>
      </c>
      <c r="R3306">
        <f t="shared" si="966"/>
        <v>9.9693498572322028</v>
      </c>
      <c r="S3306">
        <f t="shared" si="967"/>
        <v>236.12293387358798</v>
      </c>
      <c r="T3306">
        <f t="shared" si="950"/>
        <v>-30.87410107290173</v>
      </c>
    </row>
    <row r="3307" spans="1:20" x14ac:dyDescent="0.25">
      <c r="A3307">
        <f t="shared" si="951"/>
        <v>1489241.8445681152</v>
      </c>
      <c r="B3307">
        <f t="shared" si="968"/>
        <v>237020.20102230762</v>
      </c>
      <c r="C3307" t="str">
        <f t="shared" si="952"/>
        <v>-0.0279806368397982-0.00487109457565366i</v>
      </c>
      <c r="D3307" t="str">
        <f t="shared" si="953"/>
        <v>3.14441692929099-1.09151016329844i</v>
      </c>
      <c r="E3307" t="str">
        <f t="shared" si="954"/>
        <v>-4.84498560536532-27.8719590720803i</v>
      </c>
      <c r="F3307" t="str">
        <f t="shared" si="955"/>
        <v>2.85162378857639-1.03783380872615i</v>
      </c>
      <c r="G3307" t="str">
        <f t="shared" si="956"/>
        <v>0.979969784928732-0.140103552972315i</v>
      </c>
      <c r="H3307" t="str">
        <f t="shared" si="957"/>
        <v>0.0115919351219435-6.18603647883258i</v>
      </c>
      <c r="I3307" t="str">
        <f t="shared" si="958"/>
        <v>-0.0432433321923422-0.11951475688026i</v>
      </c>
      <c r="K3307" t="str">
        <f t="shared" si="959"/>
        <v>0.00151460528446093-0.00187841406276777i</v>
      </c>
      <c r="L3307" t="str">
        <f t="shared" si="960"/>
        <v>0.000833333333333333-0.00340163429342467i</v>
      </c>
      <c r="M3307" t="str">
        <f t="shared" si="961"/>
        <v>0.005-0.00119693869790023i</v>
      </c>
      <c r="N3307">
        <f t="shared" si="962"/>
        <v>9.8755395559718693</v>
      </c>
      <c r="O3307">
        <f t="shared" si="963"/>
        <v>30.933183074101262</v>
      </c>
      <c r="P3307" s="3">
        <f t="shared" si="964"/>
        <v>-30.933183074101262</v>
      </c>
      <c r="Q3307" s="3">
        <f t="shared" si="965"/>
        <v>-170.12446044402813</v>
      </c>
      <c r="R3307">
        <f t="shared" si="966"/>
        <v>9.8755395559718693</v>
      </c>
      <c r="S3307">
        <f t="shared" si="967"/>
        <v>237.02020102230762</v>
      </c>
      <c r="T3307">
        <f t="shared" si="950"/>
        <v>-30.933183074101262</v>
      </c>
    </row>
    <row r="3308" spans="1:20" x14ac:dyDescent="0.25">
      <c r="A3308">
        <f t="shared" si="951"/>
        <v>1494900.963577474</v>
      </c>
      <c r="B3308">
        <f t="shared" si="968"/>
        <v>237920.8777861924</v>
      </c>
      <c r="C3308" t="str">
        <f t="shared" si="952"/>
        <v>-0.027798718789147-0.00479243390725677i</v>
      </c>
      <c r="D3308" t="str">
        <f t="shared" si="953"/>
        <v>3.14212140203422-1.09439788166863i</v>
      </c>
      <c r="E3308" t="str">
        <f t="shared" si="954"/>
        <v>-4.83823191900949-27.7550701961848i</v>
      </c>
      <c r="F3308" t="str">
        <f t="shared" si="955"/>
        <v>2.85118892846047-1.03693513236306i</v>
      </c>
      <c r="G3308" t="str">
        <f t="shared" si="956"/>
        <v>0.979820343836257-0.140614500108829i</v>
      </c>
      <c r="H3308" t="str">
        <f t="shared" si="957"/>
        <v>0.0114756340810854-6.16253289628377i</v>
      </c>
      <c r="I3308" t="str">
        <f t="shared" si="958"/>
        <v>-0.0430429639968146-0.119041944233385i</v>
      </c>
      <c r="K3308" t="str">
        <f t="shared" si="959"/>
        <v>0.00151086857673812-0.00187424242333377i</v>
      </c>
      <c r="L3308" t="str">
        <f t="shared" si="960"/>
        <v>0.000833333333333333-0.00338875701676099i</v>
      </c>
      <c r="M3308" t="str">
        <f t="shared" si="961"/>
        <v>0.005-0.00119240754921322i</v>
      </c>
      <c r="N3308">
        <f t="shared" si="962"/>
        <v>9.7815090291236118</v>
      </c>
      <c r="O3308">
        <f t="shared" si="963"/>
        <v>30.992308903270917</v>
      </c>
      <c r="P3308" s="3">
        <f t="shared" si="964"/>
        <v>-30.992308903270917</v>
      </c>
      <c r="Q3308" s="3">
        <f t="shared" si="965"/>
        <v>-170.21849097087639</v>
      </c>
      <c r="R3308">
        <f t="shared" si="966"/>
        <v>9.7815090291236118</v>
      </c>
      <c r="S3308">
        <f t="shared" si="967"/>
        <v>237.92087778619239</v>
      </c>
      <c r="T3308">
        <f t="shared" ref="T3308:T3371" si="969">P3308</f>
        <v>-30.992308903270917</v>
      </c>
    </row>
    <row r="3309" spans="1:20" x14ac:dyDescent="0.25">
      <c r="A3309">
        <f t="shared" ref="A3309:A3372" si="970">2*PI()*B3309</f>
        <v>1500581.5872390685</v>
      </c>
      <c r="B3309">
        <f t="shared" si="968"/>
        <v>238824.97712177993</v>
      </c>
      <c r="C3309" t="str">
        <f t="shared" ref="C3309:C3372" si="971">IMPRODUCT(D3309,E3309,$C$40,,K3309,$C$41)</f>
        <v>-0.0276177849802966-0.00471447409881255i</v>
      </c>
      <c r="D3309" t="str">
        <f t="shared" ref="D3309:D3372" si="972">IMDIV(IMPRODUCT($C$37,$C$38,COMPLEX(1,A3309/$C$38)),IMSUM(-1*A3309*A3309/$C$39,COMPLEX(0,1*A3309)))</f>
        <v>3.13981178312931-1.09729102349185i</v>
      </c>
      <c r="E3309" t="str">
        <f t="shared" ref="E3309:E3372" si="973">IMDIV(IMPRODUCT(IMSUM(F3309,G3309),$C$29,H3309),IMSUM(1,I3309))</f>
        <v>-4.83150734638277-27.6386902790393i</v>
      </c>
      <c r="F3309" t="str">
        <f t="shared" ref="F3309:F3372" si="974">IMDIV(IMPRODUCT($C$14,$C$15,COMPLEX(1,A3309/$C$15)),IMSUM(-1*A3309*A3309/$C$16,COMPLEX(0,A3309)))</f>
        <v>2.85075089125484-1.0360504415863i</v>
      </c>
      <c r="G3309" t="str">
        <f t="shared" ref="G3309:G3372" si="975">IMDIV(1,COMPLEX(1,A3309*$C$9*$C$10))</f>
        <v>0.97966981092659-0.141127150065641i</v>
      </c>
      <c r="H3309" t="str">
        <f t="shared" ref="H3309:H3372" si="976">IMDIV($C$3,IMSUM(K3309,COMPLEX(0,$C$28*A3309)))</f>
        <v>0.011360482115596-6.13911905244618i</v>
      </c>
      <c r="I3309" t="str">
        <f t="shared" ref="I3309:I3372" si="977">IMPRODUCT(F3309,$C$29,H3309,$C$31)</f>
        <v>-0.0428440699774357-0.11857088053128i</v>
      </c>
      <c r="K3309" t="str">
        <f t="shared" ref="K3309:K3372" si="978">IF($C$26&lt;=0,IMDIV(1,IMSUM(IMDIV(1,L3309),1/$C$18)),IMDIV(1,IMSUM(IMDIV(1,L3309),1/$C$18,IMDIV(1,M3309))))</f>
        <v>0.00150713851539176-0.00187007032008533i</v>
      </c>
      <c r="L3309" t="str">
        <f t="shared" ref="L3309:L3372" si="979">IMSUM($C$21/$C$22,IMDIV(1,COMPLEX(0,$C$20*$C$22*A3309)))</f>
        <v>0.000833333333333333-0.00337592848850466i</v>
      </c>
      <c r="M3309" t="str">
        <f t="shared" ref="M3309:M3372" si="980">IMSUM($C$25/$C$26,IMDIV(1,COMPLEX(0,$C$24*$C$26*A3309)))</f>
        <v>0.005-0.00118789355370913i</v>
      </c>
      <c r="N3309">
        <f t="shared" ref="N3309:N3372" si="981">ABS(R3309)</f>
        <v>9.6872595908272956</v>
      </c>
      <c r="O3309">
        <f t="shared" ref="O3309:O3372" si="982">ABS(P3309)</f>
        <v>31.051478740318718</v>
      </c>
      <c r="P3309" s="3">
        <f t="shared" ref="P3309:P3372" si="983">20*LOG10(IMABS(C3309))</f>
        <v>-31.051478740318718</v>
      </c>
      <c r="Q3309" s="3">
        <f t="shared" ref="Q3309:Q3372" si="984">IMARGUMENT(C3309)*180/PI()</f>
        <v>-170.3127404091727</v>
      </c>
      <c r="R3309">
        <f t="shared" ref="R3309:R3372" si="985">IF(Q3309&lt;0,Q3309+180,Q3309-180)</f>
        <v>9.6872595908272956</v>
      </c>
      <c r="S3309">
        <f t="shared" ref="S3309:S3372" si="986">B3309/1000</f>
        <v>238.82497712177994</v>
      </c>
      <c r="T3309">
        <f t="shared" si="969"/>
        <v>-31.051478740318718</v>
      </c>
    </row>
    <row r="3310" spans="1:20" x14ac:dyDescent="0.25">
      <c r="A3310">
        <f t="shared" si="970"/>
        <v>1506283.7972705769</v>
      </c>
      <c r="B3310">
        <f t="shared" ref="B3310:B3373" si="987">B3309*(1+B$42)</f>
        <v>239732.51203484269</v>
      </c>
      <c r="C3310" t="str">
        <f t="shared" si="971"/>
        <v>-0.0274378304433231-0.0046372114816574i</v>
      </c>
      <c r="D3310" t="str">
        <f t="shared" si="972"/>
        <v>3.1374880094819-1.1001895352939i</v>
      </c>
      <c r="E3310" t="str">
        <f t="shared" si="973"/>
        <v>-4.82481179330905-27.5228164172823i</v>
      </c>
      <c r="F3310" t="str">
        <f t="shared" si="974"/>
        <v>2.85030965475543-1.03517971344865i</v>
      </c>
      <c r="G3310" t="str">
        <f t="shared" si="975"/>
        <v>0.979518178569205-0.141641506705035i</v>
      </c>
      <c r="H3310" t="str">
        <f t="shared" si="976"/>
        <v>0.0112464687352721-6.11579460106334i</v>
      </c>
      <c r="I3310" t="str">
        <f t="shared" si="977"/>
        <v>-0.0426466387004717-0.118101558756355i</v>
      </c>
      <c r="K3310" t="str">
        <f t="shared" si="978"/>
        <v>0.00150341518885714-0.00186589776559059i</v>
      </c>
      <c r="L3310" t="str">
        <f t="shared" si="979"/>
        <v>0.000833333333333333-0.00336314852411303i</v>
      </c>
      <c r="M3310" t="str">
        <f t="shared" si="980"/>
        <v>0.005-0.00118339664645261i</v>
      </c>
      <c r="N3310">
        <f t="shared" si="981"/>
        <v>9.5927925546594963</v>
      </c>
      <c r="O3310">
        <f t="shared" si="982"/>
        <v>31.110692762707387</v>
      </c>
      <c r="P3310" s="3">
        <f t="shared" si="983"/>
        <v>-31.110692762707387</v>
      </c>
      <c r="Q3310" s="3">
        <f t="shared" si="984"/>
        <v>-170.4072074453405</v>
      </c>
      <c r="R3310">
        <f t="shared" si="985"/>
        <v>9.5927925546594963</v>
      </c>
      <c r="S3310">
        <f t="shared" si="986"/>
        <v>239.7325120348427</v>
      </c>
      <c r="T3310">
        <f t="shared" si="969"/>
        <v>-31.110692762707387</v>
      </c>
    </row>
    <row r="3311" spans="1:20" x14ac:dyDescent="0.25">
      <c r="A3311">
        <f t="shared" si="970"/>
        <v>1512007.6757002051</v>
      </c>
      <c r="B3311">
        <f t="shared" si="987"/>
        <v>240643.49558057511</v>
      </c>
      <c r="C3311" t="str">
        <f t="shared" si="971"/>
        <v>-0.0272588502530711-0.00456064239176481i</v>
      </c>
      <c r="D3311" t="str">
        <f t="shared" si="972"/>
        <v>3.13515001804138-1.10309336296086i</v>
      </c>
      <c r="E3311" t="str">
        <f t="shared" si="973"/>
        <v>-4.81814516287277-27.4074457295598i</v>
      </c>
      <c r="F3311" t="str">
        <f t="shared" si="974"/>
        <v>2.84986519661797-1.03432292509484i</v>
      </c>
      <c r="G3311" t="str">
        <f t="shared" si="975"/>
        <v>0.979365439085434-0.142157573876417i</v>
      </c>
      <c r="H3311" t="str">
        <f t="shared" si="976"/>
        <v>0.0111335835312189-6.09255919725048i</v>
      </c>
      <c r="I3311" t="str">
        <f t="shared" si="977"/>
        <v>-0.0424506588174406-0.117633971919803i</v>
      </c>
      <c r="K3311" t="str">
        <f t="shared" si="978"/>
        <v>0.00149969868487987-0.00186172477333142i</v>
      </c>
      <c r="L3311" t="str">
        <f t="shared" si="979"/>
        <v>0.000833333333333333-0.00335041693974201i</v>
      </c>
      <c r="M3311" t="str">
        <f t="shared" si="980"/>
        <v>0.005-0.00117891676275414i</v>
      </c>
      <c r="N3311">
        <f t="shared" si="981"/>
        <v>9.4981092335063693</v>
      </c>
      <c r="O3311">
        <f t="shared" si="982"/>
        <v>31.169951145473643</v>
      </c>
      <c r="P3311" s="3">
        <f t="shared" si="983"/>
        <v>-31.169951145473643</v>
      </c>
      <c r="Q3311" s="3">
        <f t="shared" si="984"/>
        <v>-170.50189076649363</v>
      </c>
      <c r="R3311">
        <f t="shared" si="985"/>
        <v>9.4981092335063693</v>
      </c>
      <c r="S3311">
        <f t="shared" si="986"/>
        <v>240.64349558057512</v>
      </c>
      <c r="T3311">
        <f t="shared" si="969"/>
        <v>-31.169951145473643</v>
      </c>
    </row>
    <row r="3312" spans="1:20" x14ac:dyDescent="0.25">
      <c r="A3312">
        <f t="shared" si="970"/>
        <v>1517753.304867866</v>
      </c>
      <c r="B3312">
        <f t="shared" si="987"/>
        <v>241557.94086378129</v>
      </c>
      <c r="C3312" t="str">
        <f t="shared" si="971"/>
        <v>-0.027080839528438-0.00448476316969654i</v>
      </c>
      <c r="D3312" t="str">
        <f t="shared" si="972"/>
        <v>3.13279774580634-1.1060024517357i</v>
      </c>
      <c r="E3312" t="str">
        <f t="shared" si="973"/>
        <v>-4.8115073554873-27.2925753563105i</v>
      </c>
      <c r="F3312" t="str">
        <f t="shared" si="974"/>
        <v>2.84941749435748-1.03348005376009i</v>
      </c>
      <c r="G3312" t="str">
        <f t="shared" si="975"/>
        <v>0.979211584748242-0.142675355415988i</v>
      </c>
      <c r="H3312" t="str">
        <f t="shared" si="976"/>
        <v>0.0110218161753668-6.06941249748868i</v>
      </c>
      <c r="I3312" t="str">
        <f t="shared" si="977"/>
        <v>-0.0422561190644443-0.117168113061479i</v>
      </c>
      <c r="K3312" t="str">
        <f t="shared" si="978"/>
        <v>0.00149598909050856-0.00185755135769319i</v>
      </c>
      <c r="L3312" t="str">
        <f t="shared" si="979"/>
        <v>0.000833333333333333-0.00333773355224349i</v>
      </c>
      <c r="M3312" t="str">
        <f t="shared" si="980"/>
        <v>0.005-0.0011744538381691i</v>
      </c>
      <c r="N3312">
        <f t="shared" si="981"/>
        <v>9.4032109394443921</v>
      </c>
      <c r="O3312">
        <f t="shared" si="982"/>
        <v>31.229254061246195</v>
      </c>
      <c r="P3312" s="3">
        <f t="shared" si="983"/>
        <v>-31.229254061246195</v>
      </c>
      <c r="Q3312" s="3">
        <f t="shared" si="984"/>
        <v>-170.59678906055561</v>
      </c>
      <c r="R3312">
        <f t="shared" si="985"/>
        <v>9.4032109394443921</v>
      </c>
      <c r="S3312">
        <f t="shared" si="986"/>
        <v>241.55794086378128</v>
      </c>
      <c r="T3312">
        <f t="shared" si="969"/>
        <v>-31.229254061246195</v>
      </c>
    </row>
    <row r="3313" spans="1:20" x14ac:dyDescent="0.25">
      <c r="A3313">
        <f t="shared" si="970"/>
        <v>1523520.7674263639</v>
      </c>
      <c r="B3313">
        <f t="shared" si="987"/>
        <v>242475.86103906366</v>
      </c>
      <c r="C3313" t="str">
        <f t="shared" si="971"/>
        <v>-0.026903793431668-0.00440957016055668i</v>
      </c>
      <c r="D3313" t="str">
        <f t="shared" si="972"/>
        <v>3.13043112983014-1.10891674621478i</v>
      </c>
      <c r="E3313" t="str">
        <f t="shared" si="973"/>
        <v>-4.80489826896337-27.1782024595529i</v>
      </c>
      <c r="F3313" t="str">
        <f t="shared" si="974"/>
        <v>2.84896652534762-1.03265107676871i</v>
      </c>
      <c r="G3313" t="str">
        <f t="shared" si="975"/>
        <v>0.979056607781998-0.143194855146421i</v>
      </c>
      <c r="H3313" t="str">
        <f t="shared" si="976"/>
        <v>0.0109111564199879-6.0463541596189i</v>
      </c>
      <c r="I3313" t="str">
        <f t="shared" si="977"/>
        <v>-0.0420630082615071-0.116703975249772i</v>
      </c>
      <c r="K3313" t="str">
        <f t="shared" si="978"/>
        <v>0.00149228649208741-0.00185337753395447i</v>
      </c>
      <c r="L3313" t="str">
        <f t="shared" si="979"/>
        <v>0.000833333333333333-0.00332509817916267i</v>
      </c>
      <c r="M3313" t="str">
        <f t="shared" si="980"/>
        <v>0.005-0.00117000780849681i</v>
      </c>
      <c r="N3313">
        <f t="shared" si="981"/>
        <v>9.3080989836173558</v>
      </c>
      <c r="O3313">
        <f t="shared" si="982"/>
        <v>31.288601680263845</v>
      </c>
      <c r="P3313" s="3">
        <f t="shared" si="983"/>
        <v>-31.288601680263845</v>
      </c>
      <c r="Q3313" s="3">
        <f t="shared" si="984"/>
        <v>-170.69190101638264</v>
      </c>
      <c r="R3313">
        <f t="shared" si="985"/>
        <v>9.3080989836173558</v>
      </c>
      <c r="S3313">
        <f t="shared" si="986"/>
        <v>242.47586103906366</v>
      </c>
      <c r="T3313">
        <f t="shared" si="969"/>
        <v>-31.288601680263845</v>
      </c>
    </row>
    <row r="3314" spans="1:20" x14ac:dyDescent="0.25">
      <c r="A3314">
        <f t="shared" si="970"/>
        <v>1529310.1463425842</v>
      </c>
      <c r="B3314">
        <f t="shared" si="987"/>
        <v>243397.26931101212</v>
      </c>
      <c r="C3314" t="str">
        <f t="shared" si="971"/>
        <v>-0.0267277071676512-0.0043350597139524i</v>
      </c>
      <c r="D3314" t="str">
        <f t="shared" si="972"/>
        <v>3.12805010722649-1.11183619034447i</v>
      </c>
      <c r="E3314" t="str">
        <f t="shared" si="973"/>
        <v>-4.79831779857481-27.0643242226735i</v>
      </c>
      <c r="F3314" t="str">
        <f t="shared" si="974"/>
        <v>2.84851226681991-1.03183597153259i</v>
      </c>
      <c r="G3314" t="str">
        <f t="shared" si="975"/>
        <v>0.978900500362257-0.143716076876528i</v>
      </c>
      <c r="H3314" t="str">
        <f t="shared" si="976"/>
        <v>0.010801594097217-6.02338384283616i</v>
      </c>
      <c r="I3314" t="str">
        <f t="shared" si="977"/>
        <v>-0.0418713153119161-0.116241551581473i</v>
      </c>
      <c r="K3314" t="str">
        <f t="shared" si="978"/>
        <v>0.00148859097524907-0.00184920331827657i</v>
      </c>
      <c r="L3314" t="str">
        <f t="shared" si="979"/>
        <v>0.000833333333333333-0.00331251063873548i</v>
      </c>
      <c r="M3314" t="str">
        <f t="shared" si="980"/>
        <v>0.005-0.00116557860977965i</v>
      </c>
      <c r="N3314">
        <f t="shared" si="981"/>
        <v>9.2127746761189258</v>
      </c>
      <c r="O3314">
        <f t="shared" si="982"/>
        <v>31.347994170394667</v>
      </c>
      <c r="P3314" s="3">
        <f t="shared" si="983"/>
        <v>-31.347994170394667</v>
      </c>
      <c r="Q3314" s="3">
        <f t="shared" si="984"/>
        <v>-170.78722532388107</v>
      </c>
      <c r="R3314">
        <f t="shared" si="985"/>
        <v>9.2127746761189258</v>
      </c>
      <c r="S3314">
        <f t="shared" si="986"/>
        <v>243.39726931101211</v>
      </c>
      <c r="T3314">
        <f t="shared" si="969"/>
        <v>-31.347994170394667</v>
      </c>
    </row>
    <row r="3315" spans="1:20" x14ac:dyDescent="0.25">
      <c r="A3315">
        <f t="shared" si="970"/>
        <v>1535121.524898686</v>
      </c>
      <c r="B3315">
        <f t="shared" si="987"/>
        <v>244322.17893439397</v>
      </c>
      <c r="C3315" t="str">
        <f t="shared" si="971"/>
        <v>-0.0265525759832362-0.00426122818395999i</v>
      </c>
      <c r="D3315" t="str">
        <f t="shared" si="972"/>
        <v>3.12565461517515-1.11476072741775i</v>
      </c>
      <c r="E3315" t="str">
        <f t="shared" si="973"/>
        <v>-4.7917658371238-26.9509378502198i</v>
      </c>
      <c r="F3315" t="str">
        <f t="shared" si="974"/>
        <v>2.8480546958632-1.03103471554981i</v>
      </c>
      <c r="G3315" t="str">
        <f t="shared" si="975"/>
        <v>0.978743254615527-0.144239024400931i</v>
      </c>
      <c r="H3315" t="str">
        <f t="shared" si="976"/>
        <v>0.0106931191185751-6.00050120768366i</v>
      </c>
      <c r="I3315" t="str">
        <f t="shared" si="977"/>
        <v>-0.0416810292015719-0.11578083518165i</v>
      </c>
      <c r="K3315" t="str">
        <f t="shared" si="978"/>
        <v>0.00148490262490763-0.00184502872769308i</v>
      </c>
      <c r="L3315" t="str">
        <f t="shared" si="979"/>
        <v>0.000833333333333333-0.0032999707498859i</v>
      </c>
      <c r="M3315" t="str">
        <f t="shared" si="980"/>
        <v>0.005-0.0011611661783021i</v>
      </c>
      <c r="N3315">
        <f t="shared" si="981"/>
        <v>9.1172393258757154</v>
      </c>
      <c r="O3315">
        <f t="shared" si="982"/>
        <v>31.407431697153967</v>
      </c>
      <c r="P3315" s="3">
        <f t="shared" si="983"/>
        <v>-31.407431697153967</v>
      </c>
      <c r="Q3315" s="3">
        <f t="shared" si="984"/>
        <v>-170.88276067412428</v>
      </c>
      <c r="R3315">
        <f t="shared" si="985"/>
        <v>9.1172393258757154</v>
      </c>
      <c r="S3315">
        <f t="shared" si="986"/>
        <v>244.32217893439397</v>
      </c>
      <c r="T3315">
        <f t="shared" si="969"/>
        <v>-31.407431697153967</v>
      </c>
    </row>
    <row r="3316" spans="1:20" x14ac:dyDescent="0.25">
      <c r="A3316">
        <f t="shared" si="970"/>
        <v>1540954.986693301</v>
      </c>
      <c r="B3316">
        <f t="shared" si="987"/>
        <v>245250.60321434468</v>
      </c>
      <c r="C3316" t="str">
        <f t="shared" si="971"/>
        <v>-0.0263783951665514-0.00418807192909556i</v>
      </c>
      <c r="D3316" t="str">
        <f t="shared" si="972"/>
        <v>3.12324459092777-1.11769030007094i</v>
      </c>
      <c r="E3316" t="str">
        <f t="shared" si="973"/>
        <v>-4.78524227500442-26.8380405676944i</v>
      </c>
      <c r="F3316" t="str">
        <f t="shared" si="974"/>
        <v>2.84759378942302-1.03024728640319i</v>
      </c>
      <c r="G3316" t="str">
        <f t="shared" si="975"/>
        <v>0.978584862619055-0.14476370149972i</v>
      </c>
      <c r="H3316" t="str">
        <f t="shared" si="976"/>
        <v>0.0105857214744953-5.97770591604701i</v>
      </c>
      <c r="I3316" t="str">
        <f t="shared" si="977"/>
        <v>-0.0414921389983417-0.115321819203529i</v>
      </c>
      <c r="K3316" t="str">
        <f t="shared" si="978"/>
        <v>0.00148122152525179-0.00184085378009935i</v>
      </c>
      <c r="L3316" t="str">
        <f t="shared" si="979"/>
        <v>0.000833333333333333-0.00328747833222346i</v>
      </c>
      <c r="M3316" t="str">
        <f t="shared" si="980"/>
        <v>0.005-0.00115677045058986i</v>
      </c>
      <c r="N3316">
        <f t="shared" si="981"/>
        <v>9.0214942405313536</v>
      </c>
      <c r="O3316">
        <f t="shared" si="982"/>
        <v>31.466914423722329</v>
      </c>
      <c r="P3316" s="3">
        <f t="shared" si="983"/>
        <v>-31.466914423722329</v>
      </c>
      <c r="Q3316" s="3">
        <f t="shared" si="984"/>
        <v>-170.97850575946865</v>
      </c>
      <c r="R3316">
        <f t="shared" si="985"/>
        <v>9.0214942405313536</v>
      </c>
      <c r="S3316">
        <f t="shared" si="986"/>
        <v>245.25060321434469</v>
      </c>
      <c r="T3316">
        <f t="shared" si="969"/>
        <v>-31.466914423722329</v>
      </c>
    </row>
    <row r="3317" spans="1:20" x14ac:dyDescent="0.25">
      <c r="A3317">
        <f t="shared" si="970"/>
        <v>1546810.6156427357</v>
      </c>
      <c r="B3317">
        <f t="shared" si="987"/>
        <v>246182.55550655921</v>
      </c>
      <c r="C3317" t="str">
        <f t="shared" si="971"/>
        <v>-0.0262051600463295-0.00411558731229165i</v>
      </c>
      <c r="D3317" t="str">
        <f t="shared" si="972"/>
        <v>3.12081997181355-1.12062485028028i</v>
      </c>
      <c r="E3317" t="str">
        <f t="shared" si="973"/>
        <v>-4.77874700026455-26.725629621351i</v>
      </c>
      <c r="F3317" t="str">
        <f t="shared" si="974"/>
        <v>2.84712952430083-1.02947366175873i</v>
      </c>
      <c r="G3317" t="str">
        <f t="shared" si="975"/>
        <v>0.978425316400595-0.145290111938117i</v>
      </c>
      <c r="H3317" t="str">
        <f t="shared" si="976"/>
        <v>0.0104793912338516-5.95499763114846i</v>
      </c>
      <c r="I3317" t="str">
        <f t="shared" si="977"/>
        <v>-0.0413046338514145-0.114864496828359i</v>
      </c>
      <c r="K3317" t="str">
        <f t="shared" si="978"/>
        <v>0.00147754775973815-0.00183667849424178i</v>
      </c>
      <c r="L3317" t="str">
        <f t="shared" si="979"/>
        <v>0.000833333333333333-0.00327503320604051i</v>
      </c>
      <c r="M3317" t="str">
        <f t="shared" si="980"/>
        <v>0.005-0.0011523913634089i</v>
      </c>
      <c r="N3317">
        <f t="shared" si="981"/>
        <v>8.9255407263361803</v>
      </c>
      <c r="O3317">
        <f t="shared" si="982"/>
        <v>31.526442510965399</v>
      </c>
      <c r="P3317" s="3">
        <f t="shared" si="983"/>
        <v>-31.526442510965399</v>
      </c>
      <c r="Q3317" s="3">
        <f t="shared" si="984"/>
        <v>-171.07445927366382</v>
      </c>
      <c r="R3317">
        <f t="shared" si="985"/>
        <v>8.9255407263361803</v>
      </c>
      <c r="S3317">
        <f t="shared" si="986"/>
        <v>246.1825555065592</v>
      </c>
      <c r="T3317">
        <f t="shared" si="969"/>
        <v>-31.526442510965399</v>
      </c>
    </row>
    <row r="3318" spans="1:20" x14ac:dyDescent="0.25">
      <c r="A3318">
        <f t="shared" si="970"/>
        <v>1552688.4959821783</v>
      </c>
      <c r="B3318">
        <f t="shared" si="987"/>
        <v>247118.04921748413</v>
      </c>
      <c r="C3318" t="str">
        <f t="shared" si="971"/>
        <v>-0.0260328659912485-0.0040437707008772i</v>
      </c>
      <c r="D3318" t="str">
        <f t="shared" si="972"/>
        <v>3.11838069524529-1.12356431935875i</v>
      </c>
      <c r="E3318" t="str">
        <f t="shared" si="973"/>
        <v>-4.77227989866702-26.6137022779941i</v>
      </c>
      <c r="F3318" t="str">
        <f t="shared" si="974"/>
        <v>2.84666187715347-1.02871381936421i</v>
      </c>
      <c r="G3318" t="str">
        <f t="shared" si="975"/>
        <v>0.978264607938189-0.145818259466126i</v>
      </c>
      <c r="H3318" t="str">
        <f t="shared" si="976"/>
        <v>0.01037411854349-5.93237601754111i</v>
      </c>
      <c r="I3318" t="str">
        <f t="shared" si="977"/>
        <v>-0.0411185029906665-0.114408861265295i</v>
      </c>
      <c r="K3318" t="str">
        <f t="shared" si="978"/>
        <v>0.00147388141108463-0.00183250288970721i</v>
      </c>
      <c r="L3318" t="str">
        <f t="shared" si="979"/>
        <v>0.000833333333333333-0.00326263519230973i</v>
      </c>
      <c r="M3318" t="str">
        <f t="shared" si="980"/>
        <v>0.005-0.0011480288537646i</v>
      </c>
      <c r="N3318">
        <f t="shared" si="981"/>
        <v>8.8293800880328206</v>
      </c>
      <c r="O3318">
        <f t="shared" si="982"/>
        <v>31.586016117451532</v>
      </c>
      <c r="P3318" s="3">
        <f t="shared" si="983"/>
        <v>-31.586016117451532</v>
      </c>
      <c r="Q3318" s="3">
        <f t="shared" si="984"/>
        <v>-171.17061991196718</v>
      </c>
      <c r="R3318">
        <f t="shared" si="985"/>
        <v>8.8293800880328206</v>
      </c>
      <c r="S3318">
        <f t="shared" si="986"/>
        <v>247.11804921748413</v>
      </c>
      <c r="T3318">
        <f t="shared" si="969"/>
        <v>-31.586016117451532</v>
      </c>
    </row>
    <row r="3319" spans="1:20" x14ac:dyDescent="0.25">
      <c r="A3319">
        <f t="shared" si="970"/>
        <v>1558588.7122669106</v>
      </c>
      <c r="B3319">
        <f t="shared" si="987"/>
        <v>248057.09780451059</v>
      </c>
      <c r="C3319" t="str">
        <f t="shared" si="971"/>
        <v>-0.0258615084092759-0.00397261846656448i</v>
      </c>
      <c r="D3319" t="str">
        <f t="shared" si="972"/>
        <v>3.11592669872526-1.12650864795277i</v>
      </c>
      <c r="E3319" t="str">
        <f t="shared" si="973"/>
        <v>-4.76584085374906-26.5022558247797i</v>
      </c>
      <c r="F3319" t="str">
        <f t="shared" si="974"/>
        <v>2.84619082449244-1.02796773704765i</v>
      </c>
      <c r="G3319" t="str">
        <f t="shared" si="975"/>
        <v>0.978102729159943-0.14634814781819i</v>
      </c>
      <c r="H3319" t="str">
        <f t="shared" si="976"/>
        <v>0.0102698936277628-5.90984074110327i</v>
      </c>
      <c r="I3319" t="str">
        <f t="shared" si="977"/>
        <v>-0.0409337357260282-0.113954905751273i</v>
      </c>
      <c r="K3319" t="str">
        <f t="shared" si="978"/>
        <v>0.00147022256126418-0.00182832698691212i</v>
      </c>
      <c r="L3319" t="str">
        <f t="shared" si="979"/>
        <v>0.000833333333333333-0.00325028411268154i</v>
      </c>
      <c r="M3319" t="str">
        <f t="shared" si="980"/>
        <v>0.005-0.00114368285890078i</v>
      </c>
      <c r="N3319">
        <f t="shared" si="981"/>
        <v>8.7330136287499727</v>
      </c>
      <c r="O3319">
        <f t="shared" si="982"/>
        <v>31.645635399470947</v>
      </c>
      <c r="P3319" s="3">
        <f t="shared" si="983"/>
        <v>-31.645635399470947</v>
      </c>
      <c r="Q3319" s="3">
        <f t="shared" si="984"/>
        <v>-171.26698637125003</v>
      </c>
      <c r="R3319">
        <f t="shared" si="985"/>
        <v>8.7330136287499727</v>
      </c>
      <c r="S3319">
        <f t="shared" si="986"/>
        <v>248.05709780451059</v>
      </c>
      <c r="T3319">
        <f t="shared" si="969"/>
        <v>-31.645635399470947</v>
      </c>
    </row>
    <row r="3320" spans="1:20" x14ac:dyDescent="0.25">
      <c r="A3320">
        <f t="shared" si="970"/>
        <v>1564511.3493735248</v>
      </c>
      <c r="B3320">
        <f t="shared" si="987"/>
        <v>248999.71477616773</v>
      </c>
      <c r="C3320" t="str">
        <f t="shared" si="971"/>
        <v>-0.025691082747025-0.00390212698543804i</v>
      </c>
      <c r="D3320" t="str">
        <f t="shared" si="972"/>
        <v>3.1134579198513-1.12945777603905i</v>
      </c>
      <c r="E3320" t="str">
        <f t="shared" si="973"/>
        <v>-4.75942974688084-26.3912875690197i</v>
      </c>
      <c r="F3320" t="str">
        <f t="shared" si="974"/>
        <v>2.84571634268332-1.02723539271585i</v>
      </c>
      <c r="G3320" t="str">
        <f t="shared" si="975"/>
        <v>0.977939671943802-0.146879780712835i</v>
      </c>
      <c r="H3320" t="str">
        <f t="shared" si="976"/>
        <v>0.0101667067880637-5.88739146903275i</v>
      </c>
      <c r="I3320" t="str">
        <f t="shared" si="977"/>
        <v>-0.0407503214468579-0.113502623550891i</v>
      </c>
      <c r="K3320" t="str">
        <f t="shared" si="978"/>
        <v>0.00146657129149843-0.00182415080709185i</v>
      </c>
      <c r="L3320" t="str">
        <f t="shared" si="979"/>
        <v>0.000833333333333333-0.00323797978948151i</v>
      </c>
      <c r="M3320" t="str">
        <f t="shared" si="980"/>
        <v>0.005-0.00113935331629884i</v>
      </c>
      <c r="N3320">
        <f t="shared" si="981"/>
        <v>8.6364426498916487</v>
      </c>
      <c r="O3320">
        <f t="shared" si="982"/>
        <v>31.705300511054144</v>
      </c>
      <c r="P3320" s="3">
        <f t="shared" si="983"/>
        <v>-31.705300511054144</v>
      </c>
      <c r="Q3320" s="3">
        <f t="shared" si="984"/>
        <v>-171.36355735010835</v>
      </c>
      <c r="R3320">
        <f t="shared" si="985"/>
        <v>8.6364426498916487</v>
      </c>
      <c r="S3320">
        <f t="shared" si="986"/>
        <v>248.99971477616774</v>
      </c>
      <c r="T3320">
        <f t="shared" si="969"/>
        <v>-31.705300511054144</v>
      </c>
    </row>
    <row r="3321" spans="1:20" x14ac:dyDescent="0.25">
      <c r="A3321">
        <f t="shared" si="970"/>
        <v>1570456.4925011443</v>
      </c>
      <c r="B3321">
        <f t="shared" si="987"/>
        <v>249945.91369231718</v>
      </c>
      <c r="C3321" t="str">
        <f t="shared" si="971"/>
        <v>-0.0255215844891175-0.00383229263795124i</v>
      </c>
      <c r="D3321" t="str">
        <f t="shared" si="972"/>
        <v>3.11097429632288-1.13241164292137i</v>
      </c>
      <c r="E3321" t="str">
        <f t="shared" si="973"/>
        <v>-4.75304645732255-26.2807948379875i</v>
      </c>
      <c r="F3321" t="str">
        <f t="shared" si="974"/>
        <v>2.84523840794504-1.02651676435284i</v>
      </c>
      <c r="G3321" t="str">
        <f t="shared" si="975"/>
        <v>0.977775428117335-0.147413161852316i</v>
      </c>
      <c r="H3321" t="str">
        <f t="shared" si="976"/>
        <v>0.0100645484023683-5.86502786984122i</v>
      </c>
      <c r="I3321" t="str">
        <f t="shared" si="977"/>
        <v>-0.0405682496213187-0.113052007956282i</v>
      </c>
      <c r="K3321" t="str">
        <f t="shared" si="978"/>
        <v>0.00146292768225175-0.00181997437228969i</v>
      </c>
      <c r="L3321" t="str">
        <f t="shared" si="979"/>
        <v>0.000833333333333333-0.00322572204570782i</v>
      </c>
      <c r="M3321" t="str">
        <f t="shared" si="980"/>
        <v>0.005-0.00113504016367687i</v>
      </c>
      <c r="N3321">
        <f t="shared" si="981"/>
        <v>8.5396684510350553</v>
      </c>
      <c r="O3321">
        <f t="shared" si="982"/>
        <v>31.765011603990846</v>
      </c>
      <c r="P3321" s="3">
        <f t="shared" si="983"/>
        <v>-31.765011603990846</v>
      </c>
      <c r="Q3321" s="3">
        <f t="shared" si="984"/>
        <v>-171.46033154896494</v>
      </c>
      <c r="R3321">
        <f t="shared" si="985"/>
        <v>8.5396684510350553</v>
      </c>
      <c r="S3321">
        <f t="shared" si="986"/>
        <v>249.94591369231716</v>
      </c>
      <c r="T3321">
        <f t="shared" si="969"/>
        <v>-31.765011603990846</v>
      </c>
    </row>
    <row r="3322" spans="1:20" x14ac:dyDescent="0.25">
      <c r="A3322">
        <f t="shared" si="970"/>
        <v>1576424.2271726485</v>
      </c>
      <c r="B3322">
        <f t="shared" si="987"/>
        <v>250895.70816434798</v>
      </c>
      <c r="C3322" t="str">
        <f t="shared" si="971"/>
        <v>-0.0253530091575557-0.0037631118089243i</v>
      </c>
      <c r="D3322" t="str">
        <f t="shared" si="972"/>
        <v>3.10847576594733-1.13537018722755i</v>
      </c>
      <c r="E3322" t="str">
        <f t="shared" si="973"/>
        <v>-4.74669086227987-26.1707749787252i</v>
      </c>
      <c r="F3322" t="str">
        <f t="shared" si="974"/>
        <v>2.84475699634931-1.02581183001838i</v>
      </c>
      <c r="G3322" t="str">
        <f t="shared" si="975"/>
        <v>0.977609989457505-0.147948294922253i</v>
      </c>
      <c r="H3322" t="str">
        <f t="shared" si="976"/>
        <v>0.00996340892477398-5.84274961334857i</v>
      </c>
      <c r="I3322" t="str">
        <f t="shared" si="977"/>
        <v>-0.040387509795761-0.112603052286998i</v>
      </c>
      <c r="K3322" t="str">
        <f t="shared" si="978"/>
        <v>0.00145929181322525-0.00181579770534598i</v>
      </c>
      <c r="L3322" t="str">
        <f t="shared" si="979"/>
        <v>0.000833333333333333-0.00321351070502871i</v>
      </c>
      <c r="M3322" t="str">
        <f t="shared" si="980"/>
        <v>0.005-0.00113074333898871i</v>
      </c>
      <c r="N3322">
        <f t="shared" si="981"/>
        <v>8.4426923298240695</v>
      </c>
      <c r="O3322">
        <f t="shared" si="982"/>
        <v>31.824768827848899</v>
      </c>
      <c r="P3322" s="3">
        <f t="shared" si="983"/>
        <v>-31.824768827848899</v>
      </c>
      <c r="Q3322" s="3">
        <f t="shared" si="984"/>
        <v>-171.55730767017593</v>
      </c>
      <c r="R3322">
        <f t="shared" si="985"/>
        <v>8.4426923298240695</v>
      </c>
      <c r="S3322">
        <f t="shared" si="986"/>
        <v>250.89570816434798</v>
      </c>
      <c r="T3322">
        <f t="shared" si="969"/>
        <v>-31.824768827848899</v>
      </c>
    </row>
    <row r="3323" spans="1:20" x14ac:dyDescent="0.25">
      <c r="A3323">
        <f t="shared" si="970"/>
        <v>1582414.6392359047</v>
      </c>
      <c r="B3323">
        <f t="shared" si="987"/>
        <v>251849.1118553725</v>
      </c>
      <c r="C3323" t="str">
        <f t="shared" si="971"/>
        <v>-0.0251853523111055-0.00369458088754927i</v>
      </c>
      <c r="D3323" t="str">
        <f t="shared" si="972"/>
        <v>3.10596226664612-1.1383333469063i</v>
      </c>
      <c r="E3323" t="str">
        <f t="shared" si="973"/>
        <v>-4.74036283695963-26.0612253578566i</v>
      </c>
      <c r="F3323" t="str">
        <f t="shared" si="974"/>
        <v>2.84427208381997-1.02512056784646i</v>
      </c>
      <c r="G3323" t="str">
        <f t="shared" si="975"/>
        <v>0.977443347690451-0.148485183591276i</v>
      </c>
      <c r="H3323" t="str">
        <f t="shared" si="976"/>
        <v>0.00986327888504394-5.82055637067739i</v>
      </c>
      <c r="I3323" t="str">
        <f t="shared" si="977"/>
        <v>-0.0402080915941121-0.112155749889893i</v>
      </c>
      <c r="K3323" t="str">
        <f t="shared" si="978"/>
        <v>0.0014556637633511-0.00181162082988712i</v>
      </c>
      <c r="L3323" t="str">
        <f t="shared" si="979"/>
        <v>0.000833333333333333-0.00320134559177994i</v>
      </c>
      <c r="M3323" t="str">
        <f t="shared" si="980"/>
        <v>0.005-0.0011264627804231i</v>
      </c>
      <c r="N3323">
        <f t="shared" si="981"/>
        <v>8.3455155818691935</v>
      </c>
      <c r="O3323">
        <f t="shared" si="982"/>
        <v>31.884572329992253</v>
      </c>
      <c r="P3323" s="3">
        <f t="shared" si="983"/>
        <v>-31.884572329992253</v>
      </c>
      <c r="Q3323" s="3">
        <f t="shared" si="984"/>
        <v>-171.65448441813081</v>
      </c>
      <c r="R3323">
        <f t="shared" si="985"/>
        <v>8.3455155818691935</v>
      </c>
      <c r="S3323">
        <f t="shared" si="986"/>
        <v>251.84911185537248</v>
      </c>
      <c r="T3323">
        <f t="shared" si="969"/>
        <v>-31.884572329992253</v>
      </c>
    </row>
    <row r="3324" spans="1:20" x14ac:dyDescent="0.25">
      <c r="A3324">
        <f t="shared" si="970"/>
        <v>1588427.8148650012</v>
      </c>
      <c r="B3324">
        <f t="shared" si="987"/>
        <v>252806.13848042293</v>
      </c>
      <c r="C3324" t="str">
        <f t="shared" si="971"/>
        <v>-0.0250186095446819-0.0036266962673969i</v>
      </c>
      <c r="D3324" t="str">
        <f t="shared" si="972"/>
        <v>3.10343373646105-1.1413010592242i</v>
      </c>
      <c r="E3324" t="str">
        <f t="shared" si="973"/>
        <v>-4.73406225462227-25.9521433613968i</v>
      </c>
      <c r="F3324" t="str">
        <f t="shared" si="974"/>
        <v>2.84378364613226-1.0244429560437i</v>
      </c>
      <c r="G3324" t="str">
        <f t="shared" si="975"/>
        <v>0.977275494491271-0.149023831510645i</v>
      </c>
      <c r="H3324" t="str">
        <f t="shared" si="976"/>
        <v>0.00976414888815289-5.79844781424735i</v>
      </c>
      <c r="I3324" t="str">
        <f t="shared" si="977"/>
        <v>-0.0400299847172651-0.111710094138996i</v>
      </c>
      <c r="K3324" t="str">
        <f t="shared" si="978"/>
        <v>0.00145204361078688-0.00180744377031454i</v>
      </c>
      <c r="L3324" t="str">
        <f t="shared" si="979"/>
        <v>0.000833333333333333-0.00318922653096229i</v>
      </c>
      <c r="M3324" t="str">
        <f t="shared" si="980"/>
        <v>0.005-0.00112219842640277i</v>
      </c>
      <c r="N3324">
        <f t="shared" si="981"/>
        <v>8.2481395006461469</v>
      </c>
      <c r="O3324">
        <f t="shared" si="982"/>
        <v>31.944422255601136</v>
      </c>
      <c r="P3324" s="3">
        <f t="shared" si="983"/>
        <v>-31.944422255601136</v>
      </c>
      <c r="Q3324" s="3">
        <f t="shared" si="984"/>
        <v>-171.75186049935385</v>
      </c>
      <c r="R3324">
        <f t="shared" si="985"/>
        <v>8.2481395006461469</v>
      </c>
      <c r="S3324">
        <f t="shared" si="986"/>
        <v>252.80613848042293</v>
      </c>
      <c r="T3324">
        <f t="shared" si="969"/>
        <v>-31.944422255601136</v>
      </c>
    </row>
    <row r="3325" spans="1:20" x14ac:dyDescent="0.25">
      <c r="A3325">
        <f t="shared" si="970"/>
        <v>1594463.8405614882</v>
      </c>
      <c r="B3325">
        <f t="shared" si="987"/>
        <v>253766.80180664855</v>
      </c>
      <c r="C3325" t="str">
        <f t="shared" si="971"/>
        <v>-0.0248527764887506-0.00355945434642955i</v>
      </c>
      <c r="D3325" t="str">
        <f t="shared" si="972"/>
        <v>3.10089011356085-1.14427326076272i</v>
      </c>
      <c r="E3325" t="str">
        <f t="shared" si="973"/>
        <v>-4.72778898663522-25.8435263945691i</v>
      </c>
      <c r="F3325" t="str">
        <f t="shared" si="974"/>
        <v>2.8432916589123-1.02377897288784i</v>
      </c>
      <c r="G3325" t="str">
        <f t="shared" si="975"/>
        <v>0.977106421483795-0.149564242313889i</v>
      </c>
      <c r="H3325" t="str">
        <f t="shared" si="976"/>
        <v>0.00966600961383533-5.77642361776972i</v>
      </c>
      <c r="I3325" t="str">
        <f t="shared" si="977"/>
        <v>-0.0398531789424777-0.111266078435402i</v>
      </c>
      <c r="K3325" t="str">
        <f t="shared" si="978"/>
        <v>0.00144843143291019-0.00180326655179362i</v>
      </c>
      <c r="L3325" t="str">
        <f t="shared" si="979"/>
        <v>0.000833333333333333-0.00317715334823898i</v>
      </c>
      <c r="M3325" t="str">
        <f t="shared" si="980"/>
        <v>0.005-0.00111795021558356i</v>
      </c>
      <c r="N3325">
        <f t="shared" si="981"/>
        <v>8.1505653773985216</v>
      </c>
      <c r="O3325">
        <f t="shared" si="982"/>
        <v>32.004318747689588</v>
      </c>
      <c r="P3325" s="3">
        <f t="shared" si="983"/>
        <v>-32.004318747689588</v>
      </c>
      <c r="Q3325" s="3">
        <f t="shared" si="984"/>
        <v>-171.84943462260148</v>
      </c>
      <c r="R3325">
        <f t="shared" si="985"/>
        <v>8.1505653773985216</v>
      </c>
      <c r="S3325">
        <f t="shared" si="986"/>
        <v>253.76680180664854</v>
      </c>
      <c r="T3325">
        <f t="shared" si="969"/>
        <v>-32.004318747689588</v>
      </c>
    </row>
    <row r="3326" spans="1:20" x14ac:dyDescent="0.25">
      <c r="A3326">
        <f t="shared" si="970"/>
        <v>1600522.803155622</v>
      </c>
      <c r="B3326">
        <f t="shared" si="987"/>
        <v>254731.11565351381</v>
      </c>
      <c r="C3326" t="str">
        <f t="shared" si="971"/>
        <v>-0.0246878488087319-0.00349285152701697i</v>
      </c>
      <c r="D3326" t="str">
        <f t="shared" si="972"/>
        <v>3.09833133624747-1.14724988741529i</v>
      </c>
      <c r="E3326" t="str">
        <f t="shared" si="973"/>
        <v>-4.72154290252353-25.735371881621i</v>
      </c>
      <c r="F3326" t="str">
        <f t="shared" si="974"/>
        <v>2.8427960976364-1.02312859672619i</v>
      </c>
      <c r="G3326" t="str">
        <f t="shared" si="975"/>
        <v>0.976936120240371-0.150106419616426i</v>
      </c>
      <c r="H3326" t="str">
        <f t="shared" si="976"/>
        <v>0.00956885181613612-5.75448345624187i</v>
      </c>
      <c r="I3326" t="str">
        <f t="shared" si="977"/>
        <v>-0.0396776641227743-0.110823696207152i</v>
      </c>
      <c r="K3326" t="str">
        <f t="shared" si="978"/>
        <v>0.00144482730631341-0.00179908920024258i</v>
      </c>
      <c r="L3326" t="str">
        <f t="shared" si="979"/>
        <v>0.000833333333333333-0.00316512586993323i</v>
      </c>
      <c r="M3326" t="str">
        <f t="shared" si="980"/>
        <v>0.005-0.00111371808685351i</v>
      </c>
      <c r="N3326">
        <f t="shared" si="981"/>
        <v>8.0527945010411486</v>
      </c>
      <c r="O3326">
        <f t="shared" si="982"/>
        <v>32.064261947125104</v>
      </c>
      <c r="P3326" s="3">
        <f t="shared" si="983"/>
        <v>-32.064261947125104</v>
      </c>
      <c r="Q3326" s="3">
        <f t="shared" si="984"/>
        <v>-171.94720549895885</v>
      </c>
      <c r="R3326">
        <f t="shared" si="985"/>
        <v>8.0527945010411486</v>
      </c>
      <c r="S3326">
        <f t="shared" si="986"/>
        <v>254.73111565351383</v>
      </c>
      <c r="T3326">
        <f t="shared" si="969"/>
        <v>-32.064261947125104</v>
      </c>
    </row>
    <row r="3327" spans="1:20" x14ac:dyDescent="0.25">
      <c r="A3327">
        <f t="shared" si="970"/>
        <v>1606604.7898076132</v>
      </c>
      <c r="B3327">
        <f t="shared" si="987"/>
        <v>255699.09389299716</v>
      </c>
      <c r="C3327" t="str">
        <f t="shared" si="971"/>
        <v>-0.0245238222044161-0.00342688421595644i</v>
      </c>
      <c r="D3327" t="str">
        <f t="shared" si="972"/>
        <v>3.09575734296272-1.15023087438434i</v>
      </c>
      <c r="E3327" t="str">
        <f t="shared" si="973"/>
        <v>-4.7153238700205-25.6276772656439i</v>
      </c>
      <c r="F3327" t="str">
        <f t="shared" si="974"/>
        <v>2.84229693763038-1.02249180597405i</v>
      </c>
      <c r="G3327" t="str">
        <f t="shared" si="975"/>
        <v>0.976764582281645-0.15065036701518i</v>
      </c>
      <c r="H3327" t="str">
        <f t="shared" si="976"/>
        <v>0.00947266632296265-5.73262700594179i</v>
      </c>
      <c r="I3327" t="str">
        <f t="shared" si="977"/>
        <v>-0.0395034301863514-0.110382940909114i</v>
      </c>
      <c r="K3327" t="str">
        <f t="shared" si="978"/>
        <v>0.00144123130679854-0.00179491174232131i</v>
      </c>
      <c r="L3327" t="str">
        <f t="shared" si="979"/>
        <v>0.000833333333333333-0.00315314392302574i</v>
      </c>
      <c r="M3327" t="str">
        <f t="shared" si="980"/>
        <v>0.005-0.00110950197933205i</v>
      </c>
      <c r="N3327">
        <f t="shared" si="981"/>
        <v>7.9548281580656521</v>
      </c>
      <c r="O3327">
        <f t="shared" si="982"/>
        <v>32.124251992647217</v>
      </c>
      <c r="P3327" s="3">
        <f t="shared" si="983"/>
        <v>-32.124251992647217</v>
      </c>
      <c r="Q3327" s="3">
        <f t="shared" si="984"/>
        <v>-172.04517184193435</v>
      </c>
      <c r="R3327">
        <f t="shared" si="985"/>
        <v>7.9548281580656521</v>
      </c>
      <c r="S3327">
        <f t="shared" si="986"/>
        <v>255.69909389299715</v>
      </c>
      <c r="T3327">
        <f t="shared" si="969"/>
        <v>-32.124251992647217</v>
      </c>
    </row>
    <row r="3328" spans="1:20" x14ac:dyDescent="0.25">
      <c r="A3328">
        <f t="shared" si="970"/>
        <v>1612709.8880088823</v>
      </c>
      <c r="B3328">
        <f t="shared" si="987"/>
        <v>256670.75044979056</v>
      </c>
      <c r="C3328" t="str">
        <f t="shared" si="971"/>
        <v>-0.024360692409386-0.00336154882449597i</v>
      </c>
      <c r="D3328" t="str">
        <f t="shared" si="972"/>
        <v>3.09316807229486-1.1532161561785i</v>
      </c>
      <c r="E3328" t="str">
        <f t="shared" si="973"/>
        <v>-4.70913175511671-25.5204400083934i</v>
      </c>
      <c r="F3328" t="str">
        <f t="shared" si="974"/>
        <v>2.841794154069-1.02186857911312i</v>
      </c>
      <c r="G3328" t="str">
        <f t="shared" si="975"/>
        <v>0.976591799076341-0.151196088088205i</v>
      </c>
      <c r="H3328" t="str">
        <f t="shared" si="976"/>
        <v>0.00937744403563982-5.71085394442269i</v>
      </c>
      <c r="I3328" t="str">
        <f t="shared" si="977"/>
        <v>-0.0393304671359884-0.109943806022872i</v>
      </c>
      <c r="K3328" t="str">
        <f t="shared" si="978"/>
        <v>0.00143764350937226-0.00179073420542017i</v>
      </c>
      <c r="L3328" t="str">
        <f t="shared" si="979"/>
        <v>0.000833333333333333-0.00314120733515216i</v>
      </c>
      <c r="M3328" t="str">
        <f t="shared" si="980"/>
        <v>0.005-0.00110530183236905i</v>
      </c>
      <c r="N3328">
        <f t="shared" si="981"/>
        <v>7.8566676324465163</v>
      </c>
      <c r="O3328">
        <f t="shared" si="982"/>
        <v>32.184289020886524</v>
      </c>
      <c r="P3328" s="3">
        <f t="shared" si="983"/>
        <v>-32.184289020886524</v>
      </c>
      <c r="Q3328" s="3">
        <f t="shared" si="984"/>
        <v>-172.14333236755348</v>
      </c>
      <c r="R3328">
        <f t="shared" si="985"/>
        <v>7.8566676324465163</v>
      </c>
      <c r="S3328">
        <f t="shared" si="986"/>
        <v>256.67075044979055</v>
      </c>
      <c r="T3328">
        <f t="shared" si="969"/>
        <v>-32.184289020886524</v>
      </c>
    </row>
    <row r="3329" spans="1:20" x14ac:dyDescent="0.25">
      <c r="A3329">
        <f t="shared" si="970"/>
        <v>1618838.185583316</v>
      </c>
      <c r="B3329">
        <f t="shared" si="987"/>
        <v>257646.09930149978</v>
      </c>
      <c r="C3329" t="str">
        <f t="shared" si="971"/>
        <v>-0.0241984551904484-0.00329684176836269i</v>
      </c>
      <c r="D3329" t="str">
        <f t="shared" si="972"/>
        <v>3.0905634629853-1.15620566660978i</v>
      </c>
      <c r="E3329" t="str">
        <f t="shared" si="973"/>
        <v>-4.70296642210803-25.4136575901134i</v>
      </c>
      <c r="F3329" t="str">
        <f t="shared" si="974"/>
        <v>2.84128772197529-1.02125889468992i</v>
      </c>
      <c r="G3329" t="str">
        <f t="shared" si="975"/>
        <v>0.976417762041046-0.151743586394289i</v>
      </c>
      <c r="H3329" t="str">
        <f t="shared" si="976"/>
        <v>0.00928317592846707-5.68916395050757i</v>
      </c>
      <c r="I3329" t="str">
        <f t="shared" si="977"/>
        <v>-0.039158765048463-0.10950628505661i</v>
      </c>
      <c r="K3329" t="str">
        <f t="shared" si="978"/>
        <v>0.0014340639882412-0.00178655661764875i</v>
      </c>
      <c r="L3329" t="str">
        <f t="shared" si="979"/>
        <v>0.000833333333333333-0.00312931593460067i</v>
      </c>
      <c r="M3329" t="str">
        <f t="shared" si="980"/>
        <v>0.005-0.00110111758554398i</v>
      </c>
      <c r="N3329">
        <f t="shared" si="981"/>
        <v>7.7583142055522103</v>
      </c>
      <c r="O3329">
        <f t="shared" si="982"/>
        <v>32.244373166383419</v>
      </c>
      <c r="P3329" s="3">
        <f t="shared" si="983"/>
        <v>-32.244373166383419</v>
      </c>
      <c r="Q3329" s="3">
        <f t="shared" si="984"/>
        <v>-172.24168579444779</v>
      </c>
      <c r="R3329">
        <f t="shared" si="985"/>
        <v>7.7583142055522103</v>
      </c>
      <c r="S3329">
        <f t="shared" si="986"/>
        <v>257.64609930149976</v>
      </c>
      <c r="T3329">
        <f t="shared" si="969"/>
        <v>-32.244373166383419</v>
      </c>
    </row>
    <row r="3330" spans="1:20" x14ac:dyDescent="0.25">
      <c r="A3330">
        <f t="shared" si="970"/>
        <v>1624989.7706885326</v>
      </c>
      <c r="B3330">
        <f t="shared" si="987"/>
        <v>258625.15447884548</v>
      </c>
      <c r="C3330" t="str">
        <f t="shared" si="971"/>
        <v>-0.0240371063470737-0.00323275946779311i</v>
      </c>
      <c r="D3330" t="str">
        <f t="shared" si="972"/>
        <v>3.08794345393537-1.15919933879084i</v>
      </c>
      <c r="E3330" t="str">
        <f t="shared" si="973"/>
        <v>-4.69682773364283-25.3073275093607i</v>
      </c>
      <c r="F3330" t="str">
        <f t="shared" si="974"/>
        <v>2.84077761621998-1.02066273131423i</v>
      </c>
      <c r="G3330" t="str">
        <f t="shared" si="975"/>
        <v>0.97624246253999-0.152292865472569i</v>
      </c>
      <c r="H3330" t="str">
        <f t="shared" si="976"/>
        <v>0.00918985304827727-5.66755670428384i</v>
      </c>
      <c r="I3330" t="str">
        <f t="shared" si="977"/>
        <v>-0.038988314073973-0.109070371544999i</v>
      </c>
      <c r="K3330" t="str">
        <f t="shared" si="978"/>
        <v>0.00143049281680729-0.00178237900782462i</v>
      </c>
      <c r="L3330" t="str">
        <f t="shared" si="979"/>
        <v>0.000833333333333333-0.0031174695503095i</v>
      </c>
      <c r="M3330" t="str">
        <f t="shared" si="980"/>
        <v>0.005-0.00109694917866505i</v>
      </c>
      <c r="N3330">
        <f t="shared" si="981"/>
        <v>7.6597691560539829</v>
      </c>
      <c r="O3330">
        <f t="shared" si="982"/>
        <v>32.304504561606898</v>
      </c>
      <c r="P3330" s="3">
        <f t="shared" si="983"/>
        <v>-32.304504561606898</v>
      </c>
      <c r="Q3330" s="3">
        <f t="shared" si="984"/>
        <v>-172.34023084394602</v>
      </c>
      <c r="R3330">
        <f t="shared" si="985"/>
        <v>7.6597691560539829</v>
      </c>
      <c r="S3330">
        <f t="shared" si="986"/>
        <v>258.6251544788455</v>
      </c>
      <c r="T3330">
        <f t="shared" si="969"/>
        <v>-32.304504561606898</v>
      </c>
    </row>
    <row r="3331" spans="1:20" x14ac:dyDescent="0.25">
      <c r="A3331">
        <f t="shared" si="970"/>
        <v>1631164.7318171491</v>
      </c>
      <c r="B3331">
        <f t="shared" si="987"/>
        <v>259607.9300658651</v>
      </c>
      <c r="C3331" t="str">
        <f t="shared" si="971"/>
        <v>-0.0238766417108415-0.00316929834756822i</v>
      </c>
      <c r="D3331" t="str">
        <f t="shared" si="972"/>
        <v>3.08530798421308-1.16219710513219i</v>
      </c>
      <c r="E3331" t="str">
        <f t="shared" si="973"/>
        <v>-4.69071555076781-25.2014472828326i</v>
      </c>
      <c r="F3331" t="str">
        <f t="shared" si="974"/>
        <v>2.84026381152073-1.02008006765739i</v>
      </c>
      <c r="G3331" t="str">
        <f t="shared" si="975"/>
        <v>0.976065891884833-0.15284392884213i</v>
      </c>
      <c r="H3331" t="str">
        <f t="shared" si="976"/>
        <v>0.00909746651399758-5.646031887098i</v>
      </c>
      <c r="I3331" t="str">
        <f t="shared" si="977"/>
        <v>-0.0388191044355574-0.108636059049081i</v>
      </c>
      <c r="K3331" t="str">
        <f t="shared" si="978"/>
        <v>0.00142693006766327-0.00177820140546198i</v>
      </c>
      <c r="L3331" t="str">
        <f t="shared" si="979"/>
        <v>0.000833333333333333-0.00310566801186442i</v>
      </c>
      <c r="M3331" t="str">
        <f t="shared" si="980"/>
        <v>0.005-0.00109279655176833i</v>
      </c>
      <c r="N3331">
        <f t="shared" si="981"/>
        <v>7.5610337598406829</v>
      </c>
      <c r="O3331">
        <f t="shared" si="982"/>
        <v>32.364683336974075</v>
      </c>
      <c r="P3331" s="3">
        <f t="shared" si="983"/>
        <v>-32.364683336974075</v>
      </c>
      <c r="Q3331" s="3">
        <f t="shared" si="984"/>
        <v>-172.43896624015932</v>
      </c>
      <c r="R3331">
        <f t="shared" si="985"/>
        <v>7.5610337598406829</v>
      </c>
      <c r="S3331">
        <f t="shared" si="986"/>
        <v>259.60793006586511</v>
      </c>
      <c r="T3331">
        <f t="shared" si="969"/>
        <v>-32.364683336974075</v>
      </c>
    </row>
    <row r="3332" spans="1:20" x14ac:dyDescent="0.25">
      <c r="A3332">
        <f t="shared" si="970"/>
        <v>1637363.1577980544</v>
      </c>
      <c r="B3332">
        <f t="shared" si="987"/>
        <v>260594.44020011541</v>
      </c>
      <c r="C3332" t="str">
        <f t="shared" si="971"/>
        <v>-0.0237170571448985-0.00310645483705046i</v>
      </c>
      <c r="D3332" t="str">
        <f t="shared" si="972"/>
        <v>3.08265699306012-1.16519889733969i</v>
      </c>
      <c r="E3332" t="str">
        <f t="shared" si="973"/>
        <v>-4.68462973297344-25.0960144451966i</v>
      </c>
      <c r="F3332" t="str">
        <f t="shared" si="974"/>
        <v>2.83974628244169-1.01951088245079i</v>
      </c>
      <c r="G3332" t="str">
        <f t="shared" si="975"/>
        <v>0.97588804133445-0.153396780001606i</v>
      </c>
      <c r="H3332" t="str">
        <f t="shared" si="976"/>
        <v>0.00900600751621266-5.62458918155032i</v>
      </c>
      <c r="I3332" t="str">
        <f t="shared" si="977"/>
        <v>-0.0386511264285293-0.108203341156162i</v>
      </c>
      <c r="K3332" t="str">
        <f t="shared" si="978"/>
        <v>0.00142337581258842-0.00177402384076038i</v>
      </c>
      <c r="L3332" t="str">
        <f t="shared" si="979"/>
        <v>0.000833333333333333-0.00309391114949633i</v>
      </c>
      <c r="M3332" t="str">
        <f t="shared" si="980"/>
        <v>0.005-0.00108865964511689i</v>
      </c>
      <c r="N3332">
        <f t="shared" si="981"/>
        <v>7.4621092899302823</v>
      </c>
      <c r="O3332">
        <f t="shared" si="982"/>
        <v>32.424909620868242</v>
      </c>
      <c r="P3332" s="3">
        <f t="shared" si="983"/>
        <v>-32.424909620868242</v>
      </c>
      <c r="Q3332" s="3">
        <f t="shared" si="984"/>
        <v>-172.53789071006972</v>
      </c>
      <c r="R3332">
        <f t="shared" si="985"/>
        <v>7.4621092899302823</v>
      </c>
      <c r="S3332">
        <f t="shared" si="986"/>
        <v>260.5944402001154</v>
      </c>
      <c r="T3332">
        <f t="shared" si="969"/>
        <v>-32.424909620868242</v>
      </c>
    </row>
    <row r="3333" spans="1:20" x14ac:dyDescent="0.25">
      <c r="A3333">
        <f t="shared" si="970"/>
        <v>1643585.137797687</v>
      </c>
      <c r="B3333">
        <f t="shared" si="987"/>
        <v>261584.69907287584</v>
      </c>
      <c r="C3333" t="str">
        <f t="shared" si="971"/>
        <v>-0.0235583485434199-0.00304422537022568i</v>
      </c>
      <c r="D3333" t="str">
        <f t="shared" si="972"/>
        <v>3.07999041989874-1.16820464641179i</v>
      </c>
      <c r="E3333" t="str">
        <f t="shared" si="973"/>
        <v>-4.67857013823761-24.9910265489205i</v>
      </c>
      <c r="F3333" t="str">
        <f t="shared" si="974"/>
        <v>2.83922500339271-1.01895515448415i</v>
      </c>
      <c r="G3333" t="str">
        <f t="shared" si="975"/>
        <v>0.975708902094712-0.153951422428778i</v>
      </c>
      <c r="H3333" t="str">
        <f t="shared" si="976"/>
        <v>0.00891546731672994-5.60322827148953i</v>
      </c>
      <c r="I3333" t="str">
        <f t="shared" si="977"/>
        <v>-0.038484370419906-0.107772211479697i</v>
      </c>
      <c r="K3333" t="str">
        <f t="shared" si="978"/>
        <v>0.00141983012254444-0.00176984634459339i</v>
      </c>
      <c r="L3333" t="str">
        <f t="shared" si="979"/>
        <v>0.000833333333333333-0.00308219879407883i</v>
      </c>
      <c r="M3333" t="str">
        <f t="shared" si="980"/>
        <v>0.005-0.00108453839919993i</v>
      </c>
      <c r="N3333">
        <f t="shared" si="981"/>
        <v>7.362997016388789</v>
      </c>
      <c r="O3333">
        <f t="shared" si="982"/>
        <v>32.485183539658507</v>
      </c>
      <c r="P3333" s="3">
        <f t="shared" si="983"/>
        <v>-32.485183539658507</v>
      </c>
      <c r="Q3333" s="3">
        <f t="shared" si="984"/>
        <v>-172.63700298361121</v>
      </c>
      <c r="R3333">
        <f t="shared" si="985"/>
        <v>7.362997016388789</v>
      </c>
      <c r="S3333">
        <f t="shared" si="986"/>
        <v>261.58469907287582</v>
      </c>
      <c r="T3333">
        <f t="shared" si="969"/>
        <v>-32.485183539658507</v>
      </c>
    </row>
    <row r="3334" spans="1:20" x14ac:dyDescent="0.25">
      <c r="A3334">
        <f t="shared" si="970"/>
        <v>1649830.7613213183</v>
      </c>
      <c r="B3334">
        <f t="shared" si="987"/>
        <v>262578.7209293528</v>
      </c>
      <c r="C3334" t="str">
        <f t="shared" si="971"/>
        <v>-0.0234005118310826-0.00298260638574704i</v>
      </c>
      <c r="D3334" t="str">
        <f t="shared" si="972"/>
        <v>3.07730820433889-1.17121428263713i</v>
      </c>
      <c r="E3334" t="str">
        <f t="shared" si="973"/>
        <v>-4.67253662306923-24.886481164107i</v>
      </c>
      <c r="F3334" t="str">
        <f t="shared" si="974"/>
        <v>2.83869994862886-1.01841286260396i</v>
      </c>
      <c r="G3334" t="str">
        <f t="shared" si="975"/>
        <v>0.975528465318278-0.154507859580161i</v>
      </c>
      <c r="H3334" t="str">
        <f t="shared" si="976"/>
        <v>0.00882583724814626-5.58194884200759i</v>
      </c>
      <c r="I3334" t="str">
        <f t="shared" si="977"/>
        <v>-0.0383188268478503-0.107342663659184i</v>
      </c>
      <c r="K3334" t="str">
        <f t="shared" si="978"/>
        <v>0.00141629306767144-0.00176566894849712i</v>
      </c>
      <c r="L3334" t="str">
        <f t="shared" si="979"/>
        <v>0.000833333333333333-0.00307053077712575i</v>
      </c>
      <c r="M3334" t="str">
        <f t="shared" si="980"/>
        <v>0.005-0.00108043275473195i</v>
      </c>
      <c r="N3334">
        <f t="shared" si="981"/>
        <v>7.2636982062466302</v>
      </c>
      <c r="O3334">
        <f t="shared" si="982"/>
        <v>32.545505217718016</v>
      </c>
      <c r="P3334" s="3">
        <f t="shared" si="983"/>
        <v>-32.545505217718016</v>
      </c>
      <c r="Q3334" s="3">
        <f t="shared" si="984"/>
        <v>-172.73630179375337</v>
      </c>
      <c r="R3334">
        <f t="shared" si="985"/>
        <v>7.2636982062466302</v>
      </c>
      <c r="S3334">
        <f t="shared" si="986"/>
        <v>262.57872092935281</v>
      </c>
      <c r="T3334">
        <f t="shared" si="969"/>
        <v>-32.545505217718016</v>
      </c>
    </row>
    <row r="3335" spans="1:20" x14ac:dyDescent="0.25">
      <c r="A3335">
        <f t="shared" si="970"/>
        <v>1656100.1182143395</v>
      </c>
      <c r="B3335">
        <f t="shared" si="987"/>
        <v>263576.52006888436</v>
      </c>
      <c r="C3335" t="str">
        <f t="shared" si="971"/>
        <v>-0.0232435429625429-0.00292159432698231i</v>
      </c>
      <c r="D3335" t="str">
        <f t="shared" si="972"/>
        <v>3.07461028618529-1.17422773559194i</v>
      </c>
      <c r="E3335" t="str">
        <f t="shared" si="973"/>
        <v>-4.66652904255031-24.7823758783277i</v>
      </c>
      <c r="F3335" t="str">
        <f t="shared" si="974"/>
        <v>2.83817109224969-1.01788398571177i</v>
      </c>
      <c r="G3335" t="str">
        <f t="shared" si="975"/>
        <v>0.975346722104382-0.155066094890596i</v>
      </c>
      <c r="H3335" t="str">
        <f t="shared" si="976"/>
        <v>0.00873710871341704-5.56075057943441i</v>
      </c>
      <c r="I3335" t="str">
        <f t="shared" si="977"/>
        <v>-0.0381544862211097-0.106914691360046i</v>
      </c>
      <c r="K3335" t="str">
        <f t="shared" si="978"/>
        <v>0.00141276471728415-0.00176149168465893i</v>
      </c>
      <c r="L3335" t="str">
        <f t="shared" si="979"/>
        <v>0.000833333333333333-0.00305890693078875i</v>
      </c>
      <c r="M3335" t="str">
        <f t="shared" si="980"/>
        <v>0.005-0.00107634265265187i</v>
      </c>
      <c r="N3335">
        <f t="shared" si="981"/>
        <v>7.1642141234191286</v>
      </c>
      <c r="O3335">
        <f t="shared" si="982"/>
        <v>32.605874777443489</v>
      </c>
      <c r="P3335" s="3">
        <f t="shared" si="983"/>
        <v>-32.605874777443489</v>
      </c>
      <c r="Q3335" s="3">
        <f t="shared" si="984"/>
        <v>-172.83578587658087</v>
      </c>
      <c r="R3335">
        <f t="shared" si="985"/>
        <v>7.1642141234191286</v>
      </c>
      <c r="S3335">
        <f t="shared" si="986"/>
        <v>263.57652006888435</v>
      </c>
      <c r="T3335">
        <f t="shared" si="969"/>
        <v>-32.605874777443489</v>
      </c>
    </row>
    <row r="3336" spans="1:20" x14ac:dyDescent="0.25">
      <c r="A3336">
        <f t="shared" si="970"/>
        <v>1662393.298663554</v>
      </c>
      <c r="B3336">
        <f t="shared" si="987"/>
        <v>264578.11084514612</v>
      </c>
      <c r="C3336" t="str">
        <f t="shared" si="971"/>
        <v>-0.0230874379219249-0.00286118564206417i</v>
      </c>
      <c r="D3336" t="str">
        <f t="shared" si="972"/>
        <v>3.07189660544462-1.17724493413767i</v>
      </c>
      <c r="E3336" t="str">
        <f t="shared" si="973"/>
        <v>-4.66054725037684-24.6787082964606i</v>
      </c>
      <c r="F3336" t="str">
        <f t="shared" si="974"/>
        <v>2.83763840819868-1.01736850276253i</v>
      </c>
      <c r="G3336" t="str">
        <f t="shared" si="975"/>
        <v>0.975163663498616-0.155626131772829i</v>
      </c>
      <c r="H3336" t="str">
        <f t="shared" si="976"/>
        <v>0.00864927318542704-5.53963317133273i</v>
      </c>
      <c r="I3336" t="str">
        <f t="shared" si="977"/>
        <v>-0.0379913391184639-0.106488288273532i</v>
      </c>
      <c r="K3336" t="str">
        <f t="shared" si="978"/>
        <v>0.00140924513986824-0.001757314585906i</v>
      </c>
      <c r="L3336" t="str">
        <f t="shared" si="979"/>
        <v>0.000833333333333333-0.0030473270878549i</v>
      </c>
      <c r="M3336" t="str">
        <f t="shared" si="980"/>
        <v>0.005-0.00107226803412221i</v>
      </c>
      <c r="N3336">
        <f t="shared" si="981"/>
        <v>7.064546028627376</v>
      </c>
      <c r="O3336">
        <f t="shared" si="982"/>
        <v>32.666292339273568</v>
      </c>
      <c r="P3336" s="3">
        <f t="shared" si="983"/>
        <v>-32.666292339273568</v>
      </c>
      <c r="Q3336" s="3">
        <f t="shared" si="984"/>
        <v>-172.93545397137262</v>
      </c>
      <c r="R3336">
        <f t="shared" si="985"/>
        <v>7.064546028627376</v>
      </c>
      <c r="S3336">
        <f t="shared" si="986"/>
        <v>264.57811084514611</v>
      </c>
      <c r="T3336">
        <f t="shared" si="969"/>
        <v>-32.666292339273568</v>
      </c>
    </row>
    <row r="3337" spans="1:20" x14ac:dyDescent="0.25">
      <c r="A3337">
        <f t="shared" si="970"/>
        <v>1668710.3931984755</v>
      </c>
      <c r="B3337">
        <f t="shared" si="987"/>
        <v>265583.50766635768</v>
      </c>
      <c r="C3337" t="str">
        <f t="shared" si="971"/>
        <v>-0.0229321927223139-0.00280137678394349i</v>
      </c>
      <c r="D3337" t="str">
        <f t="shared" si="972"/>
        <v>3.06916710233274-1.18026580641858i</v>
      </c>
      <c r="E3337" t="str">
        <f t="shared" si="973"/>
        <v>-4.65459109889984-24.5754760405289i</v>
      </c>
      <c r="F3337" t="str">
        <f t="shared" si="974"/>
        <v>2.83710187026261-1.01686639276295i</v>
      </c>
      <c r="G3337" t="str">
        <f t="shared" si="975"/>
        <v>0.974979280492725-0.156187973617093i</v>
      </c>
      <c r="H3337" t="str">
        <f t="shared" si="976"/>
        <v>0.0085623222065631-5.51859630649283i</v>
      </c>
      <c r="I3337" t="str">
        <f t="shared" si="977"/>
        <v>-0.0378293761881764-0.106063448116601i</v>
      </c>
      <c r="K3337" t="str">
        <f t="shared" si="978"/>
        <v>0.00140573440307686-0.00175313768569384i</v>
      </c>
      <c r="L3337" t="str">
        <f t="shared" si="979"/>
        <v>0.000833333333333333-0.00303579108174428i</v>
      </c>
      <c r="M3337" t="str">
        <f t="shared" si="980"/>
        <v>0.005-0.0010682088405282i</v>
      </c>
      <c r="N3337">
        <f t="shared" si="981"/>
        <v>6.9646951793225469</v>
      </c>
      <c r="O3337">
        <f t="shared" si="982"/>
        <v>32.726758021708264</v>
      </c>
      <c r="P3337" s="3">
        <f t="shared" si="983"/>
        <v>-32.726758021708264</v>
      </c>
      <c r="Q3337" s="3">
        <f t="shared" si="984"/>
        <v>-173.03530482067745</v>
      </c>
      <c r="R3337">
        <f t="shared" si="985"/>
        <v>6.9646951793225469</v>
      </c>
      <c r="S3337">
        <f t="shared" si="986"/>
        <v>265.58350766635766</v>
      </c>
      <c r="T3337">
        <f t="shared" si="969"/>
        <v>-32.726758021708264</v>
      </c>
    </row>
    <row r="3338" spans="1:20" x14ac:dyDescent="0.25">
      <c r="A3338">
        <f t="shared" si="970"/>
        <v>1675051.4926926296</v>
      </c>
      <c r="B3338">
        <f t="shared" si="987"/>
        <v>266592.72499548981</v>
      </c>
      <c r="C3338" t="str">
        <f t="shared" si="971"/>
        <v>-0.0227778034052611-0.00274216421044499i</v>
      </c>
      <c r="D3338" t="str">
        <f t="shared" si="972"/>
        <v>3.06642171728215-1.18329027985949i</v>
      </c>
      <c r="E3338" t="str">
        <f t="shared" si="973"/>
        <v>-4.64866043916467-24.4726767495421i</v>
      </c>
      <c r="F3338" t="str">
        <f t="shared" si="974"/>
        <v>2.83656145207098-1.01637763476982i</v>
      </c>
      <c r="G3338" t="str">
        <f t="shared" si="975"/>
        <v>0.974793564024394-0.156751623790678i</v>
      </c>
      <c r="H3338" t="str">
        <f t="shared" si="976"/>
        <v>0.00847624738828862-5.49763967492748i</v>
      </c>
      <c r="I3338" t="str">
        <f t="shared" si="977"/>
        <v>-0.0376685881474497-0.105640164631821i</v>
      </c>
      <c r="K3338" t="str">
        <f t="shared" si="978"/>
        <v>0.00140223257372727-0.0017489610180949i</v>
      </c>
      <c r="L3338" t="str">
        <f t="shared" si="979"/>
        <v>0.000833333333333333-0.00302429874650755i</v>
      </c>
      <c r="M3338" t="str">
        <f t="shared" si="980"/>
        <v>0.005-0.00106416501347699i</v>
      </c>
      <c r="N3338">
        <f t="shared" si="981"/>
        <v>6.8646628296094718</v>
      </c>
      <c r="O3338">
        <f t="shared" si="982"/>
        <v>32.787271941327077</v>
      </c>
      <c r="P3338" s="3">
        <f t="shared" si="983"/>
        <v>-32.787271941327077</v>
      </c>
      <c r="Q3338" s="3">
        <f t="shared" si="984"/>
        <v>-173.13533717039053</v>
      </c>
      <c r="R3338">
        <f t="shared" si="985"/>
        <v>6.8646628296094718</v>
      </c>
      <c r="S3338">
        <f t="shared" si="986"/>
        <v>266.59272499548979</v>
      </c>
      <c r="T3338">
        <f t="shared" si="969"/>
        <v>-32.787271941327077</v>
      </c>
    </row>
    <row r="3339" spans="1:20" x14ac:dyDescent="0.25">
      <c r="A3339">
        <f t="shared" si="970"/>
        <v>1681416.6883648618</v>
      </c>
      <c r="B3339">
        <f t="shared" si="987"/>
        <v>267605.77735047269</v>
      </c>
      <c r="C3339" t="str">
        <f t="shared" si="971"/>
        <v>-0.0226242660402922-0.00268354438432613i</v>
      </c>
      <c r="D3339" t="str">
        <f t="shared" si="972"/>
        <v>3.06366039094926-1.18631828116346i</v>
      </c>
      <c r="E3339" t="str">
        <f t="shared" si="973"/>
        <v>-4.64275512094952-24.3703080793381i</v>
      </c>
      <c r="F3339" t="str">
        <f t="shared" si="974"/>
        <v>2.83601712709535-1.01590220788829i</v>
      </c>
      <c r="G3339" t="str">
        <f t="shared" si="975"/>
        <v>0.974606504977041-0.157317085637506i</v>
      </c>
      <c r="H3339" t="str">
        <f t="shared" si="976"/>
        <v>0.00839104041072007-5.47676296786679i</v>
      </c>
      <c r="I3339" t="str">
        <f t="shared" si="977"/>
        <v>-0.0375089657818845-0.105218431587258i</v>
      </c>
      <c r="K3339" t="str">
        <f t="shared" si="978"/>
        <v>0.00139873971779771-0.00174478461778713i</v>
      </c>
      <c r="L3339" t="str">
        <f t="shared" si="979"/>
        <v>0.000833333333333333-0.00301284991682362i</v>
      </c>
      <c r="M3339" t="str">
        <f t="shared" si="980"/>
        <v>0.005-0.00106013649479676i</v>
      </c>
      <c r="N3339">
        <f t="shared" si="981"/>
        <v>6.7644502301747025</v>
      </c>
      <c r="O3339">
        <f t="shared" si="982"/>
        <v>32.847834212808358</v>
      </c>
      <c r="P3339" s="3">
        <f t="shared" si="983"/>
        <v>-32.847834212808358</v>
      </c>
      <c r="Q3339" s="3">
        <f t="shared" si="984"/>
        <v>-173.2355497698253</v>
      </c>
      <c r="R3339">
        <f t="shared" si="985"/>
        <v>6.7644502301747025</v>
      </c>
      <c r="S3339">
        <f t="shared" si="986"/>
        <v>267.60577735047269</v>
      </c>
      <c r="T3339">
        <f t="shared" si="969"/>
        <v>-32.847834212808358</v>
      </c>
    </row>
    <row r="3340" spans="1:20" x14ac:dyDescent="0.25">
      <c r="A3340">
        <f t="shared" si="970"/>
        <v>1687806.0717806481</v>
      </c>
      <c r="B3340">
        <f t="shared" si="987"/>
        <v>268622.67930440448</v>
      </c>
      <c r="C3340" t="str">
        <f t="shared" si="971"/>
        <v>-0.0224715767244258-0.00262551377333791i</v>
      </c>
      <c r="D3340" t="str">
        <f t="shared" si="972"/>
        <v>3.06088306422192-1.18934973630961i</v>
      </c>
      <c r="E3340" t="str">
        <f t="shared" si="973"/>
        <v>-4.63687499280332-24.2683677024276i</v>
      </c>
      <c r="F3340" t="str">
        <f t="shared" si="974"/>
        <v>2.83546886864877-1.01544009127015i</v>
      </c>
      <c r="G3340" t="str">
        <f t="shared" si="975"/>
        <v>0.97441809417961-0.15788436247769i</v>
      </c>
      <c r="H3340" t="str">
        <f t="shared" si="976"/>
        <v>0.00830669302220483-5.45596587775308i</v>
      </c>
      <c r="I3340" t="str">
        <f t="shared" si="977"/>
        <v>-0.0373504999449419-0.104798242776371i</v>
      </c>
      <c r="K3340" t="str">
        <f t="shared" si="978"/>
        <v>0.00139525590042433-0.00174060852004252i</v>
      </c>
      <c r="L3340" t="str">
        <f t="shared" si="979"/>
        <v>0.000833333333333333-0.00300144442799723i</v>
      </c>
      <c r="M3340" t="str">
        <f t="shared" si="980"/>
        <v>0.005-0.00105612322653592i</v>
      </c>
      <c r="N3340">
        <f t="shared" si="981"/>
        <v>6.6640586282139509</v>
      </c>
      <c r="O3340">
        <f t="shared" si="982"/>
        <v>32.908444948948009</v>
      </c>
      <c r="P3340" s="3">
        <f t="shared" si="983"/>
        <v>-32.908444948948009</v>
      </c>
      <c r="Q3340" s="3">
        <f t="shared" si="984"/>
        <v>-173.33594137178605</v>
      </c>
      <c r="R3340">
        <f t="shared" si="985"/>
        <v>6.6640586282139509</v>
      </c>
      <c r="S3340">
        <f t="shared" si="986"/>
        <v>268.62267930440447</v>
      </c>
      <c r="T3340">
        <f t="shared" si="969"/>
        <v>-32.908444948948009</v>
      </c>
    </row>
    <row r="3341" spans="1:20" x14ac:dyDescent="0.25">
      <c r="A3341">
        <f t="shared" si="970"/>
        <v>1694219.7348534146</v>
      </c>
      <c r="B3341">
        <f t="shared" si="987"/>
        <v>269643.44548576121</v>
      </c>
      <c r="C3341" t="str">
        <f t="shared" si="971"/>
        <v>-0.0223197315816991-0.00256806885028886i</v>
      </c>
      <c r="D3341" t="str">
        <f t="shared" si="972"/>
        <v>3.058089678227-1.19238457055105i</v>
      </c>
      <c r="E3341" t="str">
        <f t="shared" si="973"/>
        <v>-4.63101990208307-24.1668533078407i</v>
      </c>
      <c r="F3341" t="str">
        <f t="shared" si="974"/>
        <v>2.83491664988519-1.01499126411218i</v>
      </c>
      <c r="G3341" t="str">
        <f t="shared" si="975"/>
        <v>0.974228322406363-0.158453457607104i</v>
      </c>
      <c r="H3341" t="str">
        <f t="shared" si="976"/>
        <v>0.00822319703890144-5.43524809823584i</v>
      </c>
      <c r="I3341" t="str">
        <f t="shared" si="977"/>
        <v>-0.037193181557414-0.10437959201791i</v>
      </c>
      <c r="K3341" t="str">
        <f t="shared" si="978"/>
        <v>0.0013917811858984-0.0017364327607156i</v>
      </c>
      <c r="L3341" t="str">
        <f t="shared" si="979"/>
        <v>0.000833333333333333-0.00299008211595659i</v>
      </c>
      <c r="M3341" t="str">
        <f t="shared" si="980"/>
        <v>0.005-0.00105212515096227i</v>
      </c>
      <c r="N3341">
        <f t="shared" si="981"/>
        <v>6.5634892673630532</v>
      </c>
      <c r="O3341">
        <f t="shared" si="982"/>
        <v>32.96910426067808</v>
      </c>
      <c r="P3341" s="3">
        <f t="shared" si="983"/>
        <v>-32.96910426067808</v>
      </c>
      <c r="Q3341" s="3">
        <f t="shared" si="984"/>
        <v>-173.43651073263695</v>
      </c>
      <c r="R3341">
        <f t="shared" si="985"/>
        <v>6.5634892673630532</v>
      </c>
      <c r="S3341">
        <f t="shared" si="986"/>
        <v>269.64344548576122</v>
      </c>
      <c r="T3341">
        <f t="shared" si="969"/>
        <v>-32.96910426067808</v>
      </c>
    </row>
    <row r="3342" spans="1:20" x14ac:dyDescent="0.25">
      <c r="A3342">
        <f t="shared" si="970"/>
        <v>1700657.7698458575</v>
      </c>
      <c r="B3342">
        <f t="shared" si="987"/>
        <v>270668.09057860711</v>
      </c>
      <c r="C3342" t="str">
        <f t="shared" si="971"/>
        <v>-0.0221687267627001-0.00251120609311048i</v>
      </c>
      <c r="D3342" t="str">
        <f t="shared" si="972"/>
        <v>3.05528017433793-1.19542270841274i</v>
      </c>
      <c r="E3342" t="str">
        <f t="shared" si="973"/>
        <v>-4.62518969498967-24.0657626009743i</v>
      </c>
      <c r="F3342" t="str">
        <f t="shared" si="974"/>
        <v>2.83436044379879-1.01455570565435i</v>
      </c>
      <c r="G3342" t="str">
        <f t="shared" si="975"/>
        <v>0.974037180376677-0.159024374296929i</v>
      </c>
      <c r="H3342" t="str">
        <f t="shared" si="976"/>
        <v>0.00814054434436083-5.41460932416668i</v>
      </c>
      <c r="I3342" t="str">
        <f t="shared" si="977"/>
        <v>-0.0370370016068931-0.103962473155805i</v>
      </c>
      <c r="K3342" t="str">
        <f t="shared" si="978"/>
        <v>0.00138831563766355-0.00173225737623207i</v>
      </c>
      <c r="L3342" t="str">
        <f t="shared" si="979"/>
        <v>0.000833333333333333-0.00297876281725104i</v>
      </c>
      <c r="M3342" t="str">
        <f t="shared" si="980"/>
        <v>0.005-0.00104814221056213i</v>
      </c>
      <c r="N3342">
        <f t="shared" si="981"/>
        <v>6.4627433876286204</v>
      </c>
      <c r="O3342">
        <f t="shared" si="982"/>
        <v>33.029812257085837</v>
      </c>
      <c r="P3342" s="3">
        <f t="shared" si="983"/>
        <v>-33.029812257085837</v>
      </c>
      <c r="Q3342" s="3">
        <f t="shared" si="984"/>
        <v>-173.53725661237138</v>
      </c>
      <c r="R3342">
        <f t="shared" si="985"/>
        <v>6.4627433876286204</v>
      </c>
      <c r="S3342">
        <f t="shared" si="986"/>
        <v>270.66809057860712</v>
      </c>
      <c r="T3342">
        <f t="shared" si="969"/>
        <v>-33.029812257085837</v>
      </c>
    </row>
    <row r="3343" spans="1:20" x14ac:dyDescent="0.25">
      <c r="A3343">
        <f t="shared" si="970"/>
        <v>1707120.2693712721</v>
      </c>
      <c r="B3343">
        <f t="shared" si="987"/>
        <v>271696.62932280585</v>
      </c>
      <c r="C3343" t="str">
        <f t="shared" si="971"/>
        <v>-0.0220185584441087-0.00245492198492638i</v>
      </c>
      <c r="D3343" t="str">
        <f t="shared" si="972"/>
        <v>3.05245449418246-1.19846407368959i</v>
      </c>
      <c r="E3343" t="str">
        <f t="shared" si="973"/>
        <v>-4.61938421660334-23.9650933034421i</v>
      </c>
      <c r="F3343" t="str">
        <f t="shared" si="974"/>
        <v>2.83380022322353-1.01413339517812i</v>
      </c>
      <c r="G3343" t="str">
        <f t="shared" si="975"/>
        <v>0.973844658754836-0.159597115793216i</v>
      </c>
      <c r="H3343" t="str">
        <f t="shared" si="976"/>
        <v>0.00805872688911006-5.39404925159432i</v>
      </c>
      <c r="I3343" t="str">
        <f t="shared" si="977"/>
        <v>-0.0368819511472496-0.103546880059071i</v>
      </c>
      <c r="K3343" t="str">
        <f t="shared" si="978"/>
        <v>0.00138485931831329-0.00172808240357723i</v>
      </c>
      <c r="L3343" t="str">
        <f t="shared" si="979"/>
        <v>0.000833333333333333-0.00296748636904866i</v>
      </c>
      <c r="M3343" t="str">
        <f t="shared" si="980"/>
        <v>0.005-0.00104417434803958i</v>
      </c>
      <c r="N3343">
        <f t="shared" si="981"/>
        <v>6.3618222253233512</v>
      </c>
      <c r="O3343">
        <f t="shared" si="982"/>
        <v>33.090569045432105</v>
      </c>
      <c r="P3343" s="3">
        <f t="shared" si="983"/>
        <v>-33.090569045432105</v>
      </c>
      <c r="Q3343" s="3">
        <f t="shared" si="984"/>
        <v>-173.63817777467665</v>
      </c>
      <c r="R3343">
        <f t="shared" si="985"/>
        <v>6.3618222253233512</v>
      </c>
      <c r="S3343">
        <f t="shared" si="986"/>
        <v>271.69662932280585</v>
      </c>
      <c r="T3343">
        <f t="shared" si="969"/>
        <v>-33.090569045432105</v>
      </c>
    </row>
    <row r="3344" spans="1:20" x14ac:dyDescent="0.25">
      <c r="A3344">
        <f t="shared" si="970"/>
        <v>1713607.3263948828</v>
      </c>
      <c r="B3344">
        <f t="shared" si="987"/>
        <v>272729.0765142325</v>
      </c>
      <c r="C3344" t="str">
        <f t="shared" si="971"/>
        <v>-0.0218692228282438-0.00239921301412223i</v>
      </c>
      <c r="D3344" t="str">
        <f t="shared" si="972"/>
        <v>3.04961257965036-1.20150858944443i</v>
      </c>
      <c r="E3344" t="str">
        <f t="shared" si="973"/>
        <v>-4.61360331091859-23.8648431529263i</v>
      </c>
      <c r="F3344" t="str">
        <f t="shared" si="974"/>
        <v>2.8332359608324-1.0137243120047i</v>
      </c>
      <c r="G3344" t="str">
        <f t="shared" si="975"/>
        <v>0.973650748149833-0.160171685316424i</v>
      </c>
      <c r="H3344" t="str">
        <f t="shared" si="976"/>
        <v>0.00797773669023701-5.37356757775963i</v>
      </c>
      <c r="I3344" t="str">
        <f t="shared" si="977"/>
        <v>-0.0367280212981122-0.103132806621698i</v>
      </c>
      <c r="K3344" t="str">
        <f t="shared" si="978"/>
        <v>0.00138141228958858-0.0017239078802846i</v>
      </c>
      <c r="L3344" t="str">
        <f t="shared" si="979"/>
        <v>0.000833333333333333-0.00295625260913394i</v>
      </c>
      <c r="M3344" t="str">
        <f t="shared" si="980"/>
        <v>0.005-0.00104022150631558i</v>
      </c>
      <c r="N3344">
        <f t="shared" si="981"/>
        <v>6.2607270130002064</v>
      </c>
      <c r="O3344">
        <f t="shared" si="982"/>
        <v>33.151374731170215</v>
      </c>
      <c r="P3344" s="3">
        <f t="shared" si="983"/>
        <v>-33.151374731170215</v>
      </c>
      <c r="Q3344" s="3">
        <f t="shared" si="984"/>
        <v>-173.73927298699979</v>
      </c>
      <c r="R3344">
        <f t="shared" si="985"/>
        <v>6.2607270130002064</v>
      </c>
      <c r="S3344">
        <f t="shared" si="986"/>
        <v>272.72907651423247</v>
      </c>
      <c r="T3344">
        <f t="shared" si="969"/>
        <v>-33.151374731170215</v>
      </c>
    </row>
    <row r="3345" spans="1:20" x14ac:dyDescent="0.25">
      <c r="A3345">
        <f t="shared" si="970"/>
        <v>1720119.0342351834</v>
      </c>
      <c r="B3345">
        <f t="shared" si="987"/>
        <v>273765.44700498658</v>
      </c>
      <c r="C3345" t="str">
        <f t="shared" si="971"/>
        <v>-0.0217207161426183-0.0023440756744184i</v>
      </c>
      <c r="D3345" t="str">
        <f t="shared" si="972"/>
        <v>3.04675437290129-1.20455617800624i</v>
      </c>
      <c r="E3345" t="str">
        <f t="shared" si="973"/>
        <v>-4.60784682087778-23.7650099030298i</v>
      </c>
      <c r="F3345" t="str">
        <f t="shared" si="974"/>
        <v>2.83266762913693-1.01332843549325i</v>
      </c>
      <c r="G3345" t="str">
        <f t="shared" si="975"/>
        <v>0.973455439115166-0.16074808606097i</v>
      </c>
      <c r="H3345" t="str">
        <f t="shared" si="976"/>
        <v>0.0078975658309772-5.35316400109058i</v>
      </c>
      <c r="I3345" t="str">
        <f t="shared" si="977"/>
        <v>-0.0365752032443505-0.102720246762554i</v>
      </c>
      <c r="K3345" t="str">
        <f t="shared" si="978"/>
        <v>0.00137797461237565-0.00171973384442448i</v>
      </c>
      <c r="L3345" t="str">
        <f t="shared" si="979"/>
        <v>0.000833333333333333-0.00294506137590551i</v>
      </c>
      <c r="M3345" t="str">
        <f t="shared" si="980"/>
        <v>0.005-0.00103628362852718i</v>
      </c>
      <c r="N3345">
        <f t="shared" si="981"/>
        <v>6.1594589793889156</v>
      </c>
      <c r="O3345">
        <f t="shared" si="982"/>
        <v>33.212229417964643</v>
      </c>
      <c r="P3345" s="3">
        <f t="shared" si="983"/>
        <v>-33.212229417964643</v>
      </c>
      <c r="Q3345" s="3">
        <f t="shared" si="984"/>
        <v>-173.84054102061108</v>
      </c>
      <c r="R3345">
        <f t="shared" si="985"/>
        <v>6.1594589793889156</v>
      </c>
      <c r="S3345">
        <f t="shared" si="986"/>
        <v>273.76544700498658</v>
      </c>
      <c r="T3345">
        <f t="shared" si="969"/>
        <v>-33.212229417964643</v>
      </c>
    </row>
    <row r="3346" spans="1:20" x14ac:dyDescent="0.25">
      <c r="A3346">
        <f t="shared" si="970"/>
        <v>1726655.486565277</v>
      </c>
      <c r="B3346">
        <f t="shared" si="987"/>
        <v>274805.75570360554</v>
      </c>
      <c r="C3346" t="str">
        <f t="shared" si="971"/>
        <v>-0.0215730346395014-0.00228950646494509i</v>
      </c>
      <c r="D3346" t="str">
        <f t="shared" si="972"/>
        <v>3.04387981637266-1.2076067609683i</v>
      </c>
      <c r="E3346" t="str">
        <f t="shared" si="973"/>
        <v>-4.60211458840436-23.6655913231318i</v>
      </c>
      <c r="F3346" t="str">
        <f t="shared" si="974"/>
        <v>2.83209520048658-1.01294574503912i</v>
      </c>
      <c r="G3346" t="str">
        <f t="shared" si="975"/>
        <v>0.97325872214864-0.161326321194765i</v>
      </c>
      <c r="H3346" t="str">
        <f t="shared" si="976"/>
        <v>0.00781820646030214-5.3328382211974i</v>
      </c>
      <c r="I3346" t="str">
        <f t="shared" si="977"/>
        <v>-0.0364234882355641-0.102309194425277i</v>
      </c>
      <c r="K3346" t="str">
        <f t="shared" si="978"/>
        <v>0.0013745463467039-0.00171556033459244i</v>
      </c>
      <c r="L3346" t="str">
        <f t="shared" si="979"/>
        <v>0.000833333333333333-0.00293391250837368i</v>
      </c>
      <c r="M3346" t="str">
        <f t="shared" si="980"/>
        <v>0.005-0.00103236065802668i</v>
      </c>
      <c r="N3346">
        <f t="shared" si="981"/>
        <v>6.0580193493361207</v>
      </c>
      <c r="O3346">
        <f t="shared" si="982"/>
        <v>33.273133207709499</v>
      </c>
      <c r="P3346" s="3">
        <f t="shared" si="983"/>
        <v>-33.273133207709499</v>
      </c>
      <c r="Q3346" s="3">
        <f t="shared" si="984"/>
        <v>-173.94198065066388</v>
      </c>
      <c r="R3346">
        <f t="shared" si="985"/>
        <v>6.0580193493361207</v>
      </c>
      <c r="S3346">
        <f t="shared" si="986"/>
        <v>274.80575570360554</v>
      </c>
      <c r="T3346">
        <f t="shared" si="969"/>
        <v>-33.273133207709499</v>
      </c>
    </row>
    <row r="3347" spans="1:20" x14ac:dyDescent="0.25">
      <c r="A3347">
        <f t="shared" si="970"/>
        <v>1733216.777414225</v>
      </c>
      <c r="B3347">
        <f t="shared" si="987"/>
        <v>275850.01757527923</v>
      </c>
      <c r="C3347" t="str">
        <f t="shared" si="971"/>
        <v>-0.0214261745954881-0.0022355018903184i</v>
      </c>
      <c r="D3347" t="str">
        <f t="shared" si="972"/>
        <v>3.04098885278764-1.21066025918654i</v>
      </c>
      <c r="E3347" t="str">
        <f t="shared" si="973"/>
        <v>-4.59640645443522-23.5665851982442i</v>
      </c>
      <c r="F3347" t="str">
        <f t="shared" si="974"/>
        <v>2.83151864706818-1.01257622007211i</v>
      </c>
      <c r="G3347" t="str">
        <f t="shared" si="975"/>
        <v>0.973060587692165-0.161906393858747i</v>
      </c>
      <c r="H3347" t="str">
        <f t="shared" si="976"/>
        <v>0.0077396507925091-5.31258993886761i</v>
      </c>
      <c r="I3347" t="str">
        <f t="shared" si="977"/>
        <v>-0.0362728675855764-0.101899643578184i</v>
      </c>
      <c r="K3347" t="str">
        <f t="shared" si="978"/>
        <v>0.00137112755174399-0.00171138738989797i</v>
      </c>
      <c r="L3347" t="str">
        <f t="shared" si="979"/>
        <v>0.000833333333333333-0.00292280584615828i</v>
      </c>
      <c r="M3347" t="str">
        <f t="shared" si="980"/>
        <v>0.005-0.00102845253838083i</v>
      </c>
      <c r="N3347">
        <f t="shared" si="981"/>
        <v>5.9564093437437862</v>
      </c>
      <c r="O3347">
        <f t="shared" si="982"/>
        <v>33.334086200547091</v>
      </c>
      <c r="P3347" s="3">
        <f t="shared" si="983"/>
        <v>-33.334086200547091</v>
      </c>
      <c r="Q3347" s="3">
        <f t="shared" si="984"/>
        <v>-174.04359065625621</v>
      </c>
      <c r="R3347">
        <f t="shared" si="985"/>
        <v>5.9564093437437862</v>
      </c>
      <c r="S3347">
        <f t="shared" si="986"/>
        <v>275.85001757527925</v>
      </c>
      <c r="T3347">
        <f t="shared" si="969"/>
        <v>-33.334086200547091</v>
      </c>
    </row>
    <row r="3348" spans="1:20" x14ac:dyDescent="0.25">
      <c r="A3348">
        <f t="shared" si="970"/>
        <v>1739803.0011683991</v>
      </c>
      <c r="B3348">
        <f t="shared" si="987"/>
        <v>276898.24764206528</v>
      </c>
      <c r="C3348" t="str">
        <f t="shared" si="971"/>
        <v>-0.0212801323110753-0.00218205846071944i</v>
      </c>
      <c r="D3348" t="str">
        <f t="shared" si="972"/>
        <v>3.03808142516314-1.21371659277786i</v>
      </c>
      <c r="E3348" t="str">
        <f t="shared" si="973"/>
        <v>-4.59072225895245-23.4679893288693i</v>
      </c>
      <c r="F3348" t="str">
        <f t="shared" si="974"/>
        <v>2.83093794090536-1.01221984005461i</v>
      </c>
      <c r="G3348" t="str">
        <f t="shared" si="975"/>
        <v>0.972861026131562-0.162488307166412i</v>
      </c>
      <c r="H3348" t="str">
        <f t="shared" si="976"/>
        <v>0.00766189110681285-5.29241885606112i</v>
      </c>
      <c r="I3348" t="str">
        <f t="shared" si="977"/>
        <v>-0.036123332671928-0.101491588214163i</v>
      </c>
      <c r="K3348" t="str">
        <f t="shared" si="978"/>
        <v>0.00136771828580613-0.001707215049953i</v>
      </c>
      <c r="L3348" t="str">
        <f t="shared" si="979"/>
        <v>0.000833333333333333-0.00291174122948624i</v>
      </c>
      <c r="M3348" t="str">
        <f t="shared" si="980"/>
        <v>0.005-0.00102455921337002i</v>
      </c>
      <c r="N3348">
        <f t="shared" si="981"/>
        <v>5.8546301795129523</v>
      </c>
      <c r="O3348">
        <f t="shared" si="982"/>
        <v>33.395088494886537</v>
      </c>
      <c r="P3348" s="3">
        <f t="shared" si="983"/>
        <v>-33.395088494886537</v>
      </c>
      <c r="Q3348" s="3">
        <f t="shared" si="984"/>
        <v>-174.14536982048705</v>
      </c>
      <c r="R3348">
        <f t="shared" si="985"/>
        <v>5.8546301795129523</v>
      </c>
      <c r="S3348">
        <f t="shared" si="986"/>
        <v>276.89824764206526</v>
      </c>
      <c r="T3348">
        <f t="shared" si="969"/>
        <v>-33.395088494886537</v>
      </c>
    </row>
    <row r="3349" spans="1:20" x14ac:dyDescent="0.25">
      <c r="A3349">
        <f t="shared" si="970"/>
        <v>1746414.2525728389</v>
      </c>
      <c r="B3349">
        <f t="shared" si="987"/>
        <v>277950.46098310512</v>
      </c>
      <c r="C3349" t="str">
        <f t="shared" si="971"/>
        <v>-0.0211349041102451-0.00212917269197354i</v>
      </c>
      <c r="D3349" t="str">
        <f t="shared" si="972"/>
        <v>3.03515747681794-1.21677568111853i</v>
      </c>
      <c r="E3349" t="str">
        <f t="shared" si="973"/>
        <v>-4.58506184101439-23.3698015308593i</v>
      </c>
      <c r="F3349" t="str">
        <f t="shared" si="974"/>
        <v>2.83035305385789-1.01187658447981i</v>
      </c>
      <c r="G3349" t="str">
        <f t="shared" si="975"/>
        <v>0.972660027796366-0.163072064203341i</v>
      </c>
      <c r="H3349" t="str">
        <f t="shared" si="976"/>
        <v>0.0075849197469384-5.27232467590543i</v>
      </c>
      <c r="I3349" t="str">
        <f t="shared" si="977"/>
        <v>-0.0359748749353782-0.101085022350574i</v>
      </c>
      <c r="K3349" t="str">
        <f t="shared" si="978"/>
        <v>0.00136431860633837-0.00170304335486056i</v>
      </c>
      <c r="L3349" t="str">
        <f t="shared" si="979"/>
        <v>0.000833333333333333-0.00290071849918932i</v>
      </c>
      <c r="M3349" t="str">
        <f t="shared" si="980"/>
        <v>0.005-0.00102068062698747i</v>
      </c>
      <c r="N3349">
        <f t="shared" si="981"/>
        <v>5.7526830694845899</v>
      </c>
      <c r="O3349">
        <f t="shared" si="982"/>
        <v>33.456140187422349</v>
      </c>
      <c r="P3349" s="3">
        <f t="shared" si="983"/>
        <v>-33.456140187422349</v>
      </c>
      <c r="Q3349" s="3">
        <f t="shared" si="984"/>
        <v>-174.24731693051541</v>
      </c>
      <c r="R3349">
        <f t="shared" si="985"/>
        <v>5.7526830694845899</v>
      </c>
      <c r="S3349">
        <f t="shared" si="986"/>
        <v>277.95046098310513</v>
      </c>
      <c r="T3349">
        <f t="shared" si="969"/>
        <v>-33.456140187422349</v>
      </c>
    </row>
    <row r="3350" spans="1:20" x14ac:dyDescent="0.25">
      <c r="A3350">
        <f t="shared" si="970"/>
        <v>1753050.626732616</v>
      </c>
      <c r="B3350">
        <f t="shared" si="987"/>
        <v>279006.67273484095</v>
      </c>
      <c r="C3350" t="str">
        <f t="shared" si="971"/>
        <v>-0.0209904863400559-0.0020768411056337i</v>
      </c>
      <c r="D3350" t="str">
        <f t="shared" si="972"/>
        <v>3.03221695138087-1.21983744284278i</v>
      </c>
      <c r="E3350" t="str">
        <f t="shared" si="973"/>
        <v>-4.57942503878567-23.2720196352784i</v>
      </c>
      <c r="F3350" t="str">
        <f t="shared" si="974"/>
        <v>2.82976395762127-1.01154643286991i</v>
      </c>
      <c r="G3350" t="str">
        <f t="shared" si="975"/>
        <v>0.972457582959632-0.163657668026714i</v>
      </c>
      <c r="H3350" t="str">
        <f t="shared" si="976"/>
        <v>0.00750872912071616-5.25230710269072i</v>
      </c>
      <c r="I3350" t="str">
        <f t="shared" si="977"/>
        <v>-0.0358274858794097-0.100679940029157i</v>
      </c>
      <c r="K3350" t="str">
        <f t="shared" si="978"/>
        <v>0.00136092856992528-0.00169887234520334i</v>
      </c>
      <c r="L3350" t="str">
        <f t="shared" si="979"/>
        <v>0.000833333333333333-0.00288973749670185i</v>
      </c>
      <c r="M3350" t="str">
        <f t="shared" si="980"/>
        <v>0.005-0.0010168167234384i</v>
      </c>
      <c r="N3350">
        <f t="shared" si="981"/>
        <v>5.6505692223883557</v>
      </c>
      <c r="O3350">
        <f t="shared" si="982"/>
        <v>33.517241373152579</v>
      </c>
      <c r="P3350" s="3">
        <f t="shared" si="983"/>
        <v>-33.517241373152579</v>
      </c>
      <c r="Q3350" s="3">
        <f t="shared" si="984"/>
        <v>-174.34943077761164</v>
      </c>
      <c r="R3350">
        <f t="shared" si="985"/>
        <v>5.6505692223883557</v>
      </c>
      <c r="S3350">
        <f t="shared" si="986"/>
        <v>279.00667273484095</v>
      </c>
      <c r="T3350">
        <f t="shared" si="969"/>
        <v>-33.517241373152579</v>
      </c>
    </row>
    <row r="3351" spans="1:20" x14ac:dyDescent="0.25">
      <c r="A3351">
        <f t="shared" si="970"/>
        <v>1759712.2191141997</v>
      </c>
      <c r="B3351">
        <f t="shared" si="987"/>
        <v>280066.89809123334</v>
      </c>
      <c r="C3351" t="str">
        <f t="shared" si="971"/>
        <v>-0.0208468753702394-0.0020250602290628i</v>
      </c>
      <c r="D3351" t="str">
        <f t="shared" si="972"/>
        <v>3.02925979279903-1.22290179584135i</v>
      </c>
      <c r="E3351" t="str">
        <f t="shared" si="973"/>
        <v>-4.57381168956718-23.174641488265i</v>
      </c>
      <c r="F3351" t="str">
        <f t="shared" si="974"/>
        <v>2.82917062372604-1.01122936477425i</v>
      </c>
      <c r="G3351" t="str">
        <f t="shared" si="975"/>
        <v>0.972253681837744-0.16424512166483i</v>
      </c>
      <c r="H3351" t="str">
        <f t="shared" si="976"/>
        <v>0.00743331169967787-5.23236584186512i</v>
      </c>
      <c r="I3351" t="str">
        <f t="shared" si="977"/>
        <v>-0.0356811570697351-0.100276335315926i</v>
      </c>
      <c r="K3351" t="str">
        <f t="shared" si="978"/>
        <v>0.00135754823228657-0.00169470206203238i</v>
      </c>
      <c r="L3351" t="str">
        <f t="shared" si="979"/>
        <v>0.000833333333333333-0.00287879806405843i</v>
      </c>
      <c r="M3351" t="str">
        <f t="shared" si="980"/>
        <v>0.005-0.00101296744713928i</v>
      </c>
      <c r="N3351">
        <f t="shared" si="981"/>
        <v>5.5482898427859197</v>
      </c>
      <c r="O3351">
        <f t="shared" si="982"/>
        <v>33.578392145397366</v>
      </c>
      <c r="P3351" s="3">
        <f t="shared" si="983"/>
        <v>-33.578392145397366</v>
      </c>
      <c r="Q3351" s="3">
        <f t="shared" si="984"/>
        <v>-174.45171015721408</v>
      </c>
      <c r="R3351">
        <f t="shared" si="985"/>
        <v>5.5482898427859197</v>
      </c>
      <c r="S3351">
        <f t="shared" si="986"/>
        <v>280.06689809123333</v>
      </c>
      <c r="T3351">
        <f t="shared" si="969"/>
        <v>-33.578392145397366</v>
      </c>
    </row>
    <row r="3352" spans="1:20" x14ac:dyDescent="0.25">
      <c r="A3352">
        <f t="shared" si="970"/>
        <v>1766399.1255468337</v>
      </c>
      <c r="B3352">
        <f t="shared" si="987"/>
        <v>281131.15230398002</v>
      </c>
      <c r="C3352" t="str">
        <f t="shared" si="971"/>
        <v>-0.020704067592805-0.00197382659552018i</v>
      </c>
      <c r="D3352" t="str">
        <f t="shared" si="972"/>
        <v>3.02628594534611-1.22596865726012i</v>
      </c>
      <c r="E3352" t="str">
        <f t="shared" si="973"/>
        <v>-4.56822162982453-23.0776649508969i</v>
      </c>
      <c r="F3352" t="str">
        <f t="shared" si="974"/>
        <v>2.82857302353731-1.01092535976747i</v>
      </c>
      <c r="G3352" t="str">
        <f t="shared" si="975"/>
        <v>0.97204831459022-0.164834428116618i</v>
      </c>
      <c r="H3352" t="str">
        <f t="shared" si="976"/>
        <v>0.00735866001865437-5.21250060002983i</v>
      </c>
      <c r="I3352" t="str">
        <f t="shared" si="977"/>
        <v>-0.035535880133809-0.0998742023010796i</v>
      </c>
      <c r="K3352" t="str">
        <f t="shared" si="978"/>
        <v>0.00135417764827597-0.00169053254685568i</v>
      </c>
      <c r="L3352" t="str">
        <f t="shared" si="979"/>
        <v>0.000833333333333333-0.00286790004389164i</v>
      </c>
      <c r="M3352" t="str">
        <f t="shared" si="980"/>
        <v>0.005-0.00100913274271695i</v>
      </c>
      <c r="N3352">
        <f t="shared" si="981"/>
        <v>5.4458461310230462</v>
      </c>
      <c r="O3352">
        <f t="shared" si="982"/>
        <v>33.639592595817113</v>
      </c>
      <c r="P3352" s="3">
        <f t="shared" si="983"/>
        <v>-33.639592595817113</v>
      </c>
      <c r="Q3352" s="3">
        <f t="shared" si="984"/>
        <v>-174.55415386897695</v>
      </c>
      <c r="R3352">
        <f t="shared" si="985"/>
        <v>5.4458461310230462</v>
      </c>
      <c r="S3352">
        <f t="shared" si="986"/>
        <v>281.13115230398</v>
      </c>
      <c r="T3352">
        <f t="shared" si="969"/>
        <v>-33.639592595817113</v>
      </c>
    </row>
    <row r="3353" spans="1:20" x14ac:dyDescent="0.25">
      <c r="A3353">
        <f t="shared" si="970"/>
        <v>1773111.4422239116</v>
      </c>
      <c r="B3353">
        <f t="shared" si="987"/>
        <v>282199.45068273513</v>
      </c>
      <c r="C3353" t="str">
        <f t="shared" si="971"/>
        <v>-0.0205620594216503-0.00192313674424624i</v>
      </c>
      <c r="D3353" t="str">
        <f t="shared" si="972"/>
        <v>3.02329535363072-1.22903794349892i</v>
      </c>
      <c r="E3353" t="str">
        <f t="shared" si="973"/>
        <v>-4.56265469521699-22.9810878990562i</v>
      </c>
      <c r="F3353" t="str">
        <f t="shared" si="974"/>
        <v>2.82797112825412-1.01063439744769i</v>
      </c>
      <c r="G3353" t="str">
        <f t="shared" si="975"/>
        <v>0.971841471319528-0.165425590351141i</v>
      </c>
      <c r="H3353" t="str">
        <f t="shared" si="976"/>
        <v>0.00728476667537468-5.19271108493441i</v>
      </c>
      <c r="I3353" t="str">
        <f t="shared" si="977"/>
        <v>-0.0353916467603445-0.0994735350988967i</v>
      </c>
      <c r="K3353" t="str">
        <f t="shared" si="978"/>
        <v>0.00135081687188021-0.00168636384162697i</v>
      </c>
      <c r="L3353" t="str">
        <f t="shared" si="979"/>
        <v>0.000833333333333333-0.00285704327942981i</v>
      </c>
      <c r="M3353" t="str">
        <f t="shared" si="980"/>
        <v>0.005-0.00100531255500792i</v>
      </c>
      <c r="N3353">
        <f t="shared" si="981"/>
        <v>5.3432392831745972</v>
      </c>
      <c r="O3353">
        <f t="shared" si="982"/>
        <v>33.700842814431098</v>
      </c>
      <c r="P3353" s="3">
        <f t="shared" si="983"/>
        <v>-33.700842814431098</v>
      </c>
      <c r="Q3353" s="3">
        <f t="shared" si="984"/>
        <v>-174.6567607168254</v>
      </c>
      <c r="R3353">
        <f t="shared" si="985"/>
        <v>5.3432392831745972</v>
      </c>
      <c r="S3353">
        <f t="shared" si="986"/>
        <v>282.19945068273512</v>
      </c>
      <c r="T3353">
        <f t="shared" si="969"/>
        <v>-33.700842814431098</v>
      </c>
    </row>
    <row r="3354" spans="1:20" x14ac:dyDescent="0.25">
      <c r="A3354">
        <f t="shared" si="970"/>
        <v>1779849.2657043624</v>
      </c>
      <c r="B3354">
        <f t="shared" si="987"/>
        <v>283271.80859532952</v>
      </c>
      <c r="C3354" t="str">
        <f t="shared" si="971"/>
        <v>-0.0204208472921799-0.00187298722055218i</v>
      </c>
      <c r="D3354" t="str">
        <f t="shared" si="972"/>
        <v>3.0202879626049-1.23210957021033i</v>
      </c>
      <c r="E3354" t="str">
        <f t="shared" si="973"/>
        <v>-4.5571107206247-22.8849082232977i</v>
      </c>
      <c r="F3354" t="str">
        <f t="shared" si="974"/>
        <v>2.827364908909-1.01035645743459i</v>
      </c>
      <c r="G3354" t="str">
        <f t="shared" si="975"/>
        <v>0.971633142070894-0.166018611307095i</v>
      </c>
      <c r="H3354" t="str">
        <f t="shared" si="976"/>
        <v>0.00721162433006698-5.17299700547203i</v>
      </c>
      <c r="I3354" t="str">
        <f t="shared" si="977"/>
        <v>-0.0352484486988311-0.0990743278476473i</v>
      </c>
      <c r="K3354" t="str">
        <f t="shared" si="978"/>
        <v>0.0013474659562182-0.00168219598873433i</v>
      </c>
      <c r="L3354" t="str">
        <f t="shared" si="979"/>
        <v>0.000833333333333333-0.00284622761449473i</v>
      </c>
      <c r="M3354" t="str">
        <f t="shared" si="980"/>
        <v>0.005-0.0010015068290575i</v>
      </c>
      <c r="N3354">
        <f t="shared" si="981"/>
        <v>5.2404704910004796</v>
      </c>
      <c r="O3354">
        <f t="shared" si="982"/>
        <v>33.762142889635093</v>
      </c>
      <c r="P3354" s="3">
        <f t="shared" si="983"/>
        <v>-33.762142889635093</v>
      </c>
      <c r="Q3354" s="3">
        <f t="shared" si="984"/>
        <v>-174.75952950899952</v>
      </c>
      <c r="R3354">
        <f t="shared" si="985"/>
        <v>5.2404704910004796</v>
      </c>
      <c r="S3354">
        <f t="shared" si="986"/>
        <v>283.2718085953295</v>
      </c>
      <c r="T3354">
        <f t="shared" si="969"/>
        <v>-33.762142889635093</v>
      </c>
    </row>
    <row r="3355" spans="1:20" x14ac:dyDescent="0.25">
      <c r="A3355">
        <f t="shared" si="970"/>
        <v>1786612.6929140391</v>
      </c>
      <c r="B3355">
        <f t="shared" si="987"/>
        <v>284348.24146799179</v>
      </c>
      <c r="C3355" t="str">
        <f t="shared" si="971"/>
        <v>-0.0202804276609285-0.00182337457590844i</v>
      </c>
      <c r="D3355" t="str">
        <f t="shared" si="972"/>
        <v>3.01726371757256-1.23518345229858i</v>
      </c>
      <c r="E3355" t="str">
        <f t="shared" si="973"/>
        <v>-4.55158954017598-22.7891238287177i</v>
      </c>
      <c r="F3355" t="str">
        <f t="shared" si="974"/>
        <v>2.82675433636734-1.01009151936756i</v>
      </c>
      <c r="G3355" t="str">
        <f t="shared" si="975"/>
        <v>0.971423316832119-0.166613493892313i</v>
      </c>
      <c r="H3355" t="str">
        <f t="shared" si="976"/>
        <v>0.00713922570506071-5.15335807167478i</v>
      </c>
      <c r="I3355" t="str">
        <f t="shared" si="977"/>
        <v>-0.0351062777590585-0.0986765747094936i</v>
      </c>
      <c r="K3355" t="str">
        <f t="shared" si="978"/>
        <v>0.00134412495354032-0.00167802903098899i</v>
      </c>
      <c r="L3355" t="str">
        <f t="shared" si="979"/>
        <v>0.000833333333333333-0.00283545289349943i</v>
      </c>
      <c r="M3355" t="str">
        <f t="shared" si="980"/>
        <v>0.005-0.000997715510119046i</v>
      </c>
      <c r="N3355">
        <f t="shared" si="981"/>
        <v>5.1375409418967308</v>
      </c>
      <c r="O3355">
        <f t="shared" si="982"/>
        <v>33.82349290822016</v>
      </c>
      <c r="P3355" s="3">
        <f t="shared" si="983"/>
        <v>-33.82349290822016</v>
      </c>
      <c r="Q3355" s="3">
        <f t="shared" si="984"/>
        <v>-174.86245905810327</v>
      </c>
      <c r="R3355">
        <f t="shared" si="985"/>
        <v>5.1375409418967308</v>
      </c>
      <c r="S3355">
        <f t="shared" si="986"/>
        <v>284.34824146799178</v>
      </c>
      <c r="T3355">
        <f t="shared" si="969"/>
        <v>-33.82349290822016</v>
      </c>
    </row>
    <row r="3356" spans="1:20" x14ac:dyDescent="0.25">
      <c r="A3356">
        <f t="shared" si="970"/>
        <v>1793401.8211471124</v>
      </c>
      <c r="B3356">
        <f t="shared" si="987"/>
        <v>285428.76478557015</v>
      </c>
      <c r="C3356" t="str">
        <f t="shared" si="971"/>
        <v>-0.0201407970051931-0.00177429536803534i</v>
      </c>
      <c r="D3356" t="str">
        <f t="shared" si="972"/>
        <v>3.01422256419806-1.23825950391859i</v>
      </c>
      <c r="E3356" t="str">
        <f t="shared" si="973"/>
        <v>-4.54609098727363-22.6937326348242i</v>
      </c>
      <c r="F3356" t="str">
        <f t="shared" si="974"/>
        <v>2.82613938132691-1.00983956290379i</v>
      </c>
      <c r="G3356" t="str">
        <f t="shared" si="975"/>
        <v>0.971211985533395-0.167210240983248i</v>
      </c>
      <c r="H3356" t="str">
        <f t="shared" si="976"/>
        <v>0.0070675635843903-5.13379399470889i</v>
      </c>
      <c r="I3356" t="str">
        <f t="shared" si="977"/>
        <v>-0.0349651258106431-0.0982802698703963i</v>
      </c>
      <c r="K3356" t="str">
        <f t="shared" si="978"/>
        <v>0.00134079391522789-0.00167386301161409i</v>
      </c>
      <c r="L3356" t="str">
        <f t="shared" si="979"/>
        <v>0.000833333333333333-0.00282471896144593i</v>
      </c>
      <c r="M3356" t="str">
        <f t="shared" si="980"/>
        <v>0.005-0.000993938543653168i</v>
      </c>
      <c r="N3356">
        <f t="shared" si="981"/>
        <v>5.0344518188506413</v>
      </c>
      <c r="O3356">
        <f t="shared" si="982"/>
        <v>33.88489295539015</v>
      </c>
      <c r="P3356" s="3">
        <f t="shared" si="983"/>
        <v>-33.88489295539015</v>
      </c>
      <c r="Q3356" s="3">
        <f t="shared" si="984"/>
        <v>-174.96554818114936</v>
      </c>
      <c r="R3356">
        <f t="shared" si="985"/>
        <v>5.0344518188506413</v>
      </c>
      <c r="S3356">
        <f t="shared" si="986"/>
        <v>285.42876478557014</v>
      </c>
      <c r="T3356">
        <f t="shared" si="969"/>
        <v>-33.88489295539015</v>
      </c>
    </row>
    <row r="3357" spans="1:20" x14ac:dyDescent="0.25">
      <c r="A3357">
        <f t="shared" si="970"/>
        <v>1800216.7480674714</v>
      </c>
      <c r="B3357">
        <f t="shared" si="987"/>
        <v>286513.39409175533</v>
      </c>
      <c r="C3357" t="str">
        <f t="shared" si="971"/>
        <v>-0.0200019518226698-0.00172574616099451i</v>
      </c>
      <c r="D3357" t="str">
        <f t="shared" si="972"/>
        <v>3.01116444851486-1.24133763847499i</v>
      </c>
      <c r="E3357" t="str">
        <f t="shared" si="973"/>
        <v>-4.54061489462084-22.5987325754095i</v>
      </c>
      <c r="F3357" t="str">
        <f t="shared" si="974"/>
        <v>2.8255200143173-1.00960056771639i</v>
      </c>
      <c r="G3357" t="str">
        <f t="shared" si="975"/>
        <v>0.970999138047121-0.167808855424464i</v>
      </c>
      <c r="H3357" t="str">
        <f t="shared" si="976"/>
        <v>0.00699663081340008-5.11430448687019i</v>
      </c>
      <c r="I3357" t="str">
        <f t="shared" si="977"/>
        <v>-0.0348249847825593-0.097885407540022i</v>
      </c>
      <c r="K3357" t="str">
        <f t="shared" si="978"/>
        <v>0.00133747289179271-0.00166969797423353i</v>
      </c>
      <c r="L3357" t="str">
        <f t="shared" si="979"/>
        <v>0.000833333333333333-0.00281402566392303i</v>
      </c>
      <c r="M3357" t="str">
        <f t="shared" si="980"/>
        <v>0.005-0.000990175875326927i</v>
      </c>
      <c r="N3357">
        <f t="shared" si="981"/>
        <v>4.931204300396189</v>
      </c>
      <c r="O3357">
        <f t="shared" si="982"/>
        <v>33.94634311478007</v>
      </c>
      <c r="P3357" s="3">
        <f t="shared" si="983"/>
        <v>-33.94634311478007</v>
      </c>
      <c r="Q3357" s="3">
        <f t="shared" si="984"/>
        <v>-175.06879569960381</v>
      </c>
      <c r="R3357">
        <f t="shared" si="985"/>
        <v>4.931204300396189</v>
      </c>
      <c r="S3357">
        <f t="shared" si="986"/>
        <v>286.51339409175534</v>
      </c>
      <c r="T3357">
        <f t="shared" si="969"/>
        <v>-33.94634311478007</v>
      </c>
    </row>
    <row r="3358" spans="1:20" x14ac:dyDescent="0.25">
      <c r="A3358">
        <f t="shared" si="970"/>
        <v>1807057.5717101281</v>
      </c>
      <c r="B3358">
        <f t="shared" si="987"/>
        <v>287602.14498930401</v>
      </c>
      <c r="C3358" t="str">
        <f t="shared" si="971"/>
        <v>-0.0198638886310986-0.00167772352528211i</v>
      </c>
      <c r="D3358" t="str">
        <f t="shared" si="972"/>
        <v>3.00808931693423-1.24441776862134i</v>
      </c>
      <c r="E3358" t="str">
        <f t="shared" si="973"/>
        <v>-4.53516109424661-22.5041215984232i</v>
      </c>
      <c r="F3358" t="str">
        <f t="shared" si="974"/>
        <v>2.82489620569942-1.00937451349243i</v>
      </c>
      <c r="G3358" t="str">
        <f t="shared" si="975"/>
        <v>0.970784764187726-0.168409340028121i</v>
      </c>
      <c r="H3358" t="str">
        <f t="shared" si="976"/>
        <v>0.00692642029835103-5.09488926157933i</v>
      </c>
      <c r="I3358" t="str">
        <f t="shared" si="977"/>
        <v>-0.0346858466626721-0.0974919819516482i</v>
      </c>
      <c r="K3358" t="str">
        <f t="shared" si="978"/>
        <v>0.00133416193287686-0.00166553396286074i</v>
      </c>
      <c r="L3358" t="str">
        <f t="shared" si="979"/>
        <v>0.000833333333333333-0.00280337284710403i</v>
      </c>
      <c r="M3358" t="str">
        <f t="shared" si="980"/>
        <v>0.005-0.000986427451013078i</v>
      </c>
      <c r="N3358">
        <f t="shared" si="981"/>
        <v>4.8277995605732258</v>
      </c>
      <c r="O3358">
        <f t="shared" si="982"/>
        <v>34.007843468473659</v>
      </c>
      <c r="P3358" s="3">
        <f t="shared" si="983"/>
        <v>-34.007843468473659</v>
      </c>
      <c r="Q3358" s="3">
        <f t="shared" si="984"/>
        <v>-175.17220043942677</v>
      </c>
      <c r="R3358">
        <f t="shared" si="985"/>
        <v>4.8277995605732258</v>
      </c>
      <c r="S3358">
        <f t="shared" si="986"/>
        <v>287.60214498930401</v>
      </c>
      <c r="T3358">
        <f t="shared" si="969"/>
        <v>-34.007843468473659</v>
      </c>
    </row>
    <row r="3359" spans="1:20" x14ac:dyDescent="0.25">
      <c r="A3359">
        <f t="shared" si="970"/>
        <v>1813924.3904826264</v>
      </c>
      <c r="B3359">
        <f t="shared" si="987"/>
        <v>288695.03314026335</v>
      </c>
      <c r="C3359" t="str">
        <f t="shared" si="971"/>
        <v>-0.0197266039679125-0.00163022403792182i</v>
      </c>
      <c r="D3359" t="str">
        <f t="shared" si="972"/>
        <v>3.00499711625393-1.2474998062594i</v>
      </c>
      <c r="E3359" t="str">
        <f t="shared" si="973"/>
        <v>-4.52972941753022-22.409897665847i</v>
      </c>
      <c r="F3359" t="str">
        <f t="shared" si="974"/>
        <v>2.82426792566495-1.00916137993104i</v>
      </c>
      <c r="G3359" t="str">
        <f t="shared" si="975"/>
        <v>0.970568853711487-0.169011697573443i</v>
      </c>
      <c r="H3359" t="str">
        <f t="shared" si="976"/>
        <v>0.00685692500602879-5.07554803337727i</v>
      </c>
      <c r="I3359" t="str">
        <f t="shared" si="977"/>
        <v>-0.034547703497276-0.0970999873620724i</v>
      </c>
      <c r="K3359" t="str">
        <f t="shared" si="978"/>
        <v>0.00133086108725256-0.00166137102188764i</v>
      </c>
      <c r="L3359" t="str">
        <f t="shared" si="979"/>
        <v>0.000833333333333333-0.0027927603577446i</v>
      </c>
      <c r="M3359" t="str">
        <f t="shared" si="980"/>
        <v>0.005-0.00098269321678928i</v>
      </c>
      <c r="N3359">
        <f t="shared" si="981"/>
        <v>4.7242387688847884</v>
      </c>
      <c r="O3359">
        <f t="shared" si="982"/>
        <v>34.06939409702187</v>
      </c>
      <c r="P3359" s="3">
        <f t="shared" si="983"/>
        <v>-34.06939409702187</v>
      </c>
      <c r="Q3359" s="3">
        <f t="shared" si="984"/>
        <v>-175.27576123111521</v>
      </c>
      <c r="R3359">
        <f t="shared" si="985"/>
        <v>4.7242387688847884</v>
      </c>
      <c r="S3359">
        <f t="shared" si="986"/>
        <v>288.69503314026332</v>
      </c>
      <c r="T3359">
        <f t="shared" si="969"/>
        <v>-34.06939409702187</v>
      </c>
    </row>
    <row r="3360" spans="1:20" x14ac:dyDescent="0.25">
      <c r="A3360">
        <f t="shared" si="970"/>
        <v>1820817.3031664602</v>
      </c>
      <c r="B3360">
        <f t="shared" si="987"/>
        <v>289792.07426619634</v>
      </c>
      <c r="C3360" t="str">
        <f t="shared" si="971"/>
        <v>-0.0195900943898962-0.00158324428256025i</v>
      </c>
      <c r="D3360" t="str">
        <f t="shared" si="972"/>
        <v>3.00188779366716-1.25058366253843i</v>
      </c>
      <c r="E3360" t="str">
        <f t="shared" si="973"/>
        <v>-4.52431969522548-22.3160587535716i</v>
      </c>
      <c r="F3360" t="str">
        <f t="shared" si="974"/>
        <v>2.82363514423589-1.00896114674145i</v>
      </c>
      <c r="G3360" t="str">
        <f t="shared" si="975"/>
        <v>0.970351396316357-0.169615930806197i</v>
      </c>
      <c r="H3360" t="str">
        <f t="shared" si="976"/>
        <v>0.00678813796335277-5.05628051792062i</v>
      </c>
      <c r="I3360" t="str">
        <f t="shared" si="977"/>
        <v>-0.0344105473906363-0.0967094180515208i</v>
      </c>
      <c r="K3360" t="str">
        <f t="shared" si="978"/>
        <v>0.00132757040282218-0.00165720919607353i</v>
      </c>
      <c r="L3360" t="str">
        <f t="shared" si="979"/>
        <v>0.000833333333333333-0.00278218804318052i</v>
      </c>
      <c r="M3360" t="str">
        <f t="shared" si="980"/>
        <v>0.005-0.000978973118937319i</v>
      </c>
      <c r="N3360">
        <f t="shared" si="981"/>
        <v>4.6205230902594678</v>
      </c>
      <c r="O3360">
        <f t="shared" si="982"/>
        <v>34.13099507945973</v>
      </c>
      <c r="P3360" s="3">
        <f t="shared" si="983"/>
        <v>-34.13099507945973</v>
      </c>
      <c r="Q3360" s="3">
        <f t="shared" si="984"/>
        <v>-175.37947690974053</v>
      </c>
      <c r="R3360">
        <f t="shared" si="985"/>
        <v>4.6205230902594678</v>
      </c>
      <c r="S3360">
        <f t="shared" si="986"/>
        <v>289.79207426619632</v>
      </c>
      <c r="T3360">
        <f t="shared" si="969"/>
        <v>-34.13099507945973</v>
      </c>
    </row>
    <row r="3361" spans="1:20" x14ac:dyDescent="0.25">
      <c r="A3361">
        <f t="shared" si="970"/>
        <v>1827736.4089184932</v>
      </c>
      <c r="B3361">
        <f t="shared" si="987"/>
        <v>290893.28414840793</v>
      </c>
      <c r="C3361" t="str">
        <f t="shared" si="971"/>
        <v>-0.0194543564728471-0.00153678084956181i</v>
      </c>
      <c r="D3361" t="str">
        <f t="shared" si="972"/>
        <v>2.99876129677132-1.25366924785467i</v>
      </c>
      <c r="E3361" t="str">
        <f t="shared" si="973"/>
        <v>-4.51893175748446-22.2226028512733i</v>
      </c>
      <c r="F3361" t="str">
        <f t="shared" si="974"/>
        <v>2.82299783126395-1.00877379364105i</v>
      </c>
      <c r="G3361" t="str">
        <f t="shared" si="975"/>
        <v>0.970132381641789-0.170222042438161i</v>
      </c>
      <c r="H3361" t="str">
        <f t="shared" si="976"/>
        <v>0.00672005225698719-5.03708643197707i</v>
      </c>
      <c r="I3361" t="str">
        <f t="shared" si="977"/>
        <v>-0.0342743705045341-0.0963202683235537i</v>
      </c>
      <c r="K3361" t="str">
        <f t="shared" si="978"/>
        <v>0.00132428992661843-0.00165304853053405i</v>
      </c>
      <c r="L3361" t="str">
        <f t="shared" si="979"/>
        <v>0.000833333333333333-0.00277165575132547i</v>
      </c>
      <c r="M3361" t="str">
        <f t="shared" si="980"/>
        <v>0.005-0.000975267103942338i</v>
      </c>
      <c r="N3361">
        <f t="shared" si="981"/>
        <v>4.5166536850124999</v>
      </c>
      <c r="O3361">
        <f t="shared" si="982"/>
        <v>34.19264649332505</v>
      </c>
      <c r="P3361" s="3">
        <f t="shared" si="983"/>
        <v>-34.19264649332505</v>
      </c>
      <c r="Q3361" s="3">
        <f t="shared" si="984"/>
        <v>-175.4833463149875</v>
      </c>
      <c r="R3361">
        <f t="shared" si="985"/>
        <v>4.5166536850124999</v>
      </c>
      <c r="S3361">
        <f t="shared" si="986"/>
        <v>290.89328414840793</v>
      </c>
      <c r="T3361">
        <f t="shared" si="969"/>
        <v>-34.19264649332505</v>
      </c>
    </row>
    <row r="3362" spans="1:20" x14ac:dyDescent="0.25">
      <c r="A3362">
        <f t="shared" si="970"/>
        <v>1834681.8072723837</v>
      </c>
      <c r="B3362">
        <f t="shared" si="987"/>
        <v>291998.67862817191</v>
      </c>
      <c r="C3362" t="str">
        <f t="shared" si="971"/>
        <v>-0.019319386811246-0.00149083033610568i</v>
      </c>
      <c r="D3362" t="str">
        <f t="shared" si="972"/>
        <v>2.995617573577-1.25675647185085i</v>
      </c>
      <c r="E3362" t="str">
        <f t="shared" si="973"/>
        <v>-4.51356543388026-22.1295279622943i</v>
      </c>
      <c r="F3362" t="str">
        <f t="shared" si="974"/>
        <v>2.82235595643015-1.00859930035338i</v>
      </c>
      <c r="G3362" t="str">
        <f t="shared" si="975"/>
        <v>0.969911799268564-0.170830035146578i</v>
      </c>
      <c r="H3362" t="str">
        <f t="shared" si="976"/>
        <v>0.00665266103295324-5.01796549342083i</v>
      </c>
      <c r="I3362" t="str">
        <f t="shared" si="977"/>
        <v>-0.0341391650578136-0.0959325325049788i</v>
      </c>
      <c r="K3362" t="str">
        <f t="shared" si="978"/>
        <v>0.00132101970480469-0.00164888907073024i</v>
      </c>
      <c r="L3362" t="str">
        <f t="shared" si="979"/>
        <v>0.000833333333333333-0.00276116333066893i</v>
      </c>
      <c r="M3362" t="str">
        <f t="shared" si="980"/>
        <v>0.005-0.000971575118492061i</v>
      </c>
      <c r="N3362">
        <f t="shared" si="981"/>
        <v>4.4126317088106077</v>
      </c>
      <c r="O3362">
        <f t="shared" si="982"/>
        <v>34.254348414675363</v>
      </c>
      <c r="P3362" s="3">
        <f t="shared" si="983"/>
        <v>-34.254348414675363</v>
      </c>
      <c r="Q3362" s="3">
        <f t="shared" si="984"/>
        <v>-175.58736829118939</v>
      </c>
      <c r="R3362">
        <f t="shared" si="985"/>
        <v>4.4126317088106077</v>
      </c>
      <c r="S3362">
        <f t="shared" si="986"/>
        <v>291.99867862817189</v>
      </c>
      <c r="T3362">
        <f t="shared" si="969"/>
        <v>-34.254348414675363</v>
      </c>
    </row>
    <row r="3363" spans="1:20" x14ac:dyDescent="0.25">
      <c r="A3363">
        <f t="shared" si="970"/>
        <v>1841653.5981400188</v>
      </c>
      <c r="B3363">
        <f t="shared" si="987"/>
        <v>293108.27360695897</v>
      </c>
      <c r="C3363" t="str">
        <f t="shared" si="971"/>
        <v>-0.0191851820179325-0.00144538934628216i</v>
      </c>
      <c r="D3363" t="str">
        <f t="shared" si="972"/>
        <v>2.99245657251704-1.25984524341586i</v>
      </c>
      <c r="E3363" t="str">
        <f t="shared" si="973"/>
        <v>-4.50822055342978-22.0368321035226i</v>
      </c>
      <c r="F3363" t="str">
        <f t="shared" si="974"/>
        <v>2.82170948924427-1.00843764660619i</v>
      </c>
      <c r="G3363" t="str">
        <f t="shared" si="975"/>
        <v>0.96968963871862-0.171439911573623i</v>
      </c>
      <c r="H3363" t="str">
        <f t="shared" si="976"/>
        <v>0.00658595749624241-4.99891742122817i</v>
      </c>
      <c r="I3363" t="str">
        <f t="shared" si="977"/>
        <v>-0.0340049233259361-0.0955462049457603i</v>
      </c>
      <c r="K3363" t="str">
        <f t="shared" si="978"/>
        <v>0.00131775978267538-0.00164473086245756i</v>
      </c>
      <c r="L3363" t="str">
        <f t="shared" si="979"/>
        <v>0.000833333333333333-0.00275071063027389i</v>
      </c>
      <c r="M3363" t="str">
        <f t="shared" si="980"/>
        <v>0.005-0.000967897109476055i</v>
      </c>
      <c r="N3363">
        <f t="shared" si="981"/>
        <v>4.3084583126351106</v>
      </c>
      <c r="O3363">
        <f t="shared" si="982"/>
        <v>34.316100918105498</v>
      </c>
      <c r="P3363" s="3">
        <f t="shared" si="983"/>
        <v>-34.316100918105498</v>
      </c>
      <c r="Q3363" s="3">
        <f t="shared" si="984"/>
        <v>-175.69154168736489</v>
      </c>
      <c r="R3363">
        <f t="shared" si="985"/>
        <v>4.3084583126351106</v>
      </c>
      <c r="S3363">
        <f t="shared" si="986"/>
        <v>293.10827360695896</v>
      </c>
      <c r="T3363">
        <f t="shared" si="969"/>
        <v>-34.316100918105498</v>
      </c>
    </row>
    <row r="3364" spans="1:20" x14ac:dyDescent="0.25">
      <c r="A3364">
        <f t="shared" si="970"/>
        <v>1848651.8818129511</v>
      </c>
      <c r="B3364">
        <f t="shared" si="987"/>
        <v>294222.08504666545</v>
      </c>
      <c r="C3364" t="str">
        <f t="shared" si="971"/>
        <v>-0.0190517387237854-0.00140045449119077i</v>
      </c>
      <c r="D3364" t="str">
        <f t="shared" si="972"/>
        <v>2.9892782424555-1.26293547068446i</v>
      </c>
      <c r="E3364" t="str">
        <f t="shared" si="973"/>
        <v>-4.50289694461574-21.9445133052735i</v>
      </c>
      <c r="F3364" t="str">
        <f t="shared" si="974"/>
        <v>2.82105839904441-1.00828881212943i</v>
      </c>
      <c r="G3364" t="str">
        <f t="shared" si="975"/>
        <v>0.969465889454892-0.172051674325848i</v>
      </c>
      <c r="H3364" t="str">
        <f t="shared" si="976"/>
        <v>0.00651993491043149-4.97994193547274i</v>
      </c>
      <c r="I3364" t="str">
        <f t="shared" si="977"/>
        <v>-0.0338716376405343-0.0951612800189283i</v>
      </c>
      <c r="K3364" t="str">
        <f t="shared" si="978"/>
        <v>0.00131451020465663-0.001640573951835i</v>
      </c>
      <c r="L3364" t="str">
        <f t="shared" si="979"/>
        <v>0.000833333333333333-0.00274029749977475i</v>
      </c>
      <c r="M3364" t="str">
        <f t="shared" si="980"/>
        <v>0.005-0.000964233023984908i</v>
      </c>
      <c r="N3364">
        <f t="shared" si="981"/>
        <v>4.2041346427500912</v>
      </c>
      <c r="O3364">
        <f t="shared" si="982"/>
        <v>34.377904076765553</v>
      </c>
      <c r="P3364" s="3">
        <f t="shared" si="983"/>
        <v>-34.377904076765553</v>
      </c>
      <c r="Q3364" s="3">
        <f t="shared" si="984"/>
        <v>-175.79586535724991</v>
      </c>
      <c r="R3364">
        <f t="shared" si="985"/>
        <v>4.2041346427500912</v>
      </c>
      <c r="S3364">
        <f t="shared" si="986"/>
        <v>294.22208504666543</v>
      </c>
      <c r="T3364">
        <f t="shared" si="969"/>
        <v>-34.377904076765553</v>
      </c>
    </row>
    <row r="3365" spans="1:20" x14ac:dyDescent="0.25">
      <c r="A3365">
        <f t="shared" si="970"/>
        <v>1855676.7589638403</v>
      </c>
      <c r="B3365">
        <f t="shared" si="987"/>
        <v>295340.1289698428</v>
      </c>
      <c r="C3365" t="str">
        <f t="shared" si="971"/>
        <v>-0.0189190535774117-0.00135602238903888i</v>
      </c>
      <c r="D3365" t="str">
        <f t="shared" si="972"/>
        <v>2.98608253269686-1.26602706103708i</v>
      </c>
      <c r="E3365" t="str">
        <f t="shared" si="973"/>
        <v>-4.49759443540799-21.8525696111732i</v>
      </c>
      <c r="F3365" t="str">
        <f t="shared" si="974"/>
        <v>2.82040265499645-1.00815277665323i</v>
      </c>
      <c r="G3365" t="str">
        <f t="shared" si="975"/>
        <v>0.969240540881134-0.172665325973632i</v>
      </c>
      <c r="H3365" t="str">
        <f t="shared" si="976"/>
        <v>0.00645458659729916-4.96103875732129i</v>
      </c>
      <c r="I3365" t="str">
        <f t="shared" si="977"/>
        <v>-0.0337393003889719-0.0947777521204918i</v>
      </c>
      <c r="K3365" t="str">
        <f t="shared" si="978"/>
        <v>0.00131127101430698-0.00163641838529426i</v>
      </c>
      <c r="L3365" t="str">
        <f t="shared" si="979"/>
        <v>0.000833333333333333-0.00272992378937513i</v>
      </c>
      <c r="M3365" t="str">
        <f t="shared" si="980"/>
        <v>0.005-0.00096058280930954i</v>
      </c>
      <c r="N3365">
        <f t="shared" si="981"/>
        <v>4.0996618406706773</v>
      </c>
      <c r="O3365">
        <f t="shared" si="982"/>
        <v>34.439757962377563</v>
      </c>
      <c r="P3365" s="3">
        <f t="shared" si="983"/>
        <v>-34.439757962377563</v>
      </c>
      <c r="Q3365" s="3">
        <f t="shared" si="984"/>
        <v>-175.90033815932932</v>
      </c>
      <c r="R3365">
        <f t="shared" si="985"/>
        <v>4.0996618406706773</v>
      </c>
      <c r="S3365">
        <f t="shared" si="986"/>
        <v>295.34012896984279</v>
      </c>
      <c r="T3365">
        <f t="shared" si="969"/>
        <v>-34.439757962377563</v>
      </c>
    </row>
    <row r="3366" spans="1:20" x14ac:dyDescent="0.25">
      <c r="A3366">
        <f t="shared" si="970"/>
        <v>1862728.330647903</v>
      </c>
      <c r="B3366">
        <f t="shared" si="987"/>
        <v>296462.42145992821</v>
      </c>
      <c r="C3366" t="str">
        <f t="shared" si="971"/>
        <v>-0.0187871232448389-0.00131208966523984i</v>
      </c>
      <c r="D3366" t="str">
        <f t="shared" si="972"/>
        <v>2.98286939299515-1.26911992109977i</v>
      </c>
      <c r="E3366" t="str">
        <f t="shared" si="973"/>
        <v>-4.49231285328482-21.7609990780436i</v>
      </c>
      <c r="F3366" t="str">
        <f t="shared" si="974"/>
        <v>2.81974222609363-1.00802951990588i</v>
      </c>
      <c r="G3366" t="str">
        <f t="shared" si="975"/>
        <v>0.969013582341771-0.173280869050621i</v>
      </c>
      <c r="H3366" t="str">
        <f t="shared" si="976"/>
        <v>0.00638990593644319-4.94220760902913i</v>
      </c>
      <c r="I3366" t="str">
        <f t="shared" si="977"/>
        <v>-0.0336079040139059-0.0943956156693516i</v>
      </c>
      <c r="K3366" t="str">
        <f t="shared" si="978"/>
        <v>0.00130804225431817-0.00163226420956894i</v>
      </c>
      <c r="L3366" t="str">
        <f t="shared" si="979"/>
        <v>0.000833333333333333-0.00271958934984571i</v>
      </c>
      <c r="M3366" t="str">
        <f t="shared" si="980"/>
        <v>0.005-0.000956946412940366i</v>
      </c>
      <c r="N3366">
        <f t="shared" si="981"/>
        <v>3.9950410431306409</v>
      </c>
      <c r="O3366">
        <f t="shared" si="982"/>
        <v>34.501662645253376</v>
      </c>
      <c r="P3366" s="3">
        <f t="shared" si="983"/>
        <v>-34.501662645253376</v>
      </c>
      <c r="Q3366" s="3">
        <f t="shared" si="984"/>
        <v>-176.00495895686936</v>
      </c>
      <c r="R3366">
        <f t="shared" si="985"/>
        <v>3.9950410431306409</v>
      </c>
      <c r="S3366">
        <f t="shared" si="986"/>
        <v>296.46242145992824</v>
      </c>
      <c r="T3366">
        <f t="shared" si="969"/>
        <v>-34.501662645253376</v>
      </c>
    </row>
    <row r="3367" spans="1:20" x14ac:dyDescent="0.25">
      <c r="A3367">
        <f t="shared" si="970"/>
        <v>1869806.6983043649</v>
      </c>
      <c r="B3367">
        <f t="shared" si="987"/>
        <v>297588.97866147594</v>
      </c>
      <c r="C3367" t="str">
        <f t="shared" si="971"/>
        <v>-0.018655944409215-0.00126865295251281i</v>
      </c>
      <c r="D3367" t="str">
        <f t="shared" si="972"/>
        <v>2.97963877356324-1.27221395674423i</v>
      </c>
      <c r="E3367" t="str">
        <f t="shared" si="973"/>
        <v>-4.48705202525325-21.6697997757868i</v>
      </c>
      <c r="F3367" t="str">
        <f t="shared" si="974"/>
        <v>2.81907708115603-1.0079190216118i</v>
      </c>
      <c r="G3367" t="str">
        <f t="shared" si="975"/>
        <v>0.968785003121729-0.173898306053167i</v>
      </c>
      <c r="H3367" t="str">
        <f t="shared" si="976"/>
        <v>0.00632588636489942-4.92344821393555i</v>
      </c>
      <c r="I3367" t="str">
        <f t="shared" si="977"/>
        <v>-0.033477441012852-0.0940148651072081i</v>
      </c>
      <c r="K3367" t="str">
        <f t="shared" si="978"/>
        <v>0.00130482396651622-0.00162811147168383i</v>
      </c>
      <c r="L3367" t="str">
        <f t="shared" si="979"/>
        <v>0.000833333333333333-0.00270929403252212i</v>
      </c>
      <c r="M3367" t="str">
        <f t="shared" si="980"/>
        <v>0.005-0.000953323782566608i</v>
      </c>
      <c r="N3367">
        <f t="shared" si="981"/>
        <v>3.8902733820545166</v>
      </c>
      <c r="O3367">
        <f t="shared" si="982"/>
        <v>34.563618194311559</v>
      </c>
      <c r="P3367" s="3">
        <f t="shared" si="983"/>
        <v>-34.563618194311559</v>
      </c>
      <c r="Q3367" s="3">
        <f t="shared" si="984"/>
        <v>-176.10972661794548</v>
      </c>
      <c r="R3367">
        <f t="shared" si="985"/>
        <v>3.8902733820545166</v>
      </c>
      <c r="S3367">
        <f t="shared" si="986"/>
        <v>297.58897866147595</v>
      </c>
      <c r="T3367">
        <f t="shared" si="969"/>
        <v>-34.563618194311559</v>
      </c>
    </row>
    <row r="3368" spans="1:20" x14ac:dyDescent="0.25">
      <c r="A3368">
        <f t="shared" si="970"/>
        <v>1876911.9637579217</v>
      </c>
      <c r="B3368">
        <f t="shared" si="987"/>
        <v>298719.81678038958</v>
      </c>
      <c r="C3368" t="str">
        <f t="shared" si="971"/>
        <v>-0.0185255137705136-0.00122570889098265i</v>
      </c>
      <c r="D3368" t="str">
        <f t="shared" si="972"/>
        <v>2.97639062508207-1.27530907308791i</v>
      </c>
      <c r="E3368" t="str">
        <f t="shared" si="973"/>
        <v>-4.481811777869-21.5789697872733i</v>
      </c>
      <c r="F3368" t="str">
        <f t="shared" si="974"/>
        <v>2.81840718883016-1.00782126148946i</v>
      </c>
      <c r="G3368" t="str">
        <f t="shared" si="975"/>
        <v>0.968554792446278-0.174517639439759i</v>
      </c>
      <c r="H3368" t="str">
        <f t="shared" si="976"/>
        <v>0.00626252137676242-4.90476029645957i</v>
      </c>
      <c r="I3368" t="str">
        <f t="shared" si="977"/>
        <v>-0.0333479039377539-0.09363549489848i</v>
      </c>
      <c r="K3368" t="str">
        <f t="shared" si="978"/>
        <v>0.00130161619186252-0.00162396021894422i</v>
      </c>
      <c r="L3368" t="str">
        <f t="shared" si="979"/>
        <v>0.000833333333333333-0.00269903768930277i</v>
      </c>
      <c r="M3368" t="str">
        <f t="shared" si="980"/>
        <v>0.005-0.000949714866075526i</v>
      </c>
      <c r="N3368">
        <f t="shared" si="981"/>
        <v>3.785359984530146</v>
      </c>
      <c r="O3368">
        <f t="shared" si="982"/>
        <v>34.625624677094493</v>
      </c>
      <c r="P3368" s="3">
        <f t="shared" si="983"/>
        <v>-34.625624677094493</v>
      </c>
      <c r="Q3368" s="3">
        <f t="shared" si="984"/>
        <v>-176.21464001546985</v>
      </c>
      <c r="R3368">
        <f t="shared" si="985"/>
        <v>3.785359984530146</v>
      </c>
      <c r="S3368">
        <f t="shared" si="986"/>
        <v>298.71981678038958</v>
      </c>
      <c r="T3368">
        <f t="shared" si="969"/>
        <v>-34.625624677094493</v>
      </c>
    </row>
    <row r="3369" spans="1:20" x14ac:dyDescent="0.25">
      <c r="A3369">
        <f t="shared" si="970"/>
        <v>1884044.229220202</v>
      </c>
      <c r="B3369">
        <f t="shared" si="987"/>
        <v>299854.95208415505</v>
      </c>
      <c r="C3369" t="str">
        <f t="shared" si="971"/>
        <v>-0.018395828045245-0.0011832541282796i</v>
      </c>
      <c r="D3369" t="str">
        <f t="shared" si="972"/>
        <v>2.97312489871006-1.27840517449427i</v>
      </c>
      <c r="E3369" t="str">
        <f t="shared" si="973"/>
        <v>-4.47659193725674-21.4885072082304i</v>
      </c>
      <c r="F3369" t="str">
        <f t="shared" si="974"/>
        <v>2.81773251758851-1.0077362192494i</v>
      </c>
      <c r="G3369" t="str">
        <f t="shared" si="975"/>
        <v>0.968322939480882-0.175138871630447i</v>
      </c>
      <c r="H3369" t="str">
        <f t="shared" si="976"/>
        <v>0.00619980452280721-4.88614358209559i</v>
      </c>
      <c r="I3369" t="str">
        <f t="shared" si="977"/>
        <v>-0.033219285394559-0.0932574995302188i</v>
      </c>
      <c r="K3369" t="str">
        <f t="shared" si="978"/>
        <v>0.00129841897045508-0.00161981049892527i</v>
      </c>
      <c r="L3369" t="str">
        <f t="shared" si="979"/>
        <v>0.000833333333333333-0.00268882017264672i</v>
      </c>
      <c r="M3369" t="str">
        <f t="shared" si="980"/>
        <v>0.005-0.000946119611551629i</v>
      </c>
      <c r="N3369">
        <f t="shared" si="981"/>
        <v>3.6803019727810238</v>
      </c>
      <c r="O3369">
        <f t="shared" si="982"/>
        <v>34.687682159785382</v>
      </c>
      <c r="P3369" s="3">
        <f t="shared" si="983"/>
        <v>-34.687682159785382</v>
      </c>
      <c r="Q3369" s="3">
        <f t="shared" si="984"/>
        <v>-176.31969802721898</v>
      </c>
      <c r="R3369">
        <f t="shared" si="985"/>
        <v>3.6803019727810238</v>
      </c>
      <c r="S3369">
        <f t="shared" si="986"/>
        <v>299.85495208415506</v>
      </c>
      <c r="T3369">
        <f t="shared" si="969"/>
        <v>-34.687682159785382</v>
      </c>
    </row>
    <row r="3370" spans="1:20" x14ac:dyDescent="0.25">
      <c r="A3370">
        <f t="shared" si="970"/>
        <v>1891203.5972912388</v>
      </c>
      <c r="B3370">
        <f t="shared" si="987"/>
        <v>300994.40090207488</v>
      </c>
      <c r="C3370" t="str">
        <f t="shared" si="971"/>
        <v>-0.0182668839661722-0.00114128531963977i</v>
      </c>
      <c r="D3370" t="str">
        <f t="shared" si="972"/>
        <v>2.96984154609249-1.28150216457311i</v>
      </c>
      <c r="E3370" t="str">
        <f t="shared" si="973"/>
        <v>-4.47139232912818-21.3984101471306i</v>
      </c>
      <c r="F3370" t="str">
        <f t="shared" si="974"/>
        <v>2.81705303572906-1.00766387459202i</v>
      </c>
      <c r="G3370" t="str">
        <f t="shared" si="975"/>
        <v>0.968089433331042-0.175762005006269i</v>
      </c>
      <c r="H3370" t="str">
        <f t="shared" si="976"/>
        <v>0.00613772941011118-4.86759779740867i</v>
      </c>
      <c r="I3370" t="str">
        <f t="shared" si="977"/>
        <v>-0.033091578042788-0.0928808735120152i</v>
      </c>
      <c r="K3370" t="str">
        <f t="shared" si="978"/>
        <v>0.00129523234152987-0.00161566235946147i</v>
      </c>
      <c r="L3370" t="str">
        <f t="shared" si="979"/>
        <v>0.000833333333333333-0.00267864133557154i</v>
      </c>
      <c r="M3370" t="str">
        <f t="shared" si="980"/>
        <v>0.005-0.000942537967275982i</v>
      </c>
      <c r="N3370">
        <f t="shared" si="981"/>
        <v>3.5751004641413715</v>
      </c>
      <c r="O3370">
        <f t="shared" si="982"/>
        <v>34.749790707225443</v>
      </c>
      <c r="P3370" s="3">
        <f t="shared" si="983"/>
        <v>-34.749790707225443</v>
      </c>
      <c r="Q3370" s="3">
        <f t="shared" si="984"/>
        <v>-176.42489953585863</v>
      </c>
      <c r="R3370">
        <f t="shared" si="985"/>
        <v>3.5751004641413715</v>
      </c>
      <c r="S3370">
        <f t="shared" si="986"/>
        <v>300.99440090207486</v>
      </c>
      <c r="T3370">
        <f t="shared" si="969"/>
        <v>-34.749790707225443</v>
      </c>
    </row>
    <row r="3371" spans="1:20" x14ac:dyDescent="0.25">
      <c r="A3371">
        <f t="shared" si="970"/>
        <v>1898390.1709609458</v>
      </c>
      <c r="B3371">
        <f t="shared" si="987"/>
        <v>302138.17962550279</v>
      </c>
      <c r="C3371" t="str">
        <f t="shared" si="971"/>
        <v>-0.0181386782820347-0.00109979912800603i</v>
      </c>
      <c r="D3371" t="str">
        <f t="shared" si="972"/>
        <v>2.96654051937097-1.284599946181i</v>
      </c>
      <c r="E3371" t="str">
        <f t="shared" si="973"/>
        <v>-4.46621277880191-21.3086767250842i</v>
      </c>
      <c r="F3371" t="str">
        <f t="shared" si="974"/>
        <v>2.8163687113749-1.00760420720564i</v>
      </c>
      <c r="G3371" t="str">
        <f t="shared" si="975"/>
        <v>0.967854263042149-0.176387041908659i</v>
      </c>
      <c r="H3371" t="str">
        <f t="shared" si="976"/>
        <v>0.00607628970167988-4.84912267003065i</v>
      </c>
      <c r="I3371" t="str">
        <f t="shared" si="977"/>
        <v>-0.0329647745951223-0.0925056113759259i</v>
      </c>
      <c r="K3371" t="str">
        <f t="shared" si="978"/>
        <v>0.00129205634346241-0.00161151584863612i</v>
      </c>
      <c r="L3371" t="str">
        <f t="shared" si="979"/>
        <v>0.000833333333333333-0.00266850103165127i</v>
      </c>
      <c r="M3371" t="str">
        <f t="shared" si="980"/>
        <v>0.005-0.000938969881725421i</v>
      </c>
      <c r="N3371">
        <f t="shared" si="981"/>
        <v>3.4697565710329741</v>
      </c>
      <c r="O3371">
        <f t="shared" si="982"/>
        <v>34.811950382930014</v>
      </c>
      <c r="P3371" s="3">
        <f t="shared" si="983"/>
        <v>-34.811950382930014</v>
      </c>
      <c r="Q3371" s="3">
        <f t="shared" si="984"/>
        <v>-176.53024342896703</v>
      </c>
      <c r="R3371">
        <f t="shared" si="985"/>
        <v>3.4697565710329741</v>
      </c>
      <c r="S3371">
        <f t="shared" si="986"/>
        <v>302.1381796255028</v>
      </c>
      <c r="T3371">
        <f t="shared" si="969"/>
        <v>-34.811950382930014</v>
      </c>
    </row>
    <row r="3372" spans="1:20" x14ac:dyDescent="0.25">
      <c r="A3372">
        <f t="shared" si="970"/>
        <v>1905604.0536105975</v>
      </c>
      <c r="B3372">
        <f t="shared" si="987"/>
        <v>303286.30470807973</v>
      </c>
      <c r="C3372" t="str">
        <f t="shared" si="971"/>
        <v>-0.0180112077572741-0.00105879222412855i</v>
      </c>
      <c r="D3372" t="str">
        <f t="shared" si="972"/>
        <v>2.96322177119293-1.28769842142185i</v>
      </c>
      <c r="E3372" t="str">
        <f t="shared" si="973"/>
        <v>-4.4610531112207-21.219305075729i</v>
      </c>
      <c r="F3372" t="str">
        <f t="shared" si="974"/>
        <v>2.81567951247374-1.00755719676426i</v>
      </c>
      <c r="G3372" t="str">
        <f t="shared" si="975"/>
        <v>0.967617417599336-0.177013984638865i</v>
      </c>
      <c r="H3372" t="str">
        <f t="shared" si="976"/>
        <v>0.00601547911607128-4.83071792865531i</v>
      </c>
      <c r="I3372" t="str">
        <f t="shared" si="977"/>
        <v>-0.0328388678169789-0.092131707676377i</v>
      </c>
      <c r="K3372" t="str">
        <f t="shared" si="978"/>
        <v>0.00128889101376936-0.00160737101477092i</v>
      </c>
      <c r="L3372" t="str">
        <f t="shared" si="979"/>
        <v>0.000833333333333333-0.00265839911501422i</v>
      </c>
      <c r="M3372" t="str">
        <f t="shared" si="980"/>
        <v>0.005-0.000935415303571843i</v>
      </c>
      <c r="N3372">
        <f t="shared" si="981"/>
        <v>3.3642714009423003</v>
      </c>
      <c r="O3372">
        <f t="shared" si="982"/>
        <v>34.874161249106322</v>
      </c>
      <c r="P3372" s="3">
        <f t="shared" si="983"/>
        <v>-34.874161249106322</v>
      </c>
      <c r="Q3372" s="3">
        <f t="shared" si="984"/>
        <v>-176.6357285990577</v>
      </c>
      <c r="R3372">
        <f t="shared" si="985"/>
        <v>3.3642714009423003</v>
      </c>
      <c r="S3372">
        <f t="shared" si="986"/>
        <v>303.28630470807974</v>
      </c>
      <c r="T3372">
        <f t="shared" ref="T3372:T3435" si="988">P3372</f>
        <v>-34.874161249106322</v>
      </c>
    </row>
    <row r="3373" spans="1:20" x14ac:dyDescent="0.25">
      <c r="A3373">
        <f t="shared" ref="A3373:A3436" si="989">2*PI()*B3373</f>
        <v>1912845.3490143178</v>
      </c>
      <c r="B3373">
        <f t="shared" si="987"/>
        <v>304438.79266597045</v>
      </c>
      <c r="C3373" t="str">
        <f t="shared" ref="C3373:C3436" si="990">IMPRODUCT(D3373,E3373,$C$40,,K3373,$C$41)</f>
        <v>-0.0178844691717699-0.00101826128666603i</v>
      </c>
      <c r="D3373" t="str">
        <f t="shared" ref="D3373:D3436" si="991">IMDIV(IMPRODUCT($C$37,$C$38,COMPLEX(1,A3373/$C$38)),IMSUM(-1*A3373*A3373/$C$39,COMPLEX(0,1*A3373)))</f>
        <v>2.9598852547212-1.29079749164753i</v>
      </c>
      <c r="E3373" t="str">
        <f t="shared" ref="E3373:E3436" si="992">IMDIV(IMPRODUCT(IMSUM(F3373,G3373),$C$29,H3373),IMSUM(1,I3373))</f>
        <v>-4.45591315097002-21.1302933451268i</v>
      </c>
      <c r="F3373" t="str">
        <f t="shared" ref="F3373:F3436" si="993">IMDIV(IMPRODUCT($C$14,$C$15,COMPLEX(1,A3373/$C$15)),IMSUM(-1*A3373*A3373/$C$16,COMPLEX(0,A3373)))</f>
        <v>2.81498540679754-1.00752282292554i</v>
      </c>
      <c r="G3373" t="str">
        <f t="shared" ref="G3373:G3436" si="994">IMDIV(1,COMPLEX(1,A3373*$C$9*$C$10))</f>
        <v>0.96737888592733-0.177642835457352i</v>
      </c>
      <c r="H3373" t="str">
        <f t="shared" ref="H3373:H3436" si="995">IMDIV($C$3,IMSUM(K3373,COMPLEX(0,$C$28*A3373)))</f>
        <v>0.00595529142702393-4.81238330303467i</v>
      </c>
      <c r="I3373" t="str">
        <f t="shared" ref="I3373:I3436" si="996">IMPRODUCT(F3373,$C$29,H3373,$C$31)</f>
        <v>-0.0327138505261035-0.0917591569900941i</v>
      </c>
      <c r="K3373" t="str">
        <f t="shared" ref="K3373:K3436" si="997">IF($C$26&lt;=0,IMDIV(1,IMSUM(IMDIV(1,L3373),1/$C$18)),IMDIV(1,IMSUM(IMDIV(1,L3373),1/$C$18,IMDIV(1,M3373))))</f>
        <v>0.00128573638911025-0.00160322790641556i</v>
      </c>
      <c r="L3373" t="str">
        <f t="shared" ref="L3373:L3436" si="998">IMSUM($C$21/$C$22,IMDIV(1,COMPLEX(0,$C$20*$C$22*A3373)))</f>
        <v>0.000833333333333333-0.00264833544034092i</v>
      </c>
      <c r="M3373" t="str">
        <f t="shared" ref="M3373:M3436" si="999">IMSUM($C$25/$C$26,IMDIV(1,COMPLEX(0,$C$24*$C$26*A3373)))</f>
        <v>0.005-0.00093187418168146i</v>
      </c>
      <c r="N3373">
        <f t="shared" ref="N3373:N3436" si="1000">ABS(R3373)</f>
        <v>3.2586460563995274</v>
      </c>
      <c r="O3373">
        <f t="shared" ref="O3373:O3436" si="1001">ABS(P3373)</f>
        <v>34.936423366668933</v>
      </c>
      <c r="P3373" s="3">
        <f t="shared" ref="P3373:P3436" si="1002">20*LOG10(IMABS(C3373))</f>
        <v>-34.936423366668933</v>
      </c>
      <c r="Q3373" s="3">
        <f t="shared" ref="Q3373:Q3436" si="1003">IMARGUMENT(C3373)*180/PI()</f>
        <v>-176.74135394360047</v>
      </c>
      <c r="R3373">
        <f t="shared" ref="R3373:R3436" si="1004">IF(Q3373&lt;0,Q3373+180,Q3373-180)</f>
        <v>3.2586460563995274</v>
      </c>
      <c r="S3373">
        <f t="shared" ref="S3373:S3436" si="1005">B3373/1000</f>
        <v>304.43879266597048</v>
      </c>
      <c r="T3373">
        <f t="shared" si="988"/>
        <v>-34.936423366668933</v>
      </c>
    </row>
    <row r="3374" spans="1:20" x14ac:dyDescent="0.25">
      <c r="A3374">
        <f t="shared" si="989"/>
        <v>1920114.1613405724</v>
      </c>
      <c r="B3374">
        <f t="shared" ref="B3374:B3437" si="1006">B3373*(1+B$42)</f>
        <v>305595.66007810115</v>
      </c>
      <c r="C3374" t="str">
        <f t="shared" si="990"/>
        <v>-0.0177584593205768-0.000978203002286446i</v>
      </c>
      <c r="D3374" t="str">
        <f t="shared" si="991"/>
        <v>2.95653092364364-1.29389705745872i</v>
      </c>
      <c r="E3374" t="str">
        <f t="shared" si="992"/>
        <v>-4.45079272229502-21.0416396916546i</v>
      </c>
      <c r="F3374" t="str">
        <f t="shared" si="993"/>
        <v>2.8142863619421-1.0075010653286i</v>
      </c>
      <c r="G3374" t="str">
        <f t="shared" si="994"/>
        <v>0.967138656890318-0.1782735965832i</v>
      </c>
      <c r="H3374" t="str">
        <f t="shared" si="995"/>
        <v>0.00589572046308385-4.79411852397398i</v>
      </c>
      <c r="I3374" t="str">
        <f t="shared" si="996"/>
        <v>-0.0325897155921531-0.0913879539160056i</v>
      </c>
      <c r="K3374" t="str">
        <f t="shared" si="997"/>
        <v>0.00128259250528945-0.00159908657233746i</v>
      </c>
      <c r="L3374" t="str">
        <f t="shared" si="998"/>
        <v>0.000833333333333333-0.00263830986286205i</v>
      </c>
      <c r="M3374" t="str">
        <f t="shared" si="999"/>
        <v>0.005-0.000928346465114026i</v>
      </c>
      <c r="N3374">
        <f t="shared" si="1000"/>
        <v>3.1528816349584758</v>
      </c>
      <c r="O3374">
        <f t="shared" si="1001"/>
        <v>34.99873679525696</v>
      </c>
      <c r="P3374" s="3">
        <f t="shared" si="1002"/>
        <v>-34.99873679525696</v>
      </c>
      <c r="Q3374" s="3">
        <f t="shared" si="1003"/>
        <v>-176.84711836504152</v>
      </c>
      <c r="R3374">
        <f t="shared" si="1004"/>
        <v>3.1528816349584758</v>
      </c>
      <c r="S3374">
        <f t="shared" si="1005"/>
        <v>305.59566007810116</v>
      </c>
      <c r="T3374">
        <f t="shared" si="988"/>
        <v>-34.99873679525696</v>
      </c>
    </row>
    <row r="3375" spans="1:20" x14ac:dyDescent="0.25">
      <c r="A3375">
        <f t="shared" si="989"/>
        <v>1927410.5951536668</v>
      </c>
      <c r="B3375">
        <f t="shared" si="1006"/>
        <v>306756.92358639796</v>
      </c>
      <c r="C3375" t="str">
        <f t="shared" si="990"/>
        <v>-0.0176331750136685-0.000938614065768098i</v>
      </c>
      <c r="D3375" t="str">
        <f t="shared" si="991"/>
        <v>2.95315873218273-1.29699701870568i</v>
      </c>
      <c r="E3375" t="str">
        <f t="shared" si="992"/>
        <v>-4.4456916491178-20.953342285902i</v>
      </c>
      <c r="F3375" t="str">
        <f t="shared" si="993"/>
        <v>2.81358234532659-1.00749190359192i</v>
      </c>
      <c r="G3375" t="str">
        <f t="shared" si="994"/>
        <v>0.966896719291803-0.178906270193505i</v>
      </c>
      <c r="H3375" t="str">
        <f t="shared" si="995"/>
        <v>0.00583676010723498-4.77592332332799i</v>
      </c>
      <c r="I3375" t="str">
        <f t="shared" si="996"/>
        <v>-0.0324664559362931-0.0910180930751684i</v>
      </c>
      <c r="K3375" t="str">
        <f t="shared" si="997"/>
        <v>0.00127945939725809-0.00159494706151152i</v>
      </c>
      <c r="L3375" t="str">
        <f t="shared" si="998"/>
        <v>0.000833333333333333-0.00262832223835629i</v>
      </c>
      <c r="M3375" t="str">
        <f t="shared" si="999"/>
        <v>0.005-0.000924832103122158i</v>
      </c>
      <c r="N3375">
        <f t="shared" si="1000"/>
        <v>3.0469792291775946</v>
      </c>
      <c r="O3375">
        <f t="shared" si="1001"/>
        <v>35.061101593250655</v>
      </c>
      <c r="P3375" s="3">
        <f t="shared" si="1002"/>
        <v>-35.061101593250655</v>
      </c>
      <c r="Q3375" s="3">
        <f t="shared" si="1003"/>
        <v>-176.95302077082241</v>
      </c>
      <c r="R3375">
        <f t="shared" si="1004"/>
        <v>3.0469792291775946</v>
      </c>
      <c r="S3375">
        <f t="shared" si="1005"/>
        <v>306.75692358639793</v>
      </c>
      <c r="T3375">
        <f t="shared" si="988"/>
        <v>-35.061101593250655</v>
      </c>
    </row>
    <row r="3376" spans="1:20" x14ac:dyDescent="0.25">
      <c r="A3376">
        <f t="shared" si="989"/>
        <v>1934734.7554152505</v>
      </c>
      <c r="B3376">
        <f t="shared" si="1006"/>
        <v>307922.59989602625</v>
      </c>
      <c r="C3376" t="str">
        <f t="shared" si="990"/>
        <v>-0.0175086130756893-0.000899491180101027i</v>
      </c>
      <c r="D3376" t="str">
        <f t="shared" si="991"/>
        <v>2.94976863510542-1.30009727448938i</v>
      </c>
      <c r="E3376" t="str">
        <f t="shared" si="992"/>
        <v>-4.44060975505381-20.8653993105684i</v>
      </c>
      <c r="F3376" t="str">
        <f t="shared" si="993"/>
        <v>2.81287332419328-1.00749531731117i</v>
      </c>
      <c r="G3376" t="str">
        <f t="shared" si="994"/>
        <v>0.96665306187447-0.179540858422762i</v>
      </c>
      <c r="H3376" t="str">
        <f t="shared" si="995"/>
        <v>0.00577840429652957-4.75779743399644i</v>
      </c>
      <c r="I3376" t="str">
        <f t="shared" si="996"/>
        <v>-0.0323440645307911-0.0906495691106854i</v>
      </c>
      <c r="K3376" t="str">
        <f t="shared" si="997"/>
        <v>0.00127633709911623-0.00159080942310992i</v>
      </c>
      <c r="L3376" t="str">
        <f t="shared" si="998"/>
        <v>0.000833333333333333-0.00261837242314833i</v>
      </c>
      <c r="M3376" t="str">
        <f t="shared" si="999"/>
        <v>0.005-0.000921331045150584i</v>
      </c>
      <c r="N3376">
        <f t="shared" si="1000"/>
        <v>2.9409399266041305</v>
      </c>
      <c r="O3376">
        <f t="shared" si="1001"/>
        <v>35.12351781778662</v>
      </c>
      <c r="P3376" s="3">
        <f t="shared" si="1002"/>
        <v>-35.12351781778662</v>
      </c>
      <c r="Q3376" s="3">
        <f t="shared" si="1003"/>
        <v>-177.05906007339587</v>
      </c>
      <c r="R3376">
        <f t="shared" si="1004"/>
        <v>2.9409399266041305</v>
      </c>
      <c r="S3376">
        <f t="shared" si="1005"/>
        <v>307.92259989602627</v>
      </c>
      <c r="T3376">
        <f t="shared" si="988"/>
        <v>-35.12351781778662</v>
      </c>
    </row>
    <row r="3377" spans="1:20" x14ac:dyDescent="0.25">
      <c r="A3377">
        <f t="shared" si="989"/>
        <v>1942086.7474858286</v>
      </c>
      <c r="B3377">
        <f t="shared" si="1006"/>
        <v>309092.70577563118</v>
      </c>
      <c r="C3377" t="str">
        <f t="shared" si="990"/>
        <v>-0.0173847703457059-0.00086083105658724i</v>
      </c>
      <c r="D3377" t="str">
        <f t="shared" si="991"/>
        <v>2.94636058773272-1.30319772316249i</v>
      </c>
      <c r="E3377" t="str">
        <f t="shared" si="992"/>
        <v>-4.43554686342845-20.7778089603597i</v>
      </c>
      <c r="F3377" t="str">
        <f t="shared" si="993"/>
        <v>2.812159265607-1.00751128605701i</v>
      </c>
      <c r="G3377" t="str">
        <f t="shared" si="994"/>
        <v>0.966407673320054-0.180177363362255i</v>
      </c>
      <c r="H3377" t="str">
        <f t="shared" si="995"/>
        <v>0.00572064702172059-4.73974058991999i</v>
      </c>
      <c r="I3377" t="str">
        <f t="shared" si="996"/>
        <v>-0.032222534398616-0.0902823766876219i</v>
      </c>
      <c r="K3377" t="str">
        <f t="shared" si="997"/>
        <v>0.00127322564411508-0.00158667370649205i</v>
      </c>
      <c r="L3377" t="str">
        <f t="shared" si="998"/>
        <v>0.000833333333333333-0.00260846027410672i</v>
      </c>
      <c r="M3377" t="str">
        <f t="shared" si="999"/>
        <v>0.005-0.000917843240835413i</v>
      </c>
      <c r="N3377">
        <f t="shared" si="1000"/>
        <v>2.8347648097556259</v>
      </c>
      <c r="O3377">
        <f t="shared" si="1001"/>
        <v>35.18598552477544</v>
      </c>
      <c r="P3377" s="3">
        <f t="shared" si="1002"/>
        <v>-35.18598552477544</v>
      </c>
      <c r="Q3377" s="3">
        <f t="shared" si="1003"/>
        <v>-177.16523519024437</v>
      </c>
      <c r="R3377">
        <f t="shared" si="1004"/>
        <v>2.8347648097556259</v>
      </c>
      <c r="S3377">
        <f t="shared" si="1005"/>
        <v>309.0927057756312</v>
      </c>
      <c r="T3377">
        <f t="shared" si="988"/>
        <v>-35.18598552477544</v>
      </c>
    </row>
    <row r="3378" spans="1:20" x14ac:dyDescent="0.25">
      <c r="A3378">
        <f t="shared" si="989"/>
        <v>1949466.6771262749</v>
      </c>
      <c r="B3378">
        <f t="shared" si="1006"/>
        <v>310267.25805757858</v>
      </c>
      <c r="C3378" t="str">
        <f t="shared" si="990"/>
        <v>-0.0172616436769701-0.000822630414942288i</v>
      </c>
      <c r="D3378" t="str">
        <f t="shared" si="991"/>
        <v>2.94293454594965-1.3062982623307i</v>
      </c>
      <c r="E3378" t="str">
        <f t="shared" si="992"/>
        <v>-4.43050279729241-20.6905694418887i</v>
      </c>
      <c r="F3378" t="str">
        <f t="shared" si="993"/>
        <v>2.81144013645492-1.00753978937294i</v>
      </c>
      <c r="G3378" t="str">
        <f t="shared" si="994"/>
        <v>0.966160542249211-0.180815787059432i</v>
      </c>
      <c r="H3378" t="str">
        <f t="shared" si="995"/>
        <v>0.00566348232689473-4.72175252607578i</v>
      </c>
      <c r="I3378" t="str">
        <f t="shared" si="996"/>
        <v>-0.0321018586130397-0.0899165104929265i</v>
      </c>
      <c r="K3378" t="str">
        <f t="shared" si="997"/>
        <v>0.0012701250646594-0.0015825399611945i</v>
      </c>
      <c r="L3378" t="str">
        <f t="shared" si="998"/>
        <v>0.000833333333333333-0.00259858564864188i</v>
      </c>
      <c r="M3378" t="str">
        <f t="shared" si="999"/>
        <v>0.005-0.000914368640003401i</v>
      </c>
      <c r="N3378">
        <f t="shared" si="1000"/>
        <v>2.7284549561076403</v>
      </c>
      <c r="O3378">
        <f t="shared" si="1001"/>
        <v>35.248504768916327</v>
      </c>
      <c r="P3378" s="3">
        <f t="shared" si="1002"/>
        <v>-35.248504768916327</v>
      </c>
      <c r="Q3378" s="3">
        <f t="shared" si="1003"/>
        <v>-177.27154504389236</v>
      </c>
      <c r="R3378">
        <f t="shared" si="1004"/>
        <v>2.7284549561076403</v>
      </c>
      <c r="S3378">
        <f t="shared" si="1005"/>
        <v>310.2672580575786</v>
      </c>
      <c r="T3378">
        <f t="shared" si="988"/>
        <v>-35.248504768916327</v>
      </c>
    </row>
    <row r="3379" spans="1:20" x14ac:dyDescent="0.25">
      <c r="A3379">
        <f t="shared" si="989"/>
        <v>1956874.6504993548</v>
      </c>
      <c r="B3379">
        <f t="shared" si="1006"/>
        <v>311446.2736381974</v>
      </c>
      <c r="C3379" t="str">
        <f t="shared" si="990"/>
        <v>-0.0171392299366817-0.000784885983395212i</v>
      </c>
      <c r="D3379" t="str">
        <f t="shared" si="991"/>
        <v>2.93949046621499-1.309398788854i</v>
      </c>
      <c r="E3379" t="str">
        <f t="shared" si="992"/>
        <v>-4.4254773794374-20.6036789735741i</v>
      </c>
      <c r="F3379" t="str">
        <f t="shared" si="993"/>
        <v>2.81071590344604-1.00758080677305i</v>
      </c>
      <c r="G3379" t="str">
        <f t="shared" si="994"/>
        <v>0.965911657221391-0.181456131517283i</v>
      </c>
      <c r="H3379" t="str">
        <f t="shared" si="995"/>
        <v>0.00560690430910729-4.70383297847344i</v>
      </c>
      <c r="I3379" t="str">
        <f t="shared" si="996"/>
        <v>-0.0319820302972418-0.0895519652353493i</v>
      </c>
      <c r="K3379" t="str">
        <f t="shared" si="997"/>
        <v>0.00126703539230993-0.0015784082369211i</v>
      </c>
      <c r="L3379" t="str">
        <f t="shared" si="998"/>
        <v>0.000833333333333333-0.002588748404704i</v>
      </c>
      <c r="M3379" t="str">
        <f t="shared" si="999"/>
        <v>0.005-0.000910907192671248i</v>
      </c>
      <c r="N3379">
        <f t="shared" si="1000"/>
        <v>2.6220114380779478</v>
      </c>
      <c r="O3379">
        <f t="shared" si="1001"/>
        <v>35.311075603714116</v>
      </c>
      <c r="P3379" s="3">
        <f t="shared" si="1002"/>
        <v>-35.311075603714116</v>
      </c>
      <c r="Q3379" s="3">
        <f t="shared" si="1003"/>
        <v>-177.37798856192205</v>
      </c>
      <c r="R3379">
        <f t="shared" si="1004"/>
        <v>2.6220114380779478</v>
      </c>
      <c r="S3379">
        <f t="shared" si="1005"/>
        <v>311.4462736381974</v>
      </c>
      <c r="T3379">
        <f t="shared" si="988"/>
        <v>-35.311075603714116</v>
      </c>
    </row>
    <row r="3380" spans="1:20" x14ac:dyDescent="0.25">
      <c r="A3380">
        <f t="shared" si="989"/>
        <v>1964310.7741712523</v>
      </c>
      <c r="B3380">
        <f t="shared" si="1006"/>
        <v>312629.76947802253</v>
      </c>
      <c r="C3380" t="str">
        <f t="shared" si="990"/>
        <v>-0.0170175260057594-0.000747594498789144i</v>
      </c>
      <c r="D3380" t="str">
        <f t="shared" si="991"/>
        <v>2.93602830557123-1.31249919884821i</v>
      </c>
      <c r="E3380" t="str">
        <f t="shared" si="992"/>
        <v>-4.42047043241137-20.5171357855431i</v>
      </c>
      <c r="F3380" t="str">
        <f t="shared" si="993"/>
        <v>2.80998653311094-1.00763431773987i</v>
      </c>
      <c r="G3380" t="str">
        <f t="shared" si="994"/>
        <v>0.965661006734717-0.182098398693702i</v>
      </c>
      <c r="H3380" t="str">
        <f t="shared" si="995"/>
        <v>0.00555090711801809-4.68598168415083i</v>
      </c>
      <c r="I3380" t="str">
        <f t="shared" si="996"/>
        <v>-0.0318630426239196-0.0891887356453648i</v>
      </c>
      <c r="K3380" t="str">
        <f t="shared" si="997"/>
        <v>0.00126395665778598-0.001574278583533i</v>
      </c>
      <c r="L3380" t="str">
        <f t="shared" si="998"/>
        <v>0.000833333333333333-0.00257894840078104i</v>
      </c>
      <c r="M3380" t="str">
        <f t="shared" si="999"/>
        <v>0.005-0.000907458849044881i</v>
      </c>
      <c r="N3380">
        <f t="shared" si="1000"/>
        <v>2.515435323014799</v>
      </c>
      <c r="O3380">
        <f t="shared" si="1001"/>
        <v>35.373698081494688</v>
      </c>
      <c r="P3380" s="3">
        <f t="shared" si="1002"/>
        <v>-35.373698081494688</v>
      </c>
      <c r="Q3380" s="3">
        <f t="shared" si="1003"/>
        <v>-177.4845646769852</v>
      </c>
      <c r="R3380">
        <f t="shared" si="1004"/>
        <v>2.515435323014799</v>
      </c>
      <c r="S3380">
        <f t="shared" si="1005"/>
        <v>312.62976947802252</v>
      </c>
      <c r="T3380">
        <f t="shared" si="988"/>
        <v>-35.373698081494688</v>
      </c>
    </row>
    <row r="3381" spans="1:20" x14ac:dyDescent="0.25">
      <c r="A3381">
        <f t="shared" si="989"/>
        <v>1971775.1551131031</v>
      </c>
      <c r="B3381">
        <f t="shared" si="1006"/>
        <v>313817.76260203903</v>
      </c>
      <c r="C3381" t="str">
        <f t="shared" si="990"/>
        <v>-0.0168965287786161-0.000710752706681536i</v>
      </c>
      <c r="D3381" t="str">
        <f t="shared" si="991"/>
        <v>2.9325480216545-1.31559938768653i</v>
      </c>
      <c r="E3381" t="str">
        <f t="shared" si="992"/>
        <v>-4.41548177853308-20.4309381195333i</v>
      </c>
      <c r="F3381" t="str">
        <f t="shared" si="993"/>
        <v>2.80925199180139-1.00770030172209i</v>
      </c>
      <c r="G3381" t="str">
        <f t="shared" si="994"/>
        <v>0.965408579225862-0.182742590500857i</v>
      </c>
      <c r="H3381" t="str">
        <f t="shared" si="995"/>
        <v>0.00549548495552886-4.66819838116989i</v>
      </c>
      <c r="I3381" t="str">
        <f t="shared" si="996"/>
        <v>-0.0317448888148976-0.0888268164750916i</v>
      </c>
      <c r="K3381" t="str">
        <f t="shared" si="997"/>
        <v>0.00126088889096818-0.00157015105103895i</v>
      </c>
      <c r="L3381" t="str">
        <f t="shared" si="998"/>
        <v>0.000833333333333333-0.00256918549589663i</v>
      </c>
      <c r="M3381" t="str">
        <f t="shared" si="999"/>
        <v>0.005-0.000904023559518709i</v>
      </c>
      <c r="N3381">
        <f t="shared" si="1000"/>
        <v>2.4087276731856946</v>
      </c>
      <c r="O3381">
        <f t="shared" si="1001"/>
        <v>35.436372253420515</v>
      </c>
      <c r="P3381" s="3">
        <f t="shared" si="1002"/>
        <v>-35.436372253420515</v>
      </c>
      <c r="Q3381" s="3">
        <f t="shared" si="1003"/>
        <v>-177.59127232681431</v>
      </c>
      <c r="R3381">
        <f t="shared" si="1004"/>
        <v>2.4087276731856946</v>
      </c>
      <c r="S3381">
        <f t="shared" si="1005"/>
        <v>313.81776260203901</v>
      </c>
      <c r="T3381">
        <f t="shared" si="988"/>
        <v>-35.436372253420515</v>
      </c>
    </row>
    <row r="3382" spans="1:20" x14ac:dyDescent="0.25">
      <c r="A3382">
        <f t="shared" si="989"/>
        <v>1979267.9007025331</v>
      </c>
      <c r="B3382">
        <f t="shared" si="1006"/>
        <v>315010.2700999268</v>
      </c>
      <c r="C3382" t="str">
        <f t="shared" si="990"/>
        <v>-0.0167762351629384-0.0006743573614441i</v>
      </c>
      <c r="D3382" t="str">
        <f t="shared" si="991"/>
        <v>2.92904957270451-1.31869925000125i</v>
      </c>
      <c r="E3382" t="str">
        <f t="shared" si="992"/>
        <v>-4.41051123990621-20.3450842287965i</v>
      </c>
      <c r="F3382" t="str">
        <f t="shared" si="993"/>
        <v>2.80851224569001-1.0077787381323i</v>
      </c>
      <c r="G3382" t="str">
        <f t="shared" si="994"/>
        <v>0.965154363069941-0.183388708804544i</v>
      </c>
      <c r="H3382" t="str">
        <f t="shared" si="995"/>
        <v>0.00544063207542155-4.6504828086125i</v>
      </c>
      <c r="I3382" t="str">
        <f t="shared" si="996"/>
        <v>-0.0316275621407417-0.0884662024982137i</v>
      </c>
      <c r="K3382" t="str">
        <f t="shared" si="997"/>
        <v>0.00125783212090123-0.0015660256895855i</v>
      </c>
      <c r="L3382" t="str">
        <f t="shared" si="998"/>
        <v>0.000833333333333333-0.00255945954960812i</v>
      </c>
      <c r="M3382" t="str">
        <f t="shared" si="999"/>
        <v>0.005-0.000900601274674944i</v>
      </c>
      <c r="N3382">
        <f t="shared" si="1000"/>
        <v>2.3018895457681765</v>
      </c>
      <c r="O3382">
        <f t="shared" si="1001"/>
        <v>35.49909816950646</v>
      </c>
      <c r="P3382" s="3">
        <f t="shared" si="1002"/>
        <v>-35.49909816950646</v>
      </c>
      <c r="Q3382" s="3">
        <f t="shared" si="1003"/>
        <v>-177.69811045423182</v>
      </c>
      <c r="R3382">
        <f t="shared" si="1004"/>
        <v>2.3018895457681765</v>
      </c>
      <c r="S3382">
        <f t="shared" si="1005"/>
        <v>315.0102700999268</v>
      </c>
      <c r="T3382">
        <f t="shared" si="988"/>
        <v>-35.49909816950646</v>
      </c>
    </row>
    <row r="3383" spans="1:20" x14ac:dyDescent="0.25">
      <c r="A3383">
        <f t="shared" si="989"/>
        <v>1986789.1187252025</v>
      </c>
      <c r="B3383">
        <f t="shared" si="1006"/>
        <v>316207.3091263065</v>
      </c>
      <c r="C3383" t="str">
        <f t="shared" si="990"/>
        <v>-0.0166566420794709-0.000638405226361439i</v>
      </c>
      <c r="D3383" t="str">
        <f t="shared" si="991"/>
        <v>2.9255329175746-1.3217986796856i</v>
      </c>
      <c r="E3383" t="str">
        <f t="shared" si="992"/>
        <v>-4.40555863843407-20.2595723780028i</v>
      </c>
      <c r="F3383" t="str">
        <f t="shared" si="993"/>
        <v>2.80776726076996-1.00786960634478i</v>
      </c>
      <c r="G3383" t="str">
        <f t="shared" si="994"/>
        <v>0.964898346580386-0.184036755423537i</v>
      </c>
      <c r="H3383" t="str">
        <f t="shared" si="995"/>
        <v>0.00538634278299819-4.63283470657636i</v>
      </c>
      <c r="I3383" t="str">
        <f t="shared" si="996"/>
        <v>-0.0315110559203778-0.0881068885099034i</v>
      </c>
      <c r="K3383" t="str">
        <f t="shared" si="997"/>
        <v>0.00125478637579684-0.00156190254944742i</v>
      </c>
      <c r="L3383" t="str">
        <f t="shared" si="998"/>
        <v>0.000833333333333333-0.0025497704220045i</v>
      </c>
      <c r="M3383" t="str">
        <f t="shared" si="999"/>
        <v>0.005-0.000897191945282867i</v>
      </c>
      <c r="N3383">
        <f t="shared" si="1000"/>
        <v>2.1949219928379478</v>
      </c>
      <c r="O3383">
        <f t="shared" si="1001"/>
        <v>35.561875878635568</v>
      </c>
      <c r="P3383" s="3">
        <f t="shared" si="1002"/>
        <v>-35.561875878635568</v>
      </c>
      <c r="Q3383" s="3">
        <f t="shared" si="1003"/>
        <v>-177.80507800716205</v>
      </c>
      <c r="R3383">
        <f t="shared" si="1004"/>
        <v>2.1949219928379478</v>
      </c>
      <c r="S3383">
        <f t="shared" si="1005"/>
        <v>316.20730912630648</v>
      </c>
      <c r="T3383">
        <f t="shared" si="988"/>
        <v>-35.561875878635568</v>
      </c>
    </row>
    <row r="3384" spans="1:20" x14ac:dyDescent="0.25">
      <c r="A3384">
        <f t="shared" si="989"/>
        <v>1994338.9173763585</v>
      </c>
      <c r="B3384">
        <f t="shared" si="1006"/>
        <v>317408.8969009865</v>
      </c>
      <c r="C3384" t="str">
        <f t="shared" si="990"/>
        <v>-0.0165377464618074-0.000602893073731074i</v>
      </c>
      <c r="D3384" t="str">
        <f t="shared" si="991"/>
        <v>2.9219980157418-1.32489756989569i</v>
      </c>
      <c r="E3384" t="str">
        <f t="shared" si="992"/>
        <v>-4.40062379583267-20.1744008431474i</v>
      </c>
      <c r="F3384" t="str">
        <f t="shared" si="993"/>
        <v>2.80701700285458-1.0079728856932i</v>
      </c>
      <c r="G3384" t="str">
        <f t="shared" si="994"/>
        <v>0.96464051800885-0.184686732128941i</v>
      </c>
      <c r="H3384" t="str">
        <f t="shared" si="995"/>
        <v>0.00533261143472221-4.61525381617094i</v>
      </c>
      <c r="I3384" t="str">
        <f t="shared" si="996"/>
        <v>-0.0313953635207118-0.0877488693267432i</v>
      </c>
      <c r="K3384" t="str">
        <f t="shared" si="997"/>
        <v>0.00125175168303678-0.00155778168101813i</v>
      </c>
      <c r="L3384" t="str">
        <f t="shared" si="998"/>
        <v>0.000833333333333333-0.00254011797370443i</v>
      </c>
      <c r="M3384" t="str">
        <f t="shared" si="999"/>
        <v>0.005-0.000893795522298133i</v>
      </c>
      <c r="N3384">
        <f t="shared" si="1000"/>
        <v>2.087826061364126</v>
      </c>
      <c r="O3384">
        <f t="shared" si="1001"/>
        <v>35.624705428573506</v>
      </c>
      <c r="P3384" s="3">
        <f t="shared" si="1002"/>
        <v>-35.624705428573506</v>
      </c>
      <c r="Q3384" s="3">
        <f t="shared" si="1003"/>
        <v>-177.91217393863587</v>
      </c>
      <c r="R3384">
        <f t="shared" si="1004"/>
        <v>2.087826061364126</v>
      </c>
      <c r="S3384">
        <f t="shared" si="1005"/>
        <v>317.40889690098652</v>
      </c>
      <c r="T3384">
        <f t="shared" si="988"/>
        <v>-35.624705428573506</v>
      </c>
    </row>
    <row r="3385" spans="1:20" x14ac:dyDescent="0.25">
      <c r="A3385">
        <f t="shared" si="989"/>
        <v>2001917.4052623888</v>
      </c>
      <c r="B3385">
        <f t="shared" si="1006"/>
        <v>318615.05070921028</v>
      </c>
      <c r="C3385" t="str">
        <f t="shared" si="990"/>
        <v>-0.0164195452561832-0.000567817684961102i</v>
      </c>
      <c r="D3385" t="str">
        <f t="shared" si="991"/>
        <v>2.91844482731689-1.32799581305264i</v>
      </c>
      <c r="E3385" t="str">
        <f t="shared" si="992"/>
        <v>-4.39570653364463-20.0895679114565i</v>
      </c>
      <c r="F3385" t="str">
        <f t="shared" si="993"/>
        <v>2.80626143757716-1.00808855546834i</v>
      </c>
      <c r="G3385" t="str">
        <f t="shared" si="994"/>
        <v>0.964380865545093-0.185338640643526i</v>
      </c>
      <c r="H3385" t="str">
        <f t="shared" si="995"/>
        <v>0.00527943243786056-4.59773987951335i</v>
      </c>
      <c r="I3385" t="str">
        <f t="shared" si="996"/>
        <v>-0.031280478356253-0.0873921397866512i</v>
      </c>
      <c r="K3385" t="str">
        <f t="shared" si="997"/>
        <v>0.00124872806917596-0.00155366313480016i</v>
      </c>
      <c r="L3385" t="str">
        <f t="shared" si="998"/>
        <v>0.000833333333333333-0.00253050206585418i</v>
      </c>
      <c r="M3385" t="str">
        <f t="shared" si="999"/>
        <v>0.005-0.00089041195686206i</v>
      </c>
      <c r="N3385">
        <f t="shared" si="1000"/>
        <v>1.9806027931997789</v>
      </c>
      <c r="O3385">
        <f t="shared" si="1001"/>
        <v>35.687586865984869</v>
      </c>
      <c r="P3385" s="3">
        <f t="shared" si="1002"/>
        <v>-35.687586865984869</v>
      </c>
      <c r="Q3385" s="3">
        <f t="shared" si="1003"/>
        <v>-178.01939720680022</v>
      </c>
      <c r="R3385">
        <f t="shared" si="1004"/>
        <v>1.9806027931997789</v>
      </c>
      <c r="S3385">
        <f t="shared" si="1005"/>
        <v>318.61505070921027</v>
      </c>
      <c r="T3385">
        <f t="shared" si="988"/>
        <v>-35.687586865984869</v>
      </c>
    </row>
    <row r="3386" spans="1:20" x14ac:dyDescent="0.25">
      <c r="A3386">
        <f t="shared" si="989"/>
        <v>2009524.6914023862</v>
      </c>
      <c r="B3386">
        <f t="shared" si="1006"/>
        <v>319825.78790190531</v>
      </c>
      <c r="C3386" t="str">
        <f t="shared" si="990"/>
        <v>-0.0163020354212755-0.000533175850669109i</v>
      </c>
      <c r="D3386" t="str">
        <f t="shared" si="991"/>
        <v>2.91487331305454-1.33109330084472i</v>
      </c>
      <c r="E3386" t="str">
        <f t="shared" si="992"/>
        <v>-4.39080667325164-20.0050718812954i</v>
      </c>
      <c r="F3386" t="str">
        <f t="shared" si="993"/>
        <v>2.80550053039057-1.00821659491576i</v>
      </c>
      <c r="G3386" t="str">
        <f t="shared" si="994"/>
        <v>0.964119377316885-0.185992482641066i</v>
      </c>
      <c r="H3386" t="str">
        <f t="shared" si="995"/>
        <v>0.00522680025012764-4.58029263972432i</v>
      </c>
      <c r="I3386" t="str">
        <f t="shared" si="996"/>
        <v>-0.0311663938887399-0.0870366947488026i</v>
      </c>
      <c r="K3386" t="str">
        <f t="shared" si="997"/>
        <v>0.00124571555994572-0.00154954696139584i</v>
      </c>
      <c r="L3386" t="str">
        <f t="shared" si="998"/>
        <v>0.000833333333333333-0.0025209225601257i</v>
      </c>
      <c r="M3386" t="str">
        <f t="shared" si="999"/>
        <v>0.005-0.000887041200300915i</v>
      </c>
      <c r="N3386">
        <f t="shared" si="1000"/>
        <v>1.8732532250788267</v>
      </c>
      <c r="O3386">
        <f t="shared" si="1001"/>
        <v>35.750520236447521</v>
      </c>
      <c r="P3386" s="3">
        <f t="shared" si="1002"/>
        <v>-35.750520236447521</v>
      </c>
      <c r="Q3386" s="3">
        <f t="shared" si="1003"/>
        <v>-178.12674677492117</v>
      </c>
      <c r="R3386">
        <f t="shared" si="1004"/>
        <v>1.8732532250788267</v>
      </c>
      <c r="S3386">
        <f t="shared" si="1005"/>
        <v>319.8257879019053</v>
      </c>
      <c r="T3386">
        <f t="shared" si="988"/>
        <v>-35.750520236447521</v>
      </c>
    </row>
    <row r="3387" spans="1:20" x14ac:dyDescent="0.25">
      <c r="A3387">
        <f t="shared" si="989"/>
        <v>2017160.8852297151</v>
      </c>
      <c r="B3387">
        <f t="shared" si="1006"/>
        <v>321041.12589593255</v>
      </c>
      <c r="C3387" t="str">
        <f t="shared" si="990"/>
        <v>-0.0161852139280064-0.000498964370779217i</v>
      </c>
      <c r="D3387" t="str">
        <f t="shared" si="991"/>
        <v>2.91128343436351-1.33418992422977i</v>
      </c>
      <c r="E3387" t="str">
        <f t="shared" si="992"/>
        <v>-4.38592403588767-19.9209110620776i</v>
      </c>
      <c r="F3387" t="str">
        <f t="shared" si="993"/>
        <v>2.80473424656701-1.00835698323351i</v>
      </c>
      <c r="G3387" t="str">
        <f t="shared" si="994"/>
        <v>0.963856041389904-0.186648259745671i</v>
      </c>
      <c r="H3387" t="str">
        <f t="shared" si="995"/>
        <v>0.00517470937933001-4.56291184092411i</v>
      </c>
      <c r="I3387" t="str">
        <f t="shared" si="996"/>
        <v>-0.0310531036267699-0.0866825290935548i</v>
      </c>
      <c r="K3387" t="str">
        <f t="shared" si="997"/>
        <v>0.00124271418025712-0.00154543321149791i</v>
      </c>
      <c r="L3387" t="str">
        <f t="shared" si="998"/>
        <v>0.000833333333333333-0.00251137931871459i</v>
      </c>
      <c r="M3387" t="str">
        <f t="shared" si="999"/>
        <v>0.005-0.00088368320412524i</v>
      </c>
      <c r="N3387">
        <f t="shared" si="1000"/>
        <v>1.7657783886096183</v>
      </c>
      <c r="O3387">
        <f t="shared" si="1001"/>
        <v>35.813505584467848</v>
      </c>
      <c r="P3387" s="3">
        <f t="shared" si="1002"/>
        <v>-35.813505584467848</v>
      </c>
      <c r="Q3387" s="3">
        <f t="shared" si="1003"/>
        <v>-178.23422161139038</v>
      </c>
      <c r="R3387">
        <f t="shared" si="1004"/>
        <v>1.7657783886096183</v>
      </c>
      <c r="S3387">
        <f t="shared" si="1005"/>
        <v>321.04112589593257</v>
      </c>
      <c r="T3387">
        <f t="shared" si="988"/>
        <v>-35.813505584467848</v>
      </c>
    </row>
    <row r="3388" spans="1:20" x14ac:dyDescent="0.25">
      <c r="A3388">
        <f t="shared" si="989"/>
        <v>2024826.0965935884</v>
      </c>
      <c r="B3388">
        <f t="shared" si="1006"/>
        <v>322261.08217433712</v>
      </c>
      <c r="C3388" t="str">
        <f t="shared" si="990"/>
        <v>-0.0160690777593509-0.000465180054618698i</v>
      </c>
      <c r="D3388" t="str">
        <f t="shared" si="991"/>
        <v>2.90767515331679-1.33728557343764i</v>
      </c>
      <c r="E3388" t="str">
        <f t="shared" si="992"/>
        <v>-4.38105844265136-19.8370837741743i</v>
      </c>
      <c r="F3388" t="str">
        <f t="shared" si="993"/>
        <v>2.80396255119775-1.00850969956981i</v>
      </c>
      <c r="G3388" t="str">
        <f t="shared" si="994"/>
        <v>0.96359084576765-0.187305973531106i</v>
      </c>
      <c r="H3388" t="str">
        <f t="shared" si="995"/>
        <v>0.00512315438301257-4.54559722822847i</v>
      </c>
      <c r="I3388" t="str">
        <f t="shared" si="996"/>
        <v>-0.030940601125432-0.0863296377223721i</v>
      </c>
      <c r="K3388" t="str">
        <f t="shared" si="997"/>
        <v>0.00123972395420438-0.00154132193588037i</v>
      </c>
      <c r="L3388" t="str">
        <f t="shared" si="998"/>
        <v>0.000833333333333333-0.0025018722043381i</v>
      </c>
      <c r="M3388" t="str">
        <f t="shared" si="999"/>
        <v>0.005-0.000880337920029132i</v>
      </c>
      <c r="N3388">
        <f t="shared" si="1000"/>
        <v>1.6581793102702989</v>
      </c>
      <c r="O3388">
        <f t="shared" si="1001"/>
        <v>35.876542953495694</v>
      </c>
      <c r="P3388" s="3">
        <f t="shared" si="1002"/>
        <v>-35.876542953495694</v>
      </c>
      <c r="Q3388" s="3">
        <f t="shared" si="1003"/>
        <v>-178.3418206897297</v>
      </c>
      <c r="R3388">
        <f t="shared" si="1004"/>
        <v>1.6581793102702989</v>
      </c>
      <c r="S3388">
        <f t="shared" si="1005"/>
        <v>322.2610821743371</v>
      </c>
      <c r="T3388">
        <f t="shared" si="988"/>
        <v>-35.876542953495694</v>
      </c>
    </row>
    <row r="3389" spans="1:20" x14ac:dyDescent="0.25">
      <c r="A3389">
        <f t="shared" si="989"/>
        <v>2032520.435760644</v>
      </c>
      <c r="B3389">
        <f t="shared" si="1006"/>
        <v>323485.67428659962</v>
      </c>
      <c r="C3389" t="str">
        <f t="shared" si="990"/>
        <v>-0.0159536239101498-0.000431819721015195i</v>
      </c>
      <c r="D3389" t="str">
        <f t="shared" si="991"/>
        <v>2.90404843266184-1.34038013797278i</v>
      </c>
      <c r="E3389" t="str">
        <f t="shared" si="992"/>
        <v>-4.37620971451794-19.7535883488257i</v>
      </c>
      <c r="F3389" t="str">
        <f t="shared" si="993"/>
        <v>2.80318540919283-1.00867472302067i</v>
      </c>
      <c r="G3389" t="str">
        <f t="shared" si="994"/>
        <v>0.963323778391343-0.187965625520118i</v>
      </c>
      <c r="H3389" t="str">
        <f t="shared" si="995"/>
        <v>0.0050721298681066-4.52834854774481i</v>
      </c>
      <c r="I3389" t="str">
        <f t="shared" si="996"/>
        <v>-0.0308288799859421-0.0859780155577538i</v>
      </c>
      <c r="K3389" t="str">
        <f t="shared" si="997"/>
        <v>0.00123674490506843-0.00153721318538926i</v>
      </c>
      <c r="L3389" t="str">
        <f t="shared" si="998"/>
        <v>0.000833333333333333-0.00249240108023322i</v>
      </c>
      <c r="M3389" t="str">
        <f t="shared" si="999"/>
        <v>0.005-0.00087700529988955i</v>
      </c>
      <c r="N3389">
        <f t="shared" si="1000"/>
        <v>1.5504570114088949</v>
      </c>
      <c r="O3389">
        <f t="shared" si="1001"/>
        <v>35.939632385938843</v>
      </c>
      <c r="P3389" s="3">
        <f t="shared" si="1002"/>
        <v>-35.939632385938843</v>
      </c>
      <c r="Q3389" s="3">
        <f t="shared" si="1003"/>
        <v>-178.44954298859111</v>
      </c>
      <c r="R3389">
        <f t="shared" si="1004"/>
        <v>1.5504570114088949</v>
      </c>
      <c r="S3389">
        <f t="shared" si="1005"/>
        <v>323.48567428659965</v>
      </c>
      <c r="T3389">
        <f t="shared" si="988"/>
        <v>-35.939632385938843</v>
      </c>
    </row>
    <row r="3390" spans="1:20" x14ac:dyDescent="0.25">
      <c r="A3390">
        <f t="shared" si="989"/>
        <v>2040244.0134165345</v>
      </c>
      <c r="B3390">
        <f t="shared" si="1006"/>
        <v>324714.91984888871</v>
      </c>
      <c r="C3390" t="str">
        <f t="shared" si="990"/>
        <v>-0.0158388493869259-0.000398880198392144i</v>
      </c>
      <c r="D3390" t="str">
        <f t="shared" si="991"/>
        <v>2.90040323583085-1.34347350661698i</v>
      </c>
      <c r="E3390" t="str">
        <f t="shared" si="992"/>
        <v>-4.37137767235106-19.6704231280524i</v>
      </c>
      <c r="F3390" t="str">
        <f t="shared" si="993"/>
        <v>2.80240278528083-1.00885203262751i</v>
      </c>
      <c r="G3390" t="str">
        <f t="shared" si="994"/>
        <v>0.963054827139851-0.188627217183742i</v>
      </c>
      <c r="H3390" t="str">
        <f t="shared" si="995"/>
        <v>0.00502163049057798-4.51116554656799i</v>
      </c>
      <c r="I3390" t="str">
        <f t="shared" si="996"/>
        <v>-0.0307179338552788-0.0856276575431561i</v>
      </c>
      <c r="K3390" t="str">
        <f t="shared" si="997"/>
        <v>0.00123377705532052-0.00153310701093363i</v>
      </c>
      <c r="L3390" t="str">
        <f t="shared" si="998"/>
        <v>0.000833333333333333-0.00248296581015463i</v>
      </c>
      <c r="M3390" t="str">
        <f t="shared" si="999"/>
        <v>0.005-0.000873685295765636i</v>
      </c>
      <c r="N3390">
        <f t="shared" si="1000"/>
        <v>1.4426125082408987</v>
      </c>
      <c r="O3390">
        <f t="shared" si="1001"/>
        <v>36.002773923178047</v>
      </c>
      <c r="P3390" s="3">
        <f t="shared" si="1002"/>
        <v>-36.002773923178047</v>
      </c>
      <c r="Q3390" s="3">
        <f t="shared" si="1003"/>
        <v>-178.5573874917591</v>
      </c>
      <c r="R3390">
        <f t="shared" si="1004"/>
        <v>1.4426125082408987</v>
      </c>
      <c r="S3390">
        <f t="shared" si="1005"/>
        <v>324.71491984888871</v>
      </c>
      <c r="T3390">
        <f t="shared" si="988"/>
        <v>-36.002773923178047</v>
      </c>
    </row>
    <row r="3391" spans="1:20" x14ac:dyDescent="0.25">
      <c r="A3391">
        <f t="shared" si="989"/>
        <v>2047996.9406675175</v>
      </c>
      <c r="B3391">
        <f t="shared" si="1006"/>
        <v>325948.83654431452</v>
      </c>
      <c r="C3391" t="str">
        <f t="shared" si="990"/>
        <v>-0.0157247512077065-0.000366358324863296i</v>
      </c>
      <c r="D3391" t="str">
        <f t="shared" si="991"/>
        <v>2.89673952695103-1.3465655674323i</v>
      </c>
      <c r="E3391" t="str">
        <f t="shared" si="992"/>
        <v>-4.36656213691465-19.587586464569i</v>
      </c>
      <c r="F3391" t="str">
        <f t="shared" si="993"/>
        <v>2.80161464400864-1.00904160737485i</v>
      </c>
      <c r="G3391" t="str">
        <f t="shared" si="994"/>
        <v>0.962783979829597-0.189290749940613i</v>
      </c>
      <c r="H3391" t="str">
        <f t="shared" si="995"/>
        <v>0.00497165095507765-4.49404797277649i</v>
      </c>
      <c r="I3391" t="str">
        <f t="shared" si="996"/>
        <v>-0.0306077564258276-0.0852785586429217i</v>
      </c>
      <c r="K3391" t="str">
        <f t="shared" si="997"/>
        <v>0.00123082042662595-0.00152900346347662i</v>
      </c>
      <c r="L3391" t="str">
        <f t="shared" si="998"/>
        <v>0.000833333333333333-0.00247356625837281i</v>
      </c>
      <c r="M3391" t="str">
        <f t="shared" si="999"/>
        <v>0.005-0.000870377859898025i</v>
      </c>
      <c r="N3391">
        <f t="shared" si="1000"/>
        <v>1.3346468118466817</v>
      </c>
      <c r="O3391">
        <f t="shared" si="1001"/>
        <v>36.065967605580845</v>
      </c>
      <c r="P3391" s="3">
        <f t="shared" si="1002"/>
        <v>-36.065967605580845</v>
      </c>
      <c r="Q3391" s="3">
        <f t="shared" si="1003"/>
        <v>-178.66535318815332</v>
      </c>
      <c r="R3391">
        <f t="shared" si="1004"/>
        <v>1.3346468118466817</v>
      </c>
      <c r="S3391">
        <f t="shared" si="1005"/>
        <v>325.94883654431453</v>
      </c>
      <c r="T3391">
        <f t="shared" si="988"/>
        <v>-36.065967605580845</v>
      </c>
    </row>
    <row r="3392" spans="1:20" x14ac:dyDescent="0.25">
      <c r="A3392">
        <f t="shared" si="989"/>
        <v>2055779.3290420542</v>
      </c>
      <c r="B3392">
        <f t="shared" si="1006"/>
        <v>327187.44212318293</v>
      </c>
      <c r="C3392" t="str">
        <f t="shared" si="990"/>
        <v>-0.015611326401848-0.000334250948327474i</v>
      </c>
      <c r="D3392" t="str">
        <f t="shared" si="991"/>
        <v>2.89305727085494-1.34965620776403i</v>
      </c>
      <c r="E3392" t="str">
        <f t="shared" si="992"/>
        <v>-4.36176292888398-19.505076721697i</v>
      </c>
      <c r="F3392" t="str">
        <f t="shared" si="993"/>
        <v>2.80082094974126-1.00924342618789i</v>
      </c>
      <c r="G3392" t="str">
        <f t="shared" si="994"/>
        <v>0.962511224214486-0.189956225156266i</v>
      </c>
      <c r="H3392" t="str">
        <f t="shared" si="995"/>
        <v>0.00492218601459275-4.4769955754284i</v>
      </c>
      <c r="I3392" t="str">
        <f t="shared" si="996"/>
        <v>-0.0304983414350233-0.0849307138422068i</v>
      </c>
      <c r="K3392" t="str">
        <f t="shared" si="997"/>
        <v>0.00122787503984787-0.00152490259402653i</v>
      </c>
      <c r="L3392" t="str">
        <f t="shared" si="998"/>
        <v>0.000833333333333333-0.00246420228967206i</v>
      </c>
      <c r="M3392" t="str">
        <f t="shared" si="999"/>
        <v>0.005-0.000867082944708138i</v>
      </c>
      <c r="N3392">
        <f t="shared" si="1000"/>
        <v>1.2265609281734839</v>
      </c>
      <c r="O3392">
        <f t="shared" si="1001"/>
        <v>36.12921347251639</v>
      </c>
      <c r="P3392" s="3">
        <f t="shared" si="1002"/>
        <v>-36.12921347251639</v>
      </c>
      <c r="Q3392" s="3">
        <f t="shared" si="1003"/>
        <v>-178.77343907182652</v>
      </c>
      <c r="R3392">
        <f t="shared" si="1004"/>
        <v>1.2265609281734839</v>
      </c>
      <c r="S3392">
        <f t="shared" si="1005"/>
        <v>327.1874421231829</v>
      </c>
      <c r="T3392">
        <f t="shared" si="988"/>
        <v>-36.12921347251639</v>
      </c>
    </row>
    <row r="3393" spans="1:20" x14ac:dyDescent="0.25">
      <c r="A3393">
        <f t="shared" si="989"/>
        <v>2063591.2904924143</v>
      </c>
      <c r="B3393">
        <f t="shared" si="1006"/>
        <v>328430.75440325105</v>
      </c>
      <c r="C3393" t="str">
        <f t="shared" si="990"/>
        <v>-0.0154985720098656-0.000302554926562506i</v>
      </c>
      <c r="D3393" t="str">
        <f t="shared" si="991"/>
        <v>2.88935643309076-1.35274531424383i</v>
      </c>
      <c r="E3393" t="str">
        <f t="shared" si="992"/>
        <v>-4.35697986885652-19.4228922732803i</v>
      </c>
      <c r="F3393" t="str">
        <f t="shared" si="993"/>
        <v>2.80002166666148-1.00945746793006i</v>
      </c>
      <c r="G3393" t="str">
        <f t="shared" si="994"/>
        <v>0.962236547985831-0.190623644142437i</v>
      </c>
      <c r="H3393" t="str">
        <f t="shared" si="995"/>
        <v>0.00487323047009972-4.46000810455756i</v>
      </c>
      <c r="I3393" t="str">
        <f t="shared" si="996"/>
        <v>-0.0303896826649954-0.0845841181469065i</v>
      </c>
      <c r="K3393" t="str">
        <f t="shared" si="997"/>
        <v>0.00122494091505121-0.00152080445362802i</v>
      </c>
      <c r="L3393" t="str">
        <f t="shared" si="998"/>
        <v>0.000833333333333333-0.00245487376934853i</v>
      </c>
      <c r="M3393" t="str">
        <f t="shared" si="999"/>
        <v>0.005-0.000863800502797509i</v>
      </c>
      <c r="N3393">
        <f t="shared" si="1000"/>
        <v>1.1183558580379724</v>
      </c>
      <c r="O3393">
        <f t="shared" si="1001"/>
        <v>36.192511562369731</v>
      </c>
      <c r="P3393" s="3">
        <f t="shared" si="1002"/>
        <v>-36.192511562369731</v>
      </c>
      <c r="Q3393" s="3">
        <f t="shared" si="1003"/>
        <v>-178.88164414196203</v>
      </c>
      <c r="R3393">
        <f t="shared" si="1004"/>
        <v>1.1183558580379724</v>
      </c>
      <c r="S3393">
        <f t="shared" si="1005"/>
        <v>328.43075440325106</v>
      </c>
      <c r="T3393">
        <f t="shared" si="988"/>
        <v>-36.192511562369731</v>
      </c>
    </row>
    <row r="3394" spans="1:20" x14ac:dyDescent="0.25">
      <c r="A3394">
        <f t="shared" si="989"/>
        <v>2071432.9373962854</v>
      </c>
      <c r="B3394">
        <f t="shared" si="1006"/>
        <v>329678.7912699834</v>
      </c>
      <c r="C3394" t="str">
        <f t="shared" si="990"/>
        <v>-0.015386485083268-0.000271267127317435i</v>
      </c>
      <c r="D3394" t="str">
        <f t="shared" si="991"/>
        <v>2.88563697993269-1.35583277279302i</v>
      </c>
      <c r="E3394" t="str">
        <f t="shared" si="992"/>
        <v>-4.35221277736283-19.3410315036006i</v>
      </c>
      <c r="F3394" t="str">
        <f t="shared" si="993"/>
        <v>2.7992167587698-1.00968371140065i</v>
      </c>
      <c r="G3394" t="str">
        <f t="shared" si="994"/>
        <v>0.961959938772287-0.191293008156348i</v>
      </c>
      <c r="H3394" t="str">
        <f t="shared" si="995"/>
        <v>0.00482477917021769-4.44308531116948i</v>
      </c>
      <c r="I3394" t="str">
        <f t="shared" si="996"/>
        <v>-0.0302817739422186-0.084238766583584i</v>
      </c>
      <c r="K3394" t="str">
        <f t="shared" si="997"/>
        <v>0.00122201807150665-0.00151670909335348i</v>
      </c>
      <c r="L3394" t="str">
        <f t="shared" si="998"/>
        <v>0.000833333333333333-0.00244558056320834i</v>
      </c>
      <c r="M3394" t="str">
        <f t="shared" si="999"/>
        <v>0.005-0.000860530486947103i</v>
      </c>
      <c r="N3394">
        <f t="shared" si="1000"/>
        <v>1.010032597126326</v>
      </c>
      <c r="O3394">
        <f t="shared" si="1001"/>
        <v>36.255861912555432</v>
      </c>
      <c r="P3394" s="3">
        <f t="shared" si="1002"/>
        <v>-36.255861912555432</v>
      </c>
      <c r="Q3394" s="3">
        <f t="shared" si="1003"/>
        <v>-178.98996740287367</v>
      </c>
      <c r="R3394">
        <f t="shared" si="1004"/>
        <v>1.010032597126326</v>
      </c>
      <c r="S3394">
        <f t="shared" si="1005"/>
        <v>329.67879126998338</v>
      </c>
      <c r="T3394">
        <f t="shared" si="988"/>
        <v>-36.255861912555432</v>
      </c>
    </row>
    <row r="3395" spans="1:20" x14ac:dyDescent="0.25">
      <c r="A3395">
        <f t="shared" si="989"/>
        <v>2079304.3825583914</v>
      </c>
      <c r="B3395">
        <f t="shared" si="1006"/>
        <v>330931.57067680935</v>
      </c>
      <c r="C3395" t="str">
        <f t="shared" si="990"/>
        <v>-0.0152750626843957-0.00024038442840472i</v>
      </c>
      <c r="D3395" t="str">
        <f t="shared" si="991"/>
        <v>2.88189887839137-1.35891846862608i</v>
      </c>
      <c r="E3395" t="str">
        <f t="shared" si="992"/>
        <v>-4.34746147487718-19.259492807295i</v>
      </c>
      <c r="F3395" t="str">
        <f t="shared" si="993"/>
        <v>2.79840618988423-1.00992213533237i</v>
      </c>
      <c r="G3395" t="str">
        <f t="shared" si="994"/>
        <v>0.96168138413978-0.1919643184i</v>
      </c>
      <c r="H3395" t="str">
        <f t="shared" si="995"/>
        <v>0.00477682701086461-4.42622694723778i</v>
      </c>
      <c r="I3395" t="str">
        <f t="shared" si="996"/>
        <v>-0.0301746091371665-0.0838946541994047i</v>
      </c>
      <c r="K3395" t="str">
        <f t="shared" si="997"/>
        <v>0.00121910652769472-0.00151261656429437i</v>
      </c>
      <c r="L3395" t="str">
        <f t="shared" si="998"/>
        <v>0.000833333333333333-0.0024363225375656i</v>
      </c>
      <c r="M3395" t="str">
        <f t="shared" si="999"/>
        <v>0.005-0.000857272850116661i</v>
      </c>
      <c r="N3395">
        <f t="shared" si="1000"/>
        <v>0.90159213599807231</v>
      </c>
      <c r="O3395">
        <f t="shared" si="1001"/>
        <v>36.319264559531341</v>
      </c>
      <c r="P3395" s="3">
        <f t="shared" si="1002"/>
        <v>-36.319264559531341</v>
      </c>
      <c r="Q3395" s="3">
        <f t="shared" si="1003"/>
        <v>-179.09840786400193</v>
      </c>
      <c r="R3395">
        <f t="shared" si="1004"/>
        <v>0.90159213599807231</v>
      </c>
      <c r="S3395">
        <f t="shared" si="1005"/>
        <v>330.93157067680937</v>
      </c>
      <c r="T3395">
        <f t="shared" si="988"/>
        <v>-36.319264559531341</v>
      </c>
    </row>
    <row r="3396" spans="1:20" x14ac:dyDescent="0.25">
      <c r="A3396">
        <f t="shared" si="989"/>
        <v>2087205.7392121132</v>
      </c>
      <c r="B3396">
        <f t="shared" si="1006"/>
        <v>332189.11064538121</v>
      </c>
      <c r="C3396" t="str">
        <f t="shared" si="990"/>
        <v>-0.0151643018862609-0.000209903717791451i</v>
      </c>
      <c r="D3396" t="str">
        <f t="shared" si="991"/>
        <v>2.87814209622417-1.36200228625408i</v>
      </c>
      <c r="E3396" t="str">
        <f t="shared" si="992"/>
        <v>-4.34272578182733-19.1782745892715i</v>
      </c>
      <c r="F3396" t="str">
        <f t="shared" si="993"/>
        <v>2.79758992363999-1.01017271838885i</v>
      </c>
      <c r="G3396" t="str">
        <f t="shared" si="994"/>
        <v>0.961400871591453-0.192637576019444i</v>
      </c>
      <c r="H3396" t="str">
        <f t="shared" si="995"/>
        <v>0.00472936893491278-4.40943276569989i</v>
      </c>
      <c r="I3396" t="str">
        <f t="shared" si="996"/>
        <v>-0.0300681821639628-0.0835517760620542i</v>
      </c>
      <c r="K3396" t="str">
        <f t="shared" si="997"/>
        <v>0.00121620630130992-0.0015085269175527i</v>
      </c>
      <c r="L3396" t="str">
        <f t="shared" si="998"/>
        <v>0.000833333333333333-0.00242709955924048i</v>
      </c>
      <c r="M3396" t="str">
        <f t="shared" si="999"/>
        <v>0.005-0.000854027545443972i</v>
      </c>
      <c r="N3396">
        <f t="shared" si="1000"/>
        <v>0.79303546009077763</v>
      </c>
      <c r="O3396">
        <f t="shared" si="1001"/>
        <v>36.382719538813646</v>
      </c>
      <c r="P3396" s="3">
        <f t="shared" si="1002"/>
        <v>-36.382719538813646</v>
      </c>
      <c r="Q3396" s="3">
        <f t="shared" si="1003"/>
        <v>-179.20696453990922</v>
      </c>
      <c r="R3396">
        <f t="shared" si="1004"/>
        <v>0.79303546009077763</v>
      </c>
      <c r="S3396">
        <f t="shared" si="1005"/>
        <v>332.18911064538122</v>
      </c>
      <c r="T3396">
        <f t="shared" si="988"/>
        <v>-36.382719538813646</v>
      </c>
    </row>
    <row r="3397" spans="1:20" x14ac:dyDescent="0.25">
      <c r="A3397">
        <f t="shared" si="989"/>
        <v>2095137.1210211194</v>
      </c>
      <c r="B3397">
        <f t="shared" si="1006"/>
        <v>333451.42926583369</v>
      </c>
      <c r="C3397" t="str">
        <f t="shared" si="990"/>
        <v>-0.0150541997723961-0.00017982189368965i</v>
      </c>
      <c r="D3397" t="str">
        <f t="shared" si="991"/>
        <v>2.87436660194569-1.3650841094885i</v>
      </c>
      <c r="E3397" t="str">
        <f t="shared" si="992"/>
        <v>-4.33800551860502-19.0973752646302i</v>
      </c>
      <c r="F3397" t="str">
        <f t="shared" si="993"/>
        <v>2.79676792348952-1.01043543916226i</v>
      </c>
      <c r="G3397" t="str">
        <f t="shared" si="994"/>
        <v>0.961118388567607-0.193312782104063i</v>
      </c>
      <c r="H3397" t="str">
        <f t="shared" si="995"/>
        <v>0.00468239993184773-4.39270252045352i</v>
      </c>
      <c r="I3397" t="str">
        <f t="shared" si="996"/>
        <v>-0.0299624869800434-0.0832101272596793i</v>
      </c>
      <c r="K3397" t="str">
        <f t="shared" si="997"/>
        <v>0.00121331740926504-0.00150444020423265i</v>
      </c>
      <c r="L3397" t="str">
        <f t="shared" si="998"/>
        <v>0.000833333333333333-0.00241791149555736i</v>
      </c>
      <c r="M3397" t="str">
        <f t="shared" si="999"/>
        <v>0.005-0.000850794526244246i</v>
      </c>
      <c r="N3397">
        <f t="shared" si="1000"/>
        <v>0.68436354972459412</v>
      </c>
      <c r="O3397">
        <f t="shared" si="1001"/>
        <v>36.446226884989002</v>
      </c>
      <c r="P3397" s="3">
        <f t="shared" si="1002"/>
        <v>-36.446226884989002</v>
      </c>
      <c r="Q3397" s="3">
        <f t="shared" si="1003"/>
        <v>-179.31563645027541</v>
      </c>
      <c r="R3397">
        <f t="shared" si="1004"/>
        <v>0.68436354972459412</v>
      </c>
      <c r="S3397">
        <f t="shared" si="1005"/>
        <v>333.45142926583367</v>
      </c>
      <c r="T3397">
        <f t="shared" si="988"/>
        <v>-36.446226884989002</v>
      </c>
    </row>
    <row r="3398" spans="1:20" x14ac:dyDescent="0.25">
      <c r="A3398">
        <f t="shared" si="989"/>
        <v>2103098.6420809999</v>
      </c>
      <c r="B3398">
        <f t="shared" si="1006"/>
        <v>334718.54469704389</v>
      </c>
      <c r="C3398" t="str">
        <f t="shared" si="990"/>
        <v>-0.0149447534367028-0.000150135864645576i</v>
      </c>
      <c r="D3398" t="str">
        <f t="shared" si="991"/>
        <v>2.87057236483819-1.36816382144504i</v>
      </c>
      <c r="E3398" t="str">
        <f t="shared" si="992"/>
        <v>-4.3333005055752-19.0167932585807i</v>
      </c>
      <c r="F3398" t="str">
        <f t="shared" si="993"/>
        <v>2.79594015270221-1.01071027617073i</v>
      </c>
      <c r="G3398" t="str">
        <f t="shared" si="994"/>
        <v>0.960833922445652-0.193989937685838i</v>
      </c>
      <c r="H3398" t="str">
        <f t="shared" si="995"/>
        <v>0.00463591503742688-4.37603596635268i</v>
      </c>
      <c r="I3398" t="str">
        <f t="shared" si="996"/>
        <v>-0.0298575175858133-0.082869702900812i</v>
      </c>
      <c r="K3398" t="str">
        <f t="shared" si="997"/>
        <v>0.00121043986769543-0.00150035647543222i</v>
      </c>
      <c r="L3398" t="str">
        <f t="shared" si="998"/>
        <v>0.000833333333333333-0.00240875821434286i</v>
      </c>
      <c r="M3398" t="str">
        <f t="shared" si="999"/>
        <v>0.005-0.000847573746009412i</v>
      </c>
      <c r="N3398">
        <f t="shared" si="1000"/>
        <v>0.57557738010822845</v>
      </c>
      <c r="O3398">
        <f t="shared" si="1001"/>
        <v>36.509786631728836</v>
      </c>
      <c r="P3398" s="3">
        <f t="shared" si="1002"/>
        <v>-36.509786631728836</v>
      </c>
      <c r="Q3398" s="3">
        <f t="shared" si="1003"/>
        <v>-179.42442261989177</v>
      </c>
      <c r="R3398">
        <f t="shared" si="1004"/>
        <v>0.57557738010822845</v>
      </c>
      <c r="S3398">
        <f t="shared" si="1005"/>
        <v>334.71854469704391</v>
      </c>
      <c r="T3398">
        <f t="shared" si="988"/>
        <v>-36.509786631728836</v>
      </c>
    </row>
    <row r="3399" spans="1:20" x14ac:dyDescent="0.25">
      <c r="A3399">
        <f t="shared" si="989"/>
        <v>2111090.4169209078</v>
      </c>
      <c r="B3399">
        <f t="shared" si="1006"/>
        <v>335990.47516689269</v>
      </c>
      <c r="C3399" t="str">
        <f t="shared" si="990"/>
        <v>-0.0148359599833053-0.000120842549628376i</v>
      </c>
      <c r="D3399" t="str">
        <f t="shared" si="991"/>
        <v>2.866759354962-1.37124130454761i</v>
      </c>
      <c r="E3399" t="str">
        <f t="shared" si="992"/>
        <v>-4.3286105630856-18.9365270063634i</v>
      </c>
      <c r="F3399" t="str">
        <f t="shared" si="993"/>
        <v>2.79510657436431-1.01099720785591i</v>
      </c>
      <c r="G3399" t="str">
        <f t="shared" si="994"/>
        <v>0.960547460540058-0.194669043738608i</v>
      </c>
      <c r="H3399" t="str">
        <f t="shared" si="995"/>
        <v>0.00458990933334012-4.35943285920384i</v>
      </c>
      <c r="I3399" t="str">
        <f t="shared" si="996"/>
        <v>-0.0297532680243111-0.0825304981143012i</v>
      </c>
      <c r="K3399" t="str">
        <f t="shared" si="997"/>
        <v>0.00120757369196344-0.00149627578223501i</v>
      </c>
      <c r="L3399" t="str">
        <f t="shared" si="998"/>
        <v>0.000833333333333333-0.00239963958392395i</v>
      </c>
      <c r="M3399" t="str">
        <f t="shared" si="999"/>
        <v>0.005-0.000844365158407463i</v>
      </c>
      <c r="N3399">
        <f t="shared" si="1000"/>
        <v>0.46667792134590513</v>
      </c>
      <c r="O3399">
        <f t="shared" si="1001"/>
        <v>36.57339881180264</v>
      </c>
      <c r="P3399" s="3">
        <f t="shared" si="1002"/>
        <v>-36.57339881180264</v>
      </c>
      <c r="Q3399" s="3">
        <f t="shared" si="1003"/>
        <v>-179.53332207865409</v>
      </c>
      <c r="R3399">
        <f t="shared" si="1004"/>
        <v>0.46667792134590513</v>
      </c>
      <c r="S3399">
        <f t="shared" si="1005"/>
        <v>335.99047516689268</v>
      </c>
      <c r="T3399">
        <f t="shared" si="988"/>
        <v>-36.57339881180264</v>
      </c>
    </row>
    <row r="3400" spans="1:20" x14ac:dyDescent="0.25">
      <c r="A3400">
        <f t="shared" si="989"/>
        <v>2119112.5605052076</v>
      </c>
      <c r="B3400">
        <f t="shared" si="1006"/>
        <v>337267.23897252692</v>
      </c>
      <c r="C3400" t="str">
        <f t="shared" si="990"/>
        <v>-0.014727816526408-0.0000919388781172384i</v>
      </c>
      <c r="D3400" t="str">
        <f t="shared" si="991"/>
        <v>2.86292754316598-1.37431644053249i</v>
      </c>
      <c r="E3400" t="str">
        <f t="shared" si="992"/>
        <v>-4.32393551147626-18.85657495317i</v>
      </c>
      <c r="F3400" t="str">
        <f t="shared" si="993"/>
        <v>2.79426715137882-1.01129621258047i</v>
      </c>
      <c r="G3400" t="str">
        <f t="shared" si="994"/>
        <v>0.960258990102319-0.195350101177332i</v>
      </c>
      <c r="H3400" t="str">
        <f t="shared" si="995"/>
        <v>0.00454437794687165-4.34289295576211i</v>
      </c>
      <c r="I3400" t="str">
        <f t="shared" si="996"/>
        <v>-0.0296497323808751-0.0821925080492447i</v>
      </c>
      <c r="K3400" t="str">
        <f t="shared" si="997"/>
        <v>0.0012047188966629-0.00149219817570206i</v>
      </c>
      <c r="L3400" t="str">
        <f t="shared" si="998"/>
        <v>0.000833333333333333-0.00239055547312607i</v>
      </c>
      <c r="M3400" t="str">
        <f t="shared" si="999"/>
        <v>0.005-0.000841168717281793i</v>
      </c>
      <c r="N3400">
        <f t="shared" si="1000"/>
        <v>0.35766613844407402</v>
      </c>
      <c r="O3400">
        <f t="shared" si="1001"/>
        <v>36.637063457091415</v>
      </c>
      <c r="P3400" s="3">
        <f t="shared" si="1002"/>
        <v>-36.637063457091415</v>
      </c>
      <c r="Q3400" s="3">
        <f t="shared" si="1003"/>
        <v>-179.64233386155593</v>
      </c>
      <c r="R3400">
        <f t="shared" si="1004"/>
        <v>0.35766613844407402</v>
      </c>
      <c r="S3400">
        <f t="shared" si="1005"/>
        <v>337.26723897252691</v>
      </c>
      <c r="T3400">
        <f t="shared" si="988"/>
        <v>-36.637063457091415</v>
      </c>
    </row>
    <row r="3401" spans="1:20" x14ac:dyDescent="0.25">
      <c r="A3401">
        <f t="shared" si="989"/>
        <v>2127165.1882351274</v>
      </c>
      <c r="B3401">
        <f t="shared" si="1006"/>
        <v>338548.85448062251</v>
      </c>
      <c r="C3401" t="str">
        <f t="shared" si="990"/>
        <v>-0.0146203201901578-0.0000634217901881893i</v>
      </c>
      <c r="D3401" t="str">
        <f t="shared" si="991"/>
        <v>2.85907690109804-1.37738911045261i</v>
      </c>
      <c r="E3401" t="str">
        <f t="shared" si="992"/>
        <v>-4.31927517108842-18.7769355540667i</v>
      </c>
      <c r="F3401" t="str">
        <f t="shared" si="993"/>
        <v>2.79342184646535-1.01160726862554i</v>
      </c>
      <c r="G3401" t="str">
        <f t="shared" si="994"/>
        <v>0.959968498320912-0.196033110857337i</v>
      </c>
      <c r="H3401" t="str">
        <f t="shared" si="995"/>
        <v>0.00449931605056343-4.32641601372761i</v>
      </c>
      <c r="I3401" t="str">
        <f t="shared" si="996"/>
        <v>-0.0295469047828123-0.0818557278749222i</v>
      </c>
      <c r="K3401" t="str">
        <f t="shared" si="997"/>
        <v>0.00120187549562368-0.00148812370686384i</v>
      </c>
      <c r="L3401" t="str">
        <f t="shared" si="998"/>
        <v>0.000833333333333333-0.00238150575127124i</v>
      </c>
      <c r="M3401" t="str">
        <f t="shared" si="999"/>
        <v>0.005-0.000837984376650518i</v>
      </c>
      <c r="N3401">
        <f t="shared" si="1000"/>
        <v>0.24854299132016422</v>
      </c>
      <c r="O3401">
        <f t="shared" si="1001"/>
        <v>36.700780598600112</v>
      </c>
      <c r="P3401" s="3">
        <f t="shared" si="1002"/>
        <v>-36.700780598600112</v>
      </c>
      <c r="Q3401" s="3">
        <f t="shared" si="1003"/>
        <v>-179.75145700867984</v>
      </c>
      <c r="R3401">
        <f t="shared" si="1004"/>
        <v>0.24854299132016422</v>
      </c>
      <c r="S3401">
        <f t="shared" si="1005"/>
        <v>338.54885448062254</v>
      </c>
      <c r="T3401">
        <f t="shared" si="988"/>
        <v>-36.700780598600112</v>
      </c>
    </row>
    <row r="3402" spans="1:20" x14ac:dyDescent="0.25">
      <c r="A3402">
        <f t="shared" si="989"/>
        <v>2135248.4159504208</v>
      </c>
      <c r="B3402">
        <f t="shared" si="1006"/>
        <v>339835.3401276489</v>
      </c>
      <c r="C3402" t="str">
        <f t="shared" si="990"/>
        <v>-0.0145134681085085-0.0000352882366000031i</v>
      </c>
      <c r="D3402" t="str">
        <f t="shared" si="991"/>
        <v>2.85520740121556-1.38045919468197i</v>
      </c>
      <c r="E3402" t="str">
        <f t="shared" si="992"/>
        <v>-4.31462936227287-18.6976072739169i</v>
      </c>
      <c r="F3402" t="str">
        <f t="shared" si="993"/>
        <v>2.79257062216009-1.01193035418815i</v>
      </c>
      <c r="G3402" t="str">
        <f t="shared" si="994"/>
        <v>0.959675972321269-0.196718073573568i</v>
      </c>
      <c r="H3402" t="str">
        <f t="shared" si="995"/>
        <v>0.00445471886187934-4.31000179174156i</v>
      </c>
      <c r="I3402" t="str">
        <f t="shared" si="996"/>
        <v>-0.0294447793990675-0.0815201527807275i</v>
      </c>
      <c r="K3402" t="str">
        <f t="shared" si="997"/>
        <v>0.00119904350191634-0.00148405242671229i</v>
      </c>
      <c r="L3402" t="str">
        <f t="shared" si="998"/>
        <v>0.000833333333333333-0.00237249028817617i</v>
      </c>
      <c r="M3402" t="str">
        <f t="shared" si="999"/>
        <v>0.005-0.000834812090705836i</v>
      </c>
      <c r="N3402">
        <f t="shared" si="1000"/>
        <v>0.13930943481366853</v>
      </c>
      <c r="O3402">
        <f t="shared" si="1001"/>
        <v>36.764550266470913</v>
      </c>
      <c r="P3402" s="3">
        <f t="shared" si="1002"/>
        <v>-36.764550266470913</v>
      </c>
      <c r="Q3402" s="3">
        <f t="shared" si="1003"/>
        <v>-179.86069056518633</v>
      </c>
      <c r="R3402">
        <f t="shared" si="1004"/>
        <v>0.13930943481366853</v>
      </c>
      <c r="S3402">
        <f t="shared" si="1005"/>
        <v>339.83534012764892</v>
      </c>
      <c r="T3402">
        <f t="shared" si="988"/>
        <v>-36.764550266470913</v>
      </c>
    </row>
    <row r="3403" spans="1:20" x14ac:dyDescent="0.25">
      <c r="A3403">
        <f t="shared" si="989"/>
        <v>2143362.3599310326</v>
      </c>
      <c r="B3403">
        <f t="shared" si="1006"/>
        <v>341126.71442013397</v>
      </c>
      <c r="C3403" t="str">
        <f t="shared" si="990"/>
        <v>-0.0144072574250882-7.53517887757977E-06i</v>
      </c>
      <c r="D3403" t="str">
        <f t="shared" si="991"/>
        <v>2.85131901679588-1.38352657292028i</v>
      </c>
      <c r="E3403" t="str">
        <f t="shared" si="992"/>
        <v>-4.30999790539926-18.6185885873036i</v>
      </c>
      <c r="F3403" t="str">
        <f t="shared" si="993"/>
        <v>2.79171344081565-1.01226544737875i</v>
      </c>
      <c r="G3403" t="str">
        <f t="shared" si="994"/>
        <v>0.959381399165749-0.197404990059824i</v>
      </c>
      <c r="H3403" t="str">
        <f t="shared" si="995"/>
        <v>0.00441058164287088-4.29365004938249i</v>
      </c>
      <c r="I3403" t="str">
        <f t="shared" si="996"/>
        <v>-0.0293433504398997-0.0811857779760982i</v>
      </c>
      <c r="K3403" t="str">
        <f t="shared" si="997"/>
        <v>0.00119622292785681-0.00147998438619296i</v>
      </c>
      <c r="L3403" t="str">
        <f t="shared" si="998"/>
        <v>0.000833333333333333-0.00236350895415039i</v>
      </c>
      <c r="M3403" t="str">
        <f t="shared" si="999"/>
        <v>0.005-0.000831651813813347i</v>
      </c>
      <c r="N3403">
        <f t="shared" si="1000"/>
        <v>2.9966418691429908E-2</v>
      </c>
      <c r="O3403">
        <f t="shared" si="1001"/>
        <v>36.828372489996738</v>
      </c>
      <c r="P3403" s="3">
        <f t="shared" si="1002"/>
        <v>-36.828372489996738</v>
      </c>
      <c r="Q3403" s="3">
        <f t="shared" si="1003"/>
        <v>-179.97003358130857</v>
      </c>
      <c r="R3403">
        <f t="shared" si="1004"/>
        <v>2.9966418691429908E-2</v>
      </c>
      <c r="S3403">
        <f t="shared" si="1005"/>
        <v>341.12671442013396</v>
      </c>
      <c r="T3403">
        <f t="shared" si="988"/>
        <v>-36.828372489996738</v>
      </c>
    </row>
    <row r="3404" spans="1:20" x14ac:dyDescent="0.25">
      <c r="A3404">
        <f t="shared" si="989"/>
        <v>2151507.1368987705</v>
      </c>
      <c r="B3404">
        <f t="shared" si="1006"/>
        <v>342422.99593493051</v>
      </c>
      <c r="C3404" t="str">
        <f t="shared" si="990"/>
        <v>-0.0143016852930732+0.0000198404106031905i</v>
      </c>
      <c r="D3404" t="str">
        <f t="shared" si="991"/>
        <v>2.84741172194684-1.38659112419759i</v>
      </c>
      <c r="E3404" t="str">
        <f t="shared" si="992"/>
        <v>-4.30538062086382-18.5398779784557i</v>
      </c>
      <c r="F3404" t="str">
        <f t="shared" si="993"/>
        <v>2.79085026460106-1.01261252621853i</v>
      </c>
      <c r="G3404" t="str">
        <f t="shared" si="994"/>
        <v>0.959084765853616-0.198093860987994i</v>
      </c>
      <c r="H3404" t="str">
        <f t="shared" si="995"/>
        <v>0.0043668996998447-4.27736054716257i</v>
      </c>
      <c r="I3404" t="str">
        <f t="shared" si="996"/>
        <v>-0.0292426121565556-0.080852598690452i</v>
      </c>
      <c r="K3404" t="str">
        <f t="shared" si="997"/>
        <v>0.00119341378501123-0.00147591963619731i</v>
      </c>
      <c r="L3404" t="str">
        <f t="shared" si="998"/>
        <v>0.000833333333333333-0.00235456161999442i</v>
      </c>
      <c r="M3404" t="str">
        <f t="shared" si="999"/>
        <v>0.005-0.000828503500511404i</v>
      </c>
      <c r="N3404">
        <f t="shared" si="1000"/>
        <v>7.948511233612976E-2</v>
      </c>
      <c r="O3404">
        <f t="shared" si="1001"/>
        <v>36.892247297632849</v>
      </c>
      <c r="P3404" s="3">
        <f t="shared" si="1002"/>
        <v>-36.892247297632849</v>
      </c>
      <c r="Q3404" s="3">
        <f t="shared" si="1003"/>
        <v>179.92051488766387</v>
      </c>
      <c r="R3404">
        <f t="shared" si="1004"/>
        <v>-7.948511233612976E-2</v>
      </c>
      <c r="S3404">
        <f t="shared" si="1005"/>
        <v>342.4229959349305</v>
      </c>
      <c r="T3404">
        <f t="shared" si="988"/>
        <v>-36.892247297632849</v>
      </c>
    </row>
    <row r="3405" spans="1:20" x14ac:dyDescent="0.25">
      <c r="A3405">
        <f t="shared" si="989"/>
        <v>2159682.864018986</v>
      </c>
      <c r="B3405">
        <f t="shared" si="1006"/>
        <v>343724.20331948326</v>
      </c>
      <c r="C3405" t="str">
        <f t="shared" si="990"/>
        <v>-0.0141967488750624+0.0000468415485342082i</v>
      </c>
      <c r="D3405" t="str">
        <f t="shared" si="991"/>
        <v>2.8434854916172-1.38965272687931i</v>
      </c>
      <c r="E3405" t="str">
        <f t="shared" si="992"/>
        <v>-4.30077732909797-18.4614739411728i</v>
      </c>
      <c r="F3405" t="str">
        <f t="shared" si="993"/>
        <v>2.78998105550173-1.01297156863695i</v>
      </c>
      <c r="G3405" t="str">
        <f t="shared" si="994"/>
        <v>0.958786059321027-0.198784686967288i</v>
      </c>
      <c r="H3405" t="str">
        <f t="shared" si="995"/>
        <v>0.00432366838303062-4.26113304652386i</v>
      </c>
      <c r="I3405" t="str">
        <f t="shared" si="996"/>
        <v>-0.0291425588409517-0.08052061017312i</v>
      </c>
      <c r="K3405" t="str">
        <f t="shared" si="997"/>
        <v>0.00119061608420073-0.00147185822755498i</v>
      </c>
      <c r="L3405" t="str">
        <f t="shared" si="998"/>
        <v>0.000833333333333333-0.00234564815699782i</v>
      </c>
      <c r="M3405" t="str">
        <f t="shared" si="999"/>
        <v>0.005-0.000825367105510465i</v>
      </c>
      <c r="N3405">
        <f t="shared" si="1000"/>
        <v>0.18904421860830212</v>
      </c>
      <c r="O3405">
        <f t="shared" si="1001"/>
        <v>36.956174717010121</v>
      </c>
      <c r="P3405" s="3">
        <f t="shared" si="1002"/>
        <v>-36.956174717010121</v>
      </c>
      <c r="Q3405" s="3">
        <f t="shared" si="1003"/>
        <v>179.8109557813917</v>
      </c>
      <c r="R3405">
        <f t="shared" si="1004"/>
        <v>-0.18904421860830212</v>
      </c>
      <c r="S3405">
        <f t="shared" si="1005"/>
        <v>343.72420331948325</v>
      </c>
      <c r="T3405">
        <f t="shared" si="988"/>
        <v>-36.956174717010121</v>
      </c>
    </row>
    <row r="3406" spans="1:20" x14ac:dyDescent="0.25">
      <c r="A3406">
        <f t="shared" si="989"/>
        <v>2167889.6589022581</v>
      </c>
      <c r="B3406">
        <f t="shared" si="1006"/>
        <v>345030.35529209732</v>
      </c>
      <c r="C3406" t="str">
        <f t="shared" si="990"/>
        <v>-0.0140924453429571+0.0000734712405933043i</v>
      </c>
      <c r="D3406" t="str">
        <f t="shared" si="991"/>
        <v>2.83954030160718-1.39271125867118i</v>
      </c>
      <c r="E3406" t="str">
        <f t="shared" si="992"/>
        <v>-4.29618785057587-18.3833749787517i</v>
      </c>
      <c r="F3406" t="str">
        <f t="shared" si="993"/>
        <v>2.78910577531936-1.01334255246903i</v>
      </c>
      <c r="G3406" t="str">
        <f t="shared" si="994"/>
        <v>0.958485266441021-0.199477468543456i</v>
      </c>
      <c r="H3406" t="str">
        <f t="shared" si="995"/>
        <v>0.00428088308625188-4.24496730983463i</v>
      </c>
      <c r="I3406" t="str">
        <f t="shared" si="996"/>
        <v>-0.0290431848253533-0.0801898076932803i</v>
      </c>
      <c r="K3406" t="str">
        <f t="shared" si="997"/>
        <v>0.00118782983550641-0.00146780021102634i</v>
      </c>
      <c r="L3406" t="str">
        <f t="shared" si="998"/>
        <v>0.000833333333333333-0.00233676843693746i</v>
      </c>
      <c r="M3406" t="str">
        <f t="shared" si="999"/>
        <v>0.005-0.000822242583692431i</v>
      </c>
      <c r="N3406">
        <f t="shared" si="1000"/>
        <v>0.29870996549968254</v>
      </c>
      <c r="O3406">
        <f t="shared" si="1001"/>
        <v>37.02015477494696</v>
      </c>
      <c r="P3406" s="3">
        <f t="shared" si="1002"/>
        <v>-37.02015477494696</v>
      </c>
      <c r="Q3406" s="3">
        <f t="shared" si="1003"/>
        <v>179.70129003450032</v>
      </c>
      <c r="R3406">
        <f t="shared" si="1004"/>
        <v>-0.29870996549968254</v>
      </c>
      <c r="S3406">
        <f t="shared" si="1005"/>
        <v>345.03035529209734</v>
      </c>
      <c r="T3406">
        <f t="shared" si="988"/>
        <v>-37.02015477494696</v>
      </c>
    </row>
    <row r="3407" spans="1:20" x14ac:dyDescent="0.25">
      <c r="A3407">
        <f t="shared" si="989"/>
        <v>2176127.639606087</v>
      </c>
      <c r="B3407">
        <f t="shared" si="1006"/>
        <v>346341.47064220731</v>
      </c>
      <c r="C3407" t="str">
        <f t="shared" si="990"/>
        <v>-0.0139887718778429+0.0000997324813636884i</v>
      </c>
      <c r="D3407" t="str">
        <f t="shared" si="991"/>
        <v>2.83557612857897-1.3957665966244i</v>
      </c>
      <c r="E3407" t="str">
        <f t="shared" si="992"/>
        <v>-4.29161200582246-18.3055796039138i</v>
      </c>
      <c r="F3407" t="str">
        <f t="shared" si="993"/>
        <v>2.78822438567202-1.0137254554528i</v>
      </c>
      <c r="G3407" t="str">
        <f t="shared" si="994"/>
        <v>0.958182374023512-0.20017220619801i</v>
      </c>
      <c r="H3407" t="str">
        <f t="shared" si="995"/>
        <v>0.00423853924659597-4.22886310038568i</v>
      </c>
      <c r="I3407" t="str">
        <f t="shared" si="996"/>
        <v>-0.0289444844820604-0.0798601865398955i</v>
      </c>
      <c r="K3407" t="str">
        <f t="shared" si="997"/>
        <v>0.00118505504827426-0.00146374563729491i</v>
      </c>
      <c r="L3407" t="str">
        <f t="shared" si="998"/>
        <v>0.000833333333333333-0.00232792233207557i</v>
      </c>
      <c r="M3407" t="str">
        <f t="shared" si="999"/>
        <v>0.005-0.000819129890110018i</v>
      </c>
      <c r="N3407">
        <f t="shared" si="1000"/>
        <v>0.40848142340561822</v>
      </c>
      <c r="O3407">
        <f t="shared" si="1001"/>
        <v>37.084187497461812</v>
      </c>
      <c r="P3407" s="3">
        <f t="shared" si="1002"/>
        <v>-37.084187497461812</v>
      </c>
      <c r="Q3407" s="3">
        <f t="shared" si="1003"/>
        <v>179.59151857659438</v>
      </c>
      <c r="R3407">
        <f t="shared" si="1004"/>
        <v>-0.40848142340561822</v>
      </c>
      <c r="S3407">
        <f t="shared" si="1005"/>
        <v>346.3414706422073</v>
      </c>
      <c r="T3407">
        <f t="shared" si="988"/>
        <v>-37.084187497461812</v>
      </c>
    </row>
    <row r="3408" spans="1:20" x14ac:dyDescent="0.25">
      <c r="A3408">
        <f t="shared" si="989"/>
        <v>2184396.9246365903</v>
      </c>
      <c r="B3408">
        <f t="shared" si="1006"/>
        <v>347657.56823064771</v>
      </c>
      <c r="C3408" t="str">
        <f t="shared" si="990"/>
        <v>-0.0138857256698753+0.000125628254256066i</v>
      </c>
      <c r="D3408" t="str">
        <f t="shared" si="991"/>
        <v>2.83159295006712-1.39881861714112i</v>
      </c>
      <c r="E3408" t="str">
        <f t="shared" si="992"/>
        <v>-4.28704961542103-18.2280863387319i</v>
      </c>
      <c r="F3408" t="str">
        <f t="shared" si="993"/>
        <v>2.78733684799404-1.01412025522664i</v>
      </c>
      <c r="G3408" t="str">
        <f t="shared" si="994"/>
        <v>0.957877368815289-0.200868900347435i</v>
      </c>
      <c r="H3408" t="str">
        <f t="shared" si="995"/>
        <v>0.00419663234408717-4.21282018238653i</v>
      </c>
      <c r="I3408" t="str">
        <f t="shared" si="996"/>
        <v>-0.028846452223093-0.0795317420216422i</v>
      </c>
      <c r="K3408" t="str">
        <f t="shared" si="997"/>
        <v>0.00118229173112028-0.00145969455696014i</v>
      </c>
      <c r="L3408" t="str">
        <f t="shared" si="998"/>
        <v>0.000833333333333333-0.00231910971515797i</v>
      </c>
      <c r="M3408" t="str">
        <f t="shared" si="999"/>
        <v>0.005-0.000816028979986066i</v>
      </c>
      <c r="N3408">
        <f t="shared" si="1000"/>
        <v>0.51835766773393743</v>
      </c>
      <c r="O3408">
        <f t="shared" si="1001"/>
        <v>37.148272909785398</v>
      </c>
      <c r="P3408" s="3">
        <f t="shared" si="1002"/>
        <v>-37.148272909785398</v>
      </c>
      <c r="Q3408" s="3">
        <f t="shared" si="1003"/>
        <v>179.48164233226606</v>
      </c>
      <c r="R3408">
        <f t="shared" si="1004"/>
        <v>-0.51835766773393743</v>
      </c>
      <c r="S3408">
        <f t="shared" si="1005"/>
        <v>347.65756823064771</v>
      </c>
      <c r="T3408">
        <f t="shared" si="988"/>
        <v>-37.148272909785398</v>
      </c>
    </row>
    <row r="3409" spans="1:20" x14ac:dyDescent="0.25">
      <c r="A3409">
        <f t="shared" si="989"/>
        <v>2192697.6329502091</v>
      </c>
      <c r="B3409">
        <f t="shared" si="1006"/>
        <v>348978.66698992415</v>
      </c>
      <c r="C3409" t="str">
        <f t="shared" si="990"/>
        <v>-0.0137833039181693+0.000151161531429362i</v>
      </c>
      <c r="D3409" t="str">
        <f t="shared" si="991"/>
        <v>2.82759074448911-1.40186719597981i</v>
      </c>
      <c r="E3409" t="str">
        <f t="shared" si="992"/>
        <v>-4.28250050002029-18.150893714561i</v>
      </c>
      <c r="F3409" t="str">
        <f t="shared" si="993"/>
        <v>2.78644312353612-1.01452692932662i</v>
      </c>
      <c r="G3409" t="str">
        <f t="shared" si="994"/>
        <v>0.95757023750003-0.201567551342389i</v>
      </c>
      <c r="H3409" t="str">
        <f t="shared" si="995"/>
        <v>0.00415515790136081-4.19683832096208i</v>
      </c>
      <c r="I3409" t="str">
        <f t="shared" si="996"/>
        <v>-0.0287490824998818-0.0792044694668556i</v>
      </c>
      <c r="K3409" t="str">
        <f t="shared" si="997"/>
        <v>0.00117953989193552-0.00145564702053005i</v>
      </c>
      <c r="L3409" t="str">
        <f t="shared" si="998"/>
        <v>0.000833333333333333-0.00231033045941221i</v>
      </c>
      <c r="M3409" t="str">
        <f t="shared" si="999"/>
        <v>0.005-0.000812939808712957i</v>
      </c>
      <c r="N3409">
        <f t="shared" si="1000"/>
        <v>0.62833777888471332</v>
      </c>
      <c r="O3409">
        <f t="shared" si="1001"/>
        <v>37.212411036372231</v>
      </c>
      <c r="P3409" s="3">
        <f t="shared" si="1002"/>
        <v>-37.212411036372231</v>
      </c>
      <c r="Q3409" s="3">
        <f t="shared" si="1003"/>
        <v>179.37166222111529</v>
      </c>
      <c r="R3409">
        <f t="shared" si="1004"/>
        <v>-0.62833777888471332</v>
      </c>
      <c r="S3409">
        <f t="shared" si="1005"/>
        <v>348.97866698992414</v>
      </c>
      <c r="T3409">
        <f t="shared" si="988"/>
        <v>-37.212411036372231</v>
      </c>
    </row>
    <row r="3410" spans="1:20" x14ac:dyDescent="0.25">
      <c r="A3410">
        <f t="shared" si="989"/>
        <v>2201029.88395542</v>
      </c>
      <c r="B3410">
        <f t="shared" si="1006"/>
        <v>350304.78592448588</v>
      </c>
      <c r="C3410" t="str">
        <f t="shared" si="990"/>
        <v>-0.0136815038306904+0.000176335273715056i</v>
      </c>
      <c r="D3410" t="str">
        <f t="shared" si="991"/>
        <v>2.82356949115582-1.404912208261i</v>
      </c>
      <c r="E3410" t="str">
        <f t="shared" si="992"/>
        <v>-4.27796448034188-18.074000271965i</v>
      </c>
      <c r="F3410" t="str">
        <f t="shared" si="993"/>
        <v>2.78554317336533-1.01494545518387i</v>
      </c>
      <c r="G3410" t="str">
        <f t="shared" si="994"/>
        <v>0.957260966698304-0.202268159466914i</v>
      </c>
      <c r="H3410" t="str">
        <f t="shared" si="995"/>
        <v>0.00411411148333758-4.18091728214849i</v>
      </c>
      <c r="I3410" t="str">
        <f t="shared" si="996"/>
        <v>-0.0286523698029578-0.0788783642234556i</v>
      </c>
      <c r="K3410" t="str">
        <f t="shared" si="997"/>
        <v>0.00117679953789127-0.00145160307841411i</v>
      </c>
      <c r="L3410" t="str">
        <f t="shared" si="998"/>
        <v>0.000833333333333333-0.00230158443854573i</v>
      </c>
      <c r="M3410" t="str">
        <f t="shared" si="999"/>
        <v>0.005-0.000809862331851922i</v>
      </c>
      <c r="N3410">
        <f t="shared" si="1000"/>
        <v>0.73842084224020255</v>
      </c>
      <c r="O3410">
        <f t="shared" si="1001"/>
        <v>37.276601900913192</v>
      </c>
      <c r="P3410" s="3">
        <f t="shared" si="1002"/>
        <v>-37.276601900913192</v>
      </c>
      <c r="Q3410" s="3">
        <f t="shared" si="1003"/>
        <v>179.2615791577598</v>
      </c>
      <c r="R3410">
        <f t="shared" si="1004"/>
        <v>-0.73842084224020255</v>
      </c>
      <c r="S3410">
        <f t="shared" si="1005"/>
        <v>350.30478592448588</v>
      </c>
      <c r="T3410">
        <f t="shared" si="988"/>
        <v>-37.276601900913192</v>
      </c>
    </row>
    <row r="3411" spans="1:20" x14ac:dyDescent="0.25">
      <c r="A3411">
        <f t="shared" si="989"/>
        <v>2209393.7975144507</v>
      </c>
      <c r="B3411">
        <f t="shared" si="1006"/>
        <v>351635.94411099894</v>
      </c>
      <c r="C3411" t="str">
        <f t="shared" si="990"/>
        <v>-0.0135803226241521+0.000201152430540928i</v>
      </c>
      <c r="D3411" t="str">
        <f t="shared" si="991"/>
        <v>2.81952917028193-1.40795352847304i</v>
      </c>
      <c r="E3411" t="str">
        <f t="shared" si="992"/>
        <v>-4.27344137718736-17.9974045606506i</v>
      </c>
      <c r="F3411" t="str">
        <f t="shared" si="993"/>
        <v>2.78463695836517-1.01537581012187i</v>
      </c>
      <c r="G3411" t="str">
        <f t="shared" si="994"/>
        <v>0.956949542967597-0.202970724937622i</v>
      </c>
      <c r="H3411" t="str">
        <f t="shared" si="995"/>
        <v>0.00407348869690131-4.16505683289008i</v>
      </c>
      <c r="I3411" t="str">
        <f t="shared" si="996"/>
        <v>-0.0285563086616494-0.0785534216588936i</v>
      </c>
      <c r="K3411" t="str">
        <f t="shared" si="997"/>
        <v>0.00117407067544432-0.00144756278091623i</v>
      </c>
      <c r="L3411" t="str">
        <f t="shared" si="998"/>
        <v>0.000833333333333333-0.0022928715267441i</v>
      </c>
      <c r="M3411" t="str">
        <f t="shared" si="999"/>
        <v>0.005-0.000806796505132416i</v>
      </c>
      <c r="N3411">
        <f t="shared" si="1000"/>
        <v>0.8486059481461723</v>
      </c>
      <c r="O3411">
        <f t="shared" si="1001"/>
        <v>37.340845526345781</v>
      </c>
      <c r="P3411" s="3">
        <f t="shared" si="1002"/>
        <v>-37.340845526345781</v>
      </c>
      <c r="Q3411" s="3">
        <f t="shared" si="1003"/>
        <v>179.15139405185383</v>
      </c>
      <c r="R3411">
        <f t="shared" si="1004"/>
        <v>-0.8486059481461723</v>
      </c>
      <c r="S3411">
        <f t="shared" si="1005"/>
        <v>351.63594411099893</v>
      </c>
      <c r="T3411">
        <f t="shared" si="988"/>
        <v>-37.340845526345781</v>
      </c>
    </row>
    <row r="3412" spans="1:20" x14ac:dyDescent="0.25">
      <c r="A3412">
        <f t="shared" si="989"/>
        <v>2217789.4939450053</v>
      </c>
      <c r="B3412">
        <f t="shared" si="1006"/>
        <v>352972.16069862072</v>
      </c>
      <c r="C3412" t="str">
        <f t="shared" si="990"/>
        <v>-0.0134797575239111+0.000225615939857334i</v>
      </c>
      <c r="D3412" t="str">
        <f t="shared" si="991"/>
        <v>2.8154697629964-1.41099103047812i</v>
      </c>
      <c r="E3412" t="str">
        <f t="shared" si="992"/>
        <v>-4.26893101144472-17.9211051393945i</v>
      </c>
      <c r="F3412" t="str">
        <f t="shared" si="993"/>
        <v>2.78372443923562-1.01581797135376i</v>
      </c>
      <c r="G3412" t="str">
        <f t="shared" si="994"/>
        <v>0.956635952802335-0.203675247902889i</v>
      </c>
      <c r="H3412" t="str">
        <f t="shared" si="995"/>
        <v>0.00403328519057568-4.14925674103522i</v>
      </c>
      <c r="I3412" t="str">
        <f t="shared" si="996"/>
        <v>-0.0284608936437754-0.0782296371600801i</v>
      </c>
      <c r="K3412" t="str">
        <f t="shared" si="997"/>
        <v>0.00117135331034217-0.00144352617822774i</v>
      </c>
      <c r="L3412" t="str">
        <f t="shared" si="998"/>
        <v>0.000833333333333333-0.00228419159866916i</v>
      </c>
      <c r="M3412" t="str">
        <f t="shared" si="999"/>
        <v>0.005-0.000803742284451501i</v>
      </c>
      <c r="N3412">
        <f t="shared" si="1000"/>
        <v>0.95889219189893993</v>
      </c>
      <c r="O3412">
        <f t="shared" si="1001"/>
        <v>37.405141934867707</v>
      </c>
      <c r="P3412" s="3">
        <f t="shared" si="1002"/>
        <v>-37.405141934867707</v>
      </c>
      <c r="Q3412" s="3">
        <f t="shared" si="1003"/>
        <v>179.04110780810106</v>
      </c>
      <c r="R3412">
        <f t="shared" si="1004"/>
        <v>-0.95889219189893993</v>
      </c>
      <c r="S3412">
        <f t="shared" si="1005"/>
        <v>352.97216069862071</v>
      </c>
      <c r="T3412">
        <f t="shared" si="988"/>
        <v>-37.405141934867707</v>
      </c>
    </row>
    <row r="3413" spans="1:20" x14ac:dyDescent="0.25">
      <c r="A3413">
        <f t="shared" si="989"/>
        <v>2226217.0940219965</v>
      </c>
      <c r="B3413">
        <f t="shared" si="1006"/>
        <v>354313.45490927546</v>
      </c>
      <c r="C3413" t="str">
        <f t="shared" si="990"/>
        <v>-0.0133798057638715+0.000249728728063308i</v>
      </c>
      <c r="D3413" t="str">
        <f t="shared" si="991"/>
        <v>2.81139125135294-1.41402458751838i</v>
      </c>
      <c r="E3413" t="str">
        <f t="shared" si="992"/>
        <v>-4.26443320409543-17.845100575978i</v>
      </c>
      <c r="F3413" t="str">
        <f t="shared" si="993"/>
        <v>2.78280557649327-1.01627191597965i</v>
      </c>
      <c r="G3413" t="str">
        <f t="shared" si="994"/>
        <v>0.956320182633912-0.204381728442034i</v>
      </c>
      <c r="H3413" t="str">
        <f t="shared" si="995"/>
        <v>0.00399349665420451-4.13351677533311i</v>
      </c>
      <c r="I3413" t="str">
        <f t="shared" si="996"/>
        <v>-0.0283661193553477-0.0779070061333305i</v>
      </c>
      <c r="K3413" t="str">
        <f t="shared" si="997"/>
        <v>0.00116864744762846-0.00143949332042056i</v>
      </c>
      <c r="L3413" t="str">
        <f t="shared" si="998"/>
        <v>0.000833333333333333-0.00227554452945723i</v>
      </c>
      <c r="M3413" t="str">
        <f t="shared" si="999"/>
        <v>0.005-0.000800699625873184i</v>
      </c>
      <c r="N3413">
        <f t="shared" si="1000"/>
        <v>1.0692786737250515</v>
      </c>
      <c r="O3413">
        <f t="shared" si="1001"/>
        <v>37.469491147946471</v>
      </c>
      <c r="P3413" s="3">
        <f t="shared" si="1002"/>
        <v>-37.469491147946471</v>
      </c>
      <c r="Q3413" s="3">
        <f t="shared" si="1003"/>
        <v>178.93072132627495</v>
      </c>
      <c r="R3413">
        <f t="shared" si="1004"/>
        <v>-1.0692786737250515</v>
      </c>
      <c r="S3413">
        <f t="shared" si="1005"/>
        <v>354.31345490927544</v>
      </c>
      <c r="T3413">
        <f t="shared" si="988"/>
        <v>-37.469491147946471</v>
      </c>
    </row>
    <row r="3414" spans="1:20" x14ac:dyDescent="0.25">
      <c r="A3414">
        <f t="shared" si="989"/>
        <v>2234676.71897928</v>
      </c>
      <c r="B3414">
        <f t="shared" si="1006"/>
        <v>355659.84603793069</v>
      </c>
      <c r="C3414" t="str">
        <f t="shared" si="990"/>
        <v>-0.0132804645863884+0.000273493709935233i</v>
      </c>
      <c r="D3414" t="str">
        <f t="shared" si="991"/>
        <v>2.80729361834039-1.41705407222217i</v>
      </c>
      <c r="E3414" t="str">
        <f t="shared" si="992"/>
        <v>-4.25994777622082-17.7693894471195i</v>
      </c>
      <c r="F3414" t="str">
        <f t="shared" si="993"/>
        <v>2.78188033047139-1.01673762098386i</v>
      </c>
      <c r="G3414" t="str">
        <f t="shared" si="994"/>
        <v>0.956002218830726-0.205090166564502i</v>
      </c>
      <c r="H3414" t="str">
        <f t="shared" si="995"/>
        <v>0.003954118818632-4.11783670543011i</v>
      </c>
      <c r="I3414" t="str">
        <f t="shared" si="996"/>
        <v>-0.0282719804402709-0.0775855240043006i</v>
      </c>
      <c r="K3414" t="str">
        <f t="shared" si="997"/>
        <v>0.00116595309164825-0.00143546425744046i</v>
      </c>
      <c r="L3414" t="str">
        <f t="shared" si="998"/>
        <v>0.000833333333333333-0.0022669301947173i</v>
      </c>
      <c r="M3414" t="str">
        <f t="shared" si="999"/>
        <v>0.005-0.000797668485627796i</v>
      </c>
      <c r="N3414">
        <f t="shared" si="1000"/>
        <v>1.1797644987668718</v>
      </c>
      <c r="O3414">
        <f t="shared" si="1001"/>
        <v>37.533893186331142</v>
      </c>
      <c r="P3414" s="3">
        <f t="shared" si="1002"/>
        <v>-37.533893186331142</v>
      </c>
      <c r="Q3414" s="3">
        <f t="shared" si="1003"/>
        <v>178.82023550123313</v>
      </c>
      <c r="R3414">
        <f t="shared" si="1004"/>
        <v>-1.1797644987668718</v>
      </c>
      <c r="S3414">
        <f t="shared" si="1005"/>
        <v>355.65984603793072</v>
      </c>
      <c r="T3414">
        <f t="shared" si="988"/>
        <v>-37.533893186331142</v>
      </c>
    </row>
    <row r="3415" spans="1:20" x14ac:dyDescent="0.25">
      <c r="A3415">
        <f t="shared" si="989"/>
        <v>2243168.4905114011</v>
      </c>
      <c r="B3415">
        <f t="shared" si="1006"/>
        <v>357011.35345287481</v>
      </c>
      <c r="C3415" t="str">
        <f t="shared" si="990"/>
        <v>-0.0131817312421741+0.000296913788556033i</v>
      </c>
      <c r="D3415" t="str">
        <f t="shared" si="991"/>
        <v>2.80317684789308-1.42007935661055i</v>
      </c>
      <c r="E3415" t="str">
        <f t="shared" si="992"/>
        <v>-4.25547454900831-17.6939703384057i</v>
      </c>
      <c r="F3415" t="str">
        <f t="shared" si="993"/>
        <v>2.78094866132006-1.01721506323221i</v>
      </c>
      <c r="G3415" t="str">
        <f t="shared" si="994"/>
        <v>0.955682047698224-0.205800562209031i</v>
      </c>
      <c r="H3415" t="str">
        <f t="shared" si="995"/>
        <v>0.00391514745538487-4.10221630186602i</v>
      </c>
      <c r="I3415" t="str">
        <f t="shared" si="996"/>
        <v>-0.0281784715800463-0.0772651862179225i</v>
      </c>
      <c r="K3415" t="str">
        <f t="shared" si="997"/>
        <v>0.00116327024605357-0.00143143903910041i</v>
      </c>
      <c r="L3415" t="str">
        <f t="shared" si="998"/>
        <v>0.000833333333333333-0.00225834847052929i</v>
      </c>
      <c r="M3415" t="str">
        <f t="shared" si="999"/>
        <v>0.005-0.000794648820111373i</v>
      </c>
      <c r="N3415">
        <f t="shared" si="1000"/>
        <v>1.2903487770641107</v>
      </c>
      <c r="O3415">
        <f t="shared" si="1001"/>
        <v>37.598348070064119</v>
      </c>
      <c r="P3415" s="3">
        <f t="shared" si="1002"/>
        <v>-37.598348070064119</v>
      </c>
      <c r="Q3415" s="3">
        <f t="shared" si="1003"/>
        <v>178.70965122293589</v>
      </c>
      <c r="R3415">
        <f t="shared" si="1004"/>
        <v>-1.2903487770641107</v>
      </c>
      <c r="S3415">
        <f t="shared" si="1005"/>
        <v>357.0113534528748</v>
      </c>
      <c r="T3415">
        <f t="shared" si="988"/>
        <v>-37.598348070064119</v>
      </c>
    </row>
    <row r="3416" spans="1:20" x14ac:dyDescent="0.25">
      <c r="A3416">
        <f t="shared" si="989"/>
        <v>2251692.5307753445</v>
      </c>
      <c r="B3416">
        <f t="shared" si="1006"/>
        <v>358367.99659599573</v>
      </c>
      <c r="C3416" t="str">
        <f t="shared" si="990"/>
        <v>-0.0130836029902099+0.000319991855245657i</v>
      </c>
      <c r="D3416" t="str">
        <f t="shared" si="991"/>
        <v>2.7990409249013-1.42310031210388i</v>
      </c>
      <c r="E3416" t="str">
        <f t="shared" si="992"/>
        <v>-4.25101334375775-17.6188418442279i</v>
      </c>
      <c r="F3416" t="str">
        <f t="shared" si="993"/>
        <v>2.78001052900633-1.01770421946926i</v>
      </c>
      <c r="G3416" t="str">
        <f t="shared" si="994"/>
        <v>0.955359655478953-0.206512915242822i</v>
      </c>
      <c r="H3416" t="str">
        <f t="shared" si="995"/>
        <v>0.00387657837635568-4.08665533607066i</v>
      </c>
      <c r="I3416" t="str">
        <f t="shared" si="996"/>
        <v>-0.0280855874934788-0.0769459882383464i</v>
      </c>
      <c r="K3416" t="str">
        <f t="shared" si="997"/>
        <v>0.00116059891380882-0.001427417715074i</v>
      </c>
      <c r="L3416" t="str">
        <f t="shared" si="998"/>
        <v>0.000833333333333333-0.00224979923344221i</v>
      </c>
      <c r="M3416" t="str">
        <f t="shared" si="999"/>
        <v>0.005-0.000791640585885011i</v>
      </c>
      <c r="N3416">
        <f t="shared" si="1000"/>
        <v>1.4010306235351777</v>
      </c>
      <c r="O3416">
        <f t="shared" si="1001"/>
        <v>37.662855818491082</v>
      </c>
      <c r="P3416" s="3">
        <f t="shared" si="1002"/>
        <v>-37.662855818491082</v>
      </c>
      <c r="Q3416" s="3">
        <f t="shared" si="1003"/>
        <v>178.59896937646482</v>
      </c>
      <c r="R3416">
        <f t="shared" si="1004"/>
        <v>-1.4010306235351777</v>
      </c>
      <c r="S3416">
        <f t="shared" si="1005"/>
        <v>358.36799659599575</v>
      </c>
      <c r="T3416">
        <f t="shared" si="988"/>
        <v>-37.662855818491082</v>
      </c>
    </row>
    <row r="3417" spans="1:20" x14ac:dyDescent="0.25">
      <c r="A3417">
        <f t="shared" si="989"/>
        <v>2260248.9623922906</v>
      </c>
      <c r="B3417">
        <f t="shared" si="1006"/>
        <v>359729.79498306051</v>
      </c>
      <c r="C3417" t="str">
        <f t="shared" si="990"/>
        <v>-0.0129860770976579+0.000342730789492877i</v>
      </c>
      <c r="D3417" t="str">
        <f t="shared" si="991"/>
        <v>2.79488583522156-1.42611680952857i</v>
      </c>
      <c r="E3417" t="str">
        <f t="shared" si="992"/>
        <v>-4.24656398188734-17.544002567716i</v>
      </c>
      <c r="F3417" t="str">
        <f t="shared" si="993"/>
        <v>2.77906589331435-1.01820506631549i</v>
      </c>
      <c r="G3417" t="str">
        <f t="shared" si="994"/>
        <v>0.95503502835261-0.207227225460699i</v>
      </c>
      <c r="H3417" t="str">
        <f t="shared" si="995"/>
        <v>0.00383840743348812-4.07115358036042i</v>
      </c>
      <c r="I3417" t="str">
        <f t="shared" si="996"/>
        <v>-0.0279933229363853-0.0766279255488815i</v>
      </c>
      <c r="K3417" t="str">
        <f t="shared" si="997"/>
        <v>0.00115793909719636-0.00142340033488902i</v>
      </c>
      <c r="L3417" t="str">
        <f t="shared" si="998"/>
        <v>0.000833333333333333-0.00224128236047241i</v>
      </c>
      <c r="M3417" t="str">
        <f t="shared" si="999"/>
        <v>0.005-0.000788643739674253i</v>
      </c>
      <c r="N3417">
        <f t="shared" si="1000"/>
        <v>1.5118091579579698</v>
      </c>
      <c r="O3417">
        <f t="shared" si="1001"/>
        <v>37.72741645027255</v>
      </c>
      <c r="P3417" s="3">
        <f t="shared" si="1002"/>
        <v>-37.72741645027255</v>
      </c>
      <c r="Q3417" s="3">
        <f t="shared" si="1003"/>
        <v>178.48819084204203</v>
      </c>
      <c r="R3417">
        <f t="shared" si="1004"/>
        <v>-1.5118091579579698</v>
      </c>
      <c r="S3417">
        <f t="shared" si="1005"/>
        <v>359.72979498306051</v>
      </c>
      <c r="T3417">
        <f t="shared" si="988"/>
        <v>-37.72741645027255</v>
      </c>
    </row>
    <row r="3418" spans="1:20" x14ac:dyDescent="0.25">
      <c r="A3418">
        <f t="shared" si="989"/>
        <v>2268837.9084493811</v>
      </c>
      <c r="B3418">
        <f t="shared" si="1006"/>
        <v>361096.76820399612</v>
      </c>
      <c r="C3418" t="str">
        <f t="shared" si="990"/>
        <v>-0.012889150839778+0.000365133458888734i</v>
      </c>
      <c r="D3418" t="str">
        <f t="shared" si="991"/>
        <v>2.79071156568698-1.42912871912407i</v>
      </c>
      <c r="E3418" t="str">
        <f t="shared" si="992"/>
        <v>-4.24212628493969-17.4694511206739i</v>
      </c>
      <c r="F3418" t="str">
        <f t="shared" si="993"/>
        <v>2.77811471384561-1.01871758026462i</v>
      </c>
      <c r="G3418" t="str">
        <f t="shared" si="994"/>
        <v>0.954708152436109-0.207943492584261i</v>
      </c>
      <c r="H3418" t="str">
        <f t="shared" si="995"/>
        <v>0.00380063051846286-4.05571080793454i</v>
      </c>
      <c r="I3418" t="str">
        <f t="shared" si="996"/>
        <v>-0.027901672701307-0.0763109936519332i</v>
      </c>
      <c r="K3418" t="str">
        <f t="shared" si="997"/>
        <v>0.0011552907978221-0.00141938694792114i</v>
      </c>
      <c r="L3418" t="str">
        <f t="shared" si="998"/>
        <v>0.000833333333333333-0.00223279772910183i</v>
      </c>
      <c r="M3418" t="str">
        <f t="shared" si="999"/>
        <v>0.005-0.000785658238368452i</v>
      </c>
      <c r="N3418">
        <f t="shared" si="1000"/>
        <v>1.6226835049520787</v>
      </c>
      <c r="O3418">
        <f t="shared" si="1001"/>
        <v>37.792029983393711</v>
      </c>
      <c r="P3418" s="3">
        <f t="shared" si="1002"/>
        <v>-37.792029983393711</v>
      </c>
      <c r="Q3418" s="3">
        <f t="shared" si="1003"/>
        <v>178.37731649504792</v>
      </c>
      <c r="R3418">
        <f t="shared" si="1004"/>
        <v>-1.6226835049520787</v>
      </c>
      <c r="S3418">
        <f t="shared" si="1005"/>
        <v>361.09676820399613</v>
      </c>
      <c r="T3418">
        <f t="shared" si="988"/>
        <v>-37.792029983393711</v>
      </c>
    </row>
    <row r="3419" spans="1:20" x14ac:dyDescent="0.25">
      <c r="A3419">
        <f t="shared" si="989"/>
        <v>2277459.4925014889</v>
      </c>
      <c r="B3419">
        <f t="shared" si="1006"/>
        <v>362468.93592317129</v>
      </c>
      <c r="C3419" t="str">
        <f t="shared" si="990"/>
        <v>-0.0127928214998444+0.000387202719060743i</v>
      </c>
      <c r="D3419" t="str">
        <f t="shared" si="991"/>
        <v>2.78651810411753-1.43213591054991i</v>
      </c>
      <c r="E3419" t="str">
        <f t="shared" si="992"/>
        <v>-4.23770007458728-17.3951861235155i</v>
      </c>
      <c r="F3419" t="str">
        <f t="shared" si="993"/>
        <v>2.77715695001908-1.01924173768068i</v>
      </c>
      <c r="G3419" t="str">
        <f t="shared" si="994"/>
        <v>0.954379013783647-0.208661716261035i</v>
      </c>
      <c r="H3419" t="str">
        <f t="shared" si="995"/>
        <v>0.00376324356238511-4.04032679287173i</v>
      </c>
      <c r="I3419" t="str">
        <f t="shared" si="996"/>
        <v>-0.0278106316172205-0.0759951880689447i</v>
      </c>
      <c r="K3419" t="str">
        <f t="shared" si="997"/>
        <v>0.00115265401662104-0.00141537760338758i</v>
      </c>
      <c r="L3419" t="str">
        <f t="shared" si="998"/>
        <v>0.000833333333333333-0.00222434521727618i</v>
      </c>
      <c r="M3419" t="str">
        <f t="shared" si="999"/>
        <v>0.005-0.000782684039020171i</v>
      </c>
      <c r="N3419">
        <f t="shared" si="1000"/>
        <v>1.7336527939580719</v>
      </c>
      <c r="O3419">
        <f t="shared" si="1001"/>
        <v>37.856696435176261</v>
      </c>
      <c r="P3419" s="3">
        <f t="shared" si="1002"/>
        <v>-37.856696435176261</v>
      </c>
      <c r="Q3419" s="3">
        <f t="shared" si="1003"/>
        <v>178.26634720604193</v>
      </c>
      <c r="R3419">
        <f t="shared" si="1004"/>
        <v>-1.7336527939580719</v>
      </c>
      <c r="S3419">
        <f t="shared" si="1005"/>
        <v>362.46893592317127</v>
      </c>
      <c r="T3419">
        <f t="shared" si="988"/>
        <v>-37.856696435176261</v>
      </c>
    </row>
    <row r="3420" spans="1:20" x14ac:dyDescent="0.25">
      <c r="A3420">
        <f t="shared" si="989"/>
        <v>2286113.8385729943</v>
      </c>
      <c r="B3420">
        <f t="shared" si="1006"/>
        <v>363846.31787967932</v>
      </c>
      <c r="C3420" t="str">
        <f t="shared" si="990"/>
        <v>-0.0126970863690687+0.000408941413608486i</v>
      </c>
      <c r="D3420" t="str">
        <f t="shared" si="991"/>
        <v>2.78230543933034-1.435138252893i</v>
      </c>
      <c r="E3420" t="str">
        <f t="shared" si="992"/>
        <v>-4.23328517263847-17.3212062052024i</v>
      </c>
      <c r="F3420" t="str">
        <f t="shared" si="993"/>
        <v>2.77619256107145-1.0197775147953i</v>
      </c>
      <c r="G3420" t="str">
        <f t="shared" si="994"/>
        <v>0.954047598386782-0.209381896063617i</v>
      </c>
      <c r="H3420" t="str">
        <f t="shared" si="995"/>
        <v>0.0037262425354742-4.02500131012667i</v>
      </c>
      <c r="I3420" t="str">
        <f t="shared" si="996"/>
        <v>-0.027720194549256-0.0756805043403382i</v>
      </c>
      <c r="K3420" t="str">
        <f t="shared" si="997"/>
        <v>0.00115002875386307-0.00141137235034104i</v>
      </c>
      <c r="L3420" t="str">
        <f t="shared" si="998"/>
        <v>0.000833333333333333-0.00221592470340325i</v>
      </c>
      <c r="M3420" t="str">
        <f t="shared" si="999"/>
        <v>0.005-0.000779721098844564i</v>
      </c>
      <c r="N3420">
        <f t="shared" si="1000"/>
        <v>1.8447161592166026</v>
      </c>
      <c r="O3420">
        <f t="shared" si="1001"/>
        <v>37.921415822287408</v>
      </c>
      <c r="P3420" s="3">
        <f t="shared" si="1002"/>
        <v>-37.921415822287408</v>
      </c>
      <c r="Q3420" s="3">
        <f t="shared" si="1003"/>
        <v>178.1552838407834</v>
      </c>
      <c r="R3420">
        <f t="shared" si="1004"/>
        <v>-1.8447161592166026</v>
      </c>
      <c r="S3420">
        <f t="shared" si="1005"/>
        <v>363.8463178796793</v>
      </c>
      <c r="T3420">
        <f t="shared" si="988"/>
        <v>-37.921415822287408</v>
      </c>
    </row>
    <row r="3421" spans="1:20" x14ac:dyDescent="0.25">
      <c r="A3421">
        <f t="shared" si="989"/>
        <v>2294801.0711595714</v>
      </c>
      <c r="B3421">
        <f t="shared" si="1006"/>
        <v>365228.93388762209</v>
      </c>
      <c r="C3421" t="str">
        <f t="shared" si="990"/>
        <v>-0.012601942746523+0.000430352374040698i</v>
      </c>
      <c r="D3421" t="str">
        <f t="shared" si="991"/>
        <v>2.77807356114991-1.43813561467503i</v>
      </c>
      <c r="E3421" t="str">
        <f t="shared" si="992"/>
        <v>-4.22888140104247-17.2475100031814i</v>
      </c>
      <c r="F3421" t="str">
        <f t="shared" si="993"/>
        <v>2.77522150605737-1.0203248877048i</v>
      </c>
      <c r="G3421" t="str">
        <f t="shared" si="994"/>
        <v>0.953713892174514-0.210104031488817i</v>
      </c>
      <c r="H3421" t="str">
        <f t="shared" si="995"/>
        <v>0.00368962344675363-4.00973413552656i</v>
      </c>
      <c r="I3421" t="str">
        <f t="shared" si="996"/>
        <v>-0.0276303563984142-0.0753669380254567i</v>
      </c>
      <c r="K3421" t="str">
        <f t="shared" si="997"/>
        <v>0.00114741500915858-0.00140737123766364i</v>
      </c>
      <c r="L3421" t="str">
        <f t="shared" si="998"/>
        <v>0.000833333333333333-0.00220753606635111i</v>
      </c>
      <c r="M3421" t="str">
        <f t="shared" si="999"/>
        <v>0.005-0.000776769375218733i</v>
      </c>
      <c r="N3421">
        <f t="shared" si="1000"/>
        <v>1.9558727397481448</v>
      </c>
      <c r="O3421">
        <f t="shared" si="1001"/>
        <v>37.986188160750558</v>
      </c>
      <c r="P3421" s="3">
        <f t="shared" si="1002"/>
        <v>-37.986188160750558</v>
      </c>
      <c r="Q3421" s="3">
        <f t="shared" si="1003"/>
        <v>178.04412726025186</v>
      </c>
      <c r="R3421">
        <f t="shared" si="1004"/>
        <v>-1.9558727397481448</v>
      </c>
      <c r="S3421">
        <f t="shared" si="1005"/>
        <v>365.22893388762208</v>
      </c>
      <c r="T3421">
        <f t="shared" si="988"/>
        <v>-37.986188160750558</v>
      </c>
    </row>
    <row r="3422" spans="1:20" x14ac:dyDescent="0.25">
      <c r="A3422">
        <f t="shared" si="989"/>
        <v>2303521.3152299779</v>
      </c>
      <c r="B3422">
        <f t="shared" si="1006"/>
        <v>366616.80383639503</v>
      </c>
      <c r="C3422" t="str">
        <f t="shared" si="990"/>
        <v>-0.0125073879390655+0.000451438419713923i</v>
      </c>
      <c r="D3422" t="str">
        <f t="shared" si="991"/>
        <v>2.77382246041828-1.44112786386009i</v>
      </c>
      <c r="E3422" t="str">
        <f t="shared" si="992"/>
        <v>-4.22448858189512-17.174096163322i</v>
      </c>
      <c r="F3422" t="str">
        <f t="shared" si="993"/>
        <v>2.77424374384973-1.02088383236739i</v>
      </c>
      <c r="G3422" t="str">
        <f t="shared" si="994"/>
        <v>0.953377881013375-0.210828121956778i</v>
      </c>
      <c r="H3422" t="str">
        <f t="shared" si="995"/>
        <v>0.00365338234374317-3.99452504576763i</v>
      </c>
      <c r="I3422" t="str">
        <f t="shared" si="996"/>
        <v>-0.0275411121012874-0.0750544847025058i</v>
      </c>
      <c r="K3422" t="str">
        <f t="shared" si="997"/>
        <v>0.00114481278146425-0.00140337431406097i</v>
      </c>
      <c r="L3422" t="str">
        <f t="shared" si="998"/>
        <v>0.000833333333333333-0.00219917918544641i</v>
      </c>
      <c r="M3422" t="str">
        <f t="shared" si="999"/>
        <v>0.005-0.000773828825681144i</v>
      </c>
      <c r="N3422">
        <f t="shared" si="1000"/>
        <v>2.0671216793330416</v>
      </c>
      <c r="O3422">
        <f t="shared" si="1001"/>
        <v>38.051013465955783</v>
      </c>
      <c r="P3422" s="3">
        <f t="shared" si="1002"/>
        <v>-38.051013465955783</v>
      </c>
      <c r="Q3422" s="3">
        <f t="shared" si="1003"/>
        <v>177.93287832066696</v>
      </c>
      <c r="R3422">
        <f t="shared" si="1004"/>
        <v>-2.0671216793330416</v>
      </c>
      <c r="S3422">
        <f t="shared" si="1005"/>
        <v>366.61680383639504</v>
      </c>
      <c r="T3422">
        <f t="shared" si="988"/>
        <v>-38.051013465955783</v>
      </c>
    </row>
    <row r="3423" spans="1:20" x14ac:dyDescent="0.25">
      <c r="A3423">
        <f t="shared" si="989"/>
        <v>2312274.6962278518</v>
      </c>
      <c r="B3423">
        <f t="shared" si="1006"/>
        <v>368009.94769097335</v>
      </c>
      <c r="C3423" t="str">
        <f t="shared" si="990"/>
        <v>-0.0124134192612702+0.000472202357771817i</v>
      </c>
      <c r="D3423" t="str">
        <f t="shared" si="991"/>
        <v>2.76955212900523-1.44411486786241i</v>
      </c>
      <c r="E3423" t="str">
        <f t="shared" si="992"/>
        <v>-4.22010653744398-17.1009633398565i</v>
      </c>
      <c r="F3423" t="str">
        <f t="shared" si="993"/>
        <v>2.77325923313992-1.02145432460032i</v>
      </c>
      <c r="G3423" t="str">
        <f t="shared" si="994"/>
        <v>0.953039550707527-0.211554166810116i</v>
      </c>
      <c r="H3423" t="str">
        <f t="shared" si="995"/>
        <v>0.00361751531215201-3.97937381841168i</v>
      </c>
      <c r="I3423" t="str">
        <f t="shared" si="996"/>
        <v>-0.0274524566297825-0.0747431399684952i</v>
      </c>
      <c r="K3423" t="str">
        <f t="shared" si="997"/>
        <v>0.00114222206908884-0.00139938162805626i</v>
      </c>
      <c r="L3423" t="str">
        <f t="shared" si="998"/>
        <v>0.000833333333333333-0.00219085394047262i</v>
      </c>
      <c r="M3423" t="str">
        <f t="shared" si="999"/>
        <v>0.005-0.00077089940793101i</v>
      </c>
      <c r="N3423">
        <f t="shared" si="1000"/>
        <v>2.1784621264885971</v>
      </c>
      <c r="O3423">
        <f t="shared" si="1001"/>
        <v>38.115891752669164</v>
      </c>
      <c r="P3423" s="3">
        <f t="shared" si="1002"/>
        <v>-38.115891752669164</v>
      </c>
      <c r="Q3423" s="3">
        <f t="shared" si="1003"/>
        <v>177.8215378735114</v>
      </c>
      <c r="R3423">
        <f t="shared" si="1004"/>
        <v>-2.1784621264885971</v>
      </c>
      <c r="S3423">
        <f t="shared" si="1005"/>
        <v>368.00994769097338</v>
      </c>
      <c r="T3423">
        <f t="shared" si="988"/>
        <v>-38.115891752669164</v>
      </c>
    </row>
    <row r="3424" spans="1:20" x14ac:dyDescent="0.25">
      <c r="A3424">
        <f t="shared" si="989"/>
        <v>2321061.3400735175</v>
      </c>
      <c r="B3424">
        <f t="shared" si="1006"/>
        <v>369408.38549219904</v>
      </c>
      <c r="C3424" t="str">
        <f t="shared" si="990"/>
        <v>-0.0123200340353569+0.000492646983086179i</v>
      </c>
      <c r="D3424" t="str">
        <f t="shared" si="991"/>
        <v>2.76526255981834-1.44709649355425i</v>
      </c>
      <c r="E3424" t="str">
        <f t="shared" si="992"/>
        <v>-4.21573509009315-17.0281101953184i</v>
      </c>
      <c r="F3424" t="str">
        <f t="shared" si="993"/>
        <v>2.77226793243813-1.02203634007693i</v>
      </c>
      <c r="G3424" t="str">
        <f t="shared" si="994"/>
        <v>0.952698886998862-0.212282165313037i</v>
      </c>
      <c r="H3424" t="str">
        <f t="shared" si="995"/>
        <v>0.00358201847557347-3.96428023188261i</v>
      </c>
      <c r="I3424" t="str">
        <f t="shared" si="996"/>
        <v>-0.0273643849908436-0.0744328994391806i</v>
      </c>
      <c r="K3424" t="str">
        <f t="shared" si="997"/>
        <v>0.00113964286969898-0.00139539322798462i</v>
      </c>
      <c r="L3424" t="str">
        <f t="shared" si="998"/>
        <v>0.000833333333333333-0.00218256021166828i</v>
      </c>
      <c r="M3424" t="str">
        <f t="shared" si="999"/>
        <v>0.005-0.000767981079827664i</v>
      </c>
      <c r="N3424">
        <f t="shared" si="1000"/>
        <v>2.2898932344473621</v>
      </c>
      <c r="O3424">
        <f t="shared" si="1001"/>
        <v>38.180823035043403</v>
      </c>
      <c r="P3424" s="3">
        <f t="shared" si="1002"/>
        <v>-38.180823035043403</v>
      </c>
      <c r="Q3424" s="3">
        <f t="shared" si="1003"/>
        <v>177.71010676555264</v>
      </c>
      <c r="R3424">
        <f t="shared" si="1004"/>
        <v>-2.2898932344473621</v>
      </c>
      <c r="S3424">
        <f t="shared" si="1005"/>
        <v>369.40838549219905</v>
      </c>
      <c r="T3424">
        <f t="shared" si="988"/>
        <v>-38.180823035043403</v>
      </c>
    </row>
    <row r="3425" spans="1:20" x14ac:dyDescent="0.25">
      <c r="A3425">
        <f t="shared" si="989"/>
        <v>2329881.373165797</v>
      </c>
      <c r="B3425">
        <f t="shared" si="1006"/>
        <v>370812.13735706941</v>
      </c>
      <c r="C3425" t="str">
        <f t="shared" si="990"/>
        <v>-0.0122272295911268+0.000512775078199513i</v>
      </c>
      <c r="D3425" t="str">
        <f t="shared" si="991"/>
        <v>2.7609537468131-1.45007260727407i</v>
      </c>
      <c r="E3425" t="str">
        <f t="shared" si="992"/>
        <v>-4.21137406240863-16.9555354004846i</v>
      </c>
      <c r="F3425" t="str">
        <f t="shared" si="993"/>
        <v>2.77126980007369-1.02262985432384i</v>
      </c>
      <c r="G3425" t="str">
        <f t="shared" si="994"/>
        <v>0.95235587556712-0.213012116650449i</v>
      </c>
      <c r="H3425" t="str">
        <f t="shared" si="995"/>
        <v>0.0035468879951816-3.94924406546322i</v>
      </c>
      <c r="I3425" t="str">
        <f t="shared" si="996"/>
        <v>-0.0272768922261837-0.0741237587490114i</v>
      </c>
      <c r="K3425" t="str">
        <f t="shared" si="997"/>
        <v>0.00113707518032507-0.00139140916198745i</v>
      </c>
      <c r="L3425" t="str">
        <f t="shared" si="998"/>
        <v>0.000833333333333333-0.00217429787972532i</v>
      </c>
      <c r="M3425" t="str">
        <f t="shared" si="999"/>
        <v>0.005-0.000765073799389981i</v>
      </c>
      <c r="N3425">
        <f t="shared" si="1000"/>
        <v>2.4014141611356195</v>
      </c>
      <c r="O3425">
        <f t="shared" si="1001"/>
        <v>38.245807326626093</v>
      </c>
      <c r="P3425" s="3">
        <f t="shared" si="1002"/>
        <v>-38.245807326626093</v>
      </c>
      <c r="Q3425" s="3">
        <f t="shared" si="1003"/>
        <v>177.59858583886438</v>
      </c>
      <c r="R3425">
        <f t="shared" si="1004"/>
        <v>-2.4014141611356195</v>
      </c>
      <c r="S3425">
        <f t="shared" si="1005"/>
        <v>370.81213735706939</v>
      </c>
      <c r="T3425">
        <f t="shared" si="988"/>
        <v>-38.245807326626093</v>
      </c>
    </row>
    <row r="3426" spans="1:20" x14ac:dyDescent="0.25">
      <c r="A3426">
        <f t="shared" si="989"/>
        <v>2338734.9223838272</v>
      </c>
      <c r="B3426">
        <f t="shared" si="1006"/>
        <v>372221.22347902629</v>
      </c>
      <c r="C3426" t="str">
        <f t="shared" si="990"/>
        <v>-0.0121350032658963+0.000532589413268278i</v>
      </c>
      <c r="D3426" t="str">
        <f t="shared" si="991"/>
        <v>2.75662568500292-1.45304307483466i</v>
      </c>
      <c r="E3426" t="str">
        <f t="shared" si="992"/>
        <v>-4.20702327712296-16.8832376343142i</v>
      </c>
      <c r="F3426" t="str">
        <f t="shared" si="993"/>
        <v>2.7702647941954-1.023234842718i</v>
      </c>
      <c r="G3426" t="str">
        <f t="shared" si="994"/>
        <v>0.952010502030001-0.213744019927077i</v>
      </c>
      <c r="H3426" t="str">
        <f t="shared" si="995"/>
        <v>0.00351212006942818-3.9342650992915i</v>
      </c>
      <c r="I3426" t="str">
        <f t="shared" si="996"/>
        <v>-0.0271899734120099-0.073815713551068i</v>
      </c>
      <c r="K3426" t="str">
        <f t="shared" si="997"/>
        <v>0.00113451899736714-0.00138742947800684i</v>
      </c>
      <c r="L3426" t="str">
        <f t="shared" si="998"/>
        <v>0.000833333333333333-0.00216606682578733i</v>
      </c>
      <c r="M3426" t="str">
        <f t="shared" si="999"/>
        <v>0.005-0.000762177524795754i</v>
      </c>
      <c r="N3426">
        <f t="shared" si="1000"/>
        <v>2.5130240691490826</v>
      </c>
      <c r="O3426">
        <f t="shared" si="1001"/>
        <v>38.310844640370732</v>
      </c>
      <c r="P3426" s="3">
        <f t="shared" si="1002"/>
        <v>-38.310844640370732</v>
      </c>
      <c r="Q3426" s="3">
        <f t="shared" si="1003"/>
        <v>177.48697593085092</v>
      </c>
      <c r="R3426">
        <f t="shared" si="1004"/>
        <v>-2.5130240691490826</v>
      </c>
      <c r="S3426">
        <f t="shared" si="1005"/>
        <v>372.22122347902626</v>
      </c>
      <c r="T3426">
        <f t="shared" si="988"/>
        <v>-38.310844640370732</v>
      </c>
    </row>
    <row r="3427" spans="1:20" x14ac:dyDescent="0.25">
      <c r="A3427">
        <f t="shared" si="989"/>
        <v>2347622.1150888857</v>
      </c>
      <c r="B3427">
        <f t="shared" si="1006"/>
        <v>373635.6641282466</v>
      </c>
      <c r="C3427" t="str">
        <f t="shared" si="990"/>
        <v>-0.0120433524044367+0.000552092746008475i</v>
      </c>
      <c r="D3427" t="str">
        <f t="shared" si="991"/>
        <v>2.75227837046905-1.4560077615317i</v>
      </c>
      <c r="E3427" t="str">
        <f t="shared" si="992"/>
        <v>-4.20268255713985-16.8112155838921i</v>
      </c>
      <c r="F3427" t="str">
        <f t="shared" si="993"/>
        <v>2.76925287277192-1.02385128048376i</v>
      </c>
      <c r="G3427" t="str">
        <f t="shared" si="994"/>
        <v>0.951662751943294-0.214477874166569i</v>
      </c>
      <c r="H3427" t="str">
        <f t="shared" si="995"/>
        <v>0.00347771093374225-3.91934311435752i</v>
      </c>
      <c r="I3427" t="str">
        <f t="shared" si="996"/>
        <v>-0.0271036236587581-0.0735087595170119i</v>
      </c>
      <c r="K3427" t="str">
        <f t="shared" si="997"/>
        <v>0.00113197431660078-0.00138345422378022i</v>
      </c>
      <c r="L3427" t="str">
        <f t="shared" si="998"/>
        <v>0.000833333333333333-0.00215786693144783i</v>
      </c>
      <c r="M3427" t="str">
        <f t="shared" si="999"/>
        <v>0.005-0.000759292214381111i</v>
      </c>
      <c r="N3427">
        <f t="shared" si="1000"/>
        <v>2.6247221257325464</v>
      </c>
      <c r="O3427">
        <f t="shared" si="1001"/>
        <v>38.375934988645056</v>
      </c>
      <c r="P3427" s="3">
        <f t="shared" si="1002"/>
        <v>-38.375934988645056</v>
      </c>
      <c r="Q3427" s="3">
        <f t="shared" si="1003"/>
        <v>177.37527787426745</v>
      </c>
      <c r="R3427">
        <f t="shared" si="1004"/>
        <v>-2.6247221257325464</v>
      </c>
      <c r="S3427">
        <f t="shared" si="1005"/>
        <v>373.63566412824662</v>
      </c>
      <c r="T3427">
        <f t="shared" si="988"/>
        <v>-38.375934988645056</v>
      </c>
    </row>
    <row r="3428" spans="1:20" x14ac:dyDescent="0.25">
      <c r="A3428">
        <f t="shared" si="989"/>
        <v>2356543.0791262235</v>
      </c>
      <c r="B3428">
        <f t="shared" si="1006"/>
        <v>375055.47965193394</v>
      </c>
      <c r="C3428" t="str">
        <f t="shared" si="990"/>
        <v>-0.0119522743589141+0.000571287821641407i</v>
      </c>
      <c r="D3428" t="str">
        <f t="shared" si="991"/>
        <v>2.74791180037059-1.45896653215225i</v>
      </c>
      <c r="E3428" t="str">
        <f t="shared" si="992"/>
        <v>-4.19835172553909-16.7394679443698i</v>
      </c>
      <c r="F3428" t="str">
        <f t="shared" si="993"/>
        <v>2.76823399359214-1.02447914268998i</v>
      </c>
      <c r="G3428" t="str">
        <f t="shared" si="994"/>
        <v>0.951312610801013-0.215213678310588i</v>
      </c>
      <c r="H3428" t="str">
        <f t="shared" si="995"/>
        <v>0.00344365686023035-3.90447789249985i</v>
      </c>
      <c r="I3428" t="str">
        <f t="shared" si="996"/>
        <v>-0.0270178381108255-0.0732028923370255i</v>
      </c>
      <c r="K3428" t="str">
        <f t="shared" si="997"/>
        <v>0.00112944113318309-0.00137948344683491i</v>
      </c>
      <c r="L3428" t="str">
        <f t="shared" si="998"/>
        <v>0.000833333333333333-0.00214969807874858i</v>
      </c>
      <c r="M3428" t="str">
        <f t="shared" si="999"/>
        <v>0.005-0.000756417826639877i</v>
      </c>
      <c r="N3428">
        <f t="shared" si="1000"/>
        <v>2.7365075027535397</v>
      </c>
      <c r="O3428">
        <f t="shared" si="1001"/>
        <v>38.441078383240729</v>
      </c>
      <c r="P3428" s="3">
        <f t="shared" si="1002"/>
        <v>-38.441078383240729</v>
      </c>
      <c r="Q3428" s="3">
        <f t="shared" si="1003"/>
        <v>177.26349249724646</v>
      </c>
      <c r="R3428">
        <f t="shared" si="1004"/>
        <v>-2.7365075027535397</v>
      </c>
      <c r="S3428">
        <f t="shared" si="1005"/>
        <v>375.05547965193392</v>
      </c>
      <c r="T3428">
        <f t="shared" si="988"/>
        <v>-38.441078383240729</v>
      </c>
    </row>
    <row r="3429" spans="1:20" x14ac:dyDescent="0.25">
      <c r="A3429">
        <f t="shared" si="989"/>
        <v>2365497.9428269034</v>
      </c>
      <c r="B3429">
        <f t="shared" si="1006"/>
        <v>376480.6904746113</v>
      </c>
      <c r="C3429" t="str">
        <f t="shared" si="990"/>
        <v>-0.0118617664888325+0.000590177372841896i</v>
      </c>
      <c r="D3429" t="str">
        <f t="shared" si="991"/>
        <v>2.74352597295425-1.46191925098352i</v>
      </c>
      <c r="E3429" t="str">
        <f t="shared" si="992"/>
        <v>-4.19403060558086-16.6679934189097i</v>
      </c>
      <c r="F3429" t="str">
        <f t="shared" si="993"/>
        <v>2.76720811426557-1.02511840424702i</v>
      </c>
      <c r="G3429" t="str">
        <f t="shared" si="994"/>
        <v>0.950960064035536-0.215951431217914i</v>
      </c>
      <c r="H3429" t="str">
        <f t="shared" si="995"/>
        <v>0.00340995415737871-3.88966921640244i</v>
      </c>
      <c r="I3429" t="str">
        <f t="shared" si="996"/>
        <v>-0.0269326119463079-0.072898107719761i</v>
      </c>
      <c r="K3429" t="str">
        <f t="shared" si="997"/>
        <v>0.00112691944165864-0.00137551719448301i</v>
      </c>
      <c r="L3429" t="str">
        <f t="shared" si="998"/>
        <v>0.000833333333333333-0.00214156015017791i</v>
      </c>
      <c r="M3429" t="str">
        <f t="shared" si="999"/>
        <v>0.005-0.00075355432022303i</v>
      </c>
      <c r="N3429">
        <f t="shared" si="1000"/>
        <v>2.8483793766812937</v>
      </c>
      <c r="O3429">
        <f t="shared" si="1001"/>
        <v>38.506274835382129</v>
      </c>
      <c r="P3429" s="3">
        <f t="shared" si="1002"/>
        <v>-38.506274835382129</v>
      </c>
      <c r="Q3429" s="3">
        <f t="shared" si="1003"/>
        <v>177.15162062331871</v>
      </c>
      <c r="R3429">
        <f t="shared" si="1004"/>
        <v>-2.8483793766812937</v>
      </c>
      <c r="S3429">
        <f t="shared" si="1005"/>
        <v>376.48069047461132</v>
      </c>
      <c r="T3429">
        <f t="shared" si="988"/>
        <v>-38.506274835382129</v>
      </c>
    </row>
    <row r="3430" spans="1:20" x14ac:dyDescent="0.25">
      <c r="A3430">
        <f t="shared" si="989"/>
        <v>2374486.8350096457</v>
      </c>
      <c r="B3430">
        <f t="shared" si="1006"/>
        <v>377911.31709841482</v>
      </c>
      <c r="C3430" t="str">
        <f t="shared" si="990"/>
        <v>-0.0117718261609783+0.000608764119687103i</v>
      </c>
      <c r="D3430" t="str">
        <f t="shared" si="991"/>
        <v>2.73912088756425-1.46486578182181i</v>
      </c>
      <c r="E3430" t="str">
        <f t="shared" si="992"/>
        <v>-4.18971902071029-16.5967907186273i</v>
      </c>
      <c r="F3430" t="str">
        <f t="shared" si="993"/>
        <v>2.76617519222283-1.02576903990382i</v>
      </c>
      <c r="G3430" t="str">
        <f t="shared" si="994"/>
        <v>0.950605097017755-0.216691131663526i</v>
      </c>
      <c r="H3430" t="str">
        <f t="shared" si="995"/>
        <v>0.0033765991697564-3.87491686959103i</v>
      </c>
      <c r="I3430" t="str">
        <f t="shared" si="996"/>
        <v>-0.0268479403767373-0.0725944013922827i</v>
      </c>
      <c r="K3430" t="str">
        <f t="shared" si="997"/>
        <v>0.00112440923596551-0.0013715555138162i</v>
      </c>
      <c r="L3430" t="str">
        <f t="shared" si="998"/>
        <v>0.000833333333333333-0.00213345302866897i</v>
      </c>
      <c r="M3430" t="str">
        <f t="shared" si="999"/>
        <v>0.005-0.000750701653938065i</v>
      </c>
      <c r="N3430">
        <f t="shared" si="1000"/>
        <v>2.9603369285615599</v>
      </c>
      <c r="O3430">
        <f t="shared" si="1001"/>
        <v>38.571524355735541</v>
      </c>
      <c r="P3430" s="3">
        <f t="shared" si="1002"/>
        <v>-38.571524355735541</v>
      </c>
      <c r="Q3430" s="3">
        <f t="shared" si="1003"/>
        <v>177.03966307143844</v>
      </c>
      <c r="R3430">
        <f t="shared" si="1004"/>
        <v>-2.9603369285615599</v>
      </c>
      <c r="S3430">
        <f t="shared" si="1005"/>
        <v>377.91131709841483</v>
      </c>
      <c r="T3430">
        <f t="shared" si="988"/>
        <v>-38.571524355735541</v>
      </c>
    </row>
    <row r="3431" spans="1:20" x14ac:dyDescent="0.25">
      <c r="A3431">
        <f t="shared" si="989"/>
        <v>2383509.8849826823</v>
      </c>
      <c r="B3431">
        <f t="shared" si="1006"/>
        <v>379347.3801033888</v>
      </c>
      <c r="C3431" t="str">
        <f t="shared" si="990"/>
        <v>-0.0116824507493674+0.000627050769607062i</v>
      </c>
      <c r="D3431" t="str">
        <f t="shared" si="991"/>
        <v>2.73469654465197-1.46780598798164i</v>
      </c>
      <c r="E3431" t="str">
        <f t="shared" si="992"/>
        <v>-4.18541679456146-16.5258585625362i</v>
      </c>
      <c r="F3431" t="str">
        <f t="shared" si="993"/>
        <v>2.7651351847161-1.02643102424491i</v>
      </c>
      <c r="G3431" t="str">
        <f t="shared" si="994"/>
        <v>0.950247695057235-0.21743277833769i</v>
      </c>
      <c r="H3431" t="str">
        <f t="shared" si="995"/>
        <v>0.00334358827772018-3.8602206364299i</v>
      </c>
      <c r="I3431" t="str">
        <f t="shared" si="996"/>
        <v>-0.0267638186468225-0.072291769100014i</v>
      </c>
      <c r="K3431" t="str">
        <f t="shared" si="997"/>
        <v>0.00112191050944127-0.00136759845170069i</v>
      </c>
      <c r="L3431" t="str">
        <f t="shared" si="998"/>
        <v>0.000833333333333333-0.0021253765975981i</v>
      </c>
      <c r="M3431" t="str">
        <f t="shared" si="999"/>
        <v>0.005-0.000747859786748423i</v>
      </c>
      <c r="N3431">
        <f t="shared" si="1000"/>
        <v>3.0723793439926794</v>
      </c>
      <c r="O3431">
        <f t="shared" si="1001"/>
        <v>38.636826954417891</v>
      </c>
      <c r="P3431" s="3">
        <f t="shared" si="1002"/>
        <v>-38.636826954417891</v>
      </c>
      <c r="Q3431" s="3">
        <f t="shared" si="1003"/>
        <v>176.92762065600732</v>
      </c>
      <c r="R3431">
        <f t="shared" si="1004"/>
        <v>-3.0723793439926794</v>
      </c>
      <c r="S3431">
        <f t="shared" si="1005"/>
        <v>379.34738010338879</v>
      </c>
      <c r="T3431">
        <f t="shared" si="988"/>
        <v>-38.636826954417891</v>
      </c>
    </row>
    <row r="3432" spans="1:20" x14ac:dyDescent="0.25">
      <c r="A3432">
        <f t="shared" si="989"/>
        <v>2392567.2225456168</v>
      </c>
      <c r="B3432">
        <f t="shared" si="1006"/>
        <v>380788.90014778171</v>
      </c>
      <c r="C3432" t="str">
        <f t="shared" si="990"/>
        <v>-0.0115936376351944+0.000645040017336184i</v>
      </c>
      <c r="D3432" t="str">
        <f t="shared" si="991"/>
        <v>2.73025294578571-1.47073973230488i</v>
      </c>
      <c r="E3432" t="str">
        <f t="shared" si="992"/>
        <v>-4.18112375096199-16.4551956774925i</v>
      </c>
      <c r="F3432" t="str">
        <f t="shared" si="993"/>
        <v>2.76408804881953-1.02710433168737i</v>
      </c>
      <c r="G3432" t="str">
        <f t="shared" si="994"/>
        <v>0.94988784340238-0.218176369845031i</v>
      </c>
      <c r="H3432" t="str">
        <f t="shared" si="995"/>
        <v>0.00331091789712119-3.84558030211864i</v>
      </c>
      <c r="I3432" t="str">
        <f t="shared" si="996"/>
        <v>-0.0266802420341916-0.071990206606683i</v>
      </c>
      <c r="K3432" t="str">
        <f t="shared" si="997"/>
        <v>0.00111942325482909-0.00136364605477234i</v>
      </c>
      <c r="L3432" t="str">
        <f t="shared" si="998"/>
        <v>0.000833333333333333-0.00211733074078312i</v>
      </c>
      <c r="M3432" t="str">
        <f t="shared" si="999"/>
        <v>0.005-0.000745028677772884i</v>
      </c>
      <c r="N3432">
        <f t="shared" si="1000"/>
        <v>3.1845058131001451</v>
      </c>
      <c r="O3432">
        <f t="shared" si="1001"/>
        <v>38.702182641005294</v>
      </c>
      <c r="P3432" s="3">
        <f t="shared" si="1002"/>
        <v>-38.702182641005294</v>
      </c>
      <c r="Q3432" s="3">
        <f t="shared" si="1003"/>
        <v>176.81549418689985</v>
      </c>
      <c r="R3432">
        <f t="shared" si="1004"/>
        <v>-3.1845058131001451</v>
      </c>
      <c r="S3432">
        <f t="shared" si="1005"/>
        <v>380.7889001477817</v>
      </c>
      <c r="T3432">
        <f t="shared" si="988"/>
        <v>-38.702182641005294</v>
      </c>
    </row>
    <row r="3433" spans="1:20" x14ac:dyDescent="0.25">
      <c r="A3433">
        <f t="shared" si="989"/>
        <v>2401658.9779912899</v>
      </c>
      <c r="B3433">
        <f t="shared" si="1006"/>
        <v>382235.89796834328</v>
      </c>
      <c r="C3433" t="str">
        <f t="shared" si="990"/>
        <v>-0.0115053842067839+0.00066273454486712i</v>
      </c>
      <c r="D3433" t="str">
        <f t="shared" si="991"/>
        <v>2.72579009366025-1.47366687717034i</v>
      </c>
      <c r="E3433" t="str">
        <f t="shared" si="992"/>
        <v>-4.17683971393707-16.384800798141i</v>
      </c>
      <c r="F3433" t="str">
        <f t="shared" si="993"/>
        <v>2.76303374142986-1.0277889364779i</v>
      </c>
      <c r="G3433" t="str">
        <f t="shared" si="994"/>
        <v>0.949525527240603-0.218921904703614i</v>
      </c>
      <c r="H3433" t="str">
        <f t="shared" si="995"/>
        <v>0.00327858447901247-3.83099565268886i</v>
      </c>
      <c r="I3433" t="str">
        <f t="shared" si="996"/>
        <v>-0.0265972058491389-0.0716897096942729i</v>
      </c>
      <c r="K3433" t="str">
        <f t="shared" si="997"/>
        <v>0.00111694746428374-0.0013596983694318i</v>
      </c>
      <c r="L3433" t="str">
        <f t="shared" si="998"/>
        <v>0.000833333333333333-0.00210931534248169i</v>
      </c>
      <c r="M3433" t="str">
        <f t="shared" si="999"/>
        <v>0.005-0.000742208286285002i</v>
      </c>
      <c r="N3433">
        <f t="shared" si="1000"/>
        <v>3.2967155305148879</v>
      </c>
      <c r="O3433">
        <f t="shared" si="1001"/>
        <v>38.767591424541379</v>
      </c>
      <c r="P3433" s="3">
        <f t="shared" si="1002"/>
        <v>-38.767591424541379</v>
      </c>
      <c r="Q3433" s="3">
        <f t="shared" si="1003"/>
        <v>176.70328446948511</v>
      </c>
      <c r="R3433">
        <f t="shared" si="1004"/>
        <v>-3.2967155305148879</v>
      </c>
      <c r="S3433">
        <f t="shared" si="1005"/>
        <v>382.23589796834329</v>
      </c>
      <c r="T3433">
        <f t="shared" si="988"/>
        <v>-38.767591424541379</v>
      </c>
    </row>
    <row r="3434" spans="1:20" x14ac:dyDescent="0.25">
      <c r="A3434">
        <f t="shared" si="989"/>
        <v>2410785.2821076568</v>
      </c>
      <c r="B3434">
        <f t="shared" si="1006"/>
        <v>383688.39438062301</v>
      </c>
      <c r="C3434" t="str">
        <f t="shared" si="990"/>
        <v>-0.0114176878595426+0.000680137021404345i</v>
      </c>
      <c r="D3434" t="str">
        <f t="shared" si="991"/>
        <v>2.72130799210644-1.47658728450322i</v>
      </c>
      <c r="E3434" t="str">
        <f t="shared" si="992"/>
        <v>-4.17256450771334-16.3146726668597i</v>
      </c>
      <c r="F3434" t="str">
        <f t="shared" si="993"/>
        <v>2.76197221926685-1.02848481268973i</v>
      </c>
      <c r="G3434" t="str">
        <f t="shared" si="994"/>
        <v>0.949160731698515-0.219669381343998i</v>
      </c>
      <c r="H3434" t="str">
        <f t="shared" si="995"/>
        <v>0.0032465845093582-3.8164664750007i</v>
      </c>
      <c r="I3434" t="str">
        <f t="shared" si="996"/>
        <v>-0.0265147054343686-0.0713902741629622i</v>
      </c>
      <c r="K3434" t="str">
        <f t="shared" si="997"/>
        <v>0.00111448312937776-0.00135575544183975i</v>
      </c>
      <c r="L3434" t="str">
        <f t="shared" si="998"/>
        <v>0.000833333333333333-0.00210133028738961i</v>
      </c>
      <c r="M3434" t="str">
        <f t="shared" si="999"/>
        <v>0.005-0.00073939857171249i</v>
      </c>
      <c r="N3434">
        <f t="shared" si="1000"/>
        <v>3.409007695344286</v>
      </c>
      <c r="O3434">
        <f t="shared" si="1001"/>
        <v>38.833053313546408</v>
      </c>
      <c r="P3434" s="3">
        <f t="shared" si="1002"/>
        <v>-38.833053313546408</v>
      </c>
      <c r="Q3434" s="3">
        <f t="shared" si="1003"/>
        <v>176.59099230465571</v>
      </c>
      <c r="R3434">
        <f t="shared" si="1004"/>
        <v>-3.409007695344286</v>
      </c>
      <c r="S3434">
        <f t="shared" si="1005"/>
        <v>383.68839438062298</v>
      </c>
      <c r="T3434">
        <f t="shared" si="988"/>
        <v>-38.833053313546408</v>
      </c>
    </row>
    <row r="3435" spans="1:20" x14ac:dyDescent="0.25">
      <c r="A3435">
        <f t="shared" si="989"/>
        <v>2419946.2661796664</v>
      </c>
      <c r="B3435">
        <f t="shared" si="1006"/>
        <v>385146.41027926939</v>
      </c>
      <c r="C3435" t="str">
        <f t="shared" si="990"/>
        <v>-0.0113305459959156+0.000697250103321085i</v>
      </c>
      <c r="D3435" t="str">
        <f t="shared" si="991"/>
        <v>2.71680664610061-1.47950081578498i</v>
      </c>
      <c r="E3435" t="str">
        <f t="shared" si="992"/>
        <v>-4.16829795672295-16.2448100337081i</v>
      </c>
      <c r="F3435" t="str">
        <f t="shared" si="993"/>
        <v>2.76090343887389-1.02919193421961i</v>
      </c>
      <c r="G3435" t="str">
        <f t="shared" si="994"/>
        <v>0.94879344184211-0.220418798108311i</v>
      </c>
      <c r="H3435" t="str">
        <f t="shared" si="995"/>
        <v>0.00321491450874463-3.8019925567398i</v>
      </c>
      <c r="I3435" t="str">
        <f t="shared" si="996"/>
        <v>-0.026432736164747-0.0710918958310782i</v>
      </c>
      <c r="K3435" t="str">
        <f t="shared" si="997"/>
        <v>0.00111203024110748-0.00135181731791233i</v>
      </c>
      <c r="L3435" t="str">
        <f t="shared" si="998"/>
        <v>0.000833333333333333-0.00209337546063918i</v>
      </c>
      <c r="M3435" t="str">
        <f t="shared" si="999"/>
        <v>0.005-0.000736599493636675i</v>
      </c>
      <c r="N3435">
        <f t="shared" si="1000"/>
        <v>3.5213815111515885</v>
      </c>
      <c r="O3435">
        <f t="shared" si="1001"/>
        <v>38.898568316024438</v>
      </c>
      <c r="P3435" s="3">
        <f t="shared" si="1002"/>
        <v>-38.898568316024438</v>
      </c>
      <c r="Q3435" s="3">
        <f t="shared" si="1003"/>
        <v>176.47861848884841</v>
      </c>
      <c r="R3435">
        <f t="shared" si="1004"/>
        <v>-3.5213815111515885</v>
      </c>
      <c r="S3435">
        <f t="shared" si="1005"/>
        <v>385.14641027926939</v>
      </c>
      <c r="T3435">
        <f t="shared" si="988"/>
        <v>-38.898568316024438</v>
      </c>
    </row>
    <row r="3436" spans="1:20" x14ac:dyDescent="0.25">
      <c r="A3436">
        <f t="shared" si="989"/>
        <v>2429142.0619911486</v>
      </c>
      <c r="B3436">
        <f t="shared" si="1006"/>
        <v>386609.9666383306</v>
      </c>
      <c r="C3436" t="str">
        <f t="shared" si="990"/>
        <v>-0.0112439560253422+0.000714076434115659i</v>
      </c>
      <c r="D3436" t="str">
        <f t="shared" si="991"/>
        <v>2.71228606177402-1.48240733206319i</v>
      </c>
      <c r="E3436" t="str">
        <f t="shared" si="992"/>
        <v>-4.16403988560761-16.1752116563732i</v>
      </c>
      <c r="F3436" t="str">
        <f t="shared" si="993"/>
        <v>2.75982735661857-1.02991027478477i</v>
      </c>
      <c r="G3436" t="str">
        <f t="shared" si="994"/>
        <v>0.948423642676971-0.221170153249295i</v>
      </c>
      <c r="H3436" t="str">
        <f t="shared" si="995"/>
        <v>0.00318357103209234-3.78757368641396i</v>
      </c>
      <c r="I3436" t="str">
        <f t="shared" si="996"/>
        <v>-0.0263512934470526-0.0707945705350434i</v>
      </c>
      <c r="K3436" t="str">
        <f t="shared" si="997"/>
        <v>0.00110958878989926-0.00134788404331653i</v>
      </c>
      <c r="L3436" t="str">
        <f t="shared" si="998"/>
        <v>0.000833333333333333-0.00208545074779755i</v>
      </c>
      <c r="M3436" t="str">
        <f t="shared" si="999"/>
        <v>0.005-0.000733811011791867i</v>
      </c>
      <c r="N3436">
        <f t="shared" si="1000"/>
        <v>3.6338361859266683</v>
      </c>
      <c r="O3436">
        <f t="shared" si="1001"/>
        <v>38.964136439472313</v>
      </c>
      <c r="P3436" s="3">
        <f t="shared" si="1002"/>
        <v>-38.964136439472313</v>
      </c>
      <c r="Q3436" s="3">
        <f t="shared" si="1003"/>
        <v>176.36616381407333</v>
      </c>
      <c r="R3436">
        <f t="shared" si="1004"/>
        <v>-3.6338361859266683</v>
      </c>
      <c r="S3436">
        <f t="shared" si="1005"/>
        <v>386.6099666383306</v>
      </c>
      <c r="T3436">
        <f t="shared" ref="T3436:T3499" si="1007">P3436</f>
        <v>-38.964136439472313</v>
      </c>
    </row>
    <row r="3437" spans="1:20" x14ac:dyDescent="0.25">
      <c r="A3437">
        <f t="shared" ref="A3437:A3500" si="1008">2*PI()*B3437</f>
        <v>2438372.801826715</v>
      </c>
      <c r="B3437">
        <f t="shared" si="1006"/>
        <v>388079.08451155626</v>
      </c>
      <c r="C3437" t="str">
        <f t="shared" ref="C3437:C3500" si="1009">IMPRODUCT(D3437,E3437,$C$40,,K3437,$C$41)</f>
        <v>-0.0111579153642148+0.000730618644370536i</v>
      </c>
      <c r="D3437" t="str">
        <f t="shared" ref="D3437:D3500" si="1010">IMDIV(IMPRODUCT($C$37,$C$38,COMPLEX(1,A3437/$C$38)),IMSUM(-1*A3437*A3437/$C$39,COMPLEX(0,1*A3437)))</f>
        <v>2.70774624642216-1.48530669396165i</v>
      </c>
      <c r="E3437" t="str">
        <f t="shared" ref="E3437:E3500" si="1011">IMDIV(IMPRODUCT(IMSUM(F3437,G3437),$C$29,H3437),IMSUM(1,I3437))</f>
        <v>-4.15979011922178-16.1058763001171i</v>
      </c>
      <c r="F3437" t="str">
        <f t="shared" ref="F3437:F3500" si="1012">IMDIV(IMPRODUCT($C$14,$C$15,COMPLEX(1,A3437/$C$15)),IMSUM(-1*A3437*A3437/$C$16,COMPLEX(0,A3437)))</f>
        <v>2.75874392869328-1.0306398079198i</v>
      </c>
      <c r="G3437" t="str">
        <f t="shared" ref="G3437:G3500" si="1013">IMDIV(1,COMPLEX(1,A3437*$C$9*$C$10))</f>
        <v>0.948051319148468-0.221923444929366i</v>
      </c>
      <c r="H3437" t="str">
        <f t="shared" ref="H3437:H3500" si="1014">IMDIV($C$3,IMSUM(K3437,COMPLEX(0,$C$28*A3437)))</f>
        <v>0.0031525506683696-3.77320965334973i</v>
      </c>
      <c r="I3437" t="str">
        <f t="shared" ref="I3437:I3500" si="1015">IMPRODUCT(F3437,$C$29,H3437,$C$31)</f>
        <v>-0.0262703727197276-0.0704982941293202i</v>
      </c>
      <c r="K3437" t="str">
        <f t="shared" ref="K3437:K3500" si="1016">IF($C$26&lt;=0,IMDIV(1,IMSUM(IMDIV(1,L3437),1/$C$18)),IMDIV(1,IMSUM(IMDIV(1,L3437),1/$C$18,IMDIV(1,M3437))))</f>
        <v>0.00110715876561552-0.00134395566346579i</v>
      </c>
      <c r="L3437" t="str">
        <f t="shared" ref="L3437:L3500" si="1017">IMSUM($C$21/$C$22,IMDIV(1,COMPLEX(0,$C$20*$C$22*A3437)))</f>
        <v>0.000833333333333333-0.00207755603486506i</v>
      </c>
      <c r="M3437" t="str">
        <f t="shared" ref="M3437:M3500" si="1018">IMSUM($C$25/$C$26,IMDIV(1,COMPLEX(0,$C$24*$C$26*A3437)))</f>
        <v>0.005-0.000731033086064816i</v>
      </c>
      <c r="N3437">
        <f t="shared" ref="N3437:N3500" si="1019">ABS(R3437)</f>
        <v>3.7463709320625753</v>
      </c>
      <c r="O3437">
        <f t="shared" ref="O3437:O3500" si="1020">ABS(P3437)</f>
        <v>39.029757690887422</v>
      </c>
      <c r="P3437" s="3">
        <f t="shared" ref="P3437:P3500" si="1021">20*LOG10(IMABS(C3437))</f>
        <v>-39.029757690887422</v>
      </c>
      <c r="Q3437" s="3">
        <f t="shared" ref="Q3437:Q3500" si="1022">IMARGUMENT(C3437)*180/PI()</f>
        <v>176.25362906793742</v>
      </c>
      <c r="R3437">
        <f t="shared" ref="R3437:R3500" si="1023">IF(Q3437&lt;0,Q3437+180,Q3437-180)</f>
        <v>-3.7463709320625753</v>
      </c>
      <c r="S3437">
        <f t="shared" ref="S3437:S3500" si="1024">B3437/1000</f>
        <v>388.07908451155623</v>
      </c>
      <c r="T3437">
        <f t="shared" si="1007"/>
        <v>-39.029757690887422</v>
      </c>
    </row>
    <row r="3438" spans="1:20" x14ac:dyDescent="0.25">
      <c r="A3438">
        <f t="shared" si="1008"/>
        <v>2447638.6184736565</v>
      </c>
      <c r="B3438">
        <f t="shared" ref="B3438:B3501" si="1025">B3437*(1+B$42)</f>
        <v>389553.78503270017</v>
      </c>
      <c r="C3438" t="str">
        <f t="shared" si="1009"/>
        <v>-0.01107242143584+0.000746879351712371i</v>
      </c>
      <c r="D3438" t="str">
        <f t="shared" si="1010"/>
        <v>2.70318720851401-1.4881987616907i</v>
      </c>
      <c r="E3438" t="str">
        <f t="shared" si="1011"/>
        <v>-4.15554848263708-16.0368027377266i</v>
      </c>
      <c r="F3438" t="str">
        <f t="shared" si="1012"/>
        <v>2.75765311111587-1.03138050697364i</v>
      </c>
      <c r="G3438" t="str">
        <f t="shared" si="1013"/>
        <v>0.947676456141988-0.222678671219653i</v>
      </c>
      <c r="H3438" t="str">
        <f t="shared" si="1014"/>
        <v>0.00312185004030811-3.75890024768946i</v>
      </c>
      <c r="I3438" t="str">
        <f t="shared" si="1015"/>
        <v>-0.0261899694526369-0.0702030624863659i</v>
      </c>
      <c r="K3438" t="str">
        <f t="shared" si="1016"/>
        <v>0.00110474015756098-0.00134003222351566i</v>
      </c>
      <c r="L3438" t="str">
        <f t="shared" si="1017"/>
        <v>0.000833333333333333-0.00206969120827362i</v>
      </c>
      <c r="M3438" t="str">
        <f t="shared" si="1018"/>
        <v>0.005-0.000728265676494141i</v>
      </c>
      <c r="N3438">
        <f t="shared" si="1019"/>
        <v>3.8589849663300129</v>
      </c>
      <c r="O3438">
        <f t="shared" si="1020"/>
        <v>39.095432076775076</v>
      </c>
      <c r="P3438" s="3">
        <f t="shared" si="1021"/>
        <v>-39.095432076775076</v>
      </c>
      <c r="Q3438" s="3">
        <f t="shared" si="1022"/>
        <v>176.14101503366999</v>
      </c>
      <c r="R3438">
        <f t="shared" si="1023"/>
        <v>-3.8589849663300129</v>
      </c>
      <c r="S3438">
        <f t="shared" si="1024"/>
        <v>389.55378503270015</v>
      </c>
      <c r="T3438">
        <f t="shared" si="1007"/>
        <v>-39.095432076775076</v>
      </c>
    </row>
    <row r="3439" spans="1:20" x14ac:dyDescent="0.25">
      <c r="A3439">
        <f t="shared" si="1008"/>
        <v>2456939.6452238569</v>
      </c>
      <c r="B3439">
        <f t="shared" si="1025"/>
        <v>391034.08941582445</v>
      </c>
      <c r="C3439" t="str">
        <f t="shared" si="1009"/>
        <v>-0.0109874716704002+0.000762861160773187i</v>
      </c>
      <c r="D3439" t="str">
        <f t="shared" si="1010"/>
        <v>2.69860895770113-1.49108339505758i</v>
      </c>
      <c r="E3439" t="str">
        <f t="shared" si="1011"/>
        <v>-4.15131480114562-15.9679897494609i</v>
      </c>
      <c r="F3439" t="str">
        <f t="shared" si="1012"/>
        <v>2.75655485973025-1.03213234510644i</v>
      </c>
      <c r="G3439" t="str">
        <f t="shared" si="1013"/>
        <v>0.947299038483152-0.223435830099042i</v>
      </c>
      <c r="H3439" t="str">
        <f t="shared" si="1014"/>
        <v>0.0030914658041194-3.74464526038791i</v>
      </c>
      <c r="I3439" t="str">
        <f t="shared" si="1015"/>
        <v>-0.0261100791468233-0.0699088714965769i</v>
      </c>
      <c r="K3439" t="str">
        <f t="shared" si="1016"/>
        <v>0.0011023329544888-0.00133611376835953i</v>
      </c>
      <c r="L3439" t="str">
        <f t="shared" si="1017"/>
        <v>0.000833333333333333-0.00206185615488506i</v>
      </c>
      <c r="M3439" t="str">
        <f t="shared" si="1018"/>
        <v>0.005-0.000725508743269717i</v>
      </c>
      <c r="N3439">
        <f t="shared" si="1019"/>
        <v>3.9716775098509913</v>
      </c>
      <c r="O3439">
        <f t="shared" si="1020"/>
        <v>39.16115960315669</v>
      </c>
      <c r="P3439" s="3">
        <f t="shared" si="1021"/>
        <v>-39.16115960315669</v>
      </c>
      <c r="Q3439" s="3">
        <f t="shared" si="1022"/>
        <v>176.02832249014901</v>
      </c>
      <c r="R3439">
        <f t="shared" si="1023"/>
        <v>-3.9716775098509913</v>
      </c>
      <c r="S3439">
        <f t="shared" si="1024"/>
        <v>391.03408941582444</v>
      </c>
      <c r="T3439">
        <f t="shared" si="1007"/>
        <v>-39.16115960315669</v>
      </c>
    </row>
    <row r="3440" spans="1:20" x14ac:dyDescent="0.25">
      <c r="A3440">
        <f t="shared" si="1008"/>
        <v>2466276.0158757074</v>
      </c>
      <c r="B3440">
        <f t="shared" si="1025"/>
        <v>392520.01895560458</v>
      </c>
      <c r="C3440" t="str">
        <f t="shared" si="1009"/>
        <v>-0.0109030635049178+0.000778566663153124i</v>
      </c>
      <c r="D3440" t="str">
        <f t="shared" si="1010"/>
        <v>2.69401150482683-1.49396045347709i</v>
      </c>
      <c r="E3440" t="str">
        <f t="shared" si="1011"/>
        <v>-4.14708890026339-15.8994361230017i</v>
      </c>
      <c r="F3440" t="str">
        <f t="shared" si="1012"/>
        <v>2.75544913020712-1.03289529528645i</v>
      </c>
      <c r="G3440" t="str">
        <f t="shared" si="1013"/>
        <v>0.94691905093805-0.224194919453213i</v>
      </c>
      <c r="H3440" t="str">
        <f t="shared" si="1014"/>
        <v>0.00306139464921314-3.7304444832091i</v>
      </c>
      <c r="I3440" t="str">
        <f t="shared" si="1015"/>
        <v>-0.026030697334267-0.0696157170682407i</v>
      </c>
      <c r="K3440" t="str">
        <f t="shared" si="1016"/>
        <v>0.00109993714460675-0.00133220034262451i</v>
      </c>
      <c r="L3440" t="str">
        <f t="shared" si="1017"/>
        <v>0.000833333333333333-0.0020540507619895i</v>
      </c>
      <c r="M3440" t="str">
        <f t="shared" si="1018"/>
        <v>0.005-0.000722762246732134i</v>
      </c>
      <c r="N3440">
        <f t="shared" si="1019"/>
        <v>4.0844477880733336</v>
      </c>
      <c r="O3440">
        <f t="shared" si="1020"/>
        <v>39.226940275577164</v>
      </c>
      <c r="P3440" s="3">
        <f t="shared" si="1021"/>
        <v>-39.226940275577164</v>
      </c>
      <c r="Q3440" s="3">
        <f t="shared" si="1022"/>
        <v>175.91555221192667</v>
      </c>
      <c r="R3440">
        <f t="shared" si="1023"/>
        <v>-4.0844477880733336</v>
      </c>
      <c r="S3440">
        <f t="shared" si="1024"/>
        <v>392.5200189556046</v>
      </c>
      <c r="T3440">
        <f t="shared" si="1007"/>
        <v>-39.226940275577164</v>
      </c>
    </row>
    <row r="3441" spans="1:20" x14ac:dyDescent="0.25">
      <c r="A3441">
        <f t="shared" si="1008"/>
        <v>2475647.864736035</v>
      </c>
      <c r="B3441">
        <f t="shared" si="1025"/>
        <v>394011.59502763586</v>
      </c>
      <c r="C3441" t="str">
        <f t="shared" si="1009"/>
        <v>-0.010819194383221+0.000793998437384516i</v>
      </c>
      <c r="D3441" t="str">
        <f t="shared" si="1010"/>
        <v>2.68939486193506-1.49682979598229i</v>
      </c>
      <c r="E3441" t="str">
        <f t="shared" si="1011"/>
        <v>-4.1428706057341-15.8311406534028i</v>
      </c>
      <c r="F3441" t="str">
        <f t="shared" si="1012"/>
        <v>2.75433587804467-1.03366933028695i</v>
      </c>
      <c r="G3441" t="str">
        <f t="shared" si="1013"/>
        <v>0.946536478213494-0.224955937073664i</v>
      </c>
      <c r="H3441" t="str">
        <f t="shared" si="1014"/>
        <v>0.00303163329791674-3.71629770872308i</v>
      </c>
      <c r="I3441" t="str">
        <f t="shared" si="1015"/>
        <v>-0.0259518195776489-0.0693235951274848i</v>
      </c>
      <c r="K3441" t="str">
        <f t="shared" si="1016"/>
        <v>0.00109755271558342-0.00132829199066736i</v>
      </c>
      <c r="L3441" t="str">
        <f t="shared" si="1017"/>
        <v>0.000833333333333333-0.00204627491730374i</v>
      </c>
      <c r="M3441" t="str">
        <f t="shared" si="1018"/>
        <v>0.005-0.000720026147372117i</v>
      </c>
      <c r="N3441">
        <f t="shared" si="1019"/>
        <v>4.1972950307444989</v>
      </c>
      <c r="O3441">
        <f t="shared" si="1020"/>
        <v>39.292774099112208</v>
      </c>
      <c r="P3441" s="3">
        <f t="shared" si="1021"/>
        <v>-39.292774099112208</v>
      </c>
      <c r="Q3441" s="3">
        <f t="shared" si="1022"/>
        <v>175.8027049692555</v>
      </c>
      <c r="R3441">
        <f t="shared" si="1023"/>
        <v>-4.1972950307444989</v>
      </c>
      <c r="S3441">
        <f t="shared" si="1024"/>
        <v>394.01159502763585</v>
      </c>
      <c r="T3441">
        <f t="shared" si="1007"/>
        <v>-39.292774099112208</v>
      </c>
    </row>
    <row r="3442" spans="1:20" x14ac:dyDescent="0.25">
      <c r="A3442">
        <f t="shared" si="1008"/>
        <v>2485055.3266220321</v>
      </c>
      <c r="B3442">
        <f t="shared" si="1025"/>
        <v>395508.83908874088</v>
      </c>
      <c r="C3442" t="str">
        <f t="shared" si="1009"/>
        <v>-0.0107358617559103+0.000809159048897381i</v>
      </c>
      <c r="D3442" t="str">
        <f t="shared" si="1010"/>
        <v>2.68475904227936-1.49969128123552i</v>
      </c>
      <c r="E3442" t="str">
        <f t="shared" si="1011"/>
        <v>-4.13865974353225-15.7631021430404i</v>
      </c>
      <c r="F3442" t="str">
        <f t="shared" si="1012"/>
        <v>2.75321505856932-1.03445442268304i</v>
      </c>
      <c r="G3442" t="str">
        <f t="shared" si="1013"/>
        <v>0.94615130495726-0.225718880656745i</v>
      </c>
      <c r="H3442" t="str">
        <f t="shared" si="1014"/>
        <v>0.00300217850519664-3.7022047303027i</v>
      </c>
      <c r="I3442" t="str">
        <f t="shared" si="1015"/>
        <v>-0.0258734414701114-0.0690325016182256i</v>
      </c>
      <c r="K3442" t="str">
        <f t="shared" si="1016"/>
        <v>0.00109517965455442-0.00132438875657055i</v>
      </c>
      <c r="L3442" t="str">
        <f t="shared" si="1017"/>
        <v>0.000833333333333333-0.00203852850896966i</v>
      </c>
      <c r="M3442" t="str">
        <f t="shared" si="1018"/>
        <v>0.005-0.000717300405829965i</v>
      </c>
      <c r="N3442">
        <f t="shared" si="1019"/>
        <v>4.3102184718864009</v>
      </c>
      <c r="O3442">
        <f t="shared" si="1020"/>
        <v>39.358661078376194</v>
      </c>
      <c r="P3442" s="3">
        <f t="shared" si="1021"/>
        <v>-39.358661078376194</v>
      </c>
      <c r="Q3442" s="3">
        <f t="shared" si="1022"/>
        <v>175.6897815281136</v>
      </c>
      <c r="R3442">
        <f t="shared" si="1023"/>
        <v>-4.3102184718864009</v>
      </c>
      <c r="S3442">
        <f t="shared" si="1024"/>
        <v>395.5088390887409</v>
      </c>
      <c r="T3442">
        <f t="shared" si="1007"/>
        <v>-39.358661078376194</v>
      </c>
    </row>
    <row r="3443" spans="1:20" x14ac:dyDescent="0.25">
      <c r="A3443">
        <f t="shared" si="1008"/>
        <v>2494498.5368631957</v>
      </c>
      <c r="B3443">
        <f t="shared" si="1025"/>
        <v>397011.77267727809</v>
      </c>
      <c r="C3443" t="str">
        <f t="shared" si="1009"/>
        <v>-0.0106530630803286+0.000824051049985765i</v>
      </c>
      <c r="D3443" t="str">
        <f t="shared" si="1010"/>
        <v>2.68010406033158-1.50254476753939i</v>
      </c>
      <c r="E3443" t="str">
        <f t="shared" si="1011"/>
        <v>-4.13445613986664-15.6953194015656i</v>
      </c>
      <c r="F3443" t="str">
        <f t="shared" si="1012"/>
        <v>2.75208662693649-1.03525054484853i</v>
      </c>
      <c r="G3443" t="str">
        <f t="shared" si="1013"/>
        <v>0.945763515758362-0.226483747802672i</v>
      </c>
      <c r="H3443" t="str">
        <f t="shared" si="1014"/>
        <v>0.00297302705838118-3.68816534212069i</v>
      </c>
      <c r="I3443" t="str">
        <f t="shared" si="1015"/>
        <v>-0.0257955586350271-0.0687424325021247i</v>
      </c>
      <c r="K3443" t="str">
        <f t="shared" si="1016"/>
        <v>0.00109281794812856-0.00132049068413835i</v>
      </c>
      <c r="L3443" t="str">
        <f t="shared" si="1017"/>
        <v>0.000833333333333333-0.00203081142555256i</v>
      </c>
      <c r="M3443" t="str">
        <f t="shared" si="1018"/>
        <v>0.005-0.000714584982894966i</v>
      </c>
      <c r="N3443">
        <f t="shared" si="1019"/>
        <v>4.4232173497666736</v>
      </c>
      <c r="O3443">
        <f t="shared" si="1020"/>
        <v>39.42460121752837</v>
      </c>
      <c r="P3443" s="3">
        <f t="shared" si="1021"/>
        <v>-39.42460121752837</v>
      </c>
      <c r="Q3443" s="3">
        <f t="shared" si="1022"/>
        <v>175.57678265023333</v>
      </c>
      <c r="R3443">
        <f t="shared" si="1023"/>
        <v>-4.4232173497666736</v>
      </c>
      <c r="S3443">
        <f t="shared" si="1024"/>
        <v>397.01177267727809</v>
      </c>
      <c r="T3443">
        <f t="shared" si="1007"/>
        <v>-39.42460121752837</v>
      </c>
    </row>
    <row r="3444" spans="1:20" x14ac:dyDescent="0.25">
      <c r="A3444">
        <f t="shared" si="1008"/>
        <v>2503977.6313032759</v>
      </c>
      <c r="B3444">
        <f t="shared" si="1025"/>
        <v>398520.41741345177</v>
      </c>
      <c r="C3444" t="str">
        <f t="shared" si="1009"/>
        <v>-0.0105707958205305+0.000838676979776539i</v>
      </c>
      <c r="D3444" t="str">
        <f t="shared" si="1010"/>
        <v>2.67542993179068-1.50539011284815i</v>
      </c>
      <c r="E3444" t="str">
        <f t="shared" si="1011"/>
        <v>-4.13025962118387-15.6277912458543i</v>
      </c>
      <c r="F3444" t="str">
        <f t="shared" si="1012"/>
        <v>2.75095053813138-1.03605766895281i</v>
      </c>
      <c r="G3444" t="str">
        <f t="shared" si="1013"/>
        <v>0.945373095147319-0.227250536014544i</v>
      </c>
      <c r="H3444" t="str">
        <f t="shared" si="1014"/>
        <v>0.00294417577688458-3.67417933914617i</v>
      </c>
      <c r="I3444" t="str">
        <f t="shared" si="1015"/>
        <v>-0.0257181667257645-0.0684533837585325i</v>
      </c>
      <c r="K3444" t="str">
        <f t="shared" si="1016"/>
        <v>0.00109046758239411-0.00131659781689315i</v>
      </c>
      <c r="L3444" t="str">
        <f t="shared" si="1017"/>
        <v>0.000833333333333333-0.00202312355603961i</v>
      </c>
      <c r="M3444" t="str">
        <f t="shared" si="1018"/>
        <v>0.005-0.000711879839504845i</v>
      </c>
      <c r="N3444">
        <f t="shared" si="1019"/>
        <v>4.5362909068763884</v>
      </c>
      <c r="O3444">
        <f t="shared" si="1020"/>
        <v>39.490594520280752</v>
      </c>
      <c r="P3444" s="3">
        <f t="shared" si="1021"/>
        <v>-39.490594520280752</v>
      </c>
      <c r="Q3444" s="3">
        <f t="shared" si="1022"/>
        <v>175.46370909312361</v>
      </c>
      <c r="R3444">
        <f t="shared" si="1023"/>
        <v>-4.5362909068763884</v>
      </c>
      <c r="S3444">
        <f t="shared" si="1024"/>
        <v>398.52041741345175</v>
      </c>
      <c r="T3444">
        <f t="shared" si="1007"/>
        <v>-39.490594520280752</v>
      </c>
    </row>
    <row r="3445" spans="1:20" x14ac:dyDescent="0.25">
      <c r="A3445">
        <f t="shared" si="1008"/>
        <v>2513492.7463022284</v>
      </c>
      <c r="B3445">
        <f t="shared" si="1025"/>
        <v>400034.79499962291</v>
      </c>
      <c r="C3445" t="str">
        <f t="shared" si="1009"/>
        <v>-0.0104890574472548+0.000853039364198151i</v>
      </c>
      <c r="D3445" t="str">
        <f t="shared" si="1010"/>
        <v>2.67073667359122-1.50822717477903i</v>
      </c>
      <c r="E3445" t="str">
        <f t="shared" si="1011"/>
        <v>-4.12607001417127-15.5605164999602i</v>
      </c>
      <c r="F3445" t="str">
        <f t="shared" si="1012"/>
        <v>2.7498067469698-1.0368757669576i</v>
      </c>
      <c r="G3445" t="str">
        <f t="shared" si="1013"/>
        <v>0.944980027596436-0.228019242697356i</v>
      </c>
      <c r="H3445" t="str">
        <f t="shared" si="1014"/>
        <v>0.00291562151193295-3.66024651714177i</v>
      </c>
      <c r="I3445" t="str">
        <f t="shared" si="1015"/>
        <v>-0.0256412614254581-0.0681653513844452i</v>
      </c>
      <c r="K3445" t="str">
        <f t="shared" si="1016"/>
        <v>0.00108812854292499-0.0013127101980717i</v>
      </c>
      <c r="L3445" t="str">
        <f t="shared" si="1017"/>
        <v>0.000833333333333333-0.00201546478983822i</v>
      </c>
      <c r="M3445" t="str">
        <f t="shared" si="1018"/>
        <v>0.005-0.000709184936745214i</v>
      </c>
      <c r="N3445">
        <f t="shared" si="1019"/>
        <v>4.6494383899001548</v>
      </c>
      <c r="O3445">
        <f t="shared" si="1020"/>
        <v>39.556640989904579</v>
      </c>
      <c r="P3445" s="3">
        <f t="shared" si="1021"/>
        <v>-39.556640989904579</v>
      </c>
      <c r="Q3445" s="3">
        <f t="shared" si="1022"/>
        <v>175.35056161009985</v>
      </c>
      <c r="R3445">
        <f t="shared" si="1023"/>
        <v>-4.6494383899001548</v>
      </c>
      <c r="S3445">
        <f t="shared" si="1024"/>
        <v>400.03479499962293</v>
      </c>
      <c r="T3445">
        <f t="shared" si="1007"/>
        <v>-39.556640989904579</v>
      </c>
    </row>
    <row r="3446" spans="1:20" x14ac:dyDescent="0.25">
      <c r="A3446">
        <f t="shared" si="1008"/>
        <v>2523044.0187381771</v>
      </c>
      <c r="B3446">
        <f t="shared" si="1025"/>
        <v>401554.9272206215</v>
      </c>
      <c r="C3446" t="str">
        <f t="shared" si="1009"/>
        <v>-0.0104078454378977+0.000867140715951922i</v>
      </c>
      <c r="D3446" t="str">
        <f t="shared" si="1010"/>
        <v>2.6660243039119-1.51105581062389i</v>
      </c>
      <c r="E3446" t="str">
        <f t="shared" si="1011"/>
        <v>-4.12188714576015-15.4934939950676i</v>
      </c>
      <c r="F3446" t="str">
        <f t="shared" si="1012"/>
        <v>2.74865520809903-1.03770481061384i</v>
      </c>
      <c r="G3446" t="str">
        <f t="shared" si="1013"/>
        <v>0.944584297520101-0.228789865157001i</v>
      </c>
      <c r="H3446" t="str">
        <f t="shared" si="1014"/>
        <v>0.0028873611462913-3.64636667266036i</v>
      </c>
      <c r="I3446" t="str">
        <f t="shared" si="1015"/>
        <v>-0.0255648384467804-0.0678783313944542i</v>
      </c>
      <c r="K3446" t="str">
        <f t="shared" si="1016"/>
        <v>0.00108580081478697-0.0013088278706216i</v>
      </c>
      <c r="L3446" t="str">
        <f t="shared" si="1017"/>
        <v>0.000833333333333333-0.00200783501677448i</v>
      </c>
      <c r="M3446" t="str">
        <f t="shared" si="1018"/>
        <v>0.005-0.000706500235848986i</v>
      </c>
      <c r="N3446">
        <f t="shared" si="1019"/>
        <v>4.7626590496925019</v>
      </c>
      <c r="O3446">
        <f t="shared" si="1020"/>
        <v>39.622740629237249</v>
      </c>
      <c r="P3446" s="3">
        <f t="shared" si="1021"/>
        <v>-39.622740629237249</v>
      </c>
      <c r="Q3446" s="3">
        <f t="shared" si="1022"/>
        <v>175.2373409503075</v>
      </c>
      <c r="R3446">
        <f t="shared" si="1023"/>
        <v>-4.7626590496925019</v>
      </c>
      <c r="S3446">
        <f t="shared" si="1024"/>
        <v>401.55492722062149</v>
      </c>
      <c r="T3446">
        <f t="shared" si="1007"/>
        <v>-39.622740629237249</v>
      </c>
    </row>
    <row r="3447" spans="1:20" x14ac:dyDescent="0.25">
      <c r="A3447">
        <f t="shared" si="1008"/>
        <v>2532631.5860093823</v>
      </c>
      <c r="B3447">
        <f t="shared" si="1025"/>
        <v>403080.83594405989</v>
      </c>
      <c r="C3447" t="str">
        <f t="shared" si="1009"/>
        <v>-0.0103271572764875+0.000880983534483932i</v>
      </c>
      <c r="D3447" t="str">
        <f t="shared" si="1010"/>
        <v>2.66129284218393-1.51387587736097i</v>
      </c>
      <c r="E3447" t="str">
        <f t="shared" si="1011"/>
        <v>-4.11771084312918-15.4267225694444i</v>
      </c>
      <c r="F3447" t="str">
        <f t="shared" si="1012"/>
        <v>2.74749587599867-1.03854477145843i</v>
      </c>
      <c r="G3447" t="str">
        <f t="shared" si="1013"/>
        <v>0.944185889275085-0.229562400599274i</v>
      </c>
      <c r="H3447" t="str">
        <f t="shared" si="1014"/>
        <v>0.00285939159399268-3.63253960304208i</v>
      </c>
      <c r="I3447" t="str">
        <f t="shared" si="1015"/>
        <v>-0.0254888935317155-0.0675923198207003i</v>
      </c>
      <c r="K3447" t="str">
        <f t="shared" si="1016"/>
        <v>0.00108348438254393-0.00130495087719776i</v>
      </c>
      <c r="L3447" t="str">
        <f t="shared" si="1017"/>
        <v>0.000833333333333333-0.00200023412709153i</v>
      </c>
      <c r="M3447" t="str">
        <f t="shared" si="1018"/>
        <v>0.005-0.000703825698195845i</v>
      </c>
      <c r="N3447">
        <f t="shared" si="1019"/>
        <v>4.8759521412506786</v>
      </c>
      <c r="O3447">
        <f t="shared" si="1020"/>
        <v>39.688893440689036</v>
      </c>
      <c r="P3447" s="3">
        <f t="shared" si="1021"/>
        <v>-39.688893440689036</v>
      </c>
      <c r="Q3447" s="3">
        <f t="shared" si="1022"/>
        <v>175.12404785874932</v>
      </c>
      <c r="R3447">
        <f t="shared" si="1023"/>
        <v>-4.8759521412506786</v>
      </c>
      <c r="S3447">
        <f t="shared" si="1024"/>
        <v>403.08083594405991</v>
      </c>
      <c r="T3447">
        <f t="shared" si="1007"/>
        <v>-39.688893440689036</v>
      </c>
    </row>
    <row r="3448" spans="1:20" x14ac:dyDescent="0.25">
      <c r="A3448">
        <f t="shared" si="1008"/>
        <v>2542255.5860362179</v>
      </c>
      <c r="B3448">
        <f t="shared" si="1025"/>
        <v>404612.54312064731</v>
      </c>
      <c r="C3448" t="str">
        <f t="shared" si="1009"/>
        <v>-0.0102469904536612+0.000894570305958158i</v>
      </c>
      <c r="D3448" t="str">
        <f t="shared" si="1010"/>
        <v>2.6565423090993-1.51668723166675i</v>
      </c>
      <c r="E3448" t="str">
        <f t="shared" si="1011"/>
        <v>-4.11354093370703-15.3602010683954i</v>
      </c>
      <c r="F3448" t="str">
        <f t="shared" si="1012"/>
        <v>2.74632870498159-1.03939562081102i</v>
      </c>
      <c r="G3448" t="str">
        <f t="shared" si="1013"/>
        <v>0.943784787160857-0.230336846128866i</v>
      </c>
      <c r="H3448" t="str">
        <f t="shared" si="1014"/>
        <v>0.00283170980006817-3.61876510641101i</v>
      </c>
      <c r="I3448" t="str">
        <f t="shared" si="1015"/>
        <v>-0.0254134224513328-0.0673073127128227i</v>
      </c>
      <c r="K3448" t="str">
        <f t="shared" si="1016"/>
        <v>0.0010811792302641-0.00130107926015905i</v>
      </c>
      <c r="L3448" t="str">
        <f t="shared" si="1017"/>
        <v>0.000833333333333333-0.00199266201144803i</v>
      </c>
      <c r="M3448" t="str">
        <f t="shared" si="1018"/>
        <v>0.005-0.000701161285311658i</v>
      </c>
      <c r="N3448">
        <f t="shared" si="1019"/>
        <v>4.9893169236862889</v>
      </c>
      <c r="O3448">
        <f t="shared" si="1020"/>
        <v>39.755099426249373</v>
      </c>
      <c r="P3448" s="3">
        <f t="shared" si="1021"/>
        <v>-39.755099426249373</v>
      </c>
      <c r="Q3448" s="3">
        <f t="shared" si="1022"/>
        <v>175.01068307631371</v>
      </c>
      <c r="R3448">
        <f t="shared" si="1023"/>
        <v>-4.9893169236862889</v>
      </c>
      <c r="S3448">
        <f t="shared" si="1024"/>
        <v>404.61254312064733</v>
      </c>
      <c r="T3448">
        <f t="shared" si="1007"/>
        <v>-39.755099426249373</v>
      </c>
    </row>
    <row r="3449" spans="1:20" x14ac:dyDescent="0.25">
      <c r="A3449">
        <f t="shared" si="1008"/>
        <v>2551916.157263156</v>
      </c>
      <c r="B3449">
        <f t="shared" si="1025"/>
        <v>406150.07078450581</v>
      </c>
      <c r="C3449" t="str">
        <f t="shared" si="1009"/>
        <v>-0.0101673424666414+0.000907903503231965i</v>
      </c>
      <c r="D3449" t="str">
        <f t="shared" si="1010"/>
        <v>2.65177272661895-1.51948972992814i</v>
      </c>
      <c r="E3449" t="str">
        <f t="shared" si="1011"/>
        <v>-4.10937724517585-15.2939283442172i</v>
      </c>
      <c r="F3449" t="str">
        <f t="shared" si="1012"/>
        <v>2.74515364919484-1.04025732977086i</v>
      </c>
      <c r="G3449" t="str">
        <f t="shared" si="1013"/>
        <v>0.9433809754199-0.231113198748357i</v>
      </c>
      <c r="H3449" t="str">
        <f t="shared" si="1014"/>
        <v>0.00280431274027888-3.60504298167231i</v>
      </c>
      <c r="I3449" t="str">
        <f t="shared" si="1015"/>
        <v>-0.025338421005568-0.0670233061379163i</v>
      </c>
      <c r="K3449" t="str">
        <f t="shared" si="1016"/>
        <v>0.00107888534152619-0.00129721306156496i</v>
      </c>
      <c r="L3449" t="str">
        <f t="shared" si="1017"/>
        <v>0.000833333333333333-0.00198511856091655i</v>
      </c>
      <c r="M3449" t="str">
        <f t="shared" si="1018"/>
        <v>0.005-0.000698506958867961i</v>
      </c>
      <c r="N3449">
        <f t="shared" si="1019"/>
        <v>5.1027526602037199</v>
      </c>
      <c r="O3449">
        <f t="shared" si="1020"/>
        <v>39.821358587493734</v>
      </c>
      <c r="P3449" s="3">
        <f t="shared" si="1021"/>
        <v>-39.821358587493734</v>
      </c>
      <c r="Q3449" s="3">
        <f t="shared" si="1022"/>
        <v>174.89724733979628</v>
      </c>
      <c r="R3449">
        <f t="shared" si="1023"/>
        <v>-5.1027526602037199</v>
      </c>
      <c r="S3449">
        <f t="shared" si="1024"/>
        <v>406.15007078450583</v>
      </c>
      <c r="T3449">
        <f t="shared" si="1007"/>
        <v>-39.821358587493734</v>
      </c>
    </row>
    <row r="3450" spans="1:20" x14ac:dyDescent="0.25">
      <c r="A3450">
        <f t="shared" si="1008"/>
        <v>2561613.4386607558</v>
      </c>
      <c r="B3450">
        <f t="shared" si="1025"/>
        <v>407693.44105348695</v>
      </c>
      <c r="C3450" t="str">
        <f t="shared" si="1009"/>
        <v>-0.010088210819216+0.000920985585831321i</v>
      </c>
      <c r="D3450" t="str">
        <f t="shared" si="1010"/>
        <v>2.64698411798081-1.52228322825461i</v>
      </c>
      <c r="E3450" t="str">
        <f t="shared" si="1011"/>
        <v>-4.10521960547403-15.2279032561528i</v>
      </c>
      <c r="F3450" t="str">
        <f t="shared" si="1012"/>
        <v>2.74397066262064-1.04112986921345i</v>
      </c>
      <c r="G3450" t="str">
        <f t="shared" si="1013"/>
        <v>0.942974438238054-0.231891455357201i</v>
      </c>
      <c r="H3450" t="str">
        <f t="shared" si="1014"/>
        <v>0.00277719742084954-3.59137302850911i</v>
      </c>
      <c r="I3450" t="str">
        <f t="shared" si="1015"/>
        <v>-0.0252638850229997-0.0667402961804841i</v>
      </c>
      <c r="K3450" t="str">
        <f t="shared" si="1016"/>
        <v>0.00107660269942573-0.00129335232317242i</v>
      </c>
      <c r="L3450" t="str">
        <f t="shared" si="1017"/>
        <v>0.000833333333333333-0.00197760366698201i</v>
      </c>
      <c r="M3450" t="str">
        <f t="shared" si="1018"/>
        <v>0.005-0.000695862680681374i</v>
      </c>
      <c r="N3450">
        <f t="shared" si="1019"/>
        <v>5.2162586180685651</v>
      </c>
      <c r="O3450">
        <f t="shared" si="1020"/>
        <v>39.887670925589333</v>
      </c>
      <c r="P3450" s="3">
        <f t="shared" si="1021"/>
        <v>-39.887670925589333</v>
      </c>
      <c r="Q3450" s="3">
        <f t="shared" si="1022"/>
        <v>174.78374138193143</v>
      </c>
      <c r="R3450">
        <f t="shared" si="1023"/>
        <v>-5.2162586180685651</v>
      </c>
      <c r="S3450">
        <f t="shared" si="1024"/>
        <v>407.69344105348694</v>
      </c>
      <c r="T3450">
        <f t="shared" si="1007"/>
        <v>-39.887670925589333</v>
      </c>
    </row>
    <row r="3451" spans="1:20" x14ac:dyDescent="0.25">
      <c r="A3451">
        <f t="shared" si="1008"/>
        <v>2571347.5697276667</v>
      </c>
      <c r="B3451">
        <f t="shared" si="1025"/>
        <v>409242.6761294902</v>
      </c>
      <c r="C3451" t="str">
        <f t="shared" si="1009"/>
        <v>-0.0100095930217179+0.000933818999928796i</v>
      </c>
      <c r="D3451" t="str">
        <f t="shared" si="1010"/>
        <v>2.64217650770766-1.52506758249068i</v>
      </c>
      <c r="E3451" t="str">
        <f t="shared" si="1011"/>
        <v>-4.10106784279914-15.1621246703463i</v>
      </c>
      <c r="F3451" t="str">
        <f t="shared" si="1012"/>
        <v>2.74277969907735-1.04201320978737i</v>
      </c>
      <c r="G3451" t="str">
        <f t="shared" si="1013"/>
        <v>0.942565159744849-0.232671612750709i</v>
      </c>
      <c r="H3451" t="str">
        <f t="shared" si="1014"/>
        <v>0.00275036087820304-3.57775504737927i</v>
      </c>
      <c r="I3451" t="str">
        <f t="shared" si="1015"/>
        <v>-0.0251898103606315-0.0664582789423876i</v>
      </c>
      <c r="K3451" t="str">
        <f t="shared" si="1016"/>
        <v>0.00107433128658123-0.00128949708643268i</v>
      </c>
      <c r="L3451" t="str">
        <f t="shared" si="1017"/>
        <v>0.000833333333333333-0.00197011722154016i</v>
      </c>
      <c r="M3451" t="str">
        <f t="shared" si="1018"/>
        <v>0.005-0.000693228412713063i</v>
      </c>
      <c r="N3451">
        <f t="shared" si="1019"/>
        <v>5.3298340685852565</v>
      </c>
      <c r="O3451">
        <f t="shared" si="1020"/>
        <v>39.95403644130166</v>
      </c>
      <c r="P3451" s="3">
        <f t="shared" si="1021"/>
        <v>-39.95403644130166</v>
      </c>
      <c r="Q3451" s="3">
        <f t="shared" si="1022"/>
        <v>174.67016593141474</v>
      </c>
      <c r="R3451">
        <f t="shared" si="1023"/>
        <v>-5.3298340685852565</v>
      </c>
      <c r="S3451">
        <f t="shared" si="1024"/>
        <v>409.24267612949018</v>
      </c>
      <c r="T3451">
        <f t="shared" si="1007"/>
        <v>-39.95403644130166</v>
      </c>
    </row>
    <row r="3452" spans="1:20" x14ac:dyDescent="0.25">
      <c r="A3452">
        <f t="shared" si="1008"/>
        <v>2581118.6904926319</v>
      </c>
      <c r="B3452">
        <f t="shared" si="1025"/>
        <v>410797.79829878226</v>
      </c>
      <c r="C3452" t="str">
        <f t="shared" si="1009"/>
        <v>-0.00993148659100629+0.000946406178321909i</v>
      </c>
      <c r="D3452" t="str">
        <f t="shared" si="1010"/>
        <v>2.63734992161503-1.52784264822843i</v>
      </c>
      <c r="E3452" t="str">
        <f t="shared" si="1011"/>
        <v>-4.09692178561094-15.0965914597992i</v>
      </c>
      <c r="F3452" t="str">
        <f t="shared" si="1012"/>
        <v>2.74158071222054-1.04290732191099i</v>
      </c>
      <c r="G3452" t="str">
        <f t="shared" si="1013"/>
        <v>0.942153124013869-0.233453667619029i</v>
      </c>
      <c r="H3452" t="str">
        <f t="shared" si="1014"/>
        <v>0.00272380017869709-3.56418883951257i</v>
      </c>
      <c r="I3452" t="str">
        <f t="shared" si="1015"/>
        <v>-0.0251161929036759-0.0661772505428063i</v>
      </c>
      <c r="K3452" t="str">
        <f t="shared" si="1016"/>
        <v>0.00107207108514036-0.00128564739248824i</v>
      </c>
      <c r="L3452" t="str">
        <f t="shared" si="1017"/>
        <v>0.000833333333333333-0.00196265911689595i</v>
      </c>
      <c r="M3452" t="str">
        <f t="shared" si="1018"/>
        <v>0.005-0.000690604117068201i</v>
      </c>
      <c r="N3452">
        <f t="shared" si="1019"/>
        <v>5.4434782870692402</v>
      </c>
      <c r="O3452">
        <f t="shared" si="1020"/>
        <v>40.020455135000617</v>
      </c>
      <c r="P3452" s="3">
        <f t="shared" si="1021"/>
        <v>-40.020455135000617</v>
      </c>
      <c r="Q3452" s="3">
        <f t="shared" si="1022"/>
        <v>174.55652171293076</v>
      </c>
      <c r="R3452">
        <f t="shared" si="1023"/>
        <v>-5.4434782870692402</v>
      </c>
      <c r="S3452">
        <f t="shared" si="1024"/>
        <v>410.79779829878225</v>
      </c>
      <c r="T3452">
        <f t="shared" si="1007"/>
        <v>-40.020455135000617</v>
      </c>
    </row>
    <row r="3453" spans="1:20" x14ac:dyDescent="0.25">
      <c r="A3453">
        <f t="shared" si="1008"/>
        <v>2590926.9415165042</v>
      </c>
      <c r="B3453">
        <f t="shared" si="1025"/>
        <v>412358.82993231766</v>
      </c>
      <c r="C3453" t="str">
        <f t="shared" si="1009"/>
        <v>-0.00985388905044954+0.000958749540413122i</v>
      </c>
      <c r="D3453" t="str">
        <f t="shared" si="1010"/>
        <v>2.63250438681882-1.53060828082025i</v>
      </c>
      <c r="E3453" t="str">
        <f t="shared" si="1011"/>
        <v>-4.09278126263403-15.0313025043258i</v>
      </c>
      <c r="F3453" t="str">
        <f t="shared" si="1012"/>
        <v>2.74037365554401-1.04381217576917i</v>
      </c>
      <c r="G3453" t="str">
        <f t="shared" si="1013"/>
        <v>0.94173831506311-0.234237616546115i</v>
      </c>
      <c r="H3453" t="str">
        <f t="shared" si="1014"/>
        <v>0.00269751241836216-3.55067420690744i</v>
      </c>
      <c r="I3453" t="str">
        <f t="shared" si="1015"/>
        <v>-0.0250430285653376-0.0658972071181865i</v>
      </c>
      <c r="K3453" t="str">
        <f t="shared" si="1016"/>
        <v>0.00106982207678623-0.00128180328216997i</v>
      </c>
      <c r="L3453" t="str">
        <f t="shared" si="1017"/>
        <v>0.000833333333333333-0.00195522924576206i</v>
      </c>
      <c r="M3453" t="str">
        <f t="shared" si="1018"/>
        <v>0.005-0.00068798975599542i</v>
      </c>
      <c r="N3453">
        <f t="shared" si="1019"/>
        <v>5.5571905528209413</v>
      </c>
      <c r="O3453">
        <f t="shared" si="1020"/>
        <v>40.086927006666329</v>
      </c>
      <c r="P3453" s="3">
        <f t="shared" si="1021"/>
        <v>-40.086927006666329</v>
      </c>
      <c r="Q3453" s="3">
        <f t="shared" si="1022"/>
        <v>174.44280944717906</v>
      </c>
      <c r="R3453">
        <f t="shared" si="1023"/>
        <v>-5.5571905528209413</v>
      </c>
      <c r="S3453">
        <f t="shared" si="1024"/>
        <v>412.35882993231769</v>
      </c>
      <c r="T3453">
        <f t="shared" si="1007"/>
        <v>-40.086927006666329</v>
      </c>
    </row>
    <row r="3454" spans="1:20" x14ac:dyDescent="0.25">
      <c r="A3454">
        <f t="shared" si="1008"/>
        <v>2600772.4638942666</v>
      </c>
      <c r="B3454">
        <f t="shared" si="1025"/>
        <v>413925.79348606046</v>
      </c>
      <c r="C3454" t="str">
        <f t="shared" si="1009"/>
        <v>-0.00977679792990909+0.000970851492191073i</v>
      </c>
      <c r="D3454" t="str">
        <f t="shared" si="1010"/>
        <v>2.62763993174281-1.5333643353917i</v>
      </c>
      <c r="E3454" t="str">
        <f t="shared" si="1011"/>
        <v>-4.08864610286097-14.966256690511i</v>
      </c>
      <c r="F3454" t="str">
        <f t="shared" si="1012"/>
        <v>2.7391584823809-1.04472774131002i</v>
      </c>
      <c r="G3454" t="str">
        <f t="shared" si="1013"/>
        <v>0.941320716855357-0.2350234560087i</v>
      </c>
      <c r="H3454" t="str">
        <f t="shared" si="1014"/>
        <v>0.00267149472264116-3.53721095232819i</v>
      </c>
      <c r="I3454" t="str">
        <f t="shared" si="1015"/>
        <v>-0.0249703132866033-0.0656181448222014i</v>
      </c>
      <c r="K3454" t="str">
        <f t="shared" si="1016"/>
        <v>0.00106758424274355-0.0012779647959942i</v>
      </c>
      <c r="L3454" t="str">
        <f t="shared" si="1017"/>
        <v>0.000833333333333333-0.00194782750125728i</v>
      </c>
      <c r="M3454" t="str">
        <f t="shared" si="1018"/>
        <v>0.005-0.000685385291886254i</v>
      </c>
      <c r="N3454">
        <f t="shared" si="1019"/>
        <v>5.6709701490995315</v>
      </c>
      <c r="O3454">
        <f t="shared" si="1020"/>
        <v>40.153452055894839</v>
      </c>
      <c r="P3454" s="3">
        <f t="shared" si="1021"/>
        <v>-40.153452055894839</v>
      </c>
      <c r="Q3454" s="3">
        <f t="shared" si="1022"/>
        <v>174.32902985090047</v>
      </c>
      <c r="R3454">
        <f t="shared" si="1023"/>
        <v>-5.6709701490995315</v>
      </c>
      <c r="S3454">
        <f t="shared" si="1024"/>
        <v>413.92579348606046</v>
      </c>
      <c r="T3454">
        <f t="shared" si="1007"/>
        <v>-40.153452055894839</v>
      </c>
    </row>
    <row r="3455" spans="1:20" x14ac:dyDescent="0.25">
      <c r="A3455">
        <f t="shared" si="1008"/>
        <v>2610655.3992570648</v>
      </c>
      <c r="B3455">
        <f t="shared" si="1025"/>
        <v>415498.71150130749</v>
      </c>
      <c r="C3455" t="str">
        <f t="shared" si="1009"/>
        <v>-0.00970021076572458+0.000982714426213335i</v>
      </c>
      <c r="D3455" t="str">
        <f t="shared" si="1010"/>
        <v>2.62275658612618-1.53611066685459i</v>
      </c>
      <c r="E3455" t="str">
        <f t="shared" si="1011"/>
        <v>-4.08451613555508-14.9014529116667i</v>
      </c>
      <c r="F3455" t="str">
        <f t="shared" si="1012"/>
        <v>2.73793514590487-1.04565398824161i</v>
      </c>
      <c r="G3455" t="str">
        <f t="shared" si="1013"/>
        <v>0.940900313298577-0.235811182375257i</v>
      </c>
      <c r="H3455" t="str">
        <f t="shared" si="1014"/>
        <v>0.00264574424613033-3.52379887930179i</v>
      </c>
      <c r="I3455" t="str">
        <f t="shared" si="1015"/>
        <v>-0.0248980430360293-0.0653400598257041i</v>
      </c>
      <c r="K3455" t="str">
        <f t="shared" si="1016"/>
        <v>0.00106535756378483-0.00127413197416001i</v>
      </c>
      <c r="L3455" t="str">
        <f t="shared" si="1017"/>
        <v>0.000833333333333333-0.00194045377690504i</v>
      </c>
      <c r="M3455" t="str">
        <f t="shared" si="1018"/>
        <v>0.005-0.000682790687274611i</v>
      </c>
      <c r="N3455">
        <f t="shared" si="1019"/>
        <v>5.7848163630985709</v>
      </c>
      <c r="O3455">
        <f t="shared" si="1020"/>
        <v>40.220030281903661</v>
      </c>
      <c r="P3455" s="3">
        <f t="shared" si="1021"/>
        <v>-40.220030281903661</v>
      </c>
      <c r="Q3455" s="3">
        <f t="shared" si="1022"/>
        <v>174.21518363690143</v>
      </c>
      <c r="R3455">
        <f t="shared" si="1023"/>
        <v>-5.7848163630985709</v>
      </c>
      <c r="S3455">
        <f t="shared" si="1024"/>
        <v>415.49871150130747</v>
      </c>
      <c r="T3455">
        <f t="shared" si="1007"/>
        <v>-40.220030281903661</v>
      </c>
    </row>
    <row r="3456" spans="1:20" x14ac:dyDescent="0.25">
      <c r="A3456">
        <f t="shared" si="1008"/>
        <v>2620575.889774242</v>
      </c>
      <c r="B3456">
        <f t="shared" si="1025"/>
        <v>417077.60660501249</v>
      </c>
      <c r="C3456" t="str">
        <f t="shared" si="1009"/>
        <v>-0.00962412510069911+0.000994340721589636i</v>
      </c>
      <c r="D3456" t="str">
        <f t="shared" si="1010"/>
        <v>2.61785438103067-1.53884712992012i</v>
      </c>
      <c r="E3456" t="str">
        <f t="shared" si="1011"/>
        <v>-4.08039119025268-14.836890067789i</v>
      </c>
      <c r="F3456" t="str">
        <f t="shared" si="1012"/>
        <v>2.73670359913115-1.04659088602856i</v>
      </c>
      <c r="G3456" t="str">
        <f t="shared" si="1013"/>
        <v>0.940477088246307-0.236600791904962i</v>
      </c>
      <c r="H3456" t="str">
        <f t="shared" si="1014"/>
        <v>0.00262025817232186-3.51043779211492i</v>
      </c>
      <c r="I3456" t="str">
        <f t="shared" si="1015"/>
        <v>-0.0248262138095304-0.0650629483166813i</v>
      </c>
      <c r="K3456" t="str">
        <f t="shared" si="1016"/>
        <v>0.00106314202023658-0.0012703048565465i</v>
      </c>
      <c r="L3456" t="str">
        <f t="shared" si="1017"/>
        <v>0.000833333333333333-0.00193310796663184i</v>
      </c>
      <c r="M3456" t="str">
        <f t="shared" si="1018"/>
        <v>0.005-0.000680205904836231i</v>
      </c>
      <c r="N3456">
        <f t="shared" si="1019"/>
        <v>5.8987284859171041</v>
      </c>
      <c r="O3456">
        <f t="shared" si="1020"/>
        <v>40.286661683538213</v>
      </c>
      <c r="P3456" s="3">
        <f t="shared" si="1021"/>
        <v>-40.286661683538213</v>
      </c>
      <c r="Q3456" s="3">
        <f t="shared" si="1022"/>
        <v>174.1012715140829</v>
      </c>
      <c r="R3456">
        <f t="shared" si="1023"/>
        <v>-5.8987284859171041</v>
      </c>
      <c r="S3456">
        <f t="shared" si="1024"/>
        <v>417.07760660501248</v>
      </c>
      <c r="T3456">
        <f t="shared" si="1007"/>
        <v>-40.286661683538213</v>
      </c>
    </row>
    <row r="3457" spans="1:20" x14ac:dyDescent="0.25">
      <c r="A3457">
        <f t="shared" si="1008"/>
        <v>2630534.0781553844</v>
      </c>
      <c r="B3457">
        <f t="shared" si="1025"/>
        <v>418662.50151011156</v>
      </c>
      <c r="C3457" t="str">
        <f t="shared" si="1009"/>
        <v>-0.00954853848408725+0.00100573274396745i</v>
      </c>
      <c r="D3457" t="str">
        <f t="shared" si="1010"/>
        <v>2.61293334884778-1.54157357911226i</v>
      </c>
      <c r="E3457" t="str">
        <f t="shared" si="1011"/>
        <v>-4.07627109676665-14.772567065517i</v>
      </c>
      <c r="F3457" t="str">
        <f t="shared" si="1012"/>
        <v>2.73546379491781-1.04753840388886i</v>
      </c>
      <c r="G3457" t="str">
        <f t="shared" si="1013"/>
        <v>0.940051025498071-0.237392280746649i</v>
      </c>
      <c r="H3457" t="str">
        <f t="shared" si="1014"/>
        <v>0.00259503371334828-3.49712749581107i</v>
      </c>
      <c r="I3457" t="str">
        <f t="shared" si="1015"/>
        <v>-0.0247548216301761-0.0647868065002127i</v>
      </c>
      <c r="K3457" t="str">
        <f t="shared" si="1016"/>
        <v>0.00106093759198549-0.00126648348271023i</v>
      </c>
      <c r="L3457" t="str">
        <f t="shared" si="1017"/>
        <v>0.000833333333333333-0.00192578996476573i</v>
      </c>
      <c r="M3457" t="str">
        <f t="shared" si="1018"/>
        <v>0.005-0.000677630907388157i</v>
      </c>
      <c r="N3457">
        <f t="shared" si="1019"/>
        <v>6.012705812537007</v>
      </c>
      <c r="O3457">
        <f t="shared" si="1020"/>
        <v>40.353346259276393</v>
      </c>
      <c r="P3457" s="3">
        <f t="shared" si="1021"/>
        <v>-40.353346259276393</v>
      </c>
      <c r="Q3457" s="3">
        <f t="shared" si="1022"/>
        <v>173.98729418746299</v>
      </c>
      <c r="R3457">
        <f t="shared" si="1023"/>
        <v>-6.012705812537007</v>
      </c>
      <c r="S3457">
        <f t="shared" si="1024"/>
        <v>418.66250151011155</v>
      </c>
      <c r="T3457">
        <f t="shared" si="1007"/>
        <v>-40.353346259276393</v>
      </c>
    </row>
    <row r="3458" spans="1:20" x14ac:dyDescent="0.25">
      <c r="A3458">
        <f t="shared" si="1008"/>
        <v>2640530.107652375</v>
      </c>
      <c r="B3458">
        <f t="shared" si="1025"/>
        <v>420253.41901585</v>
      </c>
      <c r="C3458" t="str">
        <f t="shared" si="1009"/>
        <v>-0.0094734484715831+0.00101689284551801i</v>
      </c>
      <c r="D3458" t="str">
        <f t="shared" si="1010"/>
        <v>2.60799352330576-1.54428986878123i</v>
      </c>
      <c r="E3458" t="str">
        <f t="shared" si="1011"/>
        <v>-4.07215568518841-14.7084828180914i</v>
      </c>
      <c r="F3458" t="str">
        <f t="shared" si="1012"/>
        <v>2.73421568596698-1.04849651079043i</v>
      </c>
      <c r="G3458" t="str">
        <f t="shared" si="1013"/>
        <v>0.939622108799799-0.238185644937762i</v>
      </c>
      <c r="H3458" t="str">
        <f t="shared" si="1014"/>
        <v>0.00257006810972787-3.48386779618746i</v>
      </c>
      <c r="I3458" t="str">
        <f t="shared" si="1015"/>
        <v>-0.0246838625479823-0.0645116305984256i</v>
      </c>
      <c r="K3458" t="str">
        <f t="shared" si="1016"/>
        <v>0.00105874425848455-0.00126266789188273i</v>
      </c>
      <c r="L3458" t="str">
        <f t="shared" si="1017"/>
        <v>0.000833333333333333-0.0019184996660348i</v>
      </c>
      <c r="M3458" t="str">
        <f t="shared" si="1018"/>
        <v>0.005-0.000675065657888182i</v>
      </c>
      <c r="N3458">
        <f t="shared" si="1019"/>
        <v>6.1267476417956175</v>
      </c>
      <c r="O3458">
        <f t="shared" si="1020"/>
        <v>40.420084007234237</v>
      </c>
      <c r="P3458" s="3">
        <f t="shared" si="1021"/>
        <v>-40.420084007234237</v>
      </c>
      <c r="Q3458" s="3">
        <f t="shared" si="1022"/>
        <v>173.87325235820438</v>
      </c>
      <c r="R3458">
        <f t="shared" si="1023"/>
        <v>-6.1267476417956175</v>
      </c>
      <c r="S3458">
        <f t="shared" si="1024"/>
        <v>420.25341901585</v>
      </c>
      <c r="T3458">
        <f t="shared" si="1007"/>
        <v>-40.420084007234237</v>
      </c>
    </row>
    <row r="3459" spans="1:20" x14ac:dyDescent="0.25">
      <c r="A3459">
        <f t="shared" si="1008"/>
        <v>2650564.1220614538</v>
      </c>
      <c r="B3459">
        <f t="shared" si="1025"/>
        <v>421850.38200811023</v>
      </c>
      <c r="C3459" t="str">
        <f t="shared" si="1009"/>
        <v>-0.0093988526253092+0.00102782336492385i</v>
      </c>
      <c r="D3459" t="str">
        <f t="shared" si="1010"/>
        <v>2.6030349394765-1.5469958531172i</v>
      </c>
      <c r="E3459" t="str">
        <f t="shared" si="1011"/>
        <v>-4.06804478589112-14.6446362453127i</v>
      </c>
      <c r="F3459" t="str">
        <f t="shared" si="1012"/>
        <v>2.73295922482608-1.04946517544784i</v>
      </c>
      <c r="G3459" t="str">
        <f t="shared" si="1013"/>
        <v>0.939190321844257-0.238980880403303i</v>
      </c>
      <c r="H3459" t="str">
        <f t="shared" si="1014"/>
        <v>0.00254535863011215-3.47065849979215i</v>
      </c>
      <c r="I3459" t="str">
        <f t="shared" si="1015"/>
        <v>-0.0246133326397091-0.0642374168504516i</v>
      </c>
      <c r="K3459" t="str">
        <f t="shared" si="1016"/>
        <v>0.00105656199875926-0.00125885812296802i</v>
      </c>
      <c r="L3459" t="str">
        <f t="shared" si="1017"/>
        <v>0.000833333333333333-0.00191123696556565i</v>
      </c>
      <c r="M3459" t="str">
        <f t="shared" si="1018"/>
        <v>0.005-0.000672510119434329i</v>
      </c>
      <c r="N3459">
        <f t="shared" si="1019"/>
        <v>6.2408532763607809</v>
      </c>
      <c r="O3459">
        <f t="shared" si="1020"/>
        <v>40.486874925171385</v>
      </c>
      <c r="P3459" s="3">
        <f t="shared" si="1021"/>
        <v>-40.486874925171385</v>
      </c>
      <c r="Q3459" s="3">
        <f t="shared" si="1022"/>
        <v>173.75914672363922</v>
      </c>
      <c r="R3459">
        <f t="shared" si="1023"/>
        <v>-6.2408532763607809</v>
      </c>
      <c r="S3459">
        <f t="shared" si="1024"/>
        <v>421.85038200811022</v>
      </c>
      <c r="T3459">
        <f t="shared" si="1007"/>
        <v>-40.486874925171385</v>
      </c>
    </row>
    <row r="3460" spans="1:20" x14ac:dyDescent="0.25">
      <c r="A3460">
        <f t="shared" si="1008"/>
        <v>2660636.2657252871</v>
      </c>
      <c r="B3460">
        <f t="shared" si="1025"/>
        <v>423453.41345974104</v>
      </c>
      <c r="C3460" t="str">
        <f t="shared" si="1009"/>
        <v>-0.00932474851380692+0.00103852662736758i</v>
      </c>
      <c r="D3460" t="str">
        <f t="shared" si="1010"/>
        <v>2.59805763378218-1.54969138616399i</v>
      </c>
      <c r="E3460" t="str">
        <f t="shared" si="1011"/>
        <v>-4.063938229532-14.5810262735009i</v>
      </c>
      <c r="F3460" t="str">
        <f t="shared" si="1012"/>
        <v>2.73169436388912-1.05044436631893i</v>
      </c>
      <c r="G3460" t="str">
        <f t="shared" si="1013"/>
        <v>0.938755648271494-0.239777982954777i</v>
      </c>
      <c r="H3460" t="str">
        <f t="shared" si="1014"/>
        <v>0.00252090257103456-3.45749941392098i</v>
      </c>
      <c r="I3460" t="str">
        <f t="shared" si="1015"/>
        <v>-0.0245432280086578-0.0639641615123825i</v>
      </c>
      <c r="K3460" t="str">
        <f t="shared" si="1016"/>
        <v>0.00105439079141375-0.00125505421454037i</v>
      </c>
      <c r="L3460" t="str">
        <f t="shared" si="1017"/>
        <v>0.000833333333333333-0.0019040017588819i</v>
      </c>
      <c r="M3460" t="str">
        <f t="shared" si="1018"/>
        <v>0.005-0.000669964255264325i</v>
      </c>
      <c r="N3460">
        <f t="shared" si="1019"/>
        <v>6.3550220227051568</v>
      </c>
      <c r="O3460">
        <f t="shared" si="1020"/>
        <v>40.553719010496138</v>
      </c>
      <c r="P3460" s="3">
        <f t="shared" si="1021"/>
        <v>-40.553719010496138</v>
      </c>
      <c r="Q3460" s="3">
        <f t="shared" si="1022"/>
        <v>173.64497797729484</v>
      </c>
      <c r="R3460">
        <f t="shared" si="1023"/>
        <v>-6.3550220227051568</v>
      </c>
      <c r="S3460">
        <f t="shared" si="1024"/>
        <v>423.45341345974106</v>
      </c>
      <c r="T3460">
        <f t="shared" si="1007"/>
        <v>-40.553719010496138</v>
      </c>
    </row>
    <row r="3461" spans="1:20" x14ac:dyDescent="0.25">
      <c r="A3461">
        <f t="shared" si="1008"/>
        <v>2670746.6835350436</v>
      </c>
      <c r="B3461">
        <f t="shared" si="1025"/>
        <v>425062.53643088805</v>
      </c>
      <c r="C3461" t="str">
        <f t="shared" si="1009"/>
        <v>-0.00925113371202796+0.00104900494452176i</v>
      </c>
      <c r="D3461" t="str">
        <f t="shared" si="1010"/>
        <v>2.59306164400189-1.55237632183316i</v>
      </c>
      <c r="E3461" t="str">
        <f t="shared" si="1011"/>
        <v>-4.05983584705529-14.517651835456i</v>
      </c>
      <c r="F3461" t="str">
        <f t="shared" si="1012"/>
        <v>2.73042105539804-1.05143405160147i</v>
      </c>
      <c r="G3461" t="str">
        <f t="shared" si="1013"/>
        <v>0.938318071669295-0.24057694828913i</v>
      </c>
      <c r="H3461" t="str">
        <f t="shared" si="1014"/>
        <v>0.00249669725666099-3.44439034661485i</v>
      </c>
      <c r="I3461" t="str">
        <f t="shared" si="1015"/>
        <v>-0.0244735447844729-0.0636918608572315i</v>
      </c>
      <c r="K3461" t="str">
        <f t="shared" si="1016"/>
        <v>0.00105223061463691-0.00125125620484193i</v>
      </c>
      <c r="L3461" t="str">
        <f t="shared" si="1017"/>
        <v>0.000833333333333333-0.00189679394190267i</v>
      </c>
      <c r="M3461" t="str">
        <f t="shared" si="1018"/>
        <v>0.005-0.000667428028755057i</v>
      </c>
      <c r="N3461">
        <f t="shared" si="1019"/>
        <v>6.4692531910809237</v>
      </c>
      <c r="O3461">
        <f t="shared" si="1020"/>
        <v>40.620616260270182</v>
      </c>
      <c r="P3461" s="3">
        <f t="shared" si="1021"/>
        <v>-40.620616260270182</v>
      </c>
      <c r="Q3461" s="3">
        <f t="shared" si="1022"/>
        <v>173.53074680891908</v>
      </c>
      <c r="R3461">
        <f t="shared" si="1023"/>
        <v>-6.4692531910809237</v>
      </c>
      <c r="S3461">
        <f t="shared" si="1024"/>
        <v>425.06253643088803</v>
      </c>
      <c r="T3461">
        <f t="shared" si="1007"/>
        <v>-40.620616260270182</v>
      </c>
    </row>
    <row r="3462" spans="1:20" x14ac:dyDescent="0.25">
      <c r="A3462">
        <f t="shared" si="1008"/>
        <v>2680895.5209324765</v>
      </c>
      <c r="B3462">
        <f t="shared" si="1025"/>
        <v>426677.77406932542</v>
      </c>
      <c r="C3462" t="str">
        <f t="shared" si="1009"/>
        <v>-0.0091780058013256+0.00105926061454024i</v>
      </c>
      <c r="D3462" t="str">
        <f t="shared" si="1010"/>
        <v>2.58804700927797-1.55505051391797i</v>
      </c>
      <c r="E3462" t="str">
        <f t="shared" si="1011"/>
        <v>-4.05573746969443-14.4545118704171i</v>
      </c>
      <c r="F3462" t="str">
        <f t="shared" si="1012"/>
        <v>2.72913925144405-1.05243419922972i</v>
      </c>
      <c r="G3462" t="str">
        <f t="shared" si="1013"/>
        <v>0.937877575573652-0.241377771987688i</v>
      </c>
      <c r="H3462" t="str">
        <f t="shared" si="1014"/>
        <v>0.00247274003854137-3.43133110665648i</v>
      </c>
      <c r="I3462" t="str">
        <f t="shared" si="1015"/>
        <v>-0.02440427912294-0.0634205111748849i</v>
      </c>
      <c r="K3462" t="str">
        <f t="shared" si="1016"/>
        <v>0.00105008144620847-0.00124746413178067i</v>
      </c>
      <c r="L3462" t="str">
        <f t="shared" si="1017"/>
        <v>0.000833333333333333-0.00188961341094109i</v>
      </c>
      <c r="M3462" t="str">
        <f t="shared" si="1018"/>
        <v>0.005-0.000664901403422053i</v>
      </c>
      <c r="N3462">
        <f t="shared" si="1019"/>
        <v>6.5835460954955352</v>
      </c>
      <c r="O3462">
        <f t="shared" si="1020"/>
        <v>40.687566671214356</v>
      </c>
      <c r="P3462" s="3">
        <f t="shared" si="1021"/>
        <v>-40.687566671214356</v>
      </c>
      <c r="Q3462" s="3">
        <f t="shared" si="1022"/>
        <v>173.41645390450446</v>
      </c>
      <c r="R3462">
        <f t="shared" si="1023"/>
        <v>-6.5835460954955352</v>
      </c>
      <c r="S3462">
        <f t="shared" si="1024"/>
        <v>426.67777406932544</v>
      </c>
      <c r="T3462">
        <f t="shared" si="1007"/>
        <v>-40.687566671214356</v>
      </c>
    </row>
    <row r="3463" spans="1:20" x14ac:dyDescent="0.25">
      <c r="A3463">
        <f t="shared" si="1008"/>
        <v>2691082.9239120199</v>
      </c>
      <c r="B3463">
        <f t="shared" si="1025"/>
        <v>428299.14961078885</v>
      </c>
      <c r="C3463" t="str">
        <f t="shared" si="1009"/>
        <v>-0.00910536236944886+0.00106929592205055i</v>
      </c>
      <c r="D3463" t="str">
        <f t="shared" si="1010"/>
        <v>2.58301377012231-1.55771381610777i</v>
      </c>
      <c r="E3463" t="str">
        <f t="shared" si="1011"/>
        <v>-4.05164292897527-14.3916053240243i</v>
      </c>
      <c r="F3463" t="str">
        <f t="shared" si="1012"/>
        <v>2.72784890396906-1.05344477687117i</v>
      </c>
      <c r="G3463" t="str">
        <f t="shared" si="1013"/>
        <v>0.937434143469242-0.242180449515088i</v>
      </c>
      <c r="H3463" t="str">
        <f t="shared" si="1014"/>
        <v>0.0024490282953636-3.41832150356781i</v>
      </c>
      <c r="I3463" t="str">
        <f t="shared" si="1015"/>
        <v>-0.0243354272057944-0.0631501087720667i</v>
      </c>
      <c r="K3463" t="str">
        <f t="shared" si="1016"/>
        <v>0.00104794326350517-0.00124367803292823i</v>
      </c>
      <c r="L3463" t="str">
        <f t="shared" si="1017"/>
        <v>0.000833333333333333-0.00188246006270282i</v>
      </c>
      <c r="M3463" t="str">
        <f t="shared" si="1018"/>
        <v>0.005-0.000662384342918963i</v>
      </c>
      <c r="N3463">
        <f t="shared" si="1019"/>
        <v>6.6979000536866238</v>
      </c>
      <c r="O3463">
        <f t="shared" si="1020"/>
        <v>40.7545702397124</v>
      </c>
      <c r="P3463" s="3">
        <f t="shared" si="1021"/>
        <v>-40.7545702397124</v>
      </c>
      <c r="Q3463" s="3">
        <f t="shared" si="1022"/>
        <v>173.30209994631338</v>
      </c>
      <c r="R3463">
        <f t="shared" si="1023"/>
        <v>-6.6979000536866238</v>
      </c>
      <c r="S3463">
        <f t="shared" si="1024"/>
        <v>428.29914961078885</v>
      </c>
      <c r="T3463">
        <f t="shared" si="1007"/>
        <v>-40.7545702397124</v>
      </c>
    </row>
    <row r="3464" spans="1:20" x14ac:dyDescent="0.25">
      <c r="A3464">
        <f t="shared" si="1008"/>
        <v>2701309.0390228857</v>
      </c>
      <c r="B3464">
        <f t="shared" si="1025"/>
        <v>429926.68637930986</v>
      </c>
      <c r="C3464" t="str">
        <f t="shared" si="1009"/>
        <v>-0.00903320101053517+0.00107911313814727i</v>
      </c>
      <c r="D3464" t="str">
        <f t="shared" si="1010"/>
        <v>2.57796196842245-1.56036608200223i</v>
      </c>
      <c r="E3464" t="str">
        <f t="shared" si="1011"/>
        <v>-4.04755205671816-14.3289311482788i</v>
      </c>
      <c r="F3464" t="str">
        <f t="shared" si="1012"/>
        <v>2.72654996476706-1.05446575192303i</v>
      </c>
      <c r="G3464" t="str">
        <f t="shared" si="1013"/>
        <v>0.936987758789919-0.242984976218208i</v>
      </c>
      <c r="H3464" t="str">
        <f t="shared" si="1014"/>
        <v>0.00242555943270811-3.40536134760686i</v>
      </c>
      <c r="I3464" t="str">
        <f t="shared" si="1015"/>
        <v>-0.0242669852405219-0.0628806499722911i</v>
      </c>
      <c r="K3464" t="str">
        <f t="shared" si="1016"/>
        <v>0.00104581604350674-0.00123989794551793i</v>
      </c>
      <c r="L3464" t="str">
        <f t="shared" si="1017"/>
        <v>0.000833333333333333-0.00187533379428454i</v>
      </c>
      <c r="M3464" t="str">
        <f t="shared" si="1018"/>
        <v>0.005-0.00065987681103702i</v>
      </c>
      <c r="N3464">
        <f t="shared" si="1019"/>
        <v>6.8123143870968477</v>
      </c>
      <c r="O3464">
        <f t="shared" si="1020"/>
        <v>40.821626961816833</v>
      </c>
      <c r="P3464" s="3">
        <f t="shared" si="1021"/>
        <v>-40.821626961816833</v>
      </c>
      <c r="Q3464" s="3">
        <f t="shared" si="1022"/>
        <v>173.18768561290315</v>
      </c>
      <c r="R3464">
        <f t="shared" si="1023"/>
        <v>-6.8123143870968477</v>
      </c>
      <c r="S3464">
        <f t="shared" si="1024"/>
        <v>429.92668637930984</v>
      </c>
      <c r="T3464">
        <f t="shared" si="1007"/>
        <v>-40.821626961816833</v>
      </c>
    </row>
    <row r="3465" spans="1:20" x14ac:dyDescent="0.25">
      <c r="A3465">
        <f t="shared" si="1008"/>
        <v>2711574.0133711724</v>
      </c>
      <c r="B3465">
        <f t="shared" si="1025"/>
        <v>431560.40778755123</v>
      </c>
      <c r="C3465" t="str">
        <f t="shared" si="1009"/>
        <v>-0.00896151932510608+0.00108871452038679i</v>
      </c>
      <c r="D3465" t="str">
        <f t="shared" si="1010"/>
        <v>2.57289164744748-1.56300716512601i</v>
      </c>
      <c r="E3465" t="str">
        <f t="shared" si="1011"/>
        <v>-4.04346468504078-14.2664883015053i</v>
      </c>
      <c r="F3465" t="str">
        <f t="shared" si="1012"/>
        <v>2.72524238548566-1.05549709150891i</v>
      </c>
      <c r="G3465" t="str">
        <f t="shared" si="1013"/>
        <v>0.936538404919219-0.243791347325093i</v>
      </c>
      <c r="H3465" t="str">
        <f t="shared" si="1014"/>
        <v>0.00240233088280477-3.39245044976494i</v>
      </c>
      <c r="I3465" t="str">
        <f t="shared" si="1015"/>
        <v>-0.024198949460169-0.0626121311158251i</v>
      </c>
      <c r="K3465" t="str">
        <f t="shared" si="1016"/>
        <v>0.00104369976280207-0.00123612390644283i</v>
      </c>
      <c r="L3465" t="str">
        <f t="shared" si="1017"/>
        <v>0.000833333333333333-0.00186823450317249i</v>
      </c>
      <c r="M3465" t="str">
        <f t="shared" si="1018"/>
        <v>0.005-0.000657378771704542i</v>
      </c>
      <c r="N3465">
        <f t="shared" si="1019"/>
        <v>6.9267884208487089</v>
      </c>
      <c r="O3465">
        <f t="shared" si="1020"/>
        <v>40.888736833252672</v>
      </c>
      <c r="P3465" s="3">
        <f t="shared" si="1021"/>
        <v>-40.888736833252672</v>
      </c>
      <c r="Q3465" s="3">
        <f t="shared" si="1022"/>
        <v>173.07321157915129</v>
      </c>
      <c r="R3465">
        <f t="shared" si="1023"/>
        <v>-6.9267884208487089</v>
      </c>
      <c r="S3465">
        <f t="shared" si="1024"/>
        <v>431.56040778755124</v>
      </c>
      <c r="T3465">
        <f t="shared" si="1007"/>
        <v>-40.888736833252672</v>
      </c>
    </row>
    <row r="3466" spans="1:20" x14ac:dyDescent="0.25">
      <c r="A3466">
        <f t="shared" si="1008"/>
        <v>2721877.9946219833</v>
      </c>
      <c r="B3466">
        <f t="shared" si="1025"/>
        <v>433200.33733714395</v>
      </c>
      <c r="C3466" t="str">
        <f t="shared" si="1009"/>
        <v>-0.00889031492006214+0.00109810231278362i</v>
      </c>
      <c r="D3466" t="str">
        <f t="shared" si="1010"/>
        <v>2.56780285185381-1.56563691894337i</v>
      </c>
      <c r="E3466" t="str">
        <f t="shared" si="1011"/>
        <v>-4.03938064636068-14.2042757483136i</v>
      </c>
      <c r="F3466" t="str">
        <f t="shared" si="1012"/>
        <v>2.72392611762751-1.05653876247534i</v>
      </c>
      <c r="G3466" t="str">
        <f t="shared" si="1013"/>
        <v>0.936086065190878-0.244599557943871i</v>
      </c>
      <c r="H3466" t="str">
        <f t="shared" si="1014"/>
        <v>0.00237934010429086-3.37958862176382i</v>
      </c>
      <c r="I3466" t="str">
        <f t="shared" si="1015"/>
        <v>-0.0241313161231497-0.0623445485596461i</v>
      </c>
      <c r="K3466" t="str">
        <f t="shared" si="1016"/>
        <v>0.00104159439759514-0.00123235595225392i</v>
      </c>
      <c r="L3466" t="str">
        <f t="shared" si="1017"/>
        <v>0.000833333333333333-0.00186116208724097i</v>
      </c>
      <c r="M3466" t="str">
        <f t="shared" si="1018"/>
        <v>0.005-0.000654890188986396i</v>
      </c>
      <c r="N3466">
        <f t="shared" si="1019"/>
        <v>7.041321483723209</v>
      </c>
      <c r="O3466">
        <f t="shared" si="1020"/>
        <v>40.955899849422565</v>
      </c>
      <c r="P3466" s="3">
        <f t="shared" si="1021"/>
        <v>-40.955899849422565</v>
      </c>
      <c r="Q3466" s="3">
        <f t="shared" si="1022"/>
        <v>172.95867851627679</v>
      </c>
      <c r="R3466">
        <f t="shared" si="1023"/>
        <v>-7.041321483723209</v>
      </c>
      <c r="S3466">
        <f t="shared" si="1024"/>
        <v>433.20033733714394</v>
      </c>
      <c r="T3466">
        <f t="shared" si="1007"/>
        <v>-40.955899849422565</v>
      </c>
    </row>
    <row r="3467" spans="1:20" x14ac:dyDescent="0.25">
      <c r="A3467">
        <f t="shared" si="1008"/>
        <v>2732221.131001547</v>
      </c>
      <c r="B3467">
        <f t="shared" si="1025"/>
        <v>434846.49861902511</v>
      </c>
      <c r="C3467" t="str">
        <f t="shared" si="1009"/>
        <v>-0.00881958540867947+0.0011072787458069i</v>
      </c>
      <c r="D3467" t="str">
        <f t="shared" si="1010"/>
        <v>2.56269562769078-1.56825519687295i</v>
      </c>
      <c r="E3467" t="str">
        <f t="shared" si="1011"/>
        <v>-4.03529977339792-14.1422924595608i</v>
      </c>
      <c r="F3467" t="str">
        <f t="shared" si="1012"/>
        <v>2.72260111255192-1.05759073138842i</v>
      </c>
      <c r="G3467" t="str">
        <f t="shared" si="1013"/>
        <v>0.935630722889359-0.245409603061686i</v>
      </c>
      <c r="H3467" t="str">
        <f t="shared" si="1014"/>
        <v>0.00235658458197086-3.36677567605277i</v>
      </c>
      <c r="I3467" t="str">
        <f t="shared" si="1015"/>
        <v>-0.0240640815130577-0.0620778986774016i</v>
      </c>
      <c r="K3467" t="str">
        <f t="shared" si="1016"/>
        <v>0.00103949992371116-0.00122859411915832i</v>
      </c>
      <c r="L3467" t="str">
        <f t="shared" si="1017"/>
        <v>0.000833333333333333-0.00185411644475092i</v>
      </c>
      <c r="M3467" t="str">
        <f t="shared" si="1018"/>
        <v>0.005-0.000652411027083477i</v>
      </c>
      <c r="N3467">
        <f t="shared" si="1019"/>
        <v>7.1559129081320805</v>
      </c>
      <c r="O3467">
        <f t="shared" si="1020"/>
        <v>41.023116005411012</v>
      </c>
      <c r="P3467" s="3">
        <f t="shared" si="1021"/>
        <v>-41.023116005411012</v>
      </c>
      <c r="Q3467" s="3">
        <f t="shared" si="1022"/>
        <v>172.84408709186792</v>
      </c>
      <c r="R3467">
        <f t="shared" si="1023"/>
        <v>-7.1559129081320805</v>
      </c>
      <c r="S3467">
        <f t="shared" si="1024"/>
        <v>434.84649861902511</v>
      </c>
      <c r="T3467">
        <f t="shared" si="1007"/>
        <v>-41.023116005411012</v>
      </c>
    </row>
    <row r="3468" spans="1:20" x14ac:dyDescent="0.25">
      <c r="A3468">
        <f t="shared" si="1008"/>
        <v>2742603.5712993527</v>
      </c>
      <c r="B3468">
        <f t="shared" si="1025"/>
        <v>436498.9153137774</v>
      </c>
      <c r="C3468" t="str">
        <f t="shared" si="1009"/>
        <v>-0.00874932841060653+0.001116246036379i</v>
      </c>
      <c r="D3468" t="str">
        <f t="shared" si="1010"/>
        <v>2.55757002240609-1.57086185230281i</v>
      </c>
      <c r="E3468" t="str">
        <f t="shared" si="1011"/>
        <v>-4.03122189917739-14.0805374123141i</v>
      </c>
      <c r="F3468" t="str">
        <f t="shared" si="1012"/>
        <v>2.72126732147639-1.05865296453037i</v>
      </c>
      <c r="G3468" t="str">
        <f t="shared" si="1013"/>
        <v>0.935172361250399-0.246221477543596i</v>
      </c>
      <c r="H3468" t="str">
        <f t="shared" si="1014"/>
        <v>0.00233406182657751-3.35401142580566i</v>
      </c>
      <c r="I3468" t="str">
        <f t="shared" si="1015"/>
        <v>-0.0239972419384776-0.0618121778593672i</v>
      </c>
      <c r="K3468" t="str">
        <f t="shared" si="1016"/>
        <v>0.00103741631660248-0.0012248384430176i</v>
      </c>
      <c r="L3468" t="str">
        <f t="shared" si="1017"/>
        <v>0.000833333333333333-0.00184709747434839i</v>
      </c>
      <c r="M3468" t="str">
        <f t="shared" si="1018"/>
        <v>0.005-0.000649941250332214i</v>
      </c>
      <c r="N3468">
        <f t="shared" si="1019"/>
        <v>7.27056203009667</v>
      </c>
      <c r="O3468">
        <f t="shared" si="1020"/>
        <v>41.090385295989051</v>
      </c>
      <c r="P3468" s="3">
        <f t="shared" si="1021"/>
        <v>-41.090385295989051</v>
      </c>
      <c r="Q3468" s="3">
        <f t="shared" si="1022"/>
        <v>172.72943796990333</v>
      </c>
      <c r="R3468">
        <f t="shared" si="1023"/>
        <v>-7.27056203009667</v>
      </c>
      <c r="S3468">
        <f t="shared" si="1024"/>
        <v>436.49891531377739</v>
      </c>
      <c r="T3468">
        <f t="shared" si="1007"/>
        <v>-41.090385295989051</v>
      </c>
    </row>
    <row r="3469" spans="1:20" x14ac:dyDescent="0.25">
      <c r="A3469">
        <f t="shared" si="1008"/>
        <v>2753025.4648702904</v>
      </c>
      <c r="B3469">
        <f t="shared" si="1025"/>
        <v>438157.61119196977</v>
      </c>
      <c r="C3469" t="str">
        <f t="shared" si="1009"/>
        <v>-0.0086795415518622+0.00112500638787483i</v>
      </c>
      <c r="D3469" t="str">
        <f t="shared" si="1010"/>
        <v>2.55242608485101-1.57345673860544i</v>
      </c>
      <c r="E3469" t="str">
        <f t="shared" si="1011"/>
        <v>-4.02714685703159-14.0190095898145i</v>
      </c>
      <c r="F3469" t="str">
        <f t="shared" si="1012"/>
        <v>2.71992469547824-1.05972542789604i</v>
      </c>
      <c r="G3469" t="str">
        <f t="shared" si="1013"/>
        <v>0.934710963461561-0.2470351761315i</v>
      </c>
      <c r="H3469" t="str">
        <f t="shared" si="1014"/>
        <v>0.00231176937453484-3.34129568491829i</v>
      </c>
      <c r="I3469" t="str">
        <f t="shared" si="1015"/>
        <v>-0.0239307937327992-0.0615473825124093i</v>
      </c>
      <c r="K3469" t="str">
        <f t="shared" si="1016"/>
        <v>0.0010353435513546-0.00122108895934617i</v>
      </c>
      <c r="L3469" t="str">
        <f t="shared" si="1017"/>
        <v>0.000833333333333333-0.00184010507506315i</v>
      </c>
      <c r="M3469" t="str">
        <f t="shared" si="1018"/>
        <v>0.005-0.000647480823204041i</v>
      </c>
      <c r="N3469">
        <f t="shared" si="1019"/>
        <v>7.385268189223666</v>
      </c>
      <c r="O3469">
        <f t="shared" si="1020"/>
        <v>41.157707715618159</v>
      </c>
      <c r="P3469" s="3">
        <f t="shared" si="1021"/>
        <v>-41.157707715618159</v>
      </c>
      <c r="Q3469" s="3">
        <f t="shared" si="1022"/>
        <v>172.61473181077633</v>
      </c>
      <c r="R3469">
        <f t="shared" si="1023"/>
        <v>-7.385268189223666</v>
      </c>
      <c r="S3469">
        <f t="shared" si="1024"/>
        <v>438.15761119196975</v>
      </c>
      <c r="T3469">
        <f t="shared" si="1007"/>
        <v>-41.157707715618159</v>
      </c>
    </row>
    <row r="3470" spans="1:20" x14ac:dyDescent="0.25">
      <c r="A3470">
        <f t="shared" si="1008"/>
        <v>2763486.9616367975</v>
      </c>
      <c r="B3470">
        <f t="shared" si="1025"/>
        <v>439822.61011449929</v>
      </c>
      <c r="C3470" t="str">
        <f t="shared" si="1009"/>
        <v>-0.00861022246483422+0.00113356199012213i</v>
      </c>
      <c r="D3470" t="str">
        <f t="shared" si="1010"/>
        <v>2.54726386528554-1.57603970915298i</v>
      </c>
      <c r="E3470" t="str">
        <f t="shared" si="1011"/>
        <v>-4.0230744806033-13.9577079814398i</v>
      </c>
      <c r="F3470" t="str">
        <f t="shared" si="1012"/>
        <v>2.71857318549626-1.06080808718957i</v>
      </c>
      <c r="G3470" t="str">
        <f t="shared" si="1013"/>
        <v>0.934246512662802-0.247850693443037i</v>
      </c>
      <c r="H3470" t="str">
        <f t="shared" si="1014"/>
        <v>0.00228970478772236-3.32862826800541i</v>
      </c>
      <c r="I3470" t="str">
        <f t="shared" si="1015"/>
        <v>-0.0238647332540342-0.0612835090599435i</v>
      </c>
      <c r="K3470" t="str">
        <f t="shared" si="1016"/>
        <v>0.00103328160269216-0.00121734570330974i</v>
      </c>
      <c r="L3470" t="str">
        <f t="shared" si="1017"/>
        <v>0.000833333333333333-0.00183313914630718i</v>
      </c>
      <c r="M3470" t="str">
        <f t="shared" si="1018"/>
        <v>0.005-0.000645029710304883i</v>
      </c>
      <c r="N3470">
        <f t="shared" si="1019"/>
        <v>7.5000307286807697</v>
      </c>
      <c r="O3470">
        <f t="shared" si="1020"/>
        <v>41.225083258454575</v>
      </c>
      <c r="P3470" s="3">
        <f t="shared" si="1021"/>
        <v>-41.225083258454575</v>
      </c>
      <c r="Q3470" s="3">
        <f t="shared" si="1022"/>
        <v>172.49996927131923</v>
      </c>
      <c r="R3470">
        <f t="shared" si="1023"/>
        <v>-7.5000307286807697</v>
      </c>
      <c r="S3470">
        <f t="shared" si="1024"/>
        <v>439.8226101144993</v>
      </c>
      <c r="T3470">
        <f t="shared" si="1007"/>
        <v>-41.225083258454575</v>
      </c>
    </row>
    <row r="3471" spans="1:20" x14ac:dyDescent="0.25">
      <c r="A3471">
        <f t="shared" si="1008"/>
        <v>2773988.2120910175</v>
      </c>
      <c r="B3471">
        <f t="shared" si="1025"/>
        <v>441493.93603293441</v>
      </c>
      <c r="C3471" t="str">
        <f t="shared" si="1009"/>
        <v>-0.00854136878827845+0.00114191501940336i</v>
      </c>
      <c r="D3471" t="str">
        <f t="shared" si="1010"/>
        <v>2.54208341538322-1.57861061733262i</v>
      </c>
      <c r="E3471" t="str">
        <f t="shared" si="1011"/>
        <v>-4.01900460384781-13.8966315826692i</v>
      </c>
      <c r="F3471" t="str">
        <f t="shared" si="1012"/>
        <v>2.71721274233243-1.06190090782086i</v>
      </c>
      <c r="G3471" t="str">
        <f t="shared" si="1013"/>
        <v>0.933778991947059-0.2486680239705i</v>
      </c>
      <c r="H3471" t="str">
        <f t="shared" si="1014"/>
        <v>0.00226786565324105-3.31600899039796i</v>
      </c>
      <c r="I3471" t="str">
        <f t="shared" si="1015"/>
        <v>-0.023799056884633-0.0610205539418964i</v>
      </c>
      <c r="K3471" t="str">
        <f t="shared" si="1016"/>
        <v>0.00103123044498483-0.00121360870972389i</v>
      </c>
      <c r="L3471" t="str">
        <f t="shared" si="1017"/>
        <v>0.000833333333333333-0.00182619958787327i</v>
      </c>
      <c r="M3471" t="str">
        <f t="shared" si="1018"/>
        <v>0.005-0.000642587876374658i</v>
      </c>
      <c r="N3471">
        <f t="shared" si="1019"/>
        <v>7.6148489951752367</v>
      </c>
      <c r="O3471">
        <f t="shared" si="1020"/>
        <v>41.292511918353263</v>
      </c>
      <c r="P3471" s="3">
        <f t="shared" si="1021"/>
        <v>-41.292511918353263</v>
      </c>
      <c r="Q3471" s="3">
        <f t="shared" si="1022"/>
        <v>172.38515100482476</v>
      </c>
      <c r="R3471">
        <f t="shared" si="1023"/>
        <v>-7.6148489951752367</v>
      </c>
      <c r="S3471">
        <f t="shared" si="1024"/>
        <v>441.49393603293441</v>
      </c>
      <c r="T3471">
        <f t="shared" si="1007"/>
        <v>-41.292511918353263</v>
      </c>
    </row>
    <row r="3472" spans="1:20" x14ac:dyDescent="0.25">
      <c r="A3472">
        <f t="shared" si="1008"/>
        <v>2784529.3672969635</v>
      </c>
      <c r="B3472">
        <f t="shared" si="1025"/>
        <v>443171.61298985954</v>
      </c>
      <c r="C3472" t="str">
        <f t="shared" si="1009"/>
        <v>-0.00847297816731798+0.00115006763845803i</v>
      </c>
      <c r="D3472" t="str">
        <f t="shared" si="1010"/>
        <v>2.53688478823591-1.58116931656203i</v>
      </c>
      <c r="E3472" t="str">
        <f t="shared" si="1011"/>
        <v>-4.01493706103571-13.8357793950465i</v>
      </c>
      <c r="F3472" t="str">
        <f t="shared" si="1012"/>
        <v>2.71584331665361-1.06300385490214i</v>
      </c>
      <c r="G3472" t="str">
        <f t="shared" si="1013"/>
        <v>0.933308384360839-0.249487162079734i</v>
      </c>
      <c r="H3472" t="str">
        <f t="shared" si="1014"/>
        <v>0.00224624958318075-3.3034376681402i</v>
      </c>
      <c r="I3472" t="str">
        <f t="shared" si="1015"/>
        <v>-0.0237337610313034-0.0607585136146646i</v>
      </c>
      <c r="K3472" t="str">
        <f t="shared" si="1016"/>
        <v>0.00102919005225325-0.0012098780130526i</v>
      </c>
      <c r="L3472" t="str">
        <f t="shared" si="1017"/>
        <v>0.000833333333333333-0.00181928629993352i</v>
      </c>
      <c r="M3472" t="str">
        <f t="shared" si="1018"/>
        <v>0.005-0.000640155286286766i</v>
      </c>
      <c r="N3472">
        <f t="shared" si="1019"/>
        <v>7.7297223389294061</v>
      </c>
      <c r="O3472">
        <f t="shared" si="1020"/>
        <v>41.359993688872684</v>
      </c>
      <c r="P3472" s="3">
        <f t="shared" si="1021"/>
        <v>-41.359993688872684</v>
      </c>
      <c r="Q3472" s="3">
        <f t="shared" si="1022"/>
        <v>172.27027766107059</v>
      </c>
      <c r="R3472">
        <f t="shared" si="1023"/>
        <v>-7.7297223389294061</v>
      </c>
      <c r="S3472">
        <f t="shared" si="1024"/>
        <v>443.17161298985951</v>
      </c>
      <c r="T3472">
        <f t="shared" si="1007"/>
        <v>-41.359993688872684</v>
      </c>
    </row>
    <row r="3473" spans="1:20" x14ac:dyDescent="0.25">
      <c r="A3473">
        <f t="shared" si="1008"/>
        <v>2795110.578892692</v>
      </c>
      <c r="B3473">
        <f t="shared" si="1025"/>
        <v>444855.66511922103</v>
      </c>
      <c r="C3473" t="str">
        <f t="shared" si="1009"/>
        <v>-0.00840504825344479+0.00115802199648682i</v>
      </c>
      <c r="D3473" t="str">
        <f t="shared" si="1010"/>
        <v>2.53166803835827-1.58371566030498i</v>
      </c>
      <c r="E3473" t="str">
        <f t="shared" si="1011"/>
        <v>-4.01087168675549-13.7751504261465i</v>
      </c>
      <c r="F3473" t="str">
        <f t="shared" si="1012"/>
        <v>2.71446485899334-1.0641168932445i</v>
      </c>
      <c r="G3473" t="str">
        <f t="shared" si="1013"/>
        <v>0.93283467290483-0.250308102009042i</v>
      </c>
      <c r="H3473" t="str">
        <f t="shared" si="1014"/>
        <v>0.00222485421438933-3.29091411798703i</v>
      </c>
      <c r="I3473" t="str">
        <f t="shared" si="1015"/>
        <v>-0.023668842124833-0.0604973845510789i</v>
      </c>
      <c r="K3473" t="str">
        <f t="shared" si="1016"/>
        <v>0.00102716039817492-0.00120615364740705i</v>
      </c>
      <c r="L3473" t="str">
        <f t="shared" si="1017"/>
        <v>0.000833333333333333-0.00181239918303798i</v>
      </c>
      <c r="M3473" t="str">
        <f t="shared" si="1018"/>
        <v>0.005-0.000637731905047587i</v>
      </c>
      <c r="N3473">
        <f t="shared" si="1019"/>
        <v>7.8446501136594691</v>
      </c>
      <c r="O3473">
        <f t="shared" si="1020"/>
        <v>41.42752856327747</v>
      </c>
      <c r="P3473" s="3">
        <f t="shared" si="1021"/>
        <v>-41.42752856327747</v>
      </c>
      <c r="Q3473" s="3">
        <f t="shared" si="1022"/>
        <v>172.15534988634053</v>
      </c>
      <c r="R3473">
        <f t="shared" si="1023"/>
        <v>-7.8446501136594691</v>
      </c>
      <c r="S3473">
        <f t="shared" si="1024"/>
        <v>444.85566511922104</v>
      </c>
      <c r="T3473">
        <f t="shared" si="1007"/>
        <v>-41.42752856327747</v>
      </c>
    </row>
    <row r="3474" spans="1:20" x14ac:dyDescent="0.25">
      <c r="A3474">
        <f t="shared" si="1008"/>
        <v>2805731.9990924839</v>
      </c>
      <c r="B3474">
        <f t="shared" si="1025"/>
        <v>446546.11664667405</v>
      </c>
      <c r="C3474" t="str">
        <f t="shared" si="1009"/>
        <v>-0.00833757670451936+0.00116578022915627i</v>
      </c>
      <c r="D3474" t="str">
        <f t="shared" si="1010"/>
        <v>2.52643322169213-1.58624950208709i</v>
      </c>
      <c r="E3474" t="str">
        <f t="shared" si="1011"/>
        <v>-4.0068083159158-13.7147436895381i</v>
      </c>
      <c r="F3474" t="str">
        <f t="shared" si="1012"/>
        <v>2.71307731975362-1.06523998735442i</v>
      </c>
      <c r="G3474" t="str">
        <f t="shared" si="1013"/>
        <v>0.932357840534524-0.251130837868078i</v>
      </c>
      <c r="H3474" t="str">
        <f t="shared" si="1014"/>
        <v>0.00220367720824293-3.27843815740099i</v>
      </c>
      <c r="I3474" t="str">
        <f t="shared" si="1015"/>
        <v>-0.0236042966199097-0.0602371632403611i</v>
      </c>
      <c r="K3474" t="str">
        <f t="shared" si="1016"/>
        <v>0.00102514145609004-0.0012024356465443i</v>
      </c>
      <c r="L3474" t="str">
        <f t="shared" si="1017"/>
        <v>0.000833333333333333-0.00180553813811315i</v>
      </c>
      <c r="M3474" t="str">
        <f t="shared" si="1018"/>
        <v>0.005-0.000635317697795964i</v>
      </c>
      <c r="N3474">
        <f t="shared" si="1019"/>
        <v>7.9596316765528741</v>
      </c>
      <c r="O3474">
        <f t="shared" si="1020"/>
        <v>41.495116534543769</v>
      </c>
      <c r="P3474" s="3">
        <f t="shared" si="1021"/>
        <v>-41.495116534543769</v>
      </c>
      <c r="Q3474" s="3">
        <f t="shared" si="1022"/>
        <v>172.04036832344713</v>
      </c>
      <c r="R3474">
        <f t="shared" si="1023"/>
        <v>-7.9596316765528741</v>
      </c>
      <c r="S3474">
        <f t="shared" si="1024"/>
        <v>446.54611664667408</v>
      </c>
      <c r="T3474">
        <f t="shared" si="1007"/>
        <v>-41.495116534543769</v>
      </c>
    </row>
    <row r="3475" spans="1:20" x14ac:dyDescent="0.25">
      <c r="A3475">
        <f t="shared" si="1008"/>
        <v>2816393.7806890355</v>
      </c>
      <c r="B3475">
        <f t="shared" si="1025"/>
        <v>448242.99188993144</v>
      </c>
      <c r="C3475" t="str">
        <f t="shared" si="1009"/>
        <v>-0.00827056118477372+0.00117334445860472i</v>
      </c>
      <c r="D3475" t="str">
        <f t="shared" si="1010"/>
        <v>2.52118039561064-1.58877069551163i</v>
      </c>
      <c r="E3475" t="str">
        <f t="shared" si="1011"/>
        <v>-4.00274678374851-13.6545582047519i</v>
      </c>
      <c r="F3475" t="str">
        <f t="shared" si="1012"/>
        <v>2.71168064920681-1.06637310143031i</v>
      </c>
      <c r="G3475" t="str">
        <f t="shared" si="1013"/>
        <v>0.931877870160854-0.251955363636746i</v>
      </c>
      <c r="H3475" t="str">
        <f t="shared" si="1014"/>
        <v>0.00218271625041856-3.26600960454978i</v>
      </c>
      <c r="I3475" t="str">
        <f t="shared" si="1015"/>
        <v>-0.0235401209949489-0.0599778461880923i</v>
      </c>
      <c r="K3475" t="str">
        <f t="shared" si="1016"/>
        <v>0.00102313319900737-0.00119872404386616i</v>
      </c>
      <c r="L3475" t="str">
        <f t="shared" si="1017"/>
        <v>0.000833333333333333-0.00179870306646059i</v>
      </c>
      <c r="M3475" t="str">
        <f t="shared" si="1018"/>
        <v>0.005-0.000632912629802712i</v>
      </c>
      <c r="N3475">
        <f t="shared" si="1019"/>
        <v>8.0746663882458165</v>
      </c>
      <c r="O3475">
        <f t="shared" si="1020"/>
        <v>41.562757595361603</v>
      </c>
      <c r="P3475" s="3">
        <f t="shared" si="1021"/>
        <v>-41.562757595361603</v>
      </c>
      <c r="Q3475" s="3">
        <f t="shared" si="1022"/>
        <v>171.92533361175418</v>
      </c>
      <c r="R3475">
        <f t="shared" si="1023"/>
        <v>-8.0746663882458165</v>
      </c>
      <c r="S3475">
        <f t="shared" si="1024"/>
        <v>448.24299188993143</v>
      </c>
      <c r="T3475">
        <f t="shared" si="1007"/>
        <v>-41.562757595361603</v>
      </c>
    </row>
    <row r="3476" spans="1:20" x14ac:dyDescent="0.25">
      <c r="A3476">
        <f t="shared" si="1008"/>
        <v>2827096.077055654</v>
      </c>
      <c r="B3476">
        <f t="shared" si="1025"/>
        <v>449946.31525911321</v>
      </c>
      <c r="C3476" t="str">
        <f t="shared" si="1009"/>
        <v>-0.0082039993648125+0.00118071679344934i</v>
      </c>
      <c r="D3476" t="str">
        <f t="shared" si="1010"/>
        <v>2.5159096189222-1.59127909427556i</v>
      </c>
      <c r="E3476" t="str">
        <f t="shared" si="1011"/>
        <v>-3.99868692581087-13.5945929972444i</v>
      </c>
      <c r="F3476" t="str">
        <f t="shared" si="1012"/>
        <v>2.71027479749749-1.06751619935901i</v>
      </c>
      <c r="G3476" t="str">
        <f t="shared" si="1013"/>
        <v>0.931394744650838-0.252781673164093i</v>
      </c>
      <c r="H3476" t="str">
        <f t="shared" si="1014"/>
        <v>0.00216196905066732-3.25362827830319i</v>
      </c>
      <c r="I3476" t="str">
        <f t="shared" si="1015"/>
        <v>-0.0234763117519168-0.059719429916169i</v>
      </c>
      <c r="K3476" t="str">
        <f t="shared" si="1016"/>
        <v>0.00102113559961002-0.00119501887241808i</v>
      </c>
      <c r="L3476" t="str">
        <f t="shared" si="1017"/>
        <v>0.000833333333333333-0.00179189386975552i</v>
      </c>
      <c r="M3476" t="str">
        <f t="shared" si="1018"/>
        <v>0.005-0.000630516666470126i</v>
      </c>
      <c r="N3476">
        <f t="shared" si="1019"/>
        <v>8.1897536128024626</v>
      </c>
      <c r="O3476">
        <f t="shared" si="1020"/>
        <v>41.630451738139669</v>
      </c>
      <c r="P3476" s="3">
        <f t="shared" si="1021"/>
        <v>-41.630451738139669</v>
      </c>
      <c r="Q3476" s="3">
        <f t="shared" si="1022"/>
        <v>171.81024638719754</v>
      </c>
      <c r="R3476">
        <f t="shared" si="1023"/>
        <v>-8.1897536128024626</v>
      </c>
      <c r="S3476">
        <f t="shared" si="1024"/>
        <v>449.94631525911319</v>
      </c>
      <c r="T3476">
        <f t="shared" si="1007"/>
        <v>-41.630451738139669</v>
      </c>
    </row>
    <row r="3477" spans="1:20" x14ac:dyDescent="0.25">
      <c r="A3477">
        <f t="shared" si="1008"/>
        <v>2837839.0421484658</v>
      </c>
      <c r="B3477">
        <f t="shared" si="1025"/>
        <v>451656.11125709786</v>
      </c>
      <c r="C3477" t="str">
        <f t="shared" si="1009"/>
        <v>-0.00813788892161653+0.001187899328794i</v>
      </c>
      <c r="D3477" t="str">
        <f t="shared" si="1010"/>
        <v>2.51062095187425-1.59377455218555i</v>
      </c>
      <c r="E3477" t="str">
        <f t="shared" si="1011"/>
        <v>-3.99462857798836-13.5348470983653i</v>
      </c>
      <c r="F3477" t="str">
        <f t="shared" si="1012"/>
        <v>2.70885971464437-1.06866924471228i</v>
      </c>
      <c r="G3477" t="str">
        <f t="shared" si="1013"/>
        <v>0.93090844682825-0.2536097601672i</v>
      </c>
      <c r="H3477" t="str">
        <f t="shared" si="1014"/>
        <v>0.00214143334258993-3.24129399823057i</v>
      </c>
      <c r="I3477" t="str">
        <f t="shared" si="1015"/>
        <v>-0.0234128654161592-0.0594619109627689i</v>
      </c>
      <c r="K3477" t="str">
        <f t="shared" si="1016"/>
        <v>0.00101914863026127-0.00119132016488814i</v>
      </c>
      <c r="L3477" t="str">
        <f t="shared" si="1017"/>
        <v>0.000833333333333333-0.00178511045004535i</v>
      </c>
      <c r="M3477" t="str">
        <f t="shared" si="1018"/>
        <v>0.005-0.000628129773331466i</v>
      </c>
      <c r="N3477">
        <f t="shared" si="1019"/>
        <v>8.3048927176917289</v>
      </c>
      <c r="O3477">
        <f t="shared" si="1020"/>
        <v>41.698198955008181</v>
      </c>
      <c r="P3477" s="3">
        <f t="shared" si="1021"/>
        <v>-41.698198955008181</v>
      </c>
      <c r="Q3477" s="3">
        <f t="shared" si="1022"/>
        <v>171.69510728230827</v>
      </c>
      <c r="R3477">
        <f t="shared" si="1023"/>
        <v>-8.3048927176917289</v>
      </c>
      <c r="S3477">
        <f t="shared" si="1024"/>
        <v>451.65611125709785</v>
      </c>
      <c r="T3477">
        <f t="shared" si="1007"/>
        <v>-41.698198955008181</v>
      </c>
    </row>
    <row r="3478" spans="1:20" x14ac:dyDescent="0.25">
      <c r="A3478">
        <f t="shared" si="1008"/>
        <v>2848622.8305086298</v>
      </c>
      <c r="B3478">
        <f t="shared" si="1025"/>
        <v>453372.40447987482</v>
      </c>
      <c r="C3478" t="str">
        <f t="shared" si="1009"/>
        <v>-0.00807222753854538+0.00119489414623857i</v>
      </c>
      <c r="D3478" t="str">
        <f t="shared" si="1010"/>
        <v>2.50531445615684-1.59625692317424i</v>
      </c>
      <c r="E3478" t="str">
        <f t="shared" si="1011"/>
        <v>-3.99057157649717-13.4753195453234i</v>
      </c>
      <c r="F3478" t="str">
        <f t="shared" si="1012"/>
        <v>2.70743535054232-1.06983220074335i</v>
      </c>
      <c r="G3478" t="str">
        <f t="shared" si="1013"/>
        <v>0.930418959474297-0.25443961823007i</v>
      </c>
      <c r="H3478" t="str">
        <f t="shared" si="1014"/>
        <v>0.00212110688341333-3.22900658459798i</v>
      </c>
      <c r="I3478" t="str">
        <f t="shared" si="1015"/>
        <v>-0.0233497785362309-0.059205285882313i</v>
      </c>
      <c r="K3478" t="str">
        <f t="shared" si="1016"/>
        <v>0.00101717226301025-0.00118762795360608i</v>
      </c>
      <c r="L3478" t="str">
        <f t="shared" si="1017"/>
        <v>0.000833333333333333-0.00177835270974831i</v>
      </c>
      <c r="M3478" t="str">
        <f t="shared" si="1018"/>
        <v>0.005-0.000625751916050475i</v>
      </c>
      <c r="N3478">
        <f t="shared" si="1019"/>
        <v>8.4200830737688079</v>
      </c>
      <c r="O3478">
        <f t="shared" si="1020"/>
        <v>41.76599923782301</v>
      </c>
      <c r="P3478" s="3">
        <f t="shared" si="1021"/>
        <v>-41.76599923782301</v>
      </c>
      <c r="Q3478" s="3">
        <f t="shared" si="1022"/>
        <v>171.57991692623119</v>
      </c>
      <c r="R3478">
        <f t="shared" si="1023"/>
        <v>-8.4200830737688079</v>
      </c>
      <c r="S3478">
        <f t="shared" si="1024"/>
        <v>453.37240447987483</v>
      </c>
      <c r="T3478">
        <f t="shared" si="1007"/>
        <v>-41.76599923782301</v>
      </c>
    </row>
    <row r="3479" spans="1:20" x14ac:dyDescent="0.25">
      <c r="A3479">
        <f t="shared" si="1008"/>
        <v>2859447.5972645627</v>
      </c>
      <c r="B3479">
        <f t="shared" si="1025"/>
        <v>455095.21961689834</v>
      </c>
      <c r="C3479" t="str">
        <f t="shared" si="1009"/>
        <v>-0.00800701290534121+0.00120170331388867i</v>
      </c>
      <c r="D3479" t="str">
        <f t="shared" si="1010"/>
        <v>2.49999019490594-1.59872606131653i</v>
      </c>
      <c r="E3479" t="str">
        <f t="shared" si="1011"/>
        <v>-3.98651575788691-13.4160093811535i</v>
      </c>
      <c r="F3479" t="str">
        <f t="shared" si="1012"/>
        <v>2.70600165496435-1.07100503038341i</v>
      </c>
      <c r="G3479" t="str">
        <f t="shared" si="1013"/>
        <v>0.929926265328304-0.255271240802518i</v>
      </c>
      <c r="H3479" t="str">
        <f t="shared" si="1014"/>
        <v>0.00210098745376898-3.2167658583654i</v>
      </c>
      <c r="I3479" t="str">
        <f t="shared" si="1015"/>
        <v>-0.0232870476837261-0.0589495512454264i</v>
      </c>
      <c r="K3479" t="str">
        <f t="shared" si="1016"/>
        <v>0.00101520646959775-0.0011839422705424i</v>
      </c>
      <c r="L3479" t="str">
        <f t="shared" si="1017"/>
        <v>0.000833333333333333-0.00177162055165203i</v>
      </c>
      <c r="M3479" t="str">
        <f t="shared" si="1018"/>
        <v>0.005-0.000623383060420875i</v>
      </c>
      <c r="N3479">
        <f t="shared" si="1019"/>
        <v>8.5353240552521186</v>
      </c>
      <c r="O3479">
        <f t="shared" si="1020"/>
        <v>41.833852578169171</v>
      </c>
      <c r="P3479" s="3">
        <f t="shared" si="1021"/>
        <v>-41.833852578169171</v>
      </c>
      <c r="Q3479" s="3">
        <f t="shared" si="1022"/>
        <v>171.46467594474788</v>
      </c>
      <c r="R3479">
        <f t="shared" si="1023"/>
        <v>-8.5353240552521186</v>
      </c>
      <c r="S3479">
        <f t="shared" si="1024"/>
        <v>455.09521961689836</v>
      </c>
      <c r="T3479">
        <f t="shared" si="1007"/>
        <v>-41.833852578169171</v>
      </c>
    </row>
    <row r="3480" spans="1:20" x14ac:dyDescent="0.25">
      <c r="A3480">
        <f t="shared" si="1008"/>
        <v>2870313.4981341679</v>
      </c>
      <c r="B3480">
        <f t="shared" si="1025"/>
        <v>456824.58145144256</v>
      </c>
      <c r="C3480" t="str">
        <f t="shared" si="1009"/>
        <v>-0.00794224271813333+0.00120832888636703i</v>
      </c>
      <c r="D3480" t="str">
        <f t="shared" si="1010"/>
        <v>2.4946482327066-1.60118182084598i</v>
      </c>
      <c r="E3480" t="str">
        <f t="shared" si="1011"/>
        <v>-3.98246095904315-13.3569156546844i</v>
      </c>
      <c r="F3480" t="str">
        <f t="shared" si="1012"/>
        <v>2.70455857756363-1.07218769623806i</v>
      </c>
      <c r="G3480" t="str">
        <f t="shared" si="1013"/>
        <v>0.929430347088431-0.256104621199051i</v>
      </c>
      <c r="H3480" t="str">
        <f t="shared" si="1014"/>
        <v>0.00208107285747294-3.20457164118421i</v>
      </c>
      <c r="I3480" t="str">
        <f t="shared" si="1015"/>
        <v>-0.0232246694531112-0.0586947036389051i</v>
      </c>
      <c r="K3480" t="str">
        <f t="shared" si="1016"/>
        <v>0.00101325122146185-0.0011802631473076i</v>
      </c>
      <c r="L3480" t="str">
        <f t="shared" si="1017"/>
        <v>0.000833333333333333-0.00176491387891216i</v>
      </c>
      <c r="M3480" t="str">
        <f t="shared" si="1018"/>
        <v>0.005-0.000621023172365884i</v>
      </c>
      <c r="N3480">
        <f t="shared" si="1019"/>
        <v>8.6506150397043768</v>
      </c>
      <c r="O3480">
        <f t="shared" si="1020"/>
        <v>41.901758967363833</v>
      </c>
      <c r="P3480" s="3">
        <f t="shared" si="1021"/>
        <v>-41.901758967363833</v>
      </c>
      <c r="Q3480" s="3">
        <f t="shared" si="1022"/>
        <v>171.34938496029562</v>
      </c>
      <c r="R3480">
        <f t="shared" si="1023"/>
        <v>-8.6506150397043768</v>
      </c>
      <c r="S3480">
        <f t="shared" si="1024"/>
        <v>456.82458145144255</v>
      </c>
      <c r="T3480">
        <f t="shared" si="1007"/>
        <v>-41.901758967363833</v>
      </c>
    </row>
    <row r="3481" spans="1:20" x14ac:dyDescent="0.25">
      <c r="A3481">
        <f t="shared" si="1008"/>
        <v>2881220.6894270778</v>
      </c>
      <c r="B3481">
        <f t="shared" si="1025"/>
        <v>458560.51486095804</v>
      </c>
      <c r="C3481" t="str">
        <f t="shared" si="1009"/>
        <v>-0.00787791467944277+0.0012147729048253i</v>
      </c>
      <c r="D3481" t="str">
        <f t="shared" si="1010"/>
        <v>2.48928863559599-1.60362405617143i</v>
      </c>
      <c r="E3481" t="str">
        <f t="shared" si="1011"/>
        <v>-3.97840701719028-13.2980374205059i</v>
      </c>
      <c r="F3481" t="str">
        <f t="shared" si="1012"/>
        <v>2.70310606787569-1.07338016058388i</v>
      </c>
      <c r="G3481" t="str">
        <f t="shared" si="1013"/>
        <v>0.928931187412391-0.256939752597757i</v>
      </c>
      <c r="H3481" t="str">
        <f t="shared" si="1014"/>
        <v>0.00206136092130707-3.19242375539428i</v>
      </c>
      <c r="I3481" t="str">
        <f t="shared" si="1015"/>
        <v>-0.0231626404615595-0.0584407396656774i</v>
      </c>
      <c r="K3481" t="str">
        <f t="shared" si="1016"/>
        <v>0.00101130648974364-0.00117659061515135i</v>
      </c>
      <c r="L3481" t="str">
        <f t="shared" si="1017"/>
        <v>0.000833333333333333-0.00175823259505097i</v>
      </c>
      <c r="M3481" t="str">
        <f t="shared" si="1018"/>
        <v>0.005-0.000618672217937721i</v>
      </c>
      <c r="N3481">
        <f t="shared" si="1019"/>
        <v>8.7659554080107398</v>
      </c>
      <c r="O3481">
        <f t="shared" si="1020"/>
        <v>41.969718396459676</v>
      </c>
      <c r="P3481" s="3">
        <f t="shared" si="1021"/>
        <v>-41.969718396459676</v>
      </c>
      <c r="Q3481" s="3">
        <f t="shared" si="1022"/>
        <v>171.23404459198926</v>
      </c>
      <c r="R3481">
        <f t="shared" si="1023"/>
        <v>-8.7659554080107398</v>
      </c>
      <c r="S3481">
        <f t="shared" si="1024"/>
        <v>458.56051486095805</v>
      </c>
      <c r="T3481">
        <f t="shared" si="1007"/>
        <v>-41.969718396459676</v>
      </c>
    </row>
    <row r="3482" spans="1:20" x14ac:dyDescent="0.25">
      <c r="A3482">
        <f t="shared" si="1008"/>
        <v>2892169.3280469007</v>
      </c>
      <c r="B3482">
        <f t="shared" si="1025"/>
        <v>460303.04481742968</v>
      </c>
      <c r="C3482" t="str">
        <f t="shared" si="1009"/>
        <v>-0.00781402649818698+0.0012210373969573i</v>
      </c>
      <c r="D3482" t="str">
        <f t="shared" si="1010"/>
        <v>2.48391147106599-1.60605262189354i</v>
      </c>
      <c r="E3482" t="str">
        <f t="shared" si="1011"/>
        <v>-3.97435376989392-13.2393737389369i</v>
      </c>
      <c r="F3482" t="str">
        <f t="shared" si="1012"/>
        <v>2.70164407532047-1.07458238536487i</v>
      </c>
      <c r="G3482" t="str">
        <f t="shared" si="1013"/>
        <v>0.928428768918181-0.257776628039184i</v>
      </c>
      <c r="H3482" t="str">
        <f t="shared" si="1014"/>
        <v>0.00204184949480205-3.18032202402135i</v>
      </c>
      <c r="I3482" t="str">
        <f t="shared" si="1015"/>
        <v>-0.0231009573487863-0.0581876559447677i</v>
      </c>
      <c r="K3482" t="str">
        <f t="shared" si="1016"/>
        <v>0.00100937224529281-0.00117292470496188i</v>
      </c>
      <c r="L3482" t="str">
        <f t="shared" si="1017"/>
        <v>0.000833333333333333-0.00175157660395594i</v>
      </c>
      <c r="M3482" t="str">
        <f t="shared" si="1018"/>
        <v>0.005-0.000616330163317117i</v>
      </c>
      <c r="N3482">
        <f t="shared" si="1019"/>
        <v>8.8813445443611556</v>
      </c>
      <c r="O3482">
        <f t="shared" si="1020"/>
        <v>42.037730856248679</v>
      </c>
      <c r="P3482" s="3">
        <f t="shared" si="1021"/>
        <v>-42.037730856248679</v>
      </c>
      <c r="Q3482" s="3">
        <f t="shared" si="1022"/>
        <v>171.11865545563884</v>
      </c>
      <c r="R3482">
        <f t="shared" si="1023"/>
        <v>-8.8813445443611556</v>
      </c>
      <c r="S3482">
        <f t="shared" si="1024"/>
        <v>460.30304481742968</v>
      </c>
      <c r="T3482">
        <f t="shared" si="1007"/>
        <v>-42.037730856248679</v>
      </c>
    </row>
    <row r="3483" spans="1:20" x14ac:dyDescent="0.25">
      <c r="A3483">
        <f t="shared" si="1008"/>
        <v>2903159.571493479</v>
      </c>
      <c r="B3483">
        <f t="shared" si="1025"/>
        <v>462052.19638773589</v>
      </c>
      <c r="C3483" t="str">
        <f t="shared" si="1009"/>
        <v>-0.00775057588968543+0.00122712437701289i</v>
      </c>
      <c r="D3483" t="str">
        <f t="shared" si="1010"/>
        <v>2.47851680806584-1.60846737282158i</v>
      </c>
      <c r="E3483" t="str">
        <f t="shared" si="1011"/>
        <v>-3.97030105506386-13.1809236759936i</v>
      </c>
      <c r="F3483" t="str">
        <f t="shared" si="1012"/>
        <v>2.70017254920454-1.07579433218892i</v>
      </c>
      <c r="G3483" t="str">
        <f t="shared" si="1013"/>
        <v>0.927923074184842-0.25861524042522i</v>
      </c>
      <c r="H3483" t="str">
        <f t="shared" si="1014"/>
        <v>0.0020225364500218-3.16826627077435i</v>
      </c>
      <c r="I3483" t="str">
        <f t="shared" si="1015"/>
        <v>-0.0230396167768863-0.0579354491112609i</v>
      </c>
      <c r="K3483" t="str">
        <f t="shared" si="1016"/>
        <v>0.00100744845867325-0.00116926544726529i</v>
      </c>
      <c r="L3483" t="str">
        <f t="shared" si="1017"/>
        <v>0.000833333333333333-0.0017449458098784i</v>
      </c>
      <c r="M3483" t="str">
        <f t="shared" si="1018"/>
        <v>0.005-0.000613996974812828i</v>
      </c>
      <c r="N3483">
        <f t="shared" si="1019"/>
        <v>8.9967818362296441</v>
      </c>
      <c r="O3483">
        <f t="shared" si="1020"/>
        <v>42.10579633726519</v>
      </c>
      <c r="P3483" s="3">
        <f t="shared" si="1021"/>
        <v>-42.10579633726519</v>
      </c>
      <c r="Q3483" s="3">
        <f t="shared" si="1022"/>
        <v>171.00321816377036</v>
      </c>
      <c r="R3483">
        <f t="shared" si="1023"/>
        <v>-8.9967818362296441</v>
      </c>
      <c r="S3483">
        <f t="shared" si="1024"/>
        <v>462.05219638773588</v>
      </c>
      <c r="T3483">
        <f t="shared" si="1007"/>
        <v>-42.10579633726519</v>
      </c>
    </row>
    <row r="3484" spans="1:20" x14ac:dyDescent="0.25">
      <c r="A3484">
        <f t="shared" si="1008"/>
        <v>2914191.5778651545</v>
      </c>
      <c r="B3484">
        <f t="shared" si="1025"/>
        <v>463807.99473400932</v>
      </c>
      <c r="C3484" t="str">
        <f t="shared" si="1009"/>
        <v>-0.00768756057566582+0.0012330358458128i</v>
      </c>
      <c r="D3484" t="str">
        <f t="shared" si="1010"/>
        <v>2.47310471700435-1.61086816399026i</v>
      </c>
      <c r="E3484" t="str">
        <f t="shared" si="1011"/>
        <v>-3.96624871095657-13.1226863033586i</v>
      </c>
      <c r="F3484" t="str">
        <f t="shared" si="1012"/>
        <v>2.69869143872333-1.07701596232436i</v>
      </c>
      <c r="G3484" t="str">
        <f t="shared" si="1013"/>
        <v>0.927414085753219-0.259455582517972i</v>
      </c>
      <c r="H3484" t="str">
        <f t="shared" si="1014"/>
        <v>0.00200341968134963-3.15625632004267i</v>
      </c>
      <c r="I3484" t="str">
        <f t="shared" si="1015"/>
        <v>-0.0229786154301732-0.0576841158162663i</v>
      </c>
      <c r="K3484" t="str">
        <f t="shared" si="1016"/>
        <v>0.00100553510016868-0.00116561287222504i</v>
      </c>
      <c r="L3484" t="str">
        <f t="shared" si="1017"/>
        <v>0.000833333333333333-0.00173834011743216i</v>
      </c>
      <c r="M3484" t="str">
        <f t="shared" si="1018"/>
        <v>0.005-0.000611672618861156i</v>
      </c>
      <c r="N3484">
        <f t="shared" si="1019"/>
        <v>9.1122666743540037</v>
      </c>
      <c r="O3484">
        <f t="shared" si="1020"/>
        <v>42.173914829788757</v>
      </c>
      <c r="P3484" s="3">
        <f t="shared" si="1021"/>
        <v>-42.173914829788757</v>
      </c>
      <c r="Q3484" s="3">
        <f t="shared" si="1022"/>
        <v>170.887733325646</v>
      </c>
      <c r="R3484">
        <f t="shared" si="1023"/>
        <v>-9.1122666743540037</v>
      </c>
      <c r="S3484">
        <f t="shared" si="1024"/>
        <v>463.8079947340093</v>
      </c>
      <c r="T3484">
        <f t="shared" si="1007"/>
        <v>-42.173914829788757</v>
      </c>
    </row>
    <row r="3485" spans="1:20" x14ac:dyDescent="0.25">
      <c r="A3485">
        <f t="shared" si="1008"/>
        <v>2925265.5058610421</v>
      </c>
      <c r="B3485">
        <f t="shared" si="1025"/>
        <v>465570.46511399857</v>
      </c>
      <c r="C3485" t="str">
        <f t="shared" si="1009"/>
        <v>-0.00762497828426996+0.00123877379076471i</v>
      </c>
      <c r="D3485" t="str">
        <f t="shared" si="1010"/>
        <v>2.46767526975211-1.61325485067666i</v>
      </c>
      <c r="E3485" t="str">
        <f t="shared" si="1011"/>
        <v>-3.96219657617807-13.0646606983491i</v>
      </c>
      <c r="F3485" t="str">
        <f t="shared" si="1012"/>
        <v>2.69720069296341-1.07824723669635i</v>
      </c>
      <c r="G3485" t="str">
        <f t="shared" si="1013"/>
        <v>0.926901786126744-0.260297646938645i</v>
      </c>
      <c r="H3485" t="str">
        <f t="shared" si="1014"/>
        <v>0.00198449710527571-3.14429199689354i</v>
      </c>
      <c r="I3485" t="str">
        <f t="shared" si="1015"/>
        <v>-0.0229179500150193-0.0574336527268829i</v>
      </c>
      <c r="K3485" t="str">
        <f t="shared" si="1016"/>
        <v>0.00100363213978813-0.00116196700964145i</v>
      </c>
      <c r="L3485" t="str">
        <f t="shared" si="1017"/>
        <v>0.000833333333333333-0.00173175943159211i</v>
      </c>
      <c r="M3485" t="str">
        <f t="shared" si="1018"/>
        <v>0.005-0.00060935706202546i</v>
      </c>
      <c r="N3485">
        <f t="shared" si="1019"/>
        <v>9.2277984527186447</v>
      </c>
      <c r="O3485">
        <f t="shared" si="1020"/>
        <v>42.242086323847595</v>
      </c>
      <c r="P3485" s="3">
        <f t="shared" si="1021"/>
        <v>-42.242086323847595</v>
      </c>
      <c r="Q3485" s="3">
        <f t="shared" si="1022"/>
        <v>170.77220154728136</v>
      </c>
      <c r="R3485">
        <f t="shared" si="1023"/>
        <v>-9.2277984527186447</v>
      </c>
      <c r="S3485">
        <f t="shared" si="1024"/>
        <v>465.57046511399858</v>
      </c>
      <c r="T3485">
        <f t="shared" si="1007"/>
        <v>-42.242086323847595</v>
      </c>
    </row>
    <row r="3486" spans="1:20" x14ac:dyDescent="0.25">
      <c r="A3486">
        <f t="shared" si="1008"/>
        <v>2936381.514783314</v>
      </c>
      <c r="B3486">
        <f t="shared" si="1025"/>
        <v>467339.63288143178</v>
      </c>
      <c r="C3486" t="str">
        <f t="shared" si="1009"/>
        <v>-0.00756282675006066+0.00124434018588029i</v>
      </c>
      <c r="D3486" t="str">
        <f t="shared" si="1010"/>
        <v>2.46222853964324-1.61562728841731i</v>
      </c>
      <c r="E3486" t="str">
        <f t="shared" si="1011"/>
        <v>-3.95814448968678-13.0068459438871i</v>
      </c>
      <c r="F3486" t="str">
        <f t="shared" si="1012"/>
        <v>2.69570026090479-1.07948811588345i</v>
      </c>
      <c r="G3486" t="str">
        <f t="shared" si="1013"/>
        <v>0.926386157772235-0.261141426166419i</v>
      </c>
      <c r="H3486" t="str">
        <f t="shared" si="1014"/>
        <v>0.00196576666018626-3.13237312706943i</v>
      </c>
      <c r="I3486" t="str">
        <f t="shared" si="1015"/>
        <v>-0.0228576172596998-0.0571840565261649i</v>
      </c>
      <c r="K3486" t="str">
        <f t="shared" si="1016"/>
        <v>0.00100173954727145-0.00115832788895127i</v>
      </c>
      <c r="L3486" t="str">
        <f t="shared" si="1017"/>
        <v>0.000833333333333333-0.00172520365769288i</v>
      </c>
      <c r="M3486" t="str">
        <f t="shared" si="1018"/>
        <v>0.005-0.000607050270995674i</v>
      </c>
      <c r="N3486">
        <f t="shared" si="1019"/>
        <v>9.3433765685376216</v>
      </c>
      <c r="O3486">
        <f t="shared" si="1020"/>
        <v>42.310310809221306</v>
      </c>
      <c r="P3486" s="3">
        <f t="shared" si="1021"/>
        <v>-42.310310809221306</v>
      </c>
      <c r="Q3486" s="3">
        <f t="shared" si="1022"/>
        <v>170.65662343146238</v>
      </c>
      <c r="R3486">
        <f t="shared" si="1023"/>
        <v>-9.3433765685376216</v>
      </c>
      <c r="S3486">
        <f t="shared" si="1024"/>
        <v>467.33963288143178</v>
      </c>
      <c r="T3486">
        <f t="shared" si="1007"/>
        <v>-42.310310809221306</v>
      </c>
    </row>
    <row r="3487" spans="1:20" x14ac:dyDescent="0.25">
      <c r="A3487">
        <f t="shared" si="1008"/>
        <v>2947539.7645394905</v>
      </c>
      <c r="B3487">
        <f t="shared" si="1025"/>
        <v>469115.52348638122</v>
      </c>
      <c r="C3487" t="str">
        <f t="shared" si="1009"/>
        <v>-0.00750110371402822+0.00124973699179215i</v>
      </c>
      <c r="D3487" t="str">
        <f t="shared" si="1010"/>
        <v>2.45676460147708-1.61798533302515i</v>
      </c>
      <c r="E3487" t="str">
        <f t="shared" si="1011"/>
        <v>-3.95409229079606-12.9492411284683i</v>
      </c>
      <c r="F3487" t="str">
        <f t="shared" si="1012"/>
        <v>2.6941900914233-1.08073856011403i</v>
      </c>
      <c r="G3487" t="str">
        <f t="shared" si="1013"/>
        <v>0.925867183120702-0.261986912537322i</v>
      </c>
      <c r="H3487" t="str">
        <f t="shared" si="1014"/>
        <v>0.00194722630615401-3.12049953698522i</v>
      </c>
      <c r="I3487" t="str">
        <f t="shared" si="1015"/>
        <v>-0.0227976139142339-0.0569353239130841i</v>
      </c>
      <c r="K3487" t="str">
        <f t="shared" si="1016"/>
        <v>0.000999857292094823-0.00115469553922729i</v>
      </c>
      <c r="L3487" t="str">
        <f t="shared" si="1017"/>
        <v>0.000833333333333333-0.00171867270142745i</v>
      </c>
      <c r="M3487" t="str">
        <f t="shared" si="1018"/>
        <v>0.005-0.000604752212587842i</v>
      </c>
      <c r="N3487">
        <f t="shared" si="1019"/>
        <v>9.4590004222309574</v>
      </c>
      <c r="O3487">
        <f t="shared" si="1020"/>
        <v>42.378588275444507</v>
      </c>
      <c r="P3487" s="3">
        <f t="shared" si="1021"/>
        <v>-42.378588275444507</v>
      </c>
      <c r="Q3487" s="3">
        <f t="shared" si="1022"/>
        <v>170.54099957776904</v>
      </c>
      <c r="R3487">
        <f t="shared" si="1023"/>
        <v>-9.4590004222309574</v>
      </c>
      <c r="S3487">
        <f t="shared" si="1024"/>
        <v>469.11552348638122</v>
      </c>
      <c r="T3487">
        <f t="shared" si="1007"/>
        <v>-42.378588275444507</v>
      </c>
    </row>
    <row r="3488" spans="1:20" x14ac:dyDescent="0.25">
      <c r="A3488">
        <f t="shared" si="1008"/>
        <v>2958740.4156447407</v>
      </c>
      <c r="B3488">
        <f t="shared" si="1025"/>
        <v>470898.16247562948</v>
      </c>
      <c r="C3488" t="str">
        <f t="shared" si="1009"/>
        <v>-0.00743980692359828+0.00125496615577335i</v>
      </c>
      <c r="D3488" t="str">
        <f t="shared" si="1010"/>
        <v>2.45128353151969-1.62032884060695i</v>
      </c>
      <c r="E3488" t="str">
        <f t="shared" si="1011"/>
        <v>-3.95003981917728-12.8918453461323i</v>
      </c>
      <c r="F3488" t="str">
        <f t="shared" si="1012"/>
        <v>2.692670133293-1.08199852926276i</v>
      </c>
      <c r="G3488" t="str">
        <f t="shared" si="1013"/>
        <v>0.925344844568183-0.262834098243109i</v>
      </c>
      <c r="H3488" t="str">
        <f t="shared" si="1014"/>
        <v>0.0019288740247305-3.10867105372573i</v>
      </c>
      <c r="I3488" t="str">
        <f t="shared" si="1015"/>
        <v>-0.0227379367502315-0.056687451602498i</v>
      </c>
      <c r="K3488" t="str">
        <f t="shared" si="1016"/>
        <v>0.000997985343476166-0.00115106998917807i</v>
      </c>
      <c r="L3488" t="str">
        <f t="shared" si="1017"/>
        <v>0.000833333333333333-0.00171216646884584i</v>
      </c>
      <c r="M3488" t="str">
        <f t="shared" si="1018"/>
        <v>0.005-0.000602462853743615i</v>
      </c>
      <c r="N3488">
        <f t="shared" si="1019"/>
        <v>9.5746694174129061</v>
      </c>
      <c r="O3488">
        <f t="shared" si="1020"/>
        <v>42.446918711808941</v>
      </c>
      <c r="P3488" s="3">
        <f t="shared" si="1021"/>
        <v>-42.446918711808941</v>
      </c>
      <c r="Q3488" s="3">
        <f t="shared" si="1022"/>
        <v>170.42533058258709</v>
      </c>
      <c r="R3488">
        <f t="shared" si="1023"/>
        <v>-9.5746694174129061</v>
      </c>
      <c r="S3488">
        <f t="shared" si="1024"/>
        <v>470.89816247562948</v>
      </c>
      <c r="T3488">
        <f t="shared" si="1007"/>
        <v>-42.446918711808941</v>
      </c>
    </row>
    <row r="3489" spans="1:20" x14ac:dyDescent="0.25">
      <c r="A3489">
        <f t="shared" si="1008"/>
        <v>2969983.629224191</v>
      </c>
      <c r="B3489">
        <f t="shared" si="1025"/>
        <v>472687.57549303689</v>
      </c>
      <c r="C3489" t="str">
        <f t="shared" si="1009"/>
        <v>-0.00737893413263865+0.00126002961175641i</v>
      </c>
      <c r="D3489" t="str">
        <f t="shared" si="1010"/>
        <v>2.44578540750492-1.62265766758043i</v>
      </c>
      <c r="E3489" t="str">
        <f t="shared" si="1011"/>
        <v>-3.94598691486259-12.8346576964327i</v>
      </c>
      <c r="F3489" t="str">
        <f t="shared" si="1012"/>
        <v>2.69114033518861-1.08326798284713i</v>
      </c>
      <c r="G3489" t="str">
        <f t="shared" si="1013"/>
        <v>0.92481912447658-0.263682975330133i</v>
      </c>
      <c r="H3489" t="str">
        <f t="shared" si="1014"/>
        <v>0.00191070781873973-3.09688750504306i</v>
      </c>
      <c r="I3489" t="str">
        <f t="shared" si="1015"/>
        <v>-0.0226785825607409-0.0564404363251142i</v>
      </c>
      <c r="K3489" t="str">
        <f t="shared" si="1016"/>
        <v>0.000996123670380537-0.00114745126714765i</v>
      </c>
      <c r="L3489" t="str">
        <f t="shared" si="1017"/>
        <v>0.000833333333333333-0.00170568486635369i</v>
      </c>
      <c r="M3489" t="str">
        <f t="shared" si="1018"/>
        <v>0.005-0.000600182161529802i</v>
      </c>
      <c r="N3489">
        <f t="shared" si="1019"/>
        <v>9.6903829608715455</v>
      </c>
      <c r="O3489">
        <f t="shared" si="1020"/>
        <v>42.515302107367262</v>
      </c>
      <c r="P3489" s="3">
        <f t="shared" si="1021"/>
        <v>-42.515302107367262</v>
      </c>
      <c r="Q3489" s="3">
        <f t="shared" si="1022"/>
        <v>170.30961703912845</v>
      </c>
      <c r="R3489">
        <f t="shared" si="1023"/>
        <v>-9.6903829608715455</v>
      </c>
      <c r="S3489">
        <f t="shared" si="1024"/>
        <v>472.68757549303689</v>
      </c>
      <c r="T3489">
        <f t="shared" si="1007"/>
        <v>-42.515302107367262</v>
      </c>
    </row>
    <row r="3490" spans="1:20" x14ac:dyDescent="0.25">
      <c r="A3490">
        <f t="shared" si="1008"/>
        <v>2981269.5670152428</v>
      </c>
      <c r="B3490">
        <f t="shared" si="1025"/>
        <v>474483.78827991046</v>
      </c>
      <c r="C3490" t="str">
        <f t="shared" si="1009"/>
        <v>-0.00731848310146789+0.00126492928035382i</v>
      </c>
      <c r="D3490" t="str">
        <f t="shared" si="1010"/>
        <v>2.44027030863548-1.62497167069169i</v>
      </c>
      <c r="E3490" t="str">
        <f t="shared" si="1011"/>
        <v>-3.94193341824773-12.777677284408i</v>
      </c>
      <c r="F3490" t="str">
        <f t="shared" si="1012"/>
        <v>2.68960064568803-1.08454688002384i</v>
      </c>
      <c r="G3490" t="str">
        <f t="shared" si="1013"/>
        <v>0.924290005174523-0.264533535698224i</v>
      </c>
      <c r="H3490" t="str">
        <f t="shared" si="1014"/>
        <v>0.0018927257120733-3.08514871935392i</v>
      </c>
      <c r="I3490" t="str">
        <f t="shared" si="1015"/>
        <v>-0.0226195481600955-0.0561942748274562i</v>
      </c>
      <c r="K3490" t="str">
        <f t="shared" si="1016"/>
        <v>0.000994272241525521-0.00114383940111542i</v>
      </c>
      <c r="L3490" t="str">
        <f t="shared" si="1017"/>
        <v>0.000833333333333333-0.00169922780071099i</v>
      </c>
      <c r="M3490" t="str">
        <f t="shared" si="1018"/>
        <v>0.005-0.000597910103137878i</v>
      </c>
      <c r="N3490">
        <f t="shared" si="1019"/>
        <v>9.8061404625514115</v>
      </c>
      <c r="O3490">
        <f t="shared" si="1020"/>
        <v>42.583738450935073</v>
      </c>
      <c r="P3490" s="3">
        <f t="shared" si="1021"/>
        <v>-42.583738450935073</v>
      </c>
      <c r="Q3490" s="3">
        <f t="shared" si="1022"/>
        <v>170.19385953744859</v>
      </c>
      <c r="R3490">
        <f t="shared" si="1023"/>
        <v>-9.8061404625514115</v>
      </c>
      <c r="S3490">
        <f t="shared" si="1024"/>
        <v>474.48378827991047</v>
      </c>
      <c r="T3490">
        <f t="shared" si="1007"/>
        <v>-42.583738450935073</v>
      </c>
    </row>
    <row r="3491" spans="1:20" x14ac:dyDescent="0.25">
      <c r="A3491">
        <f t="shared" si="1008"/>
        <v>2992598.3913699007</v>
      </c>
      <c r="B3491">
        <f t="shared" si="1025"/>
        <v>476286.82667537412</v>
      </c>
      <c r="C3491" t="str">
        <f t="shared" si="1009"/>
        <v>-0.00725845159686261+0.00126966706887942i</v>
      </c>
      <c r="D3491" t="str">
        <f t="shared" si="1010"/>
        <v>2.43473831558361-1.62727070703266i</v>
      </c>
      <c r="E3491" t="str">
        <f t="shared" si="1011"/>
        <v>-3.93787917009509-12.7209032205518i</v>
      </c>
      <c r="F3491" t="str">
        <f t="shared" si="1012"/>
        <v>2.68805101327488-1.08583517958536i</v>
      </c>
      <c r="G3491" t="str">
        <f t="shared" si="1013"/>
        <v>0.923757468958241-0.265385771099555i</v>
      </c>
      <c r="H3491" t="str">
        <f t="shared" si="1014"/>
        <v>0.00187492574948716-3.07345452573705i</v>
      </c>
      <c r="I3491" t="str">
        <f t="shared" si="1015"/>
        <v>-0.022560830383765-0.0559489638718289i</v>
      </c>
      <c r="K3491" t="str">
        <f t="shared" si="1016"/>
        <v>0.000992431025386538-0.00114023441869593i</v>
      </c>
      <c r="L3491" t="str">
        <f t="shared" si="1017"/>
        <v>0.000833333333333333-0.00169279517903067i</v>
      </c>
      <c r="M3491" t="str">
        <f t="shared" si="1018"/>
        <v>0.005-0.000595646645883522i</v>
      </c>
      <c r="N3491">
        <f t="shared" si="1019"/>
        <v>9.9219413355391453</v>
      </c>
      <c r="O3491">
        <f t="shared" si="1020"/>
        <v>42.652227731094555</v>
      </c>
      <c r="P3491" s="3">
        <f t="shared" si="1021"/>
        <v>-42.652227731094555</v>
      </c>
      <c r="Q3491" s="3">
        <f t="shared" si="1022"/>
        <v>170.07805866446085</v>
      </c>
      <c r="R3491">
        <f t="shared" si="1023"/>
        <v>-9.9219413355391453</v>
      </c>
      <c r="S3491">
        <f t="shared" si="1024"/>
        <v>476.28682667537413</v>
      </c>
      <c r="T3491">
        <f t="shared" si="1007"/>
        <v>-42.652227731094555</v>
      </c>
    </row>
    <row r="3492" spans="1:20" x14ac:dyDescent="0.25">
      <c r="A3492">
        <f t="shared" si="1008"/>
        <v>3003970.2652571066</v>
      </c>
      <c r="B3492">
        <f t="shared" si="1025"/>
        <v>478096.71661674057</v>
      </c>
      <c r="C3492" t="str">
        <f t="shared" si="1009"/>
        <v>-0.00719883739206664+0.00127424487137017i</v>
      </c>
      <c r="D3492" t="str">
        <f t="shared" si="1010"/>
        <v>2.42918951049163-1.62955463405861i</v>
      </c>
      <c r="E3492" t="str">
        <f t="shared" si="1011"/>
        <v>-3.93382401153647-12.6643346207849i</v>
      </c>
      <c r="F3492" t="str">
        <f t="shared" si="1012"/>
        <v>2.68649138634111-1.08713283995634i</v>
      </c>
      <c r="G3492" t="str">
        <f t="shared" si="1013"/>
        <v>0.923221498092459-0.266239673137523i</v>
      </c>
      <c r="H3492" t="str">
        <f t="shared" si="1014"/>
        <v>0.0018573059963999-3.06180475393068i</v>
      </c>
      <c r="I3492" t="str">
        <f t="shared" si="1015"/>
        <v>-0.0225024260882066-0.055704500236287i</v>
      </c>
      <c r="K3492" t="str">
        <f t="shared" si="1016"/>
        <v>0.00099059999020217-0.00113663634713884i</v>
      </c>
      <c r="L3492" t="str">
        <f t="shared" si="1017"/>
        <v>0.000833333333333333-0.00168638690877732i</v>
      </c>
      <c r="M3492" t="str">
        <f t="shared" si="1018"/>
        <v>0.005-0.000593391757206136i</v>
      </c>
      <c r="N3492">
        <f t="shared" si="1019"/>
        <v>10.037784996042973</v>
      </c>
      <c r="O3492">
        <f t="shared" si="1020"/>
        <v>42.720769936196426</v>
      </c>
      <c r="P3492" s="3">
        <f t="shared" si="1021"/>
        <v>-42.720769936196426</v>
      </c>
      <c r="Q3492" s="3">
        <f t="shared" si="1022"/>
        <v>169.96221500395703</v>
      </c>
      <c r="R3492">
        <f t="shared" si="1023"/>
        <v>-10.037784996042973</v>
      </c>
      <c r="S3492">
        <f t="shared" si="1024"/>
        <v>478.09671661674059</v>
      </c>
      <c r="T3492">
        <f t="shared" si="1007"/>
        <v>-42.720769936196426</v>
      </c>
    </row>
    <row r="3493" spans="1:20" x14ac:dyDescent="0.25">
      <c r="A3493">
        <f t="shared" si="1008"/>
        <v>3015385.3522650837</v>
      </c>
      <c r="B3493">
        <f t="shared" si="1025"/>
        <v>479913.48413988418</v>
      </c>
      <c r="C3493" t="str">
        <f t="shared" si="1009"/>
        <v>-0.00713963826679911+0.00127866456860963i</v>
      </c>
      <c r="D3493" t="str">
        <f t="shared" si="1010"/>
        <v>2.42362397697221-1.63182330960575i</v>
      </c>
      <c r="E3493" t="str">
        <f t="shared" si="1011"/>
        <v>-3.92976778407639-12.6079706064259i</v>
      </c>
      <c r="F3493" t="str">
        <f t="shared" si="1012"/>
        <v>2.68492171318964-1.08843981919014i</v>
      </c>
      <c r="G3493" t="str">
        <f t="shared" si="1013"/>
        <v>0.922682074811298-0.26709523326562i</v>
      </c>
      <c r="H3493" t="str">
        <f t="shared" si="1014"/>
        <v>0.00183986453869242-3.05019923432988i</v>
      </c>
      <c r="I3493" t="str">
        <f t="shared" si="1015"/>
        <v>-0.0224443321507185-0.0554608807146001i</v>
      </c>
      <c r="K3493" t="str">
        <f t="shared" si="1016"/>
        <v>0.00098877910397939-0.00113304521332893i</v>
      </c>
      <c r="L3493" t="str">
        <f t="shared" si="1017"/>
        <v>0.000833333333333333-0.00168000289776581i</v>
      </c>
      <c r="M3493" t="str">
        <f t="shared" si="1018"/>
        <v>0.005-0.000591145404668398i</v>
      </c>
      <c r="N3493">
        <f t="shared" si="1019"/>
        <v>10.153670863381763</v>
      </c>
      <c r="O3493">
        <f t="shared" si="1020"/>
        <v>42.78936505436306</v>
      </c>
      <c r="P3493" s="3">
        <f t="shared" si="1021"/>
        <v>-42.78936505436306</v>
      </c>
      <c r="Q3493" s="3">
        <f t="shared" si="1022"/>
        <v>169.84632913661824</v>
      </c>
      <c r="R3493">
        <f t="shared" si="1023"/>
        <v>-10.153670863381763</v>
      </c>
      <c r="S3493">
        <f t="shared" si="1024"/>
        <v>479.91348413988419</v>
      </c>
      <c r="T3493">
        <f t="shared" si="1007"/>
        <v>-42.78936505436306</v>
      </c>
    </row>
    <row r="3494" spans="1:20" x14ac:dyDescent="0.25">
      <c r="A3494">
        <f t="shared" si="1008"/>
        <v>3026843.8166036913</v>
      </c>
      <c r="B3494">
        <f t="shared" si="1025"/>
        <v>481737.15537961578</v>
      </c>
      <c r="C3494" t="str">
        <f t="shared" si="1009"/>
        <v>-0.00708085200726316+0.00128292802815111i</v>
      </c>
      <c r="D3494" t="str">
        <f t="shared" si="1010"/>
        <v>2.41804180010836-1.63407659190883i</v>
      </c>
      <c r="E3494" t="str">
        <f t="shared" si="1011"/>
        <v>-3.92571032959469-12.5518103041632i</v>
      </c>
      <c r="F3494" t="str">
        <f t="shared" si="1012"/>
        <v>2.68334194203697-1.08975607496525i</v>
      </c>
      <c r="G3494" t="str">
        <f t="shared" si="1013"/>
        <v>0.922139181319208-0.267952442786307i</v>
      </c>
      <c r="H3494" t="str">
        <f t="shared" si="1014"/>
        <v>0.00182259948250923-3.03863779798401i</v>
      </c>
      <c r="I3494" t="str">
        <f t="shared" si="1015"/>
        <v>-0.0223865454692937-0.055218102116218i</v>
      </c>
      <c r="K3494" t="str">
        <f t="shared" si="1016"/>
        <v>0.000986968334498805-0.0011294610437861i</v>
      </c>
      <c r="L3494" t="str">
        <f t="shared" si="1017"/>
        <v>0.000833333333333333-0.00167364305416i</v>
      </c>
      <c r="M3494" t="str">
        <f t="shared" si="1018"/>
        <v>0.005-0.000588907555955765i</v>
      </c>
      <c r="N3494">
        <f t="shared" si="1019"/>
        <v>10.26959835996476</v>
      </c>
      <c r="O3494">
        <f t="shared" si="1020"/>
        <v>42.85801307349147</v>
      </c>
      <c r="P3494" s="3">
        <f t="shared" si="1021"/>
        <v>-42.85801307349147</v>
      </c>
      <c r="Q3494" s="3">
        <f t="shared" si="1022"/>
        <v>169.73040164003524</v>
      </c>
      <c r="R3494">
        <f t="shared" si="1023"/>
        <v>-10.26959835996476</v>
      </c>
      <c r="S3494">
        <f t="shared" si="1024"/>
        <v>481.73715537961579</v>
      </c>
      <c r="T3494">
        <f t="shared" si="1007"/>
        <v>-42.85801307349147</v>
      </c>
    </row>
    <row r="3495" spans="1:20" x14ac:dyDescent="0.25">
      <c r="A3495">
        <f t="shared" si="1008"/>
        <v>3038345.8231067853</v>
      </c>
      <c r="B3495">
        <f t="shared" si="1025"/>
        <v>483567.75657005835</v>
      </c>
      <c r="C3495" t="str">
        <f t="shared" si="1009"/>
        <v>-0.00702247640615519+0.00128703710434277i</v>
      </c>
      <c r="D3495" t="str">
        <f t="shared" si="1010"/>
        <v>2.41244306645322-1.63631433961893i</v>
      </c>
      <c r="E3495" t="str">
        <f t="shared" si="1011"/>
        <v>-3.92165149034991-12.4958528460271i</v>
      </c>
      <c r="F3495" t="str">
        <f t="shared" si="1012"/>
        <v>2.68175202101606-1.09108156458182i</v>
      </c>
      <c r="G3495" t="str">
        <f t="shared" si="1013"/>
        <v>0.921592799791899-0.268811292849888i</v>
      </c>
      <c r="H3495" t="str">
        <f t="shared" si="1014"/>
        <v>0.00180550895406115-3.02712027659414i</v>
      </c>
      <c r="I3495" t="str">
        <f t="shared" si="1015"/>
        <v>-0.0223290629624766-0.0549761612662407i</v>
      </c>
      <c r="K3495" t="str">
        <f t="shared" si="1016"/>
        <v>0.000985167649319835-0.0011258838646655i</v>
      </c>
      <c r="L3495" t="str">
        <f t="shared" si="1017"/>
        <v>0.000833333333333333-0.00166730728647141i</v>
      </c>
      <c r="M3495" t="str">
        <f t="shared" si="1018"/>
        <v>0.005-0.000586678178876035i</v>
      </c>
      <c r="N3495">
        <f t="shared" si="1019"/>
        <v>10.385566911279767</v>
      </c>
      <c r="O3495">
        <f t="shared" si="1020"/>
        <v>42.926713981255517</v>
      </c>
      <c r="P3495" s="3">
        <f t="shared" si="1021"/>
        <v>-42.926713981255517</v>
      </c>
      <c r="Q3495" s="3">
        <f t="shared" si="1022"/>
        <v>169.61443308872023</v>
      </c>
      <c r="R3495">
        <f t="shared" si="1023"/>
        <v>-10.385566911279767</v>
      </c>
      <c r="S3495">
        <f t="shared" si="1024"/>
        <v>483.56775657005835</v>
      </c>
      <c r="T3495">
        <f t="shared" si="1007"/>
        <v>-42.926713981255517</v>
      </c>
    </row>
    <row r="3496" spans="1:20" x14ac:dyDescent="0.25">
      <c r="A3496">
        <f t="shared" si="1008"/>
        <v>3049891.5372345913</v>
      </c>
      <c r="B3496">
        <f t="shared" si="1025"/>
        <v>485405.31404502457</v>
      </c>
      <c r="C3496" t="str">
        <f t="shared" si="1009"/>
        <v>-0.00696450926267411+0.00129099363835271i</v>
      </c>
      <c r="D3496" t="str">
        <f t="shared" si="1010"/>
        <v>2.40682786402969-1.63853641182123i</v>
      </c>
      <c r="E3496" t="str">
        <f t="shared" si="1011"/>
        <v>-3.91759110898229-12.4400973693622i</v>
      </c>
      <c r="F3496" t="str">
        <f t="shared" si="1012"/>
        <v>2.680151898179-1.09241624495813i</v>
      </c>
      <c r="G3496" t="str">
        <f t="shared" si="1013"/>
        <v>0.921042912377304-0.269671774453386i</v>
      </c>
      <c r="H3496" t="str">
        <f t="shared" si="1014"/>
        <v>0.00178859109942961-3.0156465025105i</v>
      </c>
      <c r="I3496" t="str">
        <f t="shared" si="1015"/>
        <v>-0.0222718815692208-0.0547350550053829i</v>
      </c>
      <c r="K3496" t="str">
        <f t="shared" si="1016"/>
        <v>0.00098337701578586-0.00112231370175764i</v>
      </c>
      <c r="L3496" t="str">
        <f t="shared" si="1017"/>
        <v>0.000833333333333333-0.00166099550355789i</v>
      </c>
      <c r="M3496" t="str">
        <f t="shared" si="1018"/>
        <v>0.005-0.000584457241358871i</v>
      </c>
      <c r="N3496">
        <f t="shared" si="1019"/>
        <v>10.501575945876226</v>
      </c>
      <c r="O3496">
        <f t="shared" si="1020"/>
        <v>42.995467765108522</v>
      </c>
      <c r="P3496" s="3">
        <f t="shared" si="1021"/>
        <v>-42.995467765108522</v>
      </c>
      <c r="Q3496" s="3">
        <f t="shared" si="1022"/>
        <v>169.49842405412377</v>
      </c>
      <c r="R3496">
        <f t="shared" si="1023"/>
        <v>-10.501575945876226</v>
      </c>
      <c r="S3496">
        <f t="shared" si="1024"/>
        <v>485.40531404502457</v>
      </c>
      <c r="T3496">
        <f t="shared" si="1007"/>
        <v>-42.995467765108522</v>
      </c>
    </row>
    <row r="3497" spans="1:20" x14ac:dyDescent="0.25">
      <c r="A3497">
        <f t="shared" si="1008"/>
        <v>3061481.125076083</v>
      </c>
      <c r="B3497">
        <f t="shared" si="1025"/>
        <v>487249.8542383957</v>
      </c>
      <c r="C3497" t="str">
        <f t="shared" si="1009"/>
        <v>-0.00690694838253029+0.00129479945819522i</v>
      </c>
      <c r="D3497" t="str">
        <f t="shared" si="1010"/>
        <v>2.40119628232958-1.64074266805277i</v>
      </c>
      <c r="E3497" t="str">
        <f t="shared" si="1011"/>
        <v>-3.91352902851696-12.3845430167997i</v>
      </c>
      <c r="F3497" t="str">
        <f t="shared" si="1012"/>
        <v>2.67854152149988-1.09376007262706i</v>
      </c>
      <c r="G3497" t="str">
        <f t="shared" si="1013"/>
        <v>0.920489501196553-0.270533878439419i</v>
      </c>
      <c r="H3497" t="str">
        <f t="shared" si="1014"/>
        <v>0.00177184408437248-3.00421630873001i</v>
      </c>
      <c r="I3497" t="str">
        <f t="shared" si="1015"/>
        <v>-0.0222149982487482-0.0544947801899439i</v>
      </c>
      <c r="K3497" t="str">
        <f t="shared" si="1016"/>
        <v>0.000981596401029334-0.00111875058048863i</v>
      </c>
      <c r="L3497" t="str">
        <f t="shared" si="1017"/>
        <v>0.000833333333333333-0.00165470761462232i</v>
      </c>
      <c r="M3497" t="str">
        <f t="shared" si="1018"/>
        <v>0.005-0.000582244711455343i</v>
      </c>
      <c r="N3497">
        <f t="shared" si="1019"/>
        <v>10.617624895351611</v>
      </c>
      <c r="O3497">
        <f t="shared" si="1020"/>
        <v>43.064274412286366</v>
      </c>
      <c r="P3497" s="3">
        <f t="shared" si="1021"/>
        <v>-43.064274412286366</v>
      </c>
      <c r="Q3497" s="3">
        <f t="shared" si="1022"/>
        <v>169.38237510464839</v>
      </c>
      <c r="R3497">
        <f t="shared" si="1023"/>
        <v>-10.617624895351611</v>
      </c>
      <c r="S3497">
        <f t="shared" si="1024"/>
        <v>487.2498542383957</v>
      </c>
      <c r="T3497">
        <f t="shared" si="1007"/>
        <v>-43.064274412286366</v>
      </c>
    </row>
    <row r="3498" spans="1:20" x14ac:dyDescent="0.25">
      <c r="A3498">
        <f t="shared" si="1008"/>
        <v>3073114.7533513717</v>
      </c>
      <c r="B3498">
        <f t="shared" si="1025"/>
        <v>489101.40368450159</v>
      </c>
      <c r="C3498" t="str">
        <f t="shared" si="1009"/>
        <v>-0.00684979157795575+0.00129845637875764i</v>
      </c>
      <c r="D3498" t="str">
        <f t="shared" si="1010"/>
        <v>2.39554841231281-1.64293296832043i</v>
      </c>
      <c r="E3498" t="str">
        <f t="shared" si="1011"/>
        <v>-3.90946509236695-12.3291889362309i</v>
      </c>
      <c r="F3498" t="str">
        <f t="shared" si="1012"/>
        <v>2.67692083887768-1.09511300373258i</v>
      </c>
      <c r="G3498" t="str">
        <f t="shared" si="1013"/>
        <v>0.91993254834496-0.271397595495074i</v>
      </c>
      <c r="H3498" t="str">
        <f t="shared" si="1014"/>
        <v>0.0017552660941312-2.99282952889361i</v>
      </c>
      <c r="I3498" t="str">
        <f t="shared" si="1015"/>
        <v>-0.0221584099804089-0.0542553336917726i</v>
      </c>
      <c r="K3498" t="str">
        <f t="shared" si="1016"/>
        <v>0.000979825771976863-0.00111519452592041i</v>
      </c>
      <c r="L3498" t="str">
        <f t="shared" si="1017"/>
        <v>0.000833333333333333-0.00164844352921132i</v>
      </c>
      <c r="M3498" t="str">
        <f t="shared" si="1018"/>
        <v>0.005-0.00058004055733746i</v>
      </c>
      <c r="N3498">
        <f t="shared" si="1019"/>
        <v>10.733713194335849</v>
      </c>
      <c r="O3498">
        <f t="shared" si="1020"/>
        <v>43.133133909809224</v>
      </c>
      <c r="P3498" s="3">
        <f t="shared" si="1021"/>
        <v>-43.133133909809224</v>
      </c>
      <c r="Q3498" s="3">
        <f t="shared" si="1022"/>
        <v>169.26628680566415</v>
      </c>
      <c r="R3498">
        <f t="shared" si="1023"/>
        <v>-10.733713194335849</v>
      </c>
      <c r="S3498">
        <f t="shared" si="1024"/>
        <v>489.10140368450158</v>
      </c>
      <c r="T3498">
        <f t="shared" si="1007"/>
        <v>-43.133133909809224</v>
      </c>
    </row>
    <row r="3499" spans="1:20" x14ac:dyDescent="0.25">
      <c r="A3499">
        <f t="shared" si="1008"/>
        <v>3084792.5894141071</v>
      </c>
      <c r="B3499">
        <f t="shared" si="1025"/>
        <v>490959.9890185027</v>
      </c>
      <c r="C3499" t="str">
        <f t="shared" si="1009"/>
        <v>-0.00679303666771315+0.00130196620182823i</v>
      </c>
      <c r="D3499" t="str">
        <f t="shared" si="1010"/>
        <v>2.38988434640617-1.64510717311883i</v>
      </c>
      <c r="E3499" t="str">
        <f t="shared" si="1011"/>
        <v>-3.90539914433672-12.2740342807794i</v>
      </c>
      <c r="F3499" t="str">
        <f t="shared" si="1012"/>
        <v>2.67528979813919-1.09647499402627i</v>
      </c>
      <c r="G3499" t="str">
        <f t="shared" si="1013"/>
        <v>0.919372035893034-0.272262916150789i</v>
      </c>
      <c r="H3499" t="str">
        <f t="shared" si="1014"/>
        <v>0.00173885533323962-2.98148599728387i</v>
      </c>
      <c r="I3499" t="str">
        <f t="shared" si="1015"/>
        <v>-0.0221021137635447-0.0540167123982377i</v>
      </c>
      <c r="K3499" t="str">
        <f t="shared" si="1016"/>
        <v>0.000978065095354218-0.00111164556275106i</v>
      </c>
      <c r="L3499" t="str">
        <f t="shared" si="1017"/>
        <v>0.000833333333333333-0.00164220315721391i</v>
      </c>
      <c r="M3499" t="str">
        <f t="shared" si="1018"/>
        <v>0.005-0.00057784474729773i</v>
      </c>
      <c r="N3499">
        <f t="shared" si="1019"/>
        <v>10.849840280479867</v>
      </c>
      <c r="O3499">
        <f t="shared" si="1020"/>
        <v>43.20204624448489</v>
      </c>
      <c r="P3499" s="3">
        <f t="shared" si="1021"/>
        <v>-43.20204624448489</v>
      </c>
      <c r="Q3499" s="3">
        <f t="shared" si="1022"/>
        <v>169.15015971952013</v>
      </c>
      <c r="R3499">
        <f t="shared" si="1023"/>
        <v>-10.849840280479867</v>
      </c>
      <c r="S3499">
        <f t="shared" si="1024"/>
        <v>490.95998901850271</v>
      </c>
      <c r="T3499">
        <f t="shared" si="1007"/>
        <v>-43.20204624448489</v>
      </c>
    </row>
    <row r="3500" spans="1:20" x14ac:dyDescent="0.25">
      <c r="A3500">
        <f t="shared" si="1008"/>
        <v>3096514.8012538808</v>
      </c>
      <c r="B3500">
        <f t="shared" si="1025"/>
        <v>492825.63697677304</v>
      </c>
      <c r="C3500" t="str">
        <f t="shared" si="1009"/>
        <v>-0.00673668147710588+0.00130533071612435i</v>
      </c>
      <c r="D3500" t="str">
        <f t="shared" si="1010"/>
        <v>2.38420417850186-1.64726514344829i</v>
      </c>
      <c r="E3500" t="str">
        <f t="shared" si="1011"/>
        <v>-3.90133102862508-12.2190782087751i</v>
      </c>
      <c r="F3500" t="str">
        <f t="shared" si="1012"/>
        <v>2.67364834704201-1.09784599886379i</v>
      </c>
      <c r="G3500" t="str">
        <f t="shared" si="1013"/>
        <v>0.918807945887502-0.273129830779231i</v>
      </c>
      <c r="H3500" t="str">
        <f t="shared" si="1014"/>
        <v>0.00172261002533411-2.97018554882237i</v>
      </c>
      <c r="I3500" t="str">
        <f t="shared" si="1015"/>
        <v>-0.0220461066173511-0.0537789132121937i</v>
      </c>
      <c r="K3500" t="str">
        <f t="shared" si="1016"/>
        <v>0.000976314337691352-0.00110810371531515i</v>
      </c>
      <c r="L3500" t="str">
        <f t="shared" si="1017"/>
        <v>0.000833333333333333-0.00163598640886024i</v>
      </c>
      <c r="M3500" t="str">
        <f t="shared" si="1018"/>
        <v>0.005-0.000575657249748682i</v>
      </c>
      <c r="N3500">
        <f t="shared" si="1019"/>
        <v>10.966005594439622</v>
      </c>
      <c r="O3500">
        <f t="shared" si="1020"/>
        <v>43.271011402911</v>
      </c>
      <c r="P3500" s="3">
        <f t="shared" si="1021"/>
        <v>-43.271011402911</v>
      </c>
      <c r="Q3500" s="3">
        <f t="shared" si="1022"/>
        <v>169.03399440556038</v>
      </c>
      <c r="R3500">
        <f t="shared" si="1023"/>
        <v>-10.966005594439622</v>
      </c>
      <c r="S3500">
        <f t="shared" si="1024"/>
        <v>492.82563697677301</v>
      </c>
      <c r="T3500">
        <f t="shared" ref="T3500:T3563" si="1026">P3500</f>
        <v>-43.271011402911</v>
      </c>
    </row>
    <row r="3501" spans="1:20" x14ac:dyDescent="0.25">
      <c r="A3501">
        <f t="shared" ref="A3501:A3564" si="1027">2*PI()*B3501</f>
        <v>3108281.5574986455</v>
      </c>
      <c r="B3501">
        <f t="shared" si="1025"/>
        <v>494698.37439728476</v>
      </c>
      <c r="C3501" t="str">
        <f t="shared" ref="C3501:C3564" si="1028">IMPRODUCT(D3501,E3501,$C$40,,K3501,$C$41)</f>
        <v>-0.00668072383798812+0.0013085516973219i</v>
      </c>
      <c r="D3501" t="str">
        <f t="shared" ref="D3501:D3564" si="1029">IMDIV(IMPRODUCT($C$37,$C$38,COMPLEX(1,A3501/$C$38)),IMSUM(-1*A3501*A3501/$C$39,COMPLEX(0,1*A3501)))</f>
        <v>2.37850800395583-1.64940674083289i</v>
      </c>
      <c r="E3501" t="str">
        <f t="shared" ref="E3501:E3564" si="1030">IMDIV(IMPRODUCT(IMSUM(F3501,G3501),$C$29,H3501),IMSUM(1,I3501))</f>
        <v>-3.89726058982874-12.1643198837278i</v>
      </c>
      <c r="F3501" t="str">
        <f t="shared" ref="F3501:F3564" si="1031">IMDIV(IMPRODUCT($C$14,$C$15,COMPLEX(1,A3501/$C$15)),IMSUM(-1*A3501*A3501/$C$16,COMPLEX(0,A3501)))</f>
        <v>2.67199643327756-1.09922597320139i</v>
      </c>
      <c r="G3501" t="str">
        <f t="shared" ref="G3501:G3564" si="1032">IMDIV(1,COMPLEX(1,A3501*$C$9*$C$10))</f>
        <v>0.918240260352352-0.273998329594173i</v>
      </c>
      <c r="H3501" t="str">
        <f t="shared" ref="H3501:H3564" si="1033">IMDIV($C$3,IMSUM(K3501,COMPLEX(0,$C$28*A3501)))</f>
        <v>0.00170652841296539-2.95892801906726i</v>
      </c>
      <c r="I3501" t="str">
        <f t="shared" ref="I3501:I3564" si="1034">IMPRODUCT(F3501,$C$29,H3501,$C$31)</f>
        <v>-0.0219903855807435-0.0535419330519504i</v>
      </c>
      <c r="K3501" t="str">
        <f t="shared" ref="K3501:K3564" si="1035">IF($C$26&lt;=0,IMDIV(1,IMSUM(IMDIV(1,L3501),1/$C$18)),IMDIV(1,IMSUM(IMDIV(1,L3501),1/$C$18,IMDIV(1,M3501))))</f>
        <v>0.000974573465327338-0.00110456900758417i</v>
      </c>
      <c r="L3501" t="str">
        <f t="shared" ref="L3501:L3564" si="1036">IMSUM($C$21/$C$22,IMDIV(1,COMPLEX(0,$C$20*$C$22*A3501)))</f>
        <v>0.000833333333333333-0.0016297931947203i</v>
      </c>
      <c r="M3501" t="str">
        <f t="shared" ref="M3501:M3564" si="1037">IMSUM($C$25/$C$26,IMDIV(1,COMPLEX(0,$C$24*$C$26*A3501)))</f>
        <v>0.005-0.000573478033222438i</v>
      </c>
      <c r="N3501">
        <f t="shared" ref="N3501:N3564" si="1038">ABS(R3501)</f>
        <v>11.082208579864783</v>
      </c>
      <c r="O3501">
        <f t="shared" ref="O3501:O3564" si="1039">ABS(P3501)</f>
        <v>43.340029371477328</v>
      </c>
      <c r="P3501" s="3">
        <f t="shared" ref="P3501:P3564" si="1040">20*LOG10(IMABS(C3501))</f>
        <v>-43.340029371477328</v>
      </c>
      <c r="Q3501" s="3">
        <f t="shared" ref="Q3501:Q3564" si="1041">IMARGUMENT(C3501)*180/PI()</f>
        <v>168.91779142013522</v>
      </c>
      <c r="R3501">
        <f t="shared" ref="R3501:R3564" si="1042">IF(Q3501&lt;0,Q3501+180,Q3501-180)</f>
        <v>-11.082208579864783</v>
      </c>
      <c r="S3501">
        <f t="shared" ref="S3501:S3564" si="1043">B3501/1000</f>
        <v>494.69837439728474</v>
      </c>
      <c r="T3501">
        <f t="shared" si="1026"/>
        <v>-43.340029371477328</v>
      </c>
    </row>
    <row r="3502" spans="1:20" x14ac:dyDescent="0.25">
      <c r="A3502">
        <f t="shared" si="1027"/>
        <v>3120093.0274171405</v>
      </c>
      <c r="B3502">
        <f t="shared" ref="B3502:B3565" si="1044">B3501*(1+B$42)</f>
        <v>496578.22821999446</v>
      </c>
      <c r="C3502" t="str">
        <f t="shared" si="1028"/>
        <v>-0.00662516158877484+0.00131163090808512i</v>
      </c>
      <c r="D3502" t="str">
        <f t="shared" si="1029"/>
        <v>2.3727959195858-1.65153182733851i</v>
      </c>
      <c r="E3502" t="str">
        <f t="shared" si="1030"/>
        <v>-3.89318767294572-12.1097584743014i</v>
      </c>
      <c r="F3502" t="str">
        <f t="shared" si="1031"/>
        <v>2.67033400447419-1.10061487159244i</v>
      </c>
      <c r="G3502" t="str">
        <f t="shared" si="1032"/>
        <v>0.917668961289893-0.274868402649381i</v>
      </c>
      <c r="H3502" t="str">
        <f t="shared" si="1033"/>
        <v>0.00169060875741171-2.94771324421079i</v>
      </c>
      <c r="I3502" t="str">
        <f t="shared" si="1034"/>
        <v>-0.0219349477122239-0.0533057688512415i</v>
      </c>
      <c r="K3502" t="str">
        <f t="shared" si="1035"/>
        <v>0.0009728424444153-0.00110104146316696i</v>
      </c>
      <c r="L3502" t="str">
        <f t="shared" si="1036"/>
        <v>0.000833333333333333-0.00162362342570263i</v>
      </c>
      <c r="M3502" t="str">
        <f t="shared" si="1037"/>
        <v>0.005-0.00057130706637023i</v>
      </c>
      <c r="N3502">
        <f t="shared" si="1038"/>
        <v>11.198448683385436</v>
      </c>
      <c r="O3502">
        <f t="shared" si="1039"/>
        <v>43.409100136368217</v>
      </c>
      <c r="P3502" s="3">
        <f t="shared" si="1040"/>
        <v>-43.409100136368217</v>
      </c>
      <c r="Q3502" s="3">
        <f t="shared" si="1041"/>
        <v>168.80155131661456</v>
      </c>
      <c r="R3502">
        <f t="shared" si="1042"/>
        <v>-11.198448683385436</v>
      </c>
      <c r="S3502">
        <f t="shared" si="1043"/>
        <v>496.57822821999446</v>
      </c>
      <c r="T3502">
        <f t="shared" si="1026"/>
        <v>-43.409100136368217</v>
      </c>
    </row>
    <row r="3503" spans="1:20" x14ac:dyDescent="0.25">
      <c r="A3503">
        <f t="shared" si="1027"/>
        <v>3131949.3809213256</v>
      </c>
      <c r="B3503">
        <f t="shared" si="1044"/>
        <v>498465.22548723046</v>
      </c>
      <c r="C3503" t="str">
        <f t="shared" si="1028"/>
        <v>-0.00656999257445161+0.00131457009809705i</v>
      </c>
      <c r="D3503" t="str">
        <f t="shared" si="1029"/>
        <v>2.3670680236691-1.65364026559091i</v>
      </c>
      <c r="E3503" t="str">
        <f t="shared" si="1030"/>
        <v>-3.88911212337847-12.0553931542874i</v>
      </c>
      <c r="F3503" t="str">
        <f t="shared" si="1031"/>
        <v>2.66866100820028-1.10201264818391i</v>
      </c>
      <c r="G3503" t="str">
        <f t="shared" si="1032"/>
        <v>0.91709403068183-0.275740039837497i</v>
      </c>
      <c r="H3503" t="str">
        <f t="shared" si="1033"/>
        <v>0.00167484933849335-2.93654106107672i</v>
      </c>
      <c r="I3503" t="str">
        <f t="shared" si="1034"/>
        <v>-0.0218797900897474-0.0530704175591916i</v>
      </c>
      <c r="K3503" t="str">
        <f t="shared" si="1035"/>
        <v>0.00097112124092727-0.00109752110531021i</v>
      </c>
      <c r="L3503" t="str">
        <f t="shared" si="1036"/>
        <v>0.000833333333333333-0.00161747701305303i</v>
      </c>
      <c r="M3503" t="str">
        <f t="shared" si="1037"/>
        <v>0.005-0.000569144317961977i</v>
      </c>
      <c r="N3503">
        <f t="shared" si="1038"/>
        <v>11.314725354598778</v>
      </c>
      <c r="O3503">
        <f t="shared" si="1039"/>
        <v>43.478223683565574</v>
      </c>
      <c r="P3503" s="3">
        <f t="shared" si="1040"/>
        <v>-43.478223683565574</v>
      </c>
      <c r="Q3503" s="3">
        <f t="shared" si="1041"/>
        <v>168.68527464540122</v>
      </c>
      <c r="R3503">
        <f t="shared" si="1042"/>
        <v>-11.314725354598778</v>
      </c>
      <c r="S3503">
        <f t="shared" si="1043"/>
        <v>498.46522548723044</v>
      </c>
      <c r="T3503">
        <f t="shared" si="1026"/>
        <v>-43.478223683565574</v>
      </c>
    </row>
    <row r="3504" spans="1:20" x14ac:dyDescent="0.25">
      <c r="A3504">
        <f t="shared" si="1027"/>
        <v>3143850.7885688269</v>
      </c>
      <c r="B3504">
        <f t="shared" si="1044"/>
        <v>500359.39334408194</v>
      </c>
      <c r="C3504" t="str">
        <f t="shared" si="1028"/>
        <v>-0.00651521464658538+0.00131737100409115i</v>
      </c>
      <c r="D3504" t="str">
        <f t="shared" si="1029"/>
        <v>2.36132441594025-1.65573191879392i</v>
      </c>
      <c r="E3504" t="str">
        <f t="shared" si="1030"/>
        <v>-3.88503378693773-12.00122310258i</v>
      </c>
      <c r="F3504" t="str">
        <f t="shared" si="1031"/>
        <v>2.66697739196744-1.10341925671295i</v>
      </c>
      <c r="G3504" t="str">
        <f t="shared" si="1032"/>
        <v>0.916515450490363-0.276613230888925i</v>
      </c>
      <c r="H3504" t="str">
        <f t="shared" si="1033"/>
        <v>0.00165924845438899-2.92541130711799i</v>
      </c>
      <c r="I3504" t="str">
        <f t="shared" si="1034"/>
        <v>-0.0218249098105942-0.0528358761402866i</v>
      </c>
      <c r="K3504" t="str">
        <f t="shared" si="1035"/>
        <v>0.00096940982065904-0.00109400795689902i</v>
      </c>
      <c r="L3504" t="str">
        <f t="shared" si="1036"/>
        <v>0.000833333333333333-0.00161135386835329i</v>
      </c>
      <c r="M3504" t="str">
        <f t="shared" si="1037"/>
        <v>0.005-0.00056698975688581i</v>
      </c>
      <c r="N3504">
        <f t="shared" si="1038"/>
        <v>11.431038046058774</v>
      </c>
      <c r="O3504">
        <f t="shared" si="1039"/>
        <v>43.547399998850452</v>
      </c>
      <c r="P3504" s="3">
        <f t="shared" si="1040"/>
        <v>-43.547399998850452</v>
      </c>
      <c r="Q3504" s="3">
        <f t="shared" si="1041"/>
        <v>168.56896195394123</v>
      </c>
      <c r="R3504">
        <f t="shared" si="1042"/>
        <v>-11.431038046058774</v>
      </c>
      <c r="S3504">
        <f t="shared" si="1043"/>
        <v>500.35939334408192</v>
      </c>
      <c r="T3504">
        <f t="shared" si="1026"/>
        <v>-43.547399998850452</v>
      </c>
    </row>
    <row r="3505" spans="1:20" x14ac:dyDescent="0.25">
      <c r="A3505">
        <f t="shared" si="1027"/>
        <v>3155797.4215653888</v>
      </c>
      <c r="B3505">
        <f t="shared" si="1044"/>
        <v>502260.75903878949</v>
      </c>
      <c r="C3505" t="str">
        <f t="shared" si="1028"/>
        <v>-0.00646082566333425+0.00132003534988295i</v>
      </c>
      <c r="D3505" t="str">
        <f t="shared" si="1029"/>
        <v>2.35556519758813-1.6578066507475i</v>
      </c>
      <c r="E3505" t="str">
        <f t="shared" si="1030"/>
        <v>-3.8809525098457-11.9472475031506i</v>
      </c>
      <c r="F3505" t="str">
        <f t="shared" si="1031"/>
        <v>2.66528310323379-1.10483465050334i</v>
      </c>
      <c r="G3505" t="str">
        <f t="shared" si="1032"/>
        <v>0.915933202659295-0.27748796537072i</v>
      </c>
      <c r="H3505" t="str">
        <f t="shared" si="1033"/>
        <v>0.00164380442145307-2.91432382041412i</v>
      </c>
      <c r="I3505" t="str">
        <f t="shared" si="1034"/>
        <v>-0.0217703039912374-0.0526021415743423i</v>
      </c>
      <c r="K3505" t="str">
        <f t="shared" si="1035"/>
        <v>0.000967708149234947-0.00109050204045748i</v>
      </c>
      <c r="L3505" t="str">
        <f t="shared" si="1036"/>
        <v>0.000833333333333333-0.00160525390351991i</v>
      </c>
      <c r="M3505" t="str">
        <f t="shared" si="1037"/>
        <v>0.005-0.00056484335214765i</v>
      </c>
      <c r="N3505">
        <f t="shared" si="1038"/>
        <v>11.547386213262769</v>
      </c>
      <c r="O3505">
        <f t="shared" si="1039"/>
        <v>43.616629067806194</v>
      </c>
      <c r="P3505" s="3">
        <f t="shared" si="1040"/>
        <v>-43.616629067806194</v>
      </c>
      <c r="Q3505" s="3">
        <f t="shared" si="1041"/>
        <v>168.45261378673723</v>
      </c>
      <c r="R3505">
        <f t="shared" si="1042"/>
        <v>-11.547386213262769</v>
      </c>
      <c r="S3505">
        <f t="shared" si="1043"/>
        <v>502.2607590387895</v>
      </c>
      <c r="T3505">
        <f t="shared" si="1026"/>
        <v>-43.616629067806194</v>
      </c>
    </row>
    <row r="3506" spans="1:20" x14ac:dyDescent="0.25">
      <c r="A3506">
        <f t="shared" si="1027"/>
        <v>3167789.451767337</v>
      </c>
      <c r="B3506">
        <f t="shared" si="1044"/>
        <v>504169.34992313688</v>
      </c>
      <c r="C3506" t="str">
        <f t="shared" si="1028"/>
        <v>-0.0064068234894581+0.001322564846403i</v>
      </c>
      <c r="D3506" t="str">
        <f t="shared" si="1029"/>
        <v>2.34979047125309-1.65986432586594i</v>
      </c>
      <c r="E3506" t="str">
        <f t="shared" si="1030"/>
        <v>-3.87686813873972-11.8934655450226i</v>
      </c>
      <c r="F3506" t="str">
        <f t="shared" si="1031"/>
        <v>2.66357808940718-1.1062587824621i</v>
      </c>
      <c r="G3506" t="str">
        <f t="shared" si="1032"/>
        <v>0.915347269115165-0.278364232685477i</v>
      </c>
      <c r="H3506" t="str">
        <f t="shared" si="1033"/>
        <v>0.00162851557403497-2.90327843966885i</v>
      </c>
      <c r="I3506" t="str">
        <f t="shared" si="1034"/>
        <v>-0.0217159697672181-0.0523692108564726i</v>
      </c>
      <c r="K3506" t="str">
        <f t="shared" si="1035"/>
        <v>0.000966016192112632-0.00108700337814936i</v>
      </c>
      <c r="L3506" t="str">
        <f t="shared" si="1036"/>
        <v>0.000833333333333333-0.00159917703080286i</v>
      </c>
      <c r="M3506" t="str">
        <f t="shared" si="1037"/>
        <v>0.005-0.000562705072870739i</v>
      </c>
      <c r="N3506">
        <f t="shared" si="1038"/>
        <v>11.663769314641797</v>
      </c>
      <c r="O3506">
        <f t="shared" si="1039"/>
        <v>43.685910875820454</v>
      </c>
      <c r="P3506" s="3">
        <f t="shared" si="1040"/>
        <v>-43.685910875820454</v>
      </c>
      <c r="Q3506" s="3">
        <f t="shared" si="1041"/>
        <v>168.3362306853582</v>
      </c>
      <c r="R3506">
        <f t="shared" si="1042"/>
        <v>-11.663769314641797</v>
      </c>
      <c r="S3506">
        <f t="shared" si="1043"/>
        <v>504.16934992313685</v>
      </c>
      <c r="T3506">
        <f t="shared" si="1026"/>
        <v>-43.685910875820454</v>
      </c>
    </row>
    <row r="3507" spans="1:20" x14ac:dyDescent="0.25">
      <c r="A3507">
        <f t="shared" si="1027"/>
        <v>3179827.0516840531</v>
      </c>
      <c r="B3507">
        <f t="shared" si="1044"/>
        <v>506085.1934528448</v>
      </c>
      <c r="C3507" t="str">
        <f t="shared" si="1028"/>
        <v>-0.00635320599632897+0.00132496119172999i</v>
      </c>
      <c r="D3507" t="str">
        <f t="shared" si="1029"/>
        <v>2.34400034102377-1.66190480919612i</v>
      </c>
      <c r="E3507" t="str">
        <f t="shared" si="1030"/>
        <v>-3.87278052067596-11.8398764222467i</v>
      </c>
      <c r="F3507" t="str">
        <f t="shared" si="1031"/>
        <v>2.66186229784858-1.10769160507601i</v>
      </c>
      <c r="G3507" t="str">
        <f t="shared" si="1032"/>
        <v>0.914757631768396-0.279242022070232i</v>
      </c>
      <c r="H3507" t="str">
        <f t="shared" si="1033"/>
        <v>0.00161338026429949-2.89227500420766i</v>
      </c>
      <c r="I3507" t="str">
        <f t="shared" si="1034"/>
        <v>-0.0216619042930175-0.0521370809970602i</v>
      </c>
      <c r="K3507" t="str">
        <f t="shared" si="1035"/>
        <v>0.000964333914587745-0.0010835119917787i</v>
      </c>
      <c r="L3507" t="str">
        <f t="shared" si="1036"/>
        <v>0.000833333333333333-0.00159312316278428i</v>
      </c>
      <c r="M3507" t="str">
        <f t="shared" si="1037"/>
        <v>0.005-0.000560574888295219i</v>
      </c>
      <c r="N3507">
        <f t="shared" si="1038"/>
        <v>11.780186811548049</v>
      </c>
      <c r="O3507">
        <f t="shared" si="1039"/>
        <v>43.755245408087632</v>
      </c>
      <c r="P3507" s="3">
        <f t="shared" si="1040"/>
        <v>-43.755245408087632</v>
      </c>
      <c r="Q3507" s="3">
        <f t="shared" si="1041"/>
        <v>168.21981318845195</v>
      </c>
      <c r="R3507">
        <f t="shared" si="1042"/>
        <v>-11.780186811548049</v>
      </c>
      <c r="S3507">
        <f t="shared" si="1043"/>
        <v>506.08519345284481</v>
      </c>
      <c r="T3507">
        <f t="shared" si="1026"/>
        <v>-43.755245408087632</v>
      </c>
    </row>
    <row r="3508" spans="1:20" x14ac:dyDescent="0.25">
      <c r="A3508">
        <f t="shared" si="1027"/>
        <v>3191910.3944804524</v>
      </c>
      <c r="B3508">
        <f t="shared" si="1044"/>
        <v>508008.31718796561</v>
      </c>
      <c r="C3508" t="str">
        <f t="shared" si="1028"/>
        <v>-0.00629997106194146+0.00132722607112489i</v>
      </c>
      <c r="D3508" t="str">
        <f t="shared" si="1029"/>
        <v>2.33819491243351-1.66392796643561i</v>
      </c>
      <c r="E3508" t="str">
        <f t="shared" si="1030"/>
        <v>-3.86868950313302-11.7864793338762i</v>
      </c>
      <c r="F3508" t="str">
        <f t="shared" si="1031"/>
        <v>2.66013567587541-1.10913307040816i</v>
      </c>
      <c r="G3508" t="str">
        <f t="shared" si="1032"/>
        <v>0.91416427251446-0.28012132259535i</v>
      </c>
      <c r="H3508" t="str">
        <f t="shared" si="1033"/>
        <v>0.00159839686204871-2.88131335397533i</v>
      </c>
      <c r="I3508" t="str">
        <f t="shared" si="1034"/>
        <v>-0.0216081047419328-0.0519057490217237i</v>
      </c>
      <c r="K3508" t="str">
        <f t="shared" si="1035"/>
        <v>0.000962661281798638-0.00108002790279064i</v>
      </c>
      <c r="L3508" t="str">
        <f t="shared" si="1036"/>
        <v>0.000833333333333333-0.00158709221237725i</v>
      </c>
      <c r="M3508" t="str">
        <f t="shared" si="1037"/>
        <v>0.005-0.000558452767777664i</v>
      </c>
      <c r="N3508">
        <f t="shared" si="1038"/>
        <v>11.896638168245744</v>
      </c>
      <c r="O3508">
        <f t="shared" si="1039"/>
        <v>43.824632649611303</v>
      </c>
      <c r="P3508" s="3">
        <f t="shared" si="1040"/>
        <v>-43.824632649611303</v>
      </c>
      <c r="Q3508" s="3">
        <f t="shared" si="1041"/>
        <v>168.10336183175426</v>
      </c>
      <c r="R3508">
        <f t="shared" si="1042"/>
        <v>-11.896638168245744</v>
      </c>
      <c r="S3508">
        <f t="shared" si="1043"/>
        <v>508.00831718796559</v>
      </c>
      <c r="T3508">
        <f t="shared" si="1026"/>
        <v>-43.824632649611303</v>
      </c>
    </row>
    <row r="3509" spans="1:20" x14ac:dyDescent="0.25">
      <c r="A3509">
        <f t="shared" si="1027"/>
        <v>3204039.6539794779</v>
      </c>
      <c r="B3509">
        <f t="shared" si="1044"/>
        <v>509938.74879327987</v>
      </c>
      <c r="C3509" t="str">
        <f t="shared" si="1028"/>
        <v>-0.00624711657092334+0.0013293611570654i</v>
      </c>
      <c r="D3509" t="str">
        <f t="shared" si="1029"/>
        <v>2.33237429245667-1.66593366395093i</v>
      </c>
      <c r="E3509" t="str">
        <f t="shared" si="1030"/>
        <v>-3.8645949340156-11.7332734839431i</v>
      </c>
      <c r="F3509" t="str">
        <f t="shared" si="1031"/>
        <v>2.6583981707651-1.11058313009453i</v>
      </c>
      <c r="G3509" t="str">
        <f t="shared" si="1032"/>
        <v>0.913567173235066-0.281002123163433i</v>
      </c>
      <c r="H3509" t="str">
        <f t="shared" si="1033"/>
        <v>0.00158356375454553-2.87039332953354i</v>
      </c>
      <c r="I3509" t="str">
        <f t="shared" si="1034"/>
        <v>-0.0215545683059536-0.0516752119712908i</v>
      </c>
      <c r="K3509" t="str">
        <f t="shared" si="1035"/>
        <v>0.00096099825873096-0.00107655113227213i</v>
      </c>
      <c r="L3509" t="str">
        <f t="shared" si="1036"/>
        <v>0.000833333333333333-0.00158108409282452i</v>
      </c>
      <c r="M3509" t="str">
        <f t="shared" si="1037"/>
        <v>0.005-0.000556338680790657i</v>
      </c>
      <c r="N3509">
        <f t="shared" si="1038"/>
        <v>12.013122851899254</v>
      </c>
      <c r="O3509">
        <f t="shared" si="1039"/>
        <v>43.894072585206416</v>
      </c>
      <c r="P3509" s="3">
        <f t="shared" si="1040"/>
        <v>-43.894072585206416</v>
      </c>
      <c r="Q3509" s="3">
        <f t="shared" si="1041"/>
        <v>167.98687714810075</v>
      </c>
      <c r="R3509">
        <f t="shared" si="1042"/>
        <v>-12.013122851899254</v>
      </c>
      <c r="S3509">
        <f t="shared" si="1043"/>
        <v>509.93874879327984</v>
      </c>
      <c r="T3509">
        <f t="shared" si="1026"/>
        <v>-43.894072585206416</v>
      </c>
    </row>
    <row r="3510" spans="1:20" x14ac:dyDescent="0.25">
      <c r="A3510">
        <f t="shared" si="1027"/>
        <v>3216215.0046646004</v>
      </c>
      <c r="B3510">
        <f t="shared" si="1044"/>
        <v>511876.51603869436</v>
      </c>
      <c r="C3510" t="str">
        <f t="shared" si="1028"/>
        <v>-0.00619464041454597+0.00133136810928131i</v>
      </c>
      <c r="D3510" t="str">
        <f t="shared" si="1029"/>
        <v>2.32653858950455-1.66792176879579i</v>
      </c>
      <c r="E3510" t="str">
        <f t="shared" si="1030"/>
        <v>-3.86049666165849-11.6802580814337i</v>
      </c>
      <c r="F3510" t="str">
        <f t="shared" si="1031"/>
        <v>2.6566497297585-1.11204173534058i</v>
      </c>
      <c r="G3510" t="str">
        <f t="shared" si="1032"/>
        <v>0.91296631579936-0.281884412508218i</v>
      </c>
      <c r="H3510" t="str">
        <f t="shared" si="1033"/>
        <v>0.00156887934633836-2.85951477205846i</v>
      </c>
      <c r="I3510" t="str">
        <f t="shared" si="1034"/>
        <v>-0.0215012921956404-0.0514454669017653i</v>
      </c>
      <c r="K3510" t="str">
        <f t="shared" si="1035"/>
        <v>0.000959344810222284-0.00107308170095274i</v>
      </c>
      <c r="L3510" t="str">
        <f t="shared" si="1036"/>
        <v>0.000833333333333333-0.00157509871769727i</v>
      </c>
      <c r="M3510" t="str">
        <f t="shared" si="1037"/>
        <v>0.005-0.000554232596922354i</v>
      </c>
      <c r="N3510">
        <f t="shared" si="1038"/>
        <v>12.129640332564435</v>
      </c>
      <c r="O3510">
        <f t="shared" si="1039"/>
        <v>43.963565199501787</v>
      </c>
      <c r="P3510" s="3">
        <f t="shared" si="1040"/>
        <v>-43.963565199501787</v>
      </c>
      <c r="Q3510" s="3">
        <f t="shared" si="1041"/>
        <v>167.87035966743557</v>
      </c>
      <c r="R3510">
        <f t="shared" si="1042"/>
        <v>-12.129640332564435</v>
      </c>
      <c r="S3510">
        <f t="shared" si="1043"/>
        <v>511.87651603869438</v>
      </c>
      <c r="T3510">
        <f t="shared" si="1026"/>
        <v>-43.963565199501787</v>
      </c>
    </row>
    <row r="3511" spans="1:20" x14ac:dyDescent="0.25">
      <c r="A3511">
        <f t="shared" si="1027"/>
        <v>3228436.6216823258</v>
      </c>
      <c r="B3511">
        <f t="shared" si="1044"/>
        <v>513821.64679964143</v>
      </c>
      <c r="C3511" t="str">
        <f t="shared" si="1028"/>
        <v>-0.0061425404907348+0.00133324857479029i</v>
      </c>
      <c r="D3511" t="str">
        <f t="shared" si="1029"/>
        <v>2.32068791342119-1.66989214872926i</v>
      </c>
      <c r="E3511" t="str">
        <f t="shared" si="1030"/>
        <v>-3.85639453483005-11.6274323402644i</v>
      </c>
      <c r="F3511" t="str">
        <f t="shared" si="1031"/>
        <v>2.65489030006346-1.11350883691781i</v>
      </c>
      <c r="G3511" t="str">
        <f t="shared" si="1032"/>
        <v>0.912361682065151-0.282768179193486i</v>
      </c>
      <c r="H3511" t="str">
        <f t="shared" si="1033"/>
        <v>0.00155434205908743-2.84867752333826i</v>
      </c>
      <c r="I3511" t="str">
        <f t="shared" si="1034"/>
        <v>-0.0214482736400031-0.051216510884297i</v>
      </c>
      <c r="K3511" t="str">
        <f t="shared" si="1035"/>
        <v>0.000957700900966638-0.00106961962920557i</v>
      </c>
      <c r="L3511" t="str">
        <f t="shared" si="1036"/>
        <v>0.000833333333333333-0.00156913600089387i</v>
      </c>
      <c r="M3511" t="str">
        <f t="shared" si="1037"/>
        <v>0.005-0.000552134485876026i</v>
      </c>
      <c r="N3511">
        <f t="shared" si="1038"/>
        <v>12.246190083178362</v>
      </c>
      <c r="O3511">
        <f t="shared" si="1039"/>
        <v>44.033110476942447</v>
      </c>
      <c r="P3511" s="3">
        <f t="shared" si="1040"/>
        <v>-44.033110476942447</v>
      </c>
      <c r="Q3511" s="3">
        <f t="shared" si="1041"/>
        <v>167.75380991682164</v>
      </c>
      <c r="R3511">
        <f t="shared" si="1042"/>
        <v>-12.246190083178362</v>
      </c>
      <c r="S3511">
        <f t="shared" si="1043"/>
        <v>513.82164679964148</v>
      </c>
      <c r="T3511">
        <f t="shared" si="1026"/>
        <v>-44.033110476942447</v>
      </c>
    </row>
    <row r="3512" spans="1:20" x14ac:dyDescent="0.25">
      <c r="A3512">
        <f t="shared" si="1027"/>
        <v>3240704.6808447186</v>
      </c>
      <c r="B3512">
        <f t="shared" si="1044"/>
        <v>515774.16905748006</v>
      </c>
      <c r="C3512" t="str">
        <f t="shared" si="1028"/>
        <v>-0.00609081470407984+0.00133500418793429i</v>
      </c>
      <c r="D3512" t="str">
        <f t="shared" si="1029"/>
        <v>2.31482237547878-1.67184467223402i</v>
      </c>
      <c r="E3512" t="str">
        <f t="shared" si="1030"/>
        <v>-3.85228840273639-11.5747954792584i</v>
      </c>
      <c r="F3512" t="str">
        <f t="shared" si="1031"/>
        <v>2.65311982885843-1.11498438516037i</v>
      </c>
      <c r="G3512" t="str">
        <f t="shared" si="1032"/>
        <v>0.911753253880143-0.283653411611979i</v>
      </c>
      <c r="H3512" t="str">
        <f t="shared" si="1033"/>
        <v>0.00153995033139248-2.83788142577083i</v>
      </c>
      <c r="I3512" t="str">
        <f t="shared" si="1034"/>
        <v>-0.0213955098863825-0.0509883410051529i</v>
      </c>
      <c r="K3512" t="str">
        <f t="shared" si="1035"/>
        <v>0.000956066495519006-0.00106616493704808i</v>
      </c>
      <c r="L3512" t="str">
        <f t="shared" si="1036"/>
        <v>0.000833333333333333-0.00156319585663864i</v>
      </c>
      <c r="M3512" t="str">
        <f t="shared" si="1037"/>
        <v>0.005-0.000550044317469639i</v>
      </c>
      <c r="N3512">
        <f t="shared" si="1038"/>
        <v>12.362771579550071</v>
      </c>
      <c r="O3512">
        <f t="shared" si="1039"/>
        <v>44.102708401792093</v>
      </c>
      <c r="P3512" s="3">
        <f t="shared" si="1040"/>
        <v>-44.102708401792093</v>
      </c>
      <c r="Q3512" s="3">
        <f t="shared" si="1041"/>
        <v>167.63722842044993</v>
      </c>
      <c r="R3512">
        <f t="shared" si="1042"/>
        <v>-12.362771579550071</v>
      </c>
      <c r="S3512">
        <f t="shared" si="1043"/>
        <v>515.77416905748009</v>
      </c>
      <c r="T3512">
        <f t="shared" si="1026"/>
        <v>-44.102708401792093</v>
      </c>
    </row>
    <row r="3513" spans="1:20" x14ac:dyDescent="0.25">
      <c r="A3513">
        <f t="shared" si="1027"/>
        <v>3253019.3586319289</v>
      </c>
      <c r="B3513">
        <f t="shared" si="1044"/>
        <v>517734.11089989851</v>
      </c>
      <c r="C3513" t="str">
        <f t="shared" si="1028"/>
        <v>-0.0060394609658465+0.00133663657041681i</v>
      </c>
      <c r="D3513" t="str">
        <f t="shared" si="1029"/>
        <v>2.30894208837283-1.67377920853456i</v>
      </c>
      <c r="E3513" t="str">
        <f t="shared" si="1030"/>
        <v>-3.84817811502532-11.5223467221225i</v>
      </c>
      <c r="F3513" t="str">
        <f t="shared" si="1031"/>
        <v>2.65133826329618-1.11646832996172i</v>
      </c>
      <c r="G3513" t="str">
        <f t="shared" si="1032"/>
        <v>0.911141013083203-0.284540097984304i</v>
      </c>
      <c r="H3513" t="str">
        <f t="shared" si="1033"/>
        <v>0.00152570261862188-2.82712632236134i</v>
      </c>
      <c r="I3513" t="str">
        <f t="shared" si="1034"/>
        <v>-0.0213429982003331-0.0507609543656879i</v>
      </c>
      <c r="K3513" t="str">
        <f t="shared" si="1035"/>
        <v>0.000954441558299802-0.00106271764414308i</v>
      </c>
      <c r="L3513" t="str">
        <f t="shared" si="1036"/>
        <v>0.000833333333333333-0.00155727819948062i</v>
      </c>
      <c r="M3513" t="str">
        <f t="shared" si="1037"/>
        <v>0.005-0.000547962061635426i</v>
      </c>
      <c r="N3513">
        <f t="shared" si="1038"/>
        <v>12.479384300352706</v>
      </c>
      <c r="O3513">
        <f t="shared" si="1039"/>
        <v>44.172358958134971</v>
      </c>
      <c r="P3513" s="3">
        <f t="shared" si="1040"/>
        <v>-44.172358958134971</v>
      </c>
      <c r="Q3513" s="3">
        <f t="shared" si="1041"/>
        <v>167.52061569964729</v>
      </c>
      <c r="R3513">
        <f t="shared" si="1042"/>
        <v>-12.479384300352706</v>
      </c>
      <c r="S3513">
        <f t="shared" si="1043"/>
        <v>517.7341108998985</v>
      </c>
      <c r="T3513">
        <f t="shared" si="1026"/>
        <v>-44.172358958134971</v>
      </c>
    </row>
    <row r="3514" spans="1:20" x14ac:dyDescent="0.25">
      <c r="A3514">
        <f t="shared" si="1027"/>
        <v>3265380.8321947302</v>
      </c>
      <c r="B3514">
        <f t="shared" si="1044"/>
        <v>519701.50052131811</v>
      </c>
      <c r="C3514" t="str">
        <f t="shared" si="1028"/>
        <v>-0.00598847719398545+0.00133814733134012i</v>
      </c>
      <c r="D3514" t="str">
        <f t="shared" si="1029"/>
        <v>2.3030471662171-1.67569562761533i</v>
      </c>
      <c r="E3514" t="str">
        <f t="shared" si="1030"/>
        <v>-3.84406352179021-11.4700852974233i</v>
      </c>
      <c r="F3514" t="str">
        <f t="shared" si="1031"/>
        <v>2.64954555050738-1.11796062077117i</v>
      </c>
      <c r="G3514" t="str">
        <f t="shared" si="1032"/>
        <v>0.910524941505635-0.285428226357862i</v>
      </c>
      <c r="H3514" t="str">
        <f t="shared" si="1033"/>
        <v>0.00151159739274312-2.81641205671987i</v>
      </c>
      <c r="I3514" t="str">
        <f t="shared" si="1034"/>
        <v>-0.0212907358655052-0.0505343480823124i</v>
      </c>
      <c r="K3514" t="str">
        <f t="shared" si="1035"/>
        <v>0.00095282605359928-0.00105927776979964i</v>
      </c>
      <c r="L3514" t="str">
        <f t="shared" si="1036"/>
        <v>0.000833333333333333-0.0015513829442923i</v>
      </c>
      <c r="M3514" t="str">
        <f t="shared" si="1037"/>
        <v>0.005-0.000545887688419432i</v>
      </c>
      <c r="N3514">
        <f t="shared" si="1038"/>
        <v>12.596027727112869</v>
      </c>
      <c r="O3514">
        <f t="shared" si="1039"/>
        <v>44.242062129879152</v>
      </c>
      <c r="P3514" s="3">
        <f t="shared" si="1040"/>
        <v>-44.242062129879152</v>
      </c>
      <c r="Q3514" s="3">
        <f t="shared" si="1041"/>
        <v>167.40397227288713</v>
      </c>
      <c r="R3514">
        <f t="shared" si="1042"/>
        <v>-12.596027727112869</v>
      </c>
      <c r="S3514">
        <f t="shared" si="1043"/>
        <v>519.70150052131817</v>
      </c>
      <c r="T3514">
        <f t="shared" si="1026"/>
        <v>-44.242062129879152</v>
      </c>
    </row>
    <row r="3515" spans="1:20" x14ac:dyDescent="0.25">
      <c r="A3515">
        <f t="shared" si="1027"/>
        <v>3277789.2793570701</v>
      </c>
      <c r="B3515">
        <f t="shared" si="1044"/>
        <v>521676.36622329912</v>
      </c>
      <c r="C3515" t="str">
        <f t="shared" si="1028"/>
        <v>-0.00593786131314395+0.0013395380672437i</v>
      </c>
      <c r="D3515" t="str">
        <f t="shared" si="1029"/>
        <v>2.29713772453828-1.67759380023899i</v>
      </c>
      <c r="E3515" t="str">
        <f t="shared" si="1030"/>
        <v>-3.83994447357409-11.418010438565i</v>
      </c>
      <c r="F3515" t="str">
        <f t="shared" si="1031"/>
        <v>2.6477416376046-1.11946120659062i</v>
      </c>
      <c r="G3515" t="str">
        <f t="shared" si="1032"/>
        <v>0.909905020972475-0.286317784605768i</v>
      </c>
      <c r="H3515" t="str">
        <f t="shared" si="1033"/>
        <v>0.00149763314215473-2.80573847305898i</v>
      </c>
      <c r="I3515" t="str">
        <f t="shared" si="1034"/>
        <v>-0.0212387201835313-0.0503085192864662i</v>
      </c>
      <c r="K3515" t="str">
        <f t="shared" si="1035"/>
        <v>0.000951219945581939-0.00105584533297416i</v>
      </c>
      <c r="L3515" t="str">
        <f t="shared" si="1036"/>
        <v>0.000833333333333333-0.00154551000626848i</v>
      </c>
      <c r="M3515" t="str">
        <f t="shared" si="1037"/>
        <v>0.005-0.000543821167981102i</v>
      </c>
      <c r="N3515">
        <f t="shared" si="1038"/>
        <v>12.712701344202827</v>
      </c>
      <c r="O3515">
        <f t="shared" si="1039"/>
        <v>44.311817900757703</v>
      </c>
      <c r="P3515" s="3">
        <f t="shared" si="1040"/>
        <v>-44.311817900757703</v>
      </c>
      <c r="Q3515" s="3">
        <f t="shared" si="1041"/>
        <v>167.28729865579717</v>
      </c>
      <c r="R3515">
        <f t="shared" si="1042"/>
        <v>-12.712701344202827</v>
      </c>
      <c r="S3515">
        <f t="shared" si="1043"/>
        <v>521.67636622329917</v>
      </c>
      <c r="T3515">
        <f t="shared" si="1026"/>
        <v>-44.311817900757703</v>
      </c>
    </row>
    <row r="3516" spans="1:20" x14ac:dyDescent="0.25">
      <c r="A3516">
        <f t="shared" si="1027"/>
        <v>3290244.8786186269</v>
      </c>
      <c r="B3516">
        <f t="shared" si="1044"/>
        <v>523658.73641494766</v>
      </c>
      <c r="C3516" t="str">
        <f t="shared" si="1028"/>
        <v>-0.00588761125467565+0.00134081036214309i</v>
      </c>
      <c r="D3516" t="str">
        <f t="shared" si="1029"/>
        <v>2.29121388027042-1.67947359796456i</v>
      </c>
      <c r="E3516" t="str">
        <f t="shared" si="1030"/>
        <v>-3.83582082137391-11.3661213837655i</v>
      </c>
      <c r="F3516" t="str">
        <f t="shared" si="1031"/>
        <v>2.64592647168584-1.12097003597114i</v>
      </c>
      <c r="G3516" t="str">
        <f t="shared" si="1032"/>
        <v>0.909281233303809-0.287208760425781i</v>
      </c>
      <c r="H3516" t="str">
        <f t="shared" si="1033"/>
        <v>0.00148380837151973-2.79510541619152i</v>
      </c>
      <c r="I3516" t="str">
        <f t="shared" si="1034"/>
        <v>-0.0211869484739122-0.050083465124586i</v>
      </c>
      <c r="K3516" t="str">
        <f t="shared" si="1035"/>
        <v>0.000949623198290829-0.00105242035227141i</v>
      </c>
      <c r="L3516" t="str">
        <f t="shared" si="1036"/>
        <v>0.000833333333333333-0.00153965930092497i</v>
      </c>
      <c r="M3516" t="str">
        <f t="shared" si="1037"/>
        <v>0.005-0.00054176247059285i</v>
      </c>
      <c r="N3516">
        <f t="shared" si="1038"/>
        <v>12.829404638835058</v>
      </c>
      <c r="O3516">
        <f t="shared" si="1039"/>
        <v>44.381626254331898</v>
      </c>
      <c r="P3516" s="3">
        <f t="shared" si="1040"/>
        <v>-44.381626254331898</v>
      </c>
      <c r="Q3516" s="3">
        <f t="shared" si="1041"/>
        <v>167.17059536116494</v>
      </c>
      <c r="R3516">
        <f t="shared" si="1042"/>
        <v>-12.829404638835058</v>
      </c>
      <c r="S3516">
        <f t="shared" si="1043"/>
        <v>523.65873641494761</v>
      </c>
      <c r="T3516">
        <f t="shared" si="1026"/>
        <v>-44.381626254331898</v>
      </c>
    </row>
    <row r="3517" spans="1:20" x14ac:dyDescent="0.25">
      <c r="A3517">
        <f t="shared" si="1027"/>
        <v>3302747.8091573776</v>
      </c>
      <c r="B3517">
        <f t="shared" si="1044"/>
        <v>525648.63961332443</v>
      </c>
      <c r="C3517" t="str">
        <f t="shared" si="1028"/>
        <v>-0.00583772495665119+0.0013419657875688i</v>
      </c>
      <c r="D3517" t="str">
        <f t="shared" si="1029"/>
        <v>2.2852757517489-1.68133489316548i</v>
      </c>
      <c r="E3517" t="str">
        <f t="shared" si="1030"/>
        <v>-3.83169241664459-11.314417376035i</v>
      </c>
      <c r="F3517" t="str">
        <f t="shared" si="1031"/>
        <v>2.64409999983875-1.1224870570097i</v>
      </c>
      <c r="G3517" t="str">
        <f t="shared" si="1032"/>
        <v>0.908653560316105-0.288101141339238i</v>
      </c>
      <c r="H3517" t="str">
        <f t="shared" si="1033"/>
        <v>0.00147012160160018-2.78451273152807i</v>
      </c>
      <c r="I3517" t="str">
        <f t="shared" si="1034"/>
        <v>-0.0211354180739041-0.049859182758079i</v>
      </c>
      <c r="K3517" t="str">
        <f t="shared" si="1035"/>
        <v>0.000948035775651864-0.00104900284594557i</v>
      </c>
      <c r="L3517" t="str">
        <f t="shared" si="1036"/>
        <v>0.000833333333333333-0.0015338307440974i</v>
      </c>
      <c r="M3517" t="str">
        <f t="shared" si="1037"/>
        <v>0.005-0.000539711566639619i</v>
      </c>
      <c r="N3517">
        <f t="shared" si="1038"/>
        <v>12.946137101050397</v>
      </c>
      <c r="O3517">
        <f t="shared" si="1039"/>
        <v>44.451487173993385</v>
      </c>
      <c r="P3517" s="3">
        <f t="shared" si="1040"/>
        <v>-44.451487173993385</v>
      </c>
      <c r="Q3517" s="3">
        <f t="shared" si="1041"/>
        <v>167.0538628989496</v>
      </c>
      <c r="R3517">
        <f t="shared" si="1042"/>
        <v>-12.946137101050397</v>
      </c>
      <c r="S3517">
        <f t="shared" si="1043"/>
        <v>525.64863961332446</v>
      </c>
      <c r="T3517">
        <f t="shared" si="1026"/>
        <v>-44.451487173993385</v>
      </c>
    </row>
    <row r="3518" spans="1:20" x14ac:dyDescent="0.25">
      <c r="A3518">
        <f t="shared" si="1027"/>
        <v>3315298.2508321758</v>
      </c>
      <c r="B3518">
        <f t="shared" si="1044"/>
        <v>527646.10444385512</v>
      </c>
      <c r="C3518" t="str">
        <f t="shared" si="1028"/>
        <v>-0.00578820036386866+0.00134300590260647i</v>
      </c>
      <c r="D3518" t="str">
        <f t="shared" si="1029"/>
        <v>2.27932345870442-1.68317755904781i</v>
      </c>
      <c r="E3518" t="str">
        <f t="shared" si="1030"/>
        <v>-3.82755911130333-11.2628976631528i</v>
      </c>
      <c r="F3518" t="str">
        <f t="shared" si="1031"/>
        <v>2.64226216914426-1.12401221734581i</v>
      </c>
      <c r="G3518" t="str">
        <f t="shared" si="1032"/>
        <v>0.908021983823571-0.288994914689995i</v>
      </c>
      <c r="H3518" t="str">
        <f t="shared" si="1033"/>
        <v>0.00145657136909342-2.77396026507474i</v>
      </c>
      <c r="I3518" t="str">
        <f t="shared" si="1034"/>
        <v>-0.0210841263384081-0.0496356693632902i</v>
      </c>
      <c r="K3518" t="str">
        <f t="shared" si="1035"/>
        <v>0.000946457641478071-0.00104559283190141i</v>
      </c>
      <c r="L3518" t="str">
        <f t="shared" si="1036"/>
        <v>0.000833333333333333-0.00152802425194003i</v>
      </c>
      <c r="M3518" t="str">
        <f t="shared" si="1037"/>
        <v>0.005-0.00053766842661847i</v>
      </c>
      <c r="N3518">
        <f t="shared" si="1038"/>
        <v>13.062898223714114</v>
      </c>
      <c r="O3518">
        <f t="shared" si="1039"/>
        <v>44.52140064296642</v>
      </c>
      <c r="P3518" s="3">
        <f t="shared" si="1040"/>
        <v>-44.52140064296642</v>
      </c>
      <c r="Q3518" s="3">
        <f t="shared" si="1041"/>
        <v>166.93710177628589</v>
      </c>
      <c r="R3518">
        <f t="shared" si="1042"/>
        <v>-13.062898223714114</v>
      </c>
      <c r="S3518">
        <f t="shared" si="1043"/>
        <v>527.64610444385517</v>
      </c>
      <c r="T3518">
        <f t="shared" si="1026"/>
        <v>-44.52140064296642</v>
      </c>
    </row>
    <row r="3519" spans="1:20" x14ac:dyDescent="0.25">
      <c r="A3519">
        <f t="shared" si="1027"/>
        <v>3327896.3841853379</v>
      </c>
      <c r="B3519">
        <f t="shared" si="1044"/>
        <v>529651.15964074177</v>
      </c>
      <c r="C3519" t="str">
        <f t="shared" si="1028"/>
        <v>-0.0057390354278637+0.00134393225393694i</v>
      </c>
      <c r="D3519" t="str">
        <f t="shared" si="1029"/>
        <v>2.27335712225653-1.68500146966823i</v>
      </c>
      <c r="E3519" t="str">
        <f t="shared" si="1030"/>
        <v>-3.82342075773399-11.2115614976453i</v>
      </c>
      <c r="F3519" t="str">
        <f t="shared" si="1031"/>
        <v>2.64041292668078-1.12554546415827i</v>
      </c>
      <c r="G3519" t="str">
        <f t="shared" si="1032"/>
        <v>0.907386485639526-0.289890067643368i</v>
      </c>
      <c r="H3519" t="str">
        <f t="shared" si="1033"/>
        <v>0.00144315622646963-2.76344786343082i</v>
      </c>
      <c r="I3519" t="str">
        <f t="shared" si="1034"/>
        <v>-0.0210330706398613-0.0494129221314768i</v>
      </c>
      <c r="K3519" t="str">
        <f t="shared" si="1035"/>
        <v>0.000944888759473802-0.00104219032769539i</v>
      </c>
      <c r="L3519" t="str">
        <f t="shared" si="1036"/>
        <v>0.000833333333333333-0.00152223974092451i</v>
      </c>
      <c r="M3519" t="str">
        <f t="shared" si="1037"/>
        <v>0.005-0.000535633021138146i</v>
      </c>
      <c r="N3519">
        <f t="shared" si="1038"/>
        <v>13.17968750250671</v>
      </c>
      <c r="O3519">
        <f t="shared" si="1039"/>
        <v>44.591366644310504</v>
      </c>
      <c r="P3519" s="3">
        <f t="shared" si="1040"/>
        <v>-44.591366644310504</v>
      </c>
      <c r="Q3519" s="3">
        <f t="shared" si="1041"/>
        <v>166.82031249749329</v>
      </c>
      <c r="R3519">
        <f t="shared" si="1042"/>
        <v>-13.17968750250671</v>
      </c>
      <c r="S3519">
        <f t="shared" si="1043"/>
        <v>529.65115964074175</v>
      </c>
      <c r="T3519">
        <f t="shared" si="1026"/>
        <v>-44.591366644310504</v>
      </c>
    </row>
    <row r="3520" spans="1:20" x14ac:dyDescent="0.25">
      <c r="A3520">
        <f t="shared" si="1027"/>
        <v>3340542.3904452426</v>
      </c>
      <c r="B3520">
        <f t="shared" si="1044"/>
        <v>531663.83404737664</v>
      </c>
      <c r="C3520" t="str">
        <f t="shared" si="1028"/>
        <v>-0.00569022810692003+0.00134474637587727i</v>
      </c>
      <c r="D3520" t="str">
        <f t="shared" si="1029"/>
        <v>2.26737686490687-1.68680649995209i</v>
      </c>
      <c r="E3520" t="str">
        <f t="shared" si="1030"/>
        <v>-3.81927720879141-11.1604081367645i</v>
      </c>
      <c r="F3520" t="str">
        <f t="shared" si="1031"/>
        <v>2.63855221952818-1.12708674416188i</v>
      </c>
      <c r="G3520" t="str">
        <f t="shared" si="1032"/>
        <v>0.90674704757779-0.290786587185089i</v>
      </c>
      <c r="H3520" t="str">
        <f t="shared" si="1033"/>
        <v>0.0014298747418106-2.7529753737864i</v>
      </c>
      <c r="I3520" t="str">
        <f t="shared" si="1034"/>
        <v>-0.0209822483681277-0.0491909382687768i</v>
      </c>
      <c r="K3520" t="str">
        <f t="shared" si="1035"/>
        <v>0.000943329093238906-0.0010387953505369i</v>
      </c>
      <c r="L3520" t="str">
        <f t="shared" si="1036"/>
        <v>0.000833333333333333-0.00151647712783873i</v>
      </c>
      <c r="M3520" t="str">
        <f t="shared" si="1037"/>
        <v>0.005-0.000533605320918654i</v>
      </c>
      <c r="N3520">
        <f t="shared" si="1038"/>
        <v>13.296504435917939</v>
      </c>
      <c r="O3520">
        <f t="shared" si="1039"/>
        <v>44.661385160922443</v>
      </c>
      <c r="P3520" s="3">
        <f t="shared" si="1040"/>
        <v>-44.661385160922443</v>
      </c>
      <c r="Q3520" s="3">
        <f t="shared" si="1041"/>
        <v>166.70349556408206</v>
      </c>
      <c r="R3520">
        <f t="shared" si="1042"/>
        <v>-13.296504435917939</v>
      </c>
      <c r="S3520">
        <f t="shared" si="1043"/>
        <v>531.66383404737667</v>
      </c>
      <c r="T3520">
        <f t="shared" si="1026"/>
        <v>-44.661385160922443</v>
      </c>
    </row>
    <row r="3521" spans="1:20" x14ac:dyDescent="0.25">
      <c r="A3521">
        <f t="shared" si="1027"/>
        <v>3353236.4515289348</v>
      </c>
      <c r="B3521">
        <f t="shared" si="1044"/>
        <v>533684.15661675669</v>
      </c>
      <c r="C3521" t="str">
        <f t="shared" si="1028"/>
        <v>-0.00564177636607934+0.00134544979042196i</v>
      </c>
      <c r="D3521" t="str">
        <f t="shared" si="1029"/>
        <v>2.26138281053238-1.68859252571143i</v>
      </c>
      <c r="E3521" t="str">
        <f t="shared" si="1030"/>
        <v>-3.8151283178058-11.1094368424653i</v>
      </c>
      <c r="F3521" t="str">
        <f t="shared" si="1031"/>
        <v>2.63667999477184-1.12863600360414i</v>
      </c>
      <c r="G3521" t="str">
        <f t="shared" si="1032"/>
        <v>0.9061036514541-0.291684460120259i</v>
      </c>
      <c r="H3521" t="str">
        <f t="shared" si="1033"/>
        <v>0.00141672549865007-2.74254264392014i</v>
      </c>
      <c r="I3521" t="str">
        <f t="shared" si="1034"/>
        <v>-0.0209316569303913-0.0489697149961803i</v>
      </c>
      <c r="K3521" t="str">
        <f t="shared" si="1035"/>
        <v>0.000941778606272832-0.00103540791728945i</v>
      </c>
      <c r="L3521" t="str">
        <f t="shared" si="1036"/>
        <v>0.000833333333333333-0.00151073632978554i</v>
      </c>
      <c r="M3521" t="str">
        <f t="shared" si="1037"/>
        <v>0.005-0.000531585296790849i</v>
      </c>
      <c r="N3521">
        <f t="shared" si="1038"/>
        <v>13.413348525240139</v>
      </c>
      <c r="O3521">
        <f t="shared" si="1039"/>
        <v>44.731456175539151</v>
      </c>
      <c r="P3521" s="3">
        <f t="shared" si="1040"/>
        <v>-44.731456175539151</v>
      </c>
      <c r="Q3521" s="3">
        <f t="shared" si="1041"/>
        <v>166.58665147475986</v>
      </c>
      <c r="R3521">
        <f t="shared" si="1042"/>
        <v>-13.413348525240139</v>
      </c>
      <c r="S3521">
        <f t="shared" si="1043"/>
        <v>533.6841566167567</v>
      </c>
      <c r="T3521">
        <f t="shared" si="1026"/>
        <v>-44.731456175539151</v>
      </c>
    </row>
    <row r="3522" spans="1:20" x14ac:dyDescent="0.25">
      <c r="A3522">
        <f t="shared" si="1027"/>
        <v>3365978.7500447449</v>
      </c>
      <c r="B3522">
        <f t="shared" si="1044"/>
        <v>535712.15641190042</v>
      </c>
      <c r="C3522" t="str">
        <f t="shared" si="1028"/>
        <v>-0.0055936781771517+0.00134604400728483i</v>
      </c>
      <c r="D3522" t="str">
        <f t="shared" si="1029"/>
        <v>2.25537508437783-1.69035942366286i</v>
      </c>
      <c r="E3522" t="str">
        <f t="shared" si="1030"/>
        <v>-3.81097393858743-11.0586468813851i</v>
      </c>
      <c r="F3522" t="str">
        <f t="shared" si="1031"/>
        <v>2.63479619950698-1.13019318826209i</v>
      </c>
      <c r="G3522" t="str">
        <f t="shared" si="1032"/>
        <v>0.905456279087541-0.292583673072312i</v>
      </c>
      <c r="H3522" t="str">
        <f t="shared" si="1033"/>
        <v>0.00140370709581538-2.73214952219691i</v>
      </c>
      <c r="I3522" t="str">
        <f t="shared" si="1034"/>
        <v>-0.0208812937510517-0.0487492495495031i</v>
      </c>
      <c r="K3522" t="str">
        <f t="shared" si="1035"/>
        <v>0.000940237261978745-0.00103202804447194i</v>
      </c>
      <c r="L3522" t="str">
        <f t="shared" si="1036"/>
        <v>0.000833333333333333-0.00150501726418165i</v>
      </c>
      <c r="M3522" t="str">
        <f t="shared" si="1037"/>
        <v>0.005-0.000529572919696004i</v>
      </c>
      <c r="N3522">
        <f t="shared" si="1038"/>
        <v>13.530219274561574</v>
      </c>
      <c r="O3522">
        <f t="shared" si="1039"/>
        <v>44.801579670739635</v>
      </c>
      <c r="P3522" s="3">
        <f t="shared" si="1040"/>
        <v>-44.801579670739635</v>
      </c>
      <c r="Q3522" s="3">
        <f t="shared" si="1041"/>
        <v>166.46978072543843</v>
      </c>
      <c r="R3522">
        <f t="shared" si="1042"/>
        <v>-13.530219274561574</v>
      </c>
      <c r="S3522">
        <f t="shared" si="1043"/>
        <v>535.71215641190042</v>
      </c>
      <c r="T3522">
        <f t="shared" si="1026"/>
        <v>-44.801579670739635</v>
      </c>
    </row>
    <row r="3523" spans="1:20" x14ac:dyDescent="0.25">
      <c r="A3523">
        <f t="shared" si="1027"/>
        <v>3378769.4692949154</v>
      </c>
      <c r="B3523">
        <f t="shared" si="1044"/>
        <v>537747.8626062657</v>
      </c>
      <c r="C3523" t="str">
        <f t="shared" si="1028"/>
        <v>-0.00554593151872538+0.00134653052394133i</v>
      </c>
      <c r="D3523" t="str">
        <f t="shared" si="1029"/>
        <v>2.24935381304854-1.6921070714455i</v>
      </c>
      <c r="E3523" t="str">
        <f t="shared" si="1030"/>
        <v>-3.80681392543117-11.0080375248214i</v>
      </c>
      <c r="F3523" t="str">
        <f t="shared" si="1031"/>
        <v>2.63290078084276-1.13175824343906i</v>
      </c>
      <c r="G3523" t="str">
        <f t="shared" si="1032"/>
        <v>0.904804912301996-0.293484212481989i</v>
      </c>
      <c r="H3523" t="str">
        <f t="shared" si="1033"/>
        <v>0.00139081814727043-2.72179585756553i</v>
      </c>
      <c r="I3523" t="str">
        <f t="shared" si="1034"/>
        <v>-0.0208311562716195-0.0485295391793556i</v>
      </c>
      <c r="K3523" t="str">
        <f t="shared" si="1035"/>
        <v>0.000938705023667537-0.00102865574825994i</v>
      </c>
      <c r="L3523" t="str">
        <f t="shared" si="1036"/>
        <v>0.000833333333333333-0.00149931984875638i</v>
      </c>
      <c r="M3523" t="str">
        <f t="shared" si="1037"/>
        <v>0.005-0.000527568160685398i</v>
      </c>
      <c r="N3523">
        <f t="shared" si="1038"/>
        <v>13.647116190761011</v>
      </c>
      <c r="O3523">
        <f t="shared" si="1039"/>
        <v>44.871755628947703</v>
      </c>
      <c r="P3523" s="3">
        <f t="shared" si="1040"/>
        <v>-44.871755628947703</v>
      </c>
      <c r="Q3523" s="3">
        <f t="shared" si="1041"/>
        <v>166.35288380923899</v>
      </c>
      <c r="R3523">
        <f t="shared" si="1042"/>
        <v>-13.647116190761011</v>
      </c>
      <c r="S3523">
        <f t="shared" si="1043"/>
        <v>537.7478626062657</v>
      </c>
      <c r="T3523">
        <f t="shared" si="1026"/>
        <v>-44.871755628947703</v>
      </c>
    </row>
    <row r="3524" spans="1:20" x14ac:dyDescent="0.25">
      <c r="A3524">
        <f t="shared" si="1027"/>
        <v>3391608.7932782359</v>
      </c>
      <c r="B3524">
        <f t="shared" si="1044"/>
        <v>539791.30448416946</v>
      </c>
      <c r="C3524" t="str">
        <f t="shared" si="1028"/>
        <v>-0.00549853437617657+0.00134691082567125i</v>
      </c>
      <c r="D3524" t="str">
        <f t="shared" si="1029"/>
        <v>2.24331912450246-1.69383534763881i</v>
      </c>
      <c r="E3524" t="str">
        <f t="shared" si="1030"/>
        <v>-3.80264813312097-10.9576080487106i</v>
      </c>
      <c r="F3524" t="str">
        <f t="shared" si="1031"/>
        <v>2.63099368590648-1.13333111396144i</v>
      </c>
      <c r="G3524" t="str">
        <f t="shared" si="1032"/>
        <v>0.904149532927616-0.294386064606309i</v>
      </c>
      <c r="H3524" t="str">
        <f t="shared" si="1033"/>
        <v>0.00137805728196003-2.71148149955643i</v>
      </c>
      <c r="I3524" t="str">
        <f t="shared" si="1034"/>
        <v>-0.0207812419506123-0.0483105811511124i</v>
      </c>
      <c r="K3524" t="str">
        <f t="shared" si="1035"/>
        <v>0.000937181854561834-0.001025291044487i</v>
      </c>
      <c r="L3524" t="str">
        <f t="shared" si="1036"/>
        <v>0.000833333333333333-0.00149364400155048i</v>
      </c>
      <c r="M3524" t="str">
        <f t="shared" si="1037"/>
        <v>0.005-0.000525570990919903i</v>
      </c>
      <c r="N3524">
        <f t="shared" si="1038"/>
        <v>13.764038783501888</v>
      </c>
      <c r="O3524">
        <f t="shared" si="1039"/>
        <v>44.941984032434839</v>
      </c>
      <c r="P3524" s="3">
        <f t="shared" si="1040"/>
        <v>-44.941984032434839</v>
      </c>
      <c r="Q3524" s="3">
        <f t="shared" si="1041"/>
        <v>166.23596121649811</v>
      </c>
      <c r="R3524">
        <f t="shared" si="1042"/>
        <v>-13.764038783501888</v>
      </c>
      <c r="S3524">
        <f t="shared" si="1043"/>
        <v>539.79130448416947</v>
      </c>
      <c r="T3524">
        <f t="shared" si="1026"/>
        <v>-44.941984032434839</v>
      </c>
    </row>
    <row r="3525" spans="1:20" x14ac:dyDescent="0.25">
      <c r="A3525">
        <f t="shared" si="1027"/>
        <v>3404496.9066926935</v>
      </c>
      <c r="B3525">
        <f t="shared" si="1044"/>
        <v>541842.51144120935</v>
      </c>
      <c r="C3525" t="str">
        <f t="shared" si="1028"/>
        <v>-0.00545148474167972+0.001347186385602i</v>
      </c>
      <c r="D3525" t="str">
        <f t="shared" si="1029"/>
        <v>2.23727114804219-1.69554413178033i</v>
      </c>
      <c r="E3525" t="str">
        <f t="shared" si="1030"/>
        <v>-3.79847641693476-10.9073577336076i</v>
      </c>
      <c r="F3525" t="str">
        <f t="shared" si="1031"/>
        <v>2.62907486184818-1.13491174417555i</v>
      </c>
      <c r="G3525" t="str">
        <f t="shared" si="1032"/>
        <v>0.903490122802314-0.295289215517557i</v>
      </c>
      <c r="H3525" t="str">
        <f t="shared" si="1033"/>
        <v>0.0013654231436556-2.70120629827943i</v>
      </c>
      <c r="I3525" t="str">
        <f t="shared" si="1034"/>
        <v>-0.0207315482634545-0.0480923727448888i</v>
      </c>
      <c r="K3525" t="str">
        <f t="shared" si="1035"/>
        <v>0.000935667717799954-0.00102193394864603i</v>
      </c>
      <c r="L3525" t="str">
        <f t="shared" si="1036"/>
        <v>0.000833333333333333-0.00148798964091501i</v>
      </c>
      <c r="M3525" t="str">
        <f t="shared" si="1037"/>
        <v>0.005-0.000523581381669559i</v>
      </c>
      <c r="N3525">
        <f t="shared" si="1038"/>
        <v>13.880986565226181</v>
      </c>
      <c r="O3525">
        <f t="shared" si="1039"/>
        <v>45.01226486332186</v>
      </c>
      <c r="P3525" s="3">
        <f t="shared" si="1040"/>
        <v>-45.01226486332186</v>
      </c>
      <c r="Q3525" s="3">
        <f t="shared" si="1041"/>
        <v>166.11901343477382</v>
      </c>
      <c r="R3525">
        <f t="shared" si="1042"/>
        <v>-13.880986565226181</v>
      </c>
      <c r="S3525">
        <f t="shared" si="1043"/>
        <v>541.84251144120935</v>
      </c>
      <c r="T3525">
        <f t="shared" si="1026"/>
        <v>-45.01226486332186</v>
      </c>
    </row>
    <row r="3526" spans="1:20" x14ac:dyDescent="0.25">
      <c r="A3526">
        <f t="shared" si="1027"/>
        <v>3417433.9949381258</v>
      </c>
      <c r="B3526">
        <f t="shared" si="1044"/>
        <v>543901.51298468595</v>
      </c>
      <c r="C3526" t="str">
        <f t="shared" si="1028"/>
        <v>-0.0054047806142171+0.00134735866475222i</v>
      </c>
      <c r="D3526" t="str">
        <f t="shared" si="1029"/>
        <v>2.23121001430665-1.69723330438339i</v>
      </c>
      <c r="E3526" t="str">
        <f t="shared" si="1030"/>
        <v>-3.79429863264918-10.8572858646648i</v>
      </c>
      <c r="F3526" t="str">
        <f t="shared" si="1031"/>
        <v>2.62714425584475-1.13650007794446i</v>
      </c>
      <c r="G3526" t="str">
        <f t="shared" si="1032"/>
        <v>0.902826663773272-0.296193651102274i</v>
      </c>
      <c r="H3526" t="str">
        <f t="shared" si="1033"/>
        <v>0.00135291439080228-2.6909701044215i</v>
      </c>
      <c r="I3526" t="str">
        <f t="shared" si="1034"/>
        <v>-0.020682072702377-0.0478749112555083i</v>
      </c>
      <c r="K3526" t="str">
        <f t="shared" si="1035"/>
        <v>0.00093416257643981-0.00101858447589065i</v>
      </c>
      <c r="L3526" t="str">
        <f t="shared" si="1036"/>
        <v>0.000833333333333333-0.00148235668551007i</v>
      </c>
      <c r="M3526" t="str">
        <f t="shared" si="1037"/>
        <v>0.005-0.000521599304313169i</v>
      </c>
      <c r="N3526">
        <f t="shared" si="1038"/>
        <v>13.997959051149024</v>
      </c>
      <c r="O3526">
        <f t="shared" si="1039"/>
        <v>45.082598103581759</v>
      </c>
      <c r="P3526" s="3">
        <f t="shared" si="1040"/>
        <v>-45.082598103581759</v>
      </c>
      <c r="Q3526" s="3">
        <f t="shared" si="1041"/>
        <v>166.00204094885098</v>
      </c>
      <c r="R3526">
        <f t="shared" si="1042"/>
        <v>-13.997959051149024</v>
      </c>
      <c r="S3526">
        <f t="shared" si="1043"/>
        <v>543.90151298468595</v>
      </c>
      <c r="T3526">
        <f t="shared" si="1026"/>
        <v>-45.082598103581759</v>
      </c>
    </row>
    <row r="3527" spans="1:20" x14ac:dyDescent="0.25">
      <c r="A3527">
        <f t="shared" si="1027"/>
        <v>3430420.2441188907</v>
      </c>
      <c r="B3527">
        <f t="shared" si="1044"/>
        <v>545968.33873402781</v>
      </c>
      <c r="C3527" t="str">
        <f t="shared" si="1028"/>
        <v>-0.0053584199995881+0.00134742911207604i</v>
      </c>
      <c r="D3527" t="str">
        <f t="shared" si="1029"/>
        <v>2.22513585526249-1.69890274695479i</v>
      </c>
      <c r="E3527" t="str">
        <f t="shared" si="1030"/>
        <v>-3.79011463654457-10.8073917316106i</v>
      </c>
      <c r="F3527" t="str">
        <f t="shared" si="1031"/>
        <v>2.62520181510458-1.1380960586449i</v>
      </c>
      <c r="G3527" t="str">
        <f t="shared" si="1032"/>
        <v>0.902159137698475-0.297099357060259i</v>
      </c>
      <c r="H3527" t="str">
        <f t="shared" si="1033"/>
        <v>0.00134052969636719-2.6807727692444i</v>
      </c>
      <c r="I3527" t="str">
        <f t="shared" si="1034"/>
        <v>-0.0206328127763178-0.047658193992475i</v>
      </c>
      <c r="K3527" t="str">
        <f t="shared" si="1035"/>
        <v>0.000932666393462787-0.00101524264103661i</v>
      </c>
      <c r="L3527" t="str">
        <f t="shared" si="1036"/>
        <v>0.000833333333333333-0.00147674505430372i</v>
      </c>
      <c r="M3527" t="str">
        <f t="shared" si="1037"/>
        <v>0.005-0.000519624730337884i</v>
      </c>
      <c r="N3527">
        <f t="shared" si="1038"/>
        <v>14.114955759255906</v>
      </c>
      <c r="O3527">
        <f t="shared" si="1039"/>
        <v>45.15298373504266</v>
      </c>
      <c r="P3527" s="3">
        <f t="shared" si="1040"/>
        <v>-45.15298373504266</v>
      </c>
      <c r="Q3527" s="3">
        <f t="shared" si="1041"/>
        <v>165.88504424074409</v>
      </c>
      <c r="R3527">
        <f t="shared" si="1042"/>
        <v>-14.114955759255906</v>
      </c>
      <c r="S3527">
        <f t="shared" si="1043"/>
        <v>545.96833873402784</v>
      </c>
      <c r="T3527">
        <f t="shared" si="1026"/>
        <v>-45.15298373504266</v>
      </c>
    </row>
    <row r="3528" spans="1:20" x14ac:dyDescent="0.25">
      <c r="A3528">
        <f t="shared" si="1027"/>
        <v>3443455.8410465424</v>
      </c>
      <c r="B3528">
        <f t="shared" si="1044"/>
        <v>548043.0184212171</v>
      </c>
      <c r="C3528" t="str">
        <f t="shared" si="1028"/>
        <v>-0.00531240091041907+0.00134739916450726i</v>
      </c>
      <c r="D3528" t="str">
        <f t="shared" si="1029"/>
        <v>2.21904880419522-1.70055234201228i</v>
      </c>
      <c r="E3528" t="str">
        <f t="shared" si="1030"/>
        <v>-3.78592428540957-10.7576746287298i</v>
      </c>
      <c r="F3528" t="str">
        <f t="shared" si="1031"/>
        <v>2.62324748687196-1.13969962916409i</v>
      </c>
      <c r="G3528" t="str">
        <f t="shared" si="1032"/>
        <v>0.901487526448261-0.298006318903571i</v>
      </c>
      <c r="H3528" t="str">
        <f t="shared" si="1033"/>
        <v>0.00132826774768925-2.67061414458252i</v>
      </c>
      <c r="I3528" t="str">
        <f t="shared" si="1034"/>
        <v>-0.0205837660108243-0.0474422182799454i</v>
      </c>
      <c r="K3528" t="str">
        <f t="shared" si="1035"/>
        <v>0.000931179131777557-0.0010119084585632i</v>
      </c>
      <c r="L3528" t="str">
        <f t="shared" si="1036"/>
        <v>0.000833333333333333-0.00147115466657075i</v>
      </c>
      <c r="M3528" t="str">
        <f t="shared" si="1037"/>
        <v>0.005-0.000517657631338798i</v>
      </c>
      <c r="N3528">
        <f t="shared" si="1038"/>
        <v>14.231976210293652</v>
      </c>
      <c r="O3528">
        <f t="shared" si="1039"/>
        <v>45.223421739390055</v>
      </c>
      <c r="P3528" s="3">
        <f t="shared" si="1040"/>
        <v>-45.223421739390055</v>
      </c>
      <c r="Q3528" s="3">
        <f t="shared" si="1041"/>
        <v>165.76802378970635</v>
      </c>
      <c r="R3528">
        <f t="shared" si="1042"/>
        <v>-14.231976210293652</v>
      </c>
      <c r="S3528">
        <f t="shared" si="1043"/>
        <v>548.04301842121708</v>
      </c>
      <c r="T3528">
        <f t="shared" si="1026"/>
        <v>-45.223421739390055</v>
      </c>
    </row>
    <row r="3529" spans="1:20" x14ac:dyDescent="0.25">
      <c r="A3529">
        <f t="shared" si="1027"/>
        <v>3456540.9732425194</v>
      </c>
      <c r="B3529">
        <f t="shared" si="1044"/>
        <v>550125.58189121773</v>
      </c>
      <c r="C3529" t="str">
        <f t="shared" si="1028"/>
        <v>-0.0052667213661728+0.00134727024700472i</v>
      </c>
      <c r="D3529" t="str">
        <f t="shared" si="1029"/>
        <v>2.21294899570013-1.70218197310211i</v>
      </c>
      <c r="E3529" t="str">
        <f t="shared" si="1030"/>
        <v>-3.78172743654657-10.708133854843i</v>
      </c>
      <c r="F3529" t="str">
        <f t="shared" si="1031"/>
        <v>2.62128121843177-1.14131073189675i</v>
      </c>
      <c r="G3529" t="str">
        <f t="shared" si="1032"/>
        <v>0.90081181190689-0.298914521955552i</v>
      </c>
      <c r="H3529" t="str">
        <f t="shared" si="1033"/>
        <v>0.00131612724633014-2.66049408284062i</v>
      </c>
      <c r="I3529" t="str">
        <f t="shared" si="1034"/>
        <v>-0.0205349299479579-0.0472269814567015i</v>
      </c>
      <c r="K3529" t="str">
        <f t="shared" si="1035"/>
        <v>0.000929700754223867-0.00100858194261475i</v>
      </c>
      <c r="L3529" t="str">
        <f t="shared" si="1036"/>
        <v>0.000833333333333333-0.00146558544189156i</v>
      </c>
      <c r="M3529" t="str">
        <f t="shared" si="1037"/>
        <v>0.005-0.000515697979018528i</v>
      </c>
      <c r="N3529">
        <f t="shared" si="1038"/>
        <v>14.349019927769859</v>
      </c>
      <c r="O3529">
        <f t="shared" si="1039"/>
        <v>45.293912098169088</v>
      </c>
      <c r="P3529" s="3">
        <f t="shared" si="1040"/>
        <v>-45.293912098169088</v>
      </c>
      <c r="Q3529" s="3">
        <f t="shared" si="1041"/>
        <v>165.65098007223014</v>
      </c>
      <c r="R3529">
        <f t="shared" si="1042"/>
        <v>-14.349019927769859</v>
      </c>
      <c r="S3529">
        <f t="shared" si="1043"/>
        <v>550.12558189121773</v>
      </c>
      <c r="T3529">
        <f t="shared" si="1026"/>
        <v>-45.293912098169088</v>
      </c>
    </row>
    <row r="3530" spans="1:20" x14ac:dyDescent="0.25">
      <c r="A3530">
        <f t="shared" si="1027"/>
        <v>3469675.8289408414</v>
      </c>
      <c r="B3530">
        <f t="shared" si="1044"/>
        <v>552216.0591024044</v>
      </c>
      <c r="C3530" t="str">
        <f t="shared" si="1028"/>
        <v>-0.00522137939315758+0.00134704377259741i</v>
      </c>
      <c r="D3530" t="str">
        <f t="shared" si="1029"/>
        <v>2.20683656567286-1.7037915248164i</v>
      </c>
      <c r="E3530" t="str">
        <f t="shared" si="1030"/>
        <v>-3.77752394777637-10.658768713286i</v>
      </c>
      <c r="F3530" t="str">
        <f t="shared" si="1031"/>
        <v>2.61930295711392-1.14292930874193i</v>
      </c>
      <c r="G3530" t="str">
        <f t="shared" si="1032"/>
        <v>0.900131975974135-0.299823951349845i</v>
      </c>
      <c r="H3530" t="str">
        <f t="shared" si="1033"/>
        <v>0.00130410690792665-2.65041243699157i</v>
      </c>
      <c r="I3530" t="str">
        <f t="shared" si="1034"/>
        <v>-0.0204863021461973-0.0470124808761184i</v>
      </c>
      <c r="K3530" t="str">
        <f t="shared" si="1035"/>
        <v>0.000928231223576283-0.00100526310700212i</v>
      </c>
      <c r="L3530" t="str">
        <f t="shared" si="1036"/>
        <v>0.000833333333333333-0.00146003730015099i</v>
      </c>
      <c r="M3530" t="str">
        <f t="shared" si="1037"/>
        <v>0.005-0.000513745745186818i</v>
      </c>
      <c r="N3530">
        <f t="shared" si="1038"/>
        <v>14.466086437946728</v>
      </c>
      <c r="O3530">
        <f t="shared" si="1039"/>
        <v>45.36445479278764</v>
      </c>
      <c r="P3530" s="3">
        <f t="shared" si="1040"/>
        <v>-45.36445479278764</v>
      </c>
      <c r="Q3530" s="3">
        <f t="shared" si="1041"/>
        <v>165.53391356205327</v>
      </c>
      <c r="R3530">
        <f t="shared" si="1042"/>
        <v>-14.466086437946728</v>
      </c>
      <c r="S3530">
        <f t="shared" si="1043"/>
        <v>552.21605910240442</v>
      </c>
      <c r="T3530">
        <f t="shared" si="1026"/>
        <v>-45.36445479278764</v>
      </c>
    </row>
    <row r="3531" spans="1:20" x14ac:dyDescent="0.25">
      <c r="A3531">
        <f t="shared" si="1027"/>
        <v>3482860.5970908161</v>
      </c>
      <c r="B3531">
        <f t="shared" si="1044"/>
        <v>554314.4801269935</v>
      </c>
      <c r="C3531" t="str">
        <f t="shared" si="1028"/>
        <v>-0.00517637302453649+0.00134672114243014i</v>
      </c>
      <c r="D3531" t="str">
        <f t="shared" si="1029"/>
        <v>2.20071165129978-1.70538088281045i</v>
      </c>
      <c r="E3531" t="str">
        <f t="shared" si="1030"/>
        <v>-3.77331367744363-10.6095785118903i</v>
      </c>
      <c r="F3531" t="str">
        <f t="shared" si="1031"/>
        <v>2.61731265029825-1.14455530110012i</v>
      </c>
      <c r="G3531" t="str">
        <f t="shared" si="1032"/>
        <v>0.899448000566898-0.30073459202943i</v>
      </c>
      <c r="H3531" t="str">
        <f t="shared" si="1033"/>
        <v>0.00129220546204438-2.64036906057417i</v>
      </c>
      <c r="I3531" t="str">
        <f t="shared" si="1034"/>
        <v>-0.0204378801803471-0.0467987139061412i</v>
      </c>
      <c r="K3531" t="str">
        <f t="shared" si="1035"/>
        <v>0.000926770502547881-0.00100195196520415i</v>
      </c>
      <c r="L3531" t="str">
        <f t="shared" si="1036"/>
        <v>0.000833333333333333-0.00145451016153714i</v>
      </c>
      <c r="M3531" t="str">
        <f t="shared" si="1037"/>
        <v>0.005-0.000511800901760128i</v>
      </c>
      <c r="N3531">
        <f t="shared" si="1038"/>
        <v>14.583175269835607</v>
      </c>
      <c r="O3531">
        <f t="shared" si="1039"/>
        <v>45.435049804518776</v>
      </c>
      <c r="P3531" s="3">
        <f t="shared" si="1040"/>
        <v>-45.435049804518776</v>
      </c>
      <c r="Q3531" s="3">
        <f t="shared" si="1041"/>
        <v>165.41682473016439</v>
      </c>
      <c r="R3531">
        <f t="shared" si="1042"/>
        <v>-14.583175269835607</v>
      </c>
      <c r="S3531">
        <f t="shared" si="1043"/>
        <v>554.31448012699354</v>
      </c>
      <c r="T3531">
        <f t="shared" si="1026"/>
        <v>-45.435049804518776</v>
      </c>
    </row>
    <row r="3532" spans="1:20" x14ac:dyDescent="0.25">
      <c r="A3532">
        <f t="shared" si="1027"/>
        <v>3496095.4673597617</v>
      </c>
      <c r="B3532">
        <f t="shared" si="1044"/>
        <v>556420.87515147612</v>
      </c>
      <c r="C3532" t="str">
        <f t="shared" si="1028"/>
        <v>-0.00513170030033637+0.00134630374580991i</v>
      </c>
      <c r="D3532" t="str">
        <f t="shared" si="1029"/>
        <v>2.19457439104798-1.70694993381991i</v>
      </c>
      <c r="E3532" t="str">
        <f t="shared" si="1030"/>
        <v>-3.76909648442191-10.5605625629629i</v>
      </c>
      <c r="F3532" t="str">
        <f t="shared" si="1031"/>
        <v>2.61531024541919-1.14618864987014i</v>
      </c>
      <c r="G3532" t="str">
        <f t="shared" si="1032"/>
        <v>0.898759867620833-0.301646428745669i</v>
      </c>
      <c r="H3532" t="str">
        <f t="shared" si="1033"/>
        <v>0.00128042165203264-2.6303638076909i</v>
      </c>
      <c r="I3532" t="str">
        <f t="shared" si="1034"/>
        <v>-0.0203896616414432-0.0465856779292536i</v>
      </c>
      <c r="K3532" t="str">
        <f t="shared" si="1035"/>
        <v>0.000925318553793911-0.000998648530369308i</v>
      </c>
      <c r="L3532" t="str">
        <f t="shared" si="1036"/>
        <v>0.000833333333333333-0.00144900394654029i</v>
      </c>
      <c r="M3532" t="str">
        <f t="shared" si="1037"/>
        <v>0.005-0.000509863420761235i</v>
      </c>
      <c r="N3532">
        <f t="shared" si="1038"/>
        <v>14.700285955195653</v>
      </c>
      <c r="O3532">
        <f t="shared" si="1039"/>
        <v>45.50569711450342</v>
      </c>
      <c r="P3532" s="3">
        <f t="shared" si="1040"/>
        <v>-45.50569711450342</v>
      </c>
      <c r="Q3532" s="3">
        <f t="shared" si="1041"/>
        <v>165.29971404480435</v>
      </c>
      <c r="R3532">
        <f t="shared" si="1042"/>
        <v>-14.700285955195653</v>
      </c>
      <c r="S3532">
        <f t="shared" si="1043"/>
        <v>556.42087515147614</v>
      </c>
      <c r="T3532">
        <f t="shared" si="1026"/>
        <v>-45.50569711450342</v>
      </c>
    </row>
    <row r="3533" spans="1:20" x14ac:dyDescent="0.25">
      <c r="A3533">
        <f t="shared" si="1027"/>
        <v>3509380.6301357294</v>
      </c>
      <c r="B3533">
        <f t="shared" si="1044"/>
        <v>558535.2744770518</v>
      </c>
      <c r="C3533" t="str">
        <f t="shared" si="1028"/>
        <v>-0.00508735926745652+0.00134579296025226i</v>
      </c>
      <c r="D3533" t="str">
        <f t="shared" si="1029"/>
        <v>2.18842492465518-1.70849856567797i</v>
      </c>
      <c r="E3533" t="str">
        <f t="shared" si="1030"/>
        <v>-3.76487222811912-10.5117201832662i</v>
      </c>
      <c r="F3533" t="str">
        <f t="shared" si="1031"/>
        <v>2.61329568997043-1.14782929544623i</v>
      </c>
      <c r="G3533" t="str">
        <f t="shared" si="1032"/>
        <v>0.898067559092006-0.302559446057353i</v>
      </c>
      <c r="H3533" t="str">
        <f t="shared" si="1033"/>
        <v>0.00126875423488071-2.62039653300575i</v>
      </c>
      <c r="I3533" t="str">
        <f t="shared" si="1034"/>
        <v>-0.0203416441366627-0.0463733703424485i</v>
      </c>
      <c r="K3533" t="str">
        <f t="shared" si="1035"/>
        <v>0.000923875339915386-0.000995352815317153i</v>
      </c>
      <c r="L3533" t="str">
        <f t="shared" si="1036"/>
        <v>0.000833333333333333-0.00144351857595167i</v>
      </c>
      <c r="M3533" t="str">
        <f t="shared" si="1037"/>
        <v>0.005-0.000507933274318825i</v>
      </c>
      <c r="N3533">
        <f t="shared" si="1038"/>
        <v>14.817418028528863</v>
      </c>
      <c r="O3533">
        <f t="shared" si="1039"/>
        <v>45.576396703753453</v>
      </c>
      <c r="P3533" s="3">
        <f t="shared" si="1040"/>
        <v>-45.576396703753453</v>
      </c>
      <c r="Q3533" s="3">
        <f t="shared" si="1041"/>
        <v>165.18258197147114</v>
      </c>
      <c r="R3533">
        <f t="shared" si="1042"/>
        <v>-14.817418028528863</v>
      </c>
      <c r="S3533">
        <f t="shared" si="1043"/>
        <v>558.53527447705176</v>
      </c>
      <c r="T3533">
        <f t="shared" si="1026"/>
        <v>-45.576396703753453</v>
      </c>
    </row>
    <row r="3534" spans="1:20" x14ac:dyDescent="0.25">
      <c r="A3534">
        <f t="shared" si="1027"/>
        <v>3522716.2765302449</v>
      </c>
      <c r="B3534">
        <f t="shared" si="1044"/>
        <v>560657.7085200646</v>
      </c>
      <c r="C3534" t="str">
        <f t="shared" si="1028"/>
        <v>-0.00504334797967809+0.00134519015152814i</v>
      </c>
      <c r="D3534" t="str">
        <f t="shared" si="1029"/>
        <v>2.18226339311919-1.71002666733232i</v>
      </c>
      <c r="E3534" t="str">
        <f t="shared" si="1030"/>
        <v>-3.76064076848269-10.4630506939997i</v>
      </c>
      <c r="F3534" t="str">
        <f t="shared" si="1031"/>
        <v>2.61126893151005-1.14947717771507i</v>
      </c>
      <c r="G3534" t="str">
        <f t="shared" si="1032"/>
        <v>0.897371056958563-0.303473628329768i</v>
      </c>
      <c r="H3534" t="str">
        <f t="shared" si="1033"/>
        <v>0.00125720198107544-2.610467091742i</v>
      </c>
      <c r="I3534" t="str">
        <f t="shared" si="1034"/>
        <v>-0.0202938252892335-0.0461617885572038i</v>
      </c>
      <c r="K3534" t="str">
        <f t="shared" si="1035"/>
        <v>0.000922440823462688-0.000992064832539998i</v>
      </c>
      <c r="L3534" t="str">
        <f t="shared" si="1036"/>
        <v>0.000833333333333333-0.0014380539708624i</v>
      </c>
      <c r="M3534" t="str">
        <f t="shared" si="1037"/>
        <v>0.005-0.000506010434667089i</v>
      </c>
      <c r="N3534">
        <f t="shared" si="1038"/>
        <v>14.934571027074639</v>
      </c>
      <c r="O3534">
        <f t="shared" si="1039"/>
        <v>45.647148553153407</v>
      </c>
      <c r="P3534" s="3">
        <f t="shared" si="1040"/>
        <v>-45.647148553153407</v>
      </c>
      <c r="Q3534" s="3">
        <f t="shared" si="1041"/>
        <v>165.06542897292536</v>
      </c>
      <c r="R3534">
        <f t="shared" si="1042"/>
        <v>-14.934571027074639</v>
      </c>
      <c r="S3534">
        <f t="shared" si="1043"/>
        <v>560.6577085200646</v>
      </c>
      <c r="T3534">
        <f t="shared" si="1026"/>
        <v>-45.647148553153407</v>
      </c>
    </row>
    <row r="3535" spans="1:20" x14ac:dyDescent="0.25">
      <c r="A3535">
        <f t="shared" si="1027"/>
        <v>3536102.5983810597</v>
      </c>
      <c r="B3535">
        <f t="shared" si="1044"/>
        <v>562788.20781244081</v>
      </c>
      <c r="C3535" t="str">
        <f t="shared" si="1028"/>
        <v>-0.00499966449767181+0.00134449667371109i</v>
      </c>
      <c r="D3535" t="str">
        <f t="shared" si="1029"/>
        <v>2.17608993868723-1.71153412886204i</v>
      </c>
      <c r="E3535" t="str">
        <f t="shared" si="1030"/>
        <v>-3.75640196600513-10.414553420779i</v>
      </c>
      <c r="F3535" t="str">
        <f t="shared" si="1031"/>
        <v>2.60922991766526-1.15113223605292i</v>
      </c>
      <c r="G3535" t="str">
        <f t="shared" si="1032"/>
        <v>0.896670343222425-0.304388959733765i</v>
      </c>
      <c r="H3535" t="str">
        <f t="shared" si="1033"/>
        <v>0.00124576367445994-2.60057533968001i</v>
      </c>
      <c r="I3535" t="str">
        <f t="shared" si="1034"/>
        <v>-0.0202462027383461-0.0459509299994506i</v>
      </c>
      <c r="K3535" t="str">
        <f t="shared" si="1035"/>
        <v>0.000921014966939058-0.000988784594204468i</v>
      </c>
      <c r="L3535" t="str">
        <f t="shared" si="1036"/>
        <v>0.000833333333333333-0.00143261005266228i</v>
      </c>
      <c r="M3535" t="str">
        <f t="shared" si="1037"/>
        <v>0.005-0.000504094874145338i</v>
      </c>
      <c r="N3535">
        <f t="shared" si="1038"/>
        <v>15.051744490807977</v>
      </c>
      <c r="O3535">
        <f t="shared" si="1039"/>
        <v>45.717952643464706</v>
      </c>
      <c r="P3535" s="3">
        <f t="shared" si="1040"/>
        <v>-45.717952643464706</v>
      </c>
      <c r="Q3535" s="3">
        <f t="shared" si="1041"/>
        <v>164.94825550919202</v>
      </c>
      <c r="R3535">
        <f t="shared" si="1042"/>
        <v>-15.051744490807977</v>
      </c>
      <c r="S3535">
        <f t="shared" si="1043"/>
        <v>562.78820781244076</v>
      </c>
      <c r="T3535">
        <f t="shared" si="1026"/>
        <v>-45.717952643464706</v>
      </c>
    </row>
    <row r="3536" spans="1:20" x14ac:dyDescent="0.25">
      <c r="A3536">
        <f t="shared" si="1027"/>
        <v>3549539.7882549083</v>
      </c>
      <c r="B3536">
        <f t="shared" si="1044"/>
        <v>564926.80300212814</v>
      </c>
      <c r="C3536" t="str">
        <f t="shared" si="1028"/>
        <v>-0.0049563068890072+0.00134371386922513i</v>
      </c>
      <c r="D3536" t="str">
        <f t="shared" si="1029"/>
        <v>2.16990470484494-1.71302084149448i</v>
      </c>
      <c r="E3536" t="str">
        <f t="shared" si="1030"/>
        <v>-3.75215568172969-10.3662276936175i</v>
      </c>
      <c r="F3536" t="str">
        <f t="shared" si="1031"/>
        <v>2.6071785961374-1.15279440932269i</v>
      </c>
      <c r="G3536" t="str">
        <f t="shared" si="1032"/>
        <v>0.895965399910996-0.305305424244845i</v>
      </c>
      <c r="H3536" t="str">
        <f t="shared" si="1033"/>
        <v>0.00123443811209383-2.59072113315515i</v>
      </c>
      <c r="I3536" t="str">
        <f t="shared" si="1034"/>
        <v>-0.020198774139066-0.0457407921095469i</v>
      </c>
      <c r="K3536" t="str">
        <f t="shared" si="1035"/>
        <v>0.000919597732804107-0.000985512112153184i</v>
      </c>
      <c r="L3536" t="str">
        <f t="shared" si="1036"/>
        <v>0.000833333333333333-0.00142718674303873i</v>
      </c>
      <c r="M3536" t="str">
        <f t="shared" si="1037"/>
        <v>0.005-0.000502186565197587i</v>
      </c>
      <c r="N3536">
        <f t="shared" si="1038"/>
        <v>15.168937962437468</v>
      </c>
      <c r="O3536">
        <f t="shared" si="1039"/>
        <v>45.788808955327113</v>
      </c>
      <c r="P3536" s="3">
        <f t="shared" si="1040"/>
        <v>-45.788808955327113</v>
      </c>
      <c r="Q3536" s="3">
        <f t="shared" si="1041"/>
        <v>164.83106203756253</v>
      </c>
      <c r="R3536">
        <f t="shared" si="1042"/>
        <v>-15.168937962437468</v>
      </c>
      <c r="S3536">
        <f t="shared" si="1043"/>
        <v>564.92680300212817</v>
      </c>
      <c r="T3536">
        <f t="shared" si="1026"/>
        <v>-45.788808955327113</v>
      </c>
    </row>
    <row r="3537" spans="1:20" x14ac:dyDescent="0.25">
      <c r="A3537">
        <f t="shared" si="1027"/>
        <v>3563028.0394502771</v>
      </c>
      <c r="B3537">
        <f t="shared" si="1044"/>
        <v>567073.52485353628</v>
      </c>
      <c r="C3537" t="str">
        <f t="shared" si="1028"/>
        <v>-0.00491327322816045+0.00134284306889219i</v>
      </c>
      <c r="D3537" t="str">
        <f t="shared" si="1029"/>
        <v>2.1637078363051-1.7144866976218i</v>
      </c>
      <c r="E3537" t="str">
        <f t="shared" si="1030"/>
        <v>-3.74790177725561-10.318072846907i</v>
      </c>
      <c r="F3537" t="str">
        <f t="shared" si="1031"/>
        <v>2.60511491470708-1.15446363587112i</v>
      </c>
      <c r="G3537" t="str">
        <f t="shared" si="1032"/>
        <v>0.895256209078905-0.30622300564225i</v>
      </c>
      <c r="H3537" t="str">
        <f t="shared" si="1033"/>
        <v>0.00122322410411448-2.58090432905549i</v>
      </c>
      <c r="I3537" t="str">
        <f t="shared" si="1034"/>
        <v>-0.0201515371622471-0.0455313723422488i</v>
      </c>
      <c r="K3537" t="str">
        <f t="shared" si="1035"/>
        <v>0.000918189083477258-0.000982247397906392i</v>
      </c>
      <c r="L3537" t="str">
        <f t="shared" si="1036"/>
        <v>0.000833333333333333-0.00142178396397563i</v>
      </c>
      <c r="M3537" t="str">
        <f t="shared" si="1037"/>
        <v>0.005-0.000500285480372171i</v>
      </c>
      <c r="N3537">
        <f t="shared" si="1038"/>
        <v>15.286150987397889</v>
      </c>
      <c r="O3537">
        <f t="shared" si="1039"/>
        <v>45.859717469262471</v>
      </c>
      <c r="P3537" s="3">
        <f t="shared" si="1040"/>
        <v>-45.859717469262471</v>
      </c>
      <c r="Q3537" s="3">
        <f t="shared" si="1041"/>
        <v>164.71384901260211</v>
      </c>
      <c r="R3537">
        <f t="shared" si="1042"/>
        <v>-15.286150987397889</v>
      </c>
      <c r="S3537">
        <f t="shared" si="1043"/>
        <v>567.07352485353624</v>
      </c>
      <c r="T3537">
        <f t="shared" si="1026"/>
        <v>-45.859717469262471</v>
      </c>
    </row>
    <row r="3538" spans="1:20" x14ac:dyDescent="0.25">
      <c r="A3538">
        <f t="shared" si="1027"/>
        <v>3576567.5460001882</v>
      </c>
      <c r="B3538">
        <f t="shared" si="1044"/>
        <v>569228.40424797975</v>
      </c>
      <c r="C3538" t="str">
        <f t="shared" si="1028"/>
        <v>-0.00487056159652263+0.00134188559198077i</v>
      </c>
      <c r="D3538" t="str">
        <f t="shared" si="1029"/>
        <v>2.15749947899614-1.71593159081764i</v>
      </c>
      <c r="E3538" t="str">
        <f t="shared" si="1030"/>
        <v>-3.74364011474415-10.2700882193985i</v>
      </c>
      <c r="F3538" t="str">
        <f t="shared" si="1031"/>
        <v>2.6030388212392-1.15613985352599i</v>
      </c>
      <c r="G3538" t="str">
        <f t="shared" si="1032"/>
        <v>0.894542752809752-0.307141687508067i</v>
      </c>
      <c r="H3538" t="str">
        <f t="shared" si="1033"/>
        <v>0.00121212047359962-2.5711247848197i</v>
      </c>
      <c r="I3538" t="str">
        <f t="shared" si="1034"/>
        <v>-0.0201044894944475-0.0453226681666821i</v>
      </c>
      <c r="K3538" t="str">
        <f t="shared" si="1035"/>
        <v>0.000916788981341119-0.000978990462663636i</v>
      </c>
      <c r="L3538" t="str">
        <f t="shared" si="1036"/>
        <v>0.000833333333333333-0.00141640163775217i</v>
      </c>
      <c r="M3538" t="str">
        <f t="shared" si="1037"/>
        <v>0.005-0.00049839159232135i</v>
      </c>
      <c r="N3538">
        <f t="shared" si="1038"/>
        <v>15.403383113851447</v>
      </c>
      <c r="O3538">
        <f t="shared" si="1039"/>
        <v>45.930678165677357</v>
      </c>
      <c r="P3538" s="3">
        <f t="shared" si="1040"/>
        <v>-45.930678165677357</v>
      </c>
      <c r="Q3538" s="3">
        <f t="shared" si="1041"/>
        <v>164.59661688614855</v>
      </c>
      <c r="R3538">
        <f t="shared" si="1042"/>
        <v>-15.403383113851447</v>
      </c>
      <c r="S3538">
        <f t="shared" si="1043"/>
        <v>569.22840424797971</v>
      </c>
      <c r="T3538">
        <f t="shared" si="1026"/>
        <v>-45.930678165677357</v>
      </c>
    </row>
    <row r="3539" spans="1:20" x14ac:dyDescent="0.25">
      <c r="A3539">
        <f t="shared" si="1027"/>
        <v>3590158.5026749889</v>
      </c>
      <c r="B3539">
        <f t="shared" si="1044"/>
        <v>571391.47218412207</v>
      </c>
      <c r="C3539" t="str">
        <f t="shared" si="1028"/>
        <v>-0.00482817008240781+0.00134084274625427i</v>
      </c>
      <c r="D3539" t="str">
        <f t="shared" si="1029"/>
        <v>2.15127978005035-1.71735541585348i</v>
      </c>
      <c r="E3539" t="str">
        <f t="shared" si="1030"/>
        <v>-3.739370556924-10.2222731541836i</v>
      </c>
      <c r="F3539" t="str">
        <f t="shared" si="1031"/>
        <v>2.6009502636881-1.15782299959325i</v>
      </c>
      <c r="G3539" t="str">
        <f t="shared" si="1032"/>
        <v>0.893825013217889-0.308061453226348i</v>
      </c>
      <c r="H3539" t="str">
        <f t="shared" si="1033"/>
        <v>0.00120112605643134-2.56138235843495i</v>
      </c>
      <c r="I3539" t="str">
        <f t="shared" si="1034"/>
        <v>-0.0200576288378449-0.0451146770663141i</v>
      </c>
      <c r="K3539" t="str">
        <f t="shared" si="1035"/>
        <v>0.000915397388744879-0.000975741317305489i</v>
      </c>
      <c r="L3539" t="str">
        <f t="shared" si="1036"/>
        <v>0.000833333333333333-0.00141103968694179i</v>
      </c>
      <c r="M3539" t="str">
        <f t="shared" si="1037"/>
        <v>0.005-0.000496504873800907i</v>
      </c>
      <c r="N3539">
        <f t="shared" si="1038"/>
        <v>15.520633892681701</v>
      </c>
      <c r="O3539">
        <f t="shared" si="1039"/>
        <v>46.001691024865892</v>
      </c>
      <c r="P3539" s="3">
        <f t="shared" si="1040"/>
        <v>-46.001691024865892</v>
      </c>
      <c r="Q3539" s="3">
        <f t="shared" si="1041"/>
        <v>164.4793661073183</v>
      </c>
      <c r="R3539">
        <f t="shared" si="1042"/>
        <v>-15.520633892681701</v>
      </c>
      <c r="S3539">
        <f t="shared" si="1043"/>
        <v>571.39147218412211</v>
      </c>
      <c r="T3539">
        <f t="shared" si="1026"/>
        <v>-46.001691024865892</v>
      </c>
    </row>
    <row r="3540" spans="1:20" x14ac:dyDescent="0.25">
      <c r="A3540">
        <f t="shared" si="1027"/>
        <v>3603801.1049851538</v>
      </c>
      <c r="B3540">
        <f t="shared" si="1044"/>
        <v>573562.75977842172</v>
      </c>
      <c r="C3540" t="str">
        <f t="shared" si="1028"/>
        <v>-0.00478609678106067+0.00133971582801996i</v>
      </c>
      <c r="D3540" t="str">
        <f t="shared" si="1029"/>
        <v>2.14504888779189-1.71875806871494i</v>
      </c>
      <c r="E3540" t="str">
        <f t="shared" si="1030"/>
        <v>-3.7350929670974-10.1746269986753i</v>
      </c>
      <c r="F3540" t="str">
        <f t="shared" si="1031"/>
        <v>2.59884919010286-1.15951301085439i</v>
      </c>
      <c r="G3540" t="str">
        <f t="shared" si="1032"/>
        <v>0.893102972450213-0.308982285982234i</v>
      </c>
      <c r="H3540" t="str">
        <f t="shared" si="1033"/>
        <v>0.00119023970116105-2.55167690843466i</v>
      </c>
      <c r="I3540" t="str">
        <f t="shared" si="1034"/>
        <v>-0.0200109529101548-0.0449073965389254i</v>
      </c>
      <c r="K3540" t="str">
        <f t="shared" si="1035"/>
        <v>0.000914014268007597-0.000972499972395245i</v>
      </c>
      <c r="L3540" t="str">
        <f t="shared" si="1036"/>
        <v>0.000833333333333333-0.00140569803441103i</v>
      </c>
      <c r="M3540" t="str">
        <f t="shared" si="1037"/>
        <v>0.005-0.000494625297669763i</v>
      </c>
      <c r="N3540">
        <f t="shared" si="1038"/>
        <v>15.637902877492309</v>
      </c>
      <c r="O3540">
        <f t="shared" si="1039"/>
        <v>46.072756027013</v>
      </c>
      <c r="P3540" s="3">
        <f t="shared" si="1040"/>
        <v>-46.072756027013</v>
      </c>
      <c r="Q3540" s="3">
        <f t="shared" si="1041"/>
        <v>164.36209712250769</v>
      </c>
      <c r="R3540">
        <f t="shared" si="1042"/>
        <v>-15.637902877492309</v>
      </c>
      <c r="S3540">
        <f t="shared" si="1043"/>
        <v>573.56275977842176</v>
      </c>
      <c r="T3540">
        <f t="shared" si="1026"/>
        <v>-46.072756027013</v>
      </c>
    </row>
    <row r="3541" spans="1:20" x14ac:dyDescent="0.25">
      <c r="A3541">
        <f t="shared" si="1027"/>
        <v>3617495.5491840974</v>
      </c>
      <c r="B3541">
        <f t="shared" si="1044"/>
        <v>575742.29826557974</v>
      </c>
      <c r="C3541" t="str">
        <f t="shared" si="1028"/>
        <v>-0.0047443397946646+0.00133850612217817i</v>
      </c>
      <c r="D3541" t="str">
        <f t="shared" si="1029"/>
        <v>2.13880695172449-1.72013944661799i</v>
      </c>
      <c r="E3541" t="str">
        <f t="shared" si="1030"/>
        <v>-3.73080720914593-10.1271491045902i</v>
      </c>
      <c r="F3541" t="str">
        <f t="shared" si="1031"/>
        <v>2.59673554863259-1.16120982356369i</v>
      </c>
      <c r="G3541" t="str">
        <f t="shared" si="1032"/>
        <v>0.892376612687981-0.309904168761096i</v>
      </c>
      <c r="H3541" t="str">
        <f t="shared" si="1033"/>
        <v>0.00117946026887593-2.54200829389643i</v>
      </c>
      <c r="I3541" t="str">
        <f t="shared" si="1034"/>
        <v>-0.0199644594445494-0.0447008240965825i</v>
      </c>
      <c r="K3541" t="str">
        <f t="shared" si="1035"/>
        <v>0.000912639581421492-0.000969266438180665i</v>
      </c>
      <c r="L3541" t="str">
        <f t="shared" si="1036"/>
        <v>0.000833333333333333-0.00140037660331842i</v>
      </c>
      <c r="M3541" t="str">
        <f t="shared" si="1037"/>
        <v>0.005-0.000492752836889582i</v>
      </c>
      <c r="N3541">
        <f t="shared" si="1038"/>
        <v>15.755189624602792</v>
      </c>
      <c r="O3541">
        <f t="shared" si="1039"/>
        <v>46.143873152196747</v>
      </c>
      <c r="P3541" s="3">
        <f t="shared" si="1040"/>
        <v>-46.143873152196747</v>
      </c>
      <c r="Q3541" s="3">
        <f t="shared" si="1041"/>
        <v>164.24481037539721</v>
      </c>
      <c r="R3541">
        <f t="shared" si="1042"/>
        <v>-15.755189624602792</v>
      </c>
      <c r="S3541">
        <f t="shared" si="1043"/>
        <v>575.74229826557973</v>
      </c>
      <c r="T3541">
        <f t="shared" si="1026"/>
        <v>-46.143873152196747</v>
      </c>
    </row>
    <row r="3542" spans="1:20" x14ac:dyDescent="0.25">
      <c r="A3542">
        <f t="shared" si="1027"/>
        <v>3631242.0322709973</v>
      </c>
      <c r="B3542">
        <f t="shared" si="1044"/>
        <v>577930.118998989</v>
      </c>
      <c r="C3542" t="str">
        <f t="shared" si="1028"/>
        <v>-0.00470289723234871+0.00133721490227171i</v>
      </c>
      <c r="D3542" t="str">
        <f t="shared" si="1029"/>
        <v>2.13255412251888-1.72149944802492i</v>
      </c>
      <c r="E3542" t="str">
        <f t="shared" si="1030"/>
        <v>-3.72651314753634-10.0798388279292i</v>
      </c>
      <c r="F3542" t="str">
        <f t="shared" si="1031"/>
        <v>2.59460928753166-1.16291337344547i</v>
      </c>
      <c r="G3542" t="str">
        <f t="shared" si="1032"/>
        <v>0.891645916148649-0.310827084347689i</v>
      </c>
      <c r="H3542" t="str">
        <f t="shared" si="1033"/>
        <v>0.0011687866330665-2.53237637443998i</v>
      </c>
      <c r="I3542" t="str">
        <f t="shared" si="1034"/>
        <v>-0.0199181461895766-0.0444949572656089i</v>
      </c>
      <c r="K3542" t="str">
        <f t="shared" si="1035"/>
        <v>0.000911273291255173-0.000966040724595739i</v>
      </c>
      <c r="L3542" t="str">
        <f t="shared" si="1036"/>
        <v>0.000833333333333333-0.00139507531711339i</v>
      </c>
      <c r="M3542" t="str">
        <f t="shared" si="1037"/>
        <v>0.005-0.000490887464524389i</v>
      </c>
      <c r="N3542">
        <f t="shared" si="1038"/>
        <v>15.872493693046607</v>
      </c>
      <c r="O3542">
        <f t="shared" si="1039"/>
        <v>46.215042380392191</v>
      </c>
      <c r="P3542" s="3">
        <f t="shared" si="1040"/>
        <v>-46.215042380392191</v>
      </c>
      <c r="Q3542" s="3">
        <f t="shared" si="1041"/>
        <v>164.12750630695339</v>
      </c>
      <c r="R3542">
        <f t="shared" si="1042"/>
        <v>-15.872493693046607</v>
      </c>
      <c r="S3542">
        <f t="shared" si="1043"/>
        <v>577.93011899898897</v>
      </c>
      <c r="T3542">
        <f t="shared" si="1026"/>
        <v>-46.215042380392191</v>
      </c>
    </row>
    <row r="3543" spans="1:20" x14ac:dyDescent="0.25">
      <c r="A3543">
        <f t="shared" si="1027"/>
        <v>3645040.7519936273</v>
      </c>
      <c r="B3543">
        <f t="shared" si="1044"/>
        <v>580126.25345118518</v>
      </c>
      <c r="C3543" t="str">
        <f t="shared" si="1028"/>
        <v>-0.00466176721019517+0.00133584343053572i</v>
      </c>
      <c r="D3543" t="str">
        <f t="shared" si="1029"/>
        <v>2.12629055199999-1.72283797266023i</v>
      </c>
      <c r="E3543" t="str">
        <f t="shared" si="1030"/>
        <v>-3.72221064732682-10.0326955289591i</v>
      </c>
      <c r="F3543" t="str">
        <f t="shared" si="1031"/>
        <v>2.5924703551652-1.1646235956916i</v>
      </c>
      <c r="G3543" t="str">
        <f t="shared" si="1032"/>
        <v>0.890910865087729-0.311751015325312i</v>
      </c>
      <c r="H3543" t="str">
        <f t="shared" si="1033"/>
        <v>0.00115821767949534-2.52278101022483i</v>
      </c>
      <c r="I3543" t="str">
        <f t="shared" si="1034"/>
        <v>-0.0198720109090819-0.0442897935865545i</v>
      </c>
      <c r="K3543" t="str">
        <f t="shared" si="1035"/>
        <v>0.000909915359756817-0.000962822841262459i</v>
      </c>
      <c r="L3543" t="str">
        <f t="shared" si="1036"/>
        <v>0.000833333333333333-0.00138979409953515i</v>
      </c>
      <c r="M3543" t="str">
        <f t="shared" si="1037"/>
        <v>0.005-0.000489029153740178i</v>
      </c>
      <c r="N3543">
        <f t="shared" si="1038"/>
        <v>15.989814644569492</v>
      </c>
      <c r="O3543">
        <f t="shared" si="1039"/>
        <v>46.286263691474396</v>
      </c>
      <c r="P3543" s="3">
        <f t="shared" si="1040"/>
        <v>-46.286263691474396</v>
      </c>
      <c r="Q3543" s="3">
        <f t="shared" si="1041"/>
        <v>164.01018535543051</v>
      </c>
      <c r="R3543">
        <f t="shared" si="1042"/>
        <v>-15.989814644569492</v>
      </c>
      <c r="S3543">
        <f t="shared" si="1043"/>
        <v>580.12625345118522</v>
      </c>
      <c r="T3543">
        <f t="shared" si="1026"/>
        <v>-46.286263691474396</v>
      </c>
    </row>
    <row r="3544" spans="1:20" x14ac:dyDescent="0.25">
      <c r="A3544">
        <f t="shared" si="1027"/>
        <v>3658891.9068512032</v>
      </c>
      <c r="B3544">
        <f t="shared" si="1044"/>
        <v>582330.73321429966</v>
      </c>
      <c r="C3544" t="str">
        <f t="shared" si="1028"/>
        <v>-0.00462094785124685+0.00133439295794766i</v>
      </c>
      <c r="D3544" t="str">
        <f t="shared" si="1029"/>
        <v>2.12001639313397-1.72415492152634i</v>
      </c>
      <c r="E3544" t="str">
        <f t="shared" si="1030"/>
        <v>-3.71789957417311-9.98571857219508i</v>
      </c>
      <c r="F3544" t="str">
        <f t="shared" si="1031"/>
        <v>2.59031870001455-1.16634042495878i</v>
      </c>
      <c r="G3544" t="str">
        <f t="shared" si="1032"/>
        <v>0.890171441800666-0.312675944074995i</v>
      </c>
      <c r="H3544" t="str">
        <f t="shared" si="1033"/>
        <v>0.00114775230606728-2.51322206194843i</v>
      </c>
      <c r="I3544" t="str">
        <f t="shared" si="1034"/>
        <v>-0.0198260513821309-0.0440853306141717i</v>
      </c>
      <c r="K3544" t="str">
        <f t="shared" si="1035"/>
        <v>0.00090856574915735-0.000959612797492628i</v>
      </c>
      <c r="L3544" t="str">
        <f t="shared" si="1036"/>
        <v>0.000833333333333333-0.00138453287461163i</v>
      </c>
      <c r="M3544" t="str">
        <f t="shared" si="1037"/>
        <v>0.005-0.00048717787780452i</v>
      </c>
      <c r="N3544">
        <f t="shared" si="1038"/>
        <v>16.107152043624325</v>
      </c>
      <c r="O3544">
        <f t="shared" si="1039"/>
        <v>46.357537065220811</v>
      </c>
      <c r="P3544" s="3">
        <f t="shared" si="1040"/>
        <v>-46.357537065220811</v>
      </c>
      <c r="Q3544" s="3">
        <f t="shared" si="1041"/>
        <v>163.89284795637568</v>
      </c>
      <c r="R3544">
        <f t="shared" si="1042"/>
        <v>-16.107152043624325</v>
      </c>
      <c r="S3544">
        <f t="shared" si="1043"/>
        <v>582.3307332142997</v>
      </c>
      <c r="T3544">
        <f t="shared" si="1026"/>
        <v>-46.357537065220811</v>
      </c>
    </row>
    <row r="3545" spans="1:20" x14ac:dyDescent="0.25">
      <c r="A3545">
        <f t="shared" si="1027"/>
        <v>3672795.696097238</v>
      </c>
      <c r="B3545">
        <f t="shared" si="1044"/>
        <v>584543.59000051406</v>
      </c>
      <c r="C3545" t="str">
        <f t="shared" si="1028"/>
        <v>-0.00458043728551378+0.0013328647242776i</v>
      </c>
      <c r="D3545" t="str">
        <f t="shared" si="1029"/>
        <v>2.11373180001483-1.72545019691922i</v>
      </c>
      <c r="E3545" t="str">
        <f t="shared" si="1030"/>
        <v>-3.71357979433449-9.93890732638193i</v>
      </c>
      <c r="F3545" t="str">
        <f t="shared" si="1031"/>
        <v>2.58815427068282-1.16806379536607i</v>
      </c>
      <c r="G3545" t="str">
        <f t="shared" si="1032"/>
        <v>0.889427628624739-0.31360185277468i</v>
      </c>
      <c r="H3545" t="str">
        <f t="shared" si="1033"/>
        <v>0.00113738942270043-2.50369939084387i</v>
      </c>
      <c r="I3545" t="str">
        <f t="shared" si="1034"/>
        <v>-0.0197802654029323-0.0438815659173835i</v>
      </c>
      <c r="K3545" t="str">
        <f t="shared" si="1035"/>
        <v>0.000907224421673523-0.00095641060228964i</v>
      </c>
      <c r="L3545" t="str">
        <f t="shared" si="1036"/>
        <v>0.000833333333333333-0.00137929156665833i</v>
      </c>
      <c r="M3545" t="str">
        <f t="shared" si="1037"/>
        <v>0.005-0.000485333610086192i</v>
      </c>
      <c r="N3545">
        <f t="shared" si="1038"/>
        <v>16.224505457369958</v>
      </c>
      <c r="O3545">
        <f t="shared" si="1039"/>
        <v>46.428862481315313</v>
      </c>
      <c r="P3545" s="3">
        <f t="shared" si="1040"/>
        <v>-46.428862481315313</v>
      </c>
      <c r="Q3545" s="3">
        <f t="shared" si="1041"/>
        <v>163.77549454263004</v>
      </c>
      <c r="R3545">
        <f t="shared" si="1042"/>
        <v>-16.224505457369958</v>
      </c>
      <c r="S3545">
        <f t="shared" si="1043"/>
        <v>584.54359000051409</v>
      </c>
      <c r="T3545">
        <f t="shared" si="1026"/>
        <v>-46.428862481315313</v>
      </c>
    </row>
    <row r="3546" spans="1:20" x14ac:dyDescent="0.25">
      <c r="A3546">
        <f t="shared" si="1027"/>
        <v>3686752.3197424076</v>
      </c>
      <c r="B3546">
        <f t="shared" si="1044"/>
        <v>586764.85564251605</v>
      </c>
      <c r="C3546" t="str">
        <f t="shared" si="1028"/>
        <v>-0.00454023364998007+0.00133125995813883i</v>
      </c>
      <c r="D3546" t="str">
        <f t="shared" si="1029"/>
        <v>2.10743692785092-1.72672370244373i</v>
      </c>
      <c r="E3546" t="str">
        <f t="shared" si="1030"/>
        <v>-3.70925117468037-9.89226116447601i</v>
      </c>
      <c r="F3546" t="str">
        <f t="shared" si="1031"/>
        <v>2.58597701590032-1.16979364049231i</v>
      </c>
      <c r="G3546" t="str">
        <f t="shared" si="1032"/>
        <v>0.888679407940979-0.314528723398436i</v>
      </c>
      <c r="H3546" t="str">
        <f t="shared" si="1033"/>
        <v>0.00112712795119879-2.49421285867791i</v>
      </c>
      <c r="I3546" t="str">
        <f t="shared" si="1034"/>
        <v>-0.0197346507807629-0.0436784970792552i</v>
      </c>
      <c r="K3546" t="str">
        <f t="shared" si="1035"/>
        <v>0.000905891339511001-0.000953216264350324i</v>
      </c>
      <c r="L3546" t="str">
        <f t="shared" si="1036"/>
        <v>0.000833333333333333-0.00137407010027727i</v>
      </c>
      <c r="M3546" t="str">
        <f t="shared" si="1037"/>
        <v>0.005-0.000483496324054784i</v>
      </c>
      <c r="N3546">
        <f t="shared" si="1038"/>
        <v>16.341874455668687</v>
      </c>
      <c r="O3546">
        <f t="shared" si="1039"/>
        <v>46.500239919351159</v>
      </c>
      <c r="P3546" s="3">
        <f t="shared" si="1040"/>
        <v>-46.500239919351159</v>
      </c>
      <c r="Q3546" s="3">
        <f t="shared" si="1041"/>
        <v>163.65812554433131</v>
      </c>
      <c r="R3546">
        <f t="shared" si="1042"/>
        <v>-16.341874455668687</v>
      </c>
      <c r="S3546">
        <f t="shared" si="1043"/>
        <v>586.76485564251607</v>
      </c>
      <c r="T3546">
        <f t="shared" si="1026"/>
        <v>-46.500239919351159</v>
      </c>
    </row>
    <row r="3547" spans="1:20" x14ac:dyDescent="0.25">
      <c r="A3547">
        <f t="shared" si="1027"/>
        <v>3700761.9785574293</v>
      </c>
      <c r="B3547">
        <f t="shared" si="1044"/>
        <v>588994.56209395768</v>
      </c>
      <c r="C3547" t="str">
        <f t="shared" si="1028"/>
        <v>-0.00450033508861074+0.00132957987703876i</v>
      </c>
      <c r="D3547" t="str">
        <f t="shared" si="1029"/>
        <v>2.10113193295114-1.72797534302894i</v>
      </c>
      <c r="E3547" t="str">
        <f t="shared" si="1030"/>
        <v>-3.7049135826964-9.84577946362775i</v>
      </c>
      <c r="F3547" t="str">
        <f t="shared" si="1031"/>
        <v>2.58378688453048-1.17152989337371i</v>
      </c>
      <c r="G3547" t="str">
        <f t="shared" si="1032"/>
        <v>0.887926762176108-0.315456537715675i</v>
      </c>
      <c r="H3547" t="str">
        <f t="shared" si="1033"/>
        <v>0.00111696682512573-2.48476232774881i</v>
      </c>
      <c r="I3547" t="str">
        <f t="shared" si="1034"/>
        <v>-0.0196892053398936-0.0434761216969684i</v>
      </c>
      <c r="K3547" t="str">
        <f t="shared" si="1035"/>
        <v>0.000904566464867383-0.000950029792066806i</v>
      </c>
      <c r="L3547" t="str">
        <f t="shared" si="1036"/>
        <v>0.000833333333333333-0.00136886840035592i</v>
      </c>
      <c r="M3547" t="str">
        <f t="shared" si="1037"/>
        <v>0.005-0.000481665993280318i</v>
      </c>
      <c r="N3547">
        <f t="shared" si="1038"/>
        <v>16.459258611083413</v>
      </c>
      <c r="O3547">
        <f t="shared" si="1039"/>
        <v>46.571669358833923</v>
      </c>
      <c r="P3547" s="3">
        <f t="shared" si="1040"/>
        <v>-46.571669358833923</v>
      </c>
      <c r="Q3547" s="3">
        <f t="shared" si="1041"/>
        <v>163.54074138891659</v>
      </c>
      <c r="R3547">
        <f t="shared" si="1042"/>
        <v>-16.459258611083413</v>
      </c>
      <c r="S3547">
        <f t="shared" si="1043"/>
        <v>588.99456209395771</v>
      </c>
      <c r="T3547">
        <f t="shared" si="1026"/>
        <v>-46.571669358833923</v>
      </c>
    </row>
    <row r="3548" spans="1:20" x14ac:dyDescent="0.25">
      <c r="A3548">
        <f t="shared" si="1027"/>
        <v>3714824.8740759478</v>
      </c>
      <c r="B3548">
        <f t="shared" si="1044"/>
        <v>591232.74142991472</v>
      </c>
      <c r="C3548" t="str">
        <f t="shared" si="1028"/>
        <v>-0.00446073975235773+0.00132782568742982i</v>
      </c>
      <c r="D3548" t="str">
        <f t="shared" si="1029"/>
        <v>2.09481697271089-1.72920502494314i</v>
      </c>
      <c r="E3548" t="str">
        <f t="shared" si="1030"/>
        <v>-3.70056688649109-9.79946160516321i</v>
      </c>
      <c r="F3548" t="str">
        <f t="shared" si="1031"/>
        <v>2.58158382557529-1.17327248650137i</v>
      </c>
      <c r="G3548" t="str">
        <f t="shared" si="1032"/>
        <v>0.887169673804506-0.316385277290383i</v>
      </c>
      <c r="H3548" t="str">
        <f t="shared" si="1033"/>
        <v>0.00110690498967889-2.47534766088429i</v>
      </c>
      <c r="I3548" t="str">
        <f t="shared" si="1034"/>
        <v>-0.019643926919516-0.0432744373817888i</v>
      </c>
      <c r="K3548" t="str">
        <f t="shared" si="1035"/>
        <v>0.000903249759935191-0.000946851193528334i</v>
      </c>
      <c r="L3548" t="str">
        <f t="shared" si="1036"/>
        <v>0.000833333333333333-0.00136368639206607i</v>
      </c>
      <c r="M3548" t="str">
        <f t="shared" si="1037"/>
        <v>0.005-0.000479842591432873i</v>
      </c>
      <c r="N3548">
        <f t="shared" si="1038"/>
        <v>16.576657498874567</v>
      </c>
      <c r="O3548">
        <f t="shared" si="1039"/>
        <v>46.643150779185532</v>
      </c>
      <c r="P3548" s="3">
        <f t="shared" si="1040"/>
        <v>-46.643150779185532</v>
      </c>
      <c r="Q3548" s="3">
        <f t="shared" si="1041"/>
        <v>163.42334250112543</v>
      </c>
      <c r="R3548">
        <f t="shared" si="1042"/>
        <v>-16.576657498874567</v>
      </c>
      <c r="S3548">
        <f t="shared" si="1043"/>
        <v>591.23274142991477</v>
      </c>
      <c r="T3548">
        <f t="shared" si="1026"/>
        <v>-46.643150779185532</v>
      </c>
    </row>
    <row r="3549" spans="1:20" x14ac:dyDescent="0.25">
      <c r="A3549">
        <f t="shared" si="1027"/>
        <v>3728941.2085974361</v>
      </c>
      <c r="B3549">
        <f t="shared" si="1044"/>
        <v>593479.42584734841</v>
      </c>
      <c r="C3549" t="str">
        <f t="shared" si="1028"/>
        <v>-0.00442144579916648+0.00132599858476102i</v>
      </c>
      <c r="D3549" t="str">
        <f t="shared" si="1029"/>
        <v>2.08849220559784-1.73041265580885i</v>
      </c>
      <c r="E3549" t="str">
        <f t="shared" si="1030"/>
        <v>-3.69621095480235-9.75330697456678i</v>
      </c>
      <c r="F3549" t="str">
        <f t="shared" si="1031"/>
        <v>2.57936778818116-1.17502135181894i</v>
      </c>
      <c r="G3549" t="str">
        <f t="shared" si="1032"/>
        <v>0.886408125350184-0.317314923480375i</v>
      </c>
      <c r="H3549" t="str">
        <f t="shared" si="1033"/>
        <v>0.00109694140156613-2.46596872143949i</v>
      </c>
      <c r="I3549" t="str">
        <f t="shared" si="1034"/>
        <v>-0.0195988133736717-0.0430734417590393i</v>
      </c>
      <c r="K3549" t="str">
        <f t="shared" si="1035"/>
        <v>0.00090194118690481-0.000943680476523171i</v>
      </c>
      <c r="L3549" t="str">
        <f t="shared" si="1036"/>
        <v>0.000833333333333333-0.00135852400086279i</v>
      </c>
      <c r="M3549" t="str">
        <f t="shared" si="1037"/>
        <v>0.005-0.000478026092282201i</v>
      </c>
      <c r="N3549">
        <f t="shared" si="1038"/>
        <v>16.694070696999006</v>
      </c>
      <c r="O3549">
        <f t="shared" si="1039"/>
        <v>46.71468415974698</v>
      </c>
      <c r="P3549" s="3">
        <f t="shared" si="1040"/>
        <v>-46.71468415974698</v>
      </c>
      <c r="Q3549" s="3">
        <f t="shared" si="1041"/>
        <v>163.30592930300099</v>
      </c>
      <c r="R3549">
        <f t="shared" si="1042"/>
        <v>-16.694070696999006</v>
      </c>
      <c r="S3549">
        <f t="shared" si="1043"/>
        <v>593.47942584734835</v>
      </c>
      <c r="T3549">
        <f t="shared" si="1026"/>
        <v>-46.71468415974698</v>
      </c>
    </row>
    <row r="3550" spans="1:20" x14ac:dyDescent="0.25">
      <c r="A3550">
        <f t="shared" si="1027"/>
        <v>3743111.1851901067</v>
      </c>
      <c r="B3550">
        <f t="shared" si="1044"/>
        <v>595734.64766556839</v>
      </c>
      <c r="C3550" t="str">
        <f t="shared" si="1028"/>
        <v>-0.00438245139398191+0.00132409975352923i</v>
      </c>
      <c r="D3550" t="str">
        <f t="shared" si="1029"/>
        <v>2.08215779113736-1.73159814461748i</v>
      </c>
      <c r="E3550" t="str">
        <f t="shared" si="1030"/>
        <v>-3.69184565700379-9.70731496146372i</v>
      </c>
      <c r="F3550" t="str">
        <f t="shared" si="1031"/>
        <v>2.57713872164487-1.17677642072023i</v>
      </c>
      <c r="G3550" t="str">
        <f t="shared" si="1032"/>
        <v>0.885642099388796-0.318245457436555i</v>
      </c>
      <c r="H3550" t="str">
        <f t="shared" si="1033"/>
        <v>0.0010870750288827-2.45662537329487i</v>
      </c>
      <c r="I3550" t="str">
        <f t="shared" si="1034"/>
        <v>-0.0195538625711807-0.0428731324680728i</v>
      </c>
      <c r="K3550" t="str">
        <f t="shared" si="1035"/>
        <v>0.000900640707967401-0.000940517648540476i</v>
      </c>
      <c r="L3550" t="str">
        <f t="shared" si="1036"/>
        <v>0.000833333333333333-0.00135338115248335i</v>
      </c>
      <c r="M3550" t="str">
        <f t="shared" si="1037"/>
        <v>0.005-0.000476216469697351i</v>
      </c>
      <c r="N3550">
        <f t="shared" si="1038"/>
        <v>16.811497786104468</v>
      </c>
      <c r="O3550">
        <f t="shared" si="1039"/>
        <v>46.78626947978195</v>
      </c>
      <c r="P3550" s="3">
        <f t="shared" si="1040"/>
        <v>-46.78626947978195</v>
      </c>
      <c r="Q3550" s="3">
        <f t="shared" si="1041"/>
        <v>163.18850221389553</v>
      </c>
      <c r="R3550">
        <f t="shared" si="1042"/>
        <v>-16.811497786104468</v>
      </c>
      <c r="S3550">
        <f t="shared" si="1043"/>
        <v>595.73464766556845</v>
      </c>
      <c r="T3550">
        <f t="shared" si="1026"/>
        <v>-46.78626947978195</v>
      </c>
    </row>
    <row r="3551" spans="1:20" x14ac:dyDescent="0.25">
      <c r="A3551">
        <f t="shared" si="1027"/>
        <v>3757335.0076938295</v>
      </c>
      <c r="B3551">
        <f t="shared" si="1044"/>
        <v>597998.43932669761</v>
      </c>
      <c r="C3551" t="str">
        <f t="shared" si="1028"/>
        <v>-0.00434375470875406+0.00132213036733123i</v>
      </c>
      <c r="D3551" t="str">
        <f t="shared" si="1029"/>
        <v>2.07581388989778-1.7327614017439i</v>
      </c>
      <c r="E3551" t="str">
        <f t="shared" si="1030"/>
        <v>-3.68747086311191-9.66148495960196i</v>
      </c>
      <c r="F3551" t="str">
        <f t="shared" si="1031"/>
        <v>2.57489657541926-1.17853762404699i</v>
      </c>
      <c r="G3551" t="str">
        <f t="shared" si="1032"/>
        <v>0.884871578549652-0.319176860102199i</v>
      </c>
      <c r="H3551" t="str">
        <f t="shared" si="1033"/>
        <v>0.00107730485098955-2.44731748085416i</v>
      </c>
      <c r="I3551" t="str">
        <f t="shared" si="1034"/>
        <v>-0.0195090723955728-0.0426735071622397i</v>
      </c>
      <c r="K3551" t="str">
        <f t="shared" si="1035"/>
        <v>0.000899348285317767-0.000937362716772217i</v>
      </c>
      <c r="L3551" t="str">
        <f t="shared" si="1036"/>
        <v>0.000833333333333333-0.00134825777294616i</v>
      </c>
      <c r="M3551" t="str">
        <f t="shared" si="1037"/>
        <v>0.005-0.000474413697646295i</v>
      </c>
      <c r="N3551">
        <f t="shared" si="1038"/>
        <v>16.928938349530966</v>
      </c>
      <c r="O3551">
        <f t="shared" si="1039"/>
        <v>46.8579067184805</v>
      </c>
      <c r="P3551" s="3">
        <f t="shared" si="1040"/>
        <v>-46.8579067184805</v>
      </c>
      <c r="Q3551" s="3">
        <f t="shared" si="1041"/>
        <v>163.07106165046903</v>
      </c>
      <c r="R3551">
        <f t="shared" si="1042"/>
        <v>-16.928938349530966</v>
      </c>
      <c r="S3551">
        <f t="shared" si="1043"/>
        <v>597.99843932669762</v>
      </c>
      <c r="T3551">
        <f t="shared" si="1026"/>
        <v>-46.8579067184805</v>
      </c>
    </row>
    <row r="3552" spans="1:20" x14ac:dyDescent="0.25">
      <c r="A3552">
        <f t="shared" si="1027"/>
        <v>3771612.8807230666</v>
      </c>
      <c r="B3552">
        <f t="shared" si="1044"/>
        <v>600270.83339613909</v>
      </c>
      <c r="C3552" t="str">
        <f t="shared" si="1028"/>
        <v>-0.0043053539224439+0.00132009158891542i</v>
      </c>
      <c r="D3552" t="str">
        <f t="shared" si="1029"/>
        <v>2.06946066347547-1.73390233896086i</v>
      </c>
      <c r="E3552" t="str">
        <f t="shared" si="1030"/>
        <v>-3.68308644379233-9.61581636683509i</v>
      </c>
      <c r="F3552" t="str">
        <f t="shared" si="1031"/>
        <v>2.57264129911928-1.18030489208657i</v>
      </c>
      <c r="G3552" t="str">
        <f t="shared" si="1032"/>
        <v>0.884096545517772-0.320109112212249i</v>
      </c>
      <c r="H3552" t="str">
        <f t="shared" si="1033"/>
        <v>0.0010676298583928-2.4380449090423i</v>
      </c>
      <c r="I3552" t="str">
        <f t="shared" si="1034"/>
        <v>-0.0194644407450181-0.0424745635088606i</v>
      </c>
      <c r="K3552" t="str">
        <f t="shared" si="1035"/>
        <v>0.000898063881157165-0.000934215688115058i</v>
      </c>
      <c r="L3552" t="str">
        <f t="shared" si="1036"/>
        <v>0.000833333333333333-0.00134315378854967i</v>
      </c>
      <c r="M3552" t="str">
        <f t="shared" si="1037"/>
        <v>0.005-0.000472617750195552i</v>
      </c>
      <c r="N3552">
        <f t="shared" si="1038"/>
        <v>17.046391973304054</v>
      </c>
      <c r="O3552">
        <f t="shared" si="1039"/>
        <v>46.929595854962528</v>
      </c>
      <c r="P3552" s="3">
        <f t="shared" si="1040"/>
        <v>-46.929595854962528</v>
      </c>
      <c r="Q3552" s="3">
        <f t="shared" si="1041"/>
        <v>162.95360802669595</v>
      </c>
      <c r="R3552">
        <f t="shared" si="1042"/>
        <v>-17.046391973304054</v>
      </c>
      <c r="S3552">
        <f t="shared" si="1043"/>
        <v>600.2708333961391</v>
      </c>
      <c r="T3552">
        <f t="shared" si="1026"/>
        <v>-46.929595854962528</v>
      </c>
    </row>
    <row r="3553" spans="1:20" x14ac:dyDescent="0.25">
      <c r="A3553">
        <f t="shared" si="1027"/>
        <v>3785945.0096698143</v>
      </c>
      <c r="B3553">
        <f t="shared" si="1044"/>
        <v>602551.86256304441</v>
      </c>
      <c r="C3553" t="str">
        <f t="shared" si="1028"/>
        <v>-0.004267247221029+0.00131798457023428i</v>
      </c>
      <c r="D3553" t="str">
        <f t="shared" si="1029"/>
        <v>2.06309827447958-1.73502086945315i</v>
      </c>
      <c r="E3553" t="str">
        <f t="shared" si="1030"/>
        <v>-3.67869227036709-9.57030858510523i</v>
      </c>
      <c r="F3553" t="str">
        <f t="shared" si="1031"/>
        <v>2.57037284252803-1.18207815456981i</v>
      </c>
      <c r="G3553" t="str">
        <f t="shared" si="1032"/>
        <v>0.883316983035941-0.321042194292626i</v>
      </c>
      <c r="H3553" t="str">
        <f t="shared" si="1033"/>
        <v>0.0010580490526244-2.42880752330349i</v>
      </c>
      <c r="I3553" t="str">
        <f t="shared" si="1034"/>
        <v>-0.0194199655322615-0.0422762991891988i</v>
      </c>
      <c r="K3553" t="str">
        <f t="shared" si="1035"/>
        <v>0.000896787457696108-0.000931076569172313i</v>
      </c>
      <c r="L3553" t="str">
        <f t="shared" si="1036"/>
        <v>0.000833333333333333-0.00133806912587136i</v>
      </c>
      <c r="M3553" t="str">
        <f t="shared" si="1037"/>
        <v>0.005-0.000470828601509814i</v>
      </c>
      <c r="N3553">
        <f t="shared" si="1038"/>
        <v>17.163858246134481</v>
      </c>
      <c r="O3553">
        <f t="shared" si="1039"/>
        <v>47.001336868280731</v>
      </c>
      <c r="P3553" s="3">
        <f t="shared" si="1040"/>
        <v>-47.001336868280731</v>
      </c>
      <c r="Q3553" s="3">
        <f t="shared" si="1041"/>
        <v>162.83614175386552</v>
      </c>
      <c r="R3553">
        <f t="shared" si="1042"/>
        <v>-17.163858246134481</v>
      </c>
      <c r="S3553">
        <f t="shared" si="1043"/>
        <v>602.55186256304444</v>
      </c>
      <c r="T3553">
        <f t="shared" si="1026"/>
        <v>-47.001336868280731</v>
      </c>
    </row>
    <row r="3554" spans="1:20" x14ac:dyDescent="0.25">
      <c r="A3554">
        <f t="shared" si="1027"/>
        <v>3800331.6007065596</v>
      </c>
      <c r="B3554">
        <f t="shared" si="1044"/>
        <v>604841.55964078405</v>
      </c>
      <c r="C3554" t="str">
        <f t="shared" si="1028"/>
        <v>-0.00422943279750813+0.00131581045249655i</v>
      </c>
      <c r="D3554" t="str">
        <f t="shared" si="1029"/>
        <v>2.05672688651651-1.73611690783154i</v>
      </c>
      <c r="E3554" t="str">
        <f t="shared" si="1030"/>
        <v>-3.67428821482117-9.52496102042498i</v>
      </c>
      <c r="F3554" t="str">
        <f t="shared" si="1031"/>
        <v>2.56809115560266-1.18385734066881i</v>
      </c>
      <c r="G3554" t="str">
        <f t="shared" si="1032"/>
        <v>0.882532873906801-0.321976086659558i</v>
      </c>
      <c r="H3554" t="str">
        <f t="shared" si="1033"/>
        <v>0.00104856144612384-2.41960518959906i</v>
      </c>
      <c r="I3554" t="str">
        <f t="shared" si="1034"/>
        <v>-0.0193756446845552-0.0420787118984271i</v>
      </c>
      <c r="K3554" t="str">
        <f t="shared" si="1035"/>
        <v>0.000895518977157101-0.000927945366255864i</v>
      </c>
      <c r="L3554" t="str">
        <f t="shared" si="1036"/>
        <v>0.000833333333333333-0.00133300371176664i</v>
      </c>
      <c r="M3554" t="str">
        <f t="shared" si="1037"/>
        <v>0.005-0.000469046225851579i</v>
      </c>
      <c r="N3554">
        <f t="shared" si="1038"/>
        <v>17.281336759415154</v>
      </c>
      <c r="O3554">
        <f t="shared" si="1039"/>
        <v>47.073129737425596</v>
      </c>
      <c r="P3554" s="3">
        <f t="shared" si="1040"/>
        <v>-47.073129737425596</v>
      </c>
      <c r="Q3554" s="3">
        <f t="shared" si="1041"/>
        <v>162.71866324058485</v>
      </c>
      <c r="R3554">
        <f t="shared" si="1042"/>
        <v>-17.281336759415154</v>
      </c>
      <c r="S3554">
        <f t="shared" si="1043"/>
        <v>604.841559640784</v>
      </c>
      <c r="T3554">
        <f t="shared" si="1026"/>
        <v>-47.073129737425596</v>
      </c>
    </row>
    <row r="3555" spans="1:20" x14ac:dyDescent="0.25">
      <c r="A3555">
        <f t="shared" si="1027"/>
        <v>3814772.860789245</v>
      </c>
      <c r="B3555">
        <f t="shared" si="1044"/>
        <v>607139.95756741904</v>
      </c>
      <c r="C3555" t="str">
        <f t="shared" si="1028"/>
        <v>-0.00419190885190727+0.00131357036622004i</v>
      </c>
      <c r="D3555" t="str">
        <f t="shared" si="1029"/>
        <v>2.05034666417441-1.73719037014666i</v>
      </c>
      <c r="E3555" t="str">
        <f t="shared" si="1030"/>
        <v>-3.66987414980991-9.4797730828613i</v>
      </c>
      <c r="F3555" t="str">
        <f t="shared" si="1031"/>
        <v>2.56579618848083-1.18564237899497i</v>
      </c>
      <c r="G3555" t="str">
        <f t="shared" si="1032"/>
        <v>0.881744200994953-0.322910769418929i</v>
      </c>
      <c r="H3555" t="str">
        <f t="shared" si="1033"/>
        <v>0.0010391660621211-2.41043777440548i</v>
      </c>
      <c r="I3555" t="str">
        <f t="shared" si="1034"/>
        <v>-0.0193314761435958-0.0418817993456035i</v>
      </c>
      <c r="K3555" t="str">
        <f t="shared" si="1035"/>
        <v>0.000894258401777356-0.000924822085388143i</v>
      </c>
      <c r="L3555" t="str">
        <f t="shared" si="1036"/>
        <v>0.000833333333333333-0.00132795747336785i</v>
      </c>
      <c r="M3555" t="str">
        <f t="shared" si="1037"/>
        <v>0.005-0.000467270597580771i</v>
      </c>
      <c r="N3555">
        <f t="shared" si="1038"/>
        <v>17.398827107216988</v>
      </c>
      <c r="O3555">
        <f t="shared" si="1039"/>
        <v>47.144974441327214</v>
      </c>
      <c r="P3555" s="3">
        <f t="shared" si="1040"/>
        <v>-47.144974441327214</v>
      </c>
      <c r="Q3555" s="3">
        <f t="shared" si="1041"/>
        <v>162.60117289278301</v>
      </c>
      <c r="R3555">
        <f t="shared" si="1042"/>
        <v>-17.398827107216988</v>
      </c>
      <c r="S3555">
        <f t="shared" si="1043"/>
        <v>607.13995756741906</v>
      </c>
      <c r="T3555">
        <f t="shared" si="1026"/>
        <v>-47.144974441327214</v>
      </c>
    </row>
    <row r="3556" spans="1:20" x14ac:dyDescent="0.25">
      <c r="A3556">
        <f t="shared" si="1027"/>
        <v>3829268.9976602443</v>
      </c>
      <c r="B3556">
        <f t="shared" si="1044"/>
        <v>609447.08940617531</v>
      </c>
      <c r="C3556" t="str">
        <f t="shared" si="1028"/>
        <v>-0.00415467359128351+0.00131126543128416i</v>
      </c>
      <c r="D3556" t="str">
        <f t="shared" si="1029"/>
        <v>2.04395777300717-1.73824117390255i</v>
      </c>
      <c r="E3556" t="str">
        <f t="shared" si="1030"/>
        <v>-3.6654499486656-9.43474418651722i</v>
      </c>
      <c r="F3556" t="str">
        <f t="shared" si="1031"/>
        <v>2.56348789148645-1.18743319759673i</v>
      </c>
      <c r="G3556" t="str">
        <f t="shared" si="1032"/>
        <v>0.880950947229083-0.32384622246564i</v>
      </c>
      <c r="H3556" t="str">
        <f t="shared" si="1033"/>
        <v>0.00102986193452063-2.40130514471238i</v>
      </c>
      <c r="I3556" t="str">
        <f t="shared" si="1034"/>
        <v>-0.0192874578654575-0.0416855592536359i</v>
      </c>
      <c r="K3556" t="str">
        <f t="shared" si="1035"/>
        <v>0.000893005693811442-0.000921706732304037i</v>
      </c>
      <c r="L3556" t="str">
        <f t="shared" si="1036"/>
        <v>0.000833333333333333-0.00132293033808313i</v>
      </c>
      <c r="M3556" t="str">
        <f t="shared" si="1037"/>
        <v>0.005-0.000465501691154384i</v>
      </c>
      <c r="N3556">
        <f t="shared" si="1038"/>
        <v>17.51632888628663</v>
      </c>
      <c r="O3556">
        <f t="shared" si="1039"/>
        <v>47.216870958860895</v>
      </c>
      <c r="P3556" s="3">
        <f t="shared" si="1040"/>
        <v>-47.216870958860895</v>
      </c>
      <c r="Q3556" s="3">
        <f t="shared" si="1041"/>
        <v>162.48367111371337</v>
      </c>
      <c r="R3556">
        <f t="shared" si="1042"/>
        <v>-17.51632888628663</v>
      </c>
      <c r="S3556">
        <f t="shared" si="1043"/>
        <v>609.44708940617534</v>
      </c>
      <c r="T3556">
        <f t="shared" si="1026"/>
        <v>-47.216870958860895</v>
      </c>
    </row>
    <row r="3557" spans="1:20" x14ac:dyDescent="0.25">
      <c r="A3557">
        <f t="shared" si="1027"/>
        <v>3843820.2198513537</v>
      </c>
      <c r="B3557">
        <f t="shared" si="1044"/>
        <v>611762.98834591883</v>
      </c>
      <c r="C3557" t="str">
        <f t="shared" si="1028"/>
        <v>-0.00411772522973037+0.00130889675698315i</v>
      </c>
      <c r="D3557" t="str">
        <f t="shared" si="1029"/>
        <v>2.03756037951832-1.73926923807004i</v>
      </c>
      <c r="E3557" t="str">
        <f t="shared" si="1030"/>
        <v>-3.66101548540507-9.38987374951575i</v>
      </c>
      <c r="F3557" t="str">
        <f t="shared" si="1031"/>
        <v>2.56116621513628-1.18922972395778i</v>
      </c>
      <c r="G3557" t="str">
        <f t="shared" si="1032"/>
        <v>0.880153095604107-0.324782425482991i</v>
      </c>
      <c r="H3557" t="str">
        <f t="shared" si="1033"/>
        <v>0.00102064810778651-2.39220716802052i</v>
      </c>
      <c r="I3557" t="str">
        <f t="shared" si="1034"/>
        <v>-0.0192435878205325-0.0414899893592571i</v>
      </c>
      <c r="K3557" t="str">
        <f t="shared" si="1035"/>
        <v>0.000891760815533934-0.000918599312452916i</v>
      </c>
      <c r="L3557" t="str">
        <f t="shared" si="1036"/>
        <v>0.000833333333333333-0.00131792223359547i</v>
      </c>
      <c r="M3557" t="str">
        <f t="shared" si="1037"/>
        <v>0.005-0.000463739481126106i</v>
      </c>
      <c r="N3557">
        <f t="shared" si="1038"/>
        <v>17.633841696043845</v>
      </c>
      <c r="O3557">
        <f t="shared" si="1039"/>
        <v>47.288819268849579</v>
      </c>
      <c r="P3557" s="3">
        <f t="shared" si="1040"/>
        <v>-47.288819268849579</v>
      </c>
      <c r="Q3557" s="3">
        <f t="shared" si="1041"/>
        <v>162.36615830395615</v>
      </c>
      <c r="R3557">
        <f t="shared" si="1042"/>
        <v>-17.633841696043845</v>
      </c>
      <c r="S3557">
        <f t="shared" si="1043"/>
        <v>611.76298834591887</v>
      </c>
      <c r="T3557">
        <f t="shared" si="1026"/>
        <v>-47.288819268849579</v>
      </c>
    </row>
    <row r="3558" spans="1:20" x14ac:dyDescent="0.25">
      <c r="A3558">
        <f t="shared" si="1027"/>
        <v>3858426.736686789</v>
      </c>
      <c r="B3558">
        <f t="shared" si="1044"/>
        <v>614087.68770163332</v>
      </c>
      <c r="C3558" t="str">
        <f t="shared" si="1028"/>
        <v>-0.00408106198838212+0.00130646544207906i</v>
      </c>
      <c r="D3558" t="str">
        <f t="shared" si="1029"/>
        <v>2.03115465114478-1.74027448309999i</v>
      </c>
      <c r="E3558" t="str">
        <f t="shared" si="1030"/>
        <v>-3.65657063473674-9.34516119398256i</v>
      </c>
      <c r="F3558" t="str">
        <f t="shared" si="1031"/>
        <v>2.55883111014611-1.19103188499501i</v>
      </c>
      <c r="G3558" t="str">
        <f t="shared" si="1032"/>
        <v>0.879350629183342-0.325719357942083i</v>
      </c>
      <c r="H3558" t="str">
        <f t="shared" si="1033"/>
        <v>0.00101152363682871-2.38314371233983i</v>
      </c>
      <c r="I3558" t="str">
        <f t="shared" si="1034"/>
        <v>-0.0191998639934683-0.0412950874129937i</v>
      </c>
      <c r="K3558" t="str">
        <f t="shared" si="1035"/>
        <v>0.000890523729241986-0.000915499831000578i</v>
      </c>
      <c r="L3558" t="str">
        <f t="shared" si="1036"/>
        <v>0.000833333333333333-0.00131293308786159i</v>
      </c>
      <c r="M3558" t="str">
        <f t="shared" si="1037"/>
        <v>0.005-0.000461983942145951i</v>
      </c>
      <c r="N3558">
        <f t="shared" si="1038"/>
        <v>17.751365138576688</v>
      </c>
      <c r="O3558">
        <f t="shared" si="1039"/>
        <v>47.360819350067956</v>
      </c>
      <c r="P3558" s="3">
        <f t="shared" si="1040"/>
        <v>-47.360819350067956</v>
      </c>
      <c r="Q3558" s="3">
        <f t="shared" si="1041"/>
        <v>162.24863486142331</v>
      </c>
      <c r="R3558">
        <f t="shared" si="1042"/>
        <v>-17.751365138576688</v>
      </c>
      <c r="S3558">
        <f t="shared" si="1043"/>
        <v>614.08768770163329</v>
      </c>
      <c r="T3558">
        <f t="shared" si="1026"/>
        <v>-47.360819350067956</v>
      </c>
    </row>
    <row r="3559" spans="1:20" x14ac:dyDescent="0.25">
      <c r="A3559">
        <f t="shared" si="1027"/>
        <v>3873088.7582861981</v>
      </c>
      <c r="B3559">
        <f t="shared" si="1044"/>
        <v>616421.22091489949</v>
      </c>
      <c r="C3559" t="str">
        <f t="shared" si="1028"/>
        <v>-0.00404468209541775+0.00130397257485509i</v>
      </c>
      <c r="D3559" t="str">
        <f t="shared" si="1029"/>
        <v>2.02474075624016-1.74125683093614i</v>
      </c>
      <c r="E3559" t="str">
        <f t="shared" si="1030"/>
        <v>-3.65211527206791-9.30060594602899i</v>
      </c>
      <c r="F3559" t="str">
        <f t="shared" si="1031"/>
        <v>2.55648252743714-1.19283960705668i</v>
      </c>
      <c r="G3559" t="str">
        <f t="shared" si="1032"/>
        <v>0.87854353110069-0.32665699910123i</v>
      </c>
      <c r="H3559" t="str">
        <f t="shared" si="1033"/>
        <v>0.00100248758689041-2.37411464618732i</v>
      </c>
      <c r="I3559" t="str">
        <f t="shared" si="1034"/>
        <v>-0.0191562843831069-0.0411008511791348i</v>
      </c>
      <c r="K3559" t="str">
        <f t="shared" si="1035"/>
        <v>0.000889294397257899-0.00091240829283126i</v>
      </c>
      <c r="L3559" t="str">
        <f t="shared" si="1036"/>
        <v>0.000833333333333333-0.00130796282911097i</v>
      </c>
      <c r="M3559" t="str">
        <f t="shared" si="1037"/>
        <v>0.005-0.000460235048959903i</v>
      </c>
      <c r="N3559">
        <f t="shared" si="1038"/>
        <v>17.868898818639707</v>
      </c>
      <c r="O3559">
        <f t="shared" si="1039"/>
        <v>47.432871181246924</v>
      </c>
      <c r="P3559" s="3">
        <f t="shared" si="1040"/>
        <v>-47.432871181246924</v>
      </c>
      <c r="Q3559" s="3">
        <f t="shared" si="1041"/>
        <v>162.13110118136029</v>
      </c>
      <c r="R3559">
        <f t="shared" si="1042"/>
        <v>-17.868898818639707</v>
      </c>
      <c r="S3559">
        <f t="shared" si="1043"/>
        <v>616.42122091489944</v>
      </c>
      <c r="T3559">
        <f t="shared" si="1026"/>
        <v>-47.432871181246924</v>
      </c>
    </row>
    <row r="3560" spans="1:20" x14ac:dyDescent="0.25">
      <c r="A3560">
        <f t="shared" si="1027"/>
        <v>3887806.4955676859</v>
      </c>
      <c r="B3560">
        <f t="shared" si="1044"/>
        <v>618763.62155437609</v>
      </c>
      <c r="C3560" t="str">
        <f t="shared" si="1028"/>
        <v>-0.00400858378606534+0.00130141923316909i</v>
      </c>
      <c r="D3560" t="str">
        <f t="shared" si="1029"/>
        <v>2.01831886405819-1.742216205028i</v>
      </c>
      <c r="E3560" t="str">
        <f t="shared" si="1030"/>
        <v>-3.64764927351217-9.2562074357353i</v>
      </c>
      <c r="F3560" t="str">
        <f t="shared" si="1031"/>
        <v>2.55412041814233-1.19465281592053i</v>
      </c>
      <c r="G3560" t="str">
        <f t="shared" si="1032"/>
        <v>0.877731784562844-0.327595328005406i</v>
      </c>
      <c r="H3560" t="str">
        <f t="shared" si="1033"/>
        <v>0.000993539033436451-2.36511983858524i</v>
      </c>
      <c r="I3560" t="str">
        <f t="shared" si="1034"/>
        <v>-0.0191128470024258-0.0409072784357029i</v>
      </c>
      <c r="K3560" t="str">
        <f t="shared" si="1035"/>
        <v>0.000888072781931609-0.000909324702549622i</v>
      </c>
      <c r="L3560" t="str">
        <f t="shared" si="1036"/>
        <v>0.000833333333333333-0.00130301138584476i</v>
      </c>
      <c r="M3560" t="str">
        <f t="shared" si="1037"/>
        <v>0.005-0.000458492776409548i</v>
      </c>
      <c r="N3560">
        <f t="shared" si="1038"/>
        <v>17.986442343649145</v>
      </c>
      <c r="O3560">
        <f t="shared" si="1039"/>
        <v>47.504974741076765</v>
      </c>
      <c r="P3560" s="3">
        <f t="shared" si="1040"/>
        <v>-47.504974741076765</v>
      </c>
      <c r="Q3560" s="3">
        <f t="shared" si="1041"/>
        <v>162.01355765635086</v>
      </c>
      <c r="R3560">
        <f t="shared" si="1042"/>
        <v>-17.986442343649145</v>
      </c>
      <c r="S3560">
        <f t="shared" si="1043"/>
        <v>618.76362155437607</v>
      </c>
      <c r="T3560">
        <f t="shared" si="1026"/>
        <v>-47.504974741076765</v>
      </c>
    </row>
    <row r="3561" spans="1:20" x14ac:dyDescent="0.25">
      <c r="A3561">
        <f t="shared" si="1027"/>
        <v>3902580.1602508426</v>
      </c>
      <c r="B3561">
        <f t="shared" si="1044"/>
        <v>621114.92331628269</v>
      </c>
      <c r="C3561" t="str">
        <f t="shared" si="1028"/>
        <v>-0.00397276530260566+0.00129880648450713i</v>
      </c>
      <c r="D3561" t="str">
        <f t="shared" si="1029"/>
        <v>2.01188914473561-1.74315253034327i</v>
      </c>
      <c r="E3561" t="str">
        <f t="shared" si="1030"/>
        <v>-3.64317251589688-9.21196509713389i</v>
      </c>
      <c r="F3561" t="str">
        <f t="shared" si="1031"/>
        <v>2.55174473361297-1.19647143679207i</v>
      </c>
      <c r="G3561" t="str">
        <f t="shared" si="1032"/>
        <v>0.876915372851517-0.328534323485693i</v>
      </c>
      <c r="H3561" t="str">
        <f t="shared" si="1033"/>
        <v>0.000984677062042892-2.35615915905899i</v>
      </c>
      <c r="I3561" t="str">
        <f t="shared" si="1034"/>
        <v>-0.0190695498784802-0.0407143669744232i</v>
      </c>
      <c r="K3561" t="str">
        <f t="shared" si="1035"/>
        <v>0.000886858845643189-0.000906249064482763i</v>
      </c>
      <c r="L3561" t="str">
        <f t="shared" si="1036"/>
        <v>0.000833333333333333-0.00129807868683479i</v>
      </c>
      <c r="M3561" t="str">
        <f t="shared" si="1037"/>
        <v>0.005-0.000456757099431707i</v>
      </c>
      <c r="N3561">
        <f t="shared" si="1038"/>
        <v>18.103995323679499</v>
      </c>
      <c r="O3561">
        <f t="shared" si="1039"/>
        <v>47.577130008211725</v>
      </c>
      <c r="P3561" s="3">
        <f t="shared" si="1040"/>
        <v>-47.577130008211725</v>
      </c>
      <c r="Q3561" s="3">
        <f t="shared" si="1041"/>
        <v>161.8960046763205</v>
      </c>
      <c r="R3561">
        <f t="shared" si="1042"/>
        <v>-18.103995323679499</v>
      </c>
      <c r="S3561">
        <f t="shared" si="1043"/>
        <v>621.11492331628267</v>
      </c>
      <c r="T3561">
        <f t="shared" si="1026"/>
        <v>-47.577130008211725</v>
      </c>
    </row>
    <row r="3562" spans="1:20" x14ac:dyDescent="0.25">
      <c r="A3562">
        <f t="shared" si="1027"/>
        <v>3917409.9648597962</v>
      </c>
      <c r="B3562">
        <f t="shared" si="1044"/>
        <v>623475.16002488462</v>
      </c>
      <c r="C3562" t="str">
        <f t="shared" si="1028"/>
        <v>-0.00393722489437597+0.00129613538603731i</v>
      </c>
      <c r="D3562" t="str">
        <f t="shared" si="1029"/>
        <v>2.00545176927508-1.74406573338016i</v>
      </c>
      <c r="E3562" t="str">
        <f t="shared" si="1030"/>
        <v>-3.63868487677078-9.16787836819282i</v>
      </c>
      <c r="F3562" t="str">
        <f t="shared" si="1031"/>
        <v>2.54935542542521-1.19829539430281i</v>
      </c>
      <c r="G3562" t="str">
        <f t="shared" si="1032"/>
        <v>0.87609427932569-0.329473964158763i</v>
      </c>
      <c r="H3562" t="str">
        <f t="shared" si="1033"/>
        <v>0.000975900768287604-2.34723247763526i</v>
      </c>
      <c r="I3562" t="str">
        <f t="shared" si="1034"/>
        <v>-0.019026391052345-0.0405221146006944i</v>
      </c>
      <c r="K3562" t="str">
        <f t="shared" si="1035"/>
        <v>0.000885652550805261-0.00090318138268223i</v>
      </c>
      <c r="L3562" t="str">
        <f t="shared" si="1036"/>
        <v>0.000833333333333333-0.00129316466112252i</v>
      </c>
      <c r="M3562" t="str">
        <f t="shared" si="1037"/>
        <v>0.005-0.000455027993058085i</v>
      </c>
      <c r="N3562">
        <f t="shared" si="1038"/>
        <v>18.221557371459284</v>
      </c>
      <c r="O3562">
        <f t="shared" si="1039"/>
        <v>47.649336961273541</v>
      </c>
      <c r="P3562" s="3">
        <f t="shared" si="1040"/>
        <v>-47.649336961273541</v>
      </c>
      <c r="Q3562" s="3">
        <f t="shared" si="1041"/>
        <v>161.77844262854072</v>
      </c>
      <c r="R3562">
        <f t="shared" si="1042"/>
        <v>-18.221557371459284</v>
      </c>
      <c r="S3562">
        <f t="shared" si="1043"/>
        <v>623.47516002488464</v>
      </c>
      <c r="T3562">
        <f t="shared" si="1026"/>
        <v>-47.649336961273541</v>
      </c>
    </row>
    <row r="3563" spans="1:20" x14ac:dyDescent="0.25">
      <c r="A3563">
        <f t="shared" si="1027"/>
        <v>3932296.1227262635</v>
      </c>
      <c r="B3563">
        <f t="shared" si="1044"/>
        <v>625844.3656329792</v>
      </c>
      <c r="C3563" t="str">
        <f t="shared" si="1028"/>
        <v>-0.00390196081777334+0.00129340698466382i</v>
      </c>
      <c r="D3563" t="str">
        <f t="shared" si="1029"/>
        <v>1.99900690952779-1.74495574217954i</v>
      </c>
      <c r="E3563" t="str">
        <f t="shared" si="1030"/>
        <v>-3.6341862344116-9.12394669079871i</v>
      </c>
      <c r="F3563" t="str">
        <f t="shared" si="1031"/>
        <v>2.5469524453866-1.2001246125087i</v>
      </c>
      <c r="G3563" t="str">
        <f t="shared" si="1032"/>
        <v>0.875268487423877-0.330414228426373i</v>
      </c>
      <c r="H3563" t="str">
        <f t="shared" si="1033"/>
        <v>0.000967209257641944-2.33833966483996i</v>
      </c>
      <c r="I3563" t="str">
        <f t="shared" si="1034"/>
        <v>-0.0189833685790599-0.0403305191335555i</v>
      </c>
      <c r="K3563" t="str">
        <f t="shared" si="1035"/>
        <v>0.000884453859865414-0.000900121660926066i</v>
      </c>
      <c r="L3563" t="str">
        <f t="shared" si="1036"/>
        <v>0.000833333333333333-0.00128826923801806i</v>
      </c>
      <c r="M3563" t="str">
        <f t="shared" si="1037"/>
        <v>0.005-0.00045330543241491i</v>
      </c>
      <c r="N3563">
        <f t="shared" si="1038"/>
        <v>18.339128102369017</v>
      </c>
      <c r="O3563">
        <f t="shared" si="1039"/>
        <v>47.721595578855727</v>
      </c>
      <c r="P3563" s="3">
        <f t="shared" si="1040"/>
        <v>-47.721595578855727</v>
      </c>
      <c r="Q3563" s="3">
        <f t="shared" si="1041"/>
        <v>161.66087189763098</v>
      </c>
      <c r="R3563">
        <f t="shared" si="1042"/>
        <v>-18.339128102369017</v>
      </c>
      <c r="S3563">
        <f t="shared" si="1043"/>
        <v>625.84436563297925</v>
      </c>
      <c r="T3563">
        <f t="shared" si="1026"/>
        <v>-47.721595578855727</v>
      </c>
    </row>
    <row r="3564" spans="1:20" x14ac:dyDescent="0.25">
      <c r="A3564">
        <f t="shared" si="1027"/>
        <v>3947238.8479926232</v>
      </c>
      <c r="B3564">
        <f t="shared" si="1044"/>
        <v>628222.57422238449</v>
      </c>
      <c r="C3564" t="str">
        <f t="shared" si="1028"/>
        <v>-0.00386697133625784+0.00129062231708063i</v>
      </c>
      <c r="D3564" t="str">
        <f t="shared" si="1029"/>
        <v>1.99255473817592-1.74582248633669i</v>
      </c>
      <c r="E3564" t="str">
        <f t="shared" si="1030"/>
        <v>-3.62967646783357-9.08016951074053i</v>
      </c>
      <c r="F3564" t="str">
        <f t="shared" si="1031"/>
        <v>2.54453574554282-1.2019590148884i</v>
      </c>
      <c r="G3564" t="str">
        <f t="shared" si="1032"/>
        <v>0.874437980666414-0.331355094474882i</v>
      </c>
      <c r="H3564" t="str">
        <f t="shared" si="1033"/>
        <v>0.00095860164536349-2.32948059169636i</v>
      </c>
      <c r="I3564" t="str">
        <f t="shared" si="1034"/>
        <v>-0.0189404805275727-0.0401395784056577i</v>
      </c>
      <c r="K3564" t="str">
        <f t="shared" si="1035"/>
        <v>0.00088326273530855-0.000897069902720789i</v>
      </c>
      <c r="L3564" t="str">
        <f t="shared" si="1036"/>
        <v>0.000833333333333333-0.00128339234709908i</v>
      </c>
      <c r="M3564" t="str">
        <f t="shared" si="1037"/>
        <v>0.005-0.000451589392722564i</v>
      </c>
      <c r="N3564">
        <f t="shared" si="1038"/>
        <v>18.456707134432236</v>
      </c>
      <c r="O3564">
        <f t="shared" si="1039"/>
        <v>47.793905839527888</v>
      </c>
      <c r="P3564" s="3">
        <f t="shared" si="1040"/>
        <v>-47.793905839527888</v>
      </c>
      <c r="Q3564" s="3">
        <f t="shared" si="1041"/>
        <v>161.54329286556776</v>
      </c>
      <c r="R3564">
        <f t="shared" si="1042"/>
        <v>-18.456707134432236</v>
      </c>
      <c r="S3564">
        <f t="shared" si="1043"/>
        <v>628.22257422238454</v>
      </c>
      <c r="T3564">
        <f t="shared" ref="T3564:T3627" si="1045">P3564</f>
        <v>-47.793905839527888</v>
      </c>
    </row>
    <row r="3565" spans="1:20" x14ac:dyDescent="0.25">
      <c r="A3565">
        <f t="shared" ref="A3565:A3628" si="1046">2*PI()*B3565</f>
        <v>3962238.3556149951</v>
      </c>
      <c r="B3565">
        <f t="shared" si="1044"/>
        <v>630609.82000442955</v>
      </c>
      <c r="C3565" t="str">
        <f t="shared" ref="C3565:C3628" si="1047">IMPRODUCT(D3565,E3565,$C$40,,K3565,$C$41)</f>
        <v>-0.00383225472035559+0.00128778240982604i</v>
      </c>
      <c r="D3565" t="str">
        <f t="shared" ref="D3565:D3628" si="1048">IMDIV(IMPRODUCT($C$37,$C$38,COMPLEX(1,A3565/$C$38)),IMSUM(-1*A3565*A3565/$C$39,COMPLEX(0,1*A3565)))</f>
        <v>1.98609542871485-1.74666589701293i</v>
      </c>
      <c r="E3565" t="str">
        <f t="shared" ref="E3565:E3628" si="1049">IMDIV(IMPRODUCT(IMSUM(F3565,G3565),$C$29,H3565),IMSUM(1,I3565))</f>
        <v>-3.62515545679548-9.03654627769295i</v>
      </c>
      <c r="F3565" t="str">
        <f t="shared" ref="F3565:F3628" si="1050">IMDIV(IMPRODUCT($C$14,$C$15,COMPLEX(1,A3565/$C$15)),IMSUM(-1*A3565*A3565/$C$16,COMPLEX(0,A3565)))</f>
        <v>2.54210527818431-1.20379852434187i</v>
      </c>
      <c r="G3565" t="str">
        <f t="shared" ref="G3565:G3628" si="1051">IMDIV(1,COMPLEX(1,A3565*$C$9*$C$10))</f>
        <v>0.873602742657766-0.33229654027479i</v>
      </c>
      <c r="H3565" t="str">
        <f t="shared" ref="H3565:H3628" si="1052">IMDIV($C$3,IMSUM(K3565,COMPLEX(0,$C$28*A3565)))</f>
        <v>0.000950077056389885-2.32065512972312i</v>
      </c>
      <c r="I3565" t="str">
        <f t="shared" ref="I3565:I3628" si="1053">IMPRODUCT(F3565,$C$29,H3565,$C$31)</f>
        <v>-0.0188977249806874-0.0399492902632308i</v>
      </c>
      <c r="K3565" t="str">
        <f t="shared" ref="K3565:K3628" si="1054">IF($C$26&lt;=0,IMDIV(1,IMSUM(IMDIV(1,L3565),1/$C$18)),IMDIV(1,IMSUM(IMDIV(1,L3565),1/$C$18,IMDIV(1,M3565))))</f>
        <v>0.000882079139659219-0.000894026111303485i</v>
      </c>
      <c r="L3565" t="str">
        <f t="shared" ref="L3565:L3628" si="1055">IMSUM($C$21/$C$22,IMDIV(1,COMPLEX(0,$C$20*$C$22*A3565)))</f>
        <v>0.000833333333333333-0.00127853391820988i</v>
      </c>
      <c r="M3565" t="str">
        <f t="shared" ref="M3565:M3628" si="1056">IMSUM($C$25/$C$26,IMDIV(1,COMPLEX(0,$C$24*$C$26*A3565)))</f>
        <v>0.005-0.000449879849295242i</v>
      </c>
      <c r="N3565">
        <f t="shared" ref="N3565:N3628" si="1057">ABS(R3565)</f>
        <v>18.57429408831527</v>
      </c>
      <c r="O3565">
        <f t="shared" ref="O3565:O3628" si="1058">ABS(P3565)</f>
        <v>47.866267721839549</v>
      </c>
      <c r="P3565" s="3">
        <f t="shared" ref="P3565:P3628" si="1059">20*LOG10(IMABS(C3565))</f>
        <v>-47.866267721839549</v>
      </c>
      <c r="Q3565" s="3">
        <f t="shared" ref="Q3565:Q3628" si="1060">IMARGUMENT(C3565)*180/PI()</f>
        <v>161.42570591168473</v>
      </c>
      <c r="R3565">
        <f t="shared" ref="R3565:R3628" si="1061">IF(Q3565&lt;0,Q3565+180,Q3565-180)</f>
        <v>-18.57429408831527</v>
      </c>
      <c r="S3565">
        <f t="shared" ref="S3565:S3628" si="1062">B3565/1000</f>
        <v>630.60982000442959</v>
      </c>
      <c r="T3565">
        <f t="shared" si="1045"/>
        <v>-47.866267721839549</v>
      </c>
    </row>
    <row r="3566" spans="1:20" x14ac:dyDescent="0.25">
      <c r="A3566">
        <f t="shared" si="1046"/>
        <v>3977294.8613663325</v>
      </c>
      <c r="B3566">
        <f t="shared" ref="B3566:B3629" si="1063">B3565*(1+B$42)</f>
        <v>633006.13732044643</v>
      </c>
      <c r="C3566" t="str">
        <f t="shared" si="1047"/>
        <v>-0.00379780924766152+0.00128488827933687i</v>
      </c>
      <c r="D3566" t="str">
        <f t="shared" si="1048"/>
        <v>1.97962915543521-1.74748590694703i</v>
      </c>
      <c r="E3566" t="str">
        <f t="shared" si="1049"/>
        <v>-3.62062308180842-8.99307644519983i</v>
      </c>
      <c r="F3566" t="str">
        <f t="shared" si="1050"/>
        <v>2.53966099585315-1.20564306318886i</v>
      </c>
      <c r="G3566" t="str">
        <f t="shared" si="1051"/>
        <v>0.872762757088854-0.333238543580295i</v>
      </c>
      <c r="H3566" t="str">
        <f t="shared" si="1052"/>
        <v>0.000941634625233651-2.31186315093235i</v>
      </c>
      <c r="I3566" t="str">
        <f t="shared" si="1053"/>
        <v>-0.0188551000350098-0.0397596525660547i</v>
      </c>
      <c r="K3566" t="str">
        <f t="shared" si="1054"/>
        <v>0.000880903035483904-0.000890990289643821i</v>
      </c>
      <c r="L3566" t="str">
        <f t="shared" si="1055"/>
        <v>0.000833333333333333-0.00127369388146033i</v>
      </c>
      <c r="M3566" t="str">
        <f t="shared" si="1056"/>
        <v>0.005-0.000448176777540588i</v>
      </c>
      <c r="N3566">
        <f t="shared" si="1057"/>
        <v>18.69188858732096</v>
      </c>
      <c r="O3566">
        <f t="shared" si="1058"/>
        <v>47.938681204324538</v>
      </c>
      <c r="P3566" s="3">
        <f t="shared" si="1059"/>
        <v>-47.938681204324538</v>
      </c>
      <c r="Q3566" s="3">
        <f t="shared" si="1060"/>
        <v>161.30811141267904</v>
      </c>
      <c r="R3566">
        <f t="shared" si="1061"/>
        <v>-18.69188858732096</v>
      </c>
      <c r="S3566">
        <f t="shared" si="1062"/>
        <v>633.00613732044644</v>
      </c>
      <c r="T3566">
        <f t="shared" si="1045"/>
        <v>-47.938681204324538</v>
      </c>
    </row>
    <row r="3567" spans="1:20" x14ac:dyDescent="0.25">
      <c r="A3567">
        <f t="shared" si="1046"/>
        <v>3992408.5818395251</v>
      </c>
      <c r="B3567">
        <f t="shared" si="1063"/>
        <v>635411.5606422642</v>
      </c>
      <c r="C3567" t="str">
        <f t="shared" si="1047"/>
        <v>-0.00376363320284193+0.0012819409320028i</v>
      </c>
      <c r="D3567" t="str">
        <f t="shared" si="1048"/>
        <v>1.97315609340479-1.74828245046625i</v>
      </c>
      <c r="E3567" t="str">
        <f t="shared" si="1049"/>
        <v>-3.61607922414366-8.94975947065778i</v>
      </c>
      <c r="F3567" t="str">
        <f t="shared" si="1050"/>
        <v>2.53720285134978-1.20749255316748i</v>
      </c>
      <c r="G3567" t="str">
        <f t="shared" si="1051"/>
        <v>0.871918007739397-0.334181081928882i</v>
      </c>
      <c r="H3567" t="str">
        <f t="shared" si="1052"/>
        <v>0.000933273495878068-2.30310452782769i</v>
      </c>
      <c r="I3567" t="str">
        <f t="shared" si="1053"/>
        <v>-0.0188126038008961-0.0395706631874251i</v>
      </c>
      <c r="K3567" t="str">
        <f t="shared" si="1054"/>
        <v>0.000879734385393269-0.0008879624404461i</v>
      </c>
      <c r="L3567" t="str">
        <f t="shared" si="1055"/>
        <v>0.000833333333333333-0.00126887216722488i</v>
      </c>
      <c r="M3567" t="str">
        <f t="shared" si="1056"/>
        <v>0.005-0.000446480152959343i</v>
      </c>
      <c r="N3567">
        <f t="shared" si="1057"/>
        <v>18.809490257382407</v>
      </c>
      <c r="O3567">
        <f t="shared" si="1058"/>
        <v>48.011146265505253</v>
      </c>
      <c r="P3567" s="3">
        <f t="shared" si="1059"/>
        <v>-48.011146265505253</v>
      </c>
      <c r="Q3567" s="3">
        <f t="shared" si="1060"/>
        <v>161.19050974261759</v>
      </c>
      <c r="R3567">
        <f t="shared" si="1061"/>
        <v>-18.809490257382407</v>
      </c>
      <c r="S3567">
        <f t="shared" si="1062"/>
        <v>635.41156064226425</v>
      </c>
      <c r="T3567">
        <f t="shared" si="1045"/>
        <v>-48.011146265505253</v>
      </c>
    </row>
    <row r="3568" spans="1:20" x14ac:dyDescent="0.25">
      <c r="A3568">
        <f t="shared" si="1046"/>
        <v>4007579.7344505149</v>
      </c>
      <c r="B3568">
        <f t="shared" si="1063"/>
        <v>637826.12457270478</v>
      </c>
      <c r="C3568" t="str">
        <f t="shared" si="1047"/>
        <v>-0.00372972487763675+0.00127894136422105i</v>
      </c>
      <c r="D3568" t="str">
        <f t="shared" si="1048"/>
        <v>1.96667641845021-1.74905546349734i</v>
      </c>
      <c r="E3568" t="str">
        <f t="shared" si="1049"/>
        <v>-3.61152376584071-8.90659481529951i</v>
      </c>
      <c r="F3568" t="str">
        <f t="shared" si="1050"/>
        <v>2.53473079773992-1.2093469154329i</v>
      </c>
      <c r="G3568" t="str">
        <f t="shared" si="1051"/>
        <v>0.871068478480283-0.335124132640918i</v>
      </c>
      <c r="H3568" t="str">
        <f t="shared" si="1052"/>
        <v>0.000924992821674107-2.29437913340236i</v>
      </c>
      <c r="I3568" t="str">
        <f t="shared" si="1053"/>
        <v>-0.018770234402402-0.0393823200141228i</v>
      </c>
      <c r="K3568" t="str">
        <f t="shared" si="1054"/>
        <v>0.000878573152044369-0.000884942566151303i</v>
      </c>
      <c r="L3568" t="str">
        <f t="shared" si="1055"/>
        <v>0.000833333333333333-0.00126406870614154i</v>
      </c>
      <c r="M3568" t="str">
        <f t="shared" si="1056"/>
        <v>0.005-0.000444789951144991i</v>
      </c>
      <c r="N3568">
        <f t="shared" si="1057"/>
        <v>18.9270987270597</v>
      </c>
      <c r="O3568">
        <f t="shared" si="1058"/>
        <v>48.083662883897127</v>
      </c>
      <c r="P3568" s="3">
        <f t="shared" si="1059"/>
        <v>-48.083662883897127</v>
      </c>
      <c r="Q3568" s="3">
        <f t="shared" si="1060"/>
        <v>161.0729012729403</v>
      </c>
      <c r="R3568">
        <f t="shared" si="1061"/>
        <v>-18.9270987270597</v>
      </c>
      <c r="S3568">
        <f t="shared" si="1062"/>
        <v>637.82612457270477</v>
      </c>
      <c r="T3568">
        <f t="shared" si="1045"/>
        <v>-48.083662883897127</v>
      </c>
    </row>
    <row r="3569" spans="1:20" x14ac:dyDescent="0.25">
      <c r="A3569">
        <f t="shared" si="1046"/>
        <v>4022808.5374414274</v>
      </c>
      <c r="B3569">
        <f t="shared" si="1063"/>
        <v>640249.86384608108</v>
      </c>
      <c r="C3569" t="str">
        <f t="shared" si="1047"/>
        <v>-0.0036960825708619+0.00127589056245087i</v>
      </c>
      <c r="D3569" t="str">
        <f t="shared" si="1048"/>
        <v>1.96019030713838-1.749804883577i</v>
      </c>
      <c r="E3569" t="str">
        <f t="shared" si="1049"/>
        <v>-3.6069565897154-8.86358194417813i</v>
      </c>
      <c r="F3569" t="str">
        <f t="shared" si="1050"/>
        <v>2.53224478836156-1.21120607055605i</v>
      </c>
      <c r="G3569" t="str">
        <f t="shared" si="1051"/>
        <v>0.870214153275953-0.336067672819283i</v>
      </c>
      <c r="H3569" t="str">
        <f t="shared" si="1052"/>
        <v>0.000916791765238416-2.28568684113735i</v>
      </c>
      <c r="I3569" t="str">
        <f t="shared" si="1053"/>
        <v>-0.0187279899772334-0.0391946209463835i</v>
      </c>
      <c r="K3569" t="str">
        <f t="shared" si="1054"/>
        <v>0.000877419298142845-0.000881930668939174i</v>
      </c>
      <c r="L3569" t="str">
        <f t="shared" si="1055"/>
        <v>0.000833333333333333-0.00125928342911092i</v>
      </c>
      <c r="M3569" t="str">
        <f t="shared" si="1056"/>
        <v>0.005-0.000443106147783414i</v>
      </c>
      <c r="N3569">
        <f t="shared" si="1057"/>
        <v>19.044713627531166</v>
      </c>
      <c r="O3569">
        <f t="shared" si="1058"/>
        <v>48.156231038012635</v>
      </c>
      <c r="P3569" s="3">
        <f t="shared" si="1059"/>
        <v>-48.156231038012635</v>
      </c>
      <c r="Q3569" s="3">
        <f t="shared" si="1060"/>
        <v>160.95528637246883</v>
      </c>
      <c r="R3569">
        <f t="shared" si="1061"/>
        <v>-19.044713627531166</v>
      </c>
      <c r="S3569">
        <f t="shared" si="1062"/>
        <v>640.2498638460811</v>
      </c>
      <c r="T3569">
        <f t="shared" si="1045"/>
        <v>-48.156231038012635</v>
      </c>
    </row>
    <row r="3570" spans="1:20" x14ac:dyDescent="0.25">
      <c r="A3570">
        <f t="shared" si="1046"/>
        <v>4038095.2098837048</v>
      </c>
      <c r="B3570">
        <f t="shared" si="1063"/>
        <v>642682.81332869618</v>
      </c>
      <c r="C3570" t="str">
        <f t="shared" si="1047"/>
        <v>-0.00366270458841094+0.00127278950326853i</v>
      </c>
      <c r="D3570" t="str">
        <f t="shared" si="1048"/>
        <v>1.95369793675789-1.75053064986241i</v>
      </c>
      <c r="E3570" t="str">
        <f t="shared" si="1049"/>
        <v>-3.60237757936811-8.82072032614997i</v>
      </c>
      <c r="F3570" t="str">
        <f t="shared" si="1050"/>
        <v>2.52974477683186-1.21306993852244i</v>
      </c>
      <c r="G3570" t="str">
        <f t="shared" si="1051"/>
        <v>0.869355016186802-0.337011679349021i</v>
      </c>
      <c r="H3570" t="str">
        <f t="shared" si="1052"/>
        <v>0.00090866949835221-2.27702752499938i</v>
      </c>
      <c r="I3570" t="str">
        <f t="shared" si="1053"/>
        <v>-0.018685868676697-0.0390075638978622i</v>
      </c>
      <c r="K3570" t="str">
        <f t="shared" si="1054"/>
        <v>0.000876272786445042-0.000878926750730262i</v>
      </c>
      <c r="L3570" t="str">
        <f t="shared" si="1055"/>
        <v>0.000833333333333333-0.0012545162672952i</v>
      </c>
      <c r="M3570" t="str">
        <f t="shared" si="1056"/>
        <v>0.005-0.000441428718652534i</v>
      </c>
      <c r="N3570">
        <f t="shared" si="1057"/>
        <v>19.162334592591947</v>
      </c>
      <c r="O3570">
        <f t="shared" si="1058"/>
        <v>48.22885070636606</v>
      </c>
      <c r="P3570" s="3">
        <f t="shared" si="1059"/>
        <v>-48.22885070636606</v>
      </c>
      <c r="Q3570" s="3">
        <f t="shared" si="1060"/>
        <v>160.83766540740805</v>
      </c>
      <c r="R3570">
        <f t="shared" si="1061"/>
        <v>-19.162334592591947</v>
      </c>
      <c r="S3570">
        <f t="shared" si="1062"/>
        <v>642.68281332869617</v>
      </c>
      <c r="T3570">
        <f t="shared" si="1045"/>
        <v>-48.22885070636606</v>
      </c>
    </row>
    <row r="3571" spans="1:20" x14ac:dyDescent="0.25">
      <c r="A3571">
        <f t="shared" si="1046"/>
        <v>4053439.9716812628</v>
      </c>
      <c r="B3571">
        <f t="shared" si="1063"/>
        <v>645125.00801934523</v>
      </c>
      <c r="C3571" t="str">
        <f t="shared" si="1047"/>
        <v>-0.00362958924325695+0.00126963915342187i</v>
      </c>
      <c r="D3571" t="str">
        <f t="shared" si="1048"/>
        <v>1.94719948530013-1.7512327031412i</v>
      </c>
      <c r="E3571" t="str">
        <f t="shared" si="1049"/>
        <v>-3.59778661919188-8.77800943385906i</v>
      </c>
      <c r="F3571" t="str">
        <f t="shared" si="1050"/>
        <v>2.52723071705431-1.21493843873101i</v>
      </c>
      <c r="G3571" t="str">
        <f t="shared" si="1051"/>
        <v>0.868491051371604-0.337956128897006i</v>
      </c>
      <c r="H3571" t="str">
        <f t="shared" si="1052"/>
        <v>0.000900625201861303-2.26840105943913i</v>
      </c>
      <c r="I3571" t="str">
        <f t="shared" si="1053"/>
        <v>-0.0186438686656532-0.0388211467956046i</v>
      </c>
      <c r="K3571" t="str">
        <f t="shared" si="1054"/>
        <v>0.000875133579760136-0.000875930813187988i</v>
      </c>
      <c r="L3571" t="str">
        <f t="shared" si="1055"/>
        <v>0.000833333333333333-0.00124976715211715i</v>
      </c>
      <c r="M3571" t="str">
        <f t="shared" si="1056"/>
        <v>0.005-0.00043975763962197i</v>
      </c>
      <c r="N3571">
        <f t="shared" si="1057"/>
        <v>19.279961258642572</v>
      </c>
      <c r="O3571">
        <f t="shared" si="1058"/>
        <v>48.301521867477874</v>
      </c>
      <c r="P3571" s="3">
        <f t="shared" si="1059"/>
        <v>-48.301521867477874</v>
      </c>
      <c r="Q3571" s="3">
        <f t="shared" si="1060"/>
        <v>160.72003874135743</v>
      </c>
      <c r="R3571">
        <f t="shared" si="1061"/>
        <v>-19.279961258642572</v>
      </c>
      <c r="S3571">
        <f t="shared" si="1062"/>
        <v>645.12500801934527</v>
      </c>
      <c r="T3571">
        <f t="shared" si="1045"/>
        <v>-48.301521867477874</v>
      </c>
    </row>
    <row r="3572" spans="1:20" x14ac:dyDescent="0.25">
      <c r="A3572">
        <f t="shared" si="1046"/>
        <v>4068843.0435736519</v>
      </c>
      <c r="B3572">
        <f t="shared" si="1063"/>
        <v>647576.48304981878</v>
      </c>
      <c r="C3572" t="str">
        <f t="shared" si="1047"/>
        <v>-0.00359673485545399+0.00126644046988553i</v>
      </c>
      <c r="D3572" t="str">
        <f t="shared" si="1048"/>
        <v>1.94069513144034-1.75191098584147i</v>
      </c>
      <c r="E3572" t="str">
        <f t="shared" si="1049"/>
        <v>-3.59318359438073-8.73544874372017i</v>
      </c>
      <c r="F3572" t="str">
        <f t="shared" si="1050"/>
        <v>2.52470256322573-1.21681148999306i</v>
      </c>
      <c r="G3572" t="str">
        <f t="shared" si="1051"/>
        <v>0.867622243089954-0.338900997911648i</v>
      </c>
      <c r="H3572" t="str">
        <f t="shared" si="1052"/>
        <v>0.00089265806557704-2.25980731938924i</v>
      </c>
      <c r="I3572" t="str">
        <f t="shared" si="1053"/>
        <v>-0.0186019881224683-0.0386353675800106i</v>
      </c>
      <c r="K3572" t="str">
        <f t="shared" si="1054"/>
        <v>0.000874001640952194-0.000872942857720742i</v>
      </c>
      <c r="L3572" t="str">
        <f t="shared" si="1055"/>
        <v>0.000833333333333333-0.00124503601525917i</v>
      </c>
      <c r="M3572" t="str">
        <f t="shared" si="1056"/>
        <v>0.005-0.00043809288665269i</v>
      </c>
      <c r="N3572">
        <f t="shared" si="1057"/>
        <v>19.397593264686662</v>
      </c>
      <c r="O3572">
        <f t="shared" si="1058"/>
        <v>48.374244499878969</v>
      </c>
      <c r="P3572" s="3">
        <f t="shared" si="1059"/>
        <v>-48.374244499878969</v>
      </c>
      <c r="Q3572" s="3">
        <f t="shared" si="1060"/>
        <v>160.60240673531334</v>
      </c>
      <c r="R3572">
        <f t="shared" si="1061"/>
        <v>-19.397593264686662</v>
      </c>
      <c r="S3572">
        <f t="shared" si="1062"/>
        <v>647.57648304981876</v>
      </c>
      <c r="T3572">
        <f t="shared" si="1045"/>
        <v>-48.374244499878969</v>
      </c>
    </row>
    <row r="3573" spans="1:20" x14ac:dyDescent="0.25">
      <c r="A3573">
        <f t="shared" si="1046"/>
        <v>4084304.6471392312</v>
      </c>
      <c r="B3573">
        <f t="shared" si="1063"/>
        <v>650037.27368540806</v>
      </c>
      <c r="C3573" t="str">
        <f t="shared" si="1047"/>
        <v>-0.00356413975213823+0.00126319439991571i</v>
      </c>
      <c r="D3573" t="str">
        <f t="shared" si="1048"/>
        <v>1.93418505451838-1.75256544204121i</v>
      </c>
      <c r="E3573" t="str">
        <f t="shared" si="1049"/>
        <v>-3.58856839093813-8.69303773590307i</v>
      </c>
      <c r="F3573" t="str">
        <f t="shared" si="1050"/>
        <v>2.52216026984349-1.21868901053125i</v>
      </c>
      <c r="G3573" t="str">
        <f t="shared" si="1051"/>
        <v>0.866748575704729-0.339846262622605i</v>
      </c>
      <c r="H3573" t="str">
        <f t="shared" si="1052"/>
        <v>0.000884767288178302-2.25124618026252i</v>
      </c>
      <c r="I3573" t="str">
        <f t="shared" si="1053"/>
        <v>-0.0185602252389698-0.0384502242048038i</v>
      </c>
      <c r="K3573" t="str">
        <f t="shared" si="1054"/>
        <v>0.00087287693294221-0.000869962885483912i</v>
      </c>
      <c r="L3573" t="str">
        <f t="shared" si="1055"/>
        <v>0.000833333333333333-0.00124032278866225i</v>
      </c>
      <c r="M3573" t="str">
        <f t="shared" si="1056"/>
        <v>0.005-0.000436434435796663i</v>
      </c>
      <c r="N3573">
        <f t="shared" si="1057"/>
        <v>19.515230252321061</v>
      </c>
      <c r="O3573">
        <f t="shared" si="1058"/>
        <v>48.447018582115824</v>
      </c>
      <c r="P3573" s="3">
        <f t="shared" si="1059"/>
        <v>-48.447018582115824</v>
      </c>
      <c r="Q3573" s="3">
        <f t="shared" si="1060"/>
        <v>160.48476974767894</v>
      </c>
      <c r="R3573">
        <f t="shared" si="1061"/>
        <v>-19.515230252321061</v>
      </c>
      <c r="S3573">
        <f t="shared" si="1062"/>
        <v>650.03727368540808</v>
      </c>
      <c r="T3573">
        <f t="shared" si="1045"/>
        <v>-48.447018582115824</v>
      </c>
    </row>
    <row r="3574" spans="1:20" x14ac:dyDescent="0.25">
      <c r="A3574">
        <f t="shared" si="1046"/>
        <v>4099825.0047983606</v>
      </c>
      <c r="B3574">
        <f t="shared" si="1063"/>
        <v>652507.41532541264</v>
      </c>
      <c r="C3574" t="str">
        <f t="shared" si="1047"/>
        <v>-0.00353180226752924+0.00125990188110554i</v>
      </c>
      <c r="D3574" t="str">
        <f t="shared" si="1048"/>
        <v>1.92766943451945-1.75319601747777i</v>
      </c>
      <c r="E3574" t="str">
        <f t="shared" si="1049"/>
        <v>-3.58394089568544-8.65077589431615i</v>
      </c>
      <c r="F3574" t="str">
        <f t="shared" si="1050"/>
        <v>2.51960379171275-1.22057091797874i</v>
      </c>
      <c r="G3574" t="str">
        <f t="shared" si="1051"/>
        <v>0.865870033684565-0.340791899040536i</v>
      </c>
      <c r="H3574" t="str">
        <f t="shared" si="1052"/>
        <v>0.000876952077114433-2.24271751795003i</v>
      </c>
      <c r="I3574" t="str">
        <f t="shared" si="1053"/>
        <v>-0.0185185782204016-0.0382657146369982i</v>
      </c>
      <c r="K3574" t="str">
        <f t="shared" si="1054"/>
        <v>0.000871759418710115-0.000866990897382005i</v>
      </c>
      <c r="L3574" t="str">
        <f t="shared" si="1055"/>
        <v>0.000833333333333333-0.00123562740452505i</v>
      </c>
      <c r="M3574" t="str">
        <f t="shared" si="1056"/>
        <v>0.005-0.000434782263196517i</v>
      </c>
      <c r="N3574">
        <f t="shared" si="1057"/>
        <v>19.632871865730749</v>
      </c>
      <c r="O3574">
        <f t="shared" si="1058"/>
        <v>48.519844092754319</v>
      </c>
      <c r="P3574" s="3">
        <f t="shared" si="1059"/>
        <v>-48.519844092754319</v>
      </c>
      <c r="Q3574" s="3">
        <f t="shared" si="1060"/>
        <v>160.36712813426925</v>
      </c>
      <c r="R3574">
        <f t="shared" si="1061"/>
        <v>-19.632871865730749</v>
      </c>
      <c r="S3574">
        <f t="shared" si="1062"/>
        <v>652.50741532541269</v>
      </c>
      <c r="T3574">
        <f t="shared" si="1045"/>
        <v>-48.519844092754319</v>
      </c>
    </row>
    <row r="3575" spans="1:20" x14ac:dyDescent="0.25">
      <c r="A3575">
        <f t="shared" si="1046"/>
        <v>4115404.3398165945</v>
      </c>
      <c r="B3575">
        <f t="shared" si="1063"/>
        <v>654986.94350364921</v>
      </c>
      <c r="C3575" t="str">
        <f t="shared" si="1047"/>
        <v>-0.00349972074293057+0.00125656384144008i</v>
      </c>
      <c r="D3575" t="str">
        <f t="shared" si="1048"/>
        <v>1.92114845205457-1.75380265955682i</v>
      </c>
      <c r="E3575" t="str">
        <f t="shared" si="1049"/>
        <v>-3.57930099627034-8.60866270659013i</v>
      </c>
      <c r="F3575" t="str">
        <f t="shared" si="1050"/>
        <v>2.51703308395365-1.22245712937823i</v>
      </c>
      <c r="G3575" t="str">
        <f t="shared" si="1051"/>
        <v>0.86498660160636-0.341737882956866i</v>
      </c>
      <c r="H3575" t="str">
        <f t="shared" si="1052"/>
        <v>0.000869211648509195-2.23422120881923i</v>
      </c>
      <c r="I3575" t="str">
        <f t="shared" si="1053"/>
        <v>-0.0184770452853793-0.0380818368568633i</v>
      </c>
      <c r="K3575" t="str">
        <f t="shared" si="1054"/>
        <v>0.000870649061296735-0.000864026894070707i</v>
      </c>
      <c r="L3575" t="str">
        <f t="shared" si="1055"/>
        <v>0.000833333333333333-0.0012309497953029i</v>
      </c>
      <c r="M3575" t="str">
        <f t="shared" si="1056"/>
        <v>0.005-0.000433136345085193i</v>
      </c>
      <c r="N3575">
        <f t="shared" si="1057"/>
        <v>19.750517751680178</v>
      </c>
      <c r="O3575">
        <f t="shared" si="1058"/>
        <v>48.592721010385034</v>
      </c>
      <c r="P3575" s="3">
        <f t="shared" si="1059"/>
        <v>-48.592721010385034</v>
      </c>
      <c r="Q3575" s="3">
        <f t="shared" si="1060"/>
        <v>160.24948224831982</v>
      </c>
      <c r="R3575">
        <f t="shared" si="1061"/>
        <v>-19.750517751680178</v>
      </c>
      <c r="S3575">
        <f t="shared" si="1062"/>
        <v>654.98694350364917</v>
      </c>
      <c r="T3575">
        <f t="shared" si="1045"/>
        <v>-48.592721010385034</v>
      </c>
    </row>
    <row r="3576" spans="1:20" x14ac:dyDescent="0.25">
      <c r="A3576">
        <f t="shared" si="1046"/>
        <v>4131042.8763078973</v>
      </c>
      <c r="B3576">
        <f t="shared" si="1063"/>
        <v>657475.89388896304</v>
      </c>
      <c r="C3576" t="str">
        <f t="shared" si="1047"/>
        <v>-0.00346789352673051+0.00125318119935158i</v>
      </c>
      <c r="D3576" t="str">
        <f t="shared" si="1048"/>
        <v>1.914622288341-1.75438531736115i</v>
      </c>
      <c r="E3576" t="str">
        <f t="shared" si="1049"/>
        <v>-3.57464858117555-8.56669766406204i</v>
      </c>
      <c r="F3576" t="str">
        <f t="shared" si="1050"/>
        <v>2.51444810200867-1.2243475611813i</v>
      </c>
      <c r="G3576" t="str">
        <f t="shared" si="1051"/>
        <v>0.86409826415778-0.342684189943586i</v>
      </c>
      <c r="H3576" t="str">
        <f t="shared" si="1052"/>
        <v>0.000861545227065655-2.22575712971212i</v>
      </c>
      <c r="I3576" t="str">
        <f t="shared" si="1053"/>
        <v>-0.0184356246658486-0.0378985888578912i</v>
      </c>
      <c r="K3576" t="str">
        <f t="shared" si="1054"/>
        <v>0.000869545823805723-0.000861070875958963i</v>
      </c>
      <c r="L3576" t="str">
        <f t="shared" si="1055"/>
        <v>0.000833333333333333-0.00122628989370682i</v>
      </c>
      <c r="M3576" t="str">
        <f t="shared" si="1056"/>
        <v>0.005-0.000431496657785608i</v>
      </c>
      <c r="N3576">
        <f t="shared" si="1057"/>
        <v>19.868167559504457</v>
      </c>
      <c r="O3576">
        <f t="shared" si="1058"/>
        <v>48.665649313627661</v>
      </c>
      <c r="P3576" s="3">
        <f t="shared" si="1059"/>
        <v>-48.665649313627661</v>
      </c>
      <c r="Q3576" s="3">
        <f t="shared" si="1060"/>
        <v>160.13183244049554</v>
      </c>
      <c r="R3576">
        <f t="shared" si="1061"/>
        <v>-19.868167559504457</v>
      </c>
      <c r="S3576">
        <f t="shared" si="1062"/>
        <v>657.47589388896301</v>
      </c>
      <c r="T3576">
        <f t="shared" si="1045"/>
        <v>-48.665649313627661</v>
      </c>
    </row>
    <row r="3577" spans="1:20" x14ac:dyDescent="0.25">
      <c r="A3577">
        <f t="shared" si="1046"/>
        <v>4146740.8392378674</v>
      </c>
      <c r="B3577">
        <f t="shared" si="1063"/>
        <v>659974.30228574108</v>
      </c>
      <c r="C3577" t="str">
        <f t="shared" si="1047"/>
        <v>-0.00343631897440251+0.00124975486377488i</v>
      </c>
      <c r="D3577" t="str">
        <f t="shared" si="1048"/>
        <v>1.90809112518248-1.75494394165925i</v>
      </c>
      <c r="E3577" t="str">
        <f t="shared" si="1049"/>
        <v>-3.56998353972737-8.52488026175901i</v>
      </c>
      <c r="F3577" t="str">
        <f t="shared" si="1050"/>
        <v>2.51184880165006-1.22624212924764i</v>
      </c>
      <c r="G3577" t="str">
        <f t="shared" si="1051"/>
        <v>0.863205006139804-0.343630795353072i</v>
      </c>
      <c r="H3577" t="str">
        <f t="shared" si="1052"/>
        <v>0.000853952045972062-2.21732515794338i</v>
      </c>
      <c r="I3577" t="str">
        <f t="shared" si="1053"/>
        <v>-0.0183943146070427-0.0377159686467631i</v>
      </c>
      <c r="K3577" t="str">
        <f t="shared" si="1054"/>
        <v>0.00086844966940546-0.000858122843211056i</v>
      </c>
      <c r="L3577" t="str">
        <f t="shared" si="1055"/>
        <v>0.000833333333333333-0.00122164763270255i</v>
      </c>
      <c r="M3577" t="str">
        <f t="shared" si="1056"/>
        <v>0.005-0.000429863177710309i</v>
      </c>
      <c r="N3577">
        <f t="shared" si="1057"/>
        <v>19.985820941101935</v>
      </c>
      <c r="O3577">
        <f t="shared" si="1058"/>
        <v>48.73862898113557</v>
      </c>
      <c r="P3577" s="3">
        <f t="shared" si="1059"/>
        <v>-48.73862898113557</v>
      </c>
      <c r="Q3577" s="3">
        <f t="shared" si="1060"/>
        <v>160.01417905889807</v>
      </c>
      <c r="R3577">
        <f t="shared" si="1061"/>
        <v>-19.985820941101935</v>
      </c>
      <c r="S3577">
        <f t="shared" si="1062"/>
        <v>659.97430228574103</v>
      </c>
      <c r="T3577">
        <f t="shared" si="1045"/>
        <v>-48.73862898113557</v>
      </c>
    </row>
    <row r="3578" spans="1:20" x14ac:dyDescent="0.25">
      <c r="A3578">
        <f t="shared" si="1046"/>
        <v>4162498.4544269708</v>
      </c>
      <c r="B3578">
        <f t="shared" si="1063"/>
        <v>662482.20463442686</v>
      </c>
      <c r="C3578" t="str">
        <f t="shared" si="1047"/>
        <v>-0.00340499544850518+0.00124628573420277i</v>
      </c>
      <c r="D3578" t="str">
        <f t="shared" si="1048"/>
        <v>1.90155514494922-1.75547848491347i</v>
      </c>
      <c r="E3578" t="str">
        <f t="shared" si="1049"/>
        <v>-3.56530576210456-8.4832099983821i</v>
      </c>
      <c r="F3578" t="str">
        <f t="shared" si="1050"/>
        <v>2.50923513898715-1.22814074884446i</v>
      </c>
      <c r="G3578" t="str">
        <f t="shared" si="1051"/>
        <v>0.862306812469269-0.344577674317937i</v>
      </c>
      <c r="H3578" t="str">
        <f t="shared" si="1052"/>
        <v>0.000846431346808673-2.20892517129855i</v>
      </c>
      <c r="I3578" t="str">
        <f t="shared" si="1053"/>
        <v>-0.0183531133674415-0.0375339742433135i</v>
      </c>
      <c r="K3578" t="str">
        <f t="shared" si="1054"/>
        <v>0.000867360561330919-0.000855182795748704i</v>
      </c>
      <c r="L3578" t="str">
        <f t="shared" si="1055"/>
        <v>0.000833333333333333-0.00121702294550961i</v>
      </c>
      <c r="M3578" t="str">
        <f t="shared" si="1056"/>
        <v>0.005-0.000428235881361136i</v>
      </c>
      <c r="N3578">
        <f t="shared" si="1057"/>
        <v>20.103477550926129</v>
      </c>
      <c r="O3578">
        <f t="shared" si="1058"/>
        <v>48.811659991600948</v>
      </c>
      <c r="P3578" s="3">
        <f t="shared" si="1059"/>
        <v>-48.811659991600948</v>
      </c>
      <c r="Q3578" s="3">
        <f t="shared" si="1060"/>
        <v>159.89652244907387</v>
      </c>
      <c r="R3578">
        <f t="shared" si="1061"/>
        <v>-20.103477550926129</v>
      </c>
      <c r="S3578">
        <f t="shared" si="1062"/>
        <v>662.48220463442681</v>
      </c>
      <c r="T3578">
        <f t="shared" si="1045"/>
        <v>-48.811659991600948</v>
      </c>
    </row>
    <row r="3579" spans="1:20" x14ac:dyDescent="0.25">
      <c r="A3579">
        <f t="shared" si="1046"/>
        <v>4178315.9485537931</v>
      </c>
      <c r="B3579">
        <f t="shared" si="1063"/>
        <v>664999.63701203768</v>
      </c>
      <c r="C3579" t="str">
        <f t="shared" si="1047"/>
        <v>-0.00337392131868237+0.00124277470074134i</v>
      </c>
      <c r="D3579" t="str">
        <f t="shared" si="1048"/>
        <v>1.89501453055797-1.75598890128798i</v>
      </c>
      <c r="E3579" t="str">
        <f t="shared" si="1049"/>
        <v>-3.56061513934693-8.44168637629003i</v>
      </c>
      <c r="F3579" t="str">
        <f t="shared" si="1050"/>
        <v>2.50660707047392-1.23004333464593i</v>
      </c>
      <c r="G3579" t="str">
        <f t="shared" si="1051"/>
        <v>0.861403668181438-0.345524801750903i</v>
      </c>
      <c r="H3579" t="str">
        <f t="shared" si="1052"/>
        <v>0.000838982379455514-2.20055704803215i</v>
      </c>
      <c r="I3579" t="str">
        <f t="shared" si="1053"/>
        <v>-0.0183120192187318-0.0373526036804962i</v>
      </c>
      <c r="K3579" t="str">
        <f t="shared" si="1054"/>
        <v>0.000866278462885496-0.000852250733253147i</v>
      </c>
      <c r="L3579" t="str">
        <f t="shared" si="1055"/>
        <v>0.000833333333333333-0.00121241576560033i</v>
      </c>
      <c r="M3579" t="str">
        <f t="shared" si="1056"/>
        <v>0.005-0.000426614745328886i</v>
      </c>
      <c r="N3579">
        <f t="shared" si="1057"/>
        <v>20.221137045974558</v>
      </c>
      <c r="O3579">
        <f t="shared" si="1058"/>
        <v>48.88474232375944</v>
      </c>
      <c r="P3579" s="3">
        <f t="shared" si="1059"/>
        <v>-48.88474232375944</v>
      </c>
      <c r="Q3579" s="3">
        <f t="shared" si="1060"/>
        <v>159.77886295402544</v>
      </c>
      <c r="R3579">
        <f t="shared" si="1061"/>
        <v>-20.221137045974558</v>
      </c>
      <c r="S3579">
        <f t="shared" si="1062"/>
        <v>664.99963701203774</v>
      </c>
      <c r="T3579">
        <f t="shared" si="1045"/>
        <v>-48.88474232375944</v>
      </c>
    </row>
    <row r="3580" spans="1:20" x14ac:dyDescent="0.25">
      <c r="A3580">
        <f t="shared" si="1046"/>
        <v>4194193.5491582975</v>
      </c>
      <c r="B3580">
        <f t="shared" si="1063"/>
        <v>667526.63563268341</v>
      </c>
      <c r="C3580" t="str">
        <f t="shared" si="1047"/>
        <v>-0.00334309496166283+0.00123922264416559i</v>
      </c>
      <c r="D3580" t="str">
        <f t="shared" si="1048"/>
        <v>1.88846946545175-1.75647514665645i</v>
      </c>
      <c r="E3580" t="str">
        <f t="shared" si="1049"/>
        <v>-3.55591156336454-8.40030890148328i</v>
      </c>
      <c r="F3580" t="str">
        <f t="shared" si="1050"/>
        <v>2.50396455291645-1.23194980073274i</v>
      </c>
      <c r="G3580" t="str">
        <f t="shared" si="1051"/>
        <v>0.860495558432593-0.346472152344706i</v>
      </c>
      <c r="H3580" t="str">
        <f t="shared" si="1052"/>
        <v>0.000831604402001122-2.19222066686592i</v>
      </c>
      <c r="I3580" t="str">
        <f t="shared" si="1053"/>
        <v>-0.0182710304457684-0.0371718550043491i</v>
      </c>
      <c r="K3580" t="str">
        <f t="shared" si="1054"/>
        <v>0.000865203337442806-0.000849326655167218i</v>
      </c>
      <c r="L3580" t="str">
        <f t="shared" si="1055"/>
        <v>0.000833333333333333-0.00120782602669887i</v>
      </c>
      <c r="M3580" t="str">
        <f t="shared" si="1056"/>
        <v>0.005-0.000424999746292974i</v>
      </c>
      <c r="N3580">
        <f t="shared" si="1057"/>
        <v>20.338799085781261</v>
      </c>
      <c r="O3580">
        <f t="shared" si="1058"/>
        <v>48.957875956395014</v>
      </c>
      <c r="P3580" s="3">
        <f t="shared" si="1059"/>
        <v>-48.957875956395014</v>
      </c>
      <c r="Q3580" s="3">
        <f t="shared" si="1060"/>
        <v>159.66120091421874</v>
      </c>
      <c r="R3580">
        <f t="shared" si="1061"/>
        <v>-20.338799085781261</v>
      </c>
      <c r="S3580">
        <f t="shared" si="1062"/>
        <v>667.52663563268345</v>
      </c>
      <c r="T3580">
        <f t="shared" si="1045"/>
        <v>-48.957875956395014</v>
      </c>
    </row>
    <row r="3581" spans="1:20" x14ac:dyDescent="0.25">
      <c r="A3581">
        <f t="shared" si="1046"/>
        <v>4210131.4846450994</v>
      </c>
      <c r="B3581">
        <f t="shared" si="1063"/>
        <v>670063.23684808763</v>
      </c>
      <c r="C3581" t="str">
        <f t="shared" si="1047"/>
        <v>-0.00331251476125991+0.00123563043597488i</v>
      </c>
      <c r="D3581" t="str">
        <f t="shared" si="1048"/>
        <v>1.88192013357964-1.75693717860948i</v>
      </c>
      <c r="E3581" t="str">
        <f t="shared" si="1049"/>
        <v>-3.55119492694629-8.35907708358796i</v>
      </c>
      <c r="F3581" t="str">
        <f t="shared" si="1050"/>
        <v>2.50130754348063-1.23386006059174i</v>
      </c>
      <c r="G3581" t="str">
        <f t="shared" si="1051"/>
        <v>0.859582468502633-0.347419700572022i</v>
      </c>
      <c r="H3581" t="str">
        <f t="shared" si="1052"/>
        <v>0.000824296680652154-2.18391590698691i</v>
      </c>
      <c r="I3581" t="str">
        <f t="shared" si="1053"/>
        <v>-0.0182301453465363-0.0369917262739599i</v>
      </c>
      <c r="K3581" t="str">
        <f t="shared" si="1054"/>
        <v>0.000864135148448454-0.000846410560697445i</v>
      </c>
      <c r="L3581" t="str">
        <f t="shared" si="1055"/>
        <v>0.000833333333333333-0.00120325366278031i</v>
      </c>
      <c r="M3581" t="str">
        <f t="shared" si="1056"/>
        <v>0.005-0.000423390861021093i</v>
      </c>
      <c r="N3581">
        <f t="shared" si="1057"/>
        <v>20.456463332404496</v>
      </c>
      <c r="O3581">
        <f t="shared" si="1058"/>
        <v>49.031060868344476</v>
      </c>
      <c r="P3581" s="3">
        <f t="shared" si="1059"/>
        <v>-49.031060868344476</v>
      </c>
      <c r="Q3581" s="3">
        <f t="shared" si="1060"/>
        <v>159.5435366675955</v>
      </c>
      <c r="R3581">
        <f t="shared" si="1061"/>
        <v>-20.456463332404496</v>
      </c>
      <c r="S3581">
        <f t="shared" si="1062"/>
        <v>670.06323684808763</v>
      </c>
      <c r="T3581">
        <f t="shared" si="1045"/>
        <v>-49.031060868344476</v>
      </c>
    </row>
    <row r="3582" spans="1:20" x14ac:dyDescent="0.25">
      <c r="A3582">
        <f t="shared" si="1046"/>
        <v>4226129.9842867507</v>
      </c>
      <c r="B3582">
        <f t="shared" si="1063"/>
        <v>672609.4771481104</v>
      </c>
      <c r="C3582" t="str">
        <f t="shared" si="1047"/>
        <v>-0.00328217910837052+0.00123199893844849i</v>
      </c>
      <c r="D3582" t="str">
        <f t="shared" si="1048"/>
        <v>1.87536671937626-1.75737495646162i</v>
      </c>
      <c r="E3582" t="str">
        <f t="shared" si="1049"/>
        <v>-3.54646512376913-8.31799043583945i</v>
      </c>
      <c r="F3582" t="str">
        <f t="shared" si="1050"/>
        <v>2.49863599969961-1.23577402711555i</v>
      </c>
      <c r="G3582" t="str">
        <f t="shared" si="1051"/>
        <v>0.858664383797697-0.348367420685429i</v>
      </c>
      <c r="H3582" t="str">
        <f t="shared" si="1052"/>
        <v>0.000817058489643976-2.17564264804576i</v>
      </c>
      <c r="I3582" t="str">
        <f t="shared" si="1053"/>
        <v>-0.0181893622321126-0.0368122155614284i</v>
      </c>
      <c r="K3582" t="str">
        <f t="shared" si="1054"/>
        <v>0.000863073859421746-0.000843502448816118i</v>
      </c>
      <c r="L3582" t="str">
        <f t="shared" si="1055"/>
        <v>0.000833333333333333-0.00119869860806964i</v>
      </c>
      <c r="M3582" t="str">
        <f t="shared" si="1056"/>
        <v>0.005-0.000421788066368891i</v>
      </c>
      <c r="N3582">
        <f t="shared" si="1057"/>
        <v>20.574129450417757</v>
      </c>
      <c r="O3582">
        <f t="shared" si="1058"/>
        <v>49.104297038503155</v>
      </c>
      <c r="P3582" s="3">
        <f t="shared" si="1059"/>
        <v>-49.104297038503155</v>
      </c>
      <c r="Q3582" s="3">
        <f t="shared" si="1060"/>
        <v>159.42587054958224</v>
      </c>
      <c r="R3582">
        <f t="shared" si="1061"/>
        <v>-20.574129450417757</v>
      </c>
      <c r="S3582">
        <f t="shared" si="1062"/>
        <v>672.60947714811039</v>
      </c>
      <c r="T3582">
        <f t="shared" si="1045"/>
        <v>-49.104297038503155</v>
      </c>
    </row>
    <row r="3583" spans="1:20" x14ac:dyDescent="0.25">
      <c r="A3583">
        <f t="shared" si="1046"/>
        <v>4242189.2782270405</v>
      </c>
      <c r="B3583">
        <f t="shared" si="1063"/>
        <v>675165.39316127321</v>
      </c>
      <c r="C3583" t="str">
        <f t="shared" si="1047"/>
        <v>-0.0032520864009744+0.0012283290047013i</v>
      </c>
      <c r="D3583" t="str">
        <f t="shared" si="1048"/>
        <v>1.86880940774126-1.75778844125823i</v>
      </c>
      <c r="E3583" t="str">
        <f t="shared" si="1049"/>
        <v>-3.54172204840704-8.2770484750663i</v>
      </c>
      <c r="F3583" t="str">
        <f t="shared" si="1050"/>
        <v>2.49594987948157-1.23769161260244i</v>
      </c>
      <c r="G3583" t="str">
        <f t="shared" si="1051"/>
        <v>0.8577412898528-0.349315286717394i</v>
      </c>
      <c r="H3583" t="str">
        <f t="shared" si="1052"/>
        <v>0.000809889111152163-2.16740077015481i</v>
      </c>
      <c r="I3583" t="str">
        <f t="shared" si="1053"/>
        <v>-0.018148679426631-0.0366333209518315i</v>
      </c>
      <c r="K3583" t="str">
        <f t="shared" si="1054"/>
        <v>0.000862019433957423-0.000840602318263407i</v>
      </c>
      <c r="L3583" t="str">
        <f t="shared" si="1055"/>
        <v>0.000833333333333333-0.00119416079704089i</v>
      </c>
      <c r="M3583" t="str">
        <f t="shared" si="1056"/>
        <v>0.005-0.000420191339279628i</v>
      </c>
      <c r="N3583">
        <f t="shared" si="1057"/>
        <v>20.691797106898804</v>
      </c>
      <c r="O3583">
        <f t="shared" si="1058"/>
        <v>49.177584445829361</v>
      </c>
      <c r="P3583" s="3">
        <f t="shared" si="1059"/>
        <v>-49.177584445829361</v>
      </c>
      <c r="Q3583" s="3">
        <f t="shared" si="1060"/>
        <v>159.3082028931012</v>
      </c>
      <c r="R3583">
        <f t="shared" si="1061"/>
        <v>-20.691797106898804</v>
      </c>
      <c r="S3583">
        <f t="shared" si="1062"/>
        <v>675.16539316127319</v>
      </c>
      <c r="T3583">
        <f t="shared" si="1045"/>
        <v>-49.177584445829361</v>
      </c>
    </row>
    <row r="3584" spans="1:20" x14ac:dyDescent="0.25">
      <c r="A3584">
        <f t="shared" si="1046"/>
        <v>4258309.5974843036</v>
      </c>
      <c r="B3584">
        <f t="shared" si="1063"/>
        <v>677731.02165528608</v>
      </c>
      <c r="C3584" t="str">
        <f t="shared" si="1047"/>
        <v>-0.00322223504413301+0.00122462147873941i</v>
      </c>
      <c r="D3584" t="str">
        <f t="shared" si="1048"/>
        <v>1.86224838401869-1.75817759578198i</v>
      </c>
      <c r="E3584" t="str">
        <f t="shared" si="1049"/>
        <v>-3.53696559634038-8.23625072167452i</v>
      </c>
      <c r="F3584" t="str">
        <f t="shared" si="1050"/>
        <v>2.49324914111748-1.23961272875619i</v>
      </c>
      <c r="G3584" t="str">
        <f t="shared" si="1051"/>
        <v>0.856813172334492-0.350263272480282i</v>
      </c>
      <c r="H3584" t="str">
        <f t="shared" si="1052"/>
        <v>0.000802787835204903-2.15919015388638i</v>
      </c>
      <c r="I3584" t="str">
        <f t="shared" si="1053"/>
        <v>-0.0181080952672472-0.0364550405431879i</v>
      </c>
      <c r="K3584" t="str">
        <f t="shared" si="1054"/>
        <v>0.000860971835727295-0.000837710167549413i</v>
      </c>
      <c r="L3584" t="str">
        <f t="shared" si="1055"/>
        <v>0.000833333333333333-0.00118964016441611i</v>
      </c>
      <c r="M3584" t="str">
        <f t="shared" si="1056"/>
        <v>0.005-0.00041860065678385i</v>
      </c>
      <c r="N3584">
        <f t="shared" si="1057"/>
        <v>20.80946597141741</v>
      </c>
      <c r="O3584">
        <f t="shared" si="1058"/>
        <v>49.250923069349241</v>
      </c>
      <c r="P3584" s="3">
        <f t="shared" si="1059"/>
        <v>-49.250923069349241</v>
      </c>
      <c r="Q3584" s="3">
        <f t="shared" si="1060"/>
        <v>159.19053402858259</v>
      </c>
      <c r="R3584">
        <f t="shared" si="1061"/>
        <v>-20.80946597141741</v>
      </c>
      <c r="S3584">
        <f t="shared" si="1062"/>
        <v>677.7310216552861</v>
      </c>
      <c r="T3584">
        <f t="shared" si="1045"/>
        <v>-49.250923069349241</v>
      </c>
    </row>
    <row r="3585" spans="1:20" x14ac:dyDescent="0.25">
      <c r="A3585">
        <f t="shared" si="1046"/>
        <v>4274491.1739547439</v>
      </c>
      <c r="B3585">
        <f t="shared" si="1063"/>
        <v>680306.39953757613</v>
      </c>
      <c r="C3585" t="str">
        <f t="shared" si="1047"/>
        <v>-0.00319262344998802+0.00122087719551574i</v>
      </c>
      <c r="D3585" t="str">
        <f t="shared" si="1048"/>
        <v>1.85568383397621-1.75854238455907i</v>
      </c>
      <c r="E3585" t="str">
        <f t="shared" si="1049"/>
        <v>-3.53219566396476-8.19559669963097i</v>
      </c>
      <c r="F3585" t="str">
        <f t="shared" si="1050"/>
        <v>2.4905337432888-1.24153728668599i</v>
      </c>
      <c r="G3585" t="str">
        <f t="shared" si="1051"/>
        <v>0.85588001704352-0.351211351566409i</v>
      </c>
      <c r="H3585" t="str">
        <f t="shared" si="1052"/>
        <v>0.000795753959596261-2.15101068027091i</v>
      </c>
      <c r="I3585" t="str">
        <f t="shared" si="1053"/>
        <v>-0.018067608104103-0.0362773724464197i</v>
      </c>
      <c r="K3585" t="str">
        <f t="shared" si="1054"/>
        <v>0.000859931028481894-0.000834825994956266i</v>
      </c>
      <c r="L3585" t="str">
        <f t="shared" si="1055"/>
        <v>0.000833333333333333-0.00118513664516448i</v>
      </c>
      <c r="M3585" t="str">
        <f t="shared" si="1056"/>
        <v>0.005-0.000417015995999054i</v>
      </c>
      <c r="N3585">
        <f t="shared" si="1057"/>
        <v>20.927135716023315</v>
      </c>
      <c r="O3585">
        <f t="shared" si="1058"/>
        <v>49.324312888162218</v>
      </c>
      <c r="P3585" s="3">
        <f t="shared" si="1059"/>
        <v>-49.324312888162218</v>
      </c>
      <c r="Q3585" s="3">
        <f t="shared" si="1060"/>
        <v>159.07286428397668</v>
      </c>
      <c r="R3585">
        <f t="shared" si="1061"/>
        <v>-20.927135716023315</v>
      </c>
      <c r="S3585">
        <f t="shared" si="1062"/>
        <v>680.30639953757611</v>
      </c>
      <c r="T3585">
        <f t="shared" si="1045"/>
        <v>-49.324312888162218</v>
      </c>
    </row>
    <row r="3586" spans="1:20" x14ac:dyDescent="0.25">
      <c r="A3586">
        <f t="shared" si="1046"/>
        <v>4290734.2404157715</v>
      </c>
      <c r="B3586">
        <f t="shared" si="1063"/>
        <v>682891.56385581894</v>
      </c>
      <c r="C3586" t="str">
        <f t="shared" si="1047"/>
        <v>-0.00316325003775976+0.0012170969809858i</v>
      </c>
      <c r="D3586" t="str">
        <f t="shared" si="1048"/>
        <v>1.84911594378423-1.75888277386515i</v>
      </c>
      <c r="E3586" t="str">
        <f t="shared" si="1049"/>
        <v>-3.52741214860043-8.1550859364472i</v>
      </c>
      <c r="F3586" t="str">
        <f t="shared" si="1050"/>
        <v>2.48780364507531-1.24346519690652i</v>
      </c>
      <c r="G3586" t="str">
        <f t="shared" si="1051"/>
        <v>0.854941809917522-0.35215949734811i</v>
      </c>
      <c r="H3586" t="str">
        <f t="shared" si="1052"/>
        <v>0.00078878678980042-2.14286223079518i</v>
      </c>
      <c r="I3586" t="str">
        <f t="shared" si="1053"/>
        <v>-0.0180272163002936-0.0361003147853152i</v>
      </c>
      <c r="K3586" t="str">
        <f t="shared" si="1054"/>
        <v>0.000858896976052082-0.000831949798540231i</v>
      </c>
      <c r="L3586" t="str">
        <f t="shared" si="1055"/>
        <v>0.000833333333333333-0.00118065017450138i</v>
      </c>
      <c r="M3586" t="str">
        <f t="shared" si="1056"/>
        <v>0.005-0.000415437334129361i</v>
      </c>
      <c r="N3586">
        <f t="shared" si="1057"/>
        <v>21.044806015234315</v>
      </c>
      <c r="O3586">
        <f t="shared" si="1058"/>
        <v>49.397753881445837</v>
      </c>
      <c r="P3586" s="3">
        <f t="shared" si="1059"/>
        <v>-49.397753881445837</v>
      </c>
      <c r="Q3586" s="3">
        <f t="shared" si="1060"/>
        <v>158.95519398476569</v>
      </c>
      <c r="R3586">
        <f t="shared" si="1061"/>
        <v>-21.044806015234315</v>
      </c>
      <c r="S3586">
        <f t="shared" si="1062"/>
        <v>682.89156385581896</v>
      </c>
      <c r="T3586">
        <f t="shared" si="1045"/>
        <v>-49.397753881445837</v>
      </c>
    </row>
    <row r="3587" spans="1:20" x14ac:dyDescent="0.25">
      <c r="A3587">
        <f t="shared" si="1046"/>
        <v>4307039.0305293519</v>
      </c>
      <c r="B3587">
        <f t="shared" si="1063"/>
        <v>685486.55179847102</v>
      </c>
      <c r="C3587" t="str">
        <f t="shared" si="1047"/>
        <v>-0.00313411323374538+0.00121328165216344i</v>
      </c>
      <c r="D3587" t="str">
        <f t="shared" si="1048"/>
        <v>1.84254489999494-1.75919873173099i</v>
      </c>
      <c r="E3587" t="str">
        <f t="shared" si="1049"/>
        <v>-3.52261494850176-8.11471796316362i</v>
      </c>
      <c r="F3587" t="str">
        <f t="shared" si="1050"/>
        <v>2.48505880596299-1.24539636933809i</v>
      </c>
      <c r="G3587" t="str">
        <f t="shared" si="1051"/>
        <v>0.853998537033725-0.353107682977845i</v>
      </c>
      <c r="H3587" t="str">
        <f t="shared" si="1052"/>
        <v>0.000781885638886755-2.13474468740058i</v>
      </c>
      <c r="I3587" t="str">
        <f t="shared" si="1053"/>
        <v>-0.0179869182318348-0.0359238656964927i</v>
      </c>
      <c r="K3587" t="str">
        <f t="shared" si="1054"/>
        <v>0.000857869642350604-0.000829081576133745i</v>
      </c>
      <c r="L3587" t="str">
        <f t="shared" si="1055"/>
        <v>0.000833333333333333-0.00117618068788741i</v>
      </c>
      <c r="M3587" t="str">
        <f t="shared" si="1056"/>
        <v>0.005-0.000413864648465193i</v>
      </c>
      <c r="N3587">
        <f t="shared" si="1057"/>
        <v>21.162476546024322</v>
      </c>
      <c r="O3587">
        <f t="shared" si="1058"/>
        <v>49.471246028460911</v>
      </c>
      <c r="P3587" s="3">
        <f t="shared" si="1059"/>
        <v>-49.471246028460911</v>
      </c>
      <c r="Q3587" s="3">
        <f t="shared" si="1060"/>
        <v>158.83752345397568</v>
      </c>
      <c r="R3587">
        <f t="shared" si="1061"/>
        <v>-21.162476546024322</v>
      </c>
      <c r="S3587">
        <f t="shared" si="1062"/>
        <v>685.48655179847106</v>
      </c>
      <c r="T3587">
        <f t="shared" si="1045"/>
        <v>-49.471246028460911</v>
      </c>
    </row>
    <row r="3588" spans="1:20" x14ac:dyDescent="0.25">
      <c r="A3588">
        <f t="shared" si="1046"/>
        <v>4323405.7788453633</v>
      </c>
      <c r="B3588">
        <f t="shared" si="1063"/>
        <v>688091.4006953052</v>
      </c>
      <c r="C3588" t="str">
        <f t="shared" si="1047"/>
        <v>-0.00310521147131695+0.00120943201717644i</v>
      </c>
      <c r="D3588" t="str">
        <f t="shared" si="1048"/>
        <v>1.83597088952129-1.75949022794776i</v>
      </c>
      <c r="E3588" t="str">
        <f t="shared" si="1049"/>
        <v>-3.51780396286643-8.07449231433328i</v>
      </c>
      <c r="F3588" t="str">
        <f t="shared" si="1050"/>
        <v>2.48229918585196-1.24733071330685i</v>
      </c>
      <c r="G3588" t="str">
        <f t="shared" si="1051"/>
        <v>0.853050184611662-0.354055881388336i</v>
      </c>
      <c r="H3588" t="str">
        <f t="shared" si="1052"/>
        <v>0.000775049827435808-2.12665793248131i</v>
      </c>
      <c r="I3588" t="str">
        <f t="shared" si="1053"/>
        <v>-0.0179467122876318-0.0357480233293627i</v>
      </c>
      <c r="K3588" t="str">
        <f t="shared" si="1054"/>
        <v>0.000856848991373648-0.000826221325347523i</v>
      </c>
      <c r="L3588" t="str">
        <f t="shared" si="1055"/>
        <v>0.000833333333333333-0.0011717281210275i</v>
      </c>
      <c r="M3588" t="str">
        <f t="shared" si="1056"/>
        <v>0.005-0.000412297916382939i</v>
      </c>
      <c r="N3588">
        <f t="shared" si="1057"/>
        <v>21.280146987806518</v>
      </c>
      <c r="O3588">
        <f t="shared" si="1058"/>
        <v>49.544789308556325</v>
      </c>
      <c r="P3588" s="3">
        <f t="shared" si="1059"/>
        <v>-49.544789308556325</v>
      </c>
      <c r="Q3588" s="3">
        <f t="shared" si="1060"/>
        <v>158.71985301219348</v>
      </c>
      <c r="R3588">
        <f t="shared" si="1061"/>
        <v>-21.280146987806518</v>
      </c>
      <c r="S3588">
        <f t="shared" si="1062"/>
        <v>688.0914006953052</v>
      </c>
      <c r="T3588">
        <f t="shared" si="1045"/>
        <v>-49.544789308556325</v>
      </c>
    </row>
    <row r="3589" spans="1:20" x14ac:dyDescent="0.25">
      <c r="A3589">
        <f t="shared" si="1046"/>
        <v>4339834.7208049754</v>
      </c>
      <c r="B3589">
        <f t="shared" si="1063"/>
        <v>690706.14801794733</v>
      </c>
      <c r="C3589" t="str">
        <f t="shared" si="1047"/>
        <v>-0.00307654319091892+0.00120554887532237i</v>
      </c>
      <c r="D3589" t="str">
        <f t="shared" si="1048"/>
        <v>1.82939409961578-1.75975723407203i</v>
      </c>
      <c r="E3589" t="str">
        <f t="shared" si="1049"/>
        <v>-3.5129790918449-8.0344085280052i</v>
      </c>
      <c r="F3589" t="str">
        <f t="shared" si="1050"/>
        <v>2.4795247450643-1.24926813754507i</v>
      </c>
      <c r="G3589" t="str">
        <f t="shared" si="1051"/>
        <v>0.852096739015907-0.355004065292729i</v>
      </c>
      <c r="H3589" t="str">
        <f t="shared" si="1052"/>
        <v>0.000768278683456104-2.11860184888261i</v>
      </c>
      <c r="I3589" t="str">
        <f t="shared" si="1053"/>
        <v>-0.017906596869447-0.0355727858460871i</v>
      </c>
      <c r="K3589" t="str">
        <f t="shared" si="1054"/>
        <v>0.000855834987202356-0.000823369043572655i</v>
      </c>
      <c r="L3589" t="str">
        <f t="shared" si="1055"/>
        <v>0.000833333333333333-0.00116729240987i</v>
      </c>
      <c r="M3589" t="str">
        <f t="shared" si="1056"/>
        <v>0.005-0.00041073711534463i</v>
      </c>
      <c r="N3589">
        <f t="shared" si="1057"/>
        <v>21.397817022423055</v>
      </c>
      <c r="O3589">
        <f t="shared" si="1058"/>
        <v>49.618383701174849</v>
      </c>
      <c r="P3589" s="3">
        <f t="shared" si="1059"/>
        <v>-49.618383701174849</v>
      </c>
      <c r="Q3589" s="3">
        <f t="shared" si="1060"/>
        <v>158.60218297757694</v>
      </c>
      <c r="R3589">
        <f t="shared" si="1061"/>
        <v>-21.397817022423055</v>
      </c>
      <c r="S3589">
        <f t="shared" si="1062"/>
        <v>690.70614801794738</v>
      </c>
      <c r="T3589">
        <f t="shared" si="1045"/>
        <v>-49.618383701174849</v>
      </c>
    </row>
    <row r="3590" spans="1:20" x14ac:dyDescent="0.25">
      <c r="A3590">
        <f t="shared" si="1046"/>
        <v>4356326.0927440347</v>
      </c>
      <c r="B3590">
        <f t="shared" si="1063"/>
        <v>693330.83138041559</v>
      </c>
      <c r="C3590" t="str">
        <f t="shared" si="1047"/>
        <v>-0.00304810684006588+0.00120163301712431i</v>
      </c>
      <c r="D3590" t="str">
        <f t="shared" si="1048"/>
        <v>1.82281471784932-1.75999972343062i</v>
      </c>
      <c r="E3590" t="str">
        <f t="shared" si="1049"/>
        <v>-3.50814023655001-7.99446614570877i</v>
      </c>
      <c r="F3590" t="str">
        <f t="shared" si="1050"/>
        <v>2.47673544435224-1.25120855019161i</v>
      </c>
      <c r="G3590" t="str">
        <f t="shared" si="1051"/>
        <v>0.85113818675882-0.355952207184796i</v>
      </c>
      <c r="H3590" t="str">
        <f t="shared" si="1052"/>
        <v>0.000761571542301897-2.110576319899i</v>
      </c>
      <c r="I3590" t="str">
        <f t="shared" si="1053"/>
        <v>-0.0178665703918712-0.0353981514215441i</v>
      </c>
      <c r="K3590" t="str">
        <f t="shared" si="1054"/>
        <v>0.000854827594004283-0.000820524727982625i</v>
      </c>
      <c r="L3590" t="str">
        <f t="shared" si="1055"/>
        <v>0.000833333333333333-0.00116287349060569i</v>
      </c>
      <c r="M3590" t="str">
        <f t="shared" si="1056"/>
        <v>0.005-0.000409182222897619i</v>
      </c>
      <c r="N3590">
        <f t="shared" si="1057"/>
        <v>21.515486334128553</v>
      </c>
      <c r="O3590">
        <f t="shared" si="1058"/>
        <v>49.692029185857649</v>
      </c>
      <c r="P3590" s="3">
        <f t="shared" si="1059"/>
        <v>-49.692029185857649</v>
      </c>
      <c r="Q3590" s="3">
        <f t="shared" si="1060"/>
        <v>158.48451366587145</v>
      </c>
      <c r="R3590">
        <f t="shared" si="1061"/>
        <v>-21.515486334128553</v>
      </c>
      <c r="S3590">
        <f t="shared" si="1062"/>
        <v>693.33083138041559</v>
      </c>
      <c r="T3590">
        <f t="shared" si="1045"/>
        <v>-49.692029185857649</v>
      </c>
    </row>
    <row r="3591" spans="1:20" x14ac:dyDescent="0.25">
      <c r="A3591">
        <f t="shared" si="1046"/>
        <v>4372880.1318964614</v>
      </c>
      <c r="B3591">
        <f t="shared" si="1063"/>
        <v>695965.48853966116</v>
      </c>
      <c r="C3591" t="str">
        <f t="shared" si="1047"/>
        <v>-0.00301990087333977+0.00119768522438659i</v>
      </c>
      <c r="D3591" t="str">
        <f t="shared" si="1048"/>
        <v>1.81623293208984-1.76021767112487i</v>
      </c>
      <c r="E3591" t="str">
        <f t="shared" si="1049"/>
        <v>-3.50328729906637-7.95466471243712i</v>
      </c>
      <c r="F3591" t="str">
        <f t="shared" si="1050"/>
        <v>2.47393124490604-1.25315185879235i</v>
      </c>
      <c r="G3591" t="str">
        <f t="shared" si="1051"/>
        <v>0.850174514503311-0.35690027933916i</v>
      </c>
      <c r="H3591" t="str">
        <f t="shared" si="1052"/>
        <v>0.0007549277465917-2.10258122927254i</v>
      </c>
      <c r="I3591" t="str">
        <f t="shared" si="1053"/>
        <v>-0.0178266312822936-0.0352241182432862i</v>
      </c>
      <c r="K3591" t="str">
        <f t="shared" si="1054"/>
        <v>0.000853826776034882-0.000817688375535449i</v>
      </c>
      <c r="L3591" t="str">
        <f t="shared" si="1055"/>
        <v>0.000833333333333333-0.00115847129966696i</v>
      </c>
      <c r="M3591" t="str">
        <f t="shared" si="1056"/>
        <v>0.005-0.000407633216674257i</v>
      </c>
      <c r="N3591">
        <f t="shared" si="1057"/>
        <v>21.6331546095752</v>
      </c>
      <c r="O3591">
        <f t="shared" si="1058"/>
        <v>49.765725742249707</v>
      </c>
      <c r="P3591" s="3">
        <f t="shared" si="1059"/>
        <v>-49.765725742249707</v>
      </c>
      <c r="Q3591" s="3">
        <f t="shared" si="1060"/>
        <v>158.3668453904248</v>
      </c>
      <c r="R3591">
        <f t="shared" si="1061"/>
        <v>-21.6331546095752</v>
      </c>
      <c r="S3591">
        <f t="shared" si="1062"/>
        <v>695.96548853966112</v>
      </c>
      <c r="T3591">
        <f t="shared" si="1045"/>
        <v>-49.765725742249707</v>
      </c>
    </row>
    <row r="3592" spans="1:20" x14ac:dyDescent="0.25">
      <c r="A3592">
        <f t="shared" si="1046"/>
        <v>4389497.0763976686</v>
      </c>
      <c r="B3592">
        <f t="shared" si="1063"/>
        <v>698610.15739611187</v>
      </c>
      <c r="C3592" t="str">
        <f t="shared" si="1047"/>
        <v>-0.00299192375238686+0.00119370627025052i</v>
      </c>
      <c r="D3592" t="str">
        <f t="shared" si="1048"/>
        <v>1.80964893048098-1.76041105403483i</v>
      </c>
      <c r="E3592" t="str">
        <f t="shared" si="1049"/>
        <v>-3.49842018246014-7.91500377663095i</v>
      </c>
      <c r="F3592" t="str">
        <f t="shared" si="1050"/>
        <v>2.4711121083621-1.25509797030081i</v>
      </c>
      <c r="G3592" t="str">
        <f t="shared" si="1051"/>
        <v>0.849205709065615-0.357848253811558i</v>
      </c>
      <c r="H3592" t="str">
        <f t="shared" si="1052"/>
        <v>0.000748346646127732-2.0946164611911i</v>
      </c>
      <c r="I3592" t="str">
        <f t="shared" si="1053"/>
        <v>-0.0177867779808736-0.0350506845115022i</v>
      </c>
      <c r="K3592" t="str">
        <f t="shared" si="1054"/>
        <v>0.00085283249763889-0.000814859982975692i</v>
      </c>
      <c r="L3592" t="str">
        <f t="shared" si="1055"/>
        <v>0.000833333333333333-0.0011540857737268i</v>
      </c>
      <c r="M3592" t="str">
        <f t="shared" si="1056"/>
        <v>0.005-0.000406090074391569i</v>
      </c>
      <c r="N3592">
        <f t="shared" si="1057"/>
        <v>21.750821537797322</v>
      </c>
      <c r="O3592">
        <f t="shared" si="1058"/>
        <v>49.839473350105294</v>
      </c>
      <c r="P3592" s="3">
        <f t="shared" si="1059"/>
        <v>-49.839473350105294</v>
      </c>
      <c r="Q3592" s="3">
        <f t="shared" si="1060"/>
        <v>158.24917846220268</v>
      </c>
      <c r="R3592">
        <f t="shared" si="1061"/>
        <v>-21.750821537797322</v>
      </c>
      <c r="S3592">
        <f t="shared" si="1062"/>
        <v>698.61015739611184</v>
      </c>
      <c r="T3592">
        <f t="shared" si="1045"/>
        <v>-49.839473350105294</v>
      </c>
    </row>
    <row r="3593" spans="1:20" x14ac:dyDescent="0.25">
      <c r="A3593">
        <f t="shared" si="1046"/>
        <v>4406177.1652879799</v>
      </c>
      <c r="B3593">
        <f t="shared" si="1063"/>
        <v>701264.87599421712</v>
      </c>
      <c r="C3593" t="str">
        <f t="shared" si="1047"/>
        <v>-0.00296417394591474+0.00118969691925019i</v>
      </c>
      <c r="D3593" t="str">
        <f t="shared" si="1048"/>
        <v>1.80306290142062-1.7605798508231i</v>
      </c>
      <c r="E3593" t="str">
        <f t="shared" si="1049"/>
        <v>-3.49353879078855-7.87548289016222i</v>
      </c>
      <c r="F3593" t="str">
        <f t="shared" si="1050"/>
        <v>2.46827799681117-1.25704679107886i</v>
      </c>
      <c r="G3593" t="str">
        <f t="shared" si="1051"/>
        <v>0.848231757418083-0.358796102439134i</v>
      </c>
      <c r="H3593" t="str">
        <f t="shared" si="1052"/>
        <v>0.00074182759781615-2.08668190028658i</v>
      </c>
      <c r="I3593" t="str">
        <f t="shared" si="1053"/>
        <v>-0.0177470089405136-0.0348778484389771i</v>
      </c>
      <c r="K3593" t="str">
        <f t="shared" si="1054"/>
        <v>0.000851844723251742-0.000812039546836558i</v>
      </c>
      <c r="L3593" t="str">
        <f t="shared" si="1055"/>
        <v>0.000833333333333333-0.00114971684969795i</v>
      </c>
      <c r="M3593" t="str">
        <f t="shared" si="1056"/>
        <v>0.005-0.000404552773850934i</v>
      </c>
      <c r="N3593">
        <f t="shared" si="1057"/>
        <v>21.868486810195293</v>
      </c>
      <c r="O3593">
        <f t="shared" si="1058"/>
        <v>49.913271989292774</v>
      </c>
      <c r="P3593" s="3">
        <f t="shared" si="1059"/>
        <v>-49.913271989292774</v>
      </c>
      <c r="Q3593" s="3">
        <f t="shared" si="1060"/>
        <v>158.13151318980471</v>
      </c>
      <c r="R3593">
        <f t="shared" si="1061"/>
        <v>-21.868486810195293</v>
      </c>
      <c r="S3593">
        <f t="shared" si="1062"/>
        <v>701.26487599421716</v>
      </c>
      <c r="T3593">
        <f t="shared" si="1045"/>
        <v>-49.913271989292774</v>
      </c>
    </row>
    <row r="3594" spans="1:20" x14ac:dyDescent="0.25">
      <c r="A3594">
        <f t="shared" si="1046"/>
        <v>4422920.638516074</v>
      </c>
      <c r="B3594">
        <f t="shared" si="1063"/>
        <v>703929.68252299516</v>
      </c>
      <c r="C3594" t="str">
        <f t="shared" si="1047"/>
        <v>-0.00293664992968892+0.00118565792736814i</v>
      </c>
      <c r="D3594" t="str">
        <f t="shared" si="1048"/>
        <v>1.79647503353938-1.76072404193823i</v>
      </c>
      <c r="E3594" t="str">
        <f t="shared" si="1049"/>
        <v>-3.4886430291098-7.83610160831804i</v>
      </c>
      <c r="F3594" t="str">
        <f t="shared" si="1050"/>
        <v>2.4654288728064-1.25899822689747i</v>
      </c>
      <c r="G3594" t="str">
        <f t="shared" si="1051"/>
        <v>0.847252646691984-0.359743796840769i</v>
      </c>
      <c r="H3594" t="str">
        <f t="shared" si="1052"/>
        <v>0.000735369965588179-2.07877743163325i</v>
      </c>
      <c r="I3594" t="str">
        <f t="shared" si="1053"/>
        <v>-0.0177073226268318-0.0347056082510519i</v>
      </c>
      <c r="K3594" t="str">
        <f t="shared" si="1054"/>
        <v>0.000850863417400924-0.00080922706344194i</v>
      </c>
      <c r="L3594" t="str">
        <f t="shared" si="1055"/>
        <v>0.000833333333333333-0.00114536446473196i</v>
      </c>
      <c r="M3594" t="str">
        <f t="shared" si="1056"/>
        <v>0.005-0.000403021292937771i</v>
      </c>
      <c r="N3594">
        <f t="shared" si="1057"/>
        <v>21.986150120517578</v>
      </c>
      <c r="O3594">
        <f t="shared" si="1058"/>
        <v>49.98712163979998</v>
      </c>
      <c r="P3594" s="3">
        <f t="shared" si="1059"/>
        <v>-49.98712163979998</v>
      </c>
      <c r="Q3594" s="3">
        <f t="shared" si="1060"/>
        <v>158.01384987948242</v>
      </c>
      <c r="R3594">
        <f t="shared" si="1061"/>
        <v>-21.986150120517578</v>
      </c>
      <c r="S3594">
        <f t="shared" si="1062"/>
        <v>703.92968252299511</v>
      </c>
      <c r="T3594">
        <f t="shared" si="1045"/>
        <v>-49.98712163979998</v>
      </c>
    </row>
    <row r="3595" spans="1:20" x14ac:dyDescent="0.25">
      <c r="A3595">
        <f t="shared" si="1046"/>
        <v>4439727.7369424356</v>
      </c>
      <c r="B3595">
        <f t="shared" si="1063"/>
        <v>706604.61531658261</v>
      </c>
      <c r="C3595" t="str">
        <f t="shared" si="1047"/>
        <v>-0.00290935018652909+0.0011815900420911i</v>
      </c>
      <c r="D3595" t="str">
        <f t="shared" si="1048"/>
        <v>1.78988551567904-1.76084360961795i</v>
      </c>
      <c r="E3595" t="str">
        <f t="shared" si="1049"/>
        <v>-3.48373280349251-7.79685948978385i</v>
      </c>
      <c r="F3595" t="str">
        <f t="shared" si="1050"/>
        <v>2.46256469937157-1.26095218293758i</v>
      </c>
      <c r="G3595" t="str">
        <f t="shared" si="1051"/>
        <v>0.846268364180325-0.360691308417436i</v>
      </c>
      <c r="H3595" t="str">
        <f t="shared" si="1052"/>
        <v>0.000728973120322023-2.07090294074594i</v>
      </c>
      <c r="I3595" t="str">
        <f t="shared" si="1053"/>
        <v>-0.0176677175181361-0.0345339621855815i</v>
      </c>
      <c r="K3595" t="str">
        <f t="shared" si="1054"/>
        <v>0.000849888544707312-0.000806422528908509i</v>
      </c>
      <c r="L3595" t="str">
        <f t="shared" si="1055"/>
        <v>0.000833333333333333-0.00114102855621833i</v>
      </c>
      <c r="M3595" t="str">
        <f t="shared" si="1056"/>
        <v>0.005-0.00040149560962121i</v>
      </c>
      <c r="N3595">
        <f t="shared" si="1057"/>
        <v>22.103811164844586</v>
      </c>
      <c r="O3595">
        <f t="shared" si="1058"/>
        <v>50.061022281739852</v>
      </c>
      <c r="P3595" s="3">
        <f t="shared" si="1059"/>
        <v>-50.061022281739852</v>
      </c>
      <c r="Q3595" s="3">
        <f t="shared" si="1060"/>
        <v>157.89618883515541</v>
      </c>
      <c r="R3595">
        <f t="shared" si="1061"/>
        <v>-22.103811164844586</v>
      </c>
      <c r="S3595">
        <f t="shared" si="1062"/>
        <v>706.60461531658257</v>
      </c>
      <c r="T3595">
        <f t="shared" si="1045"/>
        <v>-50.061022281739852</v>
      </c>
    </row>
    <row r="3596" spans="1:20" x14ac:dyDescent="0.25">
      <c r="A3596">
        <f t="shared" si="1046"/>
        <v>4456598.7023428166</v>
      </c>
      <c r="B3596">
        <f t="shared" si="1063"/>
        <v>709289.71285478561</v>
      </c>
      <c r="C3596" t="str">
        <f t="shared" si="1047"/>
        <v>-0.00288227320630552+0.00117749400246574i</v>
      </c>
      <c r="D3596" t="str">
        <f t="shared" si="1048"/>
        <v>1.783294536871-1.76093853789212i</v>
      </c>
      <c r="E3596" t="str">
        <f t="shared" si="1049"/>
        <v>-3.47880802102583-7.7577560966274i</v>
      </c>
      <c r="F3596" t="str">
        <f t="shared" si="1050"/>
        <v>2.45968544000936-1.26290856379111i</v>
      </c>
      <c r="G3596" t="str">
        <f t="shared" si="1051"/>
        <v>0.84527889734068-0.361638608352599i</v>
      </c>
      <c r="H3596" t="str">
        <f t="shared" si="1052"/>
        <v>0.000722636439765602-2.06305831357841i</v>
      </c>
      <c r="I3596" t="str">
        <f t="shared" si="1053"/>
        <v>-0.0176281921053994-0.0343629084928955i</v>
      </c>
      <c r="K3596" t="str">
        <f t="shared" si="1054"/>
        <v>0.000848920069886465-0.000803625939147729i</v>
      </c>
      <c r="L3596" t="str">
        <f t="shared" si="1055"/>
        <v>0.000833333333333333-0.00113670906178356i</v>
      </c>
      <c r="M3596" t="str">
        <f t="shared" si="1056"/>
        <v>0.005-0.000399975701953786i</v>
      </c>
      <c r="N3596">
        <f t="shared" si="1057"/>
        <v>22.221469641570081</v>
      </c>
      <c r="O3596">
        <f t="shared" si="1058"/>
        <v>50.134973895355074</v>
      </c>
      <c r="P3596" s="3">
        <f t="shared" si="1059"/>
        <v>-50.134973895355074</v>
      </c>
      <c r="Q3596" s="3">
        <f t="shared" si="1060"/>
        <v>157.77853035842992</v>
      </c>
      <c r="R3596">
        <f t="shared" si="1061"/>
        <v>-22.221469641570081</v>
      </c>
      <c r="S3596">
        <f t="shared" si="1062"/>
        <v>709.28971285478565</v>
      </c>
      <c r="T3596">
        <f t="shared" si="1045"/>
        <v>-50.134973895355074</v>
      </c>
    </row>
    <row r="3597" spans="1:20" x14ac:dyDescent="0.25">
      <c r="A3597">
        <f t="shared" si="1046"/>
        <v>4473533.7774117189</v>
      </c>
      <c r="B3597">
        <f t="shared" si="1063"/>
        <v>711985.01376363379</v>
      </c>
      <c r="C3597" t="str">
        <f t="shared" si="1047"/>
        <v>-0.00285541748593483+0.00117337053915429i</v>
      </c>
      <c r="D3597" t="str">
        <f t="shared" si="1048"/>
        <v>1.7767022863145-1.76100881258516i</v>
      </c>
      <c r="E3597" t="str">
        <f t="shared" si="1049"/>
        <v>-3.47386858982924-7.71879099428222i</v>
      </c>
      <c r="F3597" t="str">
        <f t="shared" si="1050"/>
        <v>2.45679105870959-1.26486727346206i</v>
      </c>
      <c r="G3597" t="str">
        <f t="shared" si="1051"/>
        <v>0.84428423379803-0.362585667612639i</v>
      </c>
      <c r="H3597" t="str">
        <f t="shared" si="1052"/>
        <v>0.00071635930846014-2.05524343652158i</v>
      </c>
      <c r="I3597" t="str">
        <f t="shared" si="1053"/>
        <v>-0.017588744892235-0.0341924454357551i</v>
      </c>
      <c r="K3597" t="str">
        <f t="shared" si="1054"/>
        <v>0.000847957957749905-0.000800837289867912i</v>
      </c>
      <c r="L3597" t="str">
        <f t="shared" si="1055"/>
        <v>0.000833333333333333-0.00113240591929025i</v>
      </c>
      <c r="M3597" t="str">
        <f t="shared" si="1056"/>
        <v>0.005-0.000398461548071117i</v>
      </c>
      <c r="N3597">
        <f t="shared" si="1057"/>
        <v>22.339125251382484</v>
      </c>
      <c r="O3597">
        <f t="shared" si="1058"/>
        <v>50.208976461023987</v>
      </c>
      <c r="P3597" s="3">
        <f t="shared" si="1059"/>
        <v>-50.208976461023987</v>
      </c>
      <c r="Q3597" s="3">
        <f t="shared" si="1060"/>
        <v>157.66087474861752</v>
      </c>
      <c r="R3597">
        <f t="shared" si="1061"/>
        <v>-22.339125251382484</v>
      </c>
      <c r="S3597">
        <f t="shared" si="1062"/>
        <v>711.98501376363379</v>
      </c>
      <c r="T3597">
        <f t="shared" si="1045"/>
        <v>-50.208976461023987</v>
      </c>
    </row>
    <row r="3598" spans="1:20" x14ac:dyDescent="0.25">
      <c r="A3598">
        <f t="shared" si="1046"/>
        <v>4490533.2057658844</v>
      </c>
      <c r="B3598">
        <f t="shared" si="1063"/>
        <v>714690.55681593565</v>
      </c>
      <c r="C3598" t="str">
        <f t="shared" si="1047"/>
        <v>-0.00282878152937586+0.00116922037449028i</v>
      </c>
      <c r="D3598" t="str">
        <f t="shared" si="1048"/>
        <v>1.77010895335505-1.76105442131843i</v>
      </c>
      <c r="E3598" t="str">
        <f t="shared" si="1049"/>
        <v>-3.46891441906231-7.67996375153093i</v>
      </c>
      <c r="F3598" t="str">
        <f t="shared" si="1050"/>
        <v>2.45388151995751-1.26682821536762i</v>
      </c>
      <c r="G3598" t="str">
        <f t="shared" si="1051"/>
        <v>0.843284361347623-0.36353245694732i</v>
      </c>
      <c r="H3598" t="str">
        <f t="shared" si="1052"/>
        <v>0.000710141117664528-2.04745819640184i</v>
      </c>
      <c r="I3598" t="str">
        <f t="shared" si="1053"/>
        <v>-0.0175493743948727-0.0340225712893109i</v>
      </c>
      <c r="K3598" t="str">
        <f t="shared" si="1054"/>
        <v>0.00084700217320638-0.000798056576576302i</v>
      </c>
      <c r="L3598" t="str">
        <f t="shared" si="1055"/>
        <v>0.000833333333333333-0.00112811906683627i</v>
      </c>
      <c r="M3598" t="str">
        <f t="shared" si="1056"/>
        <v>0.005-0.000396953126191588i</v>
      </c>
      <c r="N3598">
        <f t="shared" si="1057"/>
        <v>22.456777697246196</v>
      </c>
      <c r="O3598">
        <f t="shared" si="1058"/>
        <v>50.283029959265434</v>
      </c>
      <c r="P3598" s="3">
        <f t="shared" si="1059"/>
        <v>-50.283029959265434</v>
      </c>
      <c r="Q3598" s="3">
        <f t="shared" si="1060"/>
        <v>157.5432223027538</v>
      </c>
      <c r="R3598">
        <f t="shared" si="1061"/>
        <v>-22.456777697246196</v>
      </c>
      <c r="S3598">
        <f t="shared" si="1062"/>
        <v>714.69055681593568</v>
      </c>
      <c r="T3598">
        <f t="shared" si="1045"/>
        <v>-50.283029959265434</v>
      </c>
    </row>
    <row r="3599" spans="1:20" x14ac:dyDescent="0.25">
      <c r="A3599">
        <f t="shared" si="1046"/>
        <v>4507597.2319477946</v>
      </c>
      <c r="B3599">
        <f t="shared" si="1063"/>
        <v>717406.3809318362</v>
      </c>
      <c r="C3599" t="str">
        <f t="shared" si="1047"/>
        <v>-0.00280236384762516+0.00116504422253409i</v>
      </c>
      <c r="D3599" t="str">
        <f t="shared" si="1048"/>
        <v>1.7635147274626-1.76107535351206i</v>
      </c>
      <c r="E3599" t="str">
        <f t="shared" si="1049"/>
        <v>-3.46394541893483-7.64127394048909i</v>
      </c>
      <c r="F3599" t="str">
        <f t="shared" si="1050"/>
        <v>2.45095678874218-1.26879129233952i</v>
      </c>
      <c r="G3599" t="str">
        <f t="shared" si="1051"/>
        <v>0.842279267957836-0.36447894689028i</v>
      </c>
      <c r="H3599" t="str">
        <f t="shared" si="1052"/>
        <v>0.000703981265280495-2.0397024804794i</v>
      </c>
      <c r="I3599" t="str">
        <f t="shared" si="1053"/>
        <v>-0.0175100791421364-0.0338532843410614i</v>
      </c>
      <c r="K3599" t="str">
        <f t="shared" si="1054"/>
        <v>0.000846052681263062-0.000795283794581076i</v>
      </c>
      <c r="L3599" t="str">
        <f t="shared" si="1055"/>
        <v>0.000833333333333333-0.00112384844275381i</v>
      </c>
      <c r="M3599" t="str">
        <f t="shared" si="1056"/>
        <v>0.005-0.000395450414616047i</v>
      </c>
      <c r="N3599">
        <f t="shared" si="1057"/>
        <v>22.57442668438037</v>
      </c>
      <c r="O3599">
        <f t="shared" si="1058"/>
        <v>50.357134370744241</v>
      </c>
      <c r="P3599" s="3">
        <f t="shared" si="1059"/>
        <v>-50.357134370744241</v>
      </c>
      <c r="Q3599" s="3">
        <f t="shared" si="1060"/>
        <v>157.42557331561963</v>
      </c>
      <c r="R3599">
        <f t="shared" si="1061"/>
        <v>-22.57442668438037</v>
      </c>
      <c r="S3599">
        <f t="shared" si="1062"/>
        <v>717.40638093183622</v>
      </c>
      <c r="T3599">
        <f t="shared" si="1045"/>
        <v>-50.357134370744241</v>
      </c>
    </row>
    <row r="3600" spans="1:20" x14ac:dyDescent="0.25">
      <c r="A3600">
        <f t="shared" si="1046"/>
        <v>4524726.1014291961</v>
      </c>
      <c r="B3600">
        <f t="shared" si="1063"/>
        <v>720132.52517937717</v>
      </c>
      <c r="C3600" t="str">
        <f t="shared" si="1047"/>
        <v>-0.0027761629587122+0.00116084278912856i</v>
      </c>
      <c r="D3600" t="str">
        <f t="shared" si="1048"/>
        <v>1.75691979820981-1.76107160038665i</v>
      </c>
      <c r="E3600" t="str">
        <f t="shared" si="1049"/>
        <v>-3.45896150071668-7.60272113658827i</v>
      </c>
      <c r="F3600" t="str">
        <f t="shared" si="1050"/>
        <v>2.44801683056484-1.27075640662539i</v>
      </c>
      <c r="G3600" t="str">
        <f t="shared" si="1051"/>
        <v>0.841268941773056-0.365425107759577i</v>
      </c>
      <c r="H3600" t="str">
        <f t="shared" si="1052"/>
        <v>0.000697879155778584-2.03197617644653i</v>
      </c>
      <c r="I3600" t="str">
        <f t="shared" si="1053"/>
        <v>-0.0174708576754216-0.033684582890809i</v>
      </c>
      <c r="K3600" t="str">
        <f t="shared" si="1054"/>
        <v>0.000845109447026748-0.000792518938993383i</v>
      </c>
      <c r="L3600" t="str">
        <f t="shared" si="1055"/>
        <v>0.000833333333333333-0.0011195939856085i</v>
      </c>
      <c r="M3600" t="str">
        <f t="shared" si="1056"/>
        <v>0.005-0.000393953391727482i</v>
      </c>
      <c r="N3600">
        <f t="shared" si="1057"/>
        <v>22.692071920239329</v>
      </c>
      <c r="O3600">
        <f t="shared" si="1058"/>
        <v>50.431289676276769</v>
      </c>
      <c r="P3600" s="3">
        <f t="shared" si="1059"/>
        <v>-50.431289676276769</v>
      </c>
      <c r="Q3600" s="3">
        <f t="shared" si="1060"/>
        <v>157.30792807976067</v>
      </c>
      <c r="R3600">
        <f t="shared" si="1061"/>
        <v>-22.692071920239329</v>
      </c>
      <c r="S3600">
        <f t="shared" si="1062"/>
        <v>720.13252517937713</v>
      </c>
      <c r="T3600">
        <f t="shared" si="1045"/>
        <v>-50.431289676276769</v>
      </c>
    </row>
    <row r="3601" spans="1:20" x14ac:dyDescent="0.25">
      <c r="A3601">
        <f t="shared" si="1046"/>
        <v>4541920.0606146269</v>
      </c>
      <c r="B3601">
        <f t="shared" si="1063"/>
        <v>722869.0287750588</v>
      </c>
      <c r="C3601" t="str">
        <f t="shared" si="1047"/>
        <v>-0.00275017738769457+0.00115661677195461i</v>
      </c>
      <c r="D3601" t="str">
        <f t="shared" si="1048"/>
        <v>1.75032435525028-1.76104315496455i</v>
      </c>
      <c r="E3601" t="str">
        <f t="shared" si="1049"/>
        <v>-3.45396257674795-7.56430491855961i</v>
      </c>
      <c r="F3601" t="str">
        <f t="shared" si="1050"/>
        <v>2.4450616114473-1.27272345989027i</v>
      </c>
      <c r="G3601" t="str">
        <f t="shared" si="1051"/>
        <v>0.840253371116568-0.366370909658247i</v>
      </c>
      <c r="H3601" t="str">
        <f t="shared" si="1052"/>
        <v>0.000691834200124887-2.02427917242593i</v>
      </c>
      <c r="I3601" t="str">
        <f t="shared" si="1053"/>
        <v>-0.0174317085486742-0.0335164652506165i</v>
      </c>
      <c r="K3601" t="str">
        <f t="shared" si="1054"/>
        <v>0.000844172435705024-0.000789762004729391i</v>
      </c>
      <c r="L3601" t="str">
        <f t="shared" si="1055"/>
        <v>0.000833333333333333-0.00111535563419854i</v>
      </c>
      <c r="M3601" t="str">
        <f t="shared" si="1056"/>
        <v>0.005-0.000392462035990717i</v>
      </c>
      <c r="N3601">
        <f t="shared" si="1057"/>
        <v>22.80971311449116</v>
      </c>
      <c r="O3601">
        <f t="shared" si="1058"/>
        <v>50.505495856835871</v>
      </c>
      <c r="P3601" s="3">
        <f t="shared" si="1059"/>
        <v>-50.505495856835871</v>
      </c>
      <c r="Q3601" s="3">
        <f t="shared" si="1060"/>
        <v>157.19028688550884</v>
      </c>
      <c r="R3601">
        <f t="shared" si="1061"/>
        <v>-22.80971311449116</v>
      </c>
      <c r="S3601">
        <f t="shared" si="1062"/>
        <v>722.86902877505884</v>
      </c>
      <c r="T3601">
        <f t="shared" si="1045"/>
        <v>-50.505495856835871</v>
      </c>
    </row>
    <row r="3602" spans="1:20" x14ac:dyDescent="0.25">
      <c r="A3602">
        <f t="shared" si="1046"/>
        <v>4559179.3568449626</v>
      </c>
      <c r="B3602">
        <f t="shared" si="1063"/>
        <v>725615.931084404</v>
      </c>
      <c r="C3602" t="str">
        <f t="shared" si="1047"/>
        <v>-0.00272440566665286+0.00115236686058681i</v>
      </c>
      <c r="D3602" t="str">
        <f t="shared" si="1048"/>
        <v>1.7437285882967-1.76099001207088i</v>
      </c>
      <c r="E3602" t="str">
        <f t="shared" si="1049"/>
        <v>-3.44894856044901-7.52602486841722i</v>
      </c>
      <c r="F3602" t="str">
        <f t="shared" si="1050"/>
        <v>2.44209109794042-1.27469235321823i</v>
      </c>
      <c r="G3602" t="str">
        <f t="shared" si="1051"/>
        <v>0.839232544493456-0.367316322474915i</v>
      </c>
      <c r="H3602" t="str">
        <f t="shared" si="1052"/>
        <v>0.000685845815708604-2.01661135696903i</v>
      </c>
      <c r="I3602" t="str">
        <f t="shared" si="1053"/>
        <v>-0.0173926303283701-0.0333489297447638i</v>
      </c>
      <c r="K3602" t="str">
        <f t="shared" si="1054"/>
        <v>0.000843241612607413-0.000787012986512313i</v>
      </c>
      <c r="L3602" t="str">
        <f t="shared" si="1055"/>
        <v>0.000833333333333333-0.00111113332755384i</v>
      </c>
      <c r="M3602" t="str">
        <f t="shared" si="1056"/>
        <v>0.005-0.0003909763259521i</v>
      </c>
      <c r="N3602">
        <f t="shared" si="1057"/>
        <v>22.927349978996574</v>
      </c>
      <c r="O3602">
        <f t="shared" si="1058"/>
        <v>50.579752893556048</v>
      </c>
      <c r="P3602" s="3">
        <f t="shared" si="1059"/>
        <v>-50.579752893556048</v>
      </c>
      <c r="Q3602" s="3">
        <f t="shared" si="1060"/>
        <v>157.07265002100343</v>
      </c>
      <c r="R3602">
        <f t="shared" si="1061"/>
        <v>-22.927349978996574</v>
      </c>
      <c r="S3602">
        <f t="shared" si="1062"/>
        <v>725.615931084404</v>
      </c>
      <c r="T3602">
        <f t="shared" si="1045"/>
        <v>-50.579752893556048</v>
      </c>
    </row>
    <row r="3603" spans="1:20" x14ac:dyDescent="0.25">
      <c r="A3603">
        <f t="shared" si="1046"/>
        <v>4576504.2384009734</v>
      </c>
      <c r="B3603">
        <f t="shared" si="1063"/>
        <v>728373.27162252471</v>
      </c>
      <c r="C3603" t="str">
        <f t="shared" si="1047"/>
        <v>-0.00269884633468506+0.0011480937365487i</v>
      </c>
      <c r="D3603" t="str">
        <f t="shared" si="1048"/>
        <v>1.73713268709903-1.76091216833414i</v>
      </c>
      <c r="E3603" t="str">
        <f t="shared" si="1049"/>
        <v>-3.44391936633058-7.48788057144112i</v>
      </c>
      <c r="F3603" t="str">
        <f t="shared" si="1050"/>
        <v>2.43910525713247-1.27666298711398i</v>
      </c>
      <c r="G3603" t="str">
        <f t="shared" si="1051"/>
        <v>0.838206450593512-0.368261315884439i</v>
      </c>
      <c r="H3603" t="str">
        <f t="shared" si="1052"/>
        <v>0.00067991342627033-2.00897261905435i</v>
      </c>
      <c r="I3603" t="str">
        <f t="shared" si="1053"/>
        <v>-0.0173536215934945-0.0331819747097018i</v>
      </c>
      <c r="K3603" t="str">
        <f t="shared" si="1054"/>
        <v>0.000842316943146473-0.000784271878874403i</v>
      </c>
      <c r="L3603" t="str">
        <f t="shared" si="1055"/>
        <v>0.000833333333333333-0.00110692700493509i</v>
      </c>
      <c r="M3603" t="str">
        <f t="shared" si="1056"/>
        <v>0.005-0.00038949624023919i</v>
      </c>
      <c r="N3603">
        <f t="shared" si="1057"/>
        <v>23.044982227785226</v>
      </c>
      <c r="O3603">
        <f t="shared" si="1058"/>
        <v>50.654060767739672</v>
      </c>
      <c r="P3603" s="3">
        <f t="shared" si="1059"/>
        <v>-50.654060767739672</v>
      </c>
      <c r="Q3603" s="3">
        <f t="shared" si="1060"/>
        <v>156.95501777221477</v>
      </c>
      <c r="R3603">
        <f t="shared" si="1061"/>
        <v>-23.044982227785226</v>
      </c>
      <c r="S3603">
        <f t="shared" si="1062"/>
        <v>728.37327162252473</v>
      </c>
      <c r="T3603">
        <f t="shared" si="1045"/>
        <v>-50.654060767739672</v>
      </c>
    </row>
    <row r="3604" spans="1:20" x14ac:dyDescent="0.25">
      <c r="A3604">
        <f t="shared" si="1046"/>
        <v>4593894.9545068974</v>
      </c>
      <c r="B3604">
        <f t="shared" si="1063"/>
        <v>731141.09005469037</v>
      </c>
      <c r="C3604" t="str">
        <f t="shared" si="1047"/>
        <v>-0.00267349793790125+0.00114379807336833i</v>
      </c>
      <c r="D3604" t="str">
        <f t="shared" si="1048"/>
        <v>1.7305368414227-1.76080962218665i</v>
      </c>
      <c r="E3604" t="str">
        <f t="shared" si="1049"/>
        <v>-3.43887491000386-7.44987161616078i</v>
      </c>
      <c r="F3604" t="str">
        <f t="shared" si="1050"/>
        <v>2.43610405665777-1.2786352615048i</v>
      </c>
      <c r="G3604" t="str">
        <f t="shared" si="1051"/>
        <v>0.837175078294158-0.369205859348587i</v>
      </c>
      <c r="H3604" t="str">
        <f t="shared" si="1052"/>
        <v>0.000674036461831134-2.00136284808579i</v>
      </c>
      <c r="I3604" t="str">
        <f t="shared" si="1053"/>
        <v>-0.0173146809355231-0.0330155984940087i</v>
      </c>
      <c r="K3604" t="str">
        <f t="shared" si="1054"/>
        <v>0.000841398392838881-0.000781538676158984i</v>
      </c>
      <c r="L3604" t="str">
        <f t="shared" si="1055"/>
        <v>0.000833333333333333-0.00110273660583292i</v>
      </c>
      <c r="M3604" t="str">
        <f t="shared" si="1056"/>
        <v>0.005-0.000388021757560461i</v>
      </c>
      <c r="N3604">
        <f t="shared" si="1057"/>
        <v>23.162609577032299</v>
      </c>
      <c r="O3604">
        <f t="shared" si="1058"/>
        <v>50.728419460861417</v>
      </c>
      <c r="P3604" s="3">
        <f t="shared" si="1059"/>
        <v>-50.728419460861417</v>
      </c>
      <c r="Q3604" s="3">
        <f t="shared" si="1060"/>
        <v>156.8373904229677</v>
      </c>
      <c r="R3604">
        <f t="shared" si="1061"/>
        <v>-23.162609577032299</v>
      </c>
      <c r="S3604">
        <f t="shared" si="1062"/>
        <v>731.14109005469038</v>
      </c>
      <c r="T3604">
        <f t="shared" si="1045"/>
        <v>-50.728419460861417</v>
      </c>
    </row>
    <row r="3605" spans="1:20" x14ac:dyDescent="0.25">
      <c r="A3605">
        <f t="shared" si="1046"/>
        <v>4611351.7553340234</v>
      </c>
      <c r="B3605">
        <f t="shared" si="1063"/>
        <v>733919.42619689822</v>
      </c>
      <c r="C3605" t="str">
        <f t="shared" si="1047"/>
        <v>-0.00264835902941771+0.00113948053663374i</v>
      </c>
      <c r="D3605" t="str">
        <f t="shared" si="1048"/>
        <v>1.72394124102677-1.76068237386461i</v>
      </c>
      <c r="E3605" t="str">
        <f t="shared" si="1049"/>
        <v>-3.43381510819079-7.41199759433811i</v>
      </c>
      <c r="F3605" t="str">
        <f t="shared" si="1050"/>
        <v>2.43308746470514-1.28060907574243i</v>
      </c>
      <c r="G3605" t="str">
        <f t="shared" si="1051"/>
        <v>0.836138416663375-0.370149922116755i</v>
      </c>
      <c r="H3605" t="str">
        <f t="shared" si="1052"/>
        <v>0.000668214358622378-1.993781933891i</v>
      </c>
      <c r="I3605" t="str">
        <f t="shared" si="1053"/>
        <v>-0.0172758069584038-0.0328497994583438i</v>
      </c>
      <c r="K3605" t="str">
        <f t="shared" si="1054"/>
        <v>0.00084048592730651-0.000778813372522472i</v>
      </c>
      <c r="L3605" t="str">
        <f t="shared" si="1055"/>
        <v>0.000833333333333333-0.00109856206996705i</v>
      </c>
      <c r="M3605" t="str">
        <f t="shared" si="1056"/>
        <v>0.005-0.000386552856704982i</v>
      </c>
      <c r="N3605">
        <f t="shared" si="1057"/>
        <v>23.280231745036843</v>
      </c>
      <c r="O3605">
        <f t="shared" si="1058"/>
        <v>50.802828954573712</v>
      </c>
      <c r="P3605" s="3">
        <f t="shared" si="1059"/>
        <v>-50.802828954573712</v>
      </c>
      <c r="Q3605" s="3">
        <f t="shared" si="1060"/>
        <v>156.71976825496316</v>
      </c>
      <c r="R3605">
        <f t="shared" si="1061"/>
        <v>-23.280231745036843</v>
      </c>
      <c r="S3605">
        <f t="shared" si="1062"/>
        <v>733.91942619689826</v>
      </c>
      <c r="T3605">
        <f t="shared" si="1045"/>
        <v>-50.802828954573712</v>
      </c>
    </row>
    <row r="3606" spans="1:20" x14ac:dyDescent="0.25">
      <c r="A3606">
        <f t="shared" si="1046"/>
        <v>4628874.8920042925</v>
      </c>
      <c r="B3606">
        <f t="shared" si="1063"/>
        <v>736708.32001644641</v>
      </c>
      <c r="C3606" t="str">
        <f t="shared" si="1047"/>
        <v>-0.00262342816935076+0.00113514178404806i</v>
      </c>
      <c r="D3606" t="str">
        <f t="shared" si="1048"/>
        <v>1.71734607564201-1.7605304254077i</v>
      </c>
      <c r="E3606" t="str">
        <f t="shared" si="1049"/>
        <v>-3.42873987873423-7.37425810095066i</v>
      </c>
      <c r="F3606" t="str">
        <f t="shared" si="1050"/>
        <v>2.43005545002643-1.28258432860506i</v>
      </c>
      <c r="G3606" t="str">
        <f t="shared" si="1051"/>
        <v>0.835096454962639-0.371093473226722i</v>
      </c>
      <c r="H3606" t="str">
        <f t="shared" si="1052"/>
        <v>0.000662446559016327-1.98622976671978i</v>
      </c>
      <c r="I3606" t="str">
        <f t="shared" si="1053"/>
        <v>-0.0172369982785386-0.032684575975402i</v>
      </c>
      <c r="K3606" t="str">
        <f t="shared" si="1054"/>
        <v>0.000839579512277439-0.000776095961936331i</v>
      </c>
      <c r="L3606" t="str">
        <f t="shared" si="1055"/>
        <v>0.000833333333333333-0.00109440333728536i</v>
      </c>
      <c r="M3606" t="str">
        <f t="shared" si="1056"/>
        <v>0.005-0.000385089516542122i</v>
      </c>
      <c r="N3606">
        <f t="shared" si="1057"/>
        <v>23.397848452193983</v>
      </c>
      <c r="O3606">
        <f t="shared" si="1058"/>
        <v>50.877289230712712</v>
      </c>
      <c r="P3606" s="3">
        <f t="shared" si="1059"/>
        <v>-50.877289230712712</v>
      </c>
      <c r="Q3606" s="3">
        <f t="shared" si="1060"/>
        <v>156.60215154780602</v>
      </c>
      <c r="R3606">
        <f t="shared" si="1061"/>
        <v>-23.397848452193983</v>
      </c>
      <c r="S3606">
        <f t="shared" si="1062"/>
        <v>736.70832001644635</v>
      </c>
      <c r="T3606">
        <f t="shared" si="1045"/>
        <v>-50.877289230712712</v>
      </c>
    </row>
    <row r="3607" spans="1:20" x14ac:dyDescent="0.25">
      <c r="A3607">
        <f t="shared" si="1046"/>
        <v>4646464.6165939085</v>
      </c>
      <c r="B3607">
        <f t="shared" si="1063"/>
        <v>739507.81163250888</v>
      </c>
      <c r="C3607" t="str">
        <f t="shared" si="1047"/>
        <v>-0.00259870392481076+0.0011307824654851i</v>
      </c>
      <c r="D3607" t="str">
        <f t="shared" si="1048"/>
        <v>1.71075153494921-1.76035378065869i</v>
      </c>
      <c r="E3607" t="str">
        <f t="shared" si="1049"/>
        <v>-3.42364914060821-7.33665273417437i</v>
      </c>
      <c r="F3607" t="str">
        <f t="shared" si="1050"/>
        <v>2.42700798194512-1.28456091829954i</v>
      </c>
      <c r="G3607" t="str">
        <f t="shared" si="1051"/>
        <v>0.834049182649874-0.372036481505444i</v>
      </c>
      <c r="H3607" t="str">
        <f t="shared" si="1052"/>
        <v>0.000656732511457443-1.97870623724233i</v>
      </c>
      <c r="I3607" t="str">
        <f t="shared" si="1053"/>
        <v>-0.0171982535247659-0.0325199264298656i</v>
      </c>
      <c r="K3607" t="str">
        <f t="shared" si="1054"/>
        <v>0.00083867911358698-0.000773386438189127i</v>
      </c>
      <c r="L3607" t="str">
        <f t="shared" si="1055"/>
        <v>0.000833333333333333-0.0010902603479631i</v>
      </c>
      <c r="M3607" t="str">
        <f t="shared" si="1056"/>
        <v>0.005-0.000383631716021242i</v>
      </c>
      <c r="N3607">
        <f t="shared" si="1057"/>
        <v>23.5154594209734</v>
      </c>
      <c r="O3607">
        <f t="shared" si="1058"/>
        <v>50.951800271302616</v>
      </c>
      <c r="P3607" s="3">
        <f t="shared" si="1059"/>
        <v>-50.951800271302616</v>
      </c>
      <c r="Q3607" s="3">
        <f t="shared" si="1060"/>
        <v>156.4845405790266</v>
      </c>
      <c r="R3607">
        <f t="shared" si="1061"/>
        <v>-23.5154594209734</v>
      </c>
      <c r="S3607">
        <f t="shared" si="1062"/>
        <v>739.50781163250883</v>
      </c>
      <c r="T3607">
        <f t="shared" si="1045"/>
        <v>-50.951800271302616</v>
      </c>
    </row>
    <row r="3608" spans="1:20" x14ac:dyDescent="0.25">
      <c r="A3608">
        <f t="shared" si="1046"/>
        <v>4664121.1821369659</v>
      </c>
      <c r="B3608">
        <f t="shared" si="1063"/>
        <v>742317.94131671241</v>
      </c>
      <c r="C3608" t="str">
        <f t="shared" si="1047"/>
        <v>-0.00257418486989549+0.00112640322304433i</v>
      </c>
      <c r="D3608" t="str">
        <f t="shared" si="1048"/>
        <v>1.70415780855723-1.76015244526237i</v>
      </c>
      <c r="E3608" t="str">
        <f t="shared" si="1049"/>
        <v>-3.41854281392833-7.29918109536708i</v>
      </c>
      <c r="F3608" t="str">
        <f t="shared" si="1050"/>
        <v>2.42394503036501-1.28653874246364i</v>
      </c>
      <c r="G3608" t="str">
        <f t="shared" si="1051"/>
        <v>0.832996589382402-0.372978915569886i</v>
      </c>
      <c r="H3608" t="str">
        <f t="shared" si="1052"/>
        <v>0.000651071670394474-1.97121123654772i</v>
      </c>
      <c r="I3608" t="str">
        <f t="shared" si="1053"/>
        <v>-0.0171595713383453-0.0323558492183597i</v>
      </c>
      <c r="K3608" t="str">
        <f t="shared" si="1054"/>
        <v>0.000837784697178648-0.000770684794888457i</v>
      </c>
      <c r="L3608" t="str">
        <f t="shared" si="1055"/>
        <v>0.000833333333333333-0.00108613304240197i</v>
      </c>
      <c r="M3608" t="str">
        <f t="shared" si="1056"/>
        <v>0.005-0.00038217943417139i</v>
      </c>
      <c r="N3608">
        <f t="shared" si="1057"/>
        <v>23.633064375890427</v>
      </c>
      <c r="O3608">
        <f t="shared" si="1058"/>
        <v>51.02636205856161</v>
      </c>
      <c r="P3608" s="3">
        <f t="shared" si="1059"/>
        <v>-51.02636205856161</v>
      </c>
      <c r="Q3608" s="3">
        <f t="shared" si="1060"/>
        <v>156.36693562410957</v>
      </c>
      <c r="R3608">
        <f t="shared" si="1061"/>
        <v>-23.633064375890427</v>
      </c>
      <c r="S3608">
        <f t="shared" si="1062"/>
        <v>742.31794131671245</v>
      </c>
      <c r="T3608">
        <f t="shared" si="1045"/>
        <v>-51.02636205856161</v>
      </c>
    </row>
    <row r="3609" spans="1:20" x14ac:dyDescent="0.25">
      <c r="A3609">
        <f t="shared" si="1046"/>
        <v>4681844.8426290862</v>
      </c>
      <c r="B3609">
        <f t="shared" si="1063"/>
        <v>745138.74949371594</v>
      </c>
      <c r="C3609" t="str">
        <f t="shared" si="1047"/>
        <v>-0.00254986958568346+0.0011220046911061i</v>
      </c>
      <c r="D3609" t="str">
        <f t="shared" si="1048"/>
        <v>1.69756508598129-1.75992642666444i</v>
      </c>
      <c r="E3609" t="str">
        <f t="shared" si="1049"/>
        <v>-3.41342081996167-7.26184278905073i</v>
      </c>
      <c r="F3609" t="str">
        <f t="shared" si="1050"/>
        <v>2.42086656577865-1.28851769816834i</v>
      </c>
      <c r="G3609" t="str">
        <f t="shared" si="1051"/>
        <v>0.831938665019907-0.373920743827889i</v>
      </c>
      <c r="H3609" t="str">
        <f t="shared" si="1052"/>
        <v>0.000645463496213234-1.96374465614219i</v>
      </c>
      <c r="I3609" t="str">
        <f t="shared" si="1053"/>
        <v>-0.0171209503729398-0.0321923427494016i</v>
      </c>
      <c r="K3609" t="str">
        <f t="shared" si="1054"/>
        <v>0.000836896229105124-0.00076799102546298i</v>
      </c>
      <c r="L3609" t="str">
        <f t="shared" si="1055"/>
        <v>0.000833333333333333-0.0010820213612293i</v>
      </c>
      <c r="M3609" t="str">
        <f t="shared" si="1056"/>
        <v>0.005-0.000380732650101006i</v>
      </c>
      <c r="N3609">
        <f t="shared" si="1057"/>
        <v>23.750663043480301</v>
      </c>
      <c r="O3609">
        <f t="shared" si="1058"/>
        <v>51.10097457490717</v>
      </c>
      <c r="P3609" s="3">
        <f t="shared" si="1059"/>
        <v>-51.10097457490717</v>
      </c>
      <c r="Q3609" s="3">
        <f t="shared" si="1060"/>
        <v>156.2493369565197</v>
      </c>
      <c r="R3609">
        <f t="shared" si="1061"/>
        <v>-23.750663043480301</v>
      </c>
      <c r="S3609">
        <f t="shared" si="1062"/>
        <v>745.13874949371598</v>
      </c>
      <c r="T3609">
        <f t="shared" si="1045"/>
        <v>-51.10097457490717</v>
      </c>
    </row>
    <row r="3610" spans="1:20" x14ac:dyDescent="0.25">
      <c r="A3610">
        <f t="shared" si="1046"/>
        <v>4699635.8530310774</v>
      </c>
      <c r="B3610">
        <f t="shared" si="1063"/>
        <v>747970.2767417921</v>
      </c>
      <c r="C3610" t="str">
        <f t="shared" si="1047"/>
        <v>-0.00252575666022708+0.00111758749638682i</v>
      </c>
      <c r="D3610" t="str">
        <f t="shared" si="1048"/>
        <v>1.69097355662114-1.75967573410996i</v>
      </c>
      <c r="E3610" t="str">
        <f t="shared" si="1049"/>
        <v>-3.40828308113765-7.22463742289462i</v>
      </c>
      <c r="F3610" t="str">
        <f t="shared" si="1050"/>
        <v>2.41777255927615-1.29049768192043i</v>
      </c>
      <c r="G3610" t="str">
        <f t="shared" si="1051"/>
        <v>0.830875399627408-0.374861934479087i</v>
      </c>
      <c r="H3610" t="str">
        <f t="shared" si="1052"/>
        <v>0.000639907455170134-1.95630638794756i</v>
      </c>
      <c r="I3610" t="str">
        <f t="shared" si="1053"/>
        <v>-0.0170823892946021-0.0320294054433544i</v>
      </c>
      <c r="K3610" t="str">
        <f t="shared" si="1054"/>
        <v>0.000836013675529186-0.000765305123164347i</v>
      </c>
      <c r="L3610" t="str">
        <f t="shared" si="1055"/>
        <v>0.000833333333333333-0.00107792524529717i</v>
      </c>
      <c r="M3610" t="str">
        <f t="shared" si="1056"/>
        <v>0.005-0.000379291342997616i</v>
      </c>
      <c r="N3610">
        <f t="shared" si="1057"/>
        <v>23.868255152272042</v>
      </c>
      <c r="O3610">
        <f t="shared" si="1058"/>
        <v>51.175637802961006</v>
      </c>
      <c r="P3610" s="3">
        <f t="shared" si="1059"/>
        <v>-51.175637802961006</v>
      </c>
      <c r="Q3610" s="3">
        <f t="shared" si="1060"/>
        <v>156.13174484772796</v>
      </c>
      <c r="R3610">
        <f t="shared" si="1061"/>
        <v>-23.868255152272042</v>
      </c>
      <c r="S3610">
        <f t="shared" si="1062"/>
        <v>747.97027674179208</v>
      </c>
      <c r="T3610">
        <f t="shared" si="1045"/>
        <v>-51.175637802961006</v>
      </c>
    </row>
    <row r="3611" spans="1:20" x14ac:dyDescent="0.25">
      <c r="A3611">
        <f t="shared" si="1046"/>
        <v>4717494.4692725949</v>
      </c>
      <c r="B3611">
        <f t="shared" si="1063"/>
        <v>750812.5637934109</v>
      </c>
      <c r="C3611" t="str">
        <f t="shared" si="1047"/>
        <v>-0.00250184468854561+0.00111315225799391i</v>
      </c>
      <c r="D3611" t="str">
        <f t="shared" si="1048"/>
        <v>1.68438340973936-1.75940037864147i</v>
      </c>
      <c r="E3611" t="str">
        <f t="shared" si="1049"/>
        <v>-3.40312952105807-7.18756460769823i</v>
      </c>
      <c r="F3611" t="str">
        <f t="shared" si="1050"/>
        <v>2.41466298255378-1.29247858966507i</v>
      </c>
      <c r="G3611" t="str">
        <f t="shared" si="1051"/>
        <v>0.829806783478232-0.37580245551585i</v>
      </c>
      <c r="H3611" t="str">
        <f t="shared" si="1052"/>
        <v>0.000634403019326434-1.94889632429964i</v>
      </c>
      <c r="I3611" t="str">
        <f t="shared" si="1053"/>
        <v>-0.0170438867817598-0.0318670357323784i</v>
      </c>
      <c r="K3611" t="str">
        <f t="shared" si="1054"/>
        <v>0.00083513700272462-0.000762627081069202i</v>
      </c>
      <c r="L3611" t="str">
        <f t="shared" si="1055"/>
        <v>0.000833333333333333-0.00107384463568158i</v>
      </c>
      <c r="M3611" t="str">
        <f t="shared" si="1056"/>
        <v>0.005-0.00037785549212753i</v>
      </c>
      <c r="N3611">
        <f t="shared" si="1057"/>
        <v>23.985840432758522</v>
      </c>
      <c r="O3611">
        <f t="shared" si="1058"/>
        <v>51.250351725554218</v>
      </c>
      <c r="P3611" s="3">
        <f t="shared" si="1059"/>
        <v>-51.250351725554218</v>
      </c>
      <c r="Q3611" s="3">
        <f t="shared" si="1060"/>
        <v>156.01415956724148</v>
      </c>
      <c r="R3611">
        <f t="shared" si="1061"/>
        <v>-23.985840432758522</v>
      </c>
      <c r="S3611">
        <f t="shared" si="1062"/>
        <v>750.81256379341085</v>
      </c>
      <c r="T3611">
        <f t="shared" si="1045"/>
        <v>-51.250351725554218</v>
      </c>
    </row>
    <row r="3612" spans="1:20" x14ac:dyDescent="0.25">
      <c r="A3612">
        <f t="shared" si="1046"/>
        <v>4735420.9482558314</v>
      </c>
      <c r="B3612">
        <f t="shared" si="1063"/>
        <v>753665.65153582592</v>
      </c>
      <c r="C3612" t="str">
        <f t="shared" si="1047"/>
        <v>-0.00247813227261762+0.00110869958748074i</v>
      </c>
      <c r="D3612" t="str">
        <f t="shared" si="1048"/>
        <v>1.67779483443959-1.75910037309687i</v>
      </c>
      <c r="E3612" t="str">
        <f t="shared" si="1049"/>
        <v>-3.39796006450746-7.15062395737345i</v>
      </c>
      <c r="F3612" t="str">
        <f t="shared" si="1050"/>
        <v>2.41153780792262-1.29446031678847i</v>
      </c>
      <c r="G3612" t="str">
        <f t="shared" si="1051"/>
        <v>0.828732807057001-0.37674227472428i</v>
      </c>
      <c r="H3612" t="str">
        <f t="shared" si="1052"/>
        <v>0.000628949666483146-1.94151435794654i</v>
      </c>
      <c r="I3612" t="str">
        <f t="shared" si="1053"/>
        <v>-0.0170054415251999-0.0317052320603797i</v>
      </c>
      <c r="K3612" t="str">
        <f t="shared" si="1054"/>
        <v>0.000834266177077097-0.000759956892081122i</v>
      </c>
      <c r="L3612" t="str">
        <f t="shared" si="1055"/>
        <v>0.000833333333333333-0.00106977947368159i</v>
      </c>
      <c r="M3612" t="str">
        <f t="shared" si="1056"/>
        <v>0.005-0.000376425076835556i</v>
      </c>
      <c r="N3612">
        <f t="shared" si="1057"/>
        <v>24.103418617369101</v>
      </c>
      <c r="O3612">
        <f t="shared" si="1058"/>
        <v>51.325116325733156</v>
      </c>
      <c r="P3612" s="3">
        <f t="shared" si="1059"/>
        <v>-51.325116325733156</v>
      </c>
      <c r="Q3612" s="3">
        <f t="shared" si="1060"/>
        <v>155.8965813826309</v>
      </c>
      <c r="R3612">
        <f t="shared" si="1061"/>
        <v>-24.103418617369101</v>
      </c>
      <c r="S3612">
        <f t="shared" si="1062"/>
        <v>753.66565153582587</v>
      </c>
      <c r="T3612">
        <f t="shared" si="1045"/>
        <v>-51.325116325733156</v>
      </c>
    </row>
    <row r="3613" spans="1:20" x14ac:dyDescent="0.25">
      <c r="A3613">
        <f t="shared" si="1046"/>
        <v>4753415.5478592031</v>
      </c>
      <c r="B3613">
        <f t="shared" si="1063"/>
        <v>756529.58101166203</v>
      </c>
      <c r="C3613" t="str">
        <f t="shared" si="1047"/>
        <v>-0.00245461802137364+0.00110423008890159i</v>
      </c>
      <c r="D3613" t="str">
        <f t="shared" si="1048"/>
        <v>1.67120801964491-1.75877573210696i</v>
      </c>
      <c r="E3613" t="str">
        <f t="shared" si="1049"/>
        <v>-3.39277463746361-7.11381508892756i</v>
      </c>
      <c r="F3613" t="str">
        <f t="shared" si="1050"/>
        <v>2.40839700831735-1.29644275812082i</v>
      </c>
      <c r="G3613" t="str">
        <f t="shared" si="1051"/>
        <v>0.827653461062617-0.377681359685235i</v>
      </c>
      <c r="H3613" t="str">
        <f t="shared" si="1052"/>
        <v>0.000623546880116742-1.93416038204712i</v>
      </c>
      <c r="I3613" t="str">
        <f t="shared" si="1053"/>
        <v>-0.016967052228057-0.0315439928829624i</v>
      </c>
      <c r="K3613" t="str">
        <f t="shared" si="1054"/>
        <v>0.000833401165085045-0.000757294548932578i</v>
      </c>
      <c r="L3613" t="str">
        <f t="shared" si="1055"/>
        <v>0.000833333333333333-0.00106572970081848i</v>
      </c>
      <c r="M3613" t="str">
        <f t="shared" si="1056"/>
        <v>0.005-0.000375000076544686i</v>
      </c>
      <c r="N3613">
        <f t="shared" si="1057"/>
        <v>24.220989440440064</v>
      </c>
      <c r="O3613">
        <f t="shared" si="1058"/>
        <v>51.399931586763884</v>
      </c>
      <c r="P3613" s="3">
        <f t="shared" si="1059"/>
        <v>-51.399931586763884</v>
      </c>
      <c r="Q3613" s="3">
        <f t="shared" si="1060"/>
        <v>155.77901055955994</v>
      </c>
      <c r="R3613">
        <f t="shared" si="1061"/>
        <v>-24.220989440440064</v>
      </c>
      <c r="S3613">
        <f t="shared" si="1062"/>
        <v>756.529581011662</v>
      </c>
      <c r="T3613">
        <f t="shared" si="1045"/>
        <v>-51.399931586763884</v>
      </c>
    </row>
    <row r="3614" spans="1:20" x14ac:dyDescent="0.25">
      <c r="A3614">
        <f t="shared" si="1046"/>
        <v>4771478.5269410685</v>
      </c>
      <c r="B3614">
        <f t="shared" si="1063"/>
        <v>759404.39341950638</v>
      </c>
      <c r="C3614" t="str">
        <f t="shared" si="1047"/>
        <v>-0.00243130055068833+0.00109974435886637i</v>
      </c>
      <c r="D3614" t="str">
        <f t="shared" si="1048"/>
        <v>1.66462315407616-1.75842647209262i</v>
      </c>
      <c r="E3614" t="str">
        <f t="shared" si="1049"/>
        <v>-3.38757316710794-7.07713762244564i</v>
      </c>
      <c r="F3614" t="str">
        <f t="shared" si="1050"/>
        <v>2.40524055730484-1.29842580793918i</v>
      </c>
      <c r="G3614" t="str">
        <f t="shared" si="1051"/>
        <v>0.826568736411261-0.378619677775406i</v>
      </c>
      <c r="H3614" t="str">
        <f t="shared" si="1052"/>
        <v>0.000618194149315491-1.92683429016943i</v>
      </c>
      <c r="I3614" t="str">
        <f t="shared" si="1053"/>
        <v>-0.0169287176058-0.0313833166673769i</v>
      </c>
      <c r="K3614" t="str">
        <f t="shared" si="1054"/>
        <v>0.000832541933360475-0.000754640044186871i</v>
      </c>
      <c r="L3614" t="str">
        <f t="shared" si="1055"/>
        <v>0.000833333333333333-0.00106169525883491i</v>
      </c>
      <c r="M3614" t="str">
        <f t="shared" si="1056"/>
        <v>0.005-0.000373580470755813i</v>
      </c>
      <c r="N3614">
        <f t="shared" si="1057"/>
        <v>24.338552638183472</v>
      </c>
      <c r="O3614">
        <f t="shared" si="1058"/>
        <v>51.474797492137697</v>
      </c>
      <c r="P3614" s="3">
        <f t="shared" si="1059"/>
        <v>-51.474797492137697</v>
      </c>
      <c r="Q3614" s="3">
        <f t="shared" si="1060"/>
        <v>155.66144736181653</v>
      </c>
      <c r="R3614">
        <f t="shared" si="1061"/>
        <v>-24.338552638183472</v>
      </c>
      <c r="S3614">
        <f t="shared" si="1062"/>
        <v>759.40439341950639</v>
      </c>
      <c r="T3614">
        <f t="shared" si="1045"/>
        <v>-51.474797492137697</v>
      </c>
    </row>
    <row r="3615" spans="1:20" x14ac:dyDescent="0.25">
      <c r="A3615">
        <f t="shared" si="1046"/>
        <v>4789610.1453434443</v>
      </c>
      <c r="B3615">
        <f t="shared" si="1063"/>
        <v>762290.13011450053</v>
      </c>
      <c r="C3615" t="str">
        <f t="shared" si="1047"/>
        <v>-0.00240817848337242+0.00109524298659541i</v>
      </c>
      <c r="D3615" t="str">
        <f t="shared" si="1048"/>
        <v>1.65804042623038-1.75805261126176i</v>
      </c>
      <c r="E3615" t="str">
        <f t="shared" si="1049"/>
        <v>-3.38235558183586-7.04059118107289i</v>
      </c>
      <c r="F3615" t="str">
        <f t="shared" si="1050"/>
        <v>2.40206842909298-1.3004093599706i</v>
      </c>
      <c r="G3615" t="str">
        <f t="shared" si="1051"/>
        <v>0.825478624239385-0.379557196168426i</v>
      </c>
      <c r="H3615" t="str">
        <f t="shared" si="1052"/>
        <v>0.000612890968716469-1.91953597628902i</v>
      </c>
      <c r="I3615" t="str">
        <f t="shared" si="1053"/>
        <v>-0.0168904363862193-0.0312232018924689i</v>
      </c>
      <c r="K3615" t="str">
        <f t="shared" si="1054"/>
        <v>0.000831688448629796-0.00075199337024007i</v>
      </c>
      <c r="L3615" t="str">
        <f t="shared" si="1055"/>
        <v>0.000833333333333333-0.00105767608969407i</v>
      </c>
      <c r="M3615" t="str">
        <f t="shared" si="1056"/>
        <v>0.005-0.000372166239047434i</v>
      </c>
      <c r="N3615">
        <f t="shared" si="1057"/>
        <v>24.456107948658371</v>
      </c>
      <c r="O3615">
        <f t="shared" si="1058"/>
        <v>51.549714025576392</v>
      </c>
      <c r="P3615" s="3">
        <f t="shared" si="1059"/>
        <v>-51.549714025576392</v>
      </c>
      <c r="Q3615" s="3">
        <f t="shared" si="1060"/>
        <v>155.54389205134163</v>
      </c>
      <c r="R3615">
        <f t="shared" si="1061"/>
        <v>-24.456107948658371</v>
      </c>
      <c r="S3615">
        <f t="shared" si="1062"/>
        <v>762.29013011450047</v>
      </c>
      <c r="T3615">
        <f t="shared" si="1045"/>
        <v>-51.549714025576392</v>
      </c>
    </row>
    <row r="3616" spans="1:20" x14ac:dyDescent="0.25">
      <c r="A3616">
        <f t="shared" si="1046"/>
        <v>4807810.6638957504</v>
      </c>
      <c r="B3616">
        <f t="shared" si="1063"/>
        <v>765186.83260893566</v>
      </c>
      <c r="C3616" t="str">
        <f t="shared" si="1047"/>
        <v>-0.00238525044916463+0.00109072655397398i</v>
      </c>
      <c r="D3616" t="str">
        <f t="shared" si="1048"/>
        <v>1.65146002435928-1.75765416960585i</v>
      </c>
      <c r="E3616" t="str">
        <f t="shared" si="1049"/>
        <v>-3.37712181126721-7.00417539099709i</v>
      </c>
      <c r="F3616" t="str">
        <f t="shared" si="1050"/>
        <v>2.39888059853937-1.30239330739528i</v>
      </c>
      <c r="G3616" t="str">
        <f t="shared" si="1051"/>
        <v>0.82438311590672-0.380493881836026i</v>
      </c>
      <c r="H3616" t="str">
        <f t="shared" si="1052"/>
        <v>0.000607636838443334-1.91226533478745i</v>
      </c>
      <c r="I3616" t="str">
        <f t="shared" si="1053"/>
        <v>-0.0168522073094154-0.031063647048628i</v>
      </c>
      <c r="K3616" t="str">
        <f t="shared" si="1054"/>
        <v>0.000830840677734616-0.000749354519322948i</v>
      </c>
      <c r="L3616" t="str">
        <f t="shared" si="1055"/>
        <v>0.000833333333333333-0.00105367213557887i</v>
      </c>
      <c r="M3616" t="str">
        <f t="shared" si="1056"/>
        <v>0.005-0.000370757361075346i</v>
      </c>
      <c r="N3616">
        <f t="shared" si="1057"/>
        <v>24.573655111735889</v>
      </c>
      <c r="O3616">
        <f t="shared" si="1058"/>
        <v>51.624681171037146</v>
      </c>
      <c r="P3616" s="3">
        <f t="shared" si="1059"/>
        <v>-51.624681171037146</v>
      </c>
      <c r="Q3616" s="3">
        <f t="shared" si="1060"/>
        <v>155.42634488826411</v>
      </c>
      <c r="R3616">
        <f t="shared" si="1061"/>
        <v>-24.573655111735889</v>
      </c>
      <c r="S3616">
        <f t="shared" si="1062"/>
        <v>765.18683260893567</v>
      </c>
      <c r="T3616">
        <f t="shared" si="1045"/>
        <v>-51.624681171037146</v>
      </c>
    </row>
    <row r="3617" spans="1:20" x14ac:dyDescent="0.25">
      <c r="A3617">
        <f t="shared" si="1046"/>
        <v>4826080.3444185546</v>
      </c>
      <c r="B3617">
        <f t="shared" si="1063"/>
        <v>768094.54257284966</v>
      </c>
      <c r="C3617" t="str">
        <f t="shared" si="1047"/>
        <v>-0.00236251508472323+0.00108619563560703i</v>
      </c>
      <c r="D3617" t="str">
        <f t="shared" si="1048"/>
        <v>1.64488213644778-1.7572311688963i</v>
      </c>
      <c r="E3617" t="str">
        <f t="shared" si="1049"/>
        <v>-3.3718717862569-6.9678898814309i</v>
      </c>
      <c r="F3617" t="str">
        <f t="shared" si="1050"/>
        <v>2.39567704116006-1.30437754284998i</v>
      </c>
      <c r="G3617" t="str">
        <f t="shared" si="1051"/>
        <v>0.823282202999281-0.381429701549226i</v>
      </c>
      <c r="H3617" t="str">
        <f t="shared" si="1052"/>
        <v>0.000602431264044721-1.90502226045067i</v>
      </c>
      <c r="I3617" t="str">
        <f t="shared" si="1053"/>
        <v>-0.0168140291277883-0.0309046506377355i</v>
      </c>
      <c r="K3617" t="str">
        <f t="shared" si="1054"/>
        <v>0.000829998587632499-0.000746723483502897i</v>
      </c>
      <c r="L3617" t="str">
        <f t="shared" si="1055"/>
        <v>0.000833333333333333-0.00104968333889109i</v>
      </c>
      <c r="M3617" t="str">
        <f t="shared" si="1056"/>
        <v>0.005-0.000369353816572372i</v>
      </c>
      <c r="N3617">
        <f t="shared" si="1057"/>
        <v>24.691193869070844</v>
      </c>
      <c r="O3617">
        <f t="shared" si="1058"/>
        <v>51.699698912717473</v>
      </c>
      <c r="P3617" s="3">
        <f t="shared" si="1059"/>
        <v>-51.699698912717473</v>
      </c>
      <c r="Q3617" s="3">
        <f t="shared" si="1060"/>
        <v>155.30880613092916</v>
      </c>
      <c r="R3617">
        <f t="shared" si="1061"/>
        <v>-24.691193869070844</v>
      </c>
      <c r="S3617">
        <f t="shared" si="1062"/>
        <v>768.09454257284972</v>
      </c>
      <c r="T3617">
        <f t="shared" si="1045"/>
        <v>-51.699698912717473</v>
      </c>
    </row>
    <row r="3618" spans="1:20" x14ac:dyDescent="0.25">
      <c r="A3618">
        <f t="shared" si="1046"/>
        <v>4844419.4497273443</v>
      </c>
      <c r="B3618">
        <f t="shared" si="1063"/>
        <v>771013.30183462647</v>
      </c>
      <c r="C3618" t="str">
        <f t="shared" si="1047"/>
        <v>-0.0023399710336174+0.00108165079887344i</v>
      </c>
      <c r="D3618" t="str">
        <f t="shared" si="1048"/>
        <v>1.6383069501926-1.75678363268039i</v>
      </c>
      <c r="E3618" t="str">
        <f t="shared" si="1049"/>
        <v>-3.36660543890502-6.93173428459395i</v>
      </c>
      <c r="F3618" t="str">
        <f t="shared" si="1050"/>
        <v>2.39245773313837-1.30636195843136i</v>
      </c>
      <c r="G3618" t="str">
        <f t="shared" si="1051"/>
        <v>0.822175877332377-0.382364621879579i</v>
      </c>
      <c r="H3618" t="str">
        <f t="shared" si="1052"/>
        <v>0.000597273756433292-1.89780664846743i</v>
      </c>
      <c r="I3618" t="str">
        <f t="shared" si="1053"/>
        <v>-0.0167759006060253-0.0307462111731108i</v>
      </c>
      <c r="K3618" t="str">
        <f t="shared" si="1054"/>
        <v>0.000829162145397709-0.000744100254685825i</v>
      </c>
      <c r="L3618" t="str">
        <f t="shared" si="1055"/>
        <v>0.000833333333333333-0.00104570964225054i</v>
      </c>
      <c r="M3618" t="str">
        <f t="shared" si="1056"/>
        <v>0.005-0.000367955585348049i</v>
      </c>
      <c r="N3618">
        <f t="shared" si="1057"/>
        <v>24.80872396406491</v>
      </c>
      <c r="O3618">
        <f t="shared" si="1058"/>
        <v>51.774767235060509</v>
      </c>
      <c r="P3618" s="3">
        <f t="shared" si="1059"/>
        <v>-51.774767235060509</v>
      </c>
      <c r="Q3618" s="3">
        <f t="shared" si="1060"/>
        <v>155.19127603593509</v>
      </c>
      <c r="R3618">
        <f t="shared" si="1061"/>
        <v>-24.80872396406491</v>
      </c>
      <c r="S3618">
        <f t="shared" si="1062"/>
        <v>771.01330183462642</v>
      </c>
      <c r="T3618">
        <f t="shared" si="1045"/>
        <v>-51.774767235060509</v>
      </c>
    </row>
    <row r="3619" spans="1:20" x14ac:dyDescent="0.25">
      <c r="A3619">
        <f t="shared" si="1046"/>
        <v>4862828.2436363082</v>
      </c>
      <c r="B3619">
        <f t="shared" si="1063"/>
        <v>773943.15238159802</v>
      </c>
      <c r="C3619" t="str">
        <f t="shared" si="1047"/>
        <v>-0.00231761694631826+0.00107709260398052i</v>
      </c>
      <c r="D3619" t="str">
        <f t="shared" si="1048"/>
        <v>1.6317346529809-1.75631158627691i</v>
      </c>
      <c r="E3619" t="str">
        <f t="shared" si="1049"/>
        <v>-3.36132270256759-6.89570823569478i</v>
      </c>
      <c r="F3619" t="str">
        <f t="shared" si="1050"/>
        <v>2.38922265133352-1.30834644569962i</v>
      </c>
      <c r="G3619" t="str">
        <f t="shared" si="1051"/>
        <v>0.821064130953621-0.383298609200446i</v>
      </c>
      <c r="H3619" t="str">
        <f t="shared" si="1052"/>
        <v>0.000592163831825517-1.89061839442777i</v>
      </c>
      <c r="I3619" t="str">
        <f t="shared" si="1053"/>
        <v>-0.0167378205210926-0.0305883271794581i</v>
      </c>
      <c r="K3619" t="str">
        <f t="shared" si="1054"/>
        <v>0.000828331318221941-0.000741484824618082i</v>
      </c>
      <c r="L3619" t="str">
        <f t="shared" si="1055"/>
        <v>0.000833333333333333-0.00104175098849426i</v>
      </c>
      <c r="M3619" t="str">
        <f t="shared" si="1056"/>
        <v>0.005-0.000366562647288353i</v>
      </c>
      <c r="N3619">
        <f t="shared" si="1057"/>
        <v>24.92624514183666</v>
      </c>
      <c r="O3619">
        <f t="shared" si="1058"/>
        <v>51.849886122760289</v>
      </c>
      <c r="P3619" s="3">
        <f t="shared" si="1059"/>
        <v>-51.849886122760289</v>
      </c>
      <c r="Q3619" s="3">
        <f t="shared" si="1060"/>
        <v>155.07375485816334</v>
      </c>
      <c r="R3619">
        <f t="shared" si="1061"/>
        <v>-24.92624514183666</v>
      </c>
      <c r="S3619">
        <f t="shared" si="1062"/>
        <v>773.943152381598</v>
      </c>
      <c r="T3619">
        <f t="shared" si="1045"/>
        <v>-51.849886122760289</v>
      </c>
    </row>
    <row r="3620" spans="1:20" x14ac:dyDescent="0.25">
      <c r="A3620">
        <f t="shared" si="1046"/>
        <v>4881306.9909621263</v>
      </c>
      <c r="B3620">
        <f t="shared" si="1063"/>
        <v>776884.13636064809</v>
      </c>
      <c r="C3620" t="str">
        <f t="shared" si="1047"/>
        <v>-0.00229545148019006+0.00107252160401818i</v>
      </c>
      <c r="D3620" t="str">
        <f t="shared" si="1048"/>
        <v>1.62516543186905-1.75581505677159i</v>
      </c>
      <c r="E3620" t="str">
        <f t="shared" si="1049"/>
        <v>-3.35602351186679-6.85981137291315i</v>
      </c>
      <c r="F3620" t="str">
        <f t="shared" si="1050"/>
        <v>2.38597177328956-1.31033089568217i</v>
      </c>
      <c r="G3620" t="str">
        <f t="shared" si="1051"/>
        <v>0.819946956145949-0.38423162968832i</v>
      </c>
      <c r="H3620" t="str">
        <f t="shared" si="1052"/>
        <v>0.000587101011682055-1.8834573943214i</v>
      </c>
      <c r="I3620" t="str">
        <f t="shared" si="1053"/>
        <v>-0.0166997876622241-0.0304309971928129i</v>
      </c>
      <c r="K3620" t="str">
        <f t="shared" si="1054"/>
        <v>0.000827506073415027-0.000738877184888347i</v>
      </c>
      <c r="L3620" t="str">
        <f t="shared" si="1055"/>
        <v>0.000833333333333333-0.00103780732067569i</v>
      </c>
      <c r="M3620" t="str">
        <f t="shared" si="1056"/>
        <v>0.005-0.000365174982355403i</v>
      </c>
      <c r="N3620">
        <f t="shared" si="1057"/>
        <v>25.043757149182824</v>
      </c>
      <c r="O3620">
        <f t="shared" si="1058"/>
        <v>51.925055560766033</v>
      </c>
      <c r="P3620" s="3">
        <f t="shared" si="1059"/>
        <v>-51.925055560766033</v>
      </c>
      <c r="Q3620" s="3">
        <f t="shared" si="1060"/>
        <v>154.95624285081718</v>
      </c>
      <c r="R3620">
        <f t="shared" si="1061"/>
        <v>-25.043757149182824</v>
      </c>
      <c r="S3620">
        <f t="shared" si="1062"/>
        <v>776.88413636064809</v>
      </c>
      <c r="T3620">
        <f t="shared" si="1045"/>
        <v>-51.925055560766033</v>
      </c>
    </row>
    <row r="3621" spans="1:20" x14ac:dyDescent="0.25">
      <c r="A3621">
        <f t="shared" si="1046"/>
        <v>4899855.9575277828</v>
      </c>
      <c r="B3621">
        <f t="shared" si="1063"/>
        <v>779836.29607881862</v>
      </c>
      <c r="C3621" t="str">
        <f t="shared" si="1047"/>
        <v>-0.00227347329948078+0.00106793834501325i</v>
      </c>
      <c r="D3621" t="str">
        <f t="shared" si="1048"/>
        <v>1.61859947356148-1.75529407301215i</v>
      </c>
      <c r="E3621" t="str">
        <f t="shared" si="1049"/>
        <v>-3.35070780270172-6.82404333738177i</v>
      </c>
      <c r="F3621" t="str">
        <f t="shared" si="1050"/>
        <v>2.38270507724407-1.3123151988775i</v>
      </c>
      <c r="G3621" t="str">
        <f t="shared" si="1051"/>
        <v>0.818824345430627-0.385163649324196i</v>
      </c>
      <c r="H3621" t="str">
        <f t="shared" si="1052"/>
        <v>0.000582084822648827-1.87632354453619i</v>
      </c>
      <c r="I3621" t="str">
        <f t="shared" si="1053"/>
        <v>-0.016661800830914-0.0302742197604867i</v>
      </c>
      <c r="K3621" t="str">
        <f t="shared" si="1054"/>
        <v>0.000826686378405596-0.00073627732692951i</v>
      </c>
      <c r="L3621" t="str">
        <f t="shared" si="1055"/>
        <v>0.000833333333333333-0.00103387858206385i</v>
      </c>
      <c r="M3621" t="str">
        <f t="shared" si="1056"/>
        <v>0.005-0.000363792570587171i</v>
      </c>
      <c r="N3621">
        <f t="shared" si="1057"/>
        <v>25.161259734547372</v>
      </c>
      <c r="O3621">
        <f t="shared" si="1058"/>
        <v>52.00027553428729</v>
      </c>
      <c r="P3621" s="3">
        <f t="shared" si="1059"/>
        <v>-52.00027553428729</v>
      </c>
      <c r="Q3621" s="3">
        <f t="shared" si="1060"/>
        <v>154.83874026545263</v>
      </c>
      <c r="R3621">
        <f t="shared" si="1061"/>
        <v>-25.161259734547372</v>
      </c>
      <c r="S3621">
        <f t="shared" si="1062"/>
        <v>779.83629607881858</v>
      </c>
      <c r="T3621">
        <f t="shared" si="1045"/>
        <v>-52.00027553428729</v>
      </c>
    </row>
    <row r="3622" spans="1:20" x14ac:dyDescent="0.25">
      <c r="A3622">
        <f t="shared" si="1046"/>
        <v>4918475.4101663884</v>
      </c>
      <c r="B3622">
        <f t="shared" si="1063"/>
        <v>782799.67400391819</v>
      </c>
      <c r="C3622" t="str">
        <f t="shared" si="1047"/>
        <v>-0.00225168107531258+0.00106334336598336i</v>
      </c>
      <c r="D3622" t="str">
        <f t="shared" si="1048"/>
        <v>1.61203696438952-1.75474866560303i</v>
      </c>
      <c r="E3622" t="str">
        <f t="shared" si="1049"/>
        <v>-3.3453755122585-6.78840377316798i</v>
      </c>
      <c r="F3622" t="str">
        <f t="shared" si="1050"/>
        <v>2.37942254213693-1.31429924525907i</v>
      </c>
      <c r="G3622" t="str">
        <f t="shared" si="1051"/>
        <v>0.817696291570276-0.386094633894974i</v>
      </c>
      <c r="H3622" t="str">
        <f t="shared" si="1052"/>
        <v>0.000577114796498691-1.86921674185658i</v>
      </c>
      <c r="I3622" t="str">
        <f t="shared" si="1053"/>
        <v>-0.0166238588409062-0.0301179934410113i</v>
      </c>
      <c r="K3622" t="str">
        <f t="shared" si="1054"/>
        <v>0.000825872200741751-0.000733685242020548i</v>
      </c>
      <c r="L3622" t="str">
        <f t="shared" si="1055"/>
        <v>0.000833333333333333-0.00102996471614251i</v>
      </c>
      <c r="M3622" t="str">
        <f t="shared" si="1056"/>
        <v>0.005-0.000362415392097203i</v>
      </c>
      <c r="N3622">
        <f t="shared" si="1057"/>
        <v>25.278752647982571</v>
      </c>
      <c r="O3622">
        <f t="shared" si="1058"/>
        <v>52.075546028799224</v>
      </c>
      <c r="P3622" s="3">
        <f t="shared" si="1059"/>
        <v>-52.075546028799224</v>
      </c>
      <c r="Q3622" s="3">
        <f t="shared" si="1060"/>
        <v>154.72124735201743</v>
      </c>
      <c r="R3622">
        <f t="shared" si="1061"/>
        <v>-25.278752647982571</v>
      </c>
      <c r="S3622">
        <f t="shared" si="1062"/>
        <v>782.7996740039182</v>
      </c>
      <c r="T3622">
        <f t="shared" si="1045"/>
        <v>-52.075546028799224</v>
      </c>
    </row>
    <row r="3623" spans="1:20" x14ac:dyDescent="0.25">
      <c r="A3623">
        <f t="shared" si="1046"/>
        <v>4937165.616725021</v>
      </c>
      <c r="B3623">
        <f t="shared" si="1063"/>
        <v>785774.3127651331</v>
      </c>
      <c r="C3623" t="str">
        <f t="shared" si="1047"/>
        <v>-0.00223007348567225+0.00105873719899099i</v>
      </c>
      <c r="D3623" t="str">
        <f t="shared" si="1048"/>
        <v>1.60547809029046-1.75417886689986i</v>
      </c>
      <c r="E3623" t="str">
        <f t="shared" si="1049"/>
        <v>-3.34002657902105-6.75289232725575i</v>
      </c>
      <c r="F3623" t="str">
        <f t="shared" si="1050"/>
        <v>2.37612414761908-1.3162829242794i</v>
      </c>
      <c r="G3623" t="str">
        <f t="shared" si="1051"/>
        <v>0.816562787571884-0.387024548994916i</v>
      </c>
      <c r="H3623" t="str">
        <f t="shared" si="1052"/>
        <v>0.000572190470073825-1.86213688346213i</v>
      </c>
      <c r="I3623" t="str">
        <f t="shared" si="1053"/>
        <v>-0.0165859605181878-0.0299623168040839i</v>
      </c>
      <c r="K3623" t="str">
        <f t="shared" si="1054"/>
        <v>0.000825063508091694-0.00073110092128839i</v>
      </c>
      <c r="L3623" t="str">
        <f t="shared" si="1055"/>
        <v>0.000833333333333333-0.00102606566660939i</v>
      </c>
      <c r="M3623" t="str">
        <f t="shared" si="1056"/>
        <v>0.005-0.00036104342707432i</v>
      </c>
      <c r="N3623">
        <f t="shared" si="1057"/>
        <v>25.396235641112753</v>
      </c>
      <c r="O3623">
        <f t="shared" si="1058"/>
        <v>52.150867030046903</v>
      </c>
      <c r="P3623" s="3">
        <f t="shared" si="1059"/>
        <v>-52.150867030046903</v>
      </c>
      <c r="Q3623" s="3">
        <f t="shared" si="1060"/>
        <v>154.60376435888725</v>
      </c>
      <c r="R3623">
        <f t="shared" si="1061"/>
        <v>-25.396235641112753</v>
      </c>
      <c r="S3623">
        <f t="shared" si="1062"/>
        <v>785.77431276513312</v>
      </c>
      <c r="T3623">
        <f t="shared" si="1045"/>
        <v>-52.150867030046903</v>
      </c>
    </row>
    <row r="3624" spans="1:20" x14ac:dyDescent="0.25">
      <c r="A3624">
        <f t="shared" si="1046"/>
        <v>4955926.846068576</v>
      </c>
      <c r="B3624">
        <f t="shared" si="1063"/>
        <v>788760.25515364064</v>
      </c>
      <c r="C3624" t="str">
        <f t="shared" si="1047"/>
        <v>-0.00220864921540116+0.00105412036919731i</v>
      </c>
      <c r="D3624" t="str">
        <f t="shared" si="1048"/>
        <v>1.59892303678658-1.75358471100366i</v>
      </c>
      <c r="E3624" t="str">
        <f t="shared" si="1049"/>
        <v>-3.33466094278114-6.71750864952693i</v>
      </c>
      <c r="F3624" t="str">
        <f t="shared" si="1050"/>
        <v>2.37280987406137-1.3182661248743i</v>
      </c>
      <c r="G3624" t="str">
        <f t="shared" si="1051"/>
        <v>0.815423826689822-0.387953360027142i</v>
      </c>
      <c r="H3624" t="str">
        <f t="shared" si="1052"/>
        <v>0.000567311385228658-1.85508386692583i</v>
      </c>
      <c r="I3624" t="str">
        <f t="shared" si="1053"/>
        <v>-0.0165481047009796-0.0298071884305087i</v>
      </c>
      <c r="K3624" t="str">
        <f t="shared" si="1054"/>
        <v>0.000824260268244357-0.000728524355709797i</v>
      </c>
      <c r="L3624" t="str">
        <f t="shared" si="1055"/>
        <v>0.000833333333333333-0.00102218137737536i</v>
      </c>
      <c r="M3624" t="str">
        <f t="shared" si="1056"/>
        <v>0.005-0.000359676655782347i</v>
      </c>
      <c r="N3624">
        <f t="shared" si="1057"/>
        <v>25.513708467097928</v>
      </c>
      <c r="O3624">
        <f t="shared" si="1058"/>
        <v>52.226238524050515</v>
      </c>
      <c r="P3624" s="3">
        <f t="shared" si="1059"/>
        <v>-52.226238524050515</v>
      </c>
      <c r="Q3624" s="3">
        <f t="shared" si="1060"/>
        <v>154.48629153290207</v>
      </c>
      <c r="R3624">
        <f t="shared" si="1061"/>
        <v>-25.513708467097928</v>
      </c>
      <c r="S3624">
        <f t="shared" si="1062"/>
        <v>788.76025515364063</v>
      </c>
      <c r="T3624">
        <f t="shared" si="1045"/>
        <v>-52.226238524050515</v>
      </c>
    </row>
    <row r="3625" spans="1:20" x14ac:dyDescent="0.25">
      <c r="A3625">
        <f t="shared" si="1046"/>
        <v>4974759.3680836372</v>
      </c>
      <c r="B3625">
        <f t="shared" si="1063"/>
        <v>791757.54412322445</v>
      </c>
      <c r="C3625" t="str">
        <f t="shared" si="1047"/>
        <v>-0.00218740695618532+0.00104949339491599i</v>
      </c>
      <c r="D3625" t="str">
        <f t="shared" si="1048"/>
        <v>1.59237198896443-1.75296623375469i</v>
      </c>
      <c r="E3625" t="str">
        <f t="shared" si="1049"/>
        <v>-3.32927854464936-6.68225239274311i</v>
      </c>
      <c r="F3625" t="str">
        <f t="shared" si="1050"/>
        <v>2.36947970256326-1.3202487354672i</v>
      </c>
      <c r="G3625" t="str">
        <f t="shared" si="1051"/>
        <v>0.814279402428861-0.38888103220517i</v>
      </c>
      <c r="H3625" t="str">
        <f t="shared" si="1052"/>
        <v>0.000562477088773519-1.84805759021275i</v>
      </c>
      <c r="I3625" t="str">
        <f t="shared" si="1053"/>
        <v>-0.0165102902397309-0.0296526069121416i</v>
      </c>
      <c r="K3625" t="str">
        <f t="shared" si="1054"/>
        <v>0.000823462449109983-0.000725955536113188i</v>
      </c>
      <c r="L3625" t="str">
        <f t="shared" si="1055"/>
        <v>0.000833333333333333-0.00101831179256362i</v>
      </c>
      <c r="M3625" t="str">
        <f t="shared" si="1056"/>
        <v>0.005-0.00035831505855982i</v>
      </c>
      <c r="N3625">
        <f t="shared" si="1057"/>
        <v>25.631170880595732</v>
      </c>
      <c r="O3625">
        <f t="shared" si="1058"/>
        <v>52.301660497109424</v>
      </c>
      <c r="P3625" s="3">
        <f t="shared" si="1059"/>
        <v>-52.301660497109424</v>
      </c>
      <c r="Q3625" s="3">
        <f t="shared" si="1060"/>
        <v>154.36882911940427</v>
      </c>
      <c r="R3625">
        <f t="shared" si="1061"/>
        <v>-25.631170880595732</v>
      </c>
      <c r="S3625">
        <f t="shared" si="1062"/>
        <v>791.75754412322442</v>
      </c>
      <c r="T3625">
        <f t="shared" si="1045"/>
        <v>-52.301660497109424</v>
      </c>
    </row>
    <row r="3626" spans="1:20" x14ac:dyDescent="0.25">
      <c r="A3626">
        <f t="shared" si="1046"/>
        <v>4993663.4536823547</v>
      </c>
      <c r="B3626">
        <f t="shared" si="1063"/>
        <v>794766.2227908927</v>
      </c>
      <c r="C3626" t="str">
        <f t="shared" si="1047"/>
        <v>-0.00216634540654486+0.00104485678766668i</v>
      </c>
      <c r="D3626" t="str">
        <f t="shared" si="1048"/>
        <v>1.58582513145405-1.75232347272598i</v>
      </c>
      <c r="E3626" t="str">
        <f t="shared" si="1049"/>
        <v>-3.32387932706506-6.64712321252673i</v>
      </c>
      <c r="F3626" t="str">
        <f t="shared" si="1050"/>
        <v>2.36613361496162-1.3222306439736i</v>
      </c>
      <c r="G3626" t="str">
        <f t="shared" si="1051"/>
        <v>0.813129508547181-0.389807530554504i</v>
      </c>
      <c r="H3626" t="str">
        <f t="shared" si="1052"/>
        <v>0.000557687132418828-1.84105795167838i</v>
      </c>
      <c r="I3626" t="str">
        <f t="shared" si="1053"/>
        <v>-0.0164725159971108-0.0294985708518304i</v>
      </c>
      <c r="K3626" t="str">
        <f t="shared" si="1054"/>
        <v>0.000822670018720703-0.000723394453180486i</v>
      </c>
      <c r="L3626" t="str">
        <f t="shared" si="1055"/>
        <v>0.000833333333333333-0.00101445685650889i</v>
      </c>
      <c r="M3626" t="str">
        <f t="shared" si="1056"/>
        <v>0.005-0.000356958615819705i</v>
      </c>
      <c r="N3626">
        <f t="shared" si="1057"/>
        <v>25.748622637721013</v>
      </c>
      <c r="O3626">
        <f t="shared" si="1058"/>
        <v>52.377132935807602</v>
      </c>
      <c r="P3626" s="3">
        <f t="shared" si="1059"/>
        <v>-52.377132935807602</v>
      </c>
      <c r="Q3626" s="3">
        <f t="shared" si="1060"/>
        <v>154.25137736227899</v>
      </c>
      <c r="R3626">
        <f t="shared" si="1061"/>
        <v>-25.748622637721013</v>
      </c>
      <c r="S3626">
        <f t="shared" si="1062"/>
        <v>794.7662227908927</v>
      </c>
      <c r="T3626">
        <f t="shared" si="1045"/>
        <v>-52.377132935807602</v>
      </c>
    </row>
    <row r="3627" spans="1:20" x14ac:dyDescent="0.25">
      <c r="A3627">
        <f t="shared" si="1046"/>
        <v>5012639.3748063473</v>
      </c>
      <c r="B3627">
        <f t="shared" si="1063"/>
        <v>797786.33443749812</v>
      </c>
      <c r="C3627" t="str">
        <f t="shared" si="1047"/>
        <v>-0.00214546327182361+0.00104021105222858i</v>
      </c>
      <c r="D3627" t="str">
        <f t="shared" si="1048"/>
        <v>1.57928264840841-1.75165646721665i</v>
      </c>
      <c r="E3627" t="str">
        <f t="shared" si="1049"/>
        <v>-3.31846323380695-6.61212076734252i</v>
      </c>
      <c r="F3627" t="str">
        <f t="shared" si="1050"/>
        <v>2.36277159383948-1.32421173780565i</v>
      </c>
      <c r="G3627" t="str">
        <f t="shared" si="1051"/>
        <v>0.81197413905939-0.390732819914264i</v>
      </c>
      <c r="H3627" t="str">
        <f t="shared" si="1052"/>
        <v>0.000552941072719952-1.83408485006718i</v>
      </c>
      <c r="I3627" t="str">
        <f t="shared" si="1053"/>
        <v>-0.016434780848002-0.0293450788633575i</v>
      </c>
      <c r="K3627" t="str">
        <f t="shared" si="1054"/>
        <v>0.000821882945231104-0.00072084109744895i</v>
      </c>
      <c r="L3627" t="str">
        <f t="shared" si="1055"/>
        <v>0.000833333333333333-0.00101061651375661i</v>
      </c>
      <c r="M3627" t="str">
        <f t="shared" si="1056"/>
        <v>0.005-0.000355607308049118i</v>
      </c>
      <c r="N3627">
        <f t="shared" si="1057"/>
        <v>25.866063496006859</v>
      </c>
      <c r="O3627">
        <f t="shared" si="1058"/>
        <v>52.4526558270178</v>
      </c>
      <c r="P3627" s="3">
        <f t="shared" si="1059"/>
        <v>-52.4526558270178</v>
      </c>
      <c r="Q3627" s="3">
        <f t="shared" si="1060"/>
        <v>154.13393650399314</v>
      </c>
      <c r="R3627">
        <f t="shared" si="1061"/>
        <v>-25.866063496006859</v>
      </c>
      <c r="S3627">
        <f t="shared" si="1062"/>
        <v>797.78633443749811</v>
      </c>
      <c r="T3627">
        <f t="shared" si="1045"/>
        <v>-52.4526558270178</v>
      </c>
    </row>
    <row r="3628" spans="1:20" x14ac:dyDescent="0.25">
      <c r="A3628">
        <f t="shared" si="1046"/>
        <v>5031687.404430612</v>
      </c>
      <c r="B3628">
        <f t="shared" si="1063"/>
        <v>800817.92250836059</v>
      </c>
      <c r="C3628" t="str">
        <f t="shared" si="1047"/>
        <v>-0.00212475926417837+0.00103555668669396i</v>
      </c>
      <c r="D3628" t="str">
        <f t="shared" si="1048"/>
        <v>1.57274472348294-1.75096525824491i</v>
      </c>
      <c r="E3628" t="str">
        <f t="shared" si="1049"/>
        <v>-3.3130302100036-6.57724471847872i</v>
      </c>
      <c r="F3628" t="str">
        <f t="shared" si="1050"/>
        <v>2.35939362253482-1.32619190387695i</v>
      </c>
      <c r="G3628" t="str">
        <f t="shared" si="1051"/>
        <v>0.810813288239523-0.391656864938859i</v>
      </c>
      <c r="H3628" t="str">
        <f t="shared" si="1052"/>
        <v>0.000548238471022658-1.82713818451105i</v>
      </c>
      <c r="I3628" t="str">
        <f t="shared" si="1053"/>
        <v>-0.0163970836794959-0.0291921295713801i</v>
      </c>
      <c r="K3628" t="str">
        <f t="shared" si="1054"/>
        <v>0.000821101196918754-0.000718295459313016i</v>
      </c>
      <c r="L3628" t="str">
        <f t="shared" si="1055"/>
        <v>0.000833333333333333-0.00100679070906218i</v>
      </c>
      <c r="M3628" t="str">
        <f t="shared" si="1056"/>
        <v>0.005-0.000354261115809044i</v>
      </c>
      <c r="N3628">
        <f t="shared" si="1057"/>
        <v>25.983493214366518</v>
      </c>
      <c r="O3628">
        <f t="shared" si="1058"/>
        <v>52.528229157905848</v>
      </c>
      <c r="P3628" s="3">
        <f t="shared" si="1059"/>
        <v>-52.528229157905848</v>
      </c>
      <c r="Q3628" s="3">
        <f t="shared" si="1060"/>
        <v>154.01650678563348</v>
      </c>
      <c r="R3628">
        <f t="shared" si="1061"/>
        <v>-25.983493214366518</v>
      </c>
      <c r="S3628">
        <f t="shared" si="1062"/>
        <v>800.81792250836054</v>
      </c>
      <c r="T3628">
        <f t="shared" ref="T3628:T3691" si="1064">P3628</f>
        <v>-52.528229157905848</v>
      </c>
    </row>
    <row r="3629" spans="1:20" x14ac:dyDescent="0.25">
      <c r="A3629">
        <f t="shared" ref="A3629:A3692" si="1065">2*PI()*B3629</f>
        <v>5050807.816567448</v>
      </c>
      <c r="B3629">
        <f t="shared" si="1063"/>
        <v>803861.03061389236</v>
      </c>
      <c r="C3629" t="str">
        <f t="shared" ref="C3629:C3692" si="1066">IMPRODUCT(D3629,E3629,$C$40,,K3629,$C$41)</f>
        <v>-0.00210423210256787+0.00103089418252116i</v>
      </c>
      <c r="D3629" t="str">
        <f t="shared" ref="D3629:D3692" si="1067">IMDIV(IMPRODUCT($C$37,$C$38,COMPLEX(1,A3629/$C$38)),IMSUM(-1*A3629*A3629/$C$39,COMPLEX(0,1*A3629)))</f>
        <v>1.56621153981518-1.75024988854072i</v>
      </c>
      <c r="E3629" t="str">
        <f t="shared" ref="E3629:E3692" si="1068">IMDIV(IMPRODUCT(IMSUM(F3629,G3629),$C$29,H3629),IMSUM(1,I3629))</f>
        <v>-3.30758020214361-6.54249473002813i</v>
      </c>
      <c r="F3629" t="str">
        <f t="shared" ref="F3629:F3692" si="1069">IMDIV(IMPRODUCT($C$14,$C$15,COMPLEX(1,A3629/$C$15)),IMSUM(-1*A3629*A3629/$C$16,COMPLEX(0,A3629)))</f>
        <v>2.35599968514927-1.32817102860734i</v>
      </c>
      <c r="G3629" t="str">
        <f t="shared" ref="G3629:G3692" si="1070">IMDIV(1,COMPLEX(1,A3629*$C$9*$C$10))</f>
        <v>0.809646950624054-0.392579630099709i</v>
      </c>
      <c r="H3629" t="str">
        <f t="shared" ref="H3629:H3692" si="1071">IMDIV($C$3,IMSUM(K3629,COMPLEX(0,$C$28*A3629)))</f>
        <v>0.000543578893409166-1.82021785452784i</v>
      </c>
      <c r="I3629" t="str">
        <f t="shared" ref="I3629:I3692" si="1072">IMPRODUCT(F3629,$C$29,H3629,$C$31)</f>
        <v>-0.0163594233908857-0.0290397216113706i</v>
      </c>
      <c r="K3629" t="str">
        <f t="shared" ref="K3629:K3692" si="1073">IF($C$26&lt;=0,IMDIV(1,IMSUM(IMDIV(1,L3629),1/$C$18)),IMDIV(1,IMSUM(IMDIV(1,L3629),1/$C$18,IMDIV(1,M3629))))</f>
        <v>0.000820324742184713-0.000715757529026063i</v>
      </c>
      <c r="L3629" t="str">
        <f t="shared" ref="L3629:L3692" si="1074">IMSUM($C$21/$C$22,IMDIV(1,COMPLEX(0,$C$20*$C$22*A3629)))</f>
        <v>0.000833333333333333-0.00100297938739009i</v>
      </c>
      <c r="M3629" t="str">
        <f t="shared" ref="M3629:M3692" si="1075">IMSUM($C$25/$C$26,IMDIV(1,COMPLEX(0,$C$24*$C$26*A3629)))</f>
        <v>0.005-0.000352920019734054i</v>
      </c>
      <c r="N3629">
        <f t="shared" ref="N3629:N3692" si="1076">ABS(R3629)</f>
        <v>26.100911553047837</v>
      </c>
      <c r="O3629">
        <f t="shared" ref="O3629:O3692" si="1077">ABS(P3629)</f>
        <v>52.603852915935732</v>
      </c>
      <c r="P3629" s="3">
        <f t="shared" ref="P3629:P3692" si="1078">20*LOG10(IMABS(C3629))</f>
        <v>-52.603852915935732</v>
      </c>
      <c r="Q3629" s="3">
        <f t="shared" ref="Q3629:Q3692" si="1079">IMARGUMENT(C3629)*180/PI()</f>
        <v>153.89908844695216</v>
      </c>
      <c r="R3629">
        <f t="shared" ref="R3629:R3692" si="1080">IF(Q3629&lt;0,Q3629+180,Q3629-180)</f>
        <v>-26.100911553047837</v>
      </c>
      <c r="S3629">
        <f t="shared" ref="S3629:S3692" si="1081">B3629/1000</f>
        <v>803.86103061389235</v>
      </c>
      <c r="T3629">
        <f t="shared" si="1064"/>
        <v>-52.603852915935732</v>
      </c>
    </row>
    <row r="3630" spans="1:20" x14ac:dyDescent="0.25">
      <c r="A3630">
        <f t="shared" si="1065"/>
        <v>5070000.8862704048</v>
      </c>
      <c r="B3630">
        <f t="shared" ref="B3630:B3693" si="1082">B3629*(1+B$42)</f>
        <v>806915.70253022516</v>
      </c>
      <c r="C3630" t="str">
        <f t="shared" si="1066"/>
        <v>-0.00208388051274166+0.00102622402458799i</v>
      </c>
      <c r="D3630" t="str">
        <f t="shared" si="1067"/>
        <v>1.5596832800045-1.74951040253821i</v>
      </c>
      <c r="E3630" t="str">
        <f t="shared" si="1068"/>
        <v>-3.30211315808603-6.50787046886896i</v>
      </c>
      <c r="F3630" t="str">
        <f t="shared" si="1069"/>
        <v>2.35258976655685-1.3301489979279i</v>
      </c>
      <c r="G3630" t="str">
        <f t="shared" si="1070"/>
        <v>0.808475121014893-0.393501079687016i</v>
      </c>
      <c r="H3630" t="str">
        <f t="shared" si="1071"/>
        <v>0.000538961910644797-1.81332376001982i</v>
      </c>
      <c r="I3630" t="str">
        <f t="shared" si="1072"/>
        <v>-0.016321798893661-0.028887853629555i</v>
      </c>
      <c r="K3630" t="str">
        <f t="shared" si="1073"/>
        <v>0.000819553549554052-0.000713227296702275i</v>
      </c>
      <c r="L3630" t="str">
        <f t="shared" si="1074"/>
        <v>0.000833333333333333-0.000999182493913221i</v>
      </c>
      <c r="M3630" t="str">
        <f t="shared" si="1075"/>
        <v>0.005-0.000351584000532032i</v>
      </c>
      <c r="N3630">
        <f t="shared" si="1076"/>
        <v>26.218318273596481</v>
      </c>
      <c r="O3630">
        <f t="shared" si="1077"/>
        <v>52.679527088873463</v>
      </c>
      <c r="P3630" s="3">
        <f t="shared" si="1078"/>
        <v>-52.679527088873463</v>
      </c>
      <c r="Q3630" s="3">
        <f t="shared" si="1079"/>
        <v>153.78168172640352</v>
      </c>
      <c r="R3630">
        <f t="shared" si="1080"/>
        <v>-26.218318273596481</v>
      </c>
      <c r="S3630">
        <f t="shared" si="1081"/>
        <v>806.91570253022519</v>
      </c>
      <c r="T3630">
        <f t="shared" si="1064"/>
        <v>-52.679527088873463</v>
      </c>
    </row>
    <row r="3631" spans="1:20" x14ac:dyDescent="0.25">
      <c r="A3631">
        <f t="shared" si="1065"/>
        <v>5089266.8896382321</v>
      </c>
      <c r="B3631">
        <f t="shared" si="1082"/>
        <v>809981.98219984001</v>
      </c>
      <c r="C3631" t="str">
        <f t="shared" si="1066"/>
        <v>-0.00206370322722874+0.00102154669124457i</v>
      </c>
      <c r="D3631" t="str">
        <f t="shared" si="1067"/>
        <v>1.55316012609207-1.74874684636784i</v>
      </c>
      <c r="E3631" t="str">
        <f t="shared" si="1068"/>
        <v>-3.29662902707073-6.47337160464594i</v>
      </c>
      <c r="F3631" t="str">
        <f t="shared" si="1069"/>
        <v>2.3491638524127-1.3321256972861i</v>
      </c>
      <c r="G3631" t="str">
        <f t="shared" si="1070"/>
        <v>0.807297794482382-0.394421177811567i</v>
      </c>
      <c r="H3631" t="str">
        <f t="shared" si="1071"/>
        <v>0.000534387098125227-1.80645580127224i</v>
      </c>
      <c r="I3631" t="str">
        <f t="shared" si="1072"/>
        <v>-0.0162842091115035-0.0287365242828532i</v>
      </c>
      <c r="K3631" t="str">
        <f t="shared" si="1073"/>
        <v>0.000818787587676306-0.000710704752318382i</v>
      </c>
      <c r="L3631" t="str">
        <f t="shared" si="1074"/>
        <v>0.000833333333333333-0.000995399974011975i</v>
      </c>
      <c r="M3631" t="str">
        <f t="shared" si="1075"/>
        <v>0.005-0.000350253038983894i</v>
      </c>
      <c r="N3631">
        <f t="shared" si="1076"/>
        <v>26.335713138809751</v>
      </c>
      <c r="O3631">
        <f t="shared" si="1077"/>
        <v>52.755251664791658</v>
      </c>
      <c r="P3631" s="3">
        <f t="shared" si="1078"/>
        <v>-52.755251664791658</v>
      </c>
      <c r="Q3631" s="3">
        <f t="shared" si="1079"/>
        <v>153.66428686119025</v>
      </c>
      <c r="R3631">
        <f t="shared" si="1080"/>
        <v>-26.335713138809751</v>
      </c>
      <c r="S3631">
        <f t="shared" si="1081"/>
        <v>809.98198219983999</v>
      </c>
      <c r="T3631">
        <f t="shared" si="1064"/>
        <v>-52.755251664791658</v>
      </c>
    </row>
    <row r="3632" spans="1:20" x14ac:dyDescent="0.25">
      <c r="A3632">
        <f t="shared" si="1065"/>
        <v>5108606.1038188571</v>
      </c>
      <c r="B3632">
        <f t="shared" si="1082"/>
        <v>813059.91373219946</v>
      </c>
      <c r="C3632" t="str">
        <f t="shared" si="1066"/>
        <v>-0.00204369898532597+0.00101686265436631i</v>
      </c>
      <c r="D3632" t="str">
        <f t="shared" si="1067"/>
        <v>1.54664225954084-1.74795926784822i</v>
      </c>
      <c r="E3632" t="str">
        <f t="shared" si="1068"/>
        <v>-3.29112775972866-6.43899780975083i</v>
      </c>
      <c r="F3632" t="str">
        <f t="shared" si="1069"/>
        <v>2.34572192916175-1.33410101165107i</v>
      </c>
      <c r="G3632" t="str">
        <f t="shared" si="1070"/>
        <v>0.806114966368286-0.3953398884066i</v>
      </c>
      <c r="H3632" t="str">
        <f t="shared" si="1071"/>
        <v>0.000529854035824303-1.79961387895179i</v>
      </c>
      <c r="I3632" t="str">
        <f t="shared" si="1072"/>
        <v>-0.016246652980282-0.0285857322388154i</v>
      </c>
      <c r="K3632" t="str">
        <f t="shared" si="1073"/>
        <v>0.000818026825325949-0.000708189885715473i</v>
      </c>
      <c r="L3632" t="str">
        <f t="shared" si="1074"/>
        <v>0.000833333333333333-0.000991631773273541i</v>
      </c>
      <c r="M3632" t="str">
        <f t="shared" si="1075"/>
        <v>0.005-0.000348927115943309i</v>
      </c>
      <c r="N3632">
        <f t="shared" si="1076"/>
        <v>26.453095912695886</v>
      </c>
      <c r="O3632">
        <f t="shared" si="1077"/>
        <v>52.831026632073673</v>
      </c>
      <c r="P3632" s="3">
        <f t="shared" si="1078"/>
        <v>-52.831026632073673</v>
      </c>
      <c r="Q3632" s="3">
        <f t="shared" si="1079"/>
        <v>153.54690408730411</v>
      </c>
      <c r="R3632">
        <f t="shared" si="1080"/>
        <v>-26.453095912695886</v>
      </c>
      <c r="S3632">
        <f t="shared" si="1081"/>
        <v>813.05991373219945</v>
      </c>
      <c r="T3632">
        <f t="shared" si="1064"/>
        <v>-52.831026632073673</v>
      </c>
    </row>
    <row r="3633" spans="1:20" x14ac:dyDescent="0.25">
      <c r="A3633">
        <f t="shared" si="1065"/>
        <v>5128018.8070133692</v>
      </c>
      <c r="B3633">
        <f t="shared" si="1082"/>
        <v>816149.54140438186</v>
      </c>
      <c r="C3633" t="str">
        <f t="shared" si="1066"/>
        <v>-0.00202386653308634+0.0010121723794066i</v>
      </c>
      <c r="D3633" t="str">
        <f t="shared" si="1067"/>
        <v>1.54012986121573-1.7471477164777i</v>
      </c>
      <c r="E3633" t="str">
        <f t="shared" si="1068"/>
        <v>-3.2856093080921-6.40474875930334i</v>
      </c>
      <c r="F3633" t="str">
        <f t="shared" si="1069"/>
        <v>2.34226398404752-1.33607482551897i</v>
      </c>
      <c r="G3633" t="str">
        <f t="shared" si="1070"/>
        <v>0.804926632288775-0.396257175229706i</v>
      </c>
      <c r="H3633" t="str">
        <f t="shared" si="1071"/>
        <v>0.000525362308242457-1.79279789410514i</v>
      </c>
      <c r="I3633" t="str">
        <f t="shared" si="1072"/>
        <v>-0.0162091294480479-0.0284354761755615i</v>
      </c>
      <c r="K3633" t="str">
        <f t="shared" si="1073"/>
        <v>0.000817271231402825-0.000705682686600748i</v>
      </c>
      <c r="L3633" t="str">
        <f t="shared" si="1074"/>
        <v>0.000833333333333333-0.000987877837491072i</v>
      </c>
      <c r="M3633" t="str">
        <f t="shared" si="1075"/>
        <v>0.005-0.000347606212336431i</v>
      </c>
      <c r="N3633">
        <f t="shared" si="1076"/>
        <v>26.5704663604281</v>
      </c>
      <c r="O3633">
        <f t="shared" si="1077"/>
        <v>52.906851979417731</v>
      </c>
      <c r="P3633" s="3">
        <f t="shared" si="1078"/>
        <v>-52.906851979417731</v>
      </c>
      <c r="Q3633" s="3">
        <f t="shared" si="1079"/>
        <v>153.4295336395719</v>
      </c>
      <c r="R3633">
        <f t="shared" si="1080"/>
        <v>-26.5704663604281</v>
      </c>
      <c r="S3633">
        <f t="shared" si="1081"/>
        <v>816.14954140438181</v>
      </c>
      <c r="T3633">
        <f t="shared" si="1064"/>
        <v>-52.906851979417731</v>
      </c>
    </row>
    <row r="3634" spans="1:20" x14ac:dyDescent="0.25">
      <c r="A3634">
        <f t="shared" si="1065"/>
        <v>5147505.2784800204</v>
      </c>
      <c r="B3634">
        <f t="shared" si="1082"/>
        <v>819250.90966171853</v>
      </c>
      <c r="C3634" t="str">
        <f t="shared" si="1066"/>
        <v>-0.00200420462330684+0.00100747632544945i</v>
      </c>
      <c r="D3634" t="str">
        <f t="shared" si="1067"/>
        <v>1.53362311136393-1.74631224342564i</v>
      </c>
      <c r="E3634" t="str">
        <f t="shared" si="1068"/>
        <v>-3.28007362560483-6.37062413113122i</v>
      </c>
      <c r="F3634" t="str">
        <f t="shared" si="1069"/>
        <v>2.33879000512055-1.33804702291851i</v>
      </c>
      <c r="G3634" t="str">
        <f t="shared" si="1070"/>
        <v>0.803732788137405-0.397173001864777i</v>
      </c>
      <c r="H3634" t="str">
        <f t="shared" si="1071"/>
        <v>0.000520911504355696-1.78600774815748i</v>
      </c>
      <c r="I3634" t="str">
        <f t="shared" si="1072"/>
        <v>-0.0161716374750312-0.0282857547817149i</v>
      </c>
      <c r="K3634" t="str">
        <f t="shared" si="1073"/>
        <v>0.000816520774932579-0.000703183144549306i</v>
      </c>
      <c r="L3634" t="str">
        <f t="shared" si="1074"/>
        <v>0.000833333333333333-0.000984138112662949i</v>
      </c>
      <c r="M3634" t="str">
        <f t="shared" si="1075"/>
        <v>0.005-0.000346290309161617i</v>
      </c>
      <c r="N3634">
        <f t="shared" si="1076"/>
        <v>26.687824248302661</v>
      </c>
      <c r="O3634">
        <f t="shared" si="1077"/>
        <v>52.982727695841376</v>
      </c>
      <c r="P3634" s="3">
        <f t="shared" si="1078"/>
        <v>-52.982727695841376</v>
      </c>
      <c r="Q3634" s="3">
        <f t="shared" si="1079"/>
        <v>153.31217575169734</v>
      </c>
      <c r="R3634">
        <f t="shared" si="1080"/>
        <v>-26.687824248302661</v>
      </c>
      <c r="S3634">
        <f t="shared" si="1081"/>
        <v>819.25090966171854</v>
      </c>
      <c r="T3634">
        <f t="shared" si="1064"/>
        <v>-52.982727695841376</v>
      </c>
    </row>
    <row r="3635" spans="1:20" x14ac:dyDescent="0.25">
      <c r="A3635">
        <f t="shared" si="1065"/>
        <v>5167065.7985382453</v>
      </c>
      <c r="B3635">
        <f t="shared" si="1082"/>
        <v>822364.06311843311</v>
      </c>
      <c r="C3635" t="str">
        <f t="shared" si="1066"/>
        <v>-0.00198471201551652+0.00100277494526197i</v>
      </c>
      <c r="D3635" t="str">
        <f t="shared" si="1067"/>
        <v>1.52712218959538-1.74545290152345i</v>
      </c>
      <c r="E3635" t="str">
        <f t="shared" si="1068"/>
        <v>-3.27452066713245-6.33662360575127i</v>
      </c>
      <c r="F3635" t="str">
        <f t="shared" si="1069"/>
        <v>2.33529998124732-1.34001748741668i</v>
      </c>
      <c r="G3635" t="str">
        <f t="shared" si="1070"/>
        <v>0.802533430088084-0.398087331724006i</v>
      </c>
      <c r="H3635" t="str">
        <f t="shared" si="1071"/>
        <v>0.000516501217565147-1.77924334291102i</v>
      </c>
      <c r="I3635" t="str">
        <f t="shared" si="1072"/>
        <v>-0.0161341760336368-0.0281365667563417i</v>
      </c>
      <c r="K3635" t="str">
        <f t="shared" si="1073"/>
        <v>0.000815775425067059-0.000700691249005879i</v>
      </c>
      <c r="L3635" t="str">
        <f t="shared" si="1074"/>
        <v>0.000833333333333333-0.000980412544991983i</v>
      </c>
      <c r="M3635" t="str">
        <f t="shared" si="1075"/>
        <v>0.005-0.000344979387489157i</v>
      </c>
      <c r="N3635">
        <f t="shared" si="1076"/>
        <v>26.805169343690665</v>
      </c>
      <c r="O3635">
        <f t="shared" si="1077"/>
        <v>53.058653770684721</v>
      </c>
      <c r="P3635" s="3">
        <f t="shared" si="1078"/>
        <v>-53.058653770684721</v>
      </c>
      <c r="Q3635" s="3">
        <f t="shared" si="1079"/>
        <v>153.19483065630934</v>
      </c>
      <c r="R3635">
        <f t="shared" si="1080"/>
        <v>-26.805169343690665</v>
      </c>
      <c r="S3635">
        <f t="shared" si="1081"/>
        <v>822.36406311843314</v>
      </c>
      <c r="T3635">
        <f t="shared" si="1064"/>
        <v>-53.058653770684721</v>
      </c>
    </row>
    <row r="3636" spans="1:20" x14ac:dyDescent="0.25">
      <c r="A3636">
        <f t="shared" si="1065"/>
        <v>5186700.6485726899</v>
      </c>
      <c r="B3636">
        <f t="shared" si="1082"/>
        <v>825489.04655828315</v>
      </c>
      <c r="C3636" t="str">
        <f t="shared" si="1066"/>
        <v>-0.00196538747596382+0.000998068685346658i</v>
      </c>
      <c r="D3636" t="str">
        <f t="shared" si="1067"/>
        <v>1.52062727486335-1.74456974525533i</v>
      </c>
      <c r="E3636" t="str">
        <f t="shared" si="1068"/>
        <v>-3.26895038897243-6.30274686634909i</v>
      </c>
      <c r="F3636" t="str">
        <f t="shared" si="1069"/>
        <v>2.3317939021186-1.34198610212448i</v>
      </c>
      <c r="G3636" t="str">
        <f t="shared" si="1070"/>
        <v>0.801328554598033-0.39900012804993i</v>
      </c>
      <c r="H3636" t="str">
        <f t="shared" si="1071"/>
        <v>0.000512131045647177-1.77250458054358i</v>
      </c>
      <c r="I3636" t="str">
        <f t="shared" si="1072"/>
        <v>-0.0160967441084413-0.0279879108088834i</v>
      </c>
      <c r="K3636" t="str">
        <f t="shared" si="1073"/>
        <v>0.000815035151084695-0.000698206989286572i</v>
      </c>
      <c r="L3636" t="str">
        <f t="shared" si="1074"/>
        <v>0.000833333333333333-0.000976701080884621i</v>
      </c>
      <c r="M3636" t="str">
        <f t="shared" si="1075"/>
        <v>0.005-0.000343673428461006i</v>
      </c>
      <c r="N3636">
        <f t="shared" si="1076"/>
        <v>26.922501414994429</v>
      </c>
      <c r="O3636">
        <f t="shared" si="1077"/>
        <v>53.134630193615322</v>
      </c>
      <c r="P3636" s="3">
        <f t="shared" si="1078"/>
        <v>-53.134630193615322</v>
      </c>
      <c r="Q3636" s="3">
        <f t="shared" si="1079"/>
        <v>153.07749858500557</v>
      </c>
      <c r="R3636">
        <f t="shared" si="1080"/>
        <v>-26.922501414994429</v>
      </c>
      <c r="S3636">
        <f t="shared" si="1081"/>
        <v>825.48904655828312</v>
      </c>
      <c r="T3636">
        <f t="shared" si="1064"/>
        <v>-53.134630193615322</v>
      </c>
    </row>
    <row r="3637" spans="1:20" x14ac:dyDescent="0.25">
      <c r="A3637">
        <f t="shared" si="1065"/>
        <v>5206410.1110372664</v>
      </c>
      <c r="B3637">
        <f t="shared" si="1082"/>
        <v>828625.90493520466</v>
      </c>
      <c r="C3637" t="str">
        <f t="shared" si="1066"/>
        <v>-0.00194622977760417+0.000993357985993652i</v>
      </c>
      <c r="D3637" t="str">
        <f t="shared" si="1067"/>
        <v>1.51413854544524-1.74366283074877i</v>
      </c>
      <c r="E3637" t="str">
        <f t="shared" si="1068"/>
        <v>-3.26336274886422-6.2689935987596i</v>
      </c>
      <c r="F3637" t="str">
        <f t="shared" si="1069"/>
        <v>2.32827175825828-1.34395274970291i</v>
      </c>
      <c r="G3637" t="str">
        <f t="shared" si="1070"/>
        <v>0.80011815841074-0.399911353917523i</v>
      </c>
      <c r="H3637" t="str">
        <f t="shared" si="1071"/>
        <v>0.00050780059070405-1.76579136360706i</v>
      </c>
      <c r="I3637" t="str">
        <f t="shared" si="1072"/>
        <v>-0.0160593406961889-0.0278397856590931i</v>
      </c>
      <c r="K3637" t="str">
        <f t="shared" si="1073"/>
        <v>0.000814299922390885-0.000695730354580611i</v>
      </c>
      <c r="L3637" t="str">
        <f t="shared" si="1074"/>
        <v>0.000833333333333333-0.000973003666950208i</v>
      </c>
      <c r="M3637" t="str">
        <f t="shared" si="1075"/>
        <v>0.005-0.000342372413290502i</v>
      </c>
      <c r="N3637">
        <f t="shared" si="1076"/>
        <v>27.039820231600231</v>
      </c>
      <c r="O3637">
        <f t="shared" si="1077"/>
        <v>53.210656954631247</v>
      </c>
      <c r="P3637" s="3">
        <f t="shared" si="1078"/>
        <v>-53.210656954631247</v>
      </c>
      <c r="Q3637" s="3">
        <f t="shared" si="1079"/>
        <v>152.96017976839977</v>
      </c>
      <c r="R3637">
        <f t="shared" si="1080"/>
        <v>-27.039820231600231</v>
      </c>
      <c r="S3637">
        <f t="shared" si="1081"/>
        <v>828.62590493520463</v>
      </c>
      <c r="T3637">
        <f t="shared" si="1064"/>
        <v>-53.210656954631247</v>
      </c>
    </row>
    <row r="3638" spans="1:20" x14ac:dyDescent="0.25">
      <c r="A3638">
        <f t="shared" si="1065"/>
        <v>5226194.4694592087</v>
      </c>
      <c r="B3638">
        <f t="shared" si="1082"/>
        <v>831774.68337395845</v>
      </c>
      <c r="C3638" t="str">
        <f t="shared" si="1066"/>
        <v>-0.00192723770008714+0.000988643281332741i</v>
      </c>
      <c r="D3638" t="str">
        <f t="shared" si="1067"/>
        <v>1.50765617892351-1.74273221576477i</v>
      </c>
      <c r="E3638" t="str">
        <f t="shared" si="1068"/>
        <v>-3.25775770599937-6.23536349144686i</v>
      </c>
      <c r="F3638" t="str">
        <f t="shared" si="1069"/>
        <v>2.32473354103175-1.34591731236904i</v>
      </c>
      <c r="G3638" t="str">
        <f t="shared" si="1070"/>
        <v>0.798902238558902-0.400820972236331i</v>
      </c>
      <c r="H3638" t="str">
        <f t="shared" si="1071"/>
        <v>0.000503509459115169-1.75910359502604i</v>
      </c>
      <c r="I3638" t="str">
        <f t="shared" si="1072"/>
        <v>-0.0160219648057893-0.0276921900369685i</v>
      </c>
      <c r="K3638" t="str">
        <f t="shared" si="1073"/>
        <v>0.000813569708518331-0.000693261333952052i</v>
      </c>
      <c r="L3638" t="str">
        <f t="shared" si="1074"/>
        <v>0.000833333333333333-0.000969320250000208i</v>
      </c>
      <c r="M3638" t="str">
        <f t="shared" si="1075"/>
        <v>0.005-0.000341076323262106i</v>
      </c>
      <c r="N3638">
        <f t="shared" si="1076"/>
        <v>27.157125563830817</v>
      </c>
      <c r="O3638">
        <f t="shared" si="1077"/>
        <v>53.286734044065078</v>
      </c>
      <c r="P3638" s="3">
        <f t="shared" si="1078"/>
        <v>-53.286734044065078</v>
      </c>
      <c r="Q3638" s="3">
        <f t="shared" si="1079"/>
        <v>152.84287443616918</v>
      </c>
      <c r="R3638">
        <f t="shared" si="1080"/>
        <v>-27.157125563830817</v>
      </c>
      <c r="S3638">
        <f t="shared" si="1081"/>
        <v>831.77468337395851</v>
      </c>
      <c r="T3638">
        <f t="shared" si="1064"/>
        <v>-53.286734044065078</v>
      </c>
    </row>
    <row r="3639" spans="1:20" x14ac:dyDescent="0.25">
      <c r="A3639">
        <f t="shared" si="1065"/>
        <v>5246054.0084431535</v>
      </c>
      <c r="B3639">
        <f t="shared" si="1082"/>
        <v>834935.42717077956</v>
      </c>
      <c r="C3639" t="str">
        <f t="shared" si="1066"/>
        <v>-0.00190841002974338+0.000983924999385218i</v>
      </c>
      <c r="D3639" t="str">
        <f t="shared" si="1067"/>
        <v>1.50118035216672-1.74177795968774i</v>
      </c>
      <c r="E3639" t="str">
        <f t="shared" si="1068"/>
        <v>-3.25213522103145-6.20185623548426i</v>
      </c>
      <c r="F3639" t="str">
        <f t="shared" si="1069"/>
        <v>2.32117924265456-1.34787967190223i</v>
      </c>
      <c r="G3639" t="str">
        <f t="shared" si="1070"/>
        <v>0.797680792367355-0.40172894575266i</v>
      </c>
      <c r="H3639" t="str">
        <f t="shared" si="1071"/>
        <v>0.00049925726148883-1.75244117809632i</v>
      </c>
      <c r="I3639" t="str">
        <f t="shared" si="1072"/>
        <v>-0.0159846154583148-0.0275451226826859i</v>
      </c>
      <c r="K3639" t="str">
        <f t="shared" si="1073"/>
        <v>0.000812844479127377-0.0006907999163415i</v>
      </c>
      <c r="L3639" t="str">
        <f t="shared" si="1074"/>
        <v>0.000833333333333333-0.000965650777047429i</v>
      </c>
      <c r="M3639" t="str">
        <f t="shared" si="1075"/>
        <v>0.005-0.000339785139731128i</v>
      </c>
      <c r="N3639">
        <f t="shared" si="1076"/>
        <v>27.274417182897452</v>
      </c>
      <c r="O3639">
        <f t="shared" si="1077"/>
        <v>53.362861452587829</v>
      </c>
      <c r="P3639" s="3">
        <f t="shared" si="1078"/>
        <v>-53.362861452587829</v>
      </c>
      <c r="Q3639" s="3">
        <f t="shared" si="1079"/>
        <v>152.72558281710255</v>
      </c>
      <c r="R3639">
        <f t="shared" si="1080"/>
        <v>-27.274417182897452</v>
      </c>
      <c r="S3639">
        <f t="shared" si="1081"/>
        <v>834.93542717077958</v>
      </c>
      <c r="T3639">
        <f t="shared" si="1064"/>
        <v>-53.362861452587829</v>
      </c>
    </row>
    <row r="3640" spans="1:20" x14ac:dyDescent="0.25">
      <c r="A3640">
        <f t="shared" si="1065"/>
        <v>5265989.0136752371</v>
      </c>
      <c r="B3640">
        <f t="shared" si="1082"/>
        <v>838108.1817940285</v>
      </c>
      <c r="C3640" t="str">
        <f t="shared" si="1066"/>
        <v>-0.00188974555957156+0.000979203562115683i</v>
      </c>
      <c r="D3640" t="str">
        <f t="shared" si="1067"/>
        <v>1.49471124131086-1.7408001235153i</v>
      </c>
      <c r="E3640" t="str">
        <f t="shared" si="1068"/>
        <v>-3.24649525608607-6.16847152453422i</v>
      </c>
      <c r="F3640" t="str">
        <f t="shared" si="1069"/>
        <v>2.31760885620079-1.34983970965044i</v>
      </c>
      <c r="G3640" t="str">
        <f t="shared" si="1070"/>
        <v>0.796453817455999-0.402635237051808i</v>
      </c>
      <c r="H3640" t="str">
        <f t="shared" si="1071"/>
        <v>0.000495043612614542-1.74580401648351i</v>
      </c>
      <c r="I3640" t="str">
        <f t="shared" si="1072"/>
        <v>-0.0159472916869969-0.0273985823465321i</v>
      </c>
      <c r="K3640" t="str">
        <f t="shared" si="1073"/>
        <v>0.000812124204006339-0.0006883460905678i</v>
      </c>
      <c r="L3640" t="str">
        <f t="shared" si="1074"/>
        <v>0.000833333333333333-0.000961995195305272i</v>
      </c>
      <c r="M3640" t="str">
        <f t="shared" si="1075"/>
        <v>0.005-0.000338498844123458i</v>
      </c>
      <c r="N3640">
        <f t="shared" si="1076"/>
        <v>27.391694860851231</v>
      </c>
      <c r="O3640">
        <f t="shared" si="1077"/>
        <v>53.439039171211924</v>
      </c>
      <c r="P3640" s="3">
        <f t="shared" si="1078"/>
        <v>-53.439039171211924</v>
      </c>
      <c r="Q3640" s="3">
        <f t="shared" si="1079"/>
        <v>152.60830513914877</v>
      </c>
      <c r="R3640">
        <f t="shared" si="1080"/>
        <v>-27.391694860851231</v>
      </c>
      <c r="S3640">
        <f t="shared" si="1081"/>
        <v>838.1081817940285</v>
      </c>
      <c r="T3640">
        <f t="shared" si="1064"/>
        <v>-53.439039171211924</v>
      </c>
    </row>
    <row r="3641" spans="1:20" x14ac:dyDescent="0.25">
      <c r="A3641">
        <f t="shared" si="1065"/>
        <v>5285999.7719272031</v>
      </c>
      <c r="B3641">
        <f t="shared" si="1082"/>
        <v>841292.99288484582</v>
      </c>
      <c r="C3641" t="str">
        <f t="shared" si="1066"/>
        <v>-0.00187124308922478+0.000974479385483569i</v>
      </c>
      <c r="D3641" t="str">
        <f t="shared" si="1067"/>
        <v>1.48824902174073-1.73979876984763i</v>
      </c>
      <c r="E3641" t="str">
        <f t="shared" si="1068"/>
        <v>-3.2408377747707-6.13520905482768i</v>
      </c>
      <c r="F3641" t="str">
        <f t="shared" si="1069"/>
        <v>2.31402237561164-1.3517973065368i</v>
      </c>
      <c r="G3641" t="str">
        <f t="shared" si="1070"/>
        <v>0.795221311742702-0.403539808560343i</v>
      </c>
      <c r="H3641" t="str">
        <f t="shared" si="1071"/>
        <v>0.000490868131415843-1.73919201422151i</v>
      </c>
      <c r="I3641" t="str">
        <f t="shared" si="1072"/>
        <v>-0.0159099925372248-0.0272525677888356i</v>
      </c>
      <c r="K3641" t="str">
        <f t="shared" si="1073"/>
        <v>0.000811408853071788-0.000685899845329739i</v>
      </c>
      <c r="L3641" t="str">
        <f t="shared" si="1074"/>
        <v>0.000833333333333333-0.00095835345218696i</v>
      </c>
      <c r="M3641" t="str">
        <f t="shared" si="1075"/>
        <v>0.005-0.000337217417935305i</v>
      </c>
      <c r="N3641">
        <f t="shared" si="1076"/>
        <v>27.508958370534685</v>
      </c>
      <c r="O3641">
        <f t="shared" si="1077"/>
        <v>53.515267191295443</v>
      </c>
      <c r="P3641" s="3">
        <f t="shared" si="1078"/>
        <v>-53.515267191295443</v>
      </c>
      <c r="Q3641" s="3">
        <f t="shared" si="1079"/>
        <v>152.49104162946531</v>
      </c>
      <c r="R3641">
        <f t="shared" si="1080"/>
        <v>-27.508958370534685</v>
      </c>
      <c r="S3641">
        <f t="shared" si="1081"/>
        <v>841.29299288484583</v>
      </c>
      <c r="T3641">
        <f t="shared" si="1064"/>
        <v>-53.515267191295443</v>
      </c>
    </row>
    <row r="3642" spans="1:20" x14ac:dyDescent="0.25">
      <c r="A3642">
        <f t="shared" si="1065"/>
        <v>5306086.5710605262</v>
      </c>
      <c r="B3642">
        <f t="shared" si="1082"/>
        <v>844489.90625780821</v>
      </c>
      <c r="C3642" t="str">
        <f t="shared" si="1066"/>
        <v>-0.00185290142499719+0.000969752879494644i</v>
      </c>
      <c r="D3642" t="str">
        <f t="shared" si="1067"/>
        <v>1.48179386807158-1.73877396287672i</v>
      </c>
      <c r="E3642" t="str">
        <f t="shared" si="1068"/>
        <v>-3.23516274218469-6.10206852514413i</v>
      </c>
      <c r="F3642" t="str">
        <f t="shared" si="1069"/>
        <v>2.31041979570381-1.35375234306622i</v>
      </c>
      <c r="G3642" t="str">
        <f t="shared" si="1070"/>
        <v>0.793983273446198-0.404442622548437i</v>
      </c>
      <c r="H3642" t="str">
        <f t="shared" si="1071"/>
        <v>0.000486730440903712-1.73260507571118i</v>
      </c>
      <c r="I3642" t="str">
        <f t="shared" si="1072"/>
        <v>-0.0158727170665433-0.0271070777798995i</v>
      </c>
      <c r="K3642" t="str">
        <f t="shared" si="1073"/>
        <v>0.000810698396368855-0.000683461169207723i</v>
      </c>
      <c r="L3642" t="str">
        <f t="shared" si="1074"/>
        <v>0.000833333333333333-0.0009547254953048i</v>
      </c>
      <c r="M3642" t="str">
        <f t="shared" si="1075"/>
        <v>0.005-0.00033594084273292i</v>
      </c>
      <c r="N3642">
        <f t="shared" si="1076"/>
        <v>27.626207485531211</v>
      </c>
      <c r="O3642">
        <f t="shared" si="1077"/>
        <v>53.591545504544584</v>
      </c>
      <c r="P3642" s="3">
        <f t="shared" si="1078"/>
        <v>-53.591545504544584</v>
      </c>
      <c r="Q3642" s="3">
        <f t="shared" si="1079"/>
        <v>152.37379251446879</v>
      </c>
      <c r="R3642">
        <f t="shared" si="1080"/>
        <v>-27.626207485531211</v>
      </c>
      <c r="S3642">
        <f t="shared" si="1081"/>
        <v>844.48990625780823</v>
      </c>
      <c r="T3642">
        <f t="shared" si="1064"/>
        <v>-53.591545504544584</v>
      </c>
    </row>
    <row r="3643" spans="1:20" x14ac:dyDescent="0.25">
      <c r="A3643">
        <f t="shared" si="1065"/>
        <v>5326249.7000305569</v>
      </c>
      <c r="B3643">
        <f t="shared" si="1082"/>
        <v>847698.96790158795</v>
      </c>
      <c r="C3643" t="str">
        <f t="shared" si="1066"/>
        <v>-0.00183471937981006+0.000965024448252233i</v>
      </c>
      <c r="D3643" t="str">
        <f t="shared" si="1067"/>
        <v>1.4753459541309-1.73772576837532i</v>
      </c>
      <c r="E3643" t="str">
        <f t="shared" si="1068"/>
        <v>-3.22947012492887-6.06904963679064i</v>
      </c>
      <c r="F3643" t="str">
        <f t="shared" si="1069"/>
        <v>2.30680111217782-1.35570469933212i</v>
      </c>
      <c r="G3643" t="str">
        <f t="shared" si="1070"/>
        <v>0.792739701088973-0.405343641132236i</v>
      </c>
      <c r="H3643" t="str">
        <f t="shared" si="1071"/>
        <v>0.000482630168130435-1.72604310571888i</v>
      </c>
      <c r="I3643" t="str">
        <f t="shared" si="1072"/>
        <v>-0.0158354643446501-0.02696211109993i</v>
      </c>
      <c r="K3643" t="str">
        <f t="shared" si="1073"/>
        <v>0.000809992804071489-0.000681030050665443i</v>
      </c>
      <c r="L3643" t="str">
        <f t="shared" si="1074"/>
        <v>0.000833333333333333-0.000951111272469419i</v>
      </c>
      <c r="M3643" t="str">
        <f t="shared" si="1075"/>
        <v>0.005-0.000334669100152341i</v>
      </c>
      <c r="N3643">
        <f t="shared" si="1076"/>
        <v>27.743441980115307</v>
      </c>
      <c r="O3643">
        <f t="shared" si="1077"/>
        <v>53.667874103017503</v>
      </c>
      <c r="P3643" s="3">
        <f t="shared" si="1078"/>
        <v>-53.667874103017503</v>
      </c>
      <c r="Q3643" s="3">
        <f t="shared" si="1079"/>
        <v>152.25655801988469</v>
      </c>
      <c r="R3643">
        <f t="shared" si="1080"/>
        <v>-27.743441980115307</v>
      </c>
      <c r="S3643">
        <f t="shared" si="1081"/>
        <v>847.69896790158793</v>
      </c>
      <c r="T3643">
        <f t="shared" si="1064"/>
        <v>-53.667874103017503</v>
      </c>
    </row>
    <row r="3644" spans="1:20" x14ac:dyDescent="0.25">
      <c r="A3644">
        <f t="shared" si="1065"/>
        <v>5346489.448890673</v>
      </c>
      <c r="B3644">
        <f t="shared" si="1082"/>
        <v>850920.22397961398</v>
      </c>
      <c r="C3644" t="str">
        <f t="shared" si="1066"/>
        <v>-0.00181669577319783+0.000960294490008274i</v>
      </c>
      <c r="D3644" t="str">
        <f t="shared" si="1067"/>
        <v>1.46890545294038-1.7366542536856i</v>
      </c>
      <c r="E3644" t="str">
        <f t="shared" si="1068"/>
        <v>-3.22375989111522-6.03615209358133i</v>
      </c>
      <c r="F3644" t="str">
        <f t="shared" si="1069"/>
        <v>2.30316632162649-1.35765425502338i</v>
      </c>
      <c r="G3644" t="str">
        <f t="shared" si="1070"/>
        <v>0.791490593500126-0.406242826276286i</v>
      </c>
      <c r="H3644" t="str">
        <f t="shared" si="1071"/>
        <v>0.000478566944144015-1.719506009375i</v>
      </c>
      <c r="I3644" t="str">
        <f t="shared" si="1072"/>
        <v>-0.0157982334533939-0.0268176665389666i</v>
      </c>
      <c r="K3644" t="str">
        <f t="shared" si="1073"/>
        <v>0.000809292046482709-0.000678606478051531i</v>
      </c>
      <c r="L3644" t="str">
        <f t="shared" si="1074"/>
        <v>0.000833333333333333-0.000947510731688998i</v>
      </c>
      <c r="M3644" t="str">
        <f t="shared" si="1075"/>
        <v>0.005-0.000333402171899124i</v>
      </c>
      <c r="N3644">
        <f t="shared" si="1076"/>
        <v>27.860661629199541</v>
      </c>
      <c r="O3644">
        <f t="shared" si="1077"/>
        <v>53.744252979127467</v>
      </c>
      <c r="P3644" s="3">
        <f t="shared" si="1078"/>
        <v>-53.744252979127467</v>
      </c>
      <c r="Q3644" s="3">
        <f t="shared" si="1079"/>
        <v>152.13933837080046</v>
      </c>
      <c r="R3644">
        <f t="shared" si="1080"/>
        <v>-27.860661629199541</v>
      </c>
      <c r="S3644">
        <f t="shared" si="1081"/>
        <v>850.92022397961398</v>
      </c>
      <c r="T3644">
        <f t="shared" si="1064"/>
        <v>-53.744252979127467</v>
      </c>
    </row>
    <row r="3645" spans="1:20" x14ac:dyDescent="0.25">
      <c r="A3645">
        <f t="shared" si="1065"/>
        <v>5366806.1087964578</v>
      </c>
      <c r="B3645">
        <f t="shared" si="1082"/>
        <v>854153.72083073657</v>
      </c>
      <c r="C3645" t="str">
        <f t="shared" si="1066"/>
        <v>-0.00179882943129395+0.000955563397214366i</v>
      </c>
      <c r="D3645" t="str">
        <f t="shared" si="1067"/>
        <v>1.46247253669807-1.73555948770761i</v>
      </c>
      <c r="E3645" t="str">
        <f t="shared" si="1068"/>
        <v>-3.21803201037677-6.00337560181674i</v>
      </c>
      <c r="F3645" t="str">
        <f t="shared" si="1069"/>
        <v>2.29951542154314-1.35960088943142i</v>
      </c>
      <c r="G3645" t="str">
        <f t="shared" si="1070"/>
        <v>0.79023594981823-0.407140139796004i</v>
      </c>
      <c r="H3645" t="str">
        <f t="shared" si="1071"/>
        <v>0.000474540403943136-1.71299369217266i</v>
      </c>
      <c r="I3645" t="str">
        <f t="shared" si="1072"/>
        <v>-0.0157610234867737-0.026673742896812i</v>
      </c>
      <c r="K3645" t="str">
        <f t="shared" si="1073"/>
        <v>0.00080859609403485-0.000676190439601223i</v>
      </c>
      <c r="L3645" t="str">
        <f t="shared" si="1074"/>
        <v>0.000833333333333333-0.000943923821168559i</v>
      </c>
      <c r="M3645" t="str">
        <f t="shared" si="1075"/>
        <v>0.005-0.000332140039748081i</v>
      </c>
      <c r="N3645">
        <f t="shared" si="1076"/>
        <v>27.977866208285434</v>
      </c>
      <c r="O3645">
        <f t="shared" si="1077"/>
        <v>53.820682125645547</v>
      </c>
      <c r="P3645" s="3">
        <f t="shared" si="1078"/>
        <v>-53.820682125645547</v>
      </c>
      <c r="Q3645" s="3">
        <f t="shared" si="1079"/>
        <v>152.02213379171457</v>
      </c>
      <c r="R3645">
        <f t="shared" si="1080"/>
        <v>-27.977866208285434</v>
      </c>
      <c r="S3645">
        <f t="shared" si="1081"/>
        <v>854.15372083073657</v>
      </c>
      <c r="T3645">
        <f t="shared" si="1064"/>
        <v>-53.820682125645547</v>
      </c>
    </row>
    <row r="3646" spans="1:20" x14ac:dyDescent="0.25">
      <c r="A3646">
        <f t="shared" si="1065"/>
        <v>5387199.9720098851</v>
      </c>
      <c r="B3646">
        <f t="shared" si="1082"/>
        <v>857399.50496989337</v>
      </c>
      <c r="C3646" t="str">
        <f t="shared" si="1066"/>
        <v>-0.00178111918681648+0.000950831556572495i</v>
      </c>
      <c r="D3646" t="str">
        <f t="shared" si="1067"/>
        <v>1.45604737676077-1.73444154088755i</v>
      </c>
      <c r="E3646" t="str">
        <f t="shared" si="1068"/>
        <v>-3.21228645387704-5.97071987026261i</v>
      </c>
      <c r="F3646" t="str">
        <f t="shared" si="1069"/>
        <v>2.29584841032987-1.36154448145735i</v>
      </c>
      <c r="G3646" t="str">
        <f t="shared" si="1070"/>
        <v>0.788975769494164-0.408035543360202i</v>
      </c>
      <c r="H3646" t="str">
        <f t="shared" si="1071"/>
        <v>0.000470550186432547-1.7065060599662i</v>
      </c>
      <c r="I3646" t="str">
        <f t="shared" si="1072"/>
        <v>-0.015723833550936-0.0265303389829586i</v>
      </c>
      <c r="K3646" t="str">
        <f t="shared" si="1073"/>
        <v>0.000807904917289781-0.000673781923437977i</v>
      </c>
      <c r="L3646" t="str">
        <f t="shared" si="1074"/>
        <v>0.000833333333333333-0.000940350489309185i</v>
      </c>
      <c r="M3646" t="str">
        <f t="shared" si="1075"/>
        <v>0.005-0.000330882685543017i</v>
      </c>
      <c r="N3646">
        <f t="shared" si="1076"/>
        <v>28.095055493410257</v>
      </c>
      <c r="O3646">
        <f t="shared" si="1077"/>
        <v>53.897161535703802</v>
      </c>
      <c r="P3646" s="3">
        <f t="shared" si="1078"/>
        <v>-53.897161535703802</v>
      </c>
      <c r="Q3646" s="3">
        <f t="shared" si="1079"/>
        <v>151.90494450658974</v>
      </c>
      <c r="R3646">
        <f t="shared" si="1080"/>
        <v>-28.095055493410257</v>
      </c>
      <c r="S3646">
        <f t="shared" si="1081"/>
        <v>857.39950496989343</v>
      </c>
      <c r="T3646">
        <f t="shared" si="1064"/>
        <v>-53.897161535703802</v>
      </c>
    </row>
    <row r="3647" spans="1:20" x14ac:dyDescent="0.25">
      <c r="A3647">
        <f t="shared" si="1065"/>
        <v>5407671.3319035228</v>
      </c>
      <c r="B3647">
        <f t="shared" si="1082"/>
        <v>860657.62308877904</v>
      </c>
      <c r="C3647" t="str">
        <f t="shared" si="1066"/>
        <v>-0.00176356387905356+0.000946099349085586i</v>
      </c>
      <c r="D3647" t="str">
        <f t="shared" si="1067"/>
        <v>1.44963014362655-1.73330048520573i</v>
      </c>
      <c r="E3647" t="str">
        <f t="shared" si="1068"/>
        <v>-3.20652319431935-5.93818461012907i</v>
      </c>
      <c r="F3647" t="str">
        <f t="shared" si="1069"/>
        <v>2.2921652873058-1.3634849096193i</v>
      </c>
      <c r="G3647" t="str">
        <f t="shared" si="1070"/>
        <v>0.787710052293941-0.408928998493648i</v>
      </c>
      <c r="H3647" t="str">
        <f t="shared" si="1071"/>
        <v>0.000466595934379033-1.70004301896983i</v>
      </c>
      <c r="I3647" t="str">
        <f t="shared" si="1072"/>
        <v>-0.0156866627641737-0.0263874536165174i</v>
      </c>
      <c r="K3647" t="str">
        <f t="shared" si="1073"/>
        <v>0.000807218486939113-0.000671380917575107i</v>
      </c>
      <c r="L3647" t="str">
        <f t="shared" si="1074"/>
        <v>0.000833333333333333-0.000936790684707292i</v>
      </c>
      <c r="M3647" t="str">
        <f t="shared" si="1075"/>
        <v>0.005-0.000329630091196471i</v>
      </c>
      <c r="N3647">
        <f t="shared" si="1076"/>
        <v>28.212229261092205</v>
      </c>
      <c r="O3647">
        <f t="shared" si="1077"/>
        <v>53.973691202798044</v>
      </c>
      <c r="P3647" s="3">
        <f t="shared" si="1078"/>
        <v>-53.973691202798044</v>
      </c>
      <c r="Q3647" s="3">
        <f t="shared" si="1079"/>
        <v>151.7877707389078</v>
      </c>
      <c r="R3647">
        <f t="shared" si="1080"/>
        <v>-28.212229261092205</v>
      </c>
      <c r="S3647">
        <f t="shared" si="1081"/>
        <v>860.65762308877902</v>
      </c>
      <c r="T3647">
        <f t="shared" si="1064"/>
        <v>-53.973691202798044</v>
      </c>
    </row>
    <row r="3648" spans="1:20" x14ac:dyDescent="0.25">
      <c r="A3648">
        <f t="shared" si="1065"/>
        <v>5428220.4829647569</v>
      </c>
      <c r="B3648">
        <f t="shared" si="1082"/>
        <v>863928.12205651647</v>
      </c>
      <c r="C3648" t="str">
        <f t="shared" si="1066"/>
        <v>-0.00174616235384861+0.000941367150108051i</v>
      </c>
      <c r="D3648" t="str">
        <f t="shared" si="1067"/>
        <v>1.44322100691751-1.73213639416431i</v>
      </c>
      <c r="E3648" t="str">
        <f t="shared" si="1068"/>
        <v>-3.20074220595658-5.90576953504929i</v>
      </c>
      <c r="F3648" t="str">
        <f t="shared" si="1069"/>
        <v>2.28846605271517-1.36542205205993i</v>
      </c>
      <c r="G3648" t="str">
        <f t="shared" si="1070"/>
        <v>0.786438798301501-0.409820466579686i</v>
      </c>
      <c r="H3648" t="str">
        <f t="shared" si="1071"/>
        <v>0.000462677294367849-1.69360447575624i</v>
      </c>
      <c r="I3648" t="str">
        <f t="shared" si="1072"/>
        <v>-0.0156495102569246-0.0262450856261437i</v>
      </c>
      <c r="K3648" t="str">
        <f t="shared" si="1073"/>
        <v>0.000806536773804394-0.000668987409917416i</v>
      </c>
      <c r="L3648" t="str">
        <f t="shared" si="1074"/>
        <v>0.000833333333333333-0.000933244356153914i</v>
      </c>
      <c r="M3648" t="str">
        <f t="shared" si="1075"/>
        <v>0.005-0.000328382238689451i</v>
      </c>
      <c r="N3648">
        <f t="shared" si="1076"/>
        <v>28.329387288280543</v>
      </c>
      <c r="O3648">
        <f t="shared" si="1077"/>
        <v>54.050271120790434</v>
      </c>
      <c r="P3648" s="3">
        <f t="shared" si="1078"/>
        <v>-54.050271120790434</v>
      </c>
      <c r="Q3648" s="3">
        <f t="shared" si="1079"/>
        <v>151.67061271171946</v>
      </c>
      <c r="R3648">
        <f t="shared" si="1080"/>
        <v>-28.329387288280543</v>
      </c>
      <c r="S3648">
        <f t="shared" si="1081"/>
        <v>863.92812205651649</v>
      </c>
      <c r="T3648">
        <f t="shared" si="1064"/>
        <v>-54.050271120790434</v>
      </c>
    </row>
    <row r="3649" spans="1:20" x14ac:dyDescent="0.25">
      <c r="A3649">
        <f t="shared" si="1065"/>
        <v>5448847.7208000226</v>
      </c>
      <c r="B3649">
        <f t="shared" si="1082"/>
        <v>867211.04892033129</v>
      </c>
      <c r="C3649" t="str">
        <f t="shared" si="1066"/>
        <v>-0.00172891346358543+0.000936635329395936i</v>
      </c>
      <c r="D3649" t="str">
        <f t="shared" si="1067"/>
        <v>1.43682013536272-1.73094934277484i</v>
      </c>
      <c r="E3649" t="str">
        <f t="shared" si="1068"/>
        <v>-3.19494346460031-5.87347436105839i</v>
      </c>
      <c r="F3649" t="str">
        <f t="shared" si="1069"/>
        <v>2.28475070773557-1.36735578655407i</v>
      </c>
      <c r="G3649" t="str">
        <f t="shared" si="1070"/>
        <v>0.78516200792151-0.410709908862901i</v>
      </c>
      <c r="H3649" t="str">
        <f t="shared" si="1071"/>
        <v>0.000458793916759615-1.68719033725518i</v>
      </c>
      <c r="I3649" t="str">
        <f t="shared" si="1072"/>
        <v>-0.0156123751717705-0.0261032338499645i</v>
      </c>
      <c r="K3649" t="str">
        <f t="shared" si="1073"/>
        <v>0.000805859748837281-0.000666601388262764i</v>
      </c>
      <c r="L3649" t="str">
        <f t="shared" si="1074"/>
        <v>0.000833333333333333-0.000929711452633906i</v>
      </c>
      <c r="M3649" t="str">
        <f t="shared" si="1075"/>
        <v>0.005-0.000327139110071181i</v>
      </c>
      <c r="N3649">
        <f t="shared" si="1076"/>
        <v>28.446529352298086</v>
      </c>
      <c r="O3649">
        <f t="shared" si="1077"/>
        <v>54.126901283912183</v>
      </c>
      <c r="P3649" s="3">
        <f t="shared" si="1078"/>
        <v>-54.126901283912183</v>
      </c>
      <c r="Q3649" s="3">
        <f t="shared" si="1079"/>
        <v>151.55347064770191</v>
      </c>
      <c r="R3649">
        <f t="shared" si="1080"/>
        <v>-28.446529352298086</v>
      </c>
      <c r="S3649">
        <f t="shared" si="1081"/>
        <v>867.21104892033134</v>
      </c>
      <c r="T3649">
        <f t="shared" si="1064"/>
        <v>-54.126901283912183</v>
      </c>
    </row>
    <row r="3650" spans="1:20" x14ac:dyDescent="0.25">
      <c r="A3650">
        <f t="shared" si="1065"/>
        <v>5469553.3421390634</v>
      </c>
      <c r="B3650">
        <f t="shared" si="1082"/>
        <v>870506.45090622862</v>
      </c>
      <c r="C3650" t="str">
        <f t="shared" si="1066"/>
        <v>-0.001711816067173+0.000931904251157052i</v>
      </c>
      <c r="D3650" t="str">
        <f t="shared" si="1067"/>
        <v>1.43042769678141-1.7297394075456i</v>
      </c>
      <c r="E3650" t="str">
        <f t="shared" si="1068"/>
        <v>-3.18912694763003-5.84129880657165i</v>
      </c>
      <c r="F3650" t="str">
        <f t="shared" si="1069"/>
        <v>2.2810192544858-1.36928599051637i</v>
      </c>
      <c r="G3650" t="str">
        <f t="shared" si="1070"/>
        <v>0.783879681882115-0.41159728645183i</v>
      </c>
      <c r="H3650" t="str">
        <f t="shared" si="1071"/>
        <v>0.000454945455647762-1.68080051075208i</v>
      </c>
      <c r="I3650" t="str">
        <f t="shared" si="1072"/>
        <v>-0.0155752566634343-0.0259618971355015i</v>
      </c>
      <c r="K3650" t="str">
        <f t="shared" si="1073"/>
        <v>0.000805187383119714-0.000664222840303691i</v>
      </c>
      <c r="L3650" t="str">
        <f t="shared" si="1074"/>
        <v>0.000833333333333333-0.000926191923325267i</v>
      </c>
      <c r="M3650" t="str">
        <f t="shared" si="1075"/>
        <v>0.005-0.000325900687458837i</v>
      </c>
      <c r="N3650">
        <f t="shared" si="1076"/>
        <v>28.563655230788555</v>
      </c>
      <c r="O3650">
        <f t="shared" si="1077"/>
        <v>54.203581686766064</v>
      </c>
      <c r="P3650" s="3">
        <f t="shared" si="1078"/>
        <v>-54.203581686766064</v>
      </c>
      <c r="Q3650" s="3">
        <f t="shared" si="1079"/>
        <v>151.43634476921144</v>
      </c>
      <c r="R3650">
        <f t="shared" si="1080"/>
        <v>-28.563655230788555</v>
      </c>
      <c r="S3650">
        <f t="shared" si="1081"/>
        <v>870.50645090622868</v>
      </c>
      <c r="T3650">
        <f t="shared" si="1064"/>
        <v>-54.203581686766064</v>
      </c>
    </row>
    <row r="3651" spans="1:20" x14ac:dyDescent="0.25">
      <c r="A3651">
        <f t="shared" si="1065"/>
        <v>5490337.6448391918</v>
      </c>
      <c r="B3651">
        <f t="shared" si="1082"/>
        <v>873814.37541967235</v>
      </c>
      <c r="C3651" t="str">
        <f t="shared" si="1066"/>
        <v>-0.00169486903003021+0.000927174274100916i</v>
      </c>
      <c r="D3651" t="str">
        <f t="shared" si="1067"/>
        <v>1.4240438580663-1.72850666646865i</v>
      </c>
      <c r="E3651" t="str">
        <f t="shared" si="1068"/>
        <v>-3.18329263400249-5.80924259236336i</v>
      </c>
      <c r="F3651" t="str">
        <f t="shared" si="1069"/>
        <v>2.27727169603401-1.3712125410093i</v>
      </c>
      <c r="G3651" t="str">
        <f t="shared" si="1070"/>
        <v>0.782591821237697-0.41248256032172i</v>
      </c>
      <c r="H3651" t="str">
        <f t="shared" si="1071"/>
        <v>0.000451131568816415-1.67443490388673i</v>
      </c>
      <c r="I3651" t="str">
        <f t="shared" si="1072"/>
        <v>-0.0155381538987805-0.0258210743395981i</v>
      </c>
      <c r="K3651" t="str">
        <f t="shared" si="1073"/>
        <v>0.000804519647864056-0.000661851753628998i</v>
      </c>
      <c r="L3651" t="str">
        <f t="shared" si="1074"/>
        <v>0.000833333333333333-0.000922685717598389i</v>
      </c>
      <c r="M3651" t="str">
        <f t="shared" si="1075"/>
        <v>0.005-0.000324666953037295i</v>
      </c>
      <c r="N3651">
        <f t="shared" si="1076"/>
        <v>28.680764701661928</v>
      </c>
      <c r="O3651">
        <f t="shared" si="1077"/>
        <v>54.280312324328534</v>
      </c>
      <c r="P3651" s="3">
        <f t="shared" si="1078"/>
        <v>-54.280312324328534</v>
      </c>
      <c r="Q3651" s="3">
        <f t="shared" si="1079"/>
        <v>151.31923529833807</v>
      </c>
      <c r="R3651">
        <f t="shared" si="1080"/>
        <v>-28.680764701661928</v>
      </c>
      <c r="S3651">
        <f t="shared" si="1081"/>
        <v>873.81437541967239</v>
      </c>
      <c r="T3651">
        <f t="shared" si="1064"/>
        <v>-54.280312324328534</v>
      </c>
    </row>
    <row r="3652" spans="1:20" x14ac:dyDescent="0.25">
      <c r="A3652">
        <f t="shared" si="1065"/>
        <v>5511200.9278895818</v>
      </c>
      <c r="B3652">
        <f t="shared" si="1082"/>
        <v>877134.87004626717</v>
      </c>
      <c r="C3652" t="str">
        <f t="shared" si="1066"/>
        <v>-0.00167807122407038+0.00092244575148841i</v>
      </c>
      <c r="D3652" t="str">
        <f t="shared" si="1067"/>
        <v>1.41766878516722-1.7272511990067i</v>
      </c>
      <c r="E3652" t="str">
        <f t="shared" si="1068"/>
        <v>-3.17744050426066-5.77730544154494i</v>
      </c>
      <c r="F3652" t="str">
        <f t="shared" si="1069"/>
        <v>2.27350803640563-1.37313531475117i</v>
      </c>
      <c r="G3652" t="str">
        <f t="shared" si="1070"/>
        <v>0.781298427371596-0.413365691317345i</v>
      </c>
      <c r="H3652" t="str">
        <f t="shared" si="1071"/>
        <v>0.000447351917698758-1.66809342465183i</v>
      </c>
      <c r="I3652" t="str">
        <f t="shared" si="1072"/>
        <v>-0.0155010660568132-0.0256807643283424i</v>
      </c>
      <c r="K3652" t="str">
        <f t="shared" si="1073"/>
        <v>0.000803856514413237-0.000659488115725315i</v>
      </c>
      <c r="L3652" t="str">
        <f t="shared" si="1074"/>
        <v>0.000833333333333333-0.000919192785015337i</v>
      </c>
      <c r="M3652" t="str">
        <f t="shared" si="1075"/>
        <v>0.005-0.000323437889058871i</v>
      </c>
      <c r="N3652">
        <f t="shared" si="1076"/>
        <v>28.797857543036599</v>
      </c>
      <c r="O3652">
        <f t="shared" si="1077"/>
        <v>54.357093191951904</v>
      </c>
      <c r="P3652" s="3">
        <f t="shared" si="1078"/>
        <v>-54.357093191951904</v>
      </c>
      <c r="Q3652" s="3">
        <f t="shared" si="1079"/>
        <v>151.2021424569634</v>
      </c>
      <c r="R3652">
        <f t="shared" si="1080"/>
        <v>-28.797857543036599</v>
      </c>
      <c r="S3652">
        <f t="shared" si="1081"/>
        <v>877.13487004626722</v>
      </c>
      <c r="T3652">
        <f t="shared" si="1064"/>
        <v>-54.357093191951904</v>
      </c>
    </row>
    <row r="3653" spans="1:20" x14ac:dyDescent="0.25">
      <c r="A3653">
        <f t="shared" si="1065"/>
        <v>5532143.4914155621</v>
      </c>
      <c r="B3653">
        <f t="shared" si="1082"/>
        <v>880467.98255244305</v>
      </c>
      <c r="C3653" t="str">
        <f t="shared" si="1066"/>
        <v>-0.00166142152768543+0.000917719031181326i</v>
      </c>
      <c r="D3653" t="str">
        <f t="shared" si="1067"/>
        <v>1.41130264307488-1.72597308607981i</v>
      </c>
      <c r="E3653" t="str">
        <f t="shared" si="1068"/>
        <v>-3.1715705405427-5.74548707954297i</v>
      </c>
      <c r="F3653" t="str">
        <f t="shared" si="1069"/>
        <v>2.26972828059116-1.37505418812428i</v>
      </c>
      <c r="G3653" t="str">
        <f t="shared" si="1070"/>
        <v>0.779999501998819-0.414246640155854i</v>
      </c>
      <c r="H3653" t="str">
        <f t="shared" si="1071"/>
        <v>0.000443606167335878-1.66177598139164i</v>
      </c>
      <c r="I3653" t="str">
        <f t="shared" si="1072"/>
        <v>-0.0154639923286741-0.0255409659769891i</v>
      </c>
      <c r="K3653" t="str">
        <f t="shared" si="1073"/>
        <v>0.000803197954240864-0.000657131913978643i</v>
      </c>
      <c r="L3653" t="str">
        <f t="shared" si="1074"/>
        <v>0.000833333333333333-0.000915713075329085i</v>
      </c>
      <c r="M3653" t="str">
        <f t="shared" si="1075"/>
        <v>0.005-0.000322213477843068i</v>
      </c>
      <c r="N3653">
        <f t="shared" si="1076"/>
        <v>28.914933533185263</v>
      </c>
      <c r="O3653">
        <f t="shared" si="1077"/>
        <v>54.43392428536697</v>
      </c>
      <c r="P3653" s="3">
        <f t="shared" si="1078"/>
        <v>-54.43392428536697</v>
      </c>
      <c r="Q3653" s="3">
        <f t="shared" si="1079"/>
        <v>151.08506646681474</v>
      </c>
      <c r="R3653">
        <f t="shared" si="1080"/>
        <v>-28.914933533185263</v>
      </c>
      <c r="S3653">
        <f t="shared" si="1081"/>
        <v>880.467982552443</v>
      </c>
      <c r="T3653">
        <f t="shared" si="1064"/>
        <v>-54.43392428536697</v>
      </c>
    </row>
    <row r="3654" spans="1:20" x14ac:dyDescent="0.25">
      <c r="A3654">
        <f t="shared" si="1065"/>
        <v>5553165.6366829416</v>
      </c>
      <c r="B3654">
        <f t="shared" si="1082"/>
        <v>883813.76088614238</v>
      </c>
      <c r="C3654" t="str">
        <f t="shared" si="1066"/>
        <v>-0.00164491882573016+0.000912994455691765i</v>
      </c>
      <c r="D3654" t="str">
        <f t="shared" si="1067"/>
        <v>1.40494559580488-1.72467241005181i</v>
      </c>
      <c r="E3654" t="str">
        <f t="shared" si="1068"/>
        <v>-3.16568272659091-5.7137872340776i</v>
      </c>
      <c r="F3654" t="str">
        <f t="shared" si="1069"/>
        <v>2.26593243455401-1.37696903718325i</v>
      </c>
      <c r="G3654" t="str">
        <f t="shared" si="1070"/>
        <v>0.778695047168715-0.415125367429681i</v>
      </c>
      <c r="H3654" t="str">
        <f t="shared" si="1071"/>
        <v>0.000439893986336087-1.65548248280068i</v>
      </c>
      <c r="I3654" t="str">
        <f t="shared" si="1072"/>
        <v>-0.0154269319176421-0.0254016781698838i</v>
      </c>
      <c r="K3654" t="str">
        <f t="shared" si="1073"/>
        <v>0.000802543938951338-0.000654783135675937i</v>
      </c>
      <c r="L3654" t="str">
        <f t="shared" si="1074"/>
        <v>0.000833333333333333-0.000912246538482851i</v>
      </c>
      <c r="M3654" t="str">
        <f t="shared" si="1075"/>
        <v>0.005-0.000320993701776318i</v>
      </c>
      <c r="N3654">
        <f t="shared" si="1076"/>
        <v>29.031992450477333</v>
      </c>
      <c r="O3654">
        <f t="shared" si="1077"/>
        <v>54.510805600684186</v>
      </c>
      <c r="P3654" s="3">
        <f t="shared" si="1078"/>
        <v>-54.510805600684186</v>
      </c>
      <c r="Q3654" s="3">
        <f t="shared" si="1079"/>
        <v>150.96800754952267</v>
      </c>
      <c r="R3654">
        <f t="shared" si="1080"/>
        <v>-29.031992450477333</v>
      </c>
      <c r="S3654">
        <f t="shared" si="1081"/>
        <v>883.8137608861424</v>
      </c>
      <c r="T3654">
        <f t="shared" si="1064"/>
        <v>-54.510805600684186</v>
      </c>
    </row>
    <row r="3655" spans="1:20" x14ac:dyDescent="0.25">
      <c r="A3655">
        <f t="shared" si="1065"/>
        <v>5574267.6661023377</v>
      </c>
      <c r="B3655">
        <f t="shared" si="1082"/>
        <v>887172.25317750976</v>
      </c>
      <c r="C3655" t="str">
        <f t="shared" si="1066"/>
        <v>-0.00162856200950607+0.000908272362231251i</v>
      </c>
      <c r="D3655" t="str">
        <f t="shared" si="1067"/>
        <v>1.39859780638198-1.72334925471657i</v>
      </c>
      <c r="E3655" t="str">
        <f t="shared" si="1068"/>
        <v>-3.15977704776045-5.6822056351401i</v>
      </c>
      <c r="F3655" t="str">
        <f t="shared" si="1069"/>
        <v>2.26212050523829-1.3788797376635i</v>
      </c>
      <c r="G3655" t="str">
        <f t="shared" si="1070"/>
        <v>0.777385065267644-0.416001833609499i</v>
      </c>
      <c r="H3655" t="str">
        <f t="shared" si="1071"/>
        <v>0.000436215046834676-1.64921283792228i</v>
      </c>
      <c r="I3655" t="str">
        <f t="shared" si="1072"/>
        <v>-0.0153898840391312-0.0252628998003833i</v>
      </c>
      <c r="K3655" t="str">
        <f t="shared" si="1073"/>
        <v>0.000801894440279952-0.000652441768006626i</v>
      </c>
      <c r="L3655" t="str">
        <f t="shared" si="1074"/>
        <v>0.000833333333333333-0.000908793124609334i</v>
      </c>
      <c r="M3655" t="str">
        <f t="shared" si="1075"/>
        <v>0.005-0.000319778543311733i</v>
      </c>
      <c r="N3655">
        <f t="shared" si="1076"/>
        <v>29.149034073321985</v>
      </c>
      <c r="O3655">
        <f t="shared" si="1077"/>
        <v>54.587737134396093</v>
      </c>
      <c r="P3655" s="3">
        <f t="shared" si="1078"/>
        <v>-54.587737134396093</v>
      </c>
      <c r="Q3655" s="3">
        <f t="shared" si="1079"/>
        <v>150.85096592667801</v>
      </c>
      <c r="R3655">
        <f t="shared" si="1080"/>
        <v>-29.149034073321985</v>
      </c>
      <c r="S3655">
        <f t="shared" si="1081"/>
        <v>887.17225317750979</v>
      </c>
      <c r="T3655">
        <f t="shared" si="1064"/>
        <v>-54.587737134396093</v>
      </c>
    </row>
    <row r="3656" spans="1:20" x14ac:dyDescent="0.25">
      <c r="A3656">
        <f t="shared" si="1065"/>
        <v>5595449.8832335267</v>
      </c>
      <c r="B3656">
        <f t="shared" si="1082"/>
        <v>890543.50773958431</v>
      </c>
      <c r="C3656" t="str">
        <f t="shared" si="1066"/>
        <v>-0.00161234997674516+0.000903553082759714i</v>
      </c>
      <c r="D3656" t="str">
        <f t="shared" si="1067"/>
        <v>1.39225943682451-1.72200370528405i</v>
      </c>
      <c r="E3656" t="str">
        <f t="shared" si="1068"/>
        <v>-3.15385349102801-5.65074201497092i</v>
      </c>
      <c r="F3656" t="str">
        <f t="shared" si="1069"/>
        <v>2.25829250057637-1.3807861649898i</v>
      </c>
      <c r="G3656" t="str">
        <f t="shared" si="1070"/>
        <v>0.776069559021604-0.416875999047219i</v>
      </c>
      <c r="H3656" t="str">
        <f t="shared" si="1071"/>
        <v>0.00043256902445415-1.64296695614731i</v>
      </c>
      <c r="I3656" t="str">
        <f t="shared" si="1072"/>
        <v>-0.0153528479206896-0.025124629770777i</v>
      </c>
      <c r="K3656" t="str">
        <f t="shared" si="1073"/>
        <v>0.000801249430092962-0.00065010779806414i</v>
      </c>
      <c r="L3656" t="str">
        <f t="shared" si="1074"/>
        <v>0.000833333333333333-0.000905352784030017i</v>
      </c>
      <c r="M3656" t="str">
        <f t="shared" si="1075"/>
        <v>0.005-0.000318567984968851i</v>
      </c>
      <c r="N3656">
        <f t="shared" si="1076"/>
        <v>29.266058180110434</v>
      </c>
      <c r="O3656">
        <f t="shared" si="1077"/>
        <v>54.664718883378789</v>
      </c>
      <c r="P3656" s="3">
        <f t="shared" si="1078"/>
        <v>-54.664718883378789</v>
      </c>
      <c r="Q3656" s="3">
        <f t="shared" si="1079"/>
        <v>150.73394181988957</v>
      </c>
      <c r="R3656">
        <f t="shared" si="1080"/>
        <v>-29.266058180110434</v>
      </c>
      <c r="S3656">
        <f t="shared" si="1081"/>
        <v>890.54350773958436</v>
      </c>
      <c r="T3656">
        <f t="shared" si="1064"/>
        <v>-54.664718883378789</v>
      </c>
    </row>
    <row r="3657" spans="1:20" x14ac:dyDescent="0.25">
      <c r="A3657">
        <f t="shared" si="1065"/>
        <v>5616712.5927898139</v>
      </c>
      <c r="B3657">
        <f t="shared" si="1082"/>
        <v>893927.5730689948</v>
      </c>
      <c r="C3657" t="str">
        <f t="shared" si="1066"/>
        <v>-0.0015962816315936+0.000898836944034337i</v>
      </c>
      <c r="D3657" t="str">
        <f t="shared" si="1067"/>
        <v>1.38593064812915-1.72063584836618i</v>
      </c>
      <c r="E3657" t="str">
        <f t="shared" si="1068"/>
        <v>-3.14791204500056-5.6193961080374i</v>
      </c>
      <c r="F3657" t="str">
        <f t="shared" si="1069"/>
        <v>2.25444842949667-1.38268819428514i</v>
      </c>
      <c r="G3657" t="str">
        <f t="shared" si="1070"/>
        <v>0.774748531498852-0.417747823979042i</v>
      </c>
      <c r="H3657" t="str">
        <f t="shared" si="1071"/>
        <v>0.000428955598264921-1.63674474721278i</v>
      </c>
      <c r="I3657" t="str">
        <f t="shared" si="1072"/>
        <v>-0.0153158228019983-0.024986866992208i</v>
      </c>
      <c r="K3657" t="str">
        <f t="shared" si="1073"/>
        <v>0.000800608880387664-0.000647781212847441i</v>
      </c>
      <c r="L3657" t="str">
        <f t="shared" si="1074"/>
        <v>0.000833333333333333-0.000901925467254451i</v>
      </c>
      <c r="M3657" t="str">
        <f t="shared" si="1075"/>
        <v>0.005-0.000317362009333384i</v>
      </c>
      <c r="N3657">
        <f t="shared" si="1076"/>
        <v>29.38306454915795</v>
      </c>
      <c r="O3657">
        <f t="shared" si="1077"/>
        <v>54.741750844892934</v>
      </c>
      <c r="P3657" s="3">
        <f t="shared" si="1078"/>
        <v>-54.741750844892934</v>
      </c>
      <c r="Q3657" s="3">
        <f t="shared" si="1079"/>
        <v>150.61693545084205</v>
      </c>
      <c r="R3657">
        <f t="shared" si="1080"/>
        <v>-29.38306454915795</v>
      </c>
      <c r="S3657">
        <f t="shared" si="1081"/>
        <v>893.92757306899477</v>
      </c>
      <c r="T3657">
        <f t="shared" si="1064"/>
        <v>-54.741750844892934</v>
      </c>
    </row>
    <row r="3658" spans="1:20" x14ac:dyDescent="0.25">
      <c r="A3658">
        <f t="shared" si="1065"/>
        <v>5638056.1006424148</v>
      </c>
      <c r="B3658">
        <f t="shared" si="1082"/>
        <v>897324.49784665694</v>
      </c>
      <c r="C3658" t="str">
        <f t="shared" si="1066"/>
        <v>-0.00158035588459488+0.000894124267657999i</v>
      </c>
      <c r="D3658" t="str">
        <f t="shared" si="1067"/>
        <v>1.37961160025573-1.71924577196247i</v>
      </c>
      <c r="E3658" t="str">
        <f t="shared" si="1068"/>
        <v>-3.14195269992347-5.58816765101088i</v>
      </c>
      <c r="F3658" t="str">
        <f t="shared" si="1069"/>
        <v>2.25058830193092-1.38458570037941i</v>
      </c>
      <c r="G3658" t="str">
        <f t="shared" si="1070"/>
        <v>0.773421986112479-0.418617268528554i</v>
      </c>
      <c r="H3658" t="str">
        <f t="shared" si="1071"/>
        <v>0.000425374450746407-1.63054612120052i</v>
      </c>
      <c r="I3658" t="str">
        <f t="shared" si="1072"/>
        <v>-0.0152788079348682-0.0248496103845902i</v>
      </c>
      <c r="K3658" t="str">
        <f t="shared" si="1073"/>
        <v>0.000799972763292448-0.000645461999262511i</v>
      </c>
      <c r="L3658" t="str">
        <f t="shared" si="1074"/>
        <v>0.000833333333333333-0.000898511124979532i</v>
      </c>
      <c r="M3658" t="str">
        <f t="shared" si="1075"/>
        <v>0.005-0.000316160599056969i</v>
      </c>
      <c r="N3658">
        <f t="shared" si="1076"/>
        <v>29.500052958645398</v>
      </c>
      <c r="O3658">
        <f t="shared" si="1077"/>
        <v>54.818833016586467</v>
      </c>
      <c r="P3658" s="3">
        <f t="shared" si="1078"/>
        <v>-54.818833016586467</v>
      </c>
      <c r="Q3658" s="3">
        <f t="shared" si="1079"/>
        <v>150.4999470413546</v>
      </c>
      <c r="R3658">
        <f t="shared" si="1080"/>
        <v>-29.500052958645398</v>
      </c>
      <c r="S3658">
        <f t="shared" si="1081"/>
        <v>897.32449784665698</v>
      </c>
      <c r="T3658">
        <f t="shared" si="1064"/>
        <v>-54.818833016586467</v>
      </c>
    </row>
    <row r="3659" spans="1:20" x14ac:dyDescent="0.25">
      <c r="A3659">
        <f t="shared" si="1065"/>
        <v>5659480.713824857</v>
      </c>
      <c r="B3659">
        <f t="shared" si="1082"/>
        <v>900734.33093847428</v>
      </c>
      <c r="C3659" t="str">
        <f t="shared" si="1066"/>
        <v>-0.00156457165267326+0.000889415370127805i</v>
      </c>
      <c r="D3659" t="str">
        <f t="shared" si="1067"/>
        <v>1.37330245211247-1.71783356544556i</v>
      </c>
      <c r="E3659" t="str">
        <f t="shared" si="1068"/>
        <v>-3.13597544768922-5.55705638274465i</v>
      </c>
      <c r="F3659" t="str">
        <f t="shared" si="1069"/>
        <v>2.24671212882182-1.38647855781861i</v>
      </c>
      <c r="G3659" t="str">
        <f t="shared" si="1070"/>
        <v>0.772089926622977-0.419484292709874i</v>
      </c>
      <c r="H3659" t="str">
        <f t="shared" si="1071"/>
        <v>0.000421825267748625-1.62437098853586i</v>
      </c>
      <c r="I3659" t="str">
        <f t="shared" si="1072"/>
        <v>-0.0152418025832403-0.0247128588765296i</v>
      </c>
      <c r="K3659" t="str">
        <f t="shared" si="1073"/>
        <v>0.000799341051066837-0.000643150144123851i</v>
      </c>
      <c r="L3659" t="str">
        <f t="shared" si="1074"/>
        <v>0.000833333333333333-0.000895109708088789i</v>
      </c>
      <c r="M3659" t="str">
        <f t="shared" si="1075"/>
        <v>0.005-0.000314963736856912i</v>
      </c>
      <c r="N3659">
        <f t="shared" si="1076"/>
        <v>29.617023186560772</v>
      </c>
      <c r="O3659">
        <f t="shared" si="1077"/>
        <v>54.895965396494653</v>
      </c>
      <c r="P3659" s="3">
        <f t="shared" si="1078"/>
        <v>-54.895965396494653</v>
      </c>
      <c r="Q3659" s="3">
        <f t="shared" si="1079"/>
        <v>150.38297681343923</v>
      </c>
      <c r="R3659">
        <f t="shared" si="1080"/>
        <v>-29.617023186560772</v>
      </c>
      <c r="S3659">
        <f t="shared" si="1081"/>
        <v>900.73433093847427</v>
      </c>
      <c r="T3659">
        <f t="shared" si="1064"/>
        <v>-54.895965396494653</v>
      </c>
    </row>
    <row r="3660" spans="1:20" x14ac:dyDescent="0.25">
      <c r="A3660">
        <f t="shared" si="1065"/>
        <v>5680986.740537391</v>
      </c>
      <c r="B3660">
        <f t="shared" si="1082"/>
        <v>904157.12139604054</v>
      </c>
      <c r="C3660" t="str">
        <f t="shared" si="1066"/>
        <v>-0.00154892785911676+0.000884710562883201i</v>
      </c>
      <c r="D3660" t="str">
        <f t="shared" si="1067"/>
        <v>1.36700336154135-1.71639931954649i</v>
      </c>
      <c r="E3660" t="str">
        <f t="shared" si="1068"/>
        <v>-3.12998028184532-5.52606204425092i</v>
      </c>
      <c r="F3660" t="str">
        <f t="shared" si="1069"/>
        <v>2.24281992213033-1.38836664087388i</v>
      </c>
      <c r="G3660" t="str">
        <f t="shared" si="1070"/>
        <v>0.770752357140766-0.420348856430845i</v>
      </c>
      <c r="H3660" t="str">
        <f t="shared" si="1071"/>
        <v>0.000418307738454196-1.61821925998627i</v>
      </c>
      <c r="I3660" t="str">
        <f t="shared" si="1072"/>
        <v>-0.0152048060231821-0.024576611405241i</v>
      </c>
      <c r="K3660" t="str">
        <f t="shared" si="1073"/>
        <v>0.000798713716101527-0.000640845634155986i</v>
      </c>
      <c r="L3660" t="str">
        <f t="shared" si="1074"/>
        <v>0.000833333333333333-0.000891721167651716i</v>
      </c>
      <c r="M3660" t="str">
        <f t="shared" si="1075"/>
        <v>0.005-0.000313771405515951i</v>
      </c>
      <c r="N3660">
        <f t="shared" si="1076"/>
        <v>29.733975010638403</v>
      </c>
      <c r="O3660">
        <f t="shared" si="1077"/>
        <v>54.973147983041535</v>
      </c>
      <c r="P3660" s="3">
        <f t="shared" si="1078"/>
        <v>-54.973147983041535</v>
      </c>
      <c r="Q3660" s="3">
        <f t="shared" si="1079"/>
        <v>150.2660249893616</v>
      </c>
      <c r="R3660">
        <f t="shared" si="1080"/>
        <v>-29.733975010638403</v>
      </c>
      <c r="S3660">
        <f t="shared" si="1081"/>
        <v>904.15712139604057</v>
      </c>
      <c r="T3660">
        <f t="shared" si="1064"/>
        <v>-54.973147983041535</v>
      </c>
    </row>
    <row r="3661" spans="1:20" x14ac:dyDescent="0.25">
      <c r="A3661">
        <f t="shared" si="1065"/>
        <v>5702574.4901514342</v>
      </c>
      <c r="B3661">
        <f t="shared" si="1082"/>
        <v>907592.91845734557</v>
      </c>
      <c r="C3661" t="str">
        <f t="shared" si="1066"/>
        <v>-0.00153342343355996+0.000880010152353945i</v>
      </c>
      <c r="D3661" t="str">
        <f t="shared" si="1067"/>
        <v>1.36071448530372-1.71494312633979i</v>
      </c>
      <c r="E3661" t="str">
        <f t="shared" si="1068"/>
        <v>-3.1239671976026-5.49518437867809i</v>
      </c>
      <c r="F3661" t="str">
        <f t="shared" si="1069"/>
        <v>2.23891169484298-1.39024982355091i</v>
      </c>
      <c r="G3661" t="str">
        <f t="shared" si="1070"/>
        <v>0.769409282128702-0.421210919496275i</v>
      </c>
      <c r="H3661" t="str">
        <f t="shared" si="1071"/>
        <v>0.000414821555340769-1.61209084666005i</v>
      </c>
      <c r="I3661" t="str">
        <f t="shared" si="1072"/>
        <v>-0.015167817542887-0.024440866916466i</v>
      </c>
      <c r="K3661" t="str">
        <f t="shared" si="1073"/>
        <v>0.000798090730918401-0.000638548455994907i</v>
      </c>
      <c r="L3661" t="str">
        <f t="shared" si="1074"/>
        <v>0.000833333333333333-0.000888345454923011i</v>
      </c>
      <c r="M3661" t="str">
        <f t="shared" si="1075"/>
        <v>0.005-0.000312583587882i</v>
      </c>
      <c r="N3661">
        <f t="shared" si="1076"/>
        <v>29.850908208300041</v>
      </c>
      <c r="O3661">
        <f t="shared" si="1077"/>
        <v>55.050380775041305</v>
      </c>
      <c r="P3661" s="3">
        <f t="shared" si="1078"/>
        <v>-55.050380775041305</v>
      </c>
      <c r="Q3661" s="3">
        <f t="shared" si="1079"/>
        <v>150.14909179169996</v>
      </c>
      <c r="R3661">
        <f t="shared" si="1080"/>
        <v>-29.850908208300041</v>
      </c>
      <c r="S3661">
        <f t="shared" si="1081"/>
        <v>907.5929184573456</v>
      </c>
      <c r="T3661">
        <f t="shared" si="1064"/>
        <v>-55.050380775041305</v>
      </c>
    </row>
    <row r="3662" spans="1:20" x14ac:dyDescent="0.25">
      <c r="A3662">
        <f t="shared" si="1065"/>
        <v>5724244.2732140096</v>
      </c>
      <c r="B3662">
        <f t="shared" si="1082"/>
        <v>911041.77154748351</v>
      </c>
      <c r="C3662" t="str">
        <f t="shared" si="1066"/>
        <v>-0.00151805731196676+0.000875314440007973i</v>
      </c>
      <c r="D3662" t="str">
        <f t="shared" si="1067"/>
        <v>1.35443597906616-1.71346507922852i</v>
      </c>
      <c r="E3662" t="str">
        <f t="shared" si="1068"/>
        <v>-3.11793619184319-5.46442313128771i</v>
      </c>
      <c r="F3662" t="str">
        <f t="shared" si="1069"/>
        <v>2.23498746097899-1.39212797959927i</v>
      </c>
      <c r="G3662" t="str">
        <f t="shared" si="1070"/>
        <v>0.768060706404547-0.422070441611226i</v>
      </c>
      <c r="H3662" t="str">
        <f t="shared" si="1071"/>
        <v>0.000411366414143919-1.60598566000503i</v>
      </c>
      <c r="I3662" t="str">
        <f t="shared" si="1072"/>
        <v>-0.0151308364426711-0.0243056243643886i</v>
      </c>
      <c r="K3662" t="str">
        <f t="shared" si="1073"/>
        <v>0.000797472068170533-0.000636258596189542i</v>
      </c>
      <c r="L3662" t="str">
        <f t="shared" si="1074"/>
        <v>0.000833333333333333-0.000884982521341905i</v>
      </c>
      <c r="M3662" t="str">
        <f t="shared" si="1075"/>
        <v>0.005-0.000311400266867902i</v>
      </c>
      <c r="N3662">
        <f t="shared" si="1076"/>
        <v>29.967822556596104</v>
      </c>
      <c r="O3662">
        <f t="shared" si="1077"/>
        <v>55.127663771698565</v>
      </c>
      <c r="P3662" s="3">
        <f t="shared" si="1078"/>
        <v>-55.127663771698565</v>
      </c>
      <c r="Q3662" s="3">
        <f t="shared" si="1079"/>
        <v>150.0321774434039</v>
      </c>
      <c r="R3662">
        <f t="shared" si="1080"/>
        <v>-29.967822556596104</v>
      </c>
      <c r="S3662">
        <f t="shared" si="1081"/>
        <v>911.04177154748356</v>
      </c>
      <c r="T3662">
        <f t="shared" si="1064"/>
        <v>-55.127663771698565</v>
      </c>
    </row>
    <row r="3663" spans="1:20" x14ac:dyDescent="0.25">
      <c r="A3663">
        <f t="shared" si="1065"/>
        <v>5745996.4014522228</v>
      </c>
      <c r="B3663">
        <f t="shared" si="1082"/>
        <v>914503.73027936392</v>
      </c>
      <c r="C3663" t="str">
        <f t="shared" si="1066"/>
        <v>-0.0015028284366129+0.000870623722398879i</v>
      </c>
      <c r="D3663" t="str">
        <f t="shared" si="1067"/>
        <v>1.34816799738665-1.71196527292897i</v>
      </c>
      <c r="E3663" t="str">
        <f t="shared" si="1068"/>
        <v>-3.11188726312817-5.43377804943141i</v>
      </c>
      <c r="F3663" t="str">
        <f t="shared" si="1069"/>
        <v>2.23104723559752-1.39400098252206i</v>
      </c>
      <c r="G3663" t="str">
        <f t="shared" si="1070"/>
        <v>0.766706635143418-0.422927382384347i</v>
      </c>
      <c r="H3663" t="str">
        <f t="shared" si="1071"/>
        <v>0.000407942013820407-1.59990361180721i</v>
      </c>
      <c r="I3663" t="str">
        <f t="shared" si="1072"/>
        <v>-0.0150938620349714-0.0241708827115523i</v>
      </c>
      <c r="K3663" t="str">
        <f t="shared" si="1073"/>
        <v>0.000796857700642193-0.000633976041203229i</v>
      </c>
      <c r="L3663" t="str">
        <f t="shared" si="1074"/>
        <v>0.000833333333333333-0.000881632318531488i</v>
      </c>
      <c r="M3663" t="str">
        <f t="shared" si="1075"/>
        <v>0.005-0.000310221425451187i</v>
      </c>
      <c r="N3663">
        <f t="shared" si="1076"/>
        <v>30.084717832142417</v>
      </c>
      <c r="O3663">
        <f t="shared" si="1077"/>
        <v>55.204996972609372</v>
      </c>
      <c r="P3663" s="3">
        <f t="shared" si="1078"/>
        <v>-55.204996972609372</v>
      </c>
      <c r="Q3663" s="3">
        <f t="shared" si="1079"/>
        <v>149.91528216785758</v>
      </c>
      <c r="R3663">
        <f t="shared" si="1080"/>
        <v>-30.084717832142417</v>
      </c>
      <c r="S3663">
        <f t="shared" si="1081"/>
        <v>914.50373027936394</v>
      </c>
      <c r="T3663">
        <f t="shared" si="1064"/>
        <v>-55.204996972609372</v>
      </c>
    </row>
    <row r="3664" spans="1:20" x14ac:dyDescent="0.25">
      <c r="A3664">
        <f t="shared" si="1065"/>
        <v>5767831.1877777409</v>
      </c>
      <c r="B3664">
        <f t="shared" si="1082"/>
        <v>917978.8444544255</v>
      </c>
      <c r="C3664" t="str">
        <f t="shared" si="1066"/>
        <v>-0.00148773575606824+0.000865938291213321i</v>
      </c>
      <c r="D3664" t="str">
        <f t="shared" si="1067"/>
        <v>1.34191069370082-1.71044380345528i</v>
      </c>
      <c r="E3664" t="str">
        <f t="shared" si="1068"/>
        <v>-3.1058204117055-5.40324888252764i</v>
      </c>
      <c r="F3664" t="str">
        <f t="shared" si="1069"/>
        <v>2.22709103480453-1.39586870558557i</v>
      </c>
      <c r="G3664" t="str">
        <f t="shared" si="1070"/>
        <v>0.765347073880196-0.42378170133126i</v>
      </c>
      <c r="H3664" t="str">
        <f t="shared" si="1071"/>
        <v>0.00040454805651192-1.59384461418951i</v>
      </c>
      <c r="I3664" t="str">
        <f t="shared" si="1072"/>
        <v>-0.0150568936443431-0.024036640928774i</v>
      </c>
      <c r="K3664" t="str">
        <f t="shared" si="1073"/>
        <v>0.000796247601248819-0.000631700777415119i</v>
      </c>
      <c r="L3664" t="str">
        <f t="shared" si="1074"/>
        <v>0.000833333333333333-0.000878294798297954i</v>
      </c>
      <c r="M3664" t="str">
        <f t="shared" si="1075"/>
        <v>0.005-0.000309047046673827i</v>
      </c>
      <c r="N3664">
        <f t="shared" si="1076"/>
        <v>30.201593811061855</v>
      </c>
      <c r="O3664">
        <f t="shared" si="1077"/>
        <v>55.282380377761925</v>
      </c>
      <c r="P3664" s="3">
        <f t="shared" si="1078"/>
        <v>-55.282380377761925</v>
      </c>
      <c r="Q3664" s="3">
        <f t="shared" si="1079"/>
        <v>149.79840618893815</v>
      </c>
      <c r="R3664">
        <f t="shared" si="1080"/>
        <v>-30.201593811061855</v>
      </c>
      <c r="S3664">
        <f t="shared" si="1081"/>
        <v>917.97884445442548</v>
      </c>
      <c r="T3664">
        <f t="shared" si="1064"/>
        <v>-55.282380377761925</v>
      </c>
    </row>
    <row r="3665" spans="1:20" x14ac:dyDescent="0.25">
      <c r="A3665">
        <f t="shared" si="1065"/>
        <v>5789748.9462912967</v>
      </c>
      <c r="B3665">
        <f t="shared" si="1082"/>
        <v>921467.16406335239</v>
      </c>
      <c r="C3665" t="str">
        <f t="shared" si="1066"/>
        <v>-0.00147277822517905+0.000861258433318233i</v>
      </c>
      <c r="D3665" t="str">
        <f t="shared" si="1067"/>
        <v>1.33566422030863-1.70890076810395i</v>
      </c>
      <c r="E3665" t="str">
        <f t="shared" si="1068"/>
        <v>-3.09973563951757-5.37283538203836i</v>
      </c>
      <c r="F3665" t="str">
        <f t="shared" si="1069"/>
        <v>2.2231188757599-1.39773102182922i</v>
      </c>
      <c r="G3665" t="str">
        <f t="shared" si="1070"/>
        <v>0.763982028511917-0.424633357877986i</v>
      </c>
      <c r="H3665" t="str">
        <f t="shared" si="1071"/>
        <v>0.000401184247509171-1.58780857961039i</v>
      </c>
      <c r="I3665" t="str">
        <f t="shared" si="1072"/>
        <v>-0.0150199306074571-0.0239028979950596i</v>
      </c>
      <c r="K3665" t="str">
        <f t="shared" si="1073"/>
        <v>0.000795641743037002-0.000629432791121637i</v>
      </c>
      <c r="L3665" t="str">
        <f t="shared" si="1074"/>
        <v>0.000833333333333333-0.000874969912629965i</v>
      </c>
      <c r="M3665" t="str">
        <f t="shared" si="1075"/>
        <v>0.005-0.000307877113641987i</v>
      </c>
      <c r="N3665">
        <f t="shared" si="1076"/>
        <v>30.318450268922959</v>
      </c>
      <c r="O3665">
        <f t="shared" si="1077"/>
        <v>55.35981398753642</v>
      </c>
      <c r="P3665" s="3">
        <f t="shared" si="1078"/>
        <v>-55.35981398753642</v>
      </c>
      <c r="Q3665" s="3">
        <f t="shared" si="1079"/>
        <v>149.68154973107704</v>
      </c>
      <c r="R3665">
        <f t="shared" si="1080"/>
        <v>-30.318450268922959</v>
      </c>
      <c r="S3665">
        <f t="shared" si="1081"/>
        <v>921.46716406335236</v>
      </c>
      <c r="T3665">
        <f t="shared" si="1064"/>
        <v>-55.35981398753642</v>
      </c>
    </row>
    <row r="3666" spans="1:20" x14ac:dyDescent="0.25">
      <c r="A3666">
        <f t="shared" si="1065"/>
        <v>5811749.9922872037</v>
      </c>
      <c r="B3666">
        <f t="shared" si="1082"/>
        <v>924968.73928679316</v>
      </c>
      <c r="C3666" t="str">
        <f t="shared" si="1066"/>
        <v>-0.00145795480505003+0.000856584430807654i</v>
      </c>
      <c r="D3666" t="str">
        <f t="shared" si="1067"/>
        <v>1.32942872836123-1.7073362654381i</v>
      </c>
      <c r="E3666" t="str">
        <f t="shared" si="1068"/>
        <v>-3.09363295020848-5.34253730144569i</v>
      </c>
      <c r="F3666" t="str">
        <f t="shared" si="1069"/>
        <v>2.2191307766841-1.39958780407542i</v>
      </c>
      <c r="G3666" t="str">
        <f t="shared" si="1070"/>
        <v>0.76261150530011-0.425482311364421i</v>
      </c>
      <c r="H3666" t="str">
        <f t="shared" si="1071"/>
        <v>0.000397850295216474-1.58179542086266i</v>
      </c>
      <c r="I3666" t="str">
        <f t="shared" si="1072"/>
        <v>-0.0149829722730967-0.0237696528975177i</v>
      </c>
      <c r="K3666" t="str">
        <f t="shared" si="1073"/>
        <v>0.00079504009918444-0.00062717206853787i</v>
      </c>
      <c r="L3666" t="str">
        <f t="shared" si="1074"/>
        <v>0.000833333333333333-0.000871657613697914i</v>
      </c>
      <c r="M3666" t="str">
        <f t="shared" si="1075"/>
        <v>0.005-0.000306711609525789i</v>
      </c>
      <c r="N3666">
        <f t="shared" si="1076"/>
        <v>30.43528698067496</v>
      </c>
      <c r="O3666">
        <f t="shared" si="1077"/>
        <v>55.437297802705501</v>
      </c>
      <c r="P3666" s="3">
        <f t="shared" si="1078"/>
        <v>-55.437297802705501</v>
      </c>
      <c r="Q3666" s="3">
        <f t="shared" si="1079"/>
        <v>149.56471301932504</v>
      </c>
      <c r="R3666">
        <f t="shared" si="1080"/>
        <v>-30.43528698067496</v>
      </c>
      <c r="S3666">
        <f t="shared" si="1081"/>
        <v>924.96873928679315</v>
      </c>
      <c r="T3666">
        <f t="shared" si="1064"/>
        <v>-55.437297802705501</v>
      </c>
    </row>
    <row r="3667" spans="1:20" x14ac:dyDescent="0.25">
      <c r="A3667">
        <f t="shared" si="1065"/>
        <v>5833834.6422578963</v>
      </c>
      <c r="B3667">
        <f t="shared" si="1082"/>
        <v>928483.62049608305</v>
      </c>
      <c r="C3667" t="str">
        <f t="shared" si="1066"/>
        <v>-0.001443264463026+0.000851916561049531i</v>
      </c>
      <c r="D3667" t="str">
        <f t="shared" si="1067"/>
        <v>1.32320436784798-1.70575039527161i</v>
      </c>
      <c r="E3667" t="str">
        <f t="shared" si="1068"/>
        <v>-3.08751234913145-5.31235439622793i</v>
      </c>
      <c r="F3667" t="str">
        <f t="shared" si="1069"/>
        <v>2.21512675686504-1.40143892493978i</v>
      </c>
      <c r="G3667" t="str">
        <f t="shared" si="1070"/>
        <v>0.761235510873128-0.42632852104786i</v>
      </c>
      <c r="H3667" t="str">
        <f t="shared" si="1071"/>
        <v>0.00039454591111664-1.57580505107205i</v>
      </c>
      <c r="I3667" t="str">
        <f t="shared" si="1072"/>
        <v>-0.0149460180021542-0.0236369046312712i</v>
      </c>
      <c r="K3667" t="str">
        <f t="shared" si="1073"/>
        <v>0.000794442642999887-0.000624918595798991i</v>
      </c>
      <c r="L3667" t="str">
        <f t="shared" si="1074"/>
        <v>0.000833333333333333-0.000868357853853268i</v>
      </c>
      <c r="M3667" t="str">
        <f t="shared" si="1075"/>
        <v>0.005-0.000305550517559065i</v>
      </c>
      <c r="N3667">
        <f t="shared" si="1076"/>
        <v>30.552103720591163</v>
      </c>
      <c r="O3667">
        <f t="shared" si="1077"/>
        <v>55.514831824434935</v>
      </c>
      <c r="P3667" s="3">
        <f t="shared" si="1078"/>
        <v>-55.514831824434935</v>
      </c>
      <c r="Q3667" s="3">
        <f t="shared" si="1079"/>
        <v>149.44789627940884</v>
      </c>
      <c r="R3667">
        <f t="shared" si="1080"/>
        <v>-30.552103720591163</v>
      </c>
      <c r="S3667">
        <f t="shared" si="1081"/>
        <v>928.48362049608306</v>
      </c>
      <c r="T3667">
        <f t="shared" si="1064"/>
        <v>-55.514831824434935</v>
      </c>
    </row>
    <row r="3668" spans="1:20" x14ac:dyDescent="0.25">
      <c r="A3668">
        <f t="shared" si="1065"/>
        <v>5856003.2138984762</v>
      </c>
      <c r="B3668">
        <f t="shared" si="1082"/>
        <v>932011.85825396818</v>
      </c>
      <c r="C3668" t="str">
        <f t="shared" si="1066"/>
        <v>-0.00142870617267384+0.000847255096732313i</v>
      </c>
      <c r="D3668" t="str">
        <f t="shared" si="1067"/>
        <v>1.31699128758389-1.70414325865319i</v>
      </c>
      <c r="E3668" t="str">
        <f t="shared" si="1068"/>
        <v>-3.08137384335611-5.28228642383632i</v>
      </c>
      <c r="F3668" t="str">
        <f t="shared" si="1069"/>
        <v>2.21110683666467-1.40328425684138i</v>
      </c>
      <c r="G3668" t="str">
        <f t="shared" si="1070"/>
        <v>0.759854052228418-0.427171946106566i</v>
      </c>
      <c r="H3668" t="str">
        <f t="shared" si="1071"/>
        <v>0.000391270809736363-1.56983738369606i</v>
      </c>
      <c r="I3668" t="str">
        <f t="shared" si="1072"/>
        <v>-0.0149090671676286-0.0235046521993719i</v>
      </c>
      <c r="K3668" t="str">
        <f t="shared" si="1073"/>
        <v>0.000793849347923102-0.000622672358961661i</v>
      </c>
      <c r="L3668" t="str">
        <f t="shared" si="1074"/>
        <v>0.000833333333333333-0.000865070585627882i</v>
      </c>
      <c r="M3668" t="str">
        <f t="shared" si="1075"/>
        <v>0.005-0.000304393821039115i</v>
      </c>
      <c r="N3668">
        <f t="shared" si="1076"/>
        <v>30.668900262204801</v>
      </c>
      <c r="O3668">
        <f t="shared" si="1077"/>
        <v>55.592416054282197</v>
      </c>
      <c r="P3668" s="3">
        <f t="shared" si="1078"/>
        <v>-55.592416054282197</v>
      </c>
      <c r="Q3668" s="3">
        <f t="shared" si="1079"/>
        <v>149.3310997377952</v>
      </c>
      <c r="R3668">
        <f t="shared" si="1080"/>
        <v>-30.668900262204801</v>
      </c>
      <c r="S3668">
        <f t="shared" si="1081"/>
        <v>932.01185825396817</v>
      </c>
      <c r="T3668">
        <f t="shared" si="1064"/>
        <v>-55.592416054282197</v>
      </c>
    </row>
    <row r="3669" spans="1:20" x14ac:dyDescent="0.25">
      <c r="A3669">
        <f t="shared" si="1065"/>
        <v>5878256.0261112908</v>
      </c>
      <c r="B3669">
        <f t="shared" si="1082"/>
        <v>935553.50331533328</v>
      </c>
      <c r="C3669" t="str">
        <f t="shared" si="1066"/>
        <v>-0.00141427891376379+0.000842600305911072i</v>
      </c>
      <c r="D3669" t="str">
        <f t="shared" si="1067"/>
        <v>1.31078963519715-1.70251495785015i</v>
      </c>
      <c r="E3669" t="str">
        <f t="shared" si="1068"/>
        <v>-3.07521744167518-5.25233314367074i</v>
      </c>
      <c r="F3669" t="str">
        <f t="shared" si="1069"/>
        <v>2.20707103752551-1.40512367201309i</v>
      </c>
      <c r="G3669" t="str">
        <f t="shared" si="1070"/>
        <v>0.758467136734774-0.428012545643382i</v>
      </c>
      <c r="H3669" t="str">
        <f t="shared" si="1071"/>
        <v>0.000388024708611933-1.56389233252257i</v>
      </c>
      <c r="I3669" t="str">
        <f t="shared" si="1072"/>
        <v>-0.0148721191546199-0.0233728946127099i</v>
      </c>
      <c r="K3669" t="str">
        <f t="shared" si="1073"/>
        <v>0.000793260187524772-0.000620433344005389i</v>
      </c>
      <c r="L3669" t="str">
        <f t="shared" si="1074"/>
        <v>0.000833333333333333-0.000861795761733295i</v>
      </c>
      <c r="M3669" t="str">
        <f t="shared" si="1075"/>
        <v>0.005-0.000303241503326476i</v>
      </c>
      <c r="N3669">
        <f t="shared" si="1076"/>
        <v>30.785676378245626</v>
      </c>
      <c r="O3669">
        <f t="shared" si="1077"/>
        <v>55.670050494197703</v>
      </c>
      <c r="P3669" s="3">
        <f t="shared" si="1078"/>
        <v>-55.670050494197703</v>
      </c>
      <c r="Q3669" s="3">
        <f t="shared" si="1079"/>
        <v>149.21432362175437</v>
      </c>
      <c r="R3669">
        <f t="shared" si="1080"/>
        <v>-30.785676378245626</v>
      </c>
      <c r="S3669">
        <f t="shared" si="1081"/>
        <v>935.55350331533327</v>
      </c>
      <c r="T3669">
        <f t="shared" si="1064"/>
        <v>-55.670050494197703</v>
      </c>
    </row>
    <row r="3670" spans="1:20" x14ac:dyDescent="0.25">
      <c r="A3670">
        <f t="shared" si="1065"/>
        <v>5900593.3990105139</v>
      </c>
      <c r="B3670">
        <f t="shared" si="1082"/>
        <v>939108.60662793159</v>
      </c>
      <c r="C3670" t="str">
        <f t="shared" si="1066"/>
        <v>-0.001399981672251+0.000837952452053716i</v>
      </c>
      <c r="D3670" t="str">
        <f t="shared" si="1067"/>
        <v>1.30459955711709-1.70086559633221i</v>
      </c>
      <c r="E3670" t="str">
        <f t="shared" si="1068"/>
        <v>-3.06904315461155-5.2224943170561i</v>
      </c>
      <c r="F3670" t="str">
        <f t="shared" si="1069"/>
        <v>2.20301938197711-1.40695704251213i</v>
      </c>
      <c r="G3670" t="str">
        <f t="shared" si="1070"/>
        <v>0.757074772134549-0.428850278689393i</v>
      </c>
      <c r="H3670" t="str">
        <f t="shared" si="1071"/>
        <v>0.000384807328255387-1.55796981166862i</v>
      </c>
      <c r="I3670" t="str">
        <f t="shared" si="1072"/>
        <v>-0.0148351733603266-0.0232416308899264i</v>
      </c>
      <c r="K3670" t="str">
        <f t="shared" si="1073"/>
        <v>0.000792675135506431-0.000618201536833925i</v>
      </c>
      <c r="L3670" t="str">
        <f t="shared" si="1074"/>
        <v>0.000833333333333333-0.000858533335060064i</v>
      </c>
      <c r="M3670" t="str">
        <f t="shared" si="1075"/>
        <v>0.005-0.000302093547844665i</v>
      </c>
      <c r="N3670">
        <f t="shared" si="1076"/>
        <v>30.902431840578288</v>
      </c>
      <c r="O3670">
        <f t="shared" si="1077"/>
        <v>55.747735146523276</v>
      </c>
      <c r="P3670" s="3">
        <f t="shared" si="1078"/>
        <v>-55.747735146523276</v>
      </c>
      <c r="Q3670" s="3">
        <f t="shared" si="1079"/>
        <v>149.09756815942171</v>
      </c>
      <c r="R3670">
        <f t="shared" si="1080"/>
        <v>-30.902431840578288</v>
      </c>
      <c r="S3670">
        <f t="shared" si="1081"/>
        <v>939.10860662793164</v>
      </c>
      <c r="T3670">
        <f t="shared" si="1064"/>
        <v>-55.747735146523276</v>
      </c>
    </row>
    <row r="3671" spans="1:20" x14ac:dyDescent="0.25">
      <c r="A3671">
        <f t="shared" si="1065"/>
        <v>5923015.6539267534</v>
      </c>
      <c r="B3671">
        <f t="shared" si="1082"/>
        <v>942677.21933311771</v>
      </c>
      <c r="C3671" t="str">
        <f t="shared" si="1066"/>
        <v>-0.00138581344025662+0.000833311794086791i</v>
      </c>
      <c r="D3671" t="str">
        <f t="shared" si="1067"/>
        <v>1.29842119856218-1.699195278755i</v>
      </c>
      <c r="E3671" t="str">
        <f t="shared" si="1068"/>
        <v>-3.06285099442493-5.19276970721804i</v>
      </c>
      <c r="F3671" t="str">
        <f t="shared" si="1069"/>
        <v>2.19895189364236-1.40878424023074i</v>
      </c>
      <c r="G3671" t="str">
        <f t="shared" si="1070"/>
        <v>0.755676966545829-0.429685104207631i</v>
      </c>
      <c r="H3671" t="str">
        <f t="shared" si="1071"/>
        <v>0.000381618392121027-1.55206973557914i</v>
      </c>
      <c r="I3671" t="str">
        <f t="shared" si="1072"/>
        <v>-0.0147982291940407-0.023110860057323i</v>
      </c>
      <c r="K3671" t="str">
        <f t="shared" si="1073"/>
        <v>0.000792094165700372-0.000615976923276615i</v>
      </c>
      <c r="L3671" t="str">
        <f t="shared" si="1074"/>
        <v>0.000833333333333333-0.000855283258677096i</v>
      </c>
      <c r="M3671" t="str">
        <f t="shared" si="1075"/>
        <v>0.005-0.000300949938079962i</v>
      </c>
      <c r="N3671">
        <f t="shared" si="1076"/>
        <v>31.019166420140095</v>
      </c>
      <c r="O3671">
        <f t="shared" si="1077"/>
        <v>55.825470013992195</v>
      </c>
      <c r="P3671" s="3">
        <f t="shared" si="1078"/>
        <v>-55.825470013992195</v>
      </c>
      <c r="Q3671" s="3">
        <f t="shared" si="1079"/>
        <v>148.9808335798599</v>
      </c>
      <c r="R3671">
        <f t="shared" si="1080"/>
        <v>-31.019166420140095</v>
      </c>
      <c r="S3671">
        <f t="shared" si="1081"/>
        <v>942.6772193331177</v>
      </c>
      <c r="T3671">
        <f t="shared" si="1064"/>
        <v>-55.825470013992195</v>
      </c>
    </row>
    <row r="3672" spans="1:20" x14ac:dyDescent="0.25">
      <c r="A3672">
        <f t="shared" si="1065"/>
        <v>5945523.1134116752</v>
      </c>
      <c r="B3672">
        <f t="shared" si="1082"/>
        <v>946259.39276658359</v>
      </c>
      <c r="C3672" t="str">
        <f t="shared" si="1066"/>
        <v>-0.0013717732160489+0.000828678586441134i</v>
      </c>
      <c r="D3672" t="str">
        <f t="shared" si="1067"/>
        <v>1.29225470352853-1.69750411094364i</v>
      </c>
      <c r="E3672" t="str">
        <f t="shared" si="1068"/>
        <v>-3.05664097511833-5.16315907925874i</v>
      </c>
      <c r="F3672" t="str">
        <f t="shared" si="1069"/>
        <v>2.19486859724374-1.41060513690697i</v>
      </c>
      <c r="G3672" t="str">
        <f t="shared" si="1070"/>
        <v>0.754273728464569-0.430516981096828i</v>
      </c>
      <c r="H3672" t="str">
        <f t="shared" si="1071"/>
        <v>0.000378457626572316-1.54619201902562i</v>
      </c>
      <c r="I3672" t="str">
        <f t="shared" si="1072"/>
        <v>-0.0147612860771429-0.0229805811487714i</v>
      </c>
      <c r="K3672" t="str">
        <f t="shared" si="1073"/>
        <v>0.000791517252069545-0.000613759489089743i</v>
      </c>
      <c r="L3672" t="str">
        <f t="shared" si="1074"/>
        <v>0.000833333333333333-0.000852045485830941i</v>
      </c>
      <c r="M3672" t="str">
        <f t="shared" si="1075"/>
        <v>0.005-0.000299810657581153i</v>
      </c>
      <c r="N3672">
        <f t="shared" si="1076"/>
        <v>31.13587988687803</v>
      </c>
      <c r="O3672">
        <f t="shared" si="1077"/>
        <v>55.903255099728277</v>
      </c>
      <c r="P3672" s="3">
        <f t="shared" si="1078"/>
        <v>-55.903255099728277</v>
      </c>
      <c r="Q3672" s="3">
        <f t="shared" si="1079"/>
        <v>148.86412011312197</v>
      </c>
      <c r="R3672">
        <f t="shared" si="1080"/>
        <v>-31.13587988687803</v>
      </c>
      <c r="S3672">
        <f t="shared" si="1081"/>
        <v>946.25939276658357</v>
      </c>
      <c r="T3672">
        <f t="shared" si="1064"/>
        <v>-55.903255099728277</v>
      </c>
    </row>
    <row r="3673" spans="1:20" x14ac:dyDescent="0.25">
      <c r="A3673">
        <f t="shared" si="1065"/>
        <v>5968116.1012426391</v>
      </c>
      <c r="B3673">
        <f t="shared" si="1082"/>
        <v>949855.17845909658</v>
      </c>
      <c r="C3673" t="str">
        <f t="shared" si="1066"/>
        <v>-0.00135786000402408+0.000824053079097236i</v>
      </c>
      <c r="D3673" t="str">
        <f t="shared" si="1067"/>
        <v>1.28610021477844-1.69579219987596i</v>
      </c>
      <c r="E3673" t="str">
        <f t="shared" si="1068"/>
        <v>-3.05041311244442-5.1336622001327i</v>
      </c>
      <c r="F3673" t="str">
        <f t="shared" si="1069"/>
        <v>2.19076951860938-1.41241960413557i</v>
      </c>
      <c r="G3673" t="str">
        <f t="shared" si="1070"/>
        <v>0.752865066766692-0.431345868195207i</v>
      </c>
      <c r="H3673" t="str">
        <f t="shared" si="1071"/>
        <v>0.000375324760849183-1.54033657710493i</v>
      </c>
      <c r="I3673" t="str">
        <f t="shared" si="1072"/>
        <v>-0.0147243434430976-0.0228507932056226i</v>
      </c>
      <c r="K3673" t="str">
        <f t="shared" si="1073"/>
        <v>0.000790944368707438-0.000611549219957879i</v>
      </c>
      <c r="L3673" t="str">
        <f t="shared" si="1074"/>
        <v>0.000833333333333333-0.000848819969945143i</v>
      </c>
      <c r="M3673" t="str">
        <f t="shared" si="1075"/>
        <v>0.005-0.000298675689959308i</v>
      </c>
      <c r="N3673">
        <f t="shared" si="1076"/>
        <v>31.252572009684627</v>
      </c>
      <c r="O3673">
        <f t="shared" si="1077"/>
        <v>55.981090407245127</v>
      </c>
      <c r="P3673" s="3">
        <f t="shared" si="1078"/>
        <v>-55.981090407245127</v>
      </c>
      <c r="Q3673" s="3">
        <f t="shared" si="1079"/>
        <v>148.74742799031537</v>
      </c>
      <c r="R3673">
        <f t="shared" si="1080"/>
        <v>-31.252572009684627</v>
      </c>
      <c r="S3673">
        <f t="shared" si="1081"/>
        <v>949.85517845909658</v>
      </c>
      <c r="T3673">
        <f t="shared" si="1064"/>
        <v>-55.981090407245127</v>
      </c>
    </row>
    <row r="3674" spans="1:20" x14ac:dyDescent="0.25">
      <c r="A3674">
        <f t="shared" si="1065"/>
        <v>5990794.9424273614</v>
      </c>
      <c r="B3674">
        <f t="shared" si="1082"/>
        <v>953464.62813724112</v>
      </c>
      <c r="C3674" t="str">
        <f t="shared" si="1066"/>
        <v>-0.00134407281468722+0.00081943551763051i</v>
      </c>
      <c r="D3674" t="str">
        <f t="shared" si="1067"/>
        <v>1.27995787382937-1.69405965366583i</v>
      </c>
      <c r="E3674" t="str">
        <f t="shared" si="1068"/>
        <v>-3.04416742391179-5.10427883862224i</v>
      </c>
      <c r="F3674" t="str">
        <f t="shared" si="1069"/>
        <v>2.18665468467908-1.41422751337907i</v>
      </c>
      <c r="G3674" t="str">
        <f t="shared" si="1070"/>
        <v>0.751450990710146-0.432171724284324i</v>
      </c>
      <c r="H3674" t="str">
        <f t="shared" si="1071"/>
        <v>0.000372219527035681-1.53450332523802i</v>
      </c>
      <c r="I3674" t="str">
        <f t="shared" si="1072"/>
        <v>-0.0146874007374478-0.0227214952766152i</v>
      </c>
      <c r="K3674" t="str">
        <f t="shared" si="1073"/>
        <v>0.000790375489837978-0.000609346101495222i</v>
      </c>
      <c r="L3674" t="str">
        <f t="shared" si="1074"/>
        <v>0.000833333333333333-0.000845606664619592i</v>
      </c>
      <c r="M3674" t="str">
        <f t="shared" si="1075"/>
        <v>0.005-0.000297545018887535i</v>
      </c>
      <c r="N3674">
        <f t="shared" si="1076"/>
        <v>31.369242556335792</v>
      </c>
      <c r="O3674">
        <f t="shared" si="1077"/>
        <v>56.058975940444427</v>
      </c>
      <c r="P3674" s="3">
        <f t="shared" si="1078"/>
        <v>-56.058975940444427</v>
      </c>
      <c r="Q3674" s="3">
        <f t="shared" si="1079"/>
        <v>148.63075744366421</v>
      </c>
      <c r="R3674">
        <f t="shared" si="1080"/>
        <v>-31.369242556335792</v>
      </c>
      <c r="S3674">
        <f t="shared" si="1081"/>
        <v>953.46462813724111</v>
      </c>
      <c r="T3674">
        <f t="shared" si="1064"/>
        <v>-56.058975940444427</v>
      </c>
    </row>
    <row r="3675" spans="1:20" x14ac:dyDescent="0.25">
      <c r="A3675">
        <f t="shared" si="1065"/>
        <v>6013559.963208585</v>
      </c>
      <c r="B3675">
        <f t="shared" si="1082"/>
        <v>957087.79372416262</v>
      </c>
      <c r="C3675" t="str">
        <f t="shared" si="1066"/>
        <v>-0.00133041066463256+0.000814826143256107i</v>
      </c>
      <c r="D3675" t="str">
        <f t="shared" si="1067"/>
        <v>1.27382782094305-1.69230658154615i</v>
      </c>
      <c r="E3675" t="str">
        <f t="shared" si="1068"/>
        <v>-3.03790392879088-5.07500876531268i</v>
      </c>
      <c r="F3675" t="str">
        <f t="shared" si="1069"/>
        <v>2.18252412351016-1.41602873597893i</v>
      </c>
      <c r="G3675" t="str">
        <f t="shared" si="1070"/>
        <v>0.75003150993693-0.432994508092954i</v>
      </c>
      <c r="H3675" t="str">
        <f t="shared" si="1071"/>
        <v>0.000369141660028002-1.52869217916863i</v>
      </c>
      <c r="I3675" t="str">
        <f t="shared" si="1072"/>
        <v>-0.0146504574178081-0.0225926864177818i</v>
      </c>
      <c r="K3675" t="str">
        <f t="shared" si="1073"/>
        <v>0.000789810589815376-0.000607150119246886i</v>
      </c>
      <c r="L3675" t="str">
        <f t="shared" si="1074"/>
        <v>0.000833333333333333-0.000842405523629801i</v>
      </c>
      <c r="M3675" t="str">
        <f t="shared" si="1075"/>
        <v>0.005-0.000296418628100752i</v>
      </c>
      <c r="N3675">
        <f t="shared" si="1076"/>
        <v>31.485891293427898</v>
      </c>
      <c r="O3675">
        <f t="shared" si="1077"/>
        <v>56.136911703616185</v>
      </c>
      <c r="P3675" s="3">
        <f t="shared" si="1078"/>
        <v>-56.136911703616185</v>
      </c>
      <c r="Q3675" s="3">
        <f t="shared" si="1079"/>
        <v>148.5141087065721</v>
      </c>
      <c r="R3675">
        <f t="shared" si="1080"/>
        <v>-31.485891293427898</v>
      </c>
      <c r="S3675">
        <f t="shared" si="1081"/>
        <v>957.08779372416257</v>
      </c>
      <c r="T3675">
        <f t="shared" si="1064"/>
        <v>-56.136911703616185</v>
      </c>
    </row>
    <row r="3676" spans="1:20" x14ac:dyDescent="0.25">
      <c r="A3676">
        <f t="shared" si="1065"/>
        <v>6036411.4910687776</v>
      </c>
      <c r="B3676">
        <f t="shared" si="1082"/>
        <v>960724.72734031442</v>
      </c>
      <c r="C3676" t="str">
        <f t="shared" si="1066"/>
        <v>-0.0013168725765243+0.00081022519287378i</v>
      </c>
      <c r="D3676" t="str">
        <f t="shared" si="1067"/>
        <v>1.26771019511495-1.69053309385199i</v>
      </c>
      <c r="E3676" t="str">
        <f t="shared" si="1068"/>
        <v>-3.03162264811996-5.04585175256825i</v>
      </c>
      <c r="F3676" t="str">
        <f t="shared" si="1069"/>
        <v>2.17837786428329-1.41782314316689i</v>
      </c>
      <c r="G3676" t="str">
        <f t="shared" si="1070"/>
        <v>0.748606634475058-0.433814178301015i</v>
      </c>
      <c r="H3676" t="str">
        <f t="shared" si="1071"/>
        <v>0.000366090897502908-1.52290305496213i</v>
      </c>
      <c r="I3676" t="str">
        <f t="shared" si="1072"/>
        <v>-0.0146135129538599-0.0224643656923585i</v>
      </c>
      <c r="K3676" t="str">
        <f t="shared" si="1073"/>
        <v>0.000789249643124001-0.000604961258690223i</v>
      </c>
      <c r="L3676" t="str">
        <f t="shared" si="1074"/>
        <v>0.000833333333333333-0.000839216500926276i</v>
      </c>
      <c r="M3676" t="str">
        <f t="shared" si="1075"/>
        <v>0.005-0.00029529650139545i</v>
      </c>
      <c r="N3676">
        <f t="shared" si="1076"/>
        <v>31.602517986312648</v>
      </c>
      <c r="O3676">
        <f t="shared" si="1077"/>
        <v>56.214897701435405</v>
      </c>
      <c r="P3676" s="3">
        <f t="shared" si="1078"/>
        <v>-56.214897701435405</v>
      </c>
      <c r="Q3676" s="3">
        <f t="shared" si="1079"/>
        <v>148.39748201368735</v>
      </c>
      <c r="R3676">
        <f t="shared" si="1080"/>
        <v>-31.602517986312648</v>
      </c>
      <c r="S3676">
        <f t="shared" si="1081"/>
        <v>960.72472734031442</v>
      </c>
      <c r="T3676">
        <f t="shared" si="1064"/>
        <v>-56.214897701435405</v>
      </c>
    </row>
    <row r="3677" spans="1:20" x14ac:dyDescent="0.25">
      <c r="A3677">
        <f t="shared" si="1065"/>
        <v>6059349.8547348389</v>
      </c>
      <c r="B3677">
        <f t="shared" si="1082"/>
        <v>964375.48130420758</v>
      </c>
      <c r="C3677" t="str">
        <f t="shared" si="1066"/>
        <v>-0.00130345757907663+0.000805632899112246i</v>
      </c>
      <c r="D3677" t="str">
        <f t="shared" si="1067"/>
        <v>1.26160513406397-1.68873930200334i</v>
      </c>
      <c r="E3677" t="str">
        <f t="shared" si="1068"/>
        <v>-3.02532360471063-5.01680757450666i</v>
      </c>
      <c r="F3677" t="str">
        <f t="shared" si="1069"/>
        <v>2.17421593730797-1.41961060607633i</v>
      </c>
      <c r="G3677" t="str">
        <f t="shared" si="1070"/>
        <v>0.74717637474051-0.434630693543541i</v>
      </c>
      <c r="H3677" t="str">
        <f t="shared" si="1071"/>
        <v>0.000363066979886484-1.51713586900421i</v>
      </c>
      <c r="I3677" t="str">
        <f t="shared" si="1072"/>
        <v>-0.0145765668273437-0.0223365321706881i</v>
      </c>
      <c r="K3677" t="str">
        <f t="shared" si="1073"/>
        <v>0.000788692624378236-0.000602779505236132i</v>
      </c>
      <c r="L3677" t="str">
        <f t="shared" si="1074"/>
        <v>0.000833333333333333-0.000836039550633867i</v>
      </c>
      <c r="M3677" t="str">
        <f t="shared" si="1075"/>
        <v>0.005-0.000294178622629458i</v>
      </c>
      <c r="N3677">
        <f t="shared" si="1076"/>
        <v>31.719122399034575</v>
      </c>
      <c r="O3677">
        <f t="shared" si="1077"/>
        <v>56.292933938962108</v>
      </c>
      <c r="P3677" s="3">
        <f t="shared" si="1078"/>
        <v>-56.292933938962108</v>
      </c>
      <c r="Q3677" s="3">
        <f t="shared" si="1079"/>
        <v>148.28087760096543</v>
      </c>
      <c r="R3677">
        <f t="shared" si="1080"/>
        <v>-31.719122399034575</v>
      </c>
      <c r="S3677">
        <f t="shared" si="1081"/>
        <v>964.3754813042076</v>
      </c>
      <c r="T3677">
        <f t="shared" si="1064"/>
        <v>-56.292933938962108</v>
      </c>
    </row>
    <row r="3678" spans="1:20" x14ac:dyDescent="0.25">
      <c r="A3678">
        <f t="shared" si="1065"/>
        <v>6082375.3841828313</v>
      </c>
      <c r="B3678">
        <f t="shared" si="1082"/>
        <v>968040.10813316365</v>
      </c>
      <c r="C3678" t="str">
        <f t="shared" si="1066"/>
        <v>-0.00129016470703401+0.000801049490373536i</v>
      </c>
      <c r="D3678" t="str">
        <f t="shared" si="1067"/>
        <v>1.25551277422237-1.68692531848802i</v>
      </c>
      <c r="E3678" t="str">
        <f t="shared" si="1068"/>
        <v>-3.01900682315346-4.98787600697469i</v>
      </c>
      <c r="F3678" t="str">
        <f t="shared" si="1069"/>
        <v>2.17003837402822-1.42139099575391i</v>
      </c>
      <c r="G3678" t="str">
        <f t="shared" si="1070"/>
        <v>0.74574074153911-0.435444012414694i</v>
      </c>
      <c r="H3678" t="str">
        <f t="shared" si="1071"/>
        <v>0.00036006965032325-1.51139053799967i</v>
      </c>
      <c r="I3678" t="str">
        <f t="shared" si="1072"/>
        <v>-0.0145396185320524-0.0222091849301284i</v>
      </c>
      <c r="K3678" t="str">
        <f t="shared" si="1073"/>
        <v>0.000788139508322309-0.000600604844230322i</v>
      </c>
      <c r="L3678" t="str">
        <f t="shared" si="1074"/>
        <v>0.000833333333333333-0.000832874627051076i</v>
      </c>
      <c r="M3678" t="str">
        <f t="shared" si="1075"/>
        <v>0.005-0.000293064975721715i</v>
      </c>
      <c r="N3678">
        <f t="shared" si="1076"/>
        <v>31.835704294268282</v>
      </c>
      <c r="O3678">
        <f t="shared" si="1077"/>
        <v>56.371020421638718</v>
      </c>
      <c r="P3678" s="3">
        <f t="shared" si="1078"/>
        <v>-56.371020421638718</v>
      </c>
      <c r="Q3678" s="3">
        <f t="shared" si="1079"/>
        <v>148.16429570573172</v>
      </c>
      <c r="R3678">
        <f t="shared" si="1080"/>
        <v>-31.835704294268282</v>
      </c>
      <c r="S3678">
        <f t="shared" si="1081"/>
        <v>968.0401081331637</v>
      </c>
      <c r="T3678">
        <f t="shared" si="1064"/>
        <v>-56.371020421638718</v>
      </c>
    </row>
    <row r="3679" spans="1:20" x14ac:dyDescent="0.25">
      <c r="A3679">
        <f t="shared" si="1065"/>
        <v>6105488.4106427263</v>
      </c>
      <c r="B3679">
        <f t="shared" si="1082"/>
        <v>971718.66054406972</v>
      </c>
      <c r="C3679" t="str">
        <f t="shared" si="1066"/>
        <v>-0.00127699300115115+0.000796475190876911i</v>
      </c>
      <c r="D3679" t="str">
        <f t="shared" si="1067"/>
        <v>1.24943325072605-1.68509125684426i</v>
      </c>
      <c r="E3679" t="str">
        <f t="shared" si="1068"/>
        <v>-3.01267232982329-4.95905682752287i</v>
      </c>
      <c r="F3679" t="str">
        <f t="shared" si="1069"/>
        <v>2.16584520702782-1.4231641831712i</v>
      </c>
      <c r="G3679" t="str">
        <f t="shared" si="1070"/>
        <v>0.744299746068383-0.436254093471825i</v>
      </c>
      <c r="H3679" t="str">
        <f t="shared" si="1071"/>
        <v>0.000357098654645665-1.50566697897117i</v>
      </c>
      <c r="I3679" t="str">
        <f t="shared" si="1072"/>
        <v>-0.0145026675738237-0.0220823230549553i</v>
      </c>
      <c r="K3679" t="str">
        <f t="shared" si="1073"/>
        <v>0.000787590269830132-0.000598437260954587i</v>
      </c>
      <c r="L3679" t="str">
        <f t="shared" si="1074"/>
        <v>0.000833333333333333-0.00082972168464941i</v>
      </c>
      <c r="M3679" t="str">
        <f t="shared" si="1075"/>
        <v>0.005-0.000291955544652037i</v>
      </c>
      <c r="N3679">
        <f t="shared" si="1076"/>
        <v>31.952263433252369</v>
      </c>
      <c r="O3679">
        <f t="shared" si="1077"/>
        <v>56.449157155288638</v>
      </c>
      <c r="P3679" s="3">
        <f t="shared" si="1078"/>
        <v>-56.449157155288638</v>
      </c>
      <c r="Q3679" s="3">
        <f t="shared" si="1079"/>
        <v>148.04773656674763</v>
      </c>
      <c r="R3679">
        <f t="shared" si="1080"/>
        <v>-31.952263433252369</v>
      </c>
      <c r="S3679">
        <f t="shared" si="1081"/>
        <v>971.71866054406973</v>
      </c>
      <c r="T3679">
        <f t="shared" si="1064"/>
        <v>-56.449157155288638</v>
      </c>
    </row>
    <row r="3680" spans="1:20" x14ac:dyDescent="0.25">
      <c r="A3680">
        <f t="shared" si="1065"/>
        <v>6128689.266603169</v>
      </c>
      <c r="B3680">
        <f t="shared" si="1082"/>
        <v>975411.19145413721</v>
      </c>
      <c r="C3680" t="str">
        <f t="shared" si="1066"/>
        <v>-0.00126394150817288+0.000791910220702708i</v>
      </c>
      <c r="D3680" t="str">
        <f t="shared" si="1067"/>
        <v>1.243366697405-1.68323723164344i</v>
      </c>
      <c r="E3680" t="str">
        <f t="shared" si="1068"/>
        <v>-3.00632015288413-4.93034981538046i</v>
      </c>
      <c r="F3680" t="str">
        <f t="shared" si="1069"/>
        <v>2.16163647003561-1.42493003923648i</v>
      </c>
      <c r="G3680" t="str">
        <f t="shared" si="1070"/>
        <v>0.742853399919359-0.437060895239563i</v>
      </c>
      <c r="H3680" t="str">
        <f t="shared" si="1071"/>
        <v>0.000354153741343947-1.49996510925801i</v>
      </c>
      <c r="I3680" t="str">
        <f t="shared" si="1072"/>
        <v>-0.0144657134705314-0.0219559456362682i</v>
      </c>
      <c r="K3680" t="str">
        <f t="shared" si="1073"/>
        <v>0.000787044883905129-0.000596276740628079i</v>
      </c>
      <c r="L3680" t="str">
        <f t="shared" si="1074"/>
        <v>0.000833333333333333-0.000826580678072728i</v>
      </c>
      <c r="M3680" t="str">
        <f t="shared" si="1075"/>
        <v>0.005-0.000290850313460886i</v>
      </c>
      <c r="N3680">
        <f t="shared" si="1076"/>
        <v>32.068799575727667</v>
      </c>
      <c r="O3680">
        <f t="shared" si="1077"/>
        <v>56.527344146113933</v>
      </c>
      <c r="P3680" s="3">
        <f t="shared" si="1078"/>
        <v>-56.527344146113933</v>
      </c>
      <c r="Q3680" s="3">
        <f t="shared" si="1079"/>
        <v>147.93120042427233</v>
      </c>
      <c r="R3680">
        <f t="shared" si="1080"/>
        <v>-32.068799575727667</v>
      </c>
      <c r="S3680">
        <f t="shared" si="1081"/>
        <v>975.41119145413722</v>
      </c>
      <c r="T3680">
        <f t="shared" si="1064"/>
        <v>-56.527344146113933</v>
      </c>
    </row>
    <row r="3681" spans="1:20" x14ac:dyDescent="0.25">
      <c r="A3681">
        <f t="shared" si="1065"/>
        <v>6151978.2858162615</v>
      </c>
      <c r="B3681">
        <f t="shared" si="1082"/>
        <v>979117.75398166291</v>
      </c>
      <c r="C3681" t="str">
        <f t="shared" si="1066"/>
        <v>-0.00125100928081389+0.000787354795835882i</v>
      </c>
      <c r="D3681" t="str">
        <f t="shared" si="1067"/>
        <v>1.23731324677409-1.68136335847249i</v>
      </c>
      <c r="E3681" t="str">
        <f t="shared" si="1068"/>
        <v>-2.99995032229442-4.90175475143025i</v>
      </c>
      <c r="F3681" t="str">
        <f t="shared" si="1069"/>
        <v>2.15741219793062-1.42668843480671i</v>
      </c>
      <c r="G3681" t="str">
        <f t="shared" si="1070"/>
        <v>0.741401715078325-0.437864376213964i</v>
      </c>
      <c r="H3681" t="str">
        <f t="shared" si="1071"/>
        <v>0.000351234661536248-1.49428484651491i</v>
      </c>
      <c r="I3681" t="str">
        <f t="shared" si="1072"/>
        <v>-0.0144287557520778-0.0218300517718932i</v>
      </c>
      <c r="K3681" t="str">
        <f t="shared" si="1073"/>
        <v>0.000786503325680056-0.000594123268408567i</v>
      </c>
      <c r="L3681" t="str">
        <f t="shared" si="1074"/>
        <v>0.000833333333333333-0.000823451562136612i</v>
      </c>
      <c r="M3681" t="str">
        <f t="shared" si="1075"/>
        <v>0.005-0.00028974926624914i</v>
      </c>
      <c r="N3681">
        <f t="shared" si="1076"/>
        <v>32.185312479873716</v>
      </c>
      <c r="O3681">
        <f t="shared" si="1077"/>
        <v>56.605581400692998</v>
      </c>
      <c r="P3681" s="3">
        <f t="shared" si="1078"/>
        <v>-56.605581400692998</v>
      </c>
      <c r="Q3681" s="3">
        <f t="shared" si="1079"/>
        <v>147.81468752012628</v>
      </c>
      <c r="R3681">
        <f t="shared" si="1080"/>
        <v>-32.185312479873716</v>
      </c>
      <c r="S3681">
        <f t="shared" si="1081"/>
        <v>979.11775398166287</v>
      </c>
      <c r="T3681">
        <f t="shared" si="1064"/>
        <v>-56.605581400692998</v>
      </c>
    </row>
    <row r="3682" spans="1:20" x14ac:dyDescent="0.25">
      <c r="A3682">
        <f t="shared" si="1065"/>
        <v>6175355.8033023626</v>
      </c>
      <c r="B3682">
        <f t="shared" si="1082"/>
        <v>982838.40144679323</v>
      </c>
      <c r="C3682" t="str">
        <f t="shared" si="1066"/>
        <v>-0.00123819537773831+0.000782809128209246i</v>
      </c>
      <c r="D3682" t="str">
        <f t="shared" si="1067"/>
        <v>1.2312730300241-1.6794697539164i</v>
      </c>
      <c r="E3682" t="str">
        <f t="shared" si="1068"/>
        <v>-2.99356286981149-4.87327141818324i</v>
      </c>
      <c r="F3682" t="str">
        <f t="shared" si="1069"/>
        <v>2.15317242674702-1.42843924069951i</v>
      </c>
      <c r="G3682" t="str">
        <f t="shared" si="1070"/>
        <v>0.739944703928542-0.438664494866685i</v>
      </c>
      <c r="H3682" t="str">
        <f t="shared" si="1071"/>
        <v>0.000348341168939193-1.4886261087108i</v>
      </c>
      <c r="I3682" t="str">
        <f t="shared" si="1072"/>
        <v>-0.0143917939603839-0.0217046405662868i</v>
      </c>
      <c r="K3682" t="str">
        <f t="shared" si="1073"/>
        <v>0.000785965570416795-0.000591976829393651i</v>
      </c>
      <c r="L3682" t="str">
        <f t="shared" si="1074"/>
        <v>0.000833333333333333-0.000820334291827665i</v>
      </c>
      <c r="M3682" t="str">
        <f t="shared" si="1075"/>
        <v>0.005-0.000288652387177863i</v>
      </c>
      <c r="N3682">
        <f t="shared" si="1076"/>
        <v>32.301801902243398</v>
      </c>
      <c r="O3682">
        <f t="shared" si="1077"/>
        <v>56.683868925978445</v>
      </c>
      <c r="P3682" s="3">
        <f t="shared" si="1078"/>
        <v>-56.683868925978445</v>
      </c>
      <c r="Q3682" s="3">
        <f t="shared" si="1079"/>
        <v>147.6981980977566</v>
      </c>
      <c r="R3682">
        <f t="shared" si="1080"/>
        <v>-32.301801902243398</v>
      </c>
      <c r="S3682">
        <f t="shared" si="1081"/>
        <v>982.83840144679323</v>
      </c>
      <c r="T3682">
        <f t="shared" si="1064"/>
        <v>-56.683868925978445</v>
      </c>
    </row>
    <row r="3683" spans="1:20" x14ac:dyDescent="0.25">
      <c r="A3683">
        <f t="shared" si="1065"/>
        <v>6198822.1553549124</v>
      </c>
      <c r="B3683">
        <f t="shared" si="1082"/>
        <v>986573.18737229111</v>
      </c>
      <c r="C3683" t="str">
        <f t="shared" si="1066"/>
        <v>-0.00122549886353917+0.000778273425746575i</v>
      </c>
      <c r="D3683" t="str">
        <f t="shared" si="1067"/>
        <v>1.22524617701301-1.67755653554054i</v>
      </c>
      <c r="E3683" t="str">
        <f t="shared" si="1068"/>
        <v>-2.98715782899623-4.84489959975312i</v>
      </c>
      <c r="F3683" t="str">
        <f t="shared" si="1069"/>
        <v>2.14891719367898-1.43018232770539i</v>
      </c>
      <c r="G3683" t="str">
        <f t="shared" si="1070"/>
        <v>0.73848237925191-0.439461209649211i</v>
      </c>
      <c r="H3683" t="str">
        <f t="shared" si="1071"/>
        <v>0.000345473019838737-1.48298881412758i</v>
      </c>
      <c r="I3683" t="str">
        <f t="shared" si="1072"/>
        <v>-0.0143548276493802-0.0215797111304377i</v>
      </c>
      <c r="K3683" t="str">
        <f t="shared" si="1073"/>
        <v>0.000785431593506173-0.000589837408622018i</v>
      </c>
      <c r="L3683" t="str">
        <f t="shared" si="1074"/>
        <v>0.000833333333333333-0.000817228822302916i</v>
      </c>
      <c r="M3683" t="str">
        <f t="shared" si="1075"/>
        <v>0.005-0.000287559660468084i</v>
      </c>
      <c r="N3683">
        <f t="shared" si="1076"/>
        <v>32.418267597701032</v>
      </c>
      <c r="O3683">
        <f t="shared" si="1077"/>
        <v>56.762206729294263</v>
      </c>
      <c r="P3683" s="3">
        <f t="shared" si="1078"/>
        <v>-56.762206729294263</v>
      </c>
      <c r="Q3683" s="3">
        <f t="shared" si="1079"/>
        <v>147.58173240229897</v>
      </c>
      <c r="R3683">
        <f t="shared" si="1080"/>
        <v>-32.418267597701032</v>
      </c>
      <c r="S3683">
        <f t="shared" si="1081"/>
        <v>986.57318737229116</v>
      </c>
      <c r="T3683">
        <f t="shared" si="1064"/>
        <v>-56.762206729294263</v>
      </c>
    </row>
    <row r="3684" spans="1:20" x14ac:dyDescent="0.25">
      <c r="A3684">
        <f t="shared" si="1065"/>
        <v>6222377.679545261</v>
      </c>
      <c r="B3684">
        <f t="shared" si="1082"/>
        <v>990322.16548430582</v>
      </c>
      <c r="C3684" t="str">
        <f t="shared" si="1066"/>
        <v>-0.00121291880871772+0.00077374789240539i</v>
      </c>
      <c r="D3684" t="str">
        <f t="shared" si="1067"/>
        <v>1.21923281625759-1.67562382187298i</v>
      </c>
      <c r="E3684" t="str">
        <f t="shared" si="1068"/>
        <v>-2.98073523521736-4.8166390818308i</v>
      </c>
      <c r="F3684" t="str">
        <f t="shared" si="1069"/>
        <v>2.14464653708539-1.4319175666i</v>
      </c>
      <c r="G3684" t="str">
        <f t="shared" si="1070"/>
        <v>0.737014754230581-0.440254478997111i</v>
      </c>
      <c r="H3684" t="str">
        <f t="shared" si="1071"/>
        <v>0.000342629973061353-1.47737288135893i</v>
      </c>
      <c r="I3684" t="str">
        <f t="shared" si="1072"/>
        <v>-0.0143178563849963-0.0214552625817693i</v>
      </c>
      <c r="K3684" t="str">
        <f t="shared" si="1073"/>
        <v>0.000784901370467743-0.000587704991074648i</v>
      </c>
      <c r="L3684" t="str">
        <f t="shared" si="1074"/>
        <v>0.000833333333333333-0.00081413510888914i</v>
      </c>
      <c r="M3684" t="str">
        <f t="shared" si="1075"/>
        <v>0.005-0.000286471070400563i</v>
      </c>
      <c r="N3684">
        <f t="shared" si="1076"/>
        <v>32.534709319357916</v>
      </c>
      <c r="O3684">
        <f t="shared" si="1077"/>
        <v>56.840594818333216</v>
      </c>
      <c r="P3684" s="3">
        <f t="shared" si="1078"/>
        <v>-56.840594818333216</v>
      </c>
      <c r="Q3684" s="3">
        <f t="shared" si="1079"/>
        <v>147.46529068064208</v>
      </c>
      <c r="R3684">
        <f t="shared" si="1080"/>
        <v>-32.534709319357916</v>
      </c>
      <c r="S3684">
        <f t="shared" si="1081"/>
        <v>990.32216548430586</v>
      </c>
      <c r="T3684">
        <f t="shared" si="1064"/>
        <v>-56.840594818333216</v>
      </c>
    </row>
    <row r="3685" spans="1:20" x14ac:dyDescent="0.25">
      <c r="A3685">
        <f t="shared" si="1065"/>
        <v>6246022.714727534</v>
      </c>
      <c r="B3685">
        <f t="shared" si="1082"/>
        <v>994085.38971314626</v>
      </c>
      <c r="C3685" t="str">
        <f t="shared" si="1066"/>
        <v>-0.00120045428966266+0.00076923272821952i</v>
      </c>
      <c r="D3685" t="str">
        <f t="shared" si="1067"/>
        <v>1.21323307492524-1.67367173238669i</v>
      </c>
      <c r="E3685" t="str">
        <f t="shared" si="1068"/>
        <v>-2.97429512565557-4.78848965165881i</v>
      </c>
      <c r="F3685" t="str">
        <f t="shared" si="1069"/>
        <v>2.14036049649436-1.43364482815649i</v>
      </c>
      <c r="G3685" t="str">
        <f t="shared" si="1070"/>
        <v>0.735541842448527-0.44104426133434i</v>
      </c>
      <c r="H3685" t="str">
        <f t="shared" si="1071"/>
        <v>0.000339811789945586-1.47177822930912i</v>
      </c>
      <c r="I3685" t="str">
        <f t="shared" si="1072"/>
        <v>-0.0142808797451502-0.0213312940440409i</v>
      </c>
      <c r="K3685" t="str">
        <f t="shared" si="1073"/>
        <v>0.000784374876949568-0.000585579561676017i</v>
      </c>
      <c r="L3685" t="str">
        <f t="shared" si="1074"/>
        <v>0.000833333333333333-0.000811053107082221i</v>
      </c>
      <c r="M3685" t="str">
        <f t="shared" si="1075"/>
        <v>0.005-0.000285386601315563i</v>
      </c>
      <c r="N3685">
        <f t="shared" si="1076"/>
        <v>32.651126818507947</v>
      </c>
      <c r="O3685">
        <f t="shared" si="1077"/>
        <v>56.919033201153653</v>
      </c>
      <c r="P3685" s="3">
        <f t="shared" si="1078"/>
        <v>-56.919033201153653</v>
      </c>
      <c r="Q3685" s="3">
        <f t="shared" si="1079"/>
        <v>147.34887318149205</v>
      </c>
      <c r="R3685">
        <f t="shared" si="1080"/>
        <v>-32.651126818507947</v>
      </c>
      <c r="S3685">
        <f t="shared" si="1081"/>
        <v>994.08538971314624</v>
      </c>
      <c r="T3685">
        <f t="shared" si="1064"/>
        <v>-56.919033201153653</v>
      </c>
    </row>
    <row r="3686" spans="1:20" x14ac:dyDescent="0.25">
      <c r="A3686">
        <f t="shared" si="1065"/>
        <v>6269757.6010434981</v>
      </c>
      <c r="B3686">
        <f t="shared" si="1082"/>
        <v>997862.91419405618</v>
      </c>
      <c r="C3686" t="str">
        <f t="shared" si="1066"/>
        <v>-0.00118810438862912+0.00076472812934143i</v>
      </c>
      <c r="D3686" t="str">
        <f t="shared" si="1067"/>
        <v>1.20724707882609-1.67170038748169i</v>
      </c>
      <c r="E3686" t="str">
        <f t="shared" si="1068"/>
        <v>-2.96783753930738-4.76045109800539i</v>
      </c>
      <c r="F3686" t="str">
        <f t="shared" si="1069"/>
        <v>2.13605911260773-1.43536398315808i</v>
      </c>
      <c r="G3686" t="str">
        <f t="shared" si="1070"/>
        <v>0.734063657893059-0.441830515077581i</v>
      </c>
      <c r="H3686" t="str">
        <f t="shared" si="1071"/>
        <v>0.000337018234313904-1.46620477719175i</v>
      </c>
      <c r="I3686" t="str">
        <f t="shared" si="1072"/>
        <v>-0.0142438973197367-0.0212078046472479i</v>
      </c>
      <c r="K3686" t="str">
        <f t="shared" si="1073"/>
        <v>0.00078385208872801-0.000583461105295324i</v>
      </c>
      <c r="L3686" t="str">
        <f t="shared" si="1074"/>
        <v>0.000833333333333333-0.000807982772546545i</v>
      </c>
      <c r="M3686" t="str">
        <f t="shared" si="1075"/>
        <v>0.005-0.000284306237612636i</v>
      </c>
      <c r="N3686">
        <f t="shared" si="1076"/>
        <v>32.767519844566465</v>
      </c>
      <c r="O3686">
        <f t="shared" si="1077"/>
        <v>56.997521886176862</v>
      </c>
      <c r="P3686" s="3">
        <f t="shared" si="1078"/>
        <v>-56.997521886176862</v>
      </c>
      <c r="Q3686" s="3">
        <f t="shared" si="1079"/>
        <v>147.23248015543354</v>
      </c>
      <c r="R3686">
        <f t="shared" si="1080"/>
        <v>-32.767519844566465</v>
      </c>
      <c r="S3686">
        <f t="shared" si="1081"/>
        <v>997.8629141940562</v>
      </c>
      <c r="T3686">
        <f t="shared" si="1064"/>
        <v>-56.997521886176862</v>
      </c>
    </row>
    <row r="3687" spans="1:20" x14ac:dyDescent="0.25">
      <c r="A3687">
        <f t="shared" si="1065"/>
        <v>6293582.6799274636</v>
      </c>
      <c r="B3687">
        <f t="shared" si="1082"/>
        <v>1001654.7932679936</v>
      </c>
      <c r="C3687" t="str">
        <f t="shared" si="1066"/>
        <v>-0.00117586819371773+0.000760234288084324i</v>
      </c>
      <c r="D3687" t="str">
        <f t="shared" si="1067"/>
        <v>1.20127495240541-1.6697099084672i</v>
      </c>
      <c r="E3687" t="str">
        <f t="shared" si="1068"/>
        <v>-2.96136251698902-4.73252321113899i</v>
      </c>
      <c r="F3687" t="str">
        <f t="shared" si="1069"/>
        <v>2.13174242730526-1.43707490241067i</v>
      </c>
      <c r="G3687" t="str">
        <f t="shared" si="1070"/>
        <v>0.732580214956296-0.442613198640623i</v>
      </c>
      <c r="H3687" t="str">
        <f t="shared" si="1071"/>
        <v>0.000334249072444882-1.46065244452865i</v>
      </c>
      <c r="I3687" t="str">
        <f t="shared" si="1072"/>
        <v>-0.0142069087106164-0.021084793527523i</v>
      </c>
      <c r="K3687" t="str">
        <f t="shared" si="1073"/>
        <v>0.000783332981707491-0.000581349606747643i</v>
      </c>
      <c r="L3687" t="str">
        <f t="shared" si="1074"/>
        <v>0.000833333333333333-0.000804924061114314i</v>
      </c>
      <c r="M3687" t="str">
        <f t="shared" si="1075"/>
        <v>0.005-0.000283229963750384i</v>
      </c>
      <c r="N3687">
        <f t="shared" si="1076"/>
        <v>32.883888145005187</v>
      </c>
      <c r="O3687">
        <f t="shared" si="1077"/>
        <v>57.076060882182901</v>
      </c>
      <c r="P3687" s="3">
        <f t="shared" si="1078"/>
        <v>-57.076060882182901</v>
      </c>
      <c r="Q3687" s="3">
        <f t="shared" si="1079"/>
        <v>147.11611185499481</v>
      </c>
      <c r="R3687">
        <f t="shared" si="1080"/>
        <v>-32.883888145005187</v>
      </c>
      <c r="S3687">
        <f t="shared" si="1081"/>
        <v>1001.6547932679936</v>
      </c>
      <c r="T3687">
        <f t="shared" si="1064"/>
        <v>-57.076060882182901</v>
      </c>
    </row>
    <row r="3688" spans="1:20" x14ac:dyDescent="0.25">
      <c r="A3688">
        <f t="shared" si="1065"/>
        <v>6317498.2941111885</v>
      </c>
      <c r="B3688">
        <f t="shared" si="1082"/>
        <v>1005461.0814824121</v>
      </c>
      <c r="C3688" t="str">
        <f t="shared" si="1066"/>
        <v>-0.00116374479885324+0.000755751392963853i</v>
      </c>
      <c r="D3688" t="str">
        <f t="shared" si="1067"/>
        <v>1.19531681873623-1.66770041754358i</v>
      </c>
      <c r="E3688" t="str">
        <f t="shared" si="1068"/>
        <v>-2.95487010133968-4.704705782802i</v>
      </c>
      <c r="F3688" t="str">
        <f t="shared" si="1069"/>
        <v>2.12741048364876-1.43877745675552i</v>
      </c>
      <c r="G3688" t="str">
        <f t="shared" si="1070"/>
        <v>0.731091528436574-0.443392270438771i</v>
      </c>
      <c r="H3688" t="str">
        <f t="shared" si="1071"/>
        <v>0.000331504073045719-1.45512115114861i</v>
      </c>
      <c r="I3688" t="str">
        <f t="shared" si="1072"/>
        <v>-0.0141699135316022-0.0209622598270348i</v>
      </c>
      <c r="K3688" t="str">
        <f t="shared" si="1073"/>
        <v>0.000782817531920249-0.000579245050795111i</v>
      </c>
      <c r="L3688" t="str">
        <f t="shared" si="1074"/>
        <v>0.000833333333333333-0.000801876928784929i</v>
      </c>
      <c r="M3688" t="str">
        <f t="shared" si="1075"/>
        <v>0.005-0.000282157764246248i</v>
      </c>
      <c r="N3688">
        <f t="shared" si="1076"/>
        <v>33.000231465289744</v>
      </c>
      <c r="O3688">
        <f t="shared" si="1077"/>
        <v>57.154650198308545</v>
      </c>
      <c r="P3688" s="3">
        <f t="shared" si="1078"/>
        <v>-57.154650198308545</v>
      </c>
      <c r="Q3688" s="3">
        <f t="shared" si="1079"/>
        <v>146.99976853471026</v>
      </c>
      <c r="R3688">
        <f t="shared" si="1080"/>
        <v>-33.000231465289744</v>
      </c>
      <c r="S3688">
        <f t="shared" si="1081"/>
        <v>1005.4610814824121</v>
      </c>
      <c r="T3688">
        <f t="shared" si="1064"/>
        <v>-57.154650198308545</v>
      </c>
    </row>
    <row r="3689" spans="1:20" x14ac:dyDescent="0.25">
      <c r="A3689">
        <f t="shared" si="1065"/>
        <v>6341504.7876288109</v>
      </c>
      <c r="B3689">
        <f t="shared" si="1082"/>
        <v>1009281.8335920452</v>
      </c>
      <c r="C3689" t="str">
        <f t="shared" si="1066"/>
        <v>-0.00115173330376343+0.000751279628739827i</v>
      </c>
      <c r="D3689" t="str">
        <f t="shared" si="1067"/>
        <v>1.18937279951229-1.66567203778445i</v>
      </c>
      <c r="E3689" t="str">
        <f t="shared" si="1068"/>
        <v>-2.94836033682497-4.67699860618504i</v>
      </c>
      <c r="F3689" t="str">
        <f t="shared" si="1069"/>
        <v>2.12306332588612-1.44047151708217i</v>
      </c>
      <c r="G3689" t="str">
        <f t="shared" si="1070"/>
        <v>0.729597613539814-0.444167688893308i</v>
      </c>
      <c r="H3689" t="str">
        <f t="shared" si="1071"/>
        <v>0.000328783007225056-1.44961081718623i</v>
      </c>
      <c r="I3689" t="str">
        <f t="shared" si="1072"/>
        <v>-0.0141329114084468-0.0208402026938878i</v>
      </c>
      <c r="K3689" t="str">
        <f t="shared" si="1073"/>
        <v>0.000782305715526108-0.000577147422148107i</v>
      </c>
      <c r="L3689" t="str">
        <f t="shared" si="1074"/>
        <v>0.000833333333333333-0.000798841331724376i</v>
      </c>
      <c r="M3689" t="str">
        <f t="shared" si="1075"/>
        <v>0.005-0.000281089623676279i</v>
      </c>
      <c r="N3689">
        <f t="shared" si="1076"/>
        <v>33.116549548816351</v>
      </c>
      <c r="O3689">
        <f t="shared" si="1077"/>
        <v>57.233289844041984</v>
      </c>
      <c r="P3689" s="3">
        <f t="shared" si="1078"/>
        <v>-57.233289844041984</v>
      </c>
      <c r="Q3689" s="3">
        <f t="shared" si="1079"/>
        <v>146.88345045118365</v>
      </c>
      <c r="R3689">
        <f t="shared" si="1080"/>
        <v>-33.116549548816351</v>
      </c>
      <c r="S3689">
        <f t="shared" si="1081"/>
        <v>1009.2818335920452</v>
      </c>
      <c r="T3689">
        <f t="shared" si="1064"/>
        <v>-57.233289844041984</v>
      </c>
    </row>
    <row r="3690" spans="1:20" x14ac:dyDescent="0.25">
      <c r="A3690">
        <f t="shared" si="1065"/>
        <v>6365602.5058217999</v>
      </c>
      <c r="B3690">
        <f t="shared" si="1082"/>
        <v>1013117.104559695</v>
      </c>
      <c r="C3690" t="str">
        <f t="shared" si="1066"/>
        <v>-0.00113983281395751+0.000746819176457411i</v>
      </c>
      <c r="D3690" t="str">
        <f t="shared" si="1067"/>
        <v>1.18344301504124-1.66362489311854i</v>
      </c>
      <c r="E3690" t="str">
        <f t="shared" si="1068"/>
        <v>-2.94183326973983-4.64940147590064i</v>
      </c>
      <c r="F3690" t="str">
        <f t="shared" si="1069"/>
        <v>2.11870099945503-1.44215695434131i</v>
      </c>
      <c r="G3690" t="str">
        <f t="shared" si="1070"/>
        <v>0.728098485880832-0.444939412435976i</v>
      </c>
      <c r="H3690" t="str">
        <f t="shared" si="1071"/>
        <v>0.000326085648466122-1.44412136308073i</v>
      </c>
      <c r="I3690" t="str">
        <f t="shared" si="1072"/>
        <v>-0.0140959019788284-0.0207186212820198i</v>
      </c>
      <c r="K3690" t="str">
        <f t="shared" si="1073"/>
        <v>0.000781797508812219-0.000575056705466394i</v>
      </c>
      <c r="L3690" t="str">
        <f t="shared" si="1074"/>
        <v>0.000833333333333333-0.000795817226264575i</v>
      </c>
      <c r="M3690" t="str">
        <f t="shared" si="1075"/>
        <v>0.005-0.000280025526674914i</v>
      </c>
      <c r="N3690">
        <f t="shared" si="1076"/>
        <v>33.232842136849229</v>
      </c>
      <c r="O3690">
        <f t="shared" si="1077"/>
        <v>57.31197982922032</v>
      </c>
      <c r="P3690" s="3">
        <f t="shared" si="1078"/>
        <v>-57.31197982922032</v>
      </c>
      <c r="Q3690" s="3">
        <f t="shared" si="1079"/>
        <v>146.76715786315077</v>
      </c>
      <c r="R3690">
        <f t="shared" si="1080"/>
        <v>-33.232842136849229</v>
      </c>
      <c r="S3690">
        <f t="shared" si="1081"/>
        <v>1013.117104559695</v>
      </c>
      <c r="T3690">
        <f t="shared" si="1064"/>
        <v>-57.31197982922032</v>
      </c>
    </row>
    <row r="3691" spans="1:20" x14ac:dyDescent="0.25">
      <c r="A3691">
        <f t="shared" si="1065"/>
        <v>6389791.7953439234</v>
      </c>
      <c r="B3691">
        <f t="shared" si="1082"/>
        <v>1016966.9495570218</v>
      </c>
      <c r="C3691" t="str">
        <f t="shared" si="1066"/>
        <v>-0.00112804244070462+0.00074237021348826i</v>
      </c>
      <c r="D3691" t="str">
        <f t="shared" si="1067"/>
        <v>1.17752758423806-1.66155910831166i</v>
      </c>
      <c r="E3691" t="str">
        <f t="shared" si="1068"/>
        <v>-2.93528894821148-4.62191418795723i</v>
      </c>
      <c r="F3691" t="str">
        <f t="shared" si="1069"/>
        <v>2.1143235509867-1.44383363955789i</v>
      </c>
      <c r="G3691" t="str">
        <f t="shared" si="1070"/>
        <v>0.726594161484592-0.445707399513509i</v>
      </c>
      <c r="H3691" t="str">
        <f t="shared" si="1071"/>
        <v>0.000323411772600183-1.43865270957479i</v>
      </c>
      <c r="I3691" t="str">
        <f t="shared" si="1072"/>
        <v>-0.0140588848923368-0.0205975147511012i</v>
      </c>
      <c r="K3691" t="str">
        <f t="shared" si="1073"/>
        <v>0.000781292888192796-0.000572972885360257i</v>
      </c>
      <c r="L3691" t="str">
        <f t="shared" si="1074"/>
        <v>0.000833333333333333-0.000792804568902742i</v>
      </c>
      <c r="M3691" t="str">
        <f t="shared" si="1075"/>
        <v>0.005-0.000278965457934762i</v>
      </c>
      <c r="N3691">
        <f t="shared" si="1076"/>
        <v>33.349108968459149</v>
      </c>
      <c r="O3691">
        <f t="shared" si="1077"/>
        <v>57.390720164024998</v>
      </c>
      <c r="P3691" s="3">
        <f t="shared" si="1078"/>
        <v>-57.390720164024998</v>
      </c>
      <c r="Q3691" s="3">
        <f t="shared" si="1079"/>
        <v>146.65089103154085</v>
      </c>
      <c r="R3691">
        <f t="shared" si="1080"/>
        <v>-33.349108968459149</v>
      </c>
      <c r="S3691">
        <f t="shared" si="1081"/>
        <v>1016.9669495570218</v>
      </c>
      <c r="T3691">
        <f t="shared" si="1064"/>
        <v>-57.390720164024998</v>
      </c>
    </row>
    <row r="3692" spans="1:20" x14ac:dyDescent="0.25">
      <c r="A3692">
        <f t="shared" si="1065"/>
        <v>6414073.0041662296</v>
      </c>
      <c r="B3692">
        <f t="shared" si="1082"/>
        <v>1020831.4239653385</v>
      </c>
      <c r="C3692" t="str">
        <f t="shared" si="1066"/>
        <v>-0.00111636130101222+0.000737932913571289i</v>
      </c>
      <c r="D3692" t="str">
        <f t="shared" si="1067"/>
        <v>1.17162662461889-1.65947480894855i</v>
      </c>
      <c r="E3692" t="str">
        <f t="shared" si="1068"/>
        <v>-2.92872742220188-4.59453653973272i</v>
      </c>
      <c r="F3692" t="str">
        <f t="shared" si="1069"/>
        <v>2.10993102830931-1.44550144384424i</v>
      </c>
      <c r="G3692" t="str">
        <f t="shared" si="1070"/>
        <v>0.72508465678741-0.446471608592185i</v>
      </c>
      <c r="H3692" t="str">
        <f t="shared" si="1071"/>
        <v>0.0003207611577803-1.43320477771335i</v>
      </c>
      <c r="I3692" t="str">
        <f t="shared" si="1072"/>
        <v>-0.0140218598104576-0.0204768822664312i</v>
      </c>
      <c r="K3692" t="str">
        <f t="shared" si="1073"/>
        <v>0.000780791830208863-0.000570895946391663i</v>
      </c>
      <c r="L3692" t="str">
        <f t="shared" si="1074"/>
        <v>0.000833333333333333-0.000789803316300801i</v>
      </c>
      <c r="M3692" t="str">
        <f t="shared" si="1075"/>
        <v>0.005-0.000277909402206378i</v>
      </c>
      <c r="N3692">
        <f t="shared" si="1076"/>
        <v>33.465349780458666</v>
      </c>
      <c r="O3692">
        <f t="shared" si="1077"/>
        <v>57.469510858977557</v>
      </c>
      <c r="P3692" s="3">
        <f t="shared" si="1078"/>
        <v>-57.469510858977557</v>
      </c>
      <c r="Q3692" s="3">
        <f t="shared" si="1079"/>
        <v>146.53465021954133</v>
      </c>
      <c r="R3692">
        <f t="shared" si="1080"/>
        <v>-33.465349780458666</v>
      </c>
      <c r="S3692">
        <f t="shared" si="1081"/>
        <v>1020.8314239653384</v>
      </c>
      <c r="T3692">
        <f t="shared" ref="T3692:T3755" si="1083">P3692</f>
        <v>-57.469510858977557</v>
      </c>
    </row>
    <row r="3693" spans="1:20" x14ac:dyDescent="0.25">
      <c r="A3693">
        <f t="shared" ref="A3693:A3756" si="1084">2*PI()*B3693</f>
        <v>6438446.4815820614</v>
      </c>
      <c r="B3693">
        <f t="shared" si="1082"/>
        <v>1024710.5833764068</v>
      </c>
      <c r="C3693" t="str">
        <f t="shared" ref="C3693:C3756" si="1085">IMPRODUCT(D3693,E3693,$C$40,,K3693,$C$41)</f>
        <v>-0.00110478851760422+0.00073350744685324i</v>
      </c>
      <c r="D3693" t="str">
        <f t="shared" ref="D3693:D3756" si="1086">IMDIV(IMPRODUCT($C$37,$C$38,COMPLEX(1,A3693/$C$38)),IMSUM(-1*A3693*A3693/$C$39,COMPLEX(0,1*A3693)))</f>
        <v>1.1657402522949-1.65737212141471i</v>
      </c>
      <c r="E3693" t="str">
        <f t="shared" ref="E3693:E3756" si="1087">IMDIV(IMPRODUCT(IMSUM(F3693,G3693),$C$29,H3693),IMSUM(1,I3693))</f>
        <v>-2.92214874351027-4.56726832994835i</v>
      </c>
      <c r="F3693" t="str">
        <f t="shared" ref="F3693:F3756" si="1088">IMDIV(IMPRODUCT($C$14,$C$15,COMPLEX(1,A3693/$C$15)),IMSUM(-1*A3693*A3693/$C$16,COMPLEX(0,A3693)))</f>
        <v>2.10552348045139-1.44716023841335i</v>
      </c>
      <c r="G3693" t="str">
        <f t="shared" ref="G3693:G3756" si="1089">IMDIV(1,COMPLEX(1,A3693*$C$9*$C$10))</f>
        <v>0.723569988638097-0.447231998162432i</v>
      </c>
      <c r="H3693" t="str">
        <f t="shared" ref="H3693:H3756" si="1090">IMDIV($C$3,IMSUM(K3693,COMPLEX(0,$C$28*A3693)))</f>
        <v>0.000318133584455397-1.42777748884248i</v>
      </c>
      <c r="I3693" t="str">
        <f t="shared" ref="I3693:I3756" si="1091">IMPRODUCT(F3693,$C$29,H3693,$C$31)</f>
        <v>-0.0139848264065571-0.0203567229988357i</v>
      </c>
      <c r="K3693" t="str">
        <f t="shared" ref="K3693:K3756" si="1092">IF($C$26&lt;=0,IMDIV(1,IMSUM(IMDIV(1,L3693),1/$C$18)),IMDIV(1,IMSUM(IMDIV(1,L3693),1/$C$18,IMDIV(1,M3693))))</f>
        <v>0.00078029431152797-0.000568825873075349i</v>
      </c>
      <c r="L3693" t="str">
        <f t="shared" ref="L3693:L3756" si="1093">IMSUM($C$21/$C$22,IMDIV(1,COMPLEX(0,$C$20*$C$22*A3693)))</f>
        <v>0.000833333333333333-0.000786813425284716i</v>
      </c>
      <c r="M3693" t="str">
        <f t="shared" ref="M3693:M3756" si="1094">IMSUM($C$25/$C$26,IMDIV(1,COMPLEX(0,$C$24*$C$26*A3693)))</f>
        <v>0.005-0.000276857344298045i</v>
      </c>
      <c r="N3693">
        <f t="shared" ref="N3693:N3756" si="1095">ABS(R3693)</f>
        <v>33.581564307342887</v>
      </c>
      <c r="O3693">
        <f t="shared" ref="O3693:O3756" si="1096">ABS(P3693)</f>
        <v>57.548351924935631</v>
      </c>
      <c r="P3693" s="3">
        <f t="shared" ref="P3693:P3756" si="1097">20*LOG10(IMABS(C3693))</f>
        <v>-57.548351924935631</v>
      </c>
      <c r="Q3693" s="3">
        <f t="shared" ref="Q3693:Q3756" si="1098">IMARGUMENT(C3693)*180/PI()</f>
        <v>146.41843569265711</v>
      </c>
      <c r="R3693">
        <f t="shared" ref="R3693:R3756" si="1099">IF(Q3693&lt;0,Q3693+180,Q3693-180)</f>
        <v>-33.581564307342887</v>
      </c>
      <c r="S3693">
        <f t="shared" ref="S3693:S3756" si="1100">B3693/1000</f>
        <v>1024.7105833764067</v>
      </c>
      <c r="T3693">
        <f t="shared" si="1083"/>
        <v>-57.548351924935631</v>
      </c>
    </row>
    <row r="3694" spans="1:20" x14ac:dyDescent="0.25">
      <c r="A3694">
        <f t="shared" si="1084"/>
        <v>6462912.578212074</v>
      </c>
      <c r="B3694">
        <f t="shared" ref="B3694:B3757" si="1101">B3693*(1+B$42)</f>
        <v>1028604.4835932372</v>
      </c>
      <c r="C3694" t="str">
        <f t="shared" si="1085"/>
        <v>-0.00109332321889915+0.000729093979928961i</v>
      </c>
      <c r="D3694" t="str">
        <f t="shared" si="1086"/>
        <v>1.15986858196671-1.65525117287824i</v>
      </c>
      <c r="E3694" t="str">
        <f t="shared" si="1087"/>
        <v>-2.91555296577508-4.54010935864209i</v>
      </c>
      <c r="F3694" t="str">
        <f t="shared" si="1088"/>
        <v>2.10110095764499-1.44880989459222i</v>
      </c>
      <c r="G3694" t="str">
        <f t="shared" si="1089"/>
        <v>0.722050174299049-0.447988526743444i</v>
      </c>
      <c r="H3694" t="str">
        <f t="shared" si="1090"/>
        <v>0.00031552883534461-1.42237076460816i</v>
      </c>
      <c r="I3694" t="str">
        <f t="shared" si="1091"/>
        <v>-0.013947784365865-0.0202370361245634i</v>
      </c>
      <c r="K3694" t="str">
        <f t="shared" si="1092"/>
        <v>0.000779800308943923-0.000566762649879974i</v>
      </c>
      <c r="L3694" t="str">
        <f t="shared" si="1093"/>
        <v>0.000833333333333333-0.000783834852843912i</v>
      </c>
      <c r="M3694" t="str">
        <f t="shared" si="1094"/>
        <v>0.005-0.000275809269075558i</v>
      </c>
      <c r="N3694">
        <f t="shared" si="1095"/>
        <v>33.697752281225661</v>
      </c>
      <c r="O3694">
        <f t="shared" si="1096"/>
        <v>57.627243373088184</v>
      </c>
      <c r="P3694" s="3">
        <f t="shared" si="1097"/>
        <v>-57.627243373088184</v>
      </c>
      <c r="Q3694" s="3">
        <f t="shared" si="1098"/>
        <v>146.30224771877434</v>
      </c>
      <c r="R3694">
        <f t="shared" si="1099"/>
        <v>-33.697752281225661</v>
      </c>
      <c r="S3694">
        <f t="shared" si="1100"/>
        <v>1028.6044835932373</v>
      </c>
      <c r="T3694">
        <f t="shared" si="1083"/>
        <v>-57.627243373088184</v>
      </c>
    </row>
    <row r="3695" spans="1:20" x14ac:dyDescent="0.25">
      <c r="A3695">
        <f t="shared" si="1084"/>
        <v>6487471.6460092803</v>
      </c>
      <c r="B3695">
        <f t="shared" si="1101"/>
        <v>1032513.1806308916</v>
      </c>
      <c r="C3695" t="str">
        <f t="shared" si="1085"/>
        <v>-0.00108196453898814+0.000724692675881468i</v>
      </c>
      <c r="D3695" t="str">
        <f t="shared" si="1086"/>
        <v>1.1540117269188-1.65311209127163i</v>
      </c>
      <c r="E3695" t="str">
        <f t="shared" si="1087"/>
        <v>-2.90894014447605-4.51305942714237i</v>
      </c>
      <c r="F3695" t="str">
        <f t="shared" si="1088"/>
        <v>2.09666351132858-1.45045028383526i</v>
      </c>
      <c r="G3695" t="str">
        <f t="shared" si="1089"/>
        <v>0.720525231447281-0.448741152887857i</v>
      </c>
      <c r="H3695" t="str">
        <f t="shared" si="1090"/>
        <v>0.000312946695411965-1.41698452695523i</v>
      </c>
      <c r="I3695" t="str">
        <f t="shared" si="1091"/>
        <v>-0.0139107333854577-0.0201178208251818i</v>
      </c>
      <c r="K3695" t="str">
        <f t="shared" si="1092"/>
        <v>0.000779309799376492-0.000564706261229183i</v>
      </c>
      <c r="L3695" t="str">
        <f t="shared" si="1093"/>
        <v>0.000833333333333333-0.000780867556130615i</v>
      </c>
      <c r="M3695" t="str">
        <f t="shared" si="1094"/>
        <v>0.005-0.000274765161462002i</v>
      </c>
      <c r="N3695">
        <f t="shared" si="1095"/>
        <v>33.813913431779696</v>
      </c>
      <c r="O3695">
        <f t="shared" si="1096"/>
        <v>57.706185214950835</v>
      </c>
      <c r="P3695" s="3">
        <f t="shared" si="1097"/>
        <v>-57.706185214950835</v>
      </c>
      <c r="Q3695" s="3">
        <f t="shared" si="1098"/>
        <v>146.1860865682203</v>
      </c>
      <c r="R3695">
        <f t="shared" si="1099"/>
        <v>-33.813913431779696</v>
      </c>
      <c r="S3695">
        <f t="shared" si="1100"/>
        <v>1032.5131806308916</v>
      </c>
      <c r="T3695">
        <f t="shared" si="1083"/>
        <v>-57.706185214950835</v>
      </c>
    </row>
    <row r="3696" spans="1:20" x14ac:dyDescent="0.25">
      <c r="A3696">
        <f t="shared" si="1084"/>
        <v>6512124.0382641153</v>
      </c>
      <c r="B3696">
        <f t="shared" si="1101"/>
        <v>1036436.730717289</v>
      </c>
      <c r="C3696" t="str">
        <f t="shared" si="1085"/>
        <v>-0.00107071161761281+0.000720303694321663i</v>
      </c>
      <c r="D3696" t="str">
        <f t="shared" si="1086"/>
        <v>1.14816979901443-1.6509550052735i</v>
      </c>
      <c r="E3696" t="str">
        <f t="shared" si="1087"/>
        <v>-2.90231033693567-4.48611833804122i</v>
      </c>
      <c r="F3696" t="str">
        <f t="shared" si="1088"/>
        <v>2.09221119415003-1.45208127773793i</v>
      </c>
      <c r="G3696" t="str">
        <f t="shared" si="1089"/>
        <v>0.718995178175398-0.449489835186432i</v>
      </c>
      <c r="H3696" t="str">
        <f t="shared" si="1090"/>
        <v>0.000310386951841318-1.41161869812609i</v>
      </c>
      <c r="I3696" t="str">
        <f t="shared" si="1091"/>
        <v>-0.0138736731742399-0.0199990762874726i</v>
      </c>
      <c r="K3696" t="str">
        <f t="shared" si="1092"/>
        <v>0.000778822759871129-0.000562656691502728i</v>
      </c>
      <c r="L3696" t="str">
        <f t="shared" si="1093"/>
        <v>0.000833333333333333-0.000777911492459266i</v>
      </c>
      <c r="M3696" t="str">
        <f t="shared" si="1094"/>
        <v>0.005-0.000273725006437539i</v>
      </c>
      <c r="N3696">
        <f t="shared" si="1095"/>
        <v>33.930047486173379</v>
      </c>
      <c r="O3696">
        <f t="shared" si="1096"/>
        <v>57.785177462361197</v>
      </c>
      <c r="P3696" s="3">
        <f t="shared" si="1097"/>
        <v>-57.785177462361197</v>
      </c>
      <c r="Q3696" s="3">
        <f t="shared" si="1098"/>
        <v>146.06995251382662</v>
      </c>
      <c r="R3696">
        <f t="shared" si="1099"/>
        <v>-33.930047486173379</v>
      </c>
      <c r="S3696">
        <f t="shared" si="1100"/>
        <v>1036.436730717289</v>
      </c>
      <c r="T3696">
        <f t="shared" si="1083"/>
        <v>-57.785177462361197</v>
      </c>
    </row>
    <row r="3697" spans="1:20" x14ac:dyDescent="0.25">
      <c r="A3697">
        <f t="shared" si="1084"/>
        <v>6536870.1096095191</v>
      </c>
      <c r="B3697">
        <f t="shared" si="1101"/>
        <v>1040375.1902940148</v>
      </c>
      <c r="C3697" t="str">
        <f t="shared" si="1085"/>
        <v>-0.00105956360014309+0.000715927191427954i</v>
      </c>
      <c r="D3697" t="str">
        <f t="shared" si="1086"/>
        <v>1.14234290869065-1.64878004429042i</v>
      </c>
      <c r="E3697" t="str">
        <f t="shared" si="1087"/>
        <v>-2.89566360232085-4.45928589516794i</v>
      </c>
      <c r="F3697" t="str">
        <f t="shared" si="1088"/>
        <v>2.08774405996919-1.45370274805034i</v>
      </c>
      <c r="G3697" t="str">
        <f t="shared" si="1089"/>
        <v>0.717460032992511-0.450234532272788i</v>
      </c>
      <c r="H3697" t="str">
        <f t="shared" si="1090"/>
        <v>0.000307849394011604-1.40627320065969i</v>
      </c>
      <c r="I3697" t="str">
        <f t="shared" si="1091"/>
        <v>-0.0138366034529267-0.0198808017033271i</v>
      </c>
      <c r="K3697" t="str">
        <f t="shared" si="1092"/>
        <v>0.000778339167598662-0.000560613925037543i</v>
      </c>
      <c r="L3697" t="str">
        <f t="shared" si="1093"/>
        <v>0.000833333333333333-0.000774966619305906i</v>
      </c>
      <c r="M3697" t="str">
        <f t="shared" si="1094"/>
        <v>0.005-0.00027268878903919i</v>
      </c>
      <c r="N3697">
        <f t="shared" si="1095"/>
        <v>34.046154169013079</v>
      </c>
      <c r="O3697">
        <f t="shared" si="1096"/>
        <v>57.864220127473274</v>
      </c>
      <c r="P3697" s="3">
        <f t="shared" si="1097"/>
        <v>-57.864220127473274</v>
      </c>
      <c r="Q3697" s="3">
        <f t="shared" si="1098"/>
        <v>145.95384583098692</v>
      </c>
      <c r="R3697">
        <f t="shared" si="1099"/>
        <v>-34.046154169013079</v>
      </c>
      <c r="S3697">
        <f t="shared" si="1100"/>
        <v>1040.3751902940148</v>
      </c>
      <c r="T3697">
        <f t="shared" si="1083"/>
        <v>-57.864220127473274</v>
      </c>
    </row>
    <row r="3698" spans="1:20" x14ac:dyDescent="0.25">
      <c r="A3698">
        <f t="shared" si="1084"/>
        <v>6561710.2160260361</v>
      </c>
      <c r="B3698">
        <f t="shared" si="1101"/>
        <v>1044328.6160171321</v>
      </c>
      <c r="C3698" t="str">
        <f t="shared" si="1085"/>
        <v>-0.00104851963755486+0.000711563319985379i</v>
      </c>
      <c r="D3698" t="str">
        <f t="shared" si="1086"/>
        <v>1.13653116495367-1.64658733843861i</v>
      </c>
      <c r="E3698" t="str">
        <f t="shared" si="1087"/>
        <v>-2.8890000016438-4.4325619035623i</v>
      </c>
      <c r="F3698" t="str">
        <f t="shared" si="1088"/>
        <v>2.08326216386041-1.45531456669093i</v>
      </c>
      <c r="G3698" t="str">
        <f t="shared" si="1089"/>
        <v>0.715919814825095-0.450975202828156i</v>
      </c>
      <c r="H3698" t="str">
        <f t="shared" si="1090"/>
        <v>0.000305333813472366-1.4009479573903i</v>
      </c>
      <c r="I3698" t="str">
        <f t="shared" si="1091"/>
        <v>-0.0137995239540224-0.0197629962696408i</v>
      </c>
      <c r="K3698" t="str">
        <f t="shared" si="1092"/>
        <v>0.000777858999855001-0.0005585779461288i</v>
      </c>
      <c r="L3698" t="str">
        <f t="shared" si="1093"/>
        <v>0.000833333333333333-0.000772032894307537i</v>
      </c>
      <c r="M3698" t="str">
        <f t="shared" si="1094"/>
        <v>0.005-0.00027165649436062i</v>
      </c>
      <c r="N3698">
        <f t="shared" si="1095"/>
        <v>34.162233202279225</v>
      </c>
      <c r="O3698">
        <f t="shared" si="1096"/>
        <v>57.94331322275297</v>
      </c>
      <c r="P3698" s="3">
        <f t="shared" si="1097"/>
        <v>-57.94331322275297</v>
      </c>
      <c r="Q3698" s="3">
        <f t="shared" si="1098"/>
        <v>145.83776679772078</v>
      </c>
      <c r="R3698">
        <f t="shared" si="1099"/>
        <v>-34.162233202279225</v>
      </c>
      <c r="S3698">
        <f t="shared" si="1100"/>
        <v>1044.3286160171322</v>
      </c>
      <c r="T3698">
        <f t="shared" si="1083"/>
        <v>-57.94331322275297</v>
      </c>
    </row>
    <row r="3699" spans="1:20" x14ac:dyDescent="0.25">
      <c r="A3699">
        <f t="shared" si="1084"/>
        <v>6586644.7148469351</v>
      </c>
      <c r="B3699">
        <f t="shared" si="1101"/>
        <v>1048297.0647579972</v>
      </c>
      <c r="C3699" t="str">
        <f t="shared" si="1085"/>
        <v>-0.00103757888640754+0.000707212229424694i</v>
      </c>
      <c r="D3699" t="str">
        <f t="shared" si="1086"/>
        <v>1.13073467537447-1.64437701852572i</v>
      </c>
      <c r="E3699" t="str">
        <f t="shared" si="1087"/>
        <v>-2.88231959776313-4.40594616944763i</v>
      </c>
      <c r="F3699" t="str">
        <f t="shared" si="1088"/>
        <v>2.07876556211481-1.45691660576034i</v>
      </c>
      <c r="G3699" t="str">
        <f t="shared" si="1089"/>
        <v>0.714374543017781-0.45171180558617i</v>
      </c>
      <c r="H3699" t="str">
        <f t="shared" si="1090"/>
        <v>0.000302840003919567-1.39564289144639i</v>
      </c>
      <c r="I3699" t="str">
        <f t="shared" si="1091"/>
        <v>-0.0137624344218016-0.0196456591882067i</v>
      </c>
      <c r="K3699" t="str">
        <f t="shared" si="1092"/>
        <v>0.000777382234060819-0.000556548739030992i</v>
      </c>
      <c r="L3699" t="str">
        <f t="shared" si="1093"/>
        <v>0.000833333333333333-0.00076911027526154i</v>
      </c>
      <c r="M3699" t="str">
        <f t="shared" si="1094"/>
        <v>0.005-0.000270628107551923i</v>
      </c>
      <c r="N3699">
        <f t="shared" si="1095"/>
        <v>34.278284305269722</v>
      </c>
      <c r="O3699">
        <f t="shared" si="1096"/>
        <v>58.022456760972318</v>
      </c>
      <c r="P3699" s="3">
        <f t="shared" si="1097"/>
        <v>-58.022456760972318</v>
      </c>
      <c r="Q3699" s="3">
        <f t="shared" si="1098"/>
        <v>145.72171569473028</v>
      </c>
      <c r="R3699">
        <f t="shared" si="1099"/>
        <v>-34.278284305269722</v>
      </c>
      <c r="S3699">
        <f t="shared" si="1100"/>
        <v>1048.2970647579971</v>
      </c>
      <c r="T3699">
        <f t="shared" si="1083"/>
        <v>-58.022456760972318</v>
      </c>
    </row>
    <row r="3700" spans="1:20" x14ac:dyDescent="0.25">
      <c r="A3700">
        <f t="shared" si="1084"/>
        <v>6611673.9647633536</v>
      </c>
      <c r="B3700">
        <f t="shared" si="1101"/>
        <v>1052280.5936040776</v>
      </c>
      <c r="C3700" t="str">
        <f t="shared" si="1085"/>
        <v>-0.00102674050882161+0.00070287406586107i</v>
      </c>
      <c r="D3700" t="str">
        <f t="shared" si="1086"/>
        <v>1.12495354608464-1.64214921603252i</v>
      </c>
      <c r="E3700" t="str">
        <f t="shared" si="1087"/>
        <v>-2.87562245538454-4.37943850020431i</v>
      </c>
      <c r="F3700" t="str">
        <f t="shared" si="1088"/>
        <v>2.07425431224246-1.45850873755533i</v>
      </c>
      <c r="G3700" t="str">
        <f t="shared" si="1089"/>
        <v>0.712824237334095-0.452444299337676i</v>
      </c>
      <c r="H3700" t="str">
        <f t="shared" si="1090"/>
        <v>0.000300367761171694-1.39035792624954i</v>
      </c>
      <c r="I3700" t="str">
        <f t="shared" si="1091"/>
        <v>-0.0137253346122878-0.0195287896656106i</v>
      </c>
      <c r="K3700" t="str">
        <f t="shared" si="1092"/>
        <v>0.000776908847761249-0.000554526287958976i</v>
      </c>
      <c r="L3700" t="str">
        <f t="shared" si="1093"/>
        <v>0.000833333333333333-0.000766198720125066i</v>
      </c>
      <c r="M3700" t="str">
        <f t="shared" si="1094"/>
        <v>0.005-0.000269603613819409i</v>
      </c>
      <c r="N3700">
        <f t="shared" si="1095"/>
        <v>34.394307194538754</v>
      </c>
      <c r="O3700">
        <f t="shared" si="1096"/>
        <v>58.101650755203877</v>
      </c>
      <c r="P3700" s="3">
        <f t="shared" si="1097"/>
        <v>-58.101650755203877</v>
      </c>
      <c r="Q3700" s="3">
        <f t="shared" si="1098"/>
        <v>145.60569280546125</v>
      </c>
      <c r="R3700">
        <f t="shared" si="1099"/>
        <v>-34.394307194538754</v>
      </c>
      <c r="S3700">
        <f t="shared" si="1100"/>
        <v>1052.2805936040777</v>
      </c>
      <c r="T3700">
        <f t="shared" si="1083"/>
        <v>-58.101650755203877</v>
      </c>
    </row>
    <row r="3701" spans="1:20" x14ac:dyDescent="0.25">
      <c r="A3701">
        <f t="shared" si="1084"/>
        <v>6636798.3258294547</v>
      </c>
      <c r="B3701">
        <f t="shared" si="1101"/>
        <v>1056279.2598597731</v>
      </c>
      <c r="C3701" t="str">
        <f t="shared" si="1085"/>
        <v>-0.00101600367245598+0.000698548972132549i</v>
      </c>
      <c r="D3701" t="str">
        <f t="shared" si="1086"/>
        <v>1.11918788177259-1.63990406309475i</v>
      </c>
      <c r="E3701" t="str">
        <f t="shared" si="1087"/>
        <v>-2.86890864106106-4.35303870434258i</v>
      </c>
      <c r="F3701" t="str">
        <f t="shared" si="1088"/>
        <v>2.06972847297434-1.4600908345827i</v>
      </c>
      <c r="G3701" t="str">
        <f t="shared" si="1089"/>
        <v>0.711268917957124-0.453172642935588i</v>
      </c>
      <c r="H3701" t="str">
        <f t="shared" si="1090"/>
        <v>0.000297916883146118-1.38509298551322i</v>
      </c>
      <c r="I3701" t="str">
        <f t="shared" si="1091"/>
        <v>-0.0136882242932307-0.0194123869131227i</v>
      </c>
      <c r="K3701" t="str">
        <f t="shared" si="1092"/>
        <v>0.000776438818625556-0.000552510577089008i</v>
      </c>
      <c r="L3701" t="str">
        <f t="shared" si="1093"/>
        <v>0.000833333333333333-0.000763298187014416i</v>
      </c>
      <c r="M3701" t="str">
        <f t="shared" si="1094"/>
        <v>0.005-0.000268582998425393i</v>
      </c>
      <c r="N3701">
        <f t="shared" si="1095"/>
        <v>34.51030158383756</v>
      </c>
      <c r="O3701">
        <f t="shared" si="1096"/>
        <v>58.18089521881511</v>
      </c>
      <c r="P3701" s="3">
        <f t="shared" si="1097"/>
        <v>-58.18089521881511</v>
      </c>
      <c r="Q3701" s="3">
        <f t="shared" si="1098"/>
        <v>145.48969841616244</v>
      </c>
      <c r="R3701">
        <f t="shared" si="1099"/>
        <v>-34.51030158383756</v>
      </c>
      <c r="S3701">
        <f t="shared" si="1100"/>
        <v>1056.279259859773</v>
      </c>
      <c r="T3701">
        <f t="shared" si="1083"/>
        <v>-58.18089521881511</v>
      </c>
    </row>
    <row r="3702" spans="1:20" x14ac:dyDescent="0.25">
      <c r="A3702">
        <f t="shared" si="1084"/>
        <v>6662018.1594676059</v>
      </c>
      <c r="B3702">
        <f t="shared" si="1101"/>
        <v>1060293.1210472402</v>
      </c>
      <c r="C3702" t="str">
        <f t="shared" si="1085"/>
        <v>-0.00100536755048532+0.000694237087838226i</v>
      </c>
      <c r="D3702" t="str">
        <f t="shared" si="1086"/>
        <v>1.1134377856799-1.63764169248476i</v>
      </c>
      <c r="E3702" t="str">
        <f t="shared" si="1087"/>
        <v>-2.86217822319337-4.32674659147599i</v>
      </c>
      <c r="F3702" t="str">
        <f t="shared" si="1088"/>
        <v>2.06518810426409-1.4616627695734i</v>
      </c>
      <c r="G3702" t="str">
        <f t="shared" si="1089"/>
        <v>0.709708605490136-0.453896795299749i</v>
      </c>
      <c r="H3702" t="str">
        <f t="shared" si="1090"/>
        <v>0.000295487169835745-1.37984799324177i</v>
      </c>
      <c r="I3702" t="str">
        <f t="shared" si="1091"/>
        <v>-0.0136511032440842-0.0192964501465922i</v>
      </c>
      <c r="K3702" t="str">
        <f t="shared" si="1092"/>
        <v>0.00077597212444681-0.000550501590559773i</v>
      </c>
      <c r="L3702" t="str">
        <f t="shared" si="1093"/>
        <v>0.000833333333333333-0.000760408634204434i</v>
      </c>
      <c r="M3702" t="str">
        <f t="shared" si="1094"/>
        <v>0.005-0.000267566246687978i</v>
      </c>
      <c r="N3702">
        <f t="shared" si="1095"/>
        <v>34.626267184054825</v>
      </c>
      <c r="O3702">
        <f t="shared" si="1096"/>
        <v>58.260190165462433</v>
      </c>
      <c r="P3702" s="3">
        <f t="shared" si="1097"/>
        <v>-58.260190165462433</v>
      </c>
      <c r="Q3702" s="3">
        <f t="shared" si="1098"/>
        <v>145.37373281594517</v>
      </c>
      <c r="R3702">
        <f t="shared" si="1099"/>
        <v>-34.626267184054825</v>
      </c>
      <c r="S3702">
        <f t="shared" si="1100"/>
        <v>1060.2931210472402</v>
      </c>
      <c r="T3702">
        <f t="shared" si="1083"/>
        <v>-58.260190165462433</v>
      </c>
    </row>
    <row r="3703" spans="1:20" x14ac:dyDescent="0.25">
      <c r="A3703">
        <f t="shared" si="1084"/>
        <v>6687333.8284735829</v>
      </c>
      <c r="B3703">
        <f t="shared" si="1101"/>
        <v>1064322.2349072197</v>
      </c>
      <c r="C3703" t="str">
        <f t="shared" si="1085"/>
        <v>-0.000994831321577229+0.000689938549376269i</v>
      </c>
      <c r="D3703" t="str">
        <f t="shared" si="1086"/>
        <v>1.10770335959797-1.63536223759337i</v>
      </c>
      <c r="E3703" t="str">
        <f t="shared" si="1087"/>
        <v>-2.85543127202971-4.30056197229407i</v>
      </c>
      <c r="F3703" t="str">
        <f t="shared" si="1088"/>
        <v>2.06063326728964-1.46322441549672i</v>
      </c>
      <c r="G3703" t="str">
        <f t="shared" si="1089"/>
        <v>0.708143320957118-0.45461671542184i</v>
      </c>
      <c r="H3703" t="str">
        <f t="shared" si="1090"/>
        <v>0.00029307842328594-1.3746228737292i</v>
      </c>
      <c r="I3703" t="str">
        <f t="shared" si="1091"/>
        <v>-0.0136139712559829-0.0191809785863392i</v>
      </c>
      <c r="K3703" t="str">
        <f t="shared" si="1092"/>
        <v>0.000775508743141571-0.000548499312473427i</v>
      </c>
      <c r="L3703" t="str">
        <f t="shared" si="1093"/>
        <v>0.000833333333333333-0.000757530020127948i</v>
      </c>
      <c r="M3703" t="str">
        <f t="shared" si="1094"/>
        <v>0.005-0.000266553343980851i</v>
      </c>
      <c r="N3703">
        <f t="shared" si="1095"/>
        <v>34.742203703162716</v>
      </c>
      <c r="O3703">
        <f t="shared" si="1096"/>
        <v>58.33953560908494</v>
      </c>
      <c r="P3703" s="3">
        <f t="shared" si="1097"/>
        <v>-58.33953560908494</v>
      </c>
      <c r="Q3703" s="3">
        <f t="shared" si="1098"/>
        <v>145.25779629683728</v>
      </c>
      <c r="R3703">
        <f t="shared" si="1099"/>
        <v>-34.742203703162716</v>
      </c>
      <c r="S3703">
        <f t="shared" si="1100"/>
        <v>1064.3222349072196</v>
      </c>
      <c r="T3703">
        <f t="shared" si="1083"/>
        <v>-58.33953560908494</v>
      </c>
    </row>
    <row r="3704" spans="1:20" x14ac:dyDescent="0.25">
      <c r="A3704">
        <f t="shared" si="1084"/>
        <v>6712745.6970217824</v>
      </c>
      <c r="B3704">
        <f t="shared" si="1101"/>
        <v>1068366.6593998671</v>
      </c>
      <c r="C3704" t="str">
        <f t="shared" si="1085"/>
        <v>-0.000984394169869369+0.000685653489981463i</v>
      </c>
      <c r="D3704" t="str">
        <f t="shared" si="1086"/>
        <v>1.101984703865-1.6330658324116i</v>
      </c>
      <c r="E3704" t="str">
        <f t="shared" si="1087"/>
        <v>-2.84866785966533-4.27448465853549i</v>
      </c>
      <c r="F3704" t="str">
        <f t="shared" si="1088"/>
        <v>2.05606402445454-1.46477564557439i</v>
      </c>
      <c r="G3704" t="str">
        <f t="shared" si="1089"/>
        <v>0.706573085803266-0.455332362370298i</v>
      </c>
      <c r="H3704" t="str">
        <f t="shared" si="1090"/>
        <v>0.000290690447571704-1.3694175515581i</v>
      </c>
      <c r="I3704" t="str">
        <f t="shared" si="1091"/>
        <v>-0.0135768281317166-0.0190659714570461i</v>
      </c>
      <c r="K3704" t="str">
        <f t="shared" si="1092"/>
        <v>0.000775048652749536-0.000546503726896584i</v>
      </c>
      <c r="L3704" t="str">
        <f t="shared" si="1093"/>
        <v>0.000833333333333333-0.000754662303375125i</v>
      </c>
      <c r="M3704" t="str">
        <f t="shared" si="1094"/>
        <v>0.005-0.000265544275733065i</v>
      </c>
      <c r="N3704">
        <f t="shared" si="1095"/>
        <v>34.858110846154489</v>
      </c>
      <c r="O3704">
        <f t="shared" si="1096"/>
        <v>58.418931563898688</v>
      </c>
      <c r="P3704" s="3">
        <f t="shared" si="1097"/>
        <v>-58.418931563898688</v>
      </c>
      <c r="Q3704" s="3">
        <f t="shared" si="1098"/>
        <v>145.14188915384551</v>
      </c>
      <c r="R3704">
        <f t="shared" si="1099"/>
        <v>-34.858110846154489</v>
      </c>
      <c r="S3704">
        <f t="shared" si="1100"/>
        <v>1068.3666593998671</v>
      </c>
      <c r="T3704">
        <f t="shared" si="1083"/>
        <v>-58.418931563898688</v>
      </c>
    </row>
    <row r="3705" spans="1:20" x14ac:dyDescent="0.25">
      <c r="A3705">
        <f t="shared" si="1084"/>
        <v>6738254.1306704646</v>
      </c>
      <c r="B3705">
        <f t="shared" si="1101"/>
        <v>1072426.4527055866</v>
      </c>
      <c r="C3705" t="str">
        <f t="shared" si="1085"/>
        <v>-0.00097405528494652+0.000681382039762691i</v>
      </c>
      <c r="D3705" t="str">
        <f t="shared" si="1086"/>
        <v>1.09628191736312-1.6307526115125i</v>
      </c>
      <c r="E3705" t="str">
        <f t="shared" si="1087"/>
        <v>-2.84188806004204-4.24851446296106i</v>
      </c>
      <c r="F3705" t="str">
        <f t="shared" si="1088"/>
        <v>2.0514804393893-1.466316333295i</v>
      </c>
      <c r="G3705" t="str">
        <f t="shared" si="1089"/>
        <v>0.704997921895398-0.456043695295273i</v>
      </c>
      <c r="H3705" t="str">
        <f t="shared" si="1090"/>
        <v>0.000288323048775119-1.36423195159853i</v>
      </c>
      <c r="I3705" t="str">
        <f t="shared" si="1091"/>
        <v>-0.0135396736857058-0.0189514279876512i</v>
      </c>
      <c r="K3705" t="str">
        <f t="shared" si="1092"/>
        <v>0.000774591831433204-0.000544514817861321i</v>
      </c>
      <c r="L3705" t="str">
        <f t="shared" si="1093"/>
        <v>0.000833333333333333-0.000751805442692892i</v>
      </c>
      <c r="M3705" t="str">
        <f t="shared" si="1094"/>
        <v>0.005-0.000264539027428836i</v>
      </c>
      <c r="N3705">
        <f t="shared" si="1095"/>
        <v>34.973988314989839</v>
      </c>
      <c r="O3705">
        <f t="shared" si="1096"/>
        <v>58.498378044389753</v>
      </c>
      <c r="P3705" s="3">
        <f t="shared" si="1097"/>
        <v>-58.498378044389753</v>
      </c>
      <c r="Q3705" s="3">
        <f t="shared" si="1098"/>
        <v>145.02601168501016</v>
      </c>
      <c r="R3705">
        <f t="shared" si="1099"/>
        <v>-34.973988314989839</v>
      </c>
      <c r="S3705">
        <f t="shared" si="1100"/>
        <v>1072.4264527055866</v>
      </c>
      <c r="T3705">
        <f t="shared" si="1083"/>
        <v>-58.498378044389753</v>
      </c>
    </row>
    <row r="3706" spans="1:20" x14ac:dyDescent="0.25">
      <c r="A3706">
        <f t="shared" si="1084"/>
        <v>6763859.4963670131</v>
      </c>
      <c r="B3706">
        <f t="shared" si="1101"/>
        <v>1076501.6732258678</v>
      </c>
      <c r="C3706" t="str">
        <f t="shared" si="1085"/>
        <v>-0.000963813861817524+0.000677124325740057i</v>
      </c>
      <c r="D3706" t="str">
        <f t="shared" si="1086"/>
        <v>1.09059509751585-1.62842271003295i</v>
      </c>
      <c r="E3706" t="str">
        <f t="shared" si="1087"/>
        <v>-2.83509194894734-4.22265119932657i</v>
      </c>
      <c r="F3706" t="str">
        <f t="shared" si="1088"/>
        <v>2.04688257695233-1.46784635242832i</v>
      </c>
      <c r="G3706" t="str">
        <f t="shared" si="1089"/>
        <v>0.703417851522317-0.456750673433597i</v>
      </c>
      <c r="H3706" t="str">
        <f t="shared" si="1090"/>
        <v>0.000285976034963075-1.35906599900691i</v>
      </c>
      <c r="I3706" t="str">
        <f t="shared" si="1091"/>
        <v>-0.0135025077439755-0.0188373474112388i</v>
      </c>
      <c r="K3706" t="str">
        <f t="shared" si="1092"/>
        <v>0.000774138257477535-0.000542532569366179i</v>
      </c>
      <c r="L3706" t="str">
        <f t="shared" si="1093"/>
        <v>0.000833333333333333-0.000748959396984351i</v>
      </c>
      <c r="M3706" t="str">
        <f t="shared" si="1094"/>
        <v>0.005-0.000263537584607328i</v>
      </c>
      <c r="N3706">
        <f t="shared" si="1095"/>
        <v>35.08983580853851</v>
      </c>
      <c r="O3706">
        <f t="shared" si="1096"/>
        <v>58.577875065307751</v>
      </c>
      <c r="P3706" s="3">
        <f t="shared" si="1097"/>
        <v>-58.577875065307751</v>
      </c>
      <c r="Q3706" s="3">
        <f t="shared" si="1098"/>
        <v>144.91016419146149</v>
      </c>
      <c r="R3706">
        <f t="shared" si="1099"/>
        <v>-35.08983580853851</v>
      </c>
      <c r="S3706">
        <f t="shared" si="1100"/>
        <v>1076.5016732258678</v>
      </c>
      <c r="T3706">
        <f t="shared" si="1083"/>
        <v>-58.577875065307751</v>
      </c>
    </row>
    <row r="3707" spans="1:20" x14ac:dyDescent="0.25">
      <c r="A3707">
        <f t="shared" si="1084"/>
        <v>6789562.1624532081</v>
      </c>
      <c r="B3707">
        <f t="shared" si="1101"/>
        <v>1080592.3795841262</v>
      </c>
      <c r="C3707" t="str">
        <f t="shared" si="1085"/>
        <v>-0.000953669100892149+0.000672880471881701i</v>
      </c>
      <c r="D3707" t="str">
        <f t="shared" si="1086"/>
        <v>1.08492434028582-1.62607626365557i</v>
      </c>
      <c r="E3707" t="str">
        <f t="shared" si="1087"/>
        <v>-2.82827960401298-4.19689468235558i</v>
      </c>
      <c r="F3707" t="str">
        <f t="shared" si="1088"/>
        <v>2.04227050323075-1.46936557703965i</v>
      </c>
      <c r="G3707" t="str">
        <f t="shared" si="1089"/>
        <v>0.701832897395088-0.457453256113785i</v>
      </c>
      <c r="H3707" t="str">
        <f t="shared" si="1090"/>
        <v>0.00028364921616523-1.35391961922492i</v>
      </c>
      <c r="I3707" t="str">
        <f t="shared" si="1091"/>
        <v>-0.0134653301441268-0.0187237289649308i</v>
      </c>
      <c r="K3707" t="str">
        <f t="shared" si="1092"/>
        <v>0.000773687909289597-0.000540556965377136i</v>
      </c>
      <c r="L3707" t="str">
        <f t="shared" si="1093"/>
        <v>0.000833333333333333-0.000746124125308182i</v>
      </c>
      <c r="M3707" t="str">
        <f t="shared" si="1094"/>
        <v>0.005-0.000262539932862451i</v>
      </c>
      <c r="N3707">
        <f t="shared" si="1095"/>
        <v>35.205653022522824</v>
      </c>
      <c r="O3707">
        <f t="shared" si="1096"/>
        <v>58.657422641659373</v>
      </c>
      <c r="P3707" s="3">
        <f t="shared" si="1097"/>
        <v>-58.657422641659373</v>
      </c>
      <c r="Q3707" s="3">
        <f t="shared" si="1098"/>
        <v>144.79434697747718</v>
      </c>
      <c r="R3707">
        <f t="shared" si="1099"/>
        <v>-35.205653022522824</v>
      </c>
      <c r="S3707">
        <f t="shared" si="1100"/>
        <v>1080.5923795841261</v>
      </c>
      <c r="T3707">
        <f t="shared" si="1083"/>
        <v>-58.657422641659373</v>
      </c>
    </row>
    <row r="3708" spans="1:20" x14ac:dyDescent="0.25">
      <c r="A3708">
        <f t="shared" si="1084"/>
        <v>6815362.4986705305</v>
      </c>
      <c r="B3708">
        <f t="shared" si="1101"/>
        <v>1084698.630626546</v>
      </c>
      <c r="C3708" t="str">
        <f t="shared" si="1085"/>
        <v>-0.000943620207957883+0.000668650599140471i</v>
      </c>
      <c r="D3708" t="str">
        <f t="shared" si="1086"/>
        <v>1.07926974017265-1.62371340859054i</v>
      </c>
      <c r="E3708" t="str">
        <f t="shared" si="1087"/>
        <v>-2.82145110471394-4.17124472771247i</v>
      </c>
      <c r="F3708" t="str">
        <f t="shared" si="1088"/>
        <v>2.03764428554115-1.4708738815045i</v>
      </c>
      <c r="G3708" t="str">
        <f t="shared" si="1089"/>
        <v>0.700243082647266-0.458151402761052i</v>
      </c>
      <c r="H3708" t="str">
        <f t="shared" si="1090"/>
        <v>0.000281342404352237-1.3487927379784i</v>
      </c>
      <c r="I3708" t="str">
        <f t="shared" si="1091"/>
        <v>-0.0134281407353111-0.0186105718897784i</v>
      </c>
      <c r="K3708" t="str">
        <f t="shared" si="1092"/>
        <v>0.000773240765398208-0.000538587989828579i</v>
      </c>
      <c r="L3708" t="str">
        <f t="shared" si="1093"/>
        <v>0.000833333333333333-0.000743299586878045i</v>
      </c>
      <c r="M3708" t="str">
        <f t="shared" si="1094"/>
        <v>0.005-0.000261546057842648i</v>
      </c>
      <c r="N3708">
        <f t="shared" si="1095"/>
        <v>35.321439649465276</v>
      </c>
      <c r="O3708">
        <f t="shared" si="1096"/>
        <v>58.737020788701116</v>
      </c>
      <c r="P3708" s="3">
        <f t="shared" si="1097"/>
        <v>-58.737020788701116</v>
      </c>
      <c r="Q3708" s="3">
        <f t="shared" si="1098"/>
        <v>144.67856035053472</v>
      </c>
      <c r="R3708">
        <f t="shared" si="1099"/>
        <v>-35.321439649465276</v>
      </c>
      <c r="S3708">
        <f t="shared" si="1100"/>
        <v>1084.698630626546</v>
      </c>
      <c r="T3708">
        <f t="shared" si="1083"/>
        <v>-58.737020788701116</v>
      </c>
    </row>
    <row r="3709" spans="1:20" x14ac:dyDescent="0.25">
      <c r="A3709">
        <f t="shared" si="1084"/>
        <v>6841260.8761654794</v>
      </c>
      <c r="B3709">
        <f t="shared" si="1101"/>
        <v>1088820.485422927</v>
      </c>
      <c r="C3709" t="str">
        <f t="shared" si="1085"/>
        <v>-0.000933666394156661+0.000664434825490161i</v>
      </c>
      <c r="D3709" t="str">
        <f t="shared" si="1086"/>
        <v>1.07363139021125-1.62133428155757i</v>
      </c>
      <c r="E3709" t="str">
        <f t="shared" si="1087"/>
        <v>-2.81460653236635-4.14570115197501i</v>
      </c>
      <c r="F3709" t="str">
        <f t="shared" si="1088"/>
        <v>2.03300399242992-1.47237114052297i</v>
      </c>
      <c r="G3709" t="str">
        <f t="shared" si="1089"/>
        <v>0.698648430835052-0.458845072902359i</v>
      </c>
      <c r="H3709" t="str">
        <f t="shared" si="1090"/>
        <v>0.000279055413414225-1.34368528127623i</v>
      </c>
      <c r="I3709" t="str">
        <f t="shared" si="1091"/>
        <v>-0.0133909393781987-0.0184978754306513i</v>
      </c>
      <c r="K3709" t="str">
        <f t="shared" si="1092"/>
        <v>0.000772796804453582-0.000536625626624265i</v>
      </c>
      <c r="L3709" t="str">
        <f t="shared" si="1093"/>
        <v>0.000833333333333333-0.000740485741062006i</v>
      </c>
      <c r="M3709" t="str">
        <f t="shared" si="1094"/>
        <v>0.005-0.000260555945250696i</v>
      </c>
      <c r="N3709">
        <f t="shared" si="1095"/>
        <v>35.437195378630435</v>
      </c>
      <c r="O3709">
        <f t="shared" si="1096"/>
        <v>58.816669521932539</v>
      </c>
      <c r="P3709" s="3">
        <f t="shared" si="1097"/>
        <v>-58.816669521932539</v>
      </c>
      <c r="Q3709" s="3">
        <f t="shared" si="1098"/>
        <v>144.56280462136957</v>
      </c>
      <c r="R3709">
        <f t="shared" si="1099"/>
        <v>-35.437195378630435</v>
      </c>
      <c r="S3709">
        <f t="shared" si="1100"/>
        <v>1088.820485422927</v>
      </c>
      <c r="T3709">
        <f t="shared" si="1083"/>
        <v>-58.816669521932539</v>
      </c>
    </row>
    <row r="3710" spans="1:20" x14ac:dyDescent="0.25">
      <c r="A3710">
        <f t="shared" si="1084"/>
        <v>6867257.667494908</v>
      </c>
      <c r="B3710">
        <f t="shared" si="1101"/>
        <v>1092958.0032675341</v>
      </c>
      <c r="C3710" t="str">
        <f t="shared" si="1085"/>
        <v>-0.00092380687596154+0.000660233265961636i</v>
      </c>
      <c r="D3710" t="str">
        <f t="shared" si="1086"/>
        <v>1.06800938197023-1.61893901976785i</v>
      </c>
      <c r="E3710" t="str">
        <f t="shared" si="1087"/>
        <v>-2.80774597012572-4.12026377260743i</v>
      </c>
      <c r="F3710" t="str">
        <f t="shared" si="1088"/>
        <v>2.02834969367361-1.47385722913447i</v>
      </c>
      <c r="G3710" t="str">
        <f t="shared" si="1089"/>
        <v>0.697048965937373-0.45953422617147i</v>
      </c>
      <c r="H3710" t="str">
        <f t="shared" si="1090"/>
        <v>0.000276788059139529-1.33859717540929i</v>
      </c>
      <c r="I3710" t="str">
        <f t="shared" si="1091"/>
        <v>-0.0133537259449502-0.0183856388361298i</v>
      </c>
      <c r="K3710" t="str">
        <f t="shared" si="1092"/>
        <v>0.000772356005226963-0.000534669859638285i</v>
      </c>
      <c r="L3710" t="str">
        <f t="shared" si="1093"/>
        <v>0.000833333333333333-0.000737682547381959i</v>
      </c>
      <c r="M3710" t="str">
        <f t="shared" si="1094"/>
        <v>0.005-0.000259569580843491i</v>
      </c>
      <c r="N3710">
        <f t="shared" si="1095"/>
        <v>35.552919895972792</v>
      </c>
      <c r="O3710">
        <f t="shared" si="1096"/>
        <v>58.89636885708849</v>
      </c>
      <c r="P3710" s="3">
        <f t="shared" si="1097"/>
        <v>-58.89636885708849</v>
      </c>
      <c r="Q3710" s="3">
        <f t="shared" si="1098"/>
        <v>144.44708010402721</v>
      </c>
      <c r="R3710">
        <f t="shared" si="1099"/>
        <v>-35.552919895972792</v>
      </c>
      <c r="S3710">
        <f t="shared" si="1100"/>
        <v>1092.958003267534</v>
      </c>
      <c r="T3710">
        <f t="shared" si="1083"/>
        <v>-58.89636885708849</v>
      </c>
    </row>
    <row r="3711" spans="1:20" x14ac:dyDescent="0.25">
      <c r="A3711">
        <f t="shared" si="1084"/>
        <v>6893353.2466313886</v>
      </c>
      <c r="B3711">
        <f t="shared" si="1101"/>
        <v>1097111.2436799507</v>
      </c>
      <c r="C3711" t="str">
        <f t="shared" si="1085"/>
        <v>-0.000914040875153213+0.000656046032678583i</v>
      </c>
      <c r="D3711" t="str">
        <f t="shared" si="1086"/>
        <v>1.06240380555058-1.61652776090608i</v>
      </c>
      <c r="E3711" t="str">
        <f t="shared" si="1087"/>
        <v>-2.80086950298464-4.09493240793297i</v>
      </c>
      <c r="F3711" t="str">
        <f t="shared" si="1088"/>
        <v>2.02368146027888-1.47533202273238i</v>
      </c>
      <c r="G3711" t="str">
        <f t="shared" si="1089"/>
        <v>0.695444712355904-0.460218822314035i</v>
      </c>
      <c r="H3711" t="str">
        <f t="shared" si="1090"/>
        <v>0.000274540159193662-1.33352834694933i</v>
      </c>
      <c r="I3711" t="str">
        <f t="shared" si="1091"/>
        <v>-0.0133165003191856-0.0182738613583936i</v>
      </c>
      <c r="K3711" t="str">
        <f t="shared" si="1092"/>
        <v>0.000771918346610256-0.000532720672715975i</v>
      </c>
      <c r="L3711" t="str">
        <f t="shared" si="1093"/>
        <v>0.000833333333333333-0.000734889965513005i</v>
      </c>
      <c r="M3711" t="str">
        <f t="shared" si="1094"/>
        <v>0.005-0.00025858695043185i</v>
      </c>
      <c r="N3711">
        <f t="shared" si="1095"/>
        <v>35.668612884083956</v>
      </c>
      <c r="O3711">
        <f t="shared" si="1096"/>
        <v>58.976118810132263</v>
      </c>
      <c r="P3711" s="3">
        <f t="shared" si="1097"/>
        <v>-58.976118810132263</v>
      </c>
      <c r="Q3711" s="3">
        <f t="shared" si="1098"/>
        <v>144.33138711591604</v>
      </c>
      <c r="R3711">
        <f t="shared" si="1099"/>
        <v>-35.668612884083956</v>
      </c>
      <c r="S3711">
        <f t="shared" si="1100"/>
        <v>1097.1112436799508</v>
      </c>
      <c r="T3711">
        <f t="shared" si="1083"/>
        <v>-58.976118810132263</v>
      </c>
    </row>
    <row r="3712" spans="1:20" x14ac:dyDescent="0.25">
      <c r="A3712">
        <f t="shared" si="1084"/>
        <v>6919547.9889685875</v>
      </c>
      <c r="B3712">
        <f t="shared" si="1101"/>
        <v>1101280.2664059345</v>
      </c>
      <c r="C3712" t="str">
        <f t="shared" si="1085"/>
        <v>-0.000904367618796544+0.000651873234893022i</v>
      </c>
      <c r="D3712" t="str">
        <f t="shared" si="1086"/>
        <v>1.05681474958464-1.61410064311245i</v>
      </c>
      <c r="E3712" t="str">
        <f t="shared" si="1087"/>
        <v>-2.7939772177702-4.06970687710679i</v>
      </c>
      <c r="F3712" t="str">
        <f t="shared" si="1088"/>
        <v>2.01899936448245-1.47679539707878i</v>
      </c>
      <c r="G3712" t="str">
        <f t="shared" si="1089"/>
        <v>0.693835694915021-0.46089882119269i</v>
      </c>
      <c r="H3712" t="str">
        <f t="shared" si="1090"/>
        <v>0.000272311533098542-1.32847872274791i</v>
      </c>
      <c r="I3712" t="str">
        <f t="shared" si="1091"/>
        <v>-0.0132792623959521-0.0181625422531124i</v>
      </c>
      <c r="K3712" t="str">
        <f t="shared" si="1092"/>
        <v>0.000771483807615658-0.000530778049674889i</v>
      </c>
      <c r="L3712" t="str">
        <f t="shared" si="1093"/>
        <v>0.000833333333333333-0.000732107955282932i</v>
      </c>
      <c r="M3712" t="str">
        <f t="shared" si="1094"/>
        <v>0.005-0.000257608039880304i</v>
      </c>
      <c r="N3712">
        <f t="shared" si="1095"/>
        <v>35.784274022139158</v>
      </c>
      <c r="O3712">
        <f t="shared" si="1096"/>
        <v>59.055919397247848</v>
      </c>
      <c r="P3712" s="3">
        <f t="shared" si="1097"/>
        <v>-59.055919397247848</v>
      </c>
      <c r="Q3712" s="3">
        <f t="shared" si="1098"/>
        <v>144.21572597786084</v>
      </c>
      <c r="R3712">
        <f t="shared" si="1099"/>
        <v>-35.784274022139158</v>
      </c>
      <c r="S3712">
        <f t="shared" si="1100"/>
        <v>1101.2802664059345</v>
      </c>
      <c r="T3712">
        <f t="shared" si="1083"/>
        <v>-59.055919397247848</v>
      </c>
    </row>
    <row r="3713" spans="1:20" x14ac:dyDescent="0.25">
      <c r="A3713">
        <f t="shared" si="1084"/>
        <v>6945842.2713266686</v>
      </c>
      <c r="B3713">
        <f t="shared" si="1101"/>
        <v>1105465.131418277</v>
      </c>
      <c r="C3713" t="str">
        <f t="shared" si="1085"/>
        <v>-0.000894786339217009+0.000647714979020541i</v>
      </c>
      <c r="D3713" t="str">
        <f t="shared" si="1086"/>
        <v>1.05124230123535-1.61165780496484i</v>
      </c>
      <c r="E3713" t="str">
        <f t="shared" si="1087"/>
        <v>-2.78706920314113-4.04458700008853i</v>
      </c>
      <c r="F3713" t="str">
        <f t="shared" si="1088"/>
        <v>2.01430347975063-1.47824722831919i</v>
      </c>
      <c r="G3713" t="str">
        <f t="shared" si="1089"/>
        <v>0.692221938861672-0.46157418279217i</v>
      </c>
      <c r="H3713" t="str">
        <f t="shared" si="1090"/>
        <v>0.00027010200221195-1.32344822993531i</v>
      </c>
      <c r="I3713" t="str">
        <f t="shared" si="1091"/>
        <v>-0.013242012081691-0.0180516807793348i</v>
      </c>
      <c r="K3713" t="str">
        <f t="shared" si="1092"/>
        <v>0.000771052367375275-0.000528841974305689i</v>
      </c>
      <c r="L3713" t="str">
        <f t="shared" si="1093"/>
        <v>0.000833333333333333-0.000729336476671582i</v>
      </c>
      <c r="M3713" t="str">
        <f t="shared" si="1094"/>
        <v>0.005-0.000256632835106898i</v>
      </c>
      <c r="N3713">
        <f t="shared" si="1095"/>
        <v>35.89990298584496</v>
      </c>
      <c r="O3713">
        <f t="shared" si="1096"/>
        <v>59.135770634832205</v>
      </c>
      <c r="P3713" s="3">
        <f t="shared" si="1097"/>
        <v>-59.135770634832205</v>
      </c>
      <c r="Q3713" s="3">
        <f t="shared" si="1098"/>
        <v>144.10009701415504</v>
      </c>
      <c r="R3713">
        <f t="shared" si="1099"/>
        <v>-35.89990298584496</v>
      </c>
      <c r="S3713">
        <f t="shared" si="1100"/>
        <v>1105.465131418277</v>
      </c>
      <c r="T3713">
        <f t="shared" si="1083"/>
        <v>-59.135770634832205</v>
      </c>
    </row>
    <row r="3714" spans="1:20" x14ac:dyDescent="0.25">
      <c r="A3714">
        <f t="shared" si="1084"/>
        <v>6972236.4719577106</v>
      </c>
      <c r="B3714">
        <f t="shared" si="1101"/>
        <v>1109665.8989176666</v>
      </c>
      <c r="C3714" t="str">
        <f t="shared" si="1085"/>
        <v>-0.000885296273977098+0.000643571368675281i</v>
      </c>
      <c r="D3714" t="str">
        <f t="shared" si="1086"/>
        <v>1.04568654619567-1.60919938546093i</v>
      </c>
      <c r="E3714" t="str">
        <f t="shared" si="1087"/>
        <v>-2.7801455495848-4.01957259761528i</v>
      </c>
      <c r="F3714" t="str">
        <f t="shared" si="1088"/>
        <v>2.0095938807789-1.47968739299748i</v>
      </c>
      <c r="G3714" t="str">
        <f t="shared" si="1089"/>
        <v>0.690603469865196-0.462244867224448i</v>
      </c>
      <c r="H3714" t="str">
        <f t="shared" si="1090"/>
        <v>0.000267911389707226-1.31843679591945i</v>
      </c>
      <c r="I3714" t="str">
        <f t="shared" si="1091"/>
        <v>-0.0132047492942045-0.0179412761993788i</v>
      </c>
      <c r="K3714" t="str">
        <f t="shared" si="1092"/>
        <v>0.00077062400514075-0.00052691243037307i</v>
      </c>
      <c r="L3714" t="str">
        <f t="shared" si="1093"/>
        <v>0.000833333333333333-0.000726575489810302i</v>
      </c>
      <c r="M3714" t="str">
        <f t="shared" si="1094"/>
        <v>0.005-0.000255661322082983i</v>
      </c>
      <c r="N3714">
        <f t="shared" si="1095"/>
        <v>36.015499447388123</v>
      </c>
      <c r="O3714">
        <f t="shared" si="1096"/>
        <v>59.21567253948723</v>
      </c>
      <c r="P3714" s="3">
        <f t="shared" si="1097"/>
        <v>-59.21567253948723</v>
      </c>
      <c r="Q3714" s="3">
        <f t="shared" si="1098"/>
        <v>143.98450055261188</v>
      </c>
      <c r="R3714">
        <f t="shared" si="1099"/>
        <v>-36.015499447388123</v>
      </c>
      <c r="S3714">
        <f t="shared" si="1100"/>
        <v>1109.6658989176667</v>
      </c>
      <c r="T3714">
        <f t="shared" si="1083"/>
        <v>-59.21567253948723</v>
      </c>
    </row>
    <row r="3715" spans="1:20" x14ac:dyDescent="0.25">
      <c r="A3715">
        <f t="shared" si="1084"/>
        <v>6998730.9705511509</v>
      </c>
      <c r="B3715">
        <f t="shared" si="1101"/>
        <v>1113882.6293335538</v>
      </c>
      <c r="C3715" t="str">
        <f t="shared" si="1085"/>
        <v>-0.000875896665852586+0.000639442504704658i</v>
      </c>
      <c r="D3715" t="str">
        <f t="shared" si="1086"/>
        <v>1.0401475686882-1.60672552400043i</v>
      </c>
      <c r="E3715" t="str">
        <f t="shared" si="1087"/>
        <v>-2.77320634941383-3.99466349117426i</v>
      </c>
      <c r="F3715" t="str">
        <f t="shared" si="1088"/>
        <v>2.00487064349107-1.48111576807069i</v>
      </c>
      <c r="G3715" t="str">
        <f t="shared" si="1089"/>
        <v>0.688980314017056-0.462910834733877i</v>
      </c>
      <c r="H3715" t="str">
        <f t="shared" si="1090"/>
        <v>0.000265739520553215-1.31344434838487i</v>
      </c>
      <c r="I3715" t="str">
        <f t="shared" si="1091"/>
        <v>-0.013167473962621-0.0178313277787207i</v>
      </c>
      <c r="K3715" t="str">
        <f t="shared" si="1092"/>
        <v>0.000770198700282872-0.000524989401616669i</v>
      </c>
      <c r="L3715" t="str">
        <f t="shared" si="1093"/>
        <v>0.000833333333333333-0.00072382495498137i</v>
      </c>
      <c r="M3715" t="str">
        <f t="shared" si="1094"/>
        <v>0.005-0.000254693486833017i</v>
      </c>
      <c r="N3715">
        <f t="shared" si="1095"/>
        <v>36.131063075387459</v>
      </c>
      <c r="O3715">
        <f t="shared" si="1096"/>
        <v>59.2956251280118</v>
      </c>
      <c r="P3715" s="3">
        <f t="shared" si="1097"/>
        <v>-59.2956251280118</v>
      </c>
      <c r="Q3715" s="3">
        <f t="shared" si="1098"/>
        <v>143.86893692461254</v>
      </c>
      <c r="R3715">
        <f t="shared" si="1099"/>
        <v>-36.131063075387459</v>
      </c>
      <c r="S3715">
        <f t="shared" si="1100"/>
        <v>1113.8826293335537</v>
      </c>
      <c r="T3715">
        <f t="shared" si="1083"/>
        <v>-59.2956251280118</v>
      </c>
    </row>
    <row r="3716" spans="1:20" x14ac:dyDescent="0.25">
      <c r="A3716">
        <f t="shared" si="1084"/>
        <v>7025326.1482392456</v>
      </c>
      <c r="B3716">
        <f t="shared" si="1101"/>
        <v>1118115.3833250215</v>
      </c>
      <c r="C3716" t="str">
        <f t="shared" si="1085"/>
        <v>-0.000866586762808796+0.000635328485223708i</v>
      </c>
      <c r="D3716" t="str">
        <f t="shared" si="1086"/>
        <v>1.03462545146521-1.60423636036733i</v>
      </c>
      <c r="E3716" t="str">
        <f t="shared" si="1087"/>
        <v>-2.76625169676223-3.96985950297538i</v>
      </c>
      <c r="F3716" t="str">
        <f t="shared" si="1088"/>
        <v>2.00013384503832-1.48253223092394i</v>
      </c>
      <c r="G3716" t="str">
        <f t="shared" si="1089"/>
        <v>0.687352497830508-0.463572045702358i</v>
      </c>
      <c r="H3716" t="str">
        <f t="shared" si="1090"/>
        <v>0.000263586221494431-1.30847081529159i</v>
      </c>
      <c r="I3716" t="str">
        <f t="shared" si="1091"/>
        <v>-0.0131301860273583-0.017721834785884i</v>
      </c>
      <c r="K3716" t="str">
        <f t="shared" si="1092"/>
        <v>0.000769776432291196-0.000523072871751954i</v>
      </c>
      <c r="L3716" t="str">
        <f t="shared" si="1093"/>
        <v>0.000833333333333333-0.000721084832617424i</v>
      </c>
      <c r="M3716" t="str">
        <f t="shared" si="1094"/>
        <v>0.005-0.000253729315434367i</v>
      </c>
      <c r="N3716">
        <f t="shared" si="1095"/>
        <v>36.246593534840997</v>
      </c>
      <c r="O3716">
        <f t="shared" si="1096"/>
        <v>59.375628417394012</v>
      </c>
      <c r="P3716" s="3">
        <f t="shared" si="1097"/>
        <v>-59.375628417394012</v>
      </c>
      <c r="Q3716" s="3">
        <f t="shared" si="1098"/>
        <v>143.753406465159</v>
      </c>
      <c r="R3716">
        <f t="shared" si="1099"/>
        <v>-36.246593534840997</v>
      </c>
      <c r="S3716">
        <f t="shared" si="1100"/>
        <v>1118.1153833250214</v>
      </c>
      <c r="T3716">
        <f t="shared" si="1083"/>
        <v>-59.375628417394012</v>
      </c>
    </row>
    <row r="3717" spans="1:20" x14ac:dyDescent="0.25">
      <c r="A3717">
        <f t="shared" si="1084"/>
        <v>7052022.3876025556</v>
      </c>
      <c r="B3717">
        <f t="shared" si="1101"/>
        <v>1122364.2217816566</v>
      </c>
      <c r="C3717" t="str">
        <f t="shared" si="1085"/>
        <v>-0.000857365817976857+0.00063122940564931i</v>
      </c>
      <c r="D3717" t="str">
        <f t="shared" si="1086"/>
        <v>1.02912027580877-1.6017320347123i</v>
      </c>
      <c r="E3717" t="str">
        <f t="shared" si="1087"/>
        <v>-2.75928168758161-3.94516045592428i</v>
      </c>
      <c r="F3717" t="str">
        <f t="shared" si="1088"/>
        <v>1.99538356379806-1.48393665938541i</v>
      </c>
      <c r="G3717" t="str">
        <f t="shared" si="1089"/>
        <v>0.685720048240204-0.464228460654511i</v>
      </c>
      <c r="H3717" t="str">
        <f t="shared" si="1090"/>
        <v>0.000261451321031455-1.3035161248741i</v>
      </c>
      <c r="I3717" t="str">
        <f t="shared" si="1091"/>
        <v>-0.0130928854400875-0.0176127964923286i</v>
      </c>
      <c r="K3717" t="str">
        <f t="shared" si="1092"/>
        <v>0.000769357180773643-0.000521162824471107i</v>
      </c>
      <c r="L3717" t="str">
        <f t="shared" si="1093"/>
        <v>0.000833333333333333-0.000718355083300884i</v>
      </c>
      <c r="M3717" t="str">
        <f t="shared" si="1094"/>
        <v>0.005-0.000252768794017102i</v>
      </c>
      <c r="N3717">
        <f t="shared" si="1095"/>
        <v>36.362090487077893</v>
      </c>
      <c r="O3717">
        <f t="shared" si="1096"/>
        <v>59.455682424802092</v>
      </c>
      <c r="P3717" s="3">
        <f t="shared" si="1097"/>
        <v>-59.455682424802092</v>
      </c>
      <c r="Q3717" s="3">
        <f t="shared" si="1098"/>
        <v>143.63790951292211</v>
      </c>
      <c r="R3717">
        <f t="shared" si="1099"/>
        <v>-36.362090487077893</v>
      </c>
      <c r="S3717">
        <f t="shared" si="1100"/>
        <v>1122.3642217816566</v>
      </c>
      <c r="T3717">
        <f t="shared" si="1083"/>
        <v>-59.455682424802092</v>
      </c>
    </row>
    <row r="3718" spans="1:20" x14ac:dyDescent="0.25">
      <c r="A3718">
        <f t="shared" si="1084"/>
        <v>7078820.0726754442</v>
      </c>
      <c r="B3718">
        <f t="shared" si="1101"/>
        <v>1126629.2058244268</v>
      </c>
      <c r="C3718" t="str">
        <f t="shared" si="1085"/>
        <v>-0.000848233089629795+0.00062714535873406i</v>
      </c>
      <c r="D3718" t="str">
        <f t="shared" si="1086"/>
        <v>1.02363212153113-1.59921268753508i</v>
      </c>
      <c r="E3718" t="str">
        <f t="shared" si="1087"/>
        <v>-2.75229641963692-3.92056617359495i</v>
      </c>
      <c r="F3718" t="str">
        <f t="shared" si="1088"/>
        <v>1.99061987937253-1.48532893174135i</v>
      </c>
      <c r="G3718" t="str">
        <f t="shared" si="1089"/>
        <v>0.684082992601703-0.464880040262863i</v>
      </c>
      <c r="H3718" t="str">
        <f t="shared" si="1090"/>
        <v>0.000259334649401567-1.29858020564031i</v>
      </c>
      <c r="I3718" t="str">
        <f t="shared" si="1091"/>
        <v>-0.0130555721636956-0.01750421217234i</v>
      </c>
      <c r="K3718" t="str">
        <f t="shared" si="1092"/>
        <v>0.000768940925456109-0.000519259243443899i</v>
      </c>
      <c r="L3718" t="str">
        <f t="shared" si="1093"/>
        <v>0.000833333333333333-0.000715635667763382i</v>
      </c>
      <c r="M3718" t="str">
        <f t="shared" si="1094"/>
        <v>0.005-0.0002518119087638i</v>
      </c>
      <c r="N3718">
        <f t="shared" si="1095"/>
        <v>36.477553589712585</v>
      </c>
      <c r="O3718">
        <f t="shared" si="1096"/>
        <v>59.535787167576345</v>
      </c>
      <c r="P3718" s="3">
        <f t="shared" si="1097"/>
        <v>-59.535787167576345</v>
      </c>
      <c r="Q3718" s="3">
        <f t="shared" si="1098"/>
        <v>143.52244641028742</v>
      </c>
      <c r="R3718">
        <f t="shared" si="1099"/>
        <v>-36.477553589712585</v>
      </c>
      <c r="S3718">
        <f t="shared" si="1100"/>
        <v>1126.6292058244269</v>
      </c>
      <c r="T3718">
        <f t="shared" si="1083"/>
        <v>-59.535787167576345</v>
      </c>
    </row>
    <row r="3719" spans="1:20" x14ac:dyDescent="0.25">
      <c r="A3719">
        <f t="shared" si="1084"/>
        <v>7105719.5889516119</v>
      </c>
      <c r="B3719">
        <f t="shared" si="1101"/>
        <v>1130910.3968065598</v>
      </c>
      <c r="C3719" t="str">
        <f t="shared" si="1085"/>
        <v>-0.000839187841158628+0.000623076434599812i</v>
      </c>
      <c r="D3719" t="str">
        <f t="shared" si="1086"/>
        <v>1.01816106697541-1.59667845966693i</v>
      </c>
      <c r="E3719" t="str">
        <f t="shared" si="1087"/>
        <v>-2.74529599250172-3.89607648020235i</v>
      </c>
      <c r="F3719" t="str">
        <f t="shared" si="1088"/>
        <v>1.98584287258714-1.48670892675101i</v>
      </c>
      <c r="G3719" t="str">
        <f t="shared" si="1089"/>
        <v>0.682441358690938-0.465526745353051i</v>
      </c>
      <c r="H3719" t="str">
        <f t="shared" si="1090"/>
        <v>0.000257236038559596-1.29366298637045i</v>
      </c>
      <c r="I3719" t="str">
        <f t="shared" si="1091"/>
        <v>-0.013018246172245-0.0173960811029171i</v>
      </c>
      <c r="K3719" t="str">
        <f t="shared" si="1092"/>
        <v>0.000768527646182066-0.000517362112318562i</v>
      </c>
      <c r="L3719" t="str">
        <f t="shared" si="1093"/>
        <v>0.000833333333333333-0.000712926546885216i</v>
      </c>
      <c r="M3719" t="str">
        <f t="shared" si="1094"/>
        <v>0.005-0.000250858645909344i</v>
      </c>
      <c r="N3719">
        <f t="shared" si="1095"/>
        <v>36.592982496594431</v>
      </c>
      <c r="O3719">
        <f t="shared" si="1096"/>
        <v>59.615942663220864</v>
      </c>
      <c r="P3719" s="3">
        <f t="shared" si="1097"/>
        <v>-59.615942663220864</v>
      </c>
      <c r="Q3719" s="3">
        <f t="shared" si="1098"/>
        <v>143.40701750340557</v>
      </c>
      <c r="R3719">
        <f t="shared" si="1099"/>
        <v>-36.592982496594431</v>
      </c>
      <c r="S3719">
        <f t="shared" si="1100"/>
        <v>1130.9103968065597</v>
      </c>
      <c r="T3719">
        <f t="shared" si="1083"/>
        <v>-59.615942663220864</v>
      </c>
    </row>
    <row r="3720" spans="1:20" x14ac:dyDescent="0.25">
      <c r="A3720">
        <f t="shared" si="1084"/>
        <v>7132721.323389628</v>
      </c>
      <c r="B3720">
        <f t="shared" si="1101"/>
        <v>1135207.8563144247</v>
      </c>
      <c r="C3720" t="str">
        <f t="shared" si="1085"/>
        <v>-0.000830229341048466+0.000619022720771128i</v>
      </c>
      <c r="D3720" t="str">
        <f t="shared" si="1086"/>
        <v>1.01270718901643-1.59412949225328i</v>
      </c>
      <c r="E3720" t="str">
        <f t="shared" si="1087"/>
        <v>-2.73828050755358-3.87169120057549i</v>
      </c>
      <c r="F3720" t="str">
        <f t="shared" si="1088"/>
        <v>1.98105262548881-1.48807652366184i</v>
      </c>
      <c r="G3720" t="str">
        <f t="shared" si="1089"/>
        <v>0.680795174703583-0.466168536909025i</v>
      </c>
      <c r="H3720" t="str">
        <f t="shared" si="1090"/>
        <v>0.000255155322158996-1.28876439611606i</v>
      </c>
      <c r="I3720" t="str">
        <f t="shared" si="1091"/>
        <v>-0.0129809074509356-0.0172884025636621i</v>
      </c>
      <c r="K3720" t="str">
        <f t="shared" si="1092"/>
        <v>0.000768117322912163-0.000515471414722651i</v>
      </c>
      <c r="L3720" t="str">
        <f t="shared" si="1093"/>
        <v>0.000833333333333333-0.000710227681694778i</v>
      </c>
      <c r="M3720" t="str">
        <f t="shared" si="1094"/>
        <v>0.005-0.000249908991740729i</v>
      </c>
      <c r="N3720">
        <f t="shared" si="1095"/>
        <v>36.708376857765018</v>
      </c>
      <c r="O3720">
        <f t="shared" si="1096"/>
        <v>59.696148929393793</v>
      </c>
      <c r="P3720" s="3">
        <f t="shared" si="1097"/>
        <v>-59.696148929393793</v>
      </c>
      <c r="Q3720" s="3">
        <f t="shared" si="1098"/>
        <v>143.29162314223498</v>
      </c>
      <c r="R3720">
        <f t="shared" si="1099"/>
        <v>-36.708376857765018</v>
      </c>
      <c r="S3720">
        <f t="shared" si="1100"/>
        <v>1135.2078563144246</v>
      </c>
      <c r="T3720">
        <f t="shared" si="1083"/>
        <v>-59.696148929393793</v>
      </c>
    </row>
    <row r="3721" spans="1:20" x14ac:dyDescent="0.25">
      <c r="A3721">
        <f t="shared" si="1084"/>
        <v>7159825.6644185083</v>
      </c>
      <c r="B3721">
        <f t="shared" si="1101"/>
        <v>1139521.6461684194</v>
      </c>
      <c r="C3721" t="str">
        <f t="shared" si="1085"/>
        <v>-0.000821356862854441+0.000614984302208193i</v>
      </c>
      <c r="D3721" t="str">
        <f t="shared" si="1086"/>
        <v>1.00727056306181-1.59156592673626i</v>
      </c>
      <c r="E3721" t="str">
        <f t="shared" si="1087"/>
        <v>-2.73125006796867-3.84741016013002i</v>
      </c>
      <c r="F3721" t="str">
        <f t="shared" si="1088"/>
        <v>1.97624922134378-1.48943160222441i</v>
      </c>
      <c r="G3721" t="str">
        <f t="shared" si="1089"/>
        <v>0.679144469254364-0.466805376078267i</v>
      </c>
      <c r="H3721" t="str">
        <f t="shared" si="1090"/>
        <v>0.000253092335533142-1.28388436419894i</v>
      </c>
      <c r="I3721" t="str">
        <f t="shared" si="1091"/>
        <v>-0.0129435559960617-0.0171811758366681i</v>
      </c>
      <c r="K3721" t="str">
        <f t="shared" si="1092"/>
        <v>0.000767709935723817-0.000513587134263867i</v>
      </c>
      <c r="L3721" t="str">
        <f t="shared" si="1093"/>
        <v>0.000833333333333333-0.00070753903336798i</v>
      </c>
      <c r="M3721" t="str">
        <f t="shared" si="1094"/>
        <v>0.005-0.000248962932596861i</v>
      </c>
      <c r="N3721">
        <f t="shared" si="1095"/>
        <v>36.823736319408795</v>
      </c>
      <c r="O3721">
        <f t="shared" si="1096"/>
        <v>59.776405983899707</v>
      </c>
      <c r="P3721" s="3">
        <f t="shared" si="1097"/>
        <v>-59.776405983899707</v>
      </c>
      <c r="Q3721" s="3">
        <f t="shared" si="1098"/>
        <v>143.17626368059121</v>
      </c>
      <c r="R3721">
        <f t="shared" si="1099"/>
        <v>-36.823736319408795</v>
      </c>
      <c r="S3721">
        <f t="shared" si="1100"/>
        <v>1139.5216461684195</v>
      </c>
      <c r="T3721">
        <f t="shared" si="1083"/>
        <v>-59.776405983899707</v>
      </c>
    </row>
    <row r="3722" spans="1:20" x14ac:dyDescent="0.25">
      <c r="A3722">
        <f t="shared" si="1084"/>
        <v>7187033.0019432977</v>
      </c>
      <c r="B3722">
        <f t="shared" si="1101"/>
        <v>1143851.8284238593</v>
      </c>
      <c r="C3722" t="str">
        <f t="shared" si="1085"/>
        <v>-0.000812569685177753+0.000610961261339739i</v>
      </c>
      <c r="D3722" t="str">
        <f t="shared" si="1086"/>
        <v>1.00185126305335-1.58898790483753i</v>
      </c>
      <c r="E3722" t="str">
        <f t="shared" si="1087"/>
        <v>-2.72420477871658-3.82323318484126i</v>
      </c>
      <c r="F3722" t="str">
        <f t="shared" si="1088"/>
        <v>1.97143274463551-1.49077404270762i</v>
      </c>
      <c r="G3722" t="str">
        <f t="shared" si="1089"/>
        <v>0.67748927137629-0.467437224177016i</v>
      </c>
      <c r="H3722" t="str">
        <f t="shared" si="1090"/>
        <v>0.000251046915676841-1.2790228202101i</v>
      </c>
      <c r="I3722" t="str">
        <f t="shared" si="1091"/>
        <v>-0.0129061918149718-0.0170744002064086i</v>
      </c>
      <c r="K3722" t="str">
        <f t="shared" si="1092"/>
        <v>0.000767305464810802-0.000511709254530925i</v>
      </c>
      <c r="L3722" t="str">
        <f t="shared" si="1093"/>
        <v>0.000833333333333333-0.000704860563227712i</v>
      </c>
      <c r="M3722" t="str">
        <f t="shared" si="1094"/>
        <v>0.005-0.000248020454868361i</v>
      </c>
      <c r="N3722">
        <f t="shared" si="1095"/>
        <v>36.939060523811605</v>
      </c>
      <c r="O3722">
        <f t="shared" si="1096"/>
        <v>59.856713844679248</v>
      </c>
      <c r="P3722" s="3">
        <f t="shared" si="1097"/>
        <v>-59.856713844679248</v>
      </c>
      <c r="Q3722" s="3">
        <f t="shared" si="1098"/>
        <v>143.06093947618839</v>
      </c>
      <c r="R3722">
        <f t="shared" si="1099"/>
        <v>-36.939060523811605</v>
      </c>
      <c r="S3722">
        <f t="shared" si="1100"/>
        <v>1143.8518284238594</v>
      </c>
      <c r="T3722">
        <f t="shared" si="1083"/>
        <v>-59.856713844679248</v>
      </c>
    </row>
    <row r="3723" spans="1:20" x14ac:dyDescent="0.25">
      <c r="A3723">
        <f t="shared" si="1084"/>
        <v>7214343.727350682</v>
      </c>
      <c r="B3723">
        <f t="shared" si="1101"/>
        <v>1148198.46537187</v>
      </c>
      <c r="C3723" t="str">
        <f t="shared" si="1085"/>
        <v>-0.000803867091641535+0.000606953678095481i</v>
      </c>
      <c r="D3723" t="str">
        <f t="shared" si="1086"/>
        <v>0.996449361468561-1.58639556854102i</v>
      </c>
      <c r="E3723" t="str">
        <f t="shared" si="1087"/>
        <v>-2.71714474655441-3.79916010121692i</v>
      </c>
      <c r="F3723" t="str">
        <f t="shared" si="1088"/>
        <v>1.96660328106215-1.49210372591378i</v>
      </c>
      <c r="G3723" t="str">
        <f t="shared" si="1089"/>
        <v>0.675829610519809-0.468064042695497i</v>
      </c>
      <c r="H3723" t="str">
        <f t="shared" si="1090"/>
        <v>0.000249018901228058-1.27417969400874i</v>
      </c>
      <c r="I3723" t="str">
        <f t="shared" si="1091"/>
        <v>-0.0128688149260242-0.0169680749596253i</v>
      </c>
      <c r="K3723" t="str">
        <f t="shared" si="1092"/>
        <v>0.00076690389048285-0.000509837759094377i</v>
      </c>
      <c r="L3723" t="str">
        <f t="shared" si="1093"/>
        <v>0.000833333333333333-0.000702192232743291i</v>
      </c>
      <c r="M3723" t="str">
        <f t="shared" si="1094"/>
        <v>0.005-0.000247081544997371i</v>
      </c>
      <c r="N3723">
        <f t="shared" si="1095"/>
        <v>37.054349109315467</v>
      </c>
      <c r="O3723">
        <f t="shared" si="1096"/>
        <v>59.937072529800673</v>
      </c>
      <c r="P3723" s="3">
        <f t="shared" si="1097"/>
        <v>-59.937072529800673</v>
      </c>
      <c r="Q3723" s="3">
        <f t="shared" si="1098"/>
        <v>142.94565089068453</v>
      </c>
      <c r="R3723">
        <f t="shared" si="1099"/>
        <v>-37.054349109315467</v>
      </c>
      <c r="S3723">
        <f t="shared" si="1100"/>
        <v>1148.19846537187</v>
      </c>
      <c r="T3723">
        <f t="shared" si="1083"/>
        <v>-59.937072529800673</v>
      </c>
    </row>
    <row r="3724" spans="1:20" x14ac:dyDescent="0.25">
      <c r="A3724">
        <f t="shared" si="1084"/>
        <v>7241758.2335146144</v>
      </c>
      <c r="B3724">
        <f t="shared" si="1101"/>
        <v>1152561.619540283</v>
      </c>
      <c r="C3724" t="str">
        <f t="shared" si="1085"/>
        <v>-0.000795248370866725+0.000602961629938367i</v>
      </c>
      <c r="D3724" t="str">
        <f t="shared" si="1086"/>
        <v>0.991064929322424-1.58378906007586i</v>
      </c>
      <c r="E3724" t="str">
        <f t="shared" si="1087"/>
        <v>-2.71007008002079-3.77519073627005i</v>
      </c>
      <c r="F3724" t="str">
        <f t="shared" si="1088"/>
        <v>1.96176091753387-1.49342053319373i</v>
      </c>
      <c r="G3724" t="str">
        <f t="shared" si="1089"/>
        <v>0.674165516551888-0.468685793303162i</v>
      </c>
      <c r="H3724" t="str">
        <f t="shared" si="1090"/>
        <v>0.000247008132449863-1.26935491572119i</v>
      </c>
      <c r="I3724" t="str">
        <f t="shared" si="1091"/>
        <v>-0.0128314253585431-0.0168621993852166i</v>
      </c>
      <c r="K3724" t="str">
        <f t="shared" si="1092"/>
        <v>0.000766505193165222-0.000507972631507411i</v>
      </c>
      <c r="L3724" t="str">
        <f t="shared" si="1093"/>
        <v>0.000833333333333333-0.000699534003529878i</v>
      </c>
      <c r="M3724" t="str">
        <f t="shared" si="1094"/>
        <v>0.005-0.000246146189477357i</v>
      </c>
      <c r="N3724">
        <f t="shared" si="1095"/>
        <v>37.169601710276481</v>
      </c>
      <c r="O3724">
        <f t="shared" si="1096"/>
        <v>60.0174820574506</v>
      </c>
      <c r="P3724" s="3">
        <f t="shared" si="1097"/>
        <v>-60.0174820574506</v>
      </c>
      <c r="Q3724" s="3">
        <f t="shared" si="1098"/>
        <v>142.83039828972352</v>
      </c>
      <c r="R3724">
        <f t="shared" si="1099"/>
        <v>-37.169601710276481</v>
      </c>
      <c r="S3724">
        <f t="shared" si="1100"/>
        <v>1152.5616195402829</v>
      </c>
      <c r="T3724">
        <f t="shared" si="1083"/>
        <v>-60.0174820574506</v>
      </c>
    </row>
    <row r="3725" spans="1:20" x14ac:dyDescent="0.25">
      <c r="A3725">
        <f t="shared" si="1084"/>
        <v>7269276.9148019692</v>
      </c>
      <c r="B3725">
        <f t="shared" si="1101"/>
        <v>1156941.353694536</v>
      </c>
      <c r="C3725" t="str">
        <f t="shared" si="1085"/>
        <v>-0.000786712816447937+0.000598985191896564i</v>
      </c>
      <c r="D3725" t="str">
        <f t="shared" si="1086"/>
        <v>0.985698036169388-1.58116852189932i</v>
      </c>
      <c r="E3725" t="str">
        <f t="shared" si="1087"/>
        <v>-2.70298088942957-3.75132491749212i</v>
      </c>
      <c r="F3725" t="str">
        <f t="shared" si="1088"/>
        <v>1.95690574217004-1.49472434646202i</v>
      </c>
      <c r="G3725" t="str">
        <f t="shared" si="1089"/>
        <v>0.672497019755028-0.469302437853921i</v>
      </c>
      <c r="H3725" t="str">
        <f t="shared" si="1090"/>
        <v>0.000245014451212568-1.26454841573992i</v>
      </c>
      <c r="I3725" t="str">
        <f t="shared" si="1091"/>
        <v>-0.0127940231527737-0.016756772774127i</v>
      </c>
      <c r="K3725" t="str">
        <f t="shared" si="1092"/>
        <v>0.000766109353398298-0.000506113855306691i</v>
      </c>
      <c r="L3725" t="str">
        <f t="shared" si="1093"/>
        <v>0.000833333333333333-0.000696885837347953i</v>
      </c>
      <c r="M3725" t="str">
        <f t="shared" si="1094"/>
        <v>0.005-0.000245214374852917i</v>
      </c>
      <c r="N3725">
        <f t="shared" si="1095"/>
        <v>37.284817957023108</v>
      </c>
      <c r="O3725">
        <f t="shared" si="1096"/>
        <v>60.097942445924204</v>
      </c>
      <c r="P3725" s="3">
        <f t="shared" si="1097"/>
        <v>-60.097942445924204</v>
      </c>
      <c r="Q3725" s="3">
        <f t="shared" si="1098"/>
        <v>142.71518204297689</v>
      </c>
      <c r="R3725">
        <f t="shared" si="1099"/>
        <v>-37.284817957023108</v>
      </c>
      <c r="S3725">
        <f t="shared" si="1100"/>
        <v>1156.941353694536</v>
      </c>
      <c r="T3725">
        <f t="shared" si="1083"/>
        <v>-60.097942445924204</v>
      </c>
    </row>
    <row r="3726" spans="1:20" x14ac:dyDescent="0.25">
      <c r="A3726">
        <f t="shared" si="1084"/>
        <v>7296900.1670782184</v>
      </c>
      <c r="B3726">
        <f t="shared" si="1101"/>
        <v>1161337.7308385754</v>
      </c>
      <c r="C3726" t="str">
        <f t="shared" si="1085"/>
        <v>-0.00077825972692926+0.000595024436595156i</v>
      </c>
      <c r="D3726" t="str">
        <f t="shared" si="1086"/>
        <v>0.980348750105633-1.57853409667998i</v>
      </c>
      <c r="E3726" t="str">
        <f t="shared" si="1087"/>
        <v>-2.69587728686311-3.7275624728258i</v>
      </c>
      <c r="F3726" t="str">
        <f t="shared" si="1088"/>
        <v>1.95203784429602-1.49601504821202i</v>
      </c>
      <c r="G3726" t="str">
        <f t="shared" si="1089"/>
        <v>0.670824150826186-0.469913938391396i</v>
      </c>
      <c r="H3726" t="str">
        <f t="shared" si="1090"/>
        <v>0.000243037700976096-1.25976012472248i</v>
      </c>
      <c r="I3726" t="str">
        <f t="shared" si="1091"/>
        <v>-0.0127566083598347-0.0166517944192344i</v>
      </c>
      <c r="K3726" t="str">
        <f t="shared" si="1092"/>
        <v>0.000765716351837163-0.000504261414013149i</v>
      </c>
      <c r="L3726" t="str">
        <f t="shared" si="1093"/>
        <v>0.000833333333333333-0.000694247696102763i</v>
      </c>
      <c r="M3726" t="str">
        <f t="shared" si="1094"/>
        <v>0.005-0.000244286087719582i</v>
      </c>
      <c r="N3726">
        <f t="shared" si="1095"/>
        <v>37.399997475815752</v>
      </c>
      <c r="O3726">
        <f t="shared" si="1096"/>
        <v>60.178453713615752</v>
      </c>
      <c r="P3726" s="3">
        <f t="shared" si="1097"/>
        <v>-60.178453713615752</v>
      </c>
      <c r="Q3726" s="3">
        <f t="shared" si="1098"/>
        <v>142.60000252418425</v>
      </c>
      <c r="R3726">
        <f t="shared" si="1099"/>
        <v>-37.399997475815752</v>
      </c>
      <c r="S3726">
        <f t="shared" si="1100"/>
        <v>1161.3377308385755</v>
      </c>
      <c r="T3726">
        <f t="shared" si="1083"/>
        <v>-60.178453713615752</v>
      </c>
    </row>
    <row r="3727" spans="1:20" x14ac:dyDescent="0.25">
      <c r="A3727">
        <f t="shared" si="1084"/>
        <v>7324628.3877131157</v>
      </c>
      <c r="B3727">
        <f t="shared" si="1101"/>
        <v>1165750.8142157621</v>
      </c>
      <c r="C3727" t="str">
        <f t="shared" si="1085"/>
        <v>-0.000769888405780066+0.000591079434287542i</v>
      </c>
      <c r="D3727" t="str">
        <f t="shared" si="1086"/>
        <v>0.975017137771496-1.57588592728084i</v>
      </c>
      <c r="E3727" t="str">
        <f t="shared" si="1087"/>
        <v>-2.68875938616539-3.70390323063825i</v>
      </c>
      <c r="F3727" t="str">
        <f t="shared" si="1088"/>
        <v>1.94715731443994-1.49729252153112i</v>
      </c>
      <c r="G3727" t="str">
        <f t="shared" si="1089"/>
        <v>0.669146940875642-0.470520257154155i</v>
      </c>
      <c r="H3727" t="str">
        <f t="shared" si="1090"/>
        <v>0.000241077726772539-1.25498997359051i</v>
      </c>
      <c r="I3727" t="str">
        <f t="shared" si="1091"/>
        <v>-0.0127191810416722-0.0165472636152402i</v>
      </c>
      <c r="K3727" t="str">
        <f t="shared" si="1092"/>
        <v>0.000765326169251173-0.000502415291132774i</v>
      </c>
      <c r="L3727" t="str">
        <f t="shared" si="1093"/>
        <v>0.000833333333333333-0.000691619541843756i</v>
      </c>
      <c r="M3727" t="str">
        <f t="shared" si="1094"/>
        <v>0.005-0.000243361314723632i</v>
      </c>
      <c r="N3727">
        <f t="shared" si="1095"/>
        <v>37.515139888805066</v>
      </c>
      <c r="O3727">
        <f t="shared" si="1096"/>
        <v>60.259015879008835</v>
      </c>
      <c r="P3727" s="3">
        <f t="shared" si="1097"/>
        <v>-60.259015879008835</v>
      </c>
      <c r="Q3727" s="3">
        <f t="shared" si="1098"/>
        <v>142.48486011119493</v>
      </c>
      <c r="R3727">
        <f t="shared" si="1099"/>
        <v>-37.515139888805066</v>
      </c>
      <c r="S3727">
        <f t="shared" si="1100"/>
        <v>1165.7508142157621</v>
      </c>
      <c r="T3727">
        <f t="shared" si="1083"/>
        <v>-60.259015879008835</v>
      </c>
    </row>
    <row r="3728" spans="1:20" x14ac:dyDescent="0.25">
      <c r="A3728">
        <f t="shared" si="1084"/>
        <v>7352461.9755864255</v>
      </c>
      <c r="B3728">
        <f t="shared" si="1101"/>
        <v>1170180.667309782</v>
      </c>
      <c r="C3728" t="str">
        <f t="shared" si="1085"/>
        <v>-0.000761598161370698+0.000587150252886634i</v>
      </c>
      <c r="D3728" t="str">
        <f t="shared" si="1086"/>
        <v>0.969703264354067-1.57322415674264i</v>
      </c>
      <c r="E3728" t="str">
        <f t="shared" si="1087"/>
        <v>-2.6816273029348-3.68034701969403i</v>
      </c>
      <c r="F3728" t="str">
        <f t="shared" si="1088"/>
        <v>1.94226424432904-1.49855665011588i</v>
      </c>
      <c r="G3728" t="str">
        <f t="shared" si="1089"/>
        <v>0.667465421425768-0.471121356580966i</v>
      </c>
      <c r="H3728" t="str">
        <f t="shared" si="1090"/>
        <v>0.000239134375188914-1.25023789352869i</v>
      </c>
      <c r="I3728" t="str">
        <f t="shared" si="1091"/>
        <v>-0.0126817412710097-0.0164431796585564i</v>
      </c>
      <c r="K3728" t="str">
        <f t="shared" si="1092"/>
        <v>0.000764938786523532-0.000500575470157406i</v>
      </c>
      <c r="L3728" t="str">
        <f t="shared" si="1093"/>
        <v>0.000833333333333333-0.000689001336764053i</v>
      </c>
      <c r="M3728" t="str">
        <f t="shared" si="1094"/>
        <v>0.005-0.000242440042561897i</v>
      </c>
      <c r="N3728">
        <f t="shared" si="1095"/>
        <v>37.630244813997336</v>
      </c>
      <c r="O3728">
        <f t="shared" si="1096"/>
        <v>60.33962896066668</v>
      </c>
      <c r="P3728" s="3">
        <f t="shared" si="1097"/>
        <v>-60.33962896066668</v>
      </c>
      <c r="Q3728" s="3">
        <f t="shared" si="1098"/>
        <v>142.36975518600266</v>
      </c>
      <c r="R3728">
        <f t="shared" si="1099"/>
        <v>-37.630244813997336</v>
      </c>
      <c r="S3728">
        <f t="shared" si="1100"/>
        <v>1170.1806673097819</v>
      </c>
      <c r="T3728">
        <f t="shared" si="1083"/>
        <v>-60.33962896066668</v>
      </c>
    </row>
    <row r="3729" spans="1:20" x14ac:dyDescent="0.25">
      <c r="A3729">
        <f t="shared" si="1084"/>
        <v>7380401.331093655</v>
      </c>
      <c r="B3729">
        <f t="shared" si="1101"/>
        <v>1174627.3538455593</v>
      </c>
      <c r="C3729" t="str">
        <f t="shared" si="1085"/>
        <v>-0.000753388306948274+0.000583236957995687i</v>
      </c>
      <c r="D3729" t="str">
        <f t="shared" si="1086"/>
        <v>0.964407193590114-1.57054892826719i</v>
      </c>
      <c r="E3729" t="str">
        <f t="shared" si="1087"/>
        <v>-2.67448115451658-3.65689366912847i</v>
      </c>
      <c r="F3729" t="str">
        <f t="shared" si="1088"/>
        <v>1.93735872688601-1.49980731828719i</v>
      </c>
      <c r="G3729" t="str">
        <f t="shared" si="1089"/>
        <v>0.665779624409743-0.471717199316036i</v>
      </c>
      <c r="H3729" t="str">
        <f t="shared" si="1090"/>
        <v>0.000237207494350141-1.24550381598379i</v>
      </c>
      <c r="I3729" t="str">
        <f t="shared" si="1091"/>
        <v>-0.0126442891312997-0.016339541847196i</v>
      </c>
      <c r="K3729" t="str">
        <f t="shared" si="1092"/>
        <v>0.000764554184650875-0.000498741934565507i</v>
      </c>
      <c r="L3729" t="str">
        <f t="shared" si="1093"/>
        <v>0.000833333333333333-0.000686393043199892i</v>
      </c>
      <c r="M3729" t="str">
        <f t="shared" si="1094"/>
        <v>0.005-0.000241522257981567i</v>
      </c>
      <c r="N3729">
        <f t="shared" si="1095"/>
        <v>37.745311865211818</v>
      </c>
      <c r="O3729">
        <f t="shared" si="1096"/>
        <v>60.420292977221891</v>
      </c>
      <c r="P3729" s="3">
        <f t="shared" si="1097"/>
        <v>-60.420292977221891</v>
      </c>
      <c r="Q3729" s="3">
        <f t="shared" si="1098"/>
        <v>142.25468813478818</v>
      </c>
      <c r="R3729">
        <f t="shared" si="1099"/>
        <v>-37.745311865211818</v>
      </c>
      <c r="S3729">
        <f t="shared" si="1100"/>
        <v>1174.6273538455594</v>
      </c>
      <c r="T3729">
        <f t="shared" si="1083"/>
        <v>-60.420292977221891</v>
      </c>
    </row>
    <row r="3730" spans="1:20" x14ac:dyDescent="0.25">
      <c r="A3730">
        <f t="shared" si="1084"/>
        <v>7408446.8561518108</v>
      </c>
      <c r="B3730">
        <f t="shared" si="1101"/>
        <v>1179090.9377901724</v>
      </c>
      <c r="C3730" t="str">
        <f t="shared" si="1085"/>
        <v>-0.000745258160612318+0.000579339612938918i</v>
      </c>
      <c r="D3730" t="str">
        <f t="shared" si="1086"/>
        <v>0.95912898776912-1.56786038520094i</v>
      </c>
      <c r="E3730" t="str">
        <f t="shared" si="1087"/>
        <v>-2.66732105999479-3.63354300842065i</v>
      </c>
      <c r="F3730" t="str">
        <f t="shared" si="1088"/>
        <v>1.93244085622492-1.50104441100538i</v>
      </c>
      <c r="G3730" t="str">
        <f t="shared" si="1089"/>
        <v>0.664089582170174-0.472307748214252i</v>
      </c>
      <c r="H3730" t="str">
        <f t="shared" si="1090"/>
        <v>0.000235296933902196-1.24078767266356i</v>
      </c>
      <c r="I3730" t="str">
        <f t="shared" si="1091"/>
        <v>-0.0126068247166709-0.0162363494806602i</v>
      </c>
      <c r="K3730" t="str">
        <f t="shared" si="1092"/>
        <v>0.000764172344742828-0.000496914667822933i</v>
      </c>
      <c r="L3730" t="str">
        <f t="shared" si="1093"/>
        <v>0.000833333333333333-0.000683794623630098i</v>
      </c>
      <c r="M3730" t="str">
        <f t="shared" si="1094"/>
        <v>0.005-0.000240607947780002i</v>
      </c>
      <c r="N3730">
        <f t="shared" si="1095"/>
        <v>37.860340652047171</v>
      </c>
      <c r="O3730">
        <f t="shared" si="1096"/>
        <v>60.501007947366887</v>
      </c>
      <c r="P3730" s="3">
        <f t="shared" si="1097"/>
        <v>-60.501007947366887</v>
      </c>
      <c r="Q3730" s="3">
        <f t="shared" si="1098"/>
        <v>142.13965934795283</v>
      </c>
      <c r="R3730">
        <f t="shared" si="1099"/>
        <v>-37.860340652047171</v>
      </c>
      <c r="S3730">
        <f t="shared" si="1100"/>
        <v>1179.0909377901723</v>
      </c>
      <c r="T3730">
        <f t="shared" si="1083"/>
        <v>-60.501007947366887</v>
      </c>
    </row>
    <row r="3731" spans="1:20" x14ac:dyDescent="0.25">
      <c r="A3731">
        <f t="shared" si="1084"/>
        <v>7436598.954205187</v>
      </c>
      <c r="B3731">
        <f t="shared" si="1101"/>
        <v>1183571.483353775</v>
      </c>
      <c r="C3731" t="str">
        <f t="shared" si="1085"/>
        <v>-0.000737207045290497+0.000575458278791895i</v>
      </c>
      <c r="D3731" t="str">
        <f t="shared" si="1086"/>
        <v>0.953868707736555-1.56515867101852i</v>
      </c>
      <c r="E3731" t="str">
        <f t="shared" si="1087"/>
        <v>-2.66014714018455-3.61029486736701i</v>
      </c>
      <c r="F3731" t="str">
        <f t="shared" si="1088"/>
        <v>1.92751072764702-1.50226781388546i</v>
      </c>
      <c r="G3731" t="str">
        <f t="shared" si="1089"/>
        <v>0.662395327457648-0.472892966346427i</v>
      </c>
      <c r="H3731" t="str">
        <f t="shared" si="1090"/>
        <v>0.000233402544995475-1.23608939553585i</v>
      </c>
      <c r="I3731" t="str">
        <f t="shared" si="1091"/>
        <v>-0.0125693481318786-0.0161336018598292i</v>
      </c>
      <c r="K3731" t="str">
        <f t="shared" si="1092"/>
        <v>0.000763793248021574-0.000495093653383689i</v>
      </c>
      <c r="L3731" t="str">
        <f t="shared" si="1093"/>
        <v>0.000833333333333333-0.000681206040675534i</v>
      </c>
      <c r="M3731" t="str">
        <f t="shared" si="1094"/>
        <v>0.005-0.000239697098804545i</v>
      </c>
      <c r="N3731">
        <f t="shared" si="1095"/>
        <v>37.975330779845905</v>
      </c>
      <c r="O3731">
        <f t="shared" si="1096"/>
        <v>60.581773889842893</v>
      </c>
      <c r="P3731" s="3">
        <f t="shared" si="1097"/>
        <v>-60.581773889842893</v>
      </c>
      <c r="Q3731" s="3">
        <f t="shared" si="1098"/>
        <v>142.0246692201541</v>
      </c>
      <c r="R3731">
        <f t="shared" si="1099"/>
        <v>-37.975330779845905</v>
      </c>
      <c r="S3731">
        <f t="shared" si="1100"/>
        <v>1183.571483353775</v>
      </c>
      <c r="T3731">
        <f t="shared" si="1083"/>
        <v>-60.581773889842893</v>
      </c>
    </row>
    <row r="3732" spans="1:20" x14ac:dyDescent="0.25">
      <c r="A3732">
        <f t="shared" si="1084"/>
        <v>7464858.0302311666</v>
      </c>
      <c r="B3732">
        <f t="shared" si="1101"/>
        <v>1188069.0549905193</v>
      </c>
      <c r="C3732" t="str">
        <f t="shared" si="1085"/>
        <v>-0.000729234288714241+0.000571593014411533i</v>
      </c>
      <c r="D3732" t="str">
        <f t="shared" si="1086"/>
        <v>0.948626412897343-1.56244392930646i</v>
      </c>
      <c r="E3732" t="str">
        <f t="shared" si="1087"/>
        <v>-2.65295951762321-3.58714907605454i</v>
      </c>
      <c r="F3732" t="str">
        <f t="shared" si="1088"/>
        <v>1.92256843763635-1.50347741321217i</v>
      </c>
      <c r="G3732" t="str">
        <f t="shared" si="1089"/>
        <v>0.660696893429209-0.473472817004526i</v>
      </c>
      <c r="H3732" t="str">
        <f t="shared" si="1090"/>
        <v>0.000231524180268337-1.23140891682752i</v>
      </c>
      <c r="I3732" t="str">
        <f t="shared" si="1091"/>
        <v>-0.0125318594922496-0.0160312982868505i</v>
      </c>
      <c r="K3732" t="str">
        <f t="shared" si="1092"/>
        <v>0.000763416875821427-0.000493278874690681i</v>
      </c>
      <c r="L3732" t="str">
        <f t="shared" si="1093"/>
        <v>0.000833333333333333-0.000678627257098558i</v>
      </c>
      <c r="M3732" t="str">
        <f t="shared" si="1094"/>
        <v>0.005-0.000238789697952327i</v>
      </c>
      <c r="N3732">
        <f t="shared" si="1095"/>
        <v>38.090281849658368</v>
      </c>
      <c r="O3732">
        <f t="shared" si="1096"/>
        <v>60.662590823430413</v>
      </c>
      <c r="P3732" s="3">
        <f t="shared" si="1097"/>
        <v>-60.662590823430413</v>
      </c>
      <c r="Q3732" s="3">
        <f t="shared" si="1098"/>
        <v>141.90971815034163</v>
      </c>
      <c r="R3732">
        <f t="shared" si="1099"/>
        <v>-38.090281849658368</v>
      </c>
      <c r="S3732">
        <f t="shared" si="1100"/>
        <v>1188.0690549905194</v>
      </c>
      <c r="T3732">
        <f t="shared" si="1083"/>
        <v>-60.662590823430413</v>
      </c>
    </row>
    <row r="3733" spans="1:20" x14ac:dyDescent="0.25">
      <c r="A3733">
        <f t="shared" si="1084"/>
        <v>7493224.4907460455</v>
      </c>
      <c r="B3733">
        <f t="shared" si="1101"/>
        <v>1192583.7173994833</v>
      </c>
      <c r="C3733" t="str">
        <f t="shared" si="1085"/>
        <v>-0.000721339223394398+0.000567743876465922i</v>
      </c>
      <c r="D3733" t="str">
        <f t="shared" si="1086"/>
        <v>0.943402161219595-1.55971630374705i</v>
      </c>
      <c r="E3733" t="str">
        <f t="shared" si="1087"/>
        <v>-2.64575831656168-3.56410546483412i</v>
      </c>
      <c r="F3733" t="str">
        <f t="shared" si="1088"/>
        <v>1.91761408385496-1.50467309595512i</v>
      </c>
      <c r="G3733" t="str">
        <f t="shared" si="1089"/>
        <v>0.65899431364675-0.4740472637069i</v>
      </c>
      <c r="H3733" t="str">
        <f t="shared" si="1090"/>
        <v>0.000229661693830853-1.22674616902345i</v>
      </c>
      <c r="I3733" t="str">
        <f t="shared" si="1091"/>
        <v>-0.0124943589236284-0.0159294380650275i</v>
      </c>
      <c r="K3733" t="str">
        <f t="shared" si="1092"/>
        <v>0.000763043209588389-0.000491470315176464i</v>
      </c>
      <c r="L3733" t="str">
        <f t="shared" si="1093"/>
        <v>0.000833333333333333-0.000676058235802508i</v>
      </c>
      <c r="M3733" t="str">
        <f t="shared" si="1094"/>
        <v>0.005-0.00023788573217008i</v>
      </c>
      <c r="N3733">
        <f t="shared" si="1095"/>
        <v>38.205193458210402</v>
      </c>
      <c r="O3733">
        <f t="shared" si="1096"/>
        <v>60.743458766938502</v>
      </c>
      <c r="P3733" s="3">
        <f t="shared" si="1097"/>
        <v>-60.743458766938502</v>
      </c>
      <c r="Q3733" s="3">
        <f t="shared" si="1098"/>
        <v>141.7948065417896</v>
      </c>
      <c r="R3733">
        <f t="shared" si="1099"/>
        <v>-38.205193458210402</v>
      </c>
      <c r="S3733">
        <f t="shared" si="1100"/>
        <v>1192.5837173994832</v>
      </c>
      <c r="T3733">
        <f t="shared" si="1083"/>
        <v>-60.743458766938502</v>
      </c>
    </row>
    <row r="3734" spans="1:20" x14ac:dyDescent="0.25">
      <c r="A3734">
        <f t="shared" si="1084"/>
        <v>7521698.74381088</v>
      </c>
      <c r="B3734">
        <f t="shared" si="1101"/>
        <v>1197115.5355256014</v>
      </c>
      <c r="C3734" t="str">
        <f t="shared" si="1085"/>
        <v>-0.000713521186596902+0.000563910919463868i</v>
      </c>
      <c r="D3734" t="str">
        <f t="shared" si="1086"/>
        <v>0.938196009238418-1.55697593810223i</v>
      </c>
      <c r="E3734" t="str">
        <f t="shared" si="1087"/>
        <v>-2.63854366295552-3.54116386429446i</v>
      </c>
      <c r="F3734" t="str">
        <f t="shared" si="1088"/>
        <v>1.91264776513814-1.50585474978387i</v>
      </c>
      <c r="G3734" t="str">
        <f t="shared" si="1089"/>
        <v>0.657287622075338-0.474616270203504i</v>
      </c>
      <c r="H3734" t="str">
        <f t="shared" si="1090"/>
        <v>0.000227814941248737-1.22210108486561i</v>
      </c>
      <c r="I3734" t="str">
        <f t="shared" si="1091"/>
        <v>-0.0124568465623222-0.0158280204987106i</v>
      </c>
      <c r="K3734" t="str">
        <f t="shared" si="1092"/>
        <v>0.000762672230879716-0.000489667958263969i</v>
      </c>
      <c r="L3734" t="str">
        <f t="shared" si="1093"/>
        <v>0.000833333333333333-0.000673498939831148i</v>
      </c>
      <c r="M3734" t="str">
        <f t="shared" si="1094"/>
        <v>0.005-0.000236985188453956i</v>
      </c>
      <c r="N3734">
        <f t="shared" si="1095"/>
        <v>38.320065197870235</v>
      </c>
      <c r="O3734">
        <f t="shared" si="1096"/>
        <v>60.824377739193885</v>
      </c>
      <c r="P3734" s="3">
        <f t="shared" si="1097"/>
        <v>-60.824377739193885</v>
      </c>
      <c r="Q3734" s="3">
        <f t="shared" si="1098"/>
        <v>141.67993480212976</v>
      </c>
      <c r="R3734">
        <f t="shared" si="1099"/>
        <v>-38.320065197870235</v>
      </c>
      <c r="S3734">
        <f t="shared" si="1100"/>
        <v>1197.1155355256014</v>
      </c>
      <c r="T3734">
        <f t="shared" si="1083"/>
        <v>-60.824377739193885</v>
      </c>
    </row>
    <row r="3735" spans="1:20" x14ac:dyDescent="0.25">
      <c r="A3735">
        <f t="shared" si="1084"/>
        <v>7550281.1990373619</v>
      </c>
      <c r="B3735">
        <f t="shared" si="1101"/>
        <v>1201664.5745605987</v>
      </c>
      <c r="C3735" t="str">
        <f t="shared" si="1085"/>
        <v>-0.000705779520318318+0.000560094195784122i</v>
      </c>
      <c r="D3735" t="str">
        <f t="shared" si="1086"/>
        <v>0.933008012060001-1.55422297619767i</v>
      </c>
      <c r="E3735" t="str">
        <f t="shared" si="1087"/>
        <v>-2.63131568445536-3.51832410523534i</v>
      </c>
      <c r="F3735" t="str">
        <f t="shared" si="1088"/>
        <v>1.90766958148926-1.50702226308306i</v>
      </c>
      <c r="G3735" t="str">
        <f t="shared" si="1089"/>
        <v>0.65557685308145-0.475179800481116i</v>
      </c>
      <c r="H3735" t="str">
        <f t="shared" si="1090"/>
        <v>0.000225983779527461-1.217473597352i</v>
      </c>
      <c r="I3735" t="str">
        <f t="shared" si="1091"/>
        <v>-0.012419322555044-0.0157270448931862i</v>
      </c>
      <c r="K3735" t="str">
        <f t="shared" si="1092"/>
        <v>0.000762303921363467-0.000487871787367235i</v>
      </c>
      <c r="L3735" t="str">
        <f t="shared" si="1093"/>
        <v>0.000833333333333333-0.000670949332368148i</v>
      </c>
      <c r="M3735" t="str">
        <f t="shared" si="1094"/>
        <v>0.005-0.000236088053849328i</v>
      </c>
      <c r="N3735">
        <f t="shared" si="1095"/>
        <v>38.434896656618776</v>
      </c>
      <c r="O3735">
        <f t="shared" si="1096"/>
        <v>60.905347759031045</v>
      </c>
      <c r="P3735" s="3">
        <f t="shared" si="1097"/>
        <v>-60.905347759031045</v>
      </c>
      <c r="Q3735" s="3">
        <f t="shared" si="1098"/>
        <v>141.56510334338122</v>
      </c>
      <c r="R3735">
        <f t="shared" si="1099"/>
        <v>-38.434896656618776</v>
      </c>
      <c r="S3735">
        <f t="shared" si="1100"/>
        <v>1201.6645745605988</v>
      </c>
      <c r="T3735">
        <f t="shared" si="1083"/>
        <v>-60.905347759031045</v>
      </c>
    </row>
    <row r="3736" spans="1:20" x14ac:dyDescent="0.25">
      <c r="A3736">
        <f t="shared" si="1084"/>
        <v>7578972.2675937042</v>
      </c>
      <c r="B3736">
        <f t="shared" si="1101"/>
        <v>1206230.8999439289</v>
      </c>
      <c r="C3736" t="str">
        <f t="shared" si="1085"/>
        <v>-0.000698113571261559+0.0005562937557044i</v>
      </c>
      <c r="D3736" t="str">
        <f t="shared" si="1086"/>
        <v>0.927838223365923-1.55145756190698i</v>
      </c>
      <c r="E3736" t="str">
        <f t="shared" si="1087"/>
        <v>-2.62407451039738-3.49558601864167i</v>
      </c>
      <c r="F3736" t="str">
        <f t="shared" si="1088"/>
        <v>1.90267963407443-1.5081755249674i</v>
      </c>
      <c r="G3736" t="str">
        <f t="shared" si="1089"/>
        <v>0.653862041431147-0.475737818768531i</v>
      </c>
      <c r="H3736" t="str">
        <f t="shared" si="1090"/>
        <v>0.000224168067096552-1.21286363973572i</v>
      </c>
      <c r="I3736" t="str">
        <f t="shared" si="1091"/>
        <v>-0.0123817870588552-0.0156265105545671i</v>
      </c>
      <c r="K3736" t="str">
        <f t="shared" si="1092"/>
        <v>0.000761938262818077-0.00048608178589212i</v>
      </c>
      <c r="L3736" t="str">
        <f t="shared" si="1093"/>
        <v>0.000833333333333333-0.00066840937673655i</v>
      </c>
      <c r="M3736" t="str">
        <f t="shared" si="1094"/>
        <v>0.005-0.000235194315450615i</v>
      </c>
      <c r="N3736">
        <f t="shared" si="1095"/>
        <v>38.549687418017044</v>
      </c>
      <c r="O3736">
        <f t="shared" si="1096"/>
        <v>60.986368845280452</v>
      </c>
      <c r="P3736" s="3">
        <f t="shared" si="1097"/>
        <v>-60.986368845280452</v>
      </c>
      <c r="Q3736" s="3">
        <f t="shared" si="1098"/>
        <v>141.45031258198296</v>
      </c>
      <c r="R3736">
        <f t="shared" si="1099"/>
        <v>-38.549687418017044</v>
      </c>
      <c r="S3736">
        <f t="shared" si="1100"/>
        <v>1206.230899943929</v>
      </c>
      <c r="T3736">
        <f t="shared" si="1083"/>
        <v>-60.986368845280452</v>
      </c>
    </row>
    <row r="3737" spans="1:20" x14ac:dyDescent="0.25">
      <c r="A3737">
        <f t="shared" si="1084"/>
        <v>7607772.3622105606</v>
      </c>
      <c r="B3737">
        <f t="shared" si="1101"/>
        <v>1210814.577363716</v>
      </c>
      <c r="C3737" t="str">
        <f t="shared" si="1085"/>
        <v>-0.000690522690811373+0.000552509647430068i</v>
      </c>
      <c r="D3737" t="str">
        <f t="shared" si="1086"/>
        <v>0.922686695417546-1.54867983913596i</v>
      </c>
      <c r="E3737" t="str">
        <f t="shared" si="1087"/>
        <v>-2.61682027179319-3.47294943565701i</v>
      </c>
      <c r="F3737" t="str">
        <f t="shared" si="1088"/>
        <v>1.89767802521687-1.50931442529666i</v>
      </c>
      <c r="G3737" t="str">
        <f t="shared" si="1089"/>
        <v>0.652143222288149-0.476290289541765i</v>
      </c>
      <c r="H3737" t="str">
        <f t="shared" si="1090"/>
        <v>0.000222367663794089-1.20827114552397i</v>
      </c>
      <c r="I3737" t="str">
        <f t="shared" si="1091"/>
        <v>-0.0123442402411059-0.015526416789682i</v>
      </c>
      <c r="K3737" t="str">
        <f t="shared" si="1092"/>
        <v>0.000761575237131897-0.000484297937237014i</v>
      </c>
      <c r="L3737" t="str">
        <f t="shared" si="1093"/>
        <v>0.000833333333333333-0.00066587903639824i</v>
      </c>
      <c r="M3737" t="str">
        <f t="shared" si="1094"/>
        <v>0.005-0.000234303960401092i</v>
      </c>
      <c r="N3737">
        <f t="shared" si="1095"/>
        <v>38.664437061180024</v>
      </c>
      <c r="O3737">
        <f t="shared" si="1096"/>
        <v>61.06744101675887</v>
      </c>
      <c r="P3737" s="3">
        <f t="shared" si="1097"/>
        <v>-61.06744101675887</v>
      </c>
      <c r="Q3737" s="3">
        <f t="shared" si="1098"/>
        <v>141.33556293881998</v>
      </c>
      <c r="R3737">
        <f t="shared" si="1099"/>
        <v>-38.664437061180024</v>
      </c>
      <c r="S3737">
        <f t="shared" si="1100"/>
        <v>1210.8145773637159</v>
      </c>
      <c r="T3737">
        <f t="shared" si="1083"/>
        <v>-61.06744101675887</v>
      </c>
    </row>
    <row r="3738" spans="1:20" x14ac:dyDescent="0.25">
      <c r="A3738">
        <f t="shared" si="1084"/>
        <v>7636681.897186962</v>
      </c>
      <c r="B3738">
        <f t="shared" si="1101"/>
        <v>1215415.6727576982</v>
      </c>
      <c r="C3738" t="str">
        <f t="shared" si="1085"/>
        <v>-0.000683006235010016+0.000548741917122619i</v>
      </c>
      <c r="D3738" t="str">
        <f t="shared" si="1086"/>
        <v>0.917553479060666-1.54588995180709i</v>
      </c>
      <c r="E3738" t="str">
        <f t="shared" si="1087"/>
        <v>-2.6095531013196-3.45041418755774i</v>
      </c>
      <c r="F3738" t="str">
        <f t="shared" si="1088"/>
        <v>1.89266485839126-1.51043885469072i</v>
      </c>
      <c r="G3738" t="str">
        <f t="shared" si="1089"/>
        <v>0.650420431211856-0.476837177529227i</v>
      </c>
      <c r="H3738" t="str">
        <f t="shared" si="1090"/>
        <v>0.000220582430851349-1.20369604847703i</v>
      </c>
      <c r="I3738" t="str">
        <f t="shared" si="1091"/>
        <v>-0.0123066822793754-0.015426762905967i</v>
      </c>
      <c r="K3738" t="str">
        <f t="shared" si="1092"/>
        <v>0.000761214826302758-0.000482520224793531i</v>
      </c>
      <c r="L3738" t="str">
        <f t="shared" si="1093"/>
        <v>0.000833333333333333-0.000663358274953414i</v>
      </c>
      <c r="M3738" t="str">
        <f t="shared" si="1094"/>
        <v>0.005-0.000233416975892699i</v>
      </c>
      <c r="N3738">
        <f t="shared" si="1095"/>
        <v>38.779145160747248</v>
      </c>
      <c r="O3738">
        <f t="shared" si="1096"/>
        <v>61.148564292257667</v>
      </c>
      <c r="P3738" s="3">
        <f t="shared" si="1097"/>
        <v>-61.148564292257667</v>
      </c>
      <c r="Q3738" s="3">
        <f t="shared" si="1098"/>
        <v>141.22085483925275</v>
      </c>
      <c r="R3738">
        <f t="shared" si="1099"/>
        <v>-38.779145160747248</v>
      </c>
      <c r="S3738">
        <f t="shared" si="1100"/>
        <v>1215.4156727576983</v>
      </c>
      <c r="T3738">
        <f t="shared" si="1083"/>
        <v>-61.148564292257667</v>
      </c>
    </row>
    <row r="3739" spans="1:20" x14ac:dyDescent="0.25">
      <c r="A3739">
        <f t="shared" si="1084"/>
        <v>7665701.2883962728</v>
      </c>
      <c r="B3739">
        <f t="shared" si="1101"/>
        <v>1220034.2523141776</v>
      </c>
      <c r="C3739" t="str">
        <f t="shared" si="1085"/>
        <v>-0.000675563564532839+0.000544990608927867i</v>
      </c>
      <c r="D3739" t="str">
        <f t="shared" si="1086"/>
        <v>0.912438623730363-1.54308804384403i</v>
      </c>
      <c r="E3739" t="str">
        <f t="shared" si="1087"/>
        <v>-2.60227313330806-3.42798010572705i</v>
      </c>
      <c r="F3739" t="str">
        <f t="shared" si="1088"/>
        <v>1.88764023821758-1.51154870454446i</v>
      </c>
      <c r="G3739" t="str">
        <f t="shared" si="1089"/>
        <v>0.648693704155268-0.477378447716888i</v>
      </c>
      <c r="H3739" t="str">
        <f t="shared" si="1090"/>
        <v>0.000218812230877667-1.19913828260738i</v>
      </c>
      <c r="I3739" t="str">
        <f t="shared" si="1091"/>
        <v>-0.0122691133614112-0.0153275482113563i</v>
      </c>
      <c r="K3739" t="str">
        <f t="shared" si="1092"/>
        <v>0.000760857012437519-0.000480748631947226i</v>
      </c>
      <c r="L3739" t="str">
        <f t="shared" si="1093"/>
        <v>0.000833333333333333-0.000660847056140085i</v>
      </c>
      <c r="M3739" t="str">
        <f t="shared" si="1094"/>
        <v>0.005-0.000232533349165869i</v>
      </c>
      <c r="N3739">
        <f t="shared" si="1095"/>
        <v>38.893811286856959</v>
      </c>
      <c r="O3739">
        <f t="shared" si="1096"/>
        <v>61.229738690531825</v>
      </c>
      <c r="P3739" s="3">
        <f t="shared" si="1097"/>
        <v>-61.229738690531825</v>
      </c>
      <c r="Q3739" s="3">
        <f t="shared" si="1098"/>
        <v>141.10618871314304</v>
      </c>
      <c r="R3739">
        <f t="shared" si="1099"/>
        <v>-38.893811286856959</v>
      </c>
      <c r="S3739">
        <f t="shared" si="1100"/>
        <v>1220.0342523141776</v>
      </c>
      <c r="T3739">
        <f t="shared" si="1083"/>
        <v>-61.229738690531825</v>
      </c>
    </row>
    <row r="3740" spans="1:20" x14ac:dyDescent="0.25">
      <c r="A3740">
        <f t="shared" si="1084"/>
        <v>7694830.9532921789</v>
      </c>
      <c r="B3740">
        <f t="shared" si="1101"/>
        <v>1224670.3824729715</v>
      </c>
      <c r="C3740" t="str">
        <f t="shared" si="1085"/>
        <v>-0.00066819404466386+0.00054125576500383i</v>
      </c>
      <c r="D3740" t="str">
        <f t="shared" si="1086"/>
        <v>0.907342177455978-1.54027425915635i</v>
      </c>
      <c r="E3740" t="str">
        <f t="shared" si="1087"/>
        <v>-2.59498050373366-3.40564702162905i</v>
      </c>
      <c r="F3740" t="str">
        <f t="shared" si="1088"/>
        <v>1.88260427045495-1.51264386704267i</v>
      </c>
      <c r="G3740" t="str">
        <f t="shared" si="1089"/>
        <v>0.646963077462849-0.477914065353436i</v>
      </c>
      <c r="H3740" t="str">
        <f t="shared" si="1090"/>
        <v>0.000217056927845437-1.19459778217864i</v>
      </c>
      <c r="I3740" t="str">
        <f t="shared" si="1091"/>
        <v>-0.0122315336850662-0.0152287720141733i</v>
      </c>
      <c r="K3740" t="str">
        <f t="shared" si="1092"/>
        <v>0.000760501777751614-0.000478983142078244i</v>
      </c>
      <c r="L3740" t="str">
        <f t="shared" si="1093"/>
        <v>0.000833333333333333-0.000658345343833514i</v>
      </c>
      <c r="M3740" t="str">
        <f t="shared" si="1094"/>
        <v>0.005-0.000231653067509333i</v>
      </c>
      <c r="N3740">
        <f t="shared" si="1095"/>
        <v>39.008435005119821</v>
      </c>
      <c r="O3740">
        <f t="shared" si="1096"/>
        <v>61.310964230289223</v>
      </c>
      <c r="P3740" s="3">
        <f t="shared" si="1097"/>
        <v>-61.310964230289223</v>
      </c>
      <c r="Q3740" s="3">
        <f t="shared" si="1098"/>
        <v>140.99156499488018</v>
      </c>
      <c r="R3740">
        <f t="shared" si="1099"/>
        <v>-39.008435005119821</v>
      </c>
      <c r="S3740">
        <f t="shared" si="1100"/>
        <v>1224.6703824729714</v>
      </c>
      <c r="T3740">
        <f t="shared" si="1083"/>
        <v>-61.310964230289223</v>
      </c>
    </row>
    <row r="3741" spans="1:20" x14ac:dyDescent="0.25">
      <c r="A3741">
        <f t="shared" si="1084"/>
        <v>7724071.3109146897</v>
      </c>
      <c r="B3741">
        <f t="shared" si="1101"/>
        <v>1229324.1299263688</v>
      </c>
      <c r="C3741" t="str">
        <f t="shared" si="1085"/>
        <v>-0.000660897045271415+0.000537537425548444i</v>
      </c>
      <c r="D3741" t="str">
        <f t="shared" si="1086"/>
        <v>0.90226418686631-1.53744874162435i</v>
      </c>
      <c r="E3741" t="str">
        <f t="shared" si="1087"/>
        <v>-2.58767535020404-3.3834147667832i</v>
      </c>
      <c r="F3741" t="str">
        <f t="shared" si="1088"/>
        <v>1.87755706199514-1.51372423517489i</v>
      </c>
      <c r="G3741" t="str">
        <f t="shared" si="1089"/>
        <v>0.645228587868298-0.47844399595541i</v>
      </c>
      <c r="H3741" t="str">
        <f t="shared" si="1090"/>
        <v>0.000215316387075316-1.19007448170467i</v>
      </c>
      <c r="I3741" t="str">
        <f t="shared" si="1091"/>
        <v>-0.0121939434582352-0.0151304336230222i</v>
      </c>
      <c r="K3741" t="str">
        <f t="shared" si="1092"/>
        <v>0.000760149104568609-0.000477223738562034i</v>
      </c>
      <c r="L3741" t="str">
        <f t="shared" si="1093"/>
        <v>0.000833333333333333-0.000655853102045742i</v>
      </c>
      <c r="M3741" t="str">
        <f t="shared" si="1094"/>
        <v>0.005-0.000230776118259945i</v>
      </c>
      <c r="N3741">
        <f t="shared" si="1095"/>
        <v>39.123015876595929</v>
      </c>
      <c r="O3741">
        <f t="shared" si="1096"/>
        <v>61.392240930178701</v>
      </c>
      <c r="P3741" s="3">
        <f t="shared" si="1097"/>
        <v>-61.392240930178701</v>
      </c>
      <c r="Q3741" s="3">
        <f t="shared" si="1098"/>
        <v>140.87698412340407</v>
      </c>
      <c r="R3741">
        <f t="shared" si="1099"/>
        <v>-39.123015876595929</v>
      </c>
      <c r="S3741">
        <f t="shared" si="1100"/>
        <v>1229.3241299263689</v>
      </c>
      <c r="T3741">
        <f t="shared" si="1083"/>
        <v>-61.392240930178701</v>
      </c>
    </row>
    <row r="3742" spans="1:20" x14ac:dyDescent="0.25">
      <c r="A3742">
        <f t="shared" si="1084"/>
        <v>7753422.7818961646</v>
      </c>
      <c r="B3742">
        <f t="shared" si="1101"/>
        <v>1233995.561620089</v>
      </c>
      <c r="C3742" t="str">
        <f t="shared" si="1085"/>
        <v>-0.000653671940783695+0.000533835628826893i</v>
      </c>
      <c r="D3742" t="str">
        <f t="shared" si="1086"/>
        <v>0.897204697194952-1.53461163508398i</v>
      </c>
      <c r="E3742" t="str">
        <f t="shared" si="1087"/>
        <v>-2.58035781194779-3.36128317273852i</v>
      </c>
      <c r="F3742" t="str">
        <f t="shared" si="1088"/>
        <v>1.87249872085582-1.51478970275022i</v>
      </c>
      <c r="G3742" t="str">
        <f t="shared" si="1089"/>
        <v>0.643490272492247-0.478968205312316i</v>
      </c>
      <c r="H3742" t="str">
        <f t="shared" si="1090"/>
        <v>0.00021359047522158-1.18556831594857i</v>
      </c>
      <c r="I3742" t="str">
        <f t="shared" si="1091"/>
        <v>-0.0121563428987905-0.0150325323466801i</v>
      </c>
      <c r="K3742" t="str">
        <f t="shared" si="1092"/>
        <v>0.000759798975319743-0.000475470404769985i</v>
      </c>
      <c r="L3742" t="str">
        <f t="shared" si="1093"/>
        <v>0.000833333333333333-0.000653370294925028i</v>
      </c>
      <c r="M3742" t="str">
        <f t="shared" si="1094"/>
        <v>0.005-0.000229902488802496i</v>
      </c>
      <c r="N3742">
        <f t="shared" si="1095"/>
        <v>39.237553457771213</v>
      </c>
      <c r="O3742">
        <f t="shared" si="1096"/>
        <v>61.473568808779618</v>
      </c>
      <c r="P3742" s="3">
        <f t="shared" si="1097"/>
        <v>-61.473568808779618</v>
      </c>
      <c r="Q3742" s="3">
        <f t="shared" si="1098"/>
        <v>140.76244654222879</v>
      </c>
      <c r="R3742">
        <f t="shared" si="1099"/>
        <v>-39.237553457771213</v>
      </c>
      <c r="S3742">
        <f t="shared" si="1100"/>
        <v>1233.9955616200889</v>
      </c>
      <c r="T3742">
        <f t="shared" si="1083"/>
        <v>-61.473568808779618</v>
      </c>
    </row>
    <row r="3743" spans="1:20" x14ac:dyDescent="0.25">
      <c r="A3743">
        <f t="shared" si="1084"/>
        <v>7782885.78846737</v>
      </c>
      <c r="B3743">
        <f t="shared" si="1101"/>
        <v>1238684.7447542453</v>
      </c>
      <c r="C3743" t="str">
        <f t="shared" si="1085"/>
        <v>-0.000646518110164393+0.000530150411198767i</v>
      </c>
      <c r="D3743" t="str">
        <f t="shared" si="1086"/>
        <v>0.892163752285823-1.53176308331197i</v>
      </c>
      <c r="E3743" t="str">
        <f t="shared" si="1087"/>
        <v>-2.57302802980262-3.33925207104824i</v>
      </c>
      <c r="F3743" t="str">
        <f t="shared" si="1088"/>
        <v>1.86742935617371-1.51584016441204i</v>
      </c>
      <c r="G3743" t="str">
        <f t="shared" si="1089"/>
        <v>0.641748168839882-0.479486659491732i</v>
      </c>
      <c r="H3743" t="str">
        <f t="shared" si="1090"/>
        <v>0.000211879060257654-1.18107921992174i</v>
      </c>
      <c r="I3743" t="str">
        <f t="shared" si="1091"/>
        <v>-0.0121187322345155-0.0149350674939892i</v>
      </c>
      <c r="K3743" t="str">
        <f t="shared" si="1092"/>
        <v>0.000759451372543474-0.000473723124070108i</v>
      </c>
      <c r="L3743" t="str">
        <f t="shared" si="1093"/>
        <v>0.000833333333333333-0.000650896886755356i</v>
      </c>
      <c r="M3743" t="str">
        <f t="shared" si="1094"/>
        <v>0.005-0.000229032166569532i</v>
      </c>
      <c r="N3743">
        <f t="shared" si="1095"/>
        <v>39.352047300536071</v>
      </c>
      <c r="O3743">
        <f t="shared" si="1096"/>
        <v>61.554947884590035</v>
      </c>
      <c r="P3743" s="3">
        <f t="shared" si="1097"/>
        <v>-61.554947884590035</v>
      </c>
      <c r="Q3743" s="3">
        <f t="shared" si="1098"/>
        <v>140.64795269946393</v>
      </c>
      <c r="R3743">
        <f t="shared" si="1099"/>
        <v>-39.352047300536071</v>
      </c>
      <c r="S3743">
        <f t="shared" si="1100"/>
        <v>1238.6847447542452</v>
      </c>
      <c r="T3743">
        <f t="shared" si="1083"/>
        <v>-61.554947884590035</v>
      </c>
    </row>
    <row r="3744" spans="1:20" x14ac:dyDescent="0.25">
      <c r="A3744">
        <f t="shared" si="1084"/>
        <v>7812460.7544635469</v>
      </c>
      <c r="B3744">
        <f t="shared" si="1101"/>
        <v>1243391.7467843115</v>
      </c>
      <c r="C3744" t="str">
        <f t="shared" si="1085"/>
        <v>-0.00063943493688835+0.000526481807144943i</v>
      </c>
      <c r="D3744" t="str">
        <f t="shared" si="1086"/>
        <v>0.887141394598877-1.52890323001103i</v>
      </c>
      <c r="E3744" t="str">
        <f t="shared" si="1087"/>
        <v>-2.56568614620341-3.31732129324461i</v>
      </c>
      <c r="F3744" t="str">
        <f t="shared" si="1088"/>
        <v>1.86234907819741-1.51687551565275i</v>
      </c>
      <c r="G3744" t="str">
        <f t="shared" si="1089"/>
        <v>0.640002314798487-0.479999324844385i</v>
      </c>
      <c r="H3744" t="str">
        <f t="shared" si="1090"/>
        <v>0.000210182011461822-1.17660712888293i</v>
      </c>
      <c r="I3744" t="str">
        <f t="shared" si="1091"/>
        <v>-0.0120811117030384-0.0148380383737502i</v>
      </c>
      <c r="K3744" t="str">
        <f t="shared" si="1092"/>
        <v>0.000759106278885027-0.000471981879827681i</v>
      </c>
      <c r="L3744" t="str">
        <f t="shared" si="1093"/>
        <v>0.000833333333333333-0.000648432841955925i</v>
      </c>
      <c r="M3744" t="str">
        <f t="shared" si="1094"/>
        <v>0.005-0.000228165139041175i</v>
      </c>
      <c r="N3744">
        <f t="shared" si="1095"/>
        <v>39.466496952164647</v>
      </c>
      <c r="O3744">
        <f t="shared" si="1096"/>
        <v>61.636378176014944</v>
      </c>
      <c r="P3744" s="3">
        <f t="shared" si="1097"/>
        <v>-61.636378176014944</v>
      </c>
      <c r="Q3744" s="3">
        <f t="shared" si="1098"/>
        <v>140.53350304783535</v>
      </c>
      <c r="R3744">
        <f t="shared" si="1099"/>
        <v>-39.466496952164647</v>
      </c>
      <c r="S3744">
        <f t="shared" si="1100"/>
        <v>1243.3917467843114</v>
      </c>
      <c r="T3744">
        <f t="shared" si="1083"/>
        <v>-61.636378176014944</v>
      </c>
    </row>
    <row r="3745" spans="1:20" x14ac:dyDescent="0.25">
      <c r="A3745">
        <f t="shared" si="1084"/>
        <v>7842148.1053305082</v>
      </c>
      <c r="B3745">
        <f t="shared" si="1101"/>
        <v>1248116.6354220919</v>
      </c>
      <c r="C3745" t="str">
        <f t="shared" si="1085"/>
        <v>-0.000632421808917119+0.000522829849294134i</v>
      </c>
      <c r="D3745" t="str">
        <f t="shared" si="1086"/>
        <v>0.882137665215949-1.52603221879526i</v>
      </c>
      <c r="E3745" t="str">
        <f t="shared" si="1087"/>
        <v>-2.55833230516947-3.29549067081337i</v>
      </c>
      <c r="F3745" t="str">
        <f t="shared" si="1088"/>
        <v>1.85725799827996-1.51789565282832i</v>
      </c>
      <c r="G3745" t="str">
        <f t="shared" si="1089"/>
        <v>0.638252748634909-0.480506168009207i</v>
      </c>
      <c r="H3745" t="str">
        <f t="shared" si="1090"/>
        <v>0.000208499199403081-1.17215197833725i</v>
      </c>
      <c r="I3745" t="str">
        <f t="shared" si="1091"/>
        <v>-0.012043481551763-0.0147414442946142i</v>
      </c>
      <c r="K3745" t="str">
        <f t="shared" si="1092"/>
        <v>0.000758763677095934-0.000470246655405894i</v>
      </c>
      <c r="L3745" t="str">
        <f t="shared" si="1093"/>
        <v>0.000833333333333333-0.000645978125080618i</v>
      </c>
      <c r="M3745" t="str">
        <f t="shared" si="1094"/>
        <v>0.005-0.000227301393744945i</v>
      </c>
      <c r="N3745">
        <f t="shared" si="1095"/>
        <v>39.580901955295758</v>
      </c>
      <c r="O3745">
        <f t="shared" si="1096"/>
        <v>61.717859701355636</v>
      </c>
      <c r="P3745" s="3">
        <f t="shared" si="1097"/>
        <v>-61.717859701355636</v>
      </c>
      <c r="Q3745" s="3">
        <f t="shared" si="1098"/>
        <v>140.41909804470424</v>
      </c>
      <c r="R3745">
        <f t="shared" si="1099"/>
        <v>-39.580901955295758</v>
      </c>
      <c r="S3745">
        <f t="shared" si="1100"/>
        <v>1248.116635422092</v>
      </c>
      <c r="T3745">
        <f t="shared" si="1083"/>
        <v>-61.717859701355636</v>
      </c>
    </row>
    <row r="3746" spans="1:20" x14ac:dyDescent="0.25">
      <c r="A3746">
        <f t="shared" si="1084"/>
        <v>7871948.2681307653</v>
      </c>
      <c r="B3746">
        <f t="shared" si="1101"/>
        <v>1252859.478636696</v>
      </c>
      <c r="C3746" t="str">
        <f t="shared" si="1085"/>
        <v>-0.000625478118674689+0.000519194568449297i</v>
      </c>
      <c r="D3746" t="str">
        <f t="shared" si="1086"/>
        <v>0.877152603846793-1.52315019317561i</v>
      </c>
      <c r="E3746" t="str">
        <f t="shared" si="1087"/>
        <v>-2.55096665229222-3.27376003516913i</v>
      </c>
      <c r="F3746" t="str">
        <f t="shared" si="1088"/>
        <v>1.85215622887136-1.51890047317293i</v>
      </c>
      <c r="G3746" t="str">
        <f t="shared" si="1089"/>
        <v>0.636499508992944-0.481007155918377i</v>
      </c>
      <c r="H3746" t="str">
        <f t="shared" si="1090"/>
        <v>0.000206830495927181-1.16771370403529i</v>
      </c>
      <c r="I3746" t="str">
        <f t="shared" si="1091"/>
        <v>-0.0120058420378005-0.0146452845649782i</v>
      </c>
      <c r="K3746" t="str">
        <f t="shared" si="1092"/>
        <v>0.00075842355003358-0.00046851743416649i</v>
      </c>
      <c r="L3746" t="str">
        <f t="shared" si="1093"/>
        <v>0.000833333333333333-0.000643532700817512i</v>
      </c>
      <c r="M3746" t="str">
        <f t="shared" si="1094"/>
        <v>0.005-0.000226440918255573i</v>
      </c>
      <c r="N3746">
        <f t="shared" si="1095"/>
        <v>39.695261847915191</v>
      </c>
      <c r="O3746">
        <f t="shared" si="1096"/>
        <v>61.799392478797031</v>
      </c>
      <c r="P3746" s="3">
        <f t="shared" si="1097"/>
        <v>-61.799392478797031</v>
      </c>
      <c r="Q3746" s="3">
        <f t="shared" si="1098"/>
        <v>140.30473815208481</v>
      </c>
      <c r="R3746">
        <f t="shared" si="1099"/>
        <v>-39.695261847915191</v>
      </c>
      <c r="S3746">
        <f t="shared" si="1100"/>
        <v>1252.8594786366959</v>
      </c>
      <c r="T3746">
        <f t="shared" si="1083"/>
        <v>-61.799392478797031</v>
      </c>
    </row>
    <row r="3747" spans="1:20" x14ac:dyDescent="0.25">
      <c r="A3747">
        <f t="shared" si="1084"/>
        <v>7901861.671549662</v>
      </c>
      <c r="B3747">
        <f t="shared" si="1101"/>
        <v>1257620.3446555154</v>
      </c>
      <c r="C3747" t="str">
        <f t="shared" si="1085"/>
        <v>-0.000618603263023103+0.000515575993613669i</v>
      </c>
      <c r="D3747" t="str">
        <f t="shared" si="1086"/>
        <v>0.872186248835273-1.52025729654559i</v>
      </c>
      <c r="E3747" t="str">
        <f t="shared" si="1087"/>
        <v>-2.54358933472188-3.25212921763023i</v>
      </c>
      <c r="F3747" t="str">
        <f t="shared" si="1088"/>
        <v>1.84704388351063-1.51988987481339i</v>
      </c>
      <c r="G3747" t="str">
        <f t="shared" si="1089"/>
        <v>0.634742634890649-0.481502255802323i</v>
      </c>
      <c r="H3747" t="str">
        <f t="shared" si="1090"/>
        <v>0.000205175774142808-1.16329224197214i</v>
      </c>
      <c r="I3747" t="str">
        <f t="shared" si="1091"/>
        <v>-0.0119681934278983-0.0145495584928783i</v>
      </c>
      <c r="K3747" t="str">
        <f t="shared" si="1092"/>
        <v>0.000758085880660738-0.000466794199470387i</v>
      </c>
      <c r="L3747" t="str">
        <f t="shared" si="1093"/>
        <v>0.000833333333333333-0.000641096533988356i</v>
      </c>
      <c r="M3747" t="str">
        <f t="shared" si="1094"/>
        <v>0.005-0.000225583700194833i</v>
      </c>
      <c r="N3747">
        <f t="shared" si="1095"/>
        <v>39.809576163338278</v>
      </c>
      <c r="O3747">
        <f t="shared" si="1096"/>
        <v>61.880976526396701</v>
      </c>
      <c r="P3747" s="3">
        <f t="shared" si="1097"/>
        <v>-61.880976526396701</v>
      </c>
      <c r="Q3747" s="3">
        <f t="shared" si="1098"/>
        <v>140.19042383666172</v>
      </c>
      <c r="R3747">
        <f t="shared" si="1099"/>
        <v>-39.809576163338278</v>
      </c>
      <c r="S3747">
        <f t="shared" si="1100"/>
        <v>1257.6203446555153</v>
      </c>
      <c r="T3747">
        <f t="shared" si="1083"/>
        <v>-61.880976526396701</v>
      </c>
    </row>
    <row r="3748" spans="1:20" x14ac:dyDescent="0.25">
      <c r="A3748">
        <f t="shared" si="1084"/>
        <v>7931888.7459015502</v>
      </c>
      <c r="B3748">
        <f t="shared" si="1101"/>
        <v>1262399.3019652064</v>
      </c>
      <c r="C3748" t="str">
        <f t="shared" si="1085"/>
        <v>-0.000611796643238142+0.000511974152016587i</v>
      </c>
      <c r="D3748" t="str">
        <f t="shared" si="1086"/>
        <v>0.867238637165695-1.51735367216702i</v>
      </c>
      <c r="E3748" t="str">
        <f t="shared" si="1087"/>
        <v>-2.53620050115419-3.23059804939406i</v>
      </c>
      <c r="F3748" t="str">
        <f t="shared" si="1088"/>
        <v>1.84192107681782-1.52086375678357i</v>
      </c>
      <c r="G3748" t="str">
        <f t="shared" si="1089"/>
        <v>0.632982165717576-0.481991435194717i</v>
      </c>
      <c r="H3748" t="str">
        <f t="shared" si="1090"/>
        <v>0.000203534908407937-1.15888752838643i</v>
      </c>
      <c r="I3748" t="str">
        <f t="shared" si="1091"/>
        <v>-0.0119305359983677-0.0144542653858843i</v>
      </c>
      <c r="K3748" t="str">
        <f t="shared" si="1092"/>
        <v>0.000757750652045113-0.000465076934678311i</v>
      </c>
      <c r="L3748" t="str">
        <f t="shared" si="1093"/>
        <v>0.000833333333333333-0.000638669589548071i</v>
      </c>
      <c r="M3748" t="str">
        <f t="shared" si="1094"/>
        <v>0.005-0.000224729727231354i</v>
      </c>
      <c r="N3748">
        <f t="shared" si="1095"/>
        <v>39.923844430194549</v>
      </c>
      <c r="O3748">
        <f t="shared" si="1096"/>
        <v>61.962611862073082</v>
      </c>
      <c r="P3748" s="3">
        <f t="shared" si="1097"/>
        <v>-61.962611862073082</v>
      </c>
      <c r="Q3748" s="3">
        <f t="shared" si="1098"/>
        <v>140.07615556980545</v>
      </c>
      <c r="R3748">
        <f t="shared" si="1099"/>
        <v>-39.923844430194549</v>
      </c>
      <c r="S3748">
        <f t="shared" si="1100"/>
        <v>1262.3993019652064</v>
      </c>
      <c r="T3748">
        <f t="shared" si="1083"/>
        <v>-61.962611862073082</v>
      </c>
    </row>
    <row r="3749" spans="1:20" x14ac:dyDescent="0.25">
      <c r="A3749">
        <f t="shared" si="1084"/>
        <v>7962029.9231359772</v>
      </c>
      <c r="B3749">
        <f t="shared" si="1101"/>
        <v>1267196.4193126743</v>
      </c>
      <c r="C3749" t="str">
        <f t="shared" si="1085"/>
        <v>-0.000605057664985008+0.000508389069139079i</v>
      </c>
      <c r="D3749" t="str">
        <f t="shared" si="1086"/>
        <v>0.862309804469275-1.51443946315601i</v>
      </c>
      <c r="E3749" t="str">
        <f t="shared" si="1087"/>
        <v>-2.52880030181686-3.20916636151246i</v>
      </c>
      <c r="F3749" t="str">
        <f t="shared" si="1088"/>
        <v>1.8367879244857-1.52182201903877i</v>
      </c>
      <c r="G3749" t="str">
        <f t="shared" si="1089"/>
        <v>0.63121814123193-0.48247466193743i</v>
      </c>
      <c r="H3749" t="str">
        <f t="shared" si="1090"/>
        <v>0.000201907774316344-1.15449949975943i</v>
      </c>
      <c r="I3749" t="str">
        <f t="shared" si="1091"/>
        <v>-0.0118928700350124-0.0143594045509952i</v>
      </c>
      <c r="K3749" t="str">
        <f t="shared" si="1092"/>
        <v>0.000757417847358884-0.000463365623151403i</v>
      </c>
      <c r="L3749" t="str">
        <f t="shared" si="1093"/>
        <v>0.000833333333333333-0.000636251832584253i</v>
      </c>
      <c r="M3749" t="str">
        <f t="shared" si="1094"/>
        <v>0.005-0.000223878987080448i</v>
      </c>
      <c r="N3749">
        <f t="shared" si="1095"/>
        <v>40.038066172415569</v>
      </c>
      <c r="O3749">
        <f t="shared" si="1096"/>
        <v>62.044298503593673</v>
      </c>
      <c r="P3749" s="3">
        <f t="shared" si="1097"/>
        <v>-62.044298503593673</v>
      </c>
      <c r="Q3749" s="3">
        <f t="shared" si="1098"/>
        <v>139.96193382758443</v>
      </c>
      <c r="R3749">
        <f t="shared" si="1099"/>
        <v>-40.038066172415569</v>
      </c>
      <c r="S3749">
        <f t="shared" si="1100"/>
        <v>1267.1964193126744</v>
      </c>
      <c r="T3749">
        <f t="shared" si="1083"/>
        <v>-62.044298503593673</v>
      </c>
    </row>
    <row r="3750" spans="1:20" x14ac:dyDescent="0.25">
      <c r="A3750">
        <f t="shared" si="1084"/>
        <v>7992285.6368438946</v>
      </c>
      <c r="B3750">
        <f t="shared" si="1101"/>
        <v>1272011.7657060625</v>
      </c>
      <c r="C3750" t="str">
        <f t="shared" si="1085"/>
        <v>-0.000598385738294121+0.000504820768739174i</v>
      </c>
      <c r="D3750" t="str">
        <f t="shared" si="1086"/>
        <v>0.857399785030868-1.51151481246905i</v>
      </c>
      <c r="E3750" t="str">
        <f t="shared" si="1087"/>
        <v>-2.52138888845576-3.18783398486755i</v>
      </c>
      <c r="F3750" t="str">
        <f t="shared" si="1088"/>
        <v>1.83164454327134-1.52276456246996i</v>
      </c>
      <c r="G3750" t="str">
        <f t="shared" si="1089"/>
        <v>0.629450601557643-0.482951904185463i</v>
      </c>
      <c r="H3750" t="str">
        <f t="shared" si="1090"/>
        <v>0.000200294248684268-1.15012809281413i</v>
      </c>
      <c r="I3750" t="str">
        <f t="shared" si="1091"/>
        <v>-0.0118551958330539-0.0142649752945359i</v>
      </c>
      <c r="K3750" t="str">
        <f t="shared" si="1092"/>
        <v>0.000757087449878233-0.000461660248251825i</v>
      </c>
      <c r="L3750" t="str">
        <f t="shared" si="1093"/>
        <v>0.000833333333333333-0.000633843228316651i</v>
      </c>
      <c r="M3750" t="str">
        <f t="shared" si="1094"/>
        <v>0.005-0.000223031467503933i</v>
      </c>
      <c r="N3750">
        <f t="shared" si="1095"/>
        <v>40.152240909219017</v>
      </c>
      <c r="O3750">
        <f t="shared" si="1096"/>
        <v>62.126036468562596</v>
      </c>
      <c r="P3750" s="3">
        <f t="shared" si="1097"/>
        <v>-62.126036468562596</v>
      </c>
      <c r="Q3750" s="3">
        <f t="shared" si="1098"/>
        <v>139.84775909078098</v>
      </c>
      <c r="R3750">
        <f t="shared" si="1099"/>
        <v>-40.152240909219017</v>
      </c>
      <c r="S3750">
        <f t="shared" si="1100"/>
        <v>1272.0117657060625</v>
      </c>
      <c r="T3750">
        <f t="shared" si="1083"/>
        <v>-62.126036468562596</v>
      </c>
    </row>
    <row r="3751" spans="1:20" x14ac:dyDescent="0.25">
      <c r="A3751">
        <f t="shared" si="1084"/>
        <v>8022656.3222639011</v>
      </c>
      <c r="B3751">
        <f t="shared" si="1101"/>
        <v>1276845.4104157456</v>
      </c>
      <c r="C3751" t="str">
        <f t="shared" si="1085"/>
        <v>-0.000591780277536761+0.000501269272876921i</v>
      </c>
      <c r="D3751" t="str">
        <f t="shared" si="1086"/>
        <v>0.852508611795659-1.50857986288924i</v>
      </c>
      <c r="E3751" t="str">
        <f t="shared" si="1087"/>
        <v>-2.51396641432048-3.16660075014718i</v>
      </c>
      <c r="F3751" t="str">
        <f t="shared" si="1088"/>
        <v>1.82649105098728-1.52369128891793i</v>
      </c>
      <c r="G3751" t="str">
        <f t="shared" si="1089"/>
        <v>0.627679587181387-0.483423130411848i</v>
      </c>
      <c r="H3751" t="str">
        <f t="shared" si="1090"/>
        <v>0.000198694209537231-1.14577324451426i</v>
      </c>
      <c r="I3751" t="str">
        <f t="shared" si="1091"/>
        <v>-0.0118175136970558-0.0141709769220519i</v>
      </c>
      <c r="K3751" t="str">
        <f t="shared" si="1092"/>
        <v>0.000756759442982889-0.000459960793343364i</v>
      </c>
      <c r="L3751" t="str">
        <f t="shared" si="1093"/>
        <v>0.000833333333333333-0.000631443742096683i</v>
      </c>
      <c r="M3751" t="str">
        <f t="shared" si="1094"/>
        <v>0.005-0.000222187156309955i</v>
      </c>
      <c r="N3751">
        <f t="shared" si="1095"/>
        <v>40.266368155100338</v>
      </c>
      <c r="O3751">
        <f t="shared" si="1096"/>
        <v>62.207825774409756</v>
      </c>
      <c r="P3751" s="3">
        <f t="shared" si="1097"/>
        <v>-62.207825774409756</v>
      </c>
      <c r="Q3751" s="3">
        <f t="shared" si="1098"/>
        <v>139.73363184489966</v>
      </c>
      <c r="R3751">
        <f t="shared" si="1099"/>
        <v>-40.266368155100338</v>
      </c>
      <c r="S3751">
        <f t="shared" si="1100"/>
        <v>1276.8454104157456</v>
      </c>
      <c r="T3751">
        <f t="shared" si="1083"/>
        <v>-62.207825774409756</v>
      </c>
    </row>
    <row r="3752" spans="1:20" x14ac:dyDescent="0.25">
      <c r="A3752">
        <f t="shared" si="1084"/>
        <v>8053142.4162885044</v>
      </c>
      <c r="B3752">
        <f t="shared" si="1101"/>
        <v>1281697.4229753255</v>
      </c>
      <c r="C3752" t="str">
        <f t="shared" si="1085"/>
        <v>-0.000585240701400927+0.000497734601939201i</v>
      </c>
      <c r="D3752" t="str">
        <f t="shared" si="1086"/>
        <v>0.847636316376209-1.50563475701272i</v>
      </c>
      <c r="E3752" t="str">
        <f t="shared" si="1087"/>
        <v>-2.50653303414993-3.14546648782107i</v>
      </c>
      <c r="F3752" t="str">
        <f t="shared" si="1088"/>
        <v>1.82132756649267-1.52460210118739i</v>
      </c>
      <c r="G3752" t="str">
        <f t="shared" si="1089"/>
        <v>0.625905138949493-0.483888309412522i</v>
      </c>
      <c r="H3752" t="str">
        <f t="shared" si="1090"/>
        <v>0.000197107536097009-1.1414348920634i</v>
      </c>
      <c r="I3752" t="str">
        <f t="shared" si="1091"/>
        <v>-0.0117798239408481-0.0140774087382077i</v>
      </c>
      <c r="K3752" t="str">
        <f t="shared" si="1092"/>
        <v>0.000756433810155663-0.00045826724179202i</v>
      </c>
      <c r="L3752" t="str">
        <f t="shared" si="1093"/>
        <v>0.000833333333333333-0.000629053339406935i</v>
      </c>
      <c r="M3752" t="str">
        <f t="shared" si="1094"/>
        <v>0.005-0.000221346041352815i</v>
      </c>
      <c r="N3752">
        <f t="shared" si="1095"/>
        <v>40.380447419819205</v>
      </c>
      <c r="O3752">
        <f t="shared" si="1096"/>
        <v>62.289666438378092</v>
      </c>
      <c r="P3752" s="3">
        <f t="shared" si="1097"/>
        <v>-62.289666438378092</v>
      </c>
      <c r="Q3752" s="3">
        <f t="shared" si="1098"/>
        <v>139.61955258018079</v>
      </c>
      <c r="R3752">
        <f t="shared" si="1099"/>
        <v>-40.380447419819205</v>
      </c>
      <c r="S3752">
        <f t="shared" si="1100"/>
        <v>1281.6974229753255</v>
      </c>
      <c r="T3752">
        <f t="shared" si="1083"/>
        <v>-62.289666438378092</v>
      </c>
    </row>
    <row r="3753" spans="1:20" x14ac:dyDescent="0.25">
      <c r="A3753">
        <f t="shared" si="1084"/>
        <v>8083744.3574704016</v>
      </c>
      <c r="B3753">
        <f t="shared" si="1101"/>
        <v>1286567.8731826318</v>
      </c>
      <c r="C3753" t="str">
        <f t="shared" si="1085"/>
        <v>-0.000578766432867101+0.000494216774664293i</v>
      </c>
      <c r="D3753" t="str">
        <f t="shared" si="1086"/>
        <v>0.842782929059448-1.50267963723516i</v>
      </c>
      <c r="E3753" t="str">
        <f t="shared" si="1087"/>
        <v>-2.49908890415768-3.12443102811699i</v>
      </c>
      <c r="F3753" t="str">
        <f t="shared" si="1088"/>
        <v>1.81615420968407-1.52549690306095i</v>
      </c>
      <c r="G3753" t="str">
        <f t="shared" si="1089"/>
        <v>0.624127298064806-0.484347410311164i</v>
      </c>
      <c r="H3753" t="str">
        <f t="shared" si="1090"/>
        <v>0.000195534108768755-1.13711297290408i</v>
      </c>
      <c r="I3753" t="str">
        <f t="shared" si="1091"/>
        <v>-0.0117421268874499-0.0139842700466842i</v>
      </c>
      <c r="K3753" t="str">
        <f t="shared" si="1092"/>
        <v>0.000756110534981985-0.0004565795769666i</v>
      </c>
      <c r="L3753" t="str">
        <f t="shared" si="1093"/>
        <v>0.000833333333333333-0.000626671985860663i</v>
      </c>
      <c r="M3753" t="str">
        <f t="shared" si="1094"/>
        <v>0.005-0.00022050811053279i</v>
      </c>
      <c r="N3753">
        <f t="shared" si="1095"/>
        <v>40.494478208394042</v>
      </c>
      <c r="O3753">
        <f t="shared" si="1096"/>
        <v>62.371558477511783</v>
      </c>
      <c r="P3753" s="3">
        <f t="shared" si="1097"/>
        <v>-62.371558477511783</v>
      </c>
      <c r="Q3753" s="3">
        <f t="shared" si="1098"/>
        <v>139.50552179160596</v>
      </c>
      <c r="R3753">
        <f t="shared" si="1099"/>
        <v>-40.494478208394042</v>
      </c>
      <c r="S3753">
        <f t="shared" si="1100"/>
        <v>1286.5678731826317</v>
      </c>
      <c r="T3753">
        <f t="shared" si="1083"/>
        <v>-62.371558477511783</v>
      </c>
    </row>
    <row r="3754" spans="1:20" x14ac:dyDescent="0.25">
      <c r="A3754">
        <f t="shared" si="1084"/>
        <v>8114462.5860287892</v>
      </c>
      <c r="B3754">
        <f t="shared" si="1101"/>
        <v>1291456.8311007258</v>
      </c>
      <c r="C3754" t="str">
        <f t="shared" si="1085"/>
        <v>-0.000572356899184074+0.000490715808166137i</v>
      </c>
      <c r="D3754" t="str">
        <f t="shared" si="1086"/>
        <v>0.837948478813961-1.49971464573854i</v>
      </c>
      <c r="E3754" t="str">
        <f t="shared" si="1087"/>
        <v>-2.49163418201668-3.10349420099686i</v>
      </c>
      <c r="F3754" t="str">
        <f t="shared" si="1088"/>
        <v>1.81097110148611-1.52637559931304i</v>
      </c>
      <c r="G3754" t="str">
        <f t="shared" si="1089"/>
        <v>0.622346106083464-0.484800402563997i</v>
      </c>
      <c r="H3754" t="str">
        <f t="shared" si="1090"/>
        <v>0.000193973809128269-1.1328074247168i</v>
      </c>
      <c r="I3754" t="str">
        <f t="shared" si="1091"/>
        <v>-0.0117044228689901-0.0138915601500766i</v>
      </c>
      <c r="K3754" t="str">
        <f t="shared" si="1092"/>
        <v>0.000755789601149432-0.000454897782239284i</v>
      </c>
      <c r="L3754" t="str">
        <f t="shared" si="1093"/>
        <v>0.000833333333333333-0.000624299647201301i</v>
      </c>
      <c r="M3754" t="str">
        <f t="shared" si="1094"/>
        <v>0.005-0.000219673351795965i</v>
      </c>
      <c r="N3754">
        <f t="shared" si="1095"/>
        <v>40.608460021092839</v>
      </c>
      <c r="O3754">
        <f t="shared" si="1096"/>
        <v>62.453501908644427</v>
      </c>
      <c r="P3754" s="3">
        <f t="shared" si="1097"/>
        <v>-62.453501908644427</v>
      </c>
      <c r="Q3754" s="3">
        <f t="shared" si="1098"/>
        <v>139.39153997890716</v>
      </c>
      <c r="R3754">
        <f t="shared" si="1099"/>
        <v>-40.608460021092839</v>
      </c>
      <c r="S3754">
        <f t="shared" si="1100"/>
        <v>1291.4568311007258</v>
      </c>
      <c r="T3754">
        <f t="shared" si="1083"/>
        <v>-62.453501908644427</v>
      </c>
    </row>
    <row r="3755" spans="1:20" x14ac:dyDescent="0.25">
      <c r="A3755">
        <f t="shared" si="1084"/>
        <v>8145297.5438556978</v>
      </c>
      <c r="B3755">
        <f t="shared" si="1101"/>
        <v>1296364.3670589086</v>
      </c>
      <c r="C3755" t="str">
        <f t="shared" si="1085"/>
        <v>-0.000566011531844852+0.000487231717958381i</v>
      </c>
      <c r="D3755" t="str">
        <f t="shared" si="1086"/>
        <v>0.833132993297306-1.49673992447794i</v>
      </c>
      <c r="E3755" t="str">
        <f t="shared" si="1087"/>
        <v>-2.48416902684403-3.08265583613358i</v>
      </c>
      <c r="F3755" t="str">
        <f t="shared" si="1088"/>
        <v>1.80577836384185-1.52723809572366i</v>
      </c>
      <c r="G3755" t="str">
        <f t="shared" si="1089"/>
        <v>0.620561604911594-0.485247255964566i</v>
      </c>
      <c r="H3755" t="str">
        <f t="shared" si="1090"/>
        <v>0.000192426519909417-1.12851818541919i</v>
      </c>
      <c r="I3755" t="str">
        <f t="shared" si="1091"/>
        <v>-0.0116667122266285-0.0137992783497938i</v>
      </c>
      <c r="K3755" t="str">
        <f t="shared" si="1092"/>
        <v>0.00075547099244727-0.000453221840986197i</v>
      </c>
      <c r="L3755" t="str">
        <f t="shared" si="1093"/>
        <v>0.000833333333333333-0.000621936289301954i</v>
      </c>
      <c r="M3755" t="str">
        <f t="shared" si="1094"/>
        <v>0.005-0.000218841753134056i</v>
      </c>
      <c r="N3755">
        <f t="shared" si="1095"/>
        <v>40.722392353425903</v>
      </c>
      <c r="O3755">
        <f t="shared" si="1096"/>
        <v>62.535496748386628</v>
      </c>
      <c r="P3755" s="3">
        <f t="shared" si="1097"/>
        <v>-62.535496748386628</v>
      </c>
      <c r="Q3755" s="3">
        <f t="shared" si="1098"/>
        <v>139.2776076465741</v>
      </c>
      <c r="R3755">
        <f t="shared" si="1099"/>
        <v>-40.722392353425903</v>
      </c>
      <c r="S3755">
        <f t="shared" si="1100"/>
        <v>1296.3643670589086</v>
      </c>
      <c r="T3755">
        <f t="shared" si="1083"/>
        <v>-62.535496748386628</v>
      </c>
    </row>
    <row r="3756" spans="1:20" x14ac:dyDescent="0.25">
      <c r="A3756">
        <f t="shared" si="1084"/>
        <v>8176249.6745223505</v>
      </c>
      <c r="B3756">
        <f t="shared" si="1101"/>
        <v>1301290.5516537325</v>
      </c>
      <c r="C3756" t="str">
        <f t="shared" si="1085"/>
        <v>-0.000559729766562508+0.000483764517978164i</v>
      </c>
      <c r="D3756" t="str">
        <f t="shared" si="1086"/>
        <v>0.828336498863538-1.49375561516859i</v>
      </c>
      <c r="E3756" t="str">
        <f t="shared" si="1087"/>
        <v>-2.47669359918522-3.0619157628874i</v>
      </c>
      <c r="F3756" t="str">
        <f t="shared" si="1088"/>
        <v>1.80057611970295-1.52808429909208i</v>
      </c>
      <c r="G3756" t="str">
        <f t="shared" si="1089"/>
        <v>0.618773836801942-0.485687940648464i</v>
      </c>
      <c r="H3756" t="str">
        <f t="shared" si="1090"/>
        <v>0.000190892124991693-1.12424519316504i</v>
      </c>
      <c r="I3756" t="str">
        <f t="shared" si="1091"/>
        <v>-0.0116289953104741-0.0137074239459577i</v>
      </c>
      <c r="K3756" t="str">
        <f t="shared" si="1092"/>
        <v>0.000755154692765985-0.000451551736587976i</v>
      </c>
      <c r="L3756" t="str">
        <f t="shared" si="1093"/>
        <v>0.000833333333333333-0.000619581878164926i</v>
      </c>
      <c r="M3756" t="str">
        <f t="shared" si="1094"/>
        <v>0.005-0.000218013302584236i</v>
      </c>
      <c r="N3756">
        <f t="shared" si="1095"/>
        <v>40.836274696142539</v>
      </c>
      <c r="O3756">
        <f t="shared" si="1096"/>
        <v>62.617543013114371</v>
      </c>
      <c r="P3756" s="3">
        <f t="shared" si="1097"/>
        <v>-62.617543013114371</v>
      </c>
      <c r="Q3756" s="3">
        <f t="shared" si="1098"/>
        <v>139.16372530385746</v>
      </c>
      <c r="R3756">
        <f t="shared" si="1099"/>
        <v>-40.836274696142539</v>
      </c>
      <c r="S3756">
        <f t="shared" si="1100"/>
        <v>1301.2905516537326</v>
      </c>
      <c r="T3756">
        <f t="shared" ref="T3756:T3819" si="1102">P3756</f>
        <v>-62.617543013114371</v>
      </c>
    </row>
    <row r="3757" spans="1:20" x14ac:dyDescent="0.25">
      <c r="A3757">
        <f t="shared" ref="A3757:A3820" si="1103">2*PI()*B3757</f>
        <v>8207319.4232855355</v>
      </c>
      <c r="B3757">
        <f t="shared" si="1101"/>
        <v>1306235.4557500167</v>
      </c>
      <c r="C3757" t="str">
        <f t="shared" ref="C3757:C3820" si="1104">IMPRODUCT(D3757,E3757,$C$40,,K3757,$C$41)</f>
        <v>-0.000553511043246155+0.000480314220609694i</v>
      </c>
      <c r="D3757" t="str">
        <f t="shared" ref="D3757:D3820" si="1105">IMDIV(IMPRODUCT($C$37,$C$38,COMPLEX(1,A3757/$C$38)),IMSUM(-1*A3757*A3757/$C$39,COMPLEX(0,1*A3757)))</f>
        <v>0.823559020570796-1.49076185927305i</v>
      </c>
      <c r="E3757" t="str">
        <f t="shared" ref="E3757:E3820" si="1106">IMDIV(IMPRODUCT(IMSUM(F3757,G3757),$C$29,H3757),IMSUM(1,I3757))</f>
        <v>-2.46920806099832-3.04127381028312i</v>
      </c>
      <c r="F3757" t="str">
        <f t="shared" ref="F3757:F3820" si="1107">IMDIV(IMPRODUCT($C$14,$C$15,COMPLEX(1,A3757/$C$15)),IMSUM(-1*A3757*A3757/$C$16,COMPLEX(0,A3757)))</f>
        <v>1.7953644930197-1.52891411725041i</v>
      </c>
      <c r="G3757" t="str">
        <f t="shared" ref="G3757:G3820" si="1108">IMDIV(1,COMPLEX(1,A3757*$C$9*$C$10))</f>
        <v>0.616982844350425-0.486122427098035i</v>
      </c>
      <c r="H3757" t="str">
        <f t="shared" ref="H3757:H3820" si="1109">IMDIV($C$3,IMSUM(K3757,COMPLEX(0,$C$28*A3757)))</f>
        <v>0.000189370509387926-1.11998838634343i</v>
      </c>
      <c r="I3757" t="str">
        <f t="shared" ref="I3757:I3820" si="1110">IMPRODUCT(F3757,$C$29,H3757,$C$31)</f>
        <v>-0.0115912724795036-0.0136159962373041i</v>
      </c>
      <c r="K3757" t="str">
        <f t="shared" ref="K3757:K3820" si="1111">IF($C$26&lt;=0,IMDIV(1,IMSUM(IMDIV(1,L3757),1/$C$18)),IMDIV(1,IMSUM(IMDIV(1,L3757),1/$C$18,IMDIV(1,M3757))))</f>
        <v>0.000754840686096812-0.000449887452430333i</v>
      </c>
      <c r="L3757" t="str">
        <f t="shared" ref="L3757:L3820" si="1112">IMSUM($C$21/$C$22,IMDIV(1,COMPLEX(0,$C$20*$C$22*A3757)))</f>
        <v>0.000833333333333333-0.000617236379921226i</v>
      </c>
      <c r="M3757" t="str">
        <f t="shared" ref="M3757:M3820" si="1113">IMSUM($C$25/$C$26,IMDIV(1,COMPLEX(0,$C$24*$C$26*A3757)))</f>
        <v>0.005-0.000217187988228965i</v>
      </c>
      <c r="N3757">
        <f t="shared" ref="N3757:N3820" si="1114">ABS(R3757)</f>
        <v>40.950106535228201</v>
      </c>
      <c r="O3757">
        <f t="shared" ref="O3757:O3820" si="1115">ABS(P3757)</f>
        <v>62.699640718956253</v>
      </c>
      <c r="P3757" s="3">
        <f t="shared" ref="P3757:P3820" si="1116">20*LOG10(IMABS(C3757))</f>
        <v>-62.699640718956253</v>
      </c>
      <c r="Q3757" s="3">
        <f t="shared" ref="Q3757:Q3820" si="1117">IMARGUMENT(C3757)*180/PI()</f>
        <v>139.0498934647718</v>
      </c>
      <c r="R3757">
        <f t="shared" ref="R3757:R3820" si="1118">IF(Q3757&lt;0,Q3757+180,Q3757-180)</f>
        <v>-40.950106535228201</v>
      </c>
      <c r="S3757">
        <f t="shared" ref="S3757:S3820" si="1119">B3757/1000</f>
        <v>1306.2354557500166</v>
      </c>
      <c r="T3757">
        <f t="shared" si="1102"/>
        <v>-62.699640718956253</v>
      </c>
    </row>
    <row r="3758" spans="1:20" x14ac:dyDescent="0.25">
      <c r="A3758">
        <f t="shared" si="1103"/>
        <v>8238507.2370940214</v>
      </c>
      <c r="B3758">
        <f t="shared" ref="B3758:B3821" si="1120">B3757*(1+B$42)</f>
        <v>1311199.1504818669</v>
      </c>
      <c r="C3758" t="str">
        <f t="shared" si="1104"/>
        <v>-0.000547354805976905+0.000476880836707492i</v>
      </c>
      <c r="D3758" t="str">
        <f t="shared" si="1105"/>
        <v>0.818800582189076-1.48775879798849i</v>
      </c>
      <c r="E3758" t="str">
        <f t="shared" si="1106"/>
        <v>-2.46171257563771-3.02072980698703i</v>
      </c>
      <c r="F3758" t="str">
        <f t="shared" si="1107"/>
        <v>1.79014360873073-1.52972745907711i</v>
      </c>
      <c r="G3758" t="str">
        <f t="shared" si="1108"/>
        <v>0.615188670492604-0.486550686147031i</v>
      </c>
      <c r="H3758" t="str">
        <f t="shared" si="1109"/>
        <v>0.000187861559232131-1.11574770357782i</v>
      </c>
      <c r="I3758" t="str">
        <f t="shared" si="1110"/>
        <v>-0.0115535441014786-0.0135249945210838i</v>
      </c>
      <c r="K3758" t="str">
        <f t="shared" si="1111"/>
        <v>0.000754528956531274-0.000448228971904584i</v>
      </c>
      <c r="L3758" t="str">
        <f t="shared" si="1112"/>
        <v>0.000833333333333333-0.00061489976083007i</v>
      </c>
      <c r="M3758" t="str">
        <f t="shared" si="1113"/>
        <v>0.005-0.000216365798195821i</v>
      </c>
      <c r="N3758">
        <f t="shared" si="1114"/>
        <v>41.063887351900064</v>
      </c>
      <c r="O3758">
        <f t="shared" si="1115"/>
        <v>62.781789881781911</v>
      </c>
      <c r="P3758" s="3">
        <f t="shared" si="1116"/>
        <v>-62.781789881781911</v>
      </c>
      <c r="Q3758" s="3">
        <f t="shared" si="1117"/>
        <v>138.93611264809994</v>
      </c>
      <c r="R3758">
        <f t="shared" si="1118"/>
        <v>-41.063887351900064</v>
      </c>
      <c r="S3758">
        <f t="shared" si="1119"/>
        <v>1311.1991504818668</v>
      </c>
      <c r="T3758">
        <f t="shared" si="1102"/>
        <v>-62.781789881781911</v>
      </c>
    </row>
    <row r="3759" spans="1:20" x14ac:dyDescent="0.25">
      <c r="A3759">
        <f t="shared" si="1103"/>
        <v>8269813.5645949785</v>
      </c>
      <c r="B3759">
        <f t="shared" si="1120"/>
        <v>1316181.707253698</v>
      </c>
      <c r="C3759" t="str">
        <f t="shared" si="1104"/>
        <v>-0.000541260502983888+0.000473464375619469i</v>
      </c>
      <c r="D3759" t="str">
        <f t="shared" si="1105"/>
        <v>0.814061206208094-1.48474657223425i</v>
      </c>
      <c r="E3759" t="str">
        <f t="shared" si="1106"/>
        <v>-2.45420730783747-3.00028358128429i</v>
      </c>
      <c r="F3759" t="str">
        <f t="shared" si="1107"/>
        <v>1.78491359275253-1.53052423451027i</v>
      </c>
      <c r="G3759" t="str">
        <f t="shared" si="1108"/>
        <v>0.613391358500097-0.486972688985227i</v>
      </c>
      <c r="H3759" t="str">
        <f t="shared" si="1109"/>
        <v>0.000186365161767493-1.11152308372512i</v>
      </c>
      <c r="I3759" t="str">
        <f t="shared" si="1110"/>
        <v>-0.0115158105528604-0.0134344180929637i</v>
      </c>
      <c r="K3759" t="str">
        <f t="shared" si="1111"/>
        <v>0.000754219488260712-0.000446576278408214i</v>
      </c>
      <c r="L3759" t="str">
        <f t="shared" si="1112"/>
        <v>0.000833333333333333-0.000612571987278412i</v>
      </c>
      <c r="M3759" t="str">
        <f t="shared" si="1113"/>
        <v>0.005-0.000215546720657324i</v>
      </c>
      <c r="N3759">
        <f t="shared" si="1114"/>
        <v>41.177616622607843</v>
      </c>
      <c r="O3759">
        <f t="shared" si="1115"/>
        <v>62.863990517189556</v>
      </c>
      <c r="P3759" s="3">
        <f t="shared" si="1116"/>
        <v>-62.863990517189556</v>
      </c>
      <c r="Q3759" s="3">
        <f t="shared" si="1117"/>
        <v>138.82238337739216</v>
      </c>
      <c r="R3759">
        <f t="shared" si="1118"/>
        <v>-41.177616622607843</v>
      </c>
      <c r="S3759">
        <f t="shared" si="1119"/>
        <v>1316.1817072536981</v>
      </c>
      <c r="T3759">
        <f t="shared" si="1102"/>
        <v>-62.863990517189556</v>
      </c>
    </row>
    <row r="3760" spans="1:20" x14ac:dyDescent="0.25">
      <c r="A3760">
        <f t="shared" si="1103"/>
        <v>8301238.8561404403</v>
      </c>
      <c r="B3760">
        <f t="shared" si="1120"/>
        <v>1321183.1977412621</v>
      </c>
      <c r="C3760" t="str">
        <f t="shared" si="1104"/>
        <v>-0.000535227586620333+0.000470064845209736i</v>
      </c>
      <c r="D3760" t="str">
        <f t="shared" si="1105"/>
        <v>0.809340913845278-1.48172532263942i</v>
      </c>
      <c r="E3760" t="str">
        <f t="shared" si="1106"/>
        <v>-2.44669242369488-2.97993496105661i</v>
      </c>
      <c r="F3760" t="str">
        <f t="shared" si="1107"/>
        <v>1.77967457196884-1.53130435456091i</v>
      </c>
      <c r="G3760" t="str">
        <f t="shared" si="1108"/>
        <v>0.611590951976905-0.487388407163002i</v>
      </c>
      <c r="H3760" t="str">
        <f t="shared" si="1109"/>
        <v>0.0001848812053345-1.10731446587487i</v>
      </c>
      <c r="I3760" t="str">
        <f t="shared" si="1110"/>
        <v>-0.0114780722187261-0.013344266246931i</v>
      </c>
      <c r="K3760" t="str">
        <f t="shared" si="1111"/>
        <v>0.000753912265575813-0.000444929355345395i</v>
      </c>
      <c r="L3760" t="str">
        <f t="shared" si="1112"/>
        <v>0.000833333333333333-0.000610253025780448i</v>
      </c>
      <c r="M3760" t="str">
        <f t="shared" si="1113"/>
        <v>0.005-0.000214730743830767i</v>
      </c>
      <c r="N3760">
        <f t="shared" si="1114"/>
        <v>41.291293819033569</v>
      </c>
      <c r="O3760">
        <f t="shared" si="1115"/>
        <v>62.946242640493551</v>
      </c>
      <c r="P3760" s="3">
        <f t="shared" si="1116"/>
        <v>-62.946242640493551</v>
      </c>
      <c r="Q3760" s="3">
        <f t="shared" si="1117"/>
        <v>138.70870618096643</v>
      </c>
      <c r="R3760">
        <f t="shared" si="1118"/>
        <v>-41.291293819033569</v>
      </c>
      <c r="S3760">
        <f t="shared" si="1119"/>
        <v>1321.1831977412621</v>
      </c>
      <c r="T3760">
        <f t="shared" si="1102"/>
        <v>-62.946242640493551</v>
      </c>
    </row>
    <row r="3761" spans="1:20" x14ac:dyDescent="0.25">
      <c r="A3761">
        <f t="shared" si="1103"/>
        <v>8332783.5637937738</v>
      </c>
      <c r="B3761">
        <f t="shared" si="1120"/>
        <v>1326203.6938926789</v>
      </c>
      <c r="C3761" t="str">
        <f t="shared" si="1104"/>
        <v>-0.000529255513339606+0.000466682251881129i</v>
      </c>
      <c r="D3761" t="str">
        <f t="shared" si="1105"/>
        <v>0.804639725053861-1.4786951895307i</v>
      </c>
      <c r="E3761" t="str">
        <f t="shared" si="1106"/>
        <v>-2.43916809065303-2.95968377375969i</v>
      </c>
      <c r="F3761" t="str">
        <f t="shared" si="1107"/>
        <v>1.77442667421965-1.53206773132598i</v>
      </c>
      <c r="G3761" t="str">
        <f t="shared" si="1108"/>
        <v>0.609787494855671-0.48779781259587i</v>
      </c>
      <c r="H3761" t="str">
        <f t="shared" si="1109"/>
        <v>0.000183409579359201-1.10312178934825i</v>
      </c>
      <c r="I3761" t="str">
        <f t="shared" si="1110"/>
        <v>-0.0114403294926803-0.0132545382751951i</v>
      </c>
      <c r="K3761" t="str">
        <f t="shared" si="1111"/>
        <v>0.000753607272866146-0.00044328818612752i</v>
      </c>
      <c r="L3761" t="str">
        <f t="shared" si="1112"/>
        <v>0.000833333333333333-0.000607942842977134i</v>
      </c>
      <c r="M3761" t="str">
        <f t="shared" si="1113"/>
        <v>0.005-0.00021391785597805i</v>
      </c>
      <c r="N3761">
        <f t="shared" si="1114"/>
        <v>41.404918408094716</v>
      </c>
      <c r="O3761">
        <f t="shared" si="1115"/>
        <v>63.028546266713043</v>
      </c>
      <c r="P3761" s="3">
        <f t="shared" si="1116"/>
        <v>-63.028546266713043</v>
      </c>
      <c r="Q3761" s="3">
        <f t="shared" si="1117"/>
        <v>138.59508159190528</v>
      </c>
      <c r="R3761">
        <f t="shared" si="1118"/>
        <v>-41.404918408094716</v>
      </c>
      <c r="S3761">
        <f t="shared" si="1119"/>
        <v>1326.203693892679</v>
      </c>
      <c r="T3761">
        <f t="shared" si="1102"/>
        <v>-63.028546266713043</v>
      </c>
    </row>
    <row r="3762" spans="1:20" x14ac:dyDescent="0.25">
      <c r="A3762">
        <f t="shared" si="1103"/>
        <v>8364448.1413361905</v>
      </c>
      <c r="B3762">
        <f t="shared" si="1120"/>
        <v>1331243.2679294711</v>
      </c>
      <c r="C3762" t="str">
        <f t="shared" si="1104"/>
        <v>-0.000523343743671456+0.000463316600597574i</v>
      </c>
      <c r="D3762" t="str">
        <f t="shared" si="1105"/>
        <v>0.79995765853114-1.47565631292035i</v>
      </c>
      <c r="E3762" t="str">
        <f t="shared" si="1106"/>
        <v>-2.43163447748381-2.93952984640166i</v>
      </c>
      <c r="F3762" t="str">
        <f t="shared" si="1107"/>
        <v>1.76917002829027-1.53281427800146i</v>
      </c>
      <c r="G3762" t="str">
        <f t="shared" si="1108"/>
        <v>0.607981031393873-0.488200877568973i</v>
      </c>
      <c r="H3762" t="str">
        <f t="shared" si="1109"/>
        <v>0.00018195017434161-1.09894499369727i</v>
      </c>
      <c r="I3762" t="str">
        <f t="shared" si="1110"/>
        <v>-0.0114025827767694-0.0131652334680933i</v>
      </c>
      <c r="K3762" t="str">
        <f t="shared" si="1111"/>
        <v>0.000753304494619693-0.000441652754173727i</v>
      </c>
      <c r="L3762" t="str">
        <f t="shared" si="1112"/>
        <v>0.000833333333333333-0.000605641405635719i</v>
      </c>
      <c r="M3762" t="str">
        <f t="shared" si="1113"/>
        <v>0.005-0.000213108045405509i</v>
      </c>
      <c r="N3762">
        <f t="shared" si="1114"/>
        <v>41.518489851945247</v>
      </c>
      <c r="O3762">
        <f t="shared" si="1115"/>
        <v>63.110901410558462</v>
      </c>
      <c r="P3762" s="3">
        <f t="shared" si="1116"/>
        <v>-63.110901410558462</v>
      </c>
      <c r="Q3762" s="3">
        <f t="shared" si="1117"/>
        <v>138.48151014805475</v>
      </c>
      <c r="R3762">
        <f t="shared" si="1118"/>
        <v>-41.518489851945247</v>
      </c>
      <c r="S3762">
        <f t="shared" si="1119"/>
        <v>1331.2432679294711</v>
      </c>
      <c r="T3762">
        <f t="shared" si="1102"/>
        <v>-63.110901410558462</v>
      </c>
    </row>
    <row r="3763" spans="1:20" x14ac:dyDescent="0.25">
      <c r="A3763">
        <f t="shared" si="1103"/>
        <v>8396233.0442732684</v>
      </c>
      <c r="B3763">
        <f t="shared" si="1120"/>
        <v>1336301.9923476032</v>
      </c>
      <c r="C3763" t="str">
        <f t="shared" si="1104"/>
        <v>-0.000517491742198131+0.000459967894906131i</v>
      </c>
      <c r="D3763" t="str">
        <f t="shared" si="1105"/>
        <v>0.795294731726783-1.47260883249433i</v>
      </c>
      <c r="E3763" t="str">
        <f t="shared" si="1106"/>
        <v>-2.42409175427016-2.91947300552097i</v>
      </c>
      <c r="F3763" t="str">
        <f t="shared" si="1107"/>
        <v>1.76390476389989-1.53354390889515i</v>
      </c>
      <c r="G3763" t="str">
        <f t="shared" si="1108"/>
        <v>0.606171606169932-0.488597574741522i</v>
      </c>
      <c r="H3763" t="str">
        <f t="shared" si="1109"/>
        <v>0.000180502881844238-1.09478401870385i</v>
      </c>
      <c r="I3763" t="str">
        <f t="shared" si="1110"/>
        <v>-0.0113648324813922-0.0130763511139953i</v>
      </c>
      <c r="K3763" t="str">
        <f t="shared" si="1111"/>
        <v>0.000753003915422374-0.00044002304291141i</v>
      </c>
      <c r="L3763" t="str">
        <f t="shared" si="1112"/>
        <v>0.000833333333333333-0.000603348680649252i</v>
      </c>
      <c r="M3763" t="str">
        <f t="shared" si="1113"/>
        <v>0.005-0.000212301300463747i</v>
      </c>
      <c r="N3763">
        <f t="shared" si="1114"/>
        <v>41.632007607982416</v>
      </c>
      <c r="O3763">
        <f t="shared" si="1115"/>
        <v>63.193308086420359</v>
      </c>
      <c r="P3763" s="3">
        <f t="shared" si="1116"/>
        <v>-63.193308086420359</v>
      </c>
      <c r="Q3763" s="3">
        <f t="shared" si="1117"/>
        <v>138.36799239201758</v>
      </c>
      <c r="R3763">
        <f t="shared" si="1118"/>
        <v>-41.632007607982416</v>
      </c>
      <c r="S3763">
        <f t="shared" si="1119"/>
        <v>1336.3019923476031</v>
      </c>
      <c r="T3763">
        <f t="shared" si="1102"/>
        <v>-63.193308086420359</v>
      </c>
    </row>
    <row r="3764" spans="1:20" x14ac:dyDescent="0.25">
      <c r="A3764">
        <f t="shared" si="1103"/>
        <v>8428138.7298415061</v>
      </c>
      <c r="B3764">
        <f t="shared" si="1120"/>
        <v>1341379.9399185241</v>
      </c>
      <c r="C3764" t="str">
        <f t="shared" si="1104"/>
        <v>-0.000511698977530657+0.000456636136958851i</v>
      </c>
      <c r="D3764" t="str">
        <f t="shared" si="1105"/>
        <v>0.790650960851284-1.4695528876006i</v>
      </c>
      <c r="E3764" t="str">
        <f t="shared" si="1106"/>
        <v>-2.41654009238826-2.89951307716496i</v>
      </c>
      <c r="F3764" t="str">
        <f t="shared" si="1107"/>
        <v>1.75863101169011-1.53425653943934i</v>
      </c>
      <c r="G3764" t="str">
        <f t="shared" si="1108"/>
        <v>0.604359264079265-0.488987877151197i</v>
      </c>
      <c r="H3764" t="str">
        <f t="shared" si="1109"/>
        <v>0.000179067594480756-1.09063880437894i</v>
      </c>
      <c r="I3764" t="str">
        <f t="shared" si="1110"/>
        <v>-0.0113270790252102-0.0129878904992095i</v>
      </c>
      <c r="K3764" t="str">
        <f t="shared" si="1111"/>
        <v>0.000752705519957587-0.00043839903577673i</v>
      </c>
      <c r="L3764" t="str">
        <f t="shared" si="1112"/>
        <v>0.000833333333333333-0.000601064635036115i</v>
      </c>
      <c r="M3764" t="str">
        <f t="shared" si="1113"/>
        <v>0.005-0.000211497609547466i</v>
      </c>
      <c r="N3764">
        <f t="shared" si="1114"/>
        <v>41.745471128852188</v>
      </c>
      <c r="O3764">
        <f t="shared" si="1115"/>
        <v>63.275766308356658</v>
      </c>
      <c r="P3764" s="3">
        <f t="shared" si="1116"/>
        <v>-63.275766308356658</v>
      </c>
      <c r="Q3764" s="3">
        <f t="shared" si="1117"/>
        <v>138.25452887114781</v>
      </c>
      <c r="R3764">
        <f t="shared" si="1118"/>
        <v>-41.745471128852188</v>
      </c>
      <c r="S3764">
        <f t="shared" si="1119"/>
        <v>1341.3799399185241</v>
      </c>
      <c r="T3764">
        <f t="shared" si="1102"/>
        <v>-63.275766308356658</v>
      </c>
    </row>
    <row r="3765" spans="1:20" x14ac:dyDescent="0.25">
      <c r="A3765">
        <f t="shared" si="1103"/>
        <v>8460165.6570149045</v>
      </c>
      <c r="B3765">
        <f t="shared" si="1120"/>
        <v>1346477.1836902145</v>
      </c>
      <c r="C3765" t="str">
        <f t="shared" si="1104"/>
        <v>-0.000505964922285121+0.000453321327534343i</v>
      </c>
      <c r="D3765" t="str">
        <f t="shared" si="1105"/>
        <v>0.786026360884499-1.46648861723757i</v>
      </c>
      <c r="E3765" t="str">
        <f t="shared" si="1106"/>
        <v>-2.40897966448932-2.87964988686855i</v>
      </c>
      <c r="F3765" t="str">
        <f t="shared" si="1107"/>
        <v>1.75334890321327-1.53495208620344i</v>
      </c>
      <c r="G3765" t="str">
        <f t="shared" si="1108"/>
        <v>0.602544050330257-0.4893717582185i</v>
      </c>
      <c r="H3765" t="str">
        <f t="shared" si="1109"/>
        <v>0.00017764420590479-1.08650929096163i</v>
      </c>
      <c r="I3765" t="str">
        <f t="shared" si="1110"/>
        <v>-0.0112893228350565-0.0128998509078898i</v>
      </c>
      <c r="K3765" t="str">
        <f t="shared" si="1111"/>
        <v>0.000752409293005732-0.000436780716215108i</v>
      </c>
      <c r="L3765" t="str">
        <f t="shared" si="1112"/>
        <v>0.000833333333333333-0.000598789235939544i</v>
      </c>
      <c r="M3765" t="str">
        <f t="shared" si="1113"/>
        <v>0.005-0.000210696961095305i</v>
      </c>
      <c r="N3765">
        <f t="shared" si="1114"/>
        <v>41.858879862455154</v>
      </c>
      <c r="O3765">
        <f t="shared" si="1115"/>
        <v>63.358276090080892</v>
      </c>
      <c r="P3765" s="3">
        <f t="shared" si="1116"/>
        <v>-63.358276090080892</v>
      </c>
      <c r="Q3765" s="3">
        <f t="shared" si="1117"/>
        <v>138.14112013754485</v>
      </c>
      <c r="R3765">
        <f t="shared" si="1118"/>
        <v>-41.858879862455154</v>
      </c>
      <c r="S3765">
        <f t="shared" si="1119"/>
        <v>1346.4771836902146</v>
      </c>
      <c r="T3765">
        <f t="shared" si="1102"/>
        <v>-63.358276090080892</v>
      </c>
    </row>
    <row r="3766" spans="1:20" x14ac:dyDescent="0.25">
      <c r="A3766">
        <f t="shared" si="1103"/>
        <v>8492314.2865115609</v>
      </c>
      <c r="B3766">
        <f t="shared" si="1120"/>
        <v>1351593.7969882374</v>
      </c>
      <c r="C3766" t="str">
        <f t="shared" si="1104"/>
        <v>-0.000500289053059062+0.000450023466059215i</v>
      </c>
      <c r="D3766" t="str">
        <f t="shared" si="1105"/>
        <v>0.781420945584334-1.46341616004277i</v>
      </c>
      <c r="E3766" t="str">
        <f t="shared" si="1106"/>
        <v>-2.40141064448146-2.85988325963331i</v>
      </c>
      <c r="F3766" t="str">
        <f t="shared" si="1107"/>
        <v>1.74805857092048-1.5356304669064i</v>
      </c>
      <c r="G3766" t="str">
        <f t="shared" si="1108"/>
        <v>0.600726010440166-0.489749191751051i</v>
      </c>
      <c r="H3766" t="str">
        <f t="shared" si="1109"/>
        <v>0.000176232610798852-1.08239541891832i</v>
      </c>
      <c r="I3766" t="str">
        <f t="shared" si="1110"/>
        <v>-0.0112515643458454-0.0128122316219439i</v>
      </c>
      <c r="K3766" t="str">
        <f t="shared" si="1111"/>
        <v>0.000752115219443743-0.000435168067681735i</v>
      </c>
      <c r="L3766" t="str">
        <f t="shared" si="1112"/>
        <v>0.000833333333333333-0.000596522450627161i</v>
      </c>
      <c r="M3766" t="str">
        <f t="shared" si="1113"/>
        <v>0.005-0.000209899343589664i</v>
      </c>
      <c r="N3766">
        <f t="shared" si="1114"/>
        <v>41.972233251957931</v>
      </c>
      <c r="O3766">
        <f t="shared" si="1115"/>
        <v>63.44083744494894</v>
      </c>
      <c r="P3766" s="3">
        <f t="shared" si="1116"/>
        <v>-63.44083744494894</v>
      </c>
      <c r="Q3766" s="3">
        <f t="shared" si="1117"/>
        <v>138.02776674804207</v>
      </c>
      <c r="R3766">
        <f t="shared" si="1118"/>
        <v>-41.972233251957931</v>
      </c>
      <c r="S3766">
        <f t="shared" si="1119"/>
        <v>1351.5937969882375</v>
      </c>
      <c r="T3766">
        <f t="shared" si="1102"/>
        <v>-63.44083744494894</v>
      </c>
    </row>
    <row r="3767" spans="1:20" x14ac:dyDescent="0.25">
      <c r="A3767">
        <f t="shared" si="1103"/>
        <v>8524585.0808003061</v>
      </c>
      <c r="B3767">
        <f t="shared" si="1120"/>
        <v>1356729.8534167928</v>
      </c>
      <c r="C3767" t="str">
        <f t="shared" si="1104"/>
        <v>-0.000494670850407824+0.000446742550629111i</v>
      </c>
      <c r="D3767" t="str">
        <f t="shared" si="1105"/>
        <v>0.776834727495453-1.46033565428157i</v>
      </c>
      <c r="E3767" t="str">
        <f t="shared" si="1106"/>
        <v>-2.39383320751079-2.84021301990649i</v>
      </c>
      <c r="F3767" t="str">
        <f t="shared" si="1107"/>
        <v>1.74276014814955-1.53629160042896i</v>
      </c>
      <c r="G3767" t="str">
        <f t="shared" si="1108"/>
        <v>0.59890519023096-0.490120151947844i</v>
      </c>
      <c r="H3767" t="str">
        <f t="shared" si="1109"/>
        <v>0.000174832704863381-1.0782971289418i</v>
      </c>
      <c r="I3767" t="str">
        <f t="shared" si="1110"/>
        <v>-0.011213804000478-0.0127250319209418i</v>
      </c>
      <c r="K3767" t="str">
        <f t="shared" si="1111"/>
        <v>0.000751823284244623-0.000433561073642043i</v>
      </c>
      <c r="L3767" t="str">
        <f t="shared" si="1112"/>
        <v>0.000833333333333333-0.000594264246490496i</v>
      </c>
      <c r="M3767" t="str">
        <f t="shared" si="1113"/>
        <v>0.005-0.000209104745556549i</v>
      </c>
      <c r="N3767">
        <f t="shared" si="1114"/>
        <v>42.085530735800063</v>
      </c>
      <c r="O3767">
        <f t="shared" si="1115"/>
        <v>63.523450385948053</v>
      </c>
      <c r="P3767" s="3">
        <f t="shared" si="1116"/>
        <v>-63.523450385948053</v>
      </c>
      <c r="Q3767" s="3">
        <f t="shared" si="1117"/>
        <v>137.91446926419994</v>
      </c>
      <c r="R3767">
        <f t="shared" si="1118"/>
        <v>-42.085530735800063</v>
      </c>
      <c r="S3767">
        <f t="shared" si="1119"/>
        <v>1356.7298534167928</v>
      </c>
      <c r="T3767">
        <f t="shared" si="1102"/>
        <v>-63.523450385948053</v>
      </c>
    </row>
    <row r="3768" spans="1:20" x14ac:dyDescent="0.25">
      <c r="A3768">
        <f t="shared" si="1103"/>
        <v>8556978.5041073486</v>
      </c>
      <c r="B3768">
        <f t="shared" si="1120"/>
        <v>1361885.4268597767</v>
      </c>
      <c r="C3768" t="str">
        <f t="shared" si="1104"/>
        <v>-0.000489109798821057+0.000443478578029689i</v>
      </c>
      <c r="D3768" t="str">
        <f t="shared" si="1105"/>
        <v>0.772267717958145-1.4572472378362i</v>
      </c>
      <c r="E3768" t="str">
        <f t="shared" si="1106"/>
        <v>-2.38624752994276-2.82063899156066i</v>
      </c>
      <c r="F3768" t="str">
        <f t="shared" si="1107"/>
        <v>1.73745376911265-1.53693540682582i</v>
      </c>
      <c r="G3768" t="str">
        <f t="shared" si="1108"/>
        <v>0.597081635825088-0.490484613403443i</v>
      </c>
      <c r="H3768" t="str">
        <f t="shared" si="1109"/>
        <v>0.000173444384805929-1.07421436195042i</v>
      </c>
      <c r="I3768" t="str">
        <f t="shared" si="1110"/>
        <v>-0.0111760422497494-0.0126382510820261i</v>
      </c>
      <c r="K3768" t="str">
        <f t="shared" si="1111"/>
        <v>0.000751533472476963-0.000431959717572198i</v>
      </c>
      <c r="L3768" t="str">
        <f t="shared" si="1112"/>
        <v>0.000833333333333333-0.000592014591044527i</v>
      </c>
      <c r="M3768" t="str">
        <f t="shared" si="1113"/>
        <v>0.005-0.0002083131555654i</v>
      </c>
      <c r="N3768">
        <f t="shared" si="1114"/>
        <v>42.198771747708577</v>
      </c>
      <c r="O3768">
        <f t="shared" si="1115"/>
        <v>63.606114925683663</v>
      </c>
      <c r="P3768" s="3">
        <f t="shared" si="1116"/>
        <v>-63.606114925683663</v>
      </c>
      <c r="Q3768" s="3">
        <f t="shared" si="1117"/>
        <v>137.80122825229142</v>
      </c>
      <c r="R3768">
        <f t="shared" si="1118"/>
        <v>-42.198771747708577</v>
      </c>
      <c r="S3768">
        <f t="shared" si="1119"/>
        <v>1361.8854268597768</v>
      </c>
      <c r="T3768">
        <f t="shared" si="1102"/>
        <v>-63.606114925683663</v>
      </c>
    </row>
    <row r="3769" spans="1:20" x14ac:dyDescent="0.25">
      <c r="A3769">
        <f t="shared" si="1103"/>
        <v>8589495.0224229563</v>
      </c>
      <c r="B3769">
        <f t="shared" si="1120"/>
        <v>1367060.591481844</v>
      </c>
      <c r="C3769" t="str">
        <f t="shared" si="1104"/>
        <v>-0.000483605386699219+0.000440231543757237i</v>
      </c>
      <c r="D3769" t="str">
        <f t="shared" si="1105"/>
        <v>0.767719927117296-1.45415104819487i</v>
      </c>
      <c r="E3769" t="str">
        <f t="shared" si="1106"/>
        <v>-2.37865378934283-2.8011609978732i</v>
      </c>
      <c r="F3769" t="str">
        <f t="shared" si="1107"/>
        <v>1.7321395688838-1.53756180733758i</v>
      </c>
      <c r="G3769" t="str">
        <f t="shared" si="1108"/>
        <v>0.595255393641182-0.49084255111213i</v>
      </c>
      <c r="H3769" t="str">
        <f t="shared" si="1109"/>
        <v>0.000172067548330459-1.07014705908718i</v>
      </c>
      <c r="I3769" t="str">
        <f t="shared" si="1110"/>
        <v>-0.0111382795522534-0.0125518883798221i</v>
      </c>
      <c r="K3769" t="str">
        <f t="shared" si="1111"/>
        <v>0.00075124576930449-0.000430363982959572i</v>
      </c>
      <c r="L3769" t="str">
        <f t="shared" si="1112"/>
        <v>0.000833333333333333-0.000589773451927204i</v>
      </c>
      <c r="M3769" t="str">
        <f t="shared" si="1113"/>
        <v>0.005-0.00020752456222893i</v>
      </c>
      <c r="N3769">
        <f t="shared" si="1114"/>
        <v>42.311955716708411</v>
      </c>
      <c r="O3769">
        <f t="shared" si="1115"/>
        <v>63.68883107636772</v>
      </c>
      <c r="P3769" s="3">
        <f t="shared" si="1116"/>
        <v>-63.68883107636772</v>
      </c>
      <c r="Q3769" s="3">
        <f t="shared" si="1117"/>
        <v>137.68804428329159</v>
      </c>
      <c r="R3769">
        <f t="shared" si="1118"/>
        <v>-42.311955716708411</v>
      </c>
      <c r="S3769">
        <f t="shared" si="1119"/>
        <v>1367.0605914818439</v>
      </c>
      <c r="T3769">
        <f t="shared" si="1102"/>
        <v>-63.68883107636772</v>
      </c>
    </row>
    <row r="3770" spans="1:20" x14ac:dyDescent="0.25">
      <c r="A3770">
        <f t="shared" si="1103"/>
        <v>8622135.1035081651</v>
      </c>
      <c r="B3770">
        <f t="shared" si="1120"/>
        <v>1372255.421729475</v>
      </c>
      <c r="C3770" t="str">
        <f t="shared" si="1104"/>
        <v>-0.000478157106330148+0.000437001442039117i</v>
      </c>
      <c r="D3770" t="str">
        <f t="shared" si="1105"/>
        <v>0.763191363931348-1.45104722244101i</v>
      </c>
      <c r="E3770" t="str">
        <f t="shared" si="1106"/>
        <v>-2.37105216445717-2.78177886150648i</v>
      </c>
      <c r="F3770" t="str">
        <f t="shared" si="1107"/>
        <v>1.72681768338621-1.53817072440261i</v>
      </c>
      <c r="G3770" t="str">
        <f t="shared" si="1108"/>
        <v>0.593426510389688-0.491193940471995i</v>
      </c>
      <c r="H3770" t="str">
        <f t="shared" si="1109"/>
        <v>0.000170702094126769-1.0660951617189i</v>
      </c>
      <c r="I3770" t="str">
        <f t="shared" si="1110"/>
        <v>-0.0111005163742864-0.0124659430863501i</v>
      </c>
      <c r="K3770" t="str">
        <f t="shared" si="1111"/>
        <v>0.000750960159985582-0.000428773853303209i</v>
      </c>
      <c r="L3770" t="str">
        <f t="shared" si="1112"/>
        <v>0.000833333333333333-0.000587540796898988i</v>
      </c>
      <c r="M3770" t="str">
        <f t="shared" si="1113"/>
        <v>0.005-0.000206738954202959i</v>
      </c>
      <c r="N3770">
        <f t="shared" si="1114"/>
        <v>42.425082067137623</v>
      </c>
      <c r="O3770">
        <f t="shared" si="1115"/>
        <v>63.771598849806573</v>
      </c>
      <c r="P3770" s="3">
        <f t="shared" si="1116"/>
        <v>-63.771598849806573</v>
      </c>
      <c r="Q3770" s="3">
        <f t="shared" si="1117"/>
        <v>137.57491793286238</v>
      </c>
      <c r="R3770">
        <f t="shared" si="1118"/>
        <v>-42.425082067137623</v>
      </c>
      <c r="S3770">
        <f t="shared" si="1119"/>
        <v>1372.2554217294751</v>
      </c>
      <c r="T3770">
        <f t="shared" si="1102"/>
        <v>-63.771598849806573</v>
      </c>
    </row>
    <row r="3771" spans="1:20" x14ac:dyDescent="0.25">
      <c r="A3771">
        <f t="shared" si="1103"/>
        <v>8654899.2169014961</v>
      </c>
      <c r="B3771">
        <f t="shared" si="1120"/>
        <v>1377469.9923320471</v>
      </c>
      <c r="C3771" t="str">
        <f t="shared" si="1104"/>
        <v>-0.000472764453865735+0.000433788265854022i</v>
      </c>
      <c r="D3771" t="str">
        <f t="shared" si="1105"/>
        <v>0.758682036181494-1.4479358972428i</v>
      </c>
      <c r="E3771" t="str">
        <f t="shared" si="1106"/>
        <v>-2.36344283519321-2.76249240448807i</v>
      </c>
      <c r="F3771" t="str">
        <f t="shared" si="1107"/>
        <v>1.72148824937933-1.53876208166868i</v>
      </c>
      <c r="G3771" t="str">
        <f t="shared" si="1108"/>
        <v>0.591595033068438-0.491538757288977i</v>
      </c>
      <c r="H3771" t="str">
        <f t="shared" si="1109"/>
        <v>0.000169347921860042-1.06205861143539i</v>
      </c>
      <c r="I3771" t="str">
        <f t="shared" si="1110"/>
        <v>-0.0110627531897515-0.0123804144709386i</v>
      </c>
      <c r="K3771" t="str">
        <f t="shared" si="1111"/>
        <v>0.000750676629872809-0.00042718931211429i</v>
      </c>
      <c r="L3771" t="str">
        <f t="shared" si="1112"/>
        <v>0.000833333333333333-0.000585316593842384i</v>
      </c>
      <c r="M3771" t="str">
        <f t="shared" si="1113"/>
        <v>0.005-0.000205956320186251i</v>
      </c>
      <c r="N3771">
        <f t="shared" si="1114"/>
        <v>42.538150218664185</v>
      </c>
      <c r="O3771">
        <f t="shared" si="1115"/>
        <v>63.854418257388048</v>
      </c>
      <c r="P3771" s="3">
        <f t="shared" si="1116"/>
        <v>-63.854418257388048</v>
      </c>
      <c r="Q3771" s="3">
        <f t="shared" si="1117"/>
        <v>137.46184978133581</v>
      </c>
      <c r="R3771">
        <f t="shared" si="1118"/>
        <v>-42.538150218664185</v>
      </c>
      <c r="S3771">
        <f t="shared" si="1119"/>
        <v>1377.469992332047</v>
      </c>
      <c r="T3771">
        <f t="shared" si="1102"/>
        <v>-63.854418257388048</v>
      </c>
    </row>
    <row r="3772" spans="1:20" x14ac:dyDescent="0.25">
      <c r="A3772">
        <f t="shared" si="1103"/>
        <v>8687787.8339257222</v>
      </c>
      <c r="B3772">
        <f t="shared" si="1120"/>
        <v>1382704.378302909</v>
      </c>
      <c r="C3772" t="str">
        <f t="shared" si="1104"/>
        <v>-0.000467426929298597+0.000430592006951877i</v>
      </c>
      <c r="D3772" t="str">
        <f t="shared" si="1105"/>
        <v>0.754191950480847-1.44481720884273i</v>
      </c>
      <c r="E3772" t="str">
        <f t="shared" si="1106"/>
        <v>-2.35582598259942-2.74330144819121i</v>
      </c>
      <c r="F3772" t="str">
        <f t="shared" si="1107"/>
        <v>1.7161514044458-1.53933580400445i</v>
      </c>
      <c r="G3772" t="str">
        <f t="shared" si="1108"/>
        <v>0.589761008958156-0.491876977780841i</v>
      </c>
      <c r="H3772" t="str">
        <f t="shared" si="1109"/>
        <v>0.000168004932160505-1.05803735004853i</v>
      </c>
      <c r="I3772" t="str">
        <f t="shared" si="1110"/>
        <v>-0.0110249904800596-0.0122953018001374i</v>
      </c>
      <c r="K3772" t="str">
        <f t="shared" si="1111"/>
        <v>0.000750395164412455-0.000425610342916594i</v>
      </c>
      <c r="L3772" t="str">
        <f t="shared" si="1112"/>
        <v>0.000833333333333333-0.000583100810761491i</v>
      </c>
      <c r="M3772" t="str">
        <f t="shared" si="1113"/>
        <v>0.005-0.000205176648920354i</v>
      </c>
      <c r="N3772">
        <f t="shared" si="1114"/>
        <v>42.6511595862994</v>
      </c>
      <c r="O3772">
        <f t="shared" si="1115"/>
        <v>63.937289310070319</v>
      </c>
      <c r="P3772" s="3">
        <f t="shared" si="1116"/>
        <v>-63.937289310070319</v>
      </c>
      <c r="Q3772" s="3">
        <f t="shared" si="1117"/>
        <v>137.3488404137006</v>
      </c>
      <c r="R3772">
        <f t="shared" si="1118"/>
        <v>-42.6511595862994</v>
      </c>
      <c r="S3772">
        <f t="shared" si="1119"/>
        <v>1382.7043783029089</v>
      </c>
      <c r="T3772">
        <f t="shared" si="1102"/>
        <v>-63.937289310070319</v>
      </c>
    </row>
    <row r="3773" spans="1:20" x14ac:dyDescent="0.25">
      <c r="A3773">
        <f t="shared" si="1103"/>
        <v>8720801.4276946411</v>
      </c>
      <c r="B3773">
        <f t="shared" si="1120"/>
        <v>1387958.6549404601</v>
      </c>
      <c r="C3773" t="str">
        <f t="shared" si="1104"/>
        <v>-0.000462144036438847+0.000427412655873668i</v>
      </c>
      <c r="D3773" t="str">
        <f t="shared" si="1105"/>
        <v>0.749721112283722-1.44169129304743i</v>
      </c>
      <c r="E3773" t="str">
        <f t="shared" si="1106"/>
        <v>-2.34820178884553-2.72420581331559i</v>
      </c>
      <c r="F3773" t="str">
        <f t="shared" si="1107"/>
        <v>1.71080728697819-1.53989181751084i</v>
      </c>
      <c r="G3773" t="str">
        <f t="shared" si="1108"/>
        <v>0.587924485617892-0.492208578581102i</v>
      </c>
      <c r="H3773" t="str">
        <f t="shared" si="1109"/>
        <v>0.000166673026613221-1.05403131959145i</v>
      </c>
      <c r="I3773" t="str">
        <f t="shared" si="1110"/>
        <v>-0.010987228734031-0.0122106043376328i</v>
      </c>
      <c r="K3773" t="str">
        <f t="shared" si="1111"/>
        <v>0.000750115749144062-0.00042403692924694i</v>
      </c>
      <c r="L3773" t="str">
        <f t="shared" si="1112"/>
        <v>0.000833333333333333-0.000580893415781523i</v>
      </c>
      <c r="M3773" t="str">
        <f t="shared" si="1113"/>
        <v>0.005-0.000204399929189434i</v>
      </c>
      <c r="N3773">
        <f t="shared" si="1114"/>
        <v>42.764109580420723</v>
      </c>
      <c r="O3773">
        <f t="shared" si="1115"/>
        <v>64.020212018369193</v>
      </c>
      <c r="P3773" s="3">
        <f t="shared" si="1116"/>
        <v>-64.020212018369193</v>
      </c>
      <c r="Q3773" s="3">
        <f t="shared" si="1117"/>
        <v>137.23589041957928</v>
      </c>
      <c r="R3773">
        <f t="shared" si="1118"/>
        <v>-42.764109580420723</v>
      </c>
      <c r="S3773">
        <f t="shared" si="1119"/>
        <v>1387.9586549404601</v>
      </c>
      <c r="T3773">
        <f t="shared" si="1102"/>
        <v>-64.020212018369193</v>
      </c>
    </row>
    <row r="3774" spans="1:20" x14ac:dyDescent="0.25">
      <c r="A3774">
        <f t="shared" si="1103"/>
        <v>8753940.473119881</v>
      </c>
      <c r="B3774">
        <f t="shared" si="1120"/>
        <v>1393232.8978292339</v>
      </c>
      <c r="C3774" t="str">
        <f t="shared" si="1104"/>
        <v>-0.000456915282890955+0.000424250201970929i</v>
      </c>
      <c r="D3774" t="str">
        <f t="shared" si="1105"/>
        <v>0.745269525895021-1.43855828521763i</v>
      </c>
      <c r="E3774" t="str">
        <f t="shared" si="1106"/>
        <v>-2.34057043720207-2.70520531986857i</v>
      </c>
      <c r="F3774" t="str">
        <f t="shared" si="1107"/>
        <v>1.70545603616549-1.54043004953213i</v>
      </c>
      <c r="G3774" t="str">
        <f t="shared" si="1108"/>
        <v>0.586085510880403-0.49253353674289i</v>
      </c>
      <c r="H3774" t="str">
        <f t="shared" si="1109"/>
        <v>0.000165352107747985-1.05004046231771i</v>
      </c>
      <c r="I3774" t="str">
        <f t="shared" si="1110"/>
        <v>-0.0109494684477957-0.0121263213441642i</v>
      </c>
      <c r="K3774" t="str">
        <f t="shared" si="1111"/>
        <v>0.000749838369699945-0.000422469054655618i</v>
      </c>
      <c r="L3774" t="str">
        <f t="shared" si="1112"/>
        <v>0.000833333333333333-0.00057869437714836i</v>
      </c>
      <c r="M3774" t="str">
        <f t="shared" si="1113"/>
        <v>0.005-0.000203626149820118i</v>
      </c>
      <c r="N3774">
        <f t="shared" si="1114"/>
        <v>42.87699960678674</v>
      </c>
      <c r="O3774">
        <f t="shared" si="1115"/>
        <v>64.103186392346146</v>
      </c>
      <c r="P3774" s="3">
        <f t="shared" si="1116"/>
        <v>-64.103186392346146</v>
      </c>
      <c r="Q3774" s="3">
        <f t="shared" si="1117"/>
        <v>137.12300039321326</v>
      </c>
      <c r="R3774">
        <f t="shared" si="1118"/>
        <v>-42.87699960678674</v>
      </c>
      <c r="S3774">
        <f t="shared" si="1119"/>
        <v>1393.2328978292339</v>
      </c>
      <c r="T3774">
        <f t="shared" si="1102"/>
        <v>-64.103186392346146</v>
      </c>
    </row>
    <row r="3775" spans="1:20" x14ac:dyDescent="0.25">
      <c r="A3775">
        <f t="shared" si="1103"/>
        <v>8787205.446917735</v>
      </c>
      <c r="B3775">
        <f t="shared" si="1120"/>
        <v>1398527.182840985</v>
      </c>
      <c r="C3775" t="str">
        <f t="shared" si="1104"/>
        <v>-0.000451740180030624+0.000421104633425078i</v>
      </c>
      <c r="D3775" t="str">
        <f t="shared" si="1105"/>
        <v>0.740837194479654-1.43541832025825i</v>
      </c>
      <c r="E3775" t="str">
        <f t="shared" si="1106"/>
        <v>-2.33293211201975-2.68629978714645i</v>
      </c>
      <c r="F3775" t="str">
        <f t="shared" si="1107"/>
        <v>1.70009779197957-1.54095042866699i</v>
      </c>
      <c r="G3775" t="str">
        <f t="shared" si="1108"/>
        <v>0.584244132847467-0.492851829742752i</v>
      </c>
      <c r="H3775" t="str">
        <f t="shared" si="1109"/>
        <v>0.000164042079029345-1.04606472070041i</v>
      </c>
      <c r="I3775" t="str">
        <f t="shared" si="1110"/>
        <v>-0.0109117101246926-0.012042452077441i</v>
      </c>
      <c r="K3775" t="str">
        <f t="shared" si="1111"/>
        <v>0.000749563011804745-0.000420906702706868i</v>
      </c>
      <c r="L3775" t="str">
        <f t="shared" si="1112"/>
        <v>0.000833333333333333-0.000576503663228092i</v>
      </c>
      <c r="M3775" t="str">
        <f t="shared" si="1113"/>
        <v>0.005-0.000202855299681329i</v>
      </c>
      <c r="N3775">
        <f t="shared" si="1114"/>
        <v>42.989829066561043</v>
      </c>
      <c r="O3775">
        <f t="shared" si="1115"/>
        <v>64.186212441596311</v>
      </c>
      <c r="P3775" s="3">
        <f t="shared" si="1116"/>
        <v>-64.186212441596311</v>
      </c>
      <c r="Q3775" s="3">
        <f t="shared" si="1117"/>
        <v>137.01017093343896</v>
      </c>
      <c r="R3775">
        <f t="shared" si="1118"/>
        <v>-42.989829066561043</v>
      </c>
      <c r="S3775">
        <f t="shared" si="1119"/>
        <v>1398.527182840985</v>
      </c>
      <c r="T3775">
        <f t="shared" si="1102"/>
        <v>-64.186212441596311</v>
      </c>
    </row>
    <row r="3776" spans="1:20" x14ac:dyDescent="0.25">
      <c r="A3776">
        <f t="shared" si="1103"/>
        <v>8820596.8276160248</v>
      </c>
      <c r="B3776">
        <f t="shared" si="1120"/>
        <v>1403841.5861357809</v>
      </c>
      <c r="C3776" t="str">
        <f t="shared" si="1104"/>
        <v>-0.000446618242981748+0.000417975937266508i</v>
      </c>
      <c r="D3776" t="str">
        <f t="shared" si="1105"/>
        <v>0.736424120072066-1.43227153260874i</v>
      </c>
      <c r="E3776" t="str">
        <f t="shared" si="1106"/>
        <v>-2.32528699870886-2.66748903371605i</v>
      </c>
      <c r="F3776" t="str">
        <f t="shared" si="1107"/>
        <v>1.69473269516124-1.54145288477929i</v>
      </c>
      <c r="G3776" t="str">
        <f t="shared" si="1108"/>
        <v>0.582400399885133-0.493163435484394i</v>
      </c>
      <c r="H3776" t="str">
        <f t="shared" si="1109"/>
        <v>0.00016274284484673-1.04210403743138i</v>
      </c>
      <c r="I3776" t="str">
        <f t="shared" si="1110"/>
        <v>-0.010873954275168-0.0119589957920602i</v>
      </c>
      <c r="K3776" t="str">
        <f t="shared" si="1111"/>
        <v>0.000749289661274937-0.000419349856979265i</v>
      </c>
      <c r="L3776" t="str">
        <f t="shared" si="1112"/>
        <v>0.000833333333333333-0.000574321242506568i</v>
      </c>
      <c r="M3776" t="str">
        <f t="shared" si="1113"/>
        <v>0.005-0.000202087367684129i</v>
      </c>
      <c r="N3776">
        <f t="shared" si="1114"/>
        <v>43.102597356335451</v>
      </c>
      <c r="O3776">
        <f t="shared" si="1115"/>
        <v>64.269290175236662</v>
      </c>
      <c r="P3776" s="3">
        <f t="shared" si="1116"/>
        <v>-64.269290175236662</v>
      </c>
      <c r="Q3776" s="3">
        <f t="shared" si="1117"/>
        <v>136.89740264366455</v>
      </c>
      <c r="R3776">
        <f t="shared" si="1118"/>
        <v>-43.102597356335451</v>
      </c>
      <c r="S3776">
        <f t="shared" si="1119"/>
        <v>1403.841586135781</v>
      </c>
      <c r="T3776">
        <f t="shared" si="1102"/>
        <v>-64.269290175236662</v>
      </c>
    </row>
    <row r="3777" spans="1:20" x14ac:dyDescent="0.25">
      <c r="A3777">
        <f t="shared" si="1103"/>
        <v>8854115.0955609642</v>
      </c>
      <c r="B3777">
        <f t="shared" si="1120"/>
        <v>1409176.1841630968</v>
      </c>
      <c r="C3777" t="str">
        <f t="shared" si="1104"/>
        <v>-0.000441548990593506+0.000414864099393462i</v>
      </c>
      <c r="D3777" t="str">
        <f t="shared" si="1105"/>
        <v>0.732030303585838-1.42911805623355i</v>
      </c>
      <c r="E3777" t="str">
        <f t="shared" si="1106"/>
        <v>-2.31763528371806-2.64877287739687i</v>
      </c>
      <c r="F3777" t="str">
        <f t="shared" si="1107"/>
        <v>1.68936088720638-1.54193734900866i</v>
      </c>
      <c r="G3777" t="str">
        <f t="shared" si="1108"/>
        <v>0.580554360618911-0.493468332302366i</v>
      </c>
      <c r="H3777" t="str">
        <f t="shared" si="1109"/>
        <v>0.000161454310504698-1.03815835542032i</v>
      </c>
      <c r="I3777" t="str">
        <f t="shared" si="1110"/>
        <v>-0.0108362014166728-0.011875951739427i</v>
      </c>
      <c r="K3777" t="str">
        <f t="shared" si="1111"/>
        <v>0.000749018304018391-0.000417798501066186i</v>
      </c>
      <c r="L3777" t="str">
        <f t="shared" si="1112"/>
        <v>0.000833333333333333-0.00057214708358893i</v>
      </c>
      <c r="M3777" t="str">
        <f t="shared" si="1113"/>
        <v>0.005-0.000201322342781559i</v>
      </c>
      <c r="N3777">
        <f t="shared" si="1114"/>
        <v>43.215303868149931</v>
      </c>
      <c r="O3777">
        <f t="shared" si="1115"/>
        <v>64.352419601893473</v>
      </c>
      <c r="P3777" s="3">
        <f t="shared" si="1116"/>
        <v>-64.352419601893473</v>
      </c>
      <c r="Q3777" s="3">
        <f t="shared" si="1117"/>
        <v>136.78469613185007</v>
      </c>
      <c r="R3777">
        <f t="shared" si="1118"/>
        <v>-43.215303868149931</v>
      </c>
      <c r="S3777">
        <f t="shared" si="1119"/>
        <v>1409.1761841630969</v>
      </c>
      <c r="T3777">
        <f t="shared" si="1102"/>
        <v>-64.352419601893473</v>
      </c>
    </row>
    <row r="3778" spans="1:20" x14ac:dyDescent="0.25">
      <c r="A3778">
        <f t="shared" si="1103"/>
        <v>8887760.7329240963</v>
      </c>
      <c r="B3778">
        <f t="shared" si="1120"/>
        <v>1414531.0536629166</v>
      </c>
      <c r="C3778" t="str">
        <f t="shared" si="1104"/>
        <v>-0.000436531945417398+0.000411769104590659i</v>
      </c>
      <c r="D3778" t="str">
        <f t="shared" si="1105"/>
        <v>0.727655744823294-1.42595802461269i</v>
      </c>
      <c r="E3778" t="str">
        <f t="shared" si="1106"/>
        <v>-2.3099771545133-2.63015113524314i</v>
      </c>
      <c r="F3778" t="str">
        <f t="shared" si="1107"/>
        <v>1.68398251035169-1.54240375378104i</v>
      </c>
      <c r="G3778" t="str">
        <f t="shared" si="1108"/>
        <v>0.57870606392891-0.493766498965673i</v>
      </c>
      <c r="H3778" t="str">
        <f t="shared" si="1109"/>
        <v>0.000160176382213287-1.03422761779398i</v>
      </c>
      <c r="I3778" t="str">
        <f t="shared" si="1110"/>
        <v>-0.0107984520735592-0.0117933191676746i</v>
      </c>
      <c r="K3778" t="str">
        <f t="shared" si="1111"/>
        <v>0.00074874892603387-0.000416252618576181i</v>
      </c>
      <c r="L3778" t="str">
        <f t="shared" si="1112"/>
        <v>0.000833333333333333-0.000569981155199171i</v>
      </c>
      <c r="M3778" t="str">
        <f t="shared" si="1113"/>
        <v>0.005-0.000200560213968479i</v>
      </c>
      <c r="N3778">
        <f t="shared" si="1114"/>
        <v>43.327947989520538</v>
      </c>
      <c r="O3778">
        <f t="shared" si="1115"/>
        <v>64.435600729691473</v>
      </c>
      <c r="P3778" s="3">
        <f t="shared" si="1116"/>
        <v>-64.435600729691473</v>
      </c>
      <c r="Q3778" s="3">
        <f t="shared" si="1117"/>
        <v>136.67205201047946</v>
      </c>
      <c r="R3778">
        <f t="shared" si="1118"/>
        <v>-43.327947989520538</v>
      </c>
      <c r="S3778">
        <f t="shared" si="1119"/>
        <v>1414.5310536629167</v>
      </c>
      <c r="T3778">
        <f t="shared" si="1102"/>
        <v>-64.435600729691473</v>
      </c>
    </row>
    <row r="3779" spans="1:20" x14ac:dyDescent="0.25">
      <c r="A3779">
        <f t="shared" si="1103"/>
        <v>8921534.2237092089</v>
      </c>
      <c r="B3779">
        <f t="shared" si="1120"/>
        <v>1419906.2716668358</v>
      </c>
      <c r="C3779" t="str">
        <f t="shared" si="1104"/>
        <v>-0.00043156663368449+0.000408690936547794i</v>
      </c>
      <c r="D3779" t="str">
        <f t="shared" si="1105"/>
        <v>0.723300442485266-1.42279157073261i</v>
      </c>
      <c r="E3779" t="str">
        <f t="shared" si="1106"/>
        <v>-2.30231279955637-2.61162362352649i</v>
      </c>
      <c r="F3779" t="str">
        <f t="shared" si="1107"/>
        <v>1.6785977075604-1.54285203281883i</v>
      </c>
      <c r="G3779" t="str">
        <f t="shared" si="1108"/>
        <v>0.576855558944905-0.494057914681332i</v>
      </c>
      <c r="H3779" t="str">
        <f t="shared" si="1109"/>
        <v>0.000158908967078488-1.03031176789532i</v>
      </c>
      <c r="I3779" t="str">
        <f t="shared" si="1110"/>
        <v>-0.0107607067769764-0.0117110973215863i</v>
      </c>
      <c r="K3779" t="str">
        <f t="shared" si="1111"/>
        <v>0.0007484815134106-0.00041471219313344i</v>
      </c>
      <c r="L3779" t="str">
        <f t="shared" si="1112"/>
        <v>0.000833333333333333-0.000567823426179689i</v>
      </c>
      <c r="M3779" t="str">
        <f t="shared" si="1113"/>
        <v>0.005-0.000199800970281409i</v>
      </c>
      <c r="N3779">
        <f t="shared" si="1114"/>
        <v>43.440529103465394</v>
      </c>
      <c r="O3779">
        <f t="shared" si="1115"/>
        <v>64.518833566240801</v>
      </c>
      <c r="P3779" s="3">
        <f t="shared" si="1116"/>
        <v>-64.518833566240801</v>
      </c>
      <c r="Q3779" s="3">
        <f t="shared" si="1117"/>
        <v>136.55947089653461</v>
      </c>
      <c r="R3779">
        <f t="shared" si="1118"/>
        <v>-43.440529103465394</v>
      </c>
      <c r="S3779">
        <f t="shared" si="1119"/>
        <v>1419.9062716668357</v>
      </c>
      <c r="T3779">
        <f t="shared" si="1102"/>
        <v>-64.518833566240801</v>
      </c>
    </row>
    <row r="3780" spans="1:20" x14ac:dyDescent="0.25">
      <c r="A3780">
        <f t="shared" si="1103"/>
        <v>8955436.0537593048</v>
      </c>
      <c r="B3780">
        <f t="shared" si="1120"/>
        <v>1425301.9154991698</v>
      </c>
      <c r="C3780" t="str">
        <f t="shared" si="1104"/>
        <v>-0.000426652585282644+0.000405629577877722i</v>
      </c>
      <c r="D3780" t="str">
        <f t="shared" si="1105"/>
        <v>0.718964394180845-1.41961882707712i</v>
      </c>
      <c r="E3780" t="str">
        <f t="shared" si="1106"/>
        <v>-2.29464240828324-2.5931901577188i</v>
      </c>
      <c r="F3780" t="str">
        <f t="shared" si="1107"/>
        <v>1.67320662250772-1.54328212115101i</v>
      </c>
      <c r="G3780" t="str">
        <f t="shared" si="1108"/>
        <v>0.575002895041354-0.494342559097854i</v>
      </c>
      <c r="H3780" t="str">
        <f t="shared" si="1109"/>
        <v>0.000157651973092816-1.02641074928271i</v>
      </c>
      <c r="I3780" t="str">
        <f t="shared" si="1110"/>
        <v>-0.0107229660647656-0.0116292854425185i</v>
      </c>
      <c r="K3780" t="str">
        <f t="shared" si="1111"/>
        <v>0.000748216052327778-0.000413177208378163i</v>
      </c>
      <c r="L3780" t="str">
        <f t="shared" si="1112"/>
        <v>0.000833333333333333-0.000565673865490823i</v>
      </c>
      <c r="M3780" t="str">
        <f t="shared" si="1113"/>
        <v>0.005-0.000199044600798375i</v>
      </c>
      <c r="N3780">
        <f t="shared" si="1114"/>
        <v>43.553046588531146</v>
      </c>
      <c r="O3780">
        <f t="shared" si="1115"/>
        <v>64.602118118625981</v>
      </c>
      <c r="P3780" s="3">
        <f t="shared" si="1116"/>
        <v>-64.602118118625981</v>
      </c>
      <c r="Q3780" s="3">
        <f t="shared" si="1117"/>
        <v>136.44695341146885</v>
      </c>
      <c r="R3780">
        <f t="shared" si="1118"/>
        <v>-43.553046588531146</v>
      </c>
      <c r="S3780">
        <f t="shared" si="1119"/>
        <v>1425.3019154991698</v>
      </c>
      <c r="T3780">
        <f t="shared" si="1102"/>
        <v>-64.602118118625981</v>
      </c>
    </row>
    <row r="3781" spans="1:20" x14ac:dyDescent="0.25">
      <c r="A3781">
        <f t="shared" si="1103"/>
        <v>8989466.7107635885</v>
      </c>
      <c r="B3781">
        <f t="shared" si="1120"/>
        <v>1430718.0627780666</v>
      </c>
      <c r="C3781" t="str">
        <f t="shared" si="1104"/>
        <v>-0.000421789333733838+0.000402585010134479i</v>
      </c>
      <c r="D3781" t="str">
        <f t="shared" si="1105"/>
        <v>0.714647596437219-1.41643992561852i</v>
      </c>
      <c r="E3781" t="str">
        <f t="shared" si="1106"/>
        <v>-2.28696617108218-2.57485055247527i</v>
      </c>
      <c r="F3781" t="str">
        <f t="shared" si="1107"/>
        <v>1.66780939956622-1.54369395512299i</v>
      </c>
      <c r="G3781" t="str">
        <f t="shared" si="1108"/>
        <v>0.573148121832357-0.49462041230867i</v>
      </c>
      <c r="H3781" t="str">
        <f t="shared" si="1109"/>
        <v>0.000156405309125991-1.02252450572904i</v>
      </c>
      <c r="I3781" t="str">
        <f t="shared" si="1110"/>
        <v>-0.0106852304813532-0.011547882768325i</v>
      </c>
      <c r="K3781" t="str">
        <f t="shared" si="1111"/>
        <v>0.000747952529054119-0.000411647647966974i</v>
      </c>
      <c r="L3781" t="str">
        <f t="shared" si="1112"/>
        <v>0.000833333333333333-0.000563532442210425i</v>
      </c>
      <c r="M3781" t="str">
        <f t="shared" si="1113"/>
        <v>0.005-0.000198291094638748i</v>
      </c>
      <c r="N3781">
        <f t="shared" si="1114"/>
        <v>43.665499818822781</v>
      </c>
      <c r="O3781">
        <f t="shared" si="1115"/>
        <v>64.685454393394295</v>
      </c>
      <c r="P3781" s="3">
        <f t="shared" si="1116"/>
        <v>-64.685454393394295</v>
      </c>
      <c r="Q3781" s="3">
        <f t="shared" si="1117"/>
        <v>136.33450018117722</v>
      </c>
      <c r="R3781">
        <f t="shared" si="1118"/>
        <v>-43.665499818822781</v>
      </c>
      <c r="S3781">
        <f t="shared" si="1119"/>
        <v>1430.7180627780667</v>
      </c>
      <c r="T3781">
        <f t="shared" si="1102"/>
        <v>-64.685454393394295</v>
      </c>
    </row>
    <row r="3782" spans="1:20" x14ac:dyDescent="0.25">
      <c r="A3782">
        <f t="shared" si="1103"/>
        <v>9023626.6842644922</v>
      </c>
      <c r="B3782">
        <f t="shared" si="1120"/>
        <v>1436154.7914166234</v>
      </c>
      <c r="C3782" t="str">
        <f t="shared" si="1104"/>
        <v>-0.000416976416171616+0.000399557213831122i</v>
      </c>
      <c r="D3782" t="str">
        <f t="shared" si="1105"/>
        <v>0.710350044709591-1.41325499780895i</v>
      </c>
      <c r="E3782" t="str">
        <f t="shared" si="1106"/>
        <v>-2.27928427927182-2.55660462161807i</v>
      </c>
      <c r="F3782" t="str">
        <f t="shared" si="1107"/>
        <v>1.66240618379097-1.5440874724063i</v>
      </c>
      <c r="G3782" t="str">
        <f t="shared" si="1108"/>
        <v>0.571291289166558-0.494891454855477i</v>
      </c>
      <c r="H3782" t="str">
        <f t="shared" si="1109"/>
        <v>0.000155168884915732-1.01865298122098i</v>
      </c>
      <c r="I3782" t="str">
        <f t="shared" si="1110"/>
        <v>-0.0106475005776451-0.0114668885332824i</v>
      </c>
      <c r="K3782" t="str">
        <f t="shared" si="1111"/>
        <v>0.000747690929947388-0.000410123495573323i</v>
      </c>
      <c r="L3782" t="str">
        <f t="shared" si="1112"/>
        <v>0.000833333333333333-0.000561399125533398i</v>
      </c>
      <c r="M3782" t="str">
        <f t="shared" si="1113"/>
        <v>0.005-0.000197540440963089i</v>
      </c>
      <c r="N3782">
        <f t="shared" si="1114"/>
        <v>43.777888164033357</v>
      </c>
      <c r="O3782">
        <f t="shared" si="1115"/>
        <v>64.768842396543263</v>
      </c>
      <c r="P3782" s="3">
        <f t="shared" si="1116"/>
        <v>-64.768842396543263</v>
      </c>
      <c r="Q3782" s="3">
        <f t="shared" si="1117"/>
        <v>136.22211183596664</v>
      </c>
      <c r="R3782">
        <f t="shared" si="1118"/>
        <v>-43.777888164033357</v>
      </c>
      <c r="S3782">
        <f t="shared" si="1119"/>
        <v>1436.1547914166233</v>
      </c>
      <c r="T3782">
        <f t="shared" si="1102"/>
        <v>-64.768842396543263</v>
      </c>
    </row>
    <row r="3783" spans="1:20" x14ac:dyDescent="0.25">
      <c r="A3783">
        <f t="shared" si="1103"/>
        <v>9057916.4656646959</v>
      </c>
      <c r="B3783">
        <f t="shared" si="1120"/>
        <v>1441612.1796240066</v>
      </c>
      <c r="C3783" t="str">
        <f t="shared" si="1104"/>
        <v>-0.000412213373318532+0.000396546168457302i</v>
      </c>
      <c r="D3783" t="str">
        <f t="shared" si="1105"/>
        <v>0.706071733391098-1.4100641745718i</v>
      </c>
      <c r="E3783" t="str">
        <f t="shared" si="1106"/>
        <v>-2.27159692507887-2.53845217811999i</v>
      </c>
      <c r="F3783" t="str">
        <f t="shared" si="1107"/>
        <v>1.65699712090454-1.54446261200803i</v>
      </c>
      <c r="G3783" t="str">
        <f t="shared" si="1108"/>
        <v>0.569432447121993-0.495155667731524i</v>
      </c>
      <c r="H3783" t="str">
        <f t="shared" si="1109"/>
        <v>0.000153942611058649-1.0147961199581i</v>
      </c>
      <c r="I3783" t="str">
        <f t="shared" si="1110"/>
        <v>-0.0106097769109181-0.0113863019680167i</v>
      </c>
      <c r="K3783" t="str">
        <f t="shared" si="1111"/>
        <v>0.000747431241453934-0.000408604734887867i</v>
      </c>
      <c r="L3783" t="str">
        <f t="shared" si="1112"/>
        <v>0.000833333333333333-0.000559273884771267i</v>
      </c>
      <c r="M3783" t="str">
        <f t="shared" si="1113"/>
        <v>0.005-0.000196792628972991i</v>
      </c>
      <c r="N3783">
        <f t="shared" si="1114"/>
        <v>43.890210989476401</v>
      </c>
      <c r="O3783">
        <f t="shared" si="1115"/>
        <v>64.852282133509902</v>
      </c>
      <c r="P3783" s="3">
        <f t="shared" si="1116"/>
        <v>-64.852282133509902</v>
      </c>
      <c r="Q3783" s="3">
        <f t="shared" si="1117"/>
        <v>136.1097890105236</v>
      </c>
      <c r="R3783">
        <f t="shared" si="1118"/>
        <v>-43.890210989476401</v>
      </c>
      <c r="S3783">
        <f t="shared" si="1119"/>
        <v>1441.6121796240066</v>
      </c>
      <c r="T3783">
        <f t="shared" si="1102"/>
        <v>-64.852282133509902</v>
      </c>
    </row>
    <row r="3784" spans="1:20" x14ac:dyDescent="0.25">
      <c r="A3784">
        <f t="shared" si="1103"/>
        <v>9092336.5482342243</v>
      </c>
      <c r="B3784">
        <f t="shared" si="1120"/>
        <v>1447090.305906578</v>
      </c>
      <c r="C3784" t="str">
        <f t="shared" si="1104"/>
        <v>-0.000407499749463732+0.000393551852496661i</v>
      </c>
      <c r="D3784" t="str">
        <f t="shared" si="1105"/>
        <v>0.701812655822829-1.40686758629338i</v>
      </c>
      <c r="E3784" t="str">
        <f t="shared" si="1106"/>
        <v>-2.26390430161564-2.52039303408859i</v>
      </c>
      <c r="F3784" t="str">
        <f t="shared" si="1107"/>
        <v>1.65158235728185-1.54481931428013i</v>
      </c>
      <c r="G3784" t="str">
        <f t="shared" si="1108"/>
        <v>0.567571646000884-0.495413032384829i</v>
      </c>
      <c r="H3784" t="str">
        <f t="shared" si="1109"/>
        <v>0.000152726399001239-1.01095386635207i</v>
      </c>
      <c r="I3784" t="str">
        <f t="shared" si="1110"/>
        <v>-0.0105720600447116-0.0113061222994314i</v>
      </c>
      <c r="K3784" t="str">
        <f t="shared" si="1111"/>
        <v>0.000747173450108232-0.000407091349618864i</v>
      </c>
      <c r="L3784" t="str">
        <f t="shared" si="1112"/>
        <v>0.000833333333333333-0.000557156689351729i</v>
      </c>
      <c r="M3784" t="str">
        <f t="shared" si="1113"/>
        <v>0.005-0.00019604764791093i</v>
      </c>
      <c r="N3784">
        <f t="shared" si="1114"/>
        <v>44.002467656117801</v>
      </c>
      <c r="O3784">
        <f t="shared" si="1115"/>
        <v>64.935773609158872</v>
      </c>
      <c r="P3784" s="3">
        <f t="shared" si="1116"/>
        <v>-64.935773609158872</v>
      </c>
      <c r="Q3784" s="3">
        <f t="shared" si="1117"/>
        <v>135.9975323438822</v>
      </c>
      <c r="R3784">
        <f t="shared" si="1118"/>
        <v>-44.002467656117801</v>
      </c>
      <c r="S3784">
        <f t="shared" si="1119"/>
        <v>1447.0903059065779</v>
      </c>
      <c r="T3784">
        <f t="shared" si="1102"/>
        <v>-64.935773609158872</v>
      </c>
    </row>
    <row r="3785" spans="1:20" x14ac:dyDescent="0.25">
      <c r="A3785">
        <f t="shared" si="1103"/>
        <v>9126887.4271175135</v>
      </c>
      <c r="B3785">
        <f t="shared" si="1120"/>
        <v>1452589.2490690229</v>
      </c>
      <c r="C3785" t="str">
        <f t="shared" si="1104"/>
        <v>-0.000402835092440604+0.000390574243444038i</v>
      </c>
      <c r="D3785" t="str">
        <f t="shared" si="1105"/>
        <v>0.697572804303857-1.40366536281469i</v>
      </c>
      <c r="E3785" t="str">
        <f t="shared" si="1106"/>
        <v>-2.25620660285758-2.50242700075075i</v>
      </c>
      <c r="F3785" t="str">
        <f t="shared" si="1107"/>
        <v>1.64616203993491-1.54515752092846i</v>
      </c>
      <c r="G3785" t="str">
        <f t="shared" si="1108"/>
        <v>0.565708936324381-0.495663530721313i</v>
      </c>
      <c r="H3785" t="str">
        <f t="shared" si="1109"/>
        <v>0.000151520161030993-1.00712616502588i</v>
      </c>
      <c r="I3785" t="str">
        <f t="shared" si="1110"/>
        <v>-0.0105343505487187-0.0112263487506372i</v>
      </c>
      <c r="K3785" t="str">
        <f t="shared" si="1111"/>
        <v>0.000746917542532415-0.000405583323492549i</v>
      </c>
      <c r="L3785" t="str">
        <f t="shared" si="1112"/>
        <v>0.000833333333333333-0.00055504750881822i</v>
      </c>
      <c r="M3785" t="str">
        <f t="shared" si="1113"/>
        <v>0.005-0.000195305487060101i</v>
      </c>
      <c r="N3785">
        <f t="shared" si="1114"/>
        <v>44.114657520610706</v>
      </c>
      <c r="O3785">
        <f t="shared" si="1115"/>
        <v>65.019316827770893</v>
      </c>
      <c r="P3785" s="3">
        <f t="shared" si="1116"/>
        <v>-65.019316827770893</v>
      </c>
      <c r="Q3785" s="3">
        <f t="shared" si="1117"/>
        <v>135.88534247938929</v>
      </c>
      <c r="R3785">
        <f t="shared" si="1118"/>
        <v>-44.114657520610706</v>
      </c>
      <c r="S3785">
        <f t="shared" si="1119"/>
        <v>1452.589249069023</v>
      </c>
      <c r="T3785">
        <f t="shared" si="1102"/>
        <v>-65.019316827770893</v>
      </c>
    </row>
    <row r="3786" spans="1:20" x14ac:dyDescent="0.25">
      <c r="A3786">
        <f t="shared" si="1103"/>
        <v>9161569.5993405599</v>
      </c>
      <c r="B3786">
        <f t="shared" si="1120"/>
        <v>1458109.0882154852</v>
      </c>
      <c r="C3786" t="str">
        <f t="shared" si="1104"/>
        <v>-0.000398218953604497+0.000387613317822433i</v>
      </c>
      <c r="D3786" t="str">
        <f t="shared" si="1105"/>
        <v>0.693352170101362-1.40045763342344i</v>
      </c>
      <c r="E3786" t="str">
        <f t="shared" si="1106"/>
        <v>-2.24850402362032-2.48455388843727i</v>
      </c>
      <c r="F3786" t="str">
        <f t="shared" si="1107"/>
        <v>1.64073631649732-1.54547717502164i</v>
      </c>
      <c r="G3786" t="str">
        <f t="shared" si="1108"/>
        <v>0.56384436882725-0.495907145107882i</v>
      </c>
      <c r="H3786" t="str">
        <f t="shared" si="1109"/>
        <v>0.000150323810267591-1.00331296081298i</v>
      </c>
      <c r="I3786" t="str">
        <f t="shared" si="1110"/>
        <v>-0.0104966489986758-0.0111469805408821i</v>
      </c>
      <c r="K3786" t="str">
        <f t="shared" si="1111"/>
        <v>0.000746663505435811-0.000404080640253495i</v>
      </c>
      <c r="L3786" t="str">
        <f t="shared" si="1112"/>
        <v>0.000833333333333333-0.000552946312829468i</v>
      </c>
      <c r="M3786" t="str">
        <f t="shared" si="1113"/>
        <v>0.005-0.000194566135744273i</v>
      </c>
      <c r="N3786">
        <f t="shared" si="1114"/>
        <v>44.226779935329319</v>
      </c>
      <c r="O3786">
        <f t="shared" si="1115"/>
        <v>65.102911793031637</v>
      </c>
      <c r="P3786" s="3">
        <f t="shared" si="1116"/>
        <v>-65.102911793031637</v>
      </c>
      <c r="Q3786" s="3">
        <f t="shared" si="1117"/>
        <v>135.77322006467068</v>
      </c>
      <c r="R3786">
        <f t="shared" si="1118"/>
        <v>-44.226779935329319</v>
      </c>
      <c r="S3786">
        <f t="shared" si="1119"/>
        <v>1458.1090882154851</v>
      </c>
      <c r="T3786">
        <f t="shared" si="1102"/>
        <v>-65.102911793031637</v>
      </c>
    </row>
    <row r="3787" spans="1:20" x14ac:dyDescent="0.25">
      <c r="A3787">
        <f t="shared" si="1103"/>
        <v>9196383.5638180543</v>
      </c>
      <c r="B3787">
        <f t="shared" si="1120"/>
        <v>1463649.9027507042</v>
      </c>
      <c r="C3787" t="str">
        <f t="shared" si="1104"/>
        <v>-0.000393650887810522+0.000384669051199825i</v>
      </c>
      <c r="D3787" t="str">
        <f t="shared" si="1105"/>
        <v>0.689150743460724-1.39724452684613i</v>
      </c>
      <c r="E3787" t="str">
        <f t="shared" si="1106"/>
        <v>-2.24079675953689-2.46677350656809i</v>
      </c>
      <c r="F3787" t="str">
        <f t="shared" si="1107"/>
        <v>1.63530533520868-1.54577822099971i</v>
      </c>
      <c r="G3787" t="str">
        <f t="shared" si="1108"/>
        <v>0.561977994452518-0.496143858375415i</v>
      </c>
      <c r="H3787" t="str">
        <f t="shared" si="1109"/>
        <v>0.000149137260654207-0.999514198756513i</v>
      </c>
      <c r="I3787" t="str">
        <f t="shared" si="1110"/>
        <v>-0.0104589559762522-0.0110680168854834i</v>
      </c>
      <c r="K3787" t="str">
        <f t="shared" si="1111"/>
        <v>0.000746411325614486-0.000402583283665009i</v>
      </c>
      <c r="L3787" t="str">
        <f t="shared" si="1112"/>
        <v>0.000833333333333333-0.000550853071159066i</v>
      </c>
      <c r="M3787" t="str">
        <f t="shared" si="1113"/>
        <v>0.005-0.000193829583327628i</v>
      </c>
      <c r="N3787">
        <f t="shared" si="1114"/>
        <v>44.338834248408801</v>
      </c>
      <c r="O3787">
        <f t="shared" si="1115"/>
        <v>65.186558508020141</v>
      </c>
      <c r="P3787" s="3">
        <f t="shared" si="1116"/>
        <v>-65.186558508020141</v>
      </c>
      <c r="Q3787" s="3">
        <f t="shared" si="1117"/>
        <v>135.6611657515912</v>
      </c>
      <c r="R3787">
        <f t="shared" si="1118"/>
        <v>-44.338834248408801</v>
      </c>
      <c r="S3787">
        <f t="shared" si="1119"/>
        <v>1463.6499027507043</v>
      </c>
      <c r="T3787">
        <f t="shared" si="1102"/>
        <v>-65.186558508020141</v>
      </c>
    </row>
    <row r="3788" spans="1:20" x14ac:dyDescent="0.25">
      <c r="A3788">
        <f t="shared" si="1103"/>
        <v>9231329.8213605639</v>
      </c>
      <c r="B3788">
        <f t="shared" si="1120"/>
        <v>1469211.7723811569</v>
      </c>
      <c r="C3788" t="str">
        <f t="shared" si="1104"/>
        <v>-0.000389130453391454+0.000381741418205714i</v>
      </c>
      <c r="D3788" t="str">
        <f t="shared" si="1105"/>
        <v>0.684968513615724-1.39402617124035i</v>
      </c>
      <c r="E3788" t="str">
        <f t="shared" si="1106"/>
        <v>-2.23308500703439-2.4490856636377i</v>
      </c>
      <c r="F3788" t="str">
        <f t="shared" si="1107"/>
        <v>1.62986924489889-1.54606060468253i</v>
      </c>
      <c r="G3788" t="str">
        <f t="shared" si="1108"/>
        <v>0.560109864346057-0.496373653821694i</v>
      </c>
      <c r="H3788" t="str">
        <f t="shared" si="1109"/>
        <v>0.000147960426948912-0.995729824108489i</v>
      </c>
      <c r="I3788" t="str">
        <f t="shared" si="1110"/>
        <v>-0.0104212720689379-0.0109894569957614i</v>
      </c>
      <c r="K3788" t="str">
        <f t="shared" si="1111"/>
        <v>0.000746160989950782-0.000401091237509467i</v>
      </c>
      <c r="L3788" t="str">
        <f t="shared" si="1112"/>
        <v>0.000833333333333333-0.000548767753695022i</v>
      </c>
      <c r="M3788" t="str">
        <f t="shared" si="1113"/>
        <v>0.005-0.000193095819214612i</v>
      </c>
      <c r="N3788">
        <f t="shared" si="1114"/>
        <v>44.450819803778387</v>
      </c>
      <c r="O3788">
        <f t="shared" si="1115"/>
        <v>65.270256975198023</v>
      </c>
      <c r="P3788" s="3">
        <f t="shared" si="1116"/>
        <v>-65.270256975198023</v>
      </c>
      <c r="Q3788" s="3">
        <f t="shared" si="1117"/>
        <v>135.54918019622161</v>
      </c>
      <c r="R3788">
        <f t="shared" si="1118"/>
        <v>-44.450819803778387</v>
      </c>
      <c r="S3788">
        <f t="shared" si="1119"/>
        <v>1469.2117723811568</v>
      </c>
      <c r="T3788">
        <f t="shared" si="1102"/>
        <v>-65.270256975198023</v>
      </c>
    </row>
    <row r="3789" spans="1:20" x14ac:dyDescent="0.25">
      <c r="A3789">
        <f t="shared" si="1103"/>
        <v>9266408.8746817335</v>
      </c>
      <c r="B3789">
        <f t="shared" si="1120"/>
        <v>1474794.7771162053</v>
      </c>
      <c r="C3789" t="str">
        <f t="shared" si="1104"/>
        <v>-0.000384657212135702+0.000378830392547582i</v>
      </c>
      <c r="D3789" t="str">
        <f t="shared" si="1105"/>
        <v>0.680805468798774-1.3908026941873i</v>
      </c>
      <c r="E3789" t="str">
        <f t="shared" si="1106"/>
        <v>-2.22536896331095-2.43149016720086i</v>
      </c>
      <c r="F3789" t="str">
        <f t="shared" si="1107"/>
        <v>1.62442819497221-1.54632427327804i</v>
      </c>
      <c r="G3789" t="str">
        <f t="shared" si="1108"/>
        <v>0.558240029851132-0.496596515214252i</v>
      </c>
      <c r="H3789" t="str">
        <f t="shared" si="1109"/>
        <v>0.000146793224716171-0.991959782329002i</v>
      </c>
      <c r="I3789" t="str">
        <f t="shared" si="1110"/>
        <v>-0.0103835978699325-0.0109113000789735i</v>
      </c>
      <c r="K3789" t="str">
        <f t="shared" si="1111"/>
        <v>0.000745912485412858-0.000399604485588697i</v>
      </c>
      <c r="L3789" t="str">
        <f t="shared" si="1112"/>
        <v>0.000833333333333333-0.000546690330439355i</v>
      </c>
      <c r="M3789" t="str">
        <f t="shared" si="1113"/>
        <v>0.005-0.000192364832849783i</v>
      </c>
      <c r="N3789">
        <f t="shared" si="1114"/>
        <v>44.562735941206427</v>
      </c>
      <c r="O3789">
        <f t="shared" si="1115"/>
        <v>65.354007196397617</v>
      </c>
      <c r="P3789" s="3">
        <f t="shared" si="1116"/>
        <v>-65.354007196397617</v>
      </c>
      <c r="Q3789" s="3">
        <f t="shared" si="1117"/>
        <v>135.43726405879357</v>
      </c>
      <c r="R3789">
        <f t="shared" si="1118"/>
        <v>-44.562735941206427</v>
      </c>
      <c r="S3789">
        <f t="shared" si="1119"/>
        <v>1474.7947771162053</v>
      </c>
      <c r="T3789">
        <f t="shared" si="1102"/>
        <v>-65.354007196397617</v>
      </c>
    </row>
    <row r="3790" spans="1:20" x14ac:dyDescent="0.25">
      <c r="A3790">
        <f t="shared" si="1103"/>
        <v>9301621.228405524</v>
      </c>
      <c r="B3790">
        <f t="shared" si="1120"/>
        <v>1480398.997269247</v>
      </c>
      <c r="C3790" t="str">
        <f t="shared" si="1104"/>
        <v>-0.000380230729265372+0.000375935947027011i</v>
      </c>
      <c r="D3790" t="str">
        <f t="shared" si="1105"/>
        <v>0.676661596251126-1.38757422268436i</v>
      </c>
      <c r="E3790" t="str">
        <f t="shared" si="1106"/>
        <v>-2.21764882631203-2.41398682385883i</v>
      </c>
      <c r="F3790" t="str">
        <f t="shared" si="1107"/>
        <v>1.61898233539131-1.54656917539021i</v>
      </c>
      <c r="G3790" t="str">
        <f t="shared" si="1108"/>
        <v>0.556368542502896-0.49681242679315i</v>
      </c>
      <c r="H3790" t="str">
        <f t="shared" si="1109"/>
        <v>0.000145635570318436-0.988204019085421i</v>
      </c>
      <c r="I3790" t="str">
        <f t="shared" si="1110"/>
        <v>-0.0103459339780315-0.0108335453382507i</v>
      </c>
      <c r="K3790" t="str">
        <f t="shared" si="1111"/>
        <v>0.00074566579905422-0.000398123011724297i</v>
      </c>
      <c r="L3790" t="str">
        <f t="shared" si="1112"/>
        <v>0.000833333333333333-0.000544620771507625i</v>
      </c>
      <c r="M3790" t="str">
        <f t="shared" si="1113"/>
        <v>0.005-0.000191636613717656i</v>
      </c>
      <c r="N3790">
        <f t="shared" si="1114"/>
        <v>44.674581996334325</v>
      </c>
      <c r="O3790">
        <f t="shared" si="1115"/>
        <v>65.437809172811725</v>
      </c>
      <c r="P3790" s="3">
        <f t="shared" si="1116"/>
        <v>-65.437809172811725</v>
      </c>
      <c r="Q3790" s="3">
        <f t="shared" si="1117"/>
        <v>135.32541800366567</v>
      </c>
      <c r="R3790">
        <f t="shared" si="1118"/>
        <v>-44.674581996334325</v>
      </c>
      <c r="S3790">
        <f t="shared" si="1119"/>
        <v>1480.398997269247</v>
      </c>
      <c r="T3790">
        <f t="shared" si="1102"/>
        <v>-65.437809172811725</v>
      </c>
    </row>
    <row r="3791" spans="1:20" x14ac:dyDescent="0.25">
      <c r="A3791">
        <f t="shared" si="1103"/>
        <v>9336967.3890734669</v>
      </c>
      <c r="B3791">
        <f t="shared" si="1120"/>
        <v>1486024.5134588701</v>
      </c>
      <c r="C3791" t="str">
        <f t="shared" si="1104"/>
        <v>-0.000375850573414402+0.000373058053555745i</v>
      </c>
      <c r="D3791" t="str">
        <f t="shared" si="1105"/>
        <v>0.672536882233185-1.3843408831379i</v>
      </c>
      <c r="E3791" t="str">
        <f t="shared" si="1106"/>
        <v>-2.20992479470698-2.39657543924567i</v>
      </c>
      <c r="F3791" t="str">
        <f t="shared" si="1107"/>
        <v>1.61353181666105-1.54679526102681i</v>
      </c>
      <c r="G3791" t="str">
        <f t="shared" si="1108"/>
        <v>0.554495454022838-0.49702137327367i</v>
      </c>
      <c r="H3791" t="str">
        <f t="shared" si="1109"/>
        <v>0.000144487380907844-0.984462480251609i</v>
      </c>
      <c r="I3791" t="str">
        <f t="shared" si="1110"/>
        <v>-0.010308280997513-0.010756191972535i</v>
      </c>
      <c r="K3791" t="str">
        <f t="shared" si="1111"/>
        <v>0.000745420918013284-0.00039664679975802i</v>
      </c>
      <c r="L3791" t="str">
        <f t="shared" si="1112"/>
        <v>0.000833333333333333-0.000542559047128537i</v>
      </c>
      <c r="M3791" t="str">
        <f t="shared" si="1113"/>
        <v>0.005-0.000190911151342555i</v>
      </c>
      <c r="N3791">
        <f t="shared" si="1114"/>
        <v>44.786357300723694</v>
      </c>
      <c r="O3791">
        <f t="shared" si="1115"/>
        <v>65.521662904982179</v>
      </c>
      <c r="P3791" s="3">
        <f t="shared" si="1116"/>
        <v>-65.521662904982179</v>
      </c>
      <c r="Q3791" s="3">
        <f t="shared" si="1117"/>
        <v>135.21364269927631</v>
      </c>
      <c r="R3791">
        <f t="shared" si="1118"/>
        <v>-44.786357300723694</v>
      </c>
      <c r="S3791">
        <f t="shared" si="1119"/>
        <v>1486.0245134588702</v>
      </c>
      <c r="T3791">
        <f t="shared" si="1102"/>
        <v>-65.521662904982179</v>
      </c>
    </row>
    <row r="3792" spans="1:20" x14ac:dyDescent="0.25">
      <c r="A3792">
        <f t="shared" si="1103"/>
        <v>9372447.8651519455</v>
      </c>
      <c r="B3792">
        <f t="shared" si="1120"/>
        <v>1491671.4066100139</v>
      </c>
      <c r="C3792" t="str">
        <f t="shared" si="1104"/>
        <v>-0.000371516316606802+0.000370196683171473i</v>
      </c>
      <c r="D3792" t="str">
        <f t="shared" si="1105"/>
        <v>0.668431312034812-1.38110280135623i</v>
      </c>
      <c r="E3792" t="str">
        <f t="shared" si="1106"/>
        <v>-2.20219706786519-2.37925581801514i</v>
      </c>
      <c r="F3792" t="str">
        <f t="shared" si="1107"/>
        <v>1.60807678981226-1.54700248160699i</v>
      </c>
      <c r="G3792" t="str">
        <f t="shared" si="1108"/>
        <v>0.552620816313193-0.497223339848939i</v>
      </c>
      <c r="H3792" t="str">
        <f t="shared" si="1109"/>
        <v>0.000143348574417996-0.980735111907121i</v>
      </c>
      <c r="I3792" t="str">
        <f t="shared" si="1110"/>
        <v>-0.0102706395380236-0.0106792391765176i</v>
      </c>
      <c r="K3792" t="str">
        <f t="shared" si="1111"/>
        <v>0.000745177829512903-0.000395175833552101i</v>
      </c>
      <c r="L3792" t="str">
        <f t="shared" si="1112"/>
        <v>0.000833333333333333-0.000540505127643492i</v>
      </c>
      <c r="M3792" t="str">
        <f t="shared" si="1113"/>
        <v>0.005-0.000190188435288458i</v>
      </c>
      <c r="N3792">
        <f t="shared" si="1114"/>
        <v>44.898061181896139</v>
      </c>
      <c r="O3792">
        <f t="shared" si="1115"/>
        <v>65.605568392789195</v>
      </c>
      <c r="P3792" s="3">
        <f t="shared" si="1116"/>
        <v>-65.605568392789195</v>
      </c>
      <c r="Q3792" s="3">
        <f t="shared" si="1117"/>
        <v>135.10193881810386</v>
      </c>
      <c r="R3792">
        <f t="shared" si="1118"/>
        <v>-44.898061181896139</v>
      </c>
      <c r="S3792">
        <f t="shared" si="1119"/>
        <v>1491.6714066100139</v>
      </c>
      <c r="T3792">
        <f t="shared" si="1102"/>
        <v>-65.605568392789195</v>
      </c>
    </row>
    <row r="3793" spans="1:20" x14ac:dyDescent="0.25">
      <c r="A3793">
        <f t="shared" si="1103"/>
        <v>9408063.1670395229</v>
      </c>
      <c r="B3793">
        <f t="shared" si="1120"/>
        <v>1497339.7579551321</v>
      </c>
      <c r="C3793" t="str">
        <f t="shared" si="1104"/>
        <v>-0.000367227534234981+0.000367351806053462i</v>
      </c>
      <c r="D3793" t="str">
        <f t="shared" si="1105"/>
        <v>0.664344869985659-1.37786010254273i</v>
      </c>
      <c r="E3793" t="str">
        <f t="shared" si="1106"/>
        <v>-2.19446584583229-2.36202776382787i</v>
      </c>
      <c r="F3793" t="str">
        <f t="shared" si="1107"/>
        <v>1.60261740638531-1.54719078996859i</v>
      </c>
      <c r="G3793" t="str">
        <f t="shared" si="1108"/>
        <v>0.550744681451301-0.49741831219247i</v>
      </c>
      <c r="H3793" t="str">
        <f t="shared" si="1109"/>
        <v>0.000142219069555838-0.977021860336426i</v>
      </c>
      <c r="I3793" t="str">
        <f t="shared" si="1110"/>
        <v>-0.0102330102144639-0.0106026861405801i</v>
      </c>
      <c r="K3793" t="str">
        <f t="shared" si="1111"/>
        <v>0.000744936520859914-0.000393710096989581i</v>
      </c>
      <c r="L3793" t="str">
        <f t="shared" si="1112"/>
        <v>0.000833333333333333-0.000538458983506168i</v>
      </c>
      <c r="M3793" t="str">
        <f t="shared" si="1113"/>
        <v>0.005-0.000189468455158855i</v>
      </c>
      <c r="N3793">
        <f t="shared" si="1114"/>
        <v>45.009692963377745</v>
      </c>
      <c r="O3793">
        <f t="shared" si="1115"/>
        <v>65.689525635440376</v>
      </c>
      <c r="P3793" s="3">
        <f t="shared" si="1116"/>
        <v>-65.689525635440376</v>
      </c>
      <c r="Q3793" s="3">
        <f t="shared" si="1117"/>
        <v>134.99030703662226</v>
      </c>
      <c r="R3793">
        <f t="shared" si="1118"/>
        <v>-45.009692963377745</v>
      </c>
      <c r="S3793">
        <f t="shared" si="1119"/>
        <v>1497.339757955132</v>
      </c>
      <c r="T3793">
        <f t="shared" si="1102"/>
        <v>-65.689525635440376</v>
      </c>
    </row>
    <row r="3794" spans="1:20" x14ac:dyDescent="0.25">
      <c r="A3794">
        <f t="shared" si="1103"/>
        <v>9443813.8070742749</v>
      </c>
      <c r="B3794">
        <f t="shared" si="1120"/>
        <v>1503029.6490353616</v>
      </c>
      <c r="C3794" t="str">
        <f t="shared" si="1104"/>
        <v>-0.000362983805038131+0.000364523391537968i</v>
      </c>
      <c r="D3794" t="str">
        <f t="shared" si="1105"/>
        <v>0.66027753946555-1.37461291128911i</v>
      </c>
      <c r="E3794" t="str">
        <f t="shared" si="1106"/>
        <v>-2.18673132930598-2.34489107933873i</v>
      </c>
      <c r="F3794" t="str">
        <f t="shared" si="1107"/>
        <v>1.5971538184136-1.54736014037519i</v>
      </c>
      <c r="G3794" t="str">
        <f t="shared" si="1108"/>
        <v>0.548867101683932-0.497606276460629i</v>
      </c>
      <c r="H3794" t="str">
        <f t="shared" si="1109"/>
        <v>0.000141098785793628-0.97332267202811i</v>
      </c>
      <c r="I3794" t="str">
        <f t="shared" si="1110"/>
        <v>-0.0101953936468721-0.0105265320507354i</v>
      </c>
      <c r="K3794" t="str">
        <f t="shared" si="1111"/>
        <v>0.000744696979444677-0.000392249573974646i</v>
      </c>
      <c r="L3794" t="str">
        <f t="shared" si="1112"/>
        <v>0.000833333333333333-0.000536420585282096i</v>
      </c>
      <c r="M3794" t="str">
        <f t="shared" si="1113"/>
        <v>0.005-0.000188751200596588i</v>
      </c>
      <c r="N3794">
        <f t="shared" si="1114"/>
        <v>45.121251964744346</v>
      </c>
      <c r="O3794">
        <f t="shared" si="1115"/>
        <v>65.773534631460663</v>
      </c>
      <c r="P3794" s="3">
        <f t="shared" si="1116"/>
        <v>-65.773534631460663</v>
      </c>
      <c r="Q3794" s="3">
        <f t="shared" si="1117"/>
        <v>134.87874803525565</v>
      </c>
      <c r="R3794">
        <f t="shared" si="1118"/>
        <v>-45.121251964744346</v>
      </c>
      <c r="S3794">
        <f t="shared" si="1119"/>
        <v>1503.0296490353617</v>
      </c>
      <c r="T3794">
        <f t="shared" si="1102"/>
        <v>-65.773534631460663</v>
      </c>
    </row>
    <row r="3795" spans="1:20" x14ac:dyDescent="0.25">
      <c r="A3795">
        <f t="shared" si="1103"/>
        <v>9479700.2995411567</v>
      </c>
      <c r="B3795">
        <f t="shared" si="1120"/>
        <v>1508741.161701696</v>
      </c>
      <c r="C3795" t="str">
        <f t="shared" si="1104"/>
        <v>-0.000358784711080755+0.000361711408133525i</v>
      </c>
      <c r="D3795" t="str">
        <f t="shared" si="1105"/>
        <v>0.656229302914842-1.37136135156885i</v>
      </c>
      <c r="E3795" t="str">
        <f t="shared" si="1106"/>
        <v>-2.17899371961199-2.32784556618484i</v>
      </c>
      <c r="F3795" t="str">
        <f t="shared" si="1107"/>
        <v>1.5916861784069-1.54751048852303i</v>
      </c>
      <c r="G3795" t="str">
        <f t="shared" si="1108"/>
        <v>0.546988129421564-0.497787219295014i</v>
      </c>
      <c r="H3795" t="str">
        <f t="shared" si="1109"/>
        <v>0.000139987643361009-0.969637493674117i</v>
      </c>
      <c r="I3795" t="str">
        <f t="shared" si="1110"/>
        <v>-0.0101577904603095-0.0104507760885712i</v>
      </c>
      <c r="K3795" t="str">
        <f t="shared" si="1111"/>
        <v>0.000744459192740644-0.000390794248432979i</v>
      </c>
      <c r="L3795" t="str">
        <f t="shared" si="1112"/>
        <v>0.000833333333333333-0.000534389903648234i</v>
      </c>
      <c r="M3795" t="str">
        <f t="shared" si="1113"/>
        <v>0.005-0.000188036661283709i</v>
      </c>
      <c r="N3795">
        <f t="shared" si="1114"/>
        <v>45.232737501668737</v>
      </c>
      <c r="O3795">
        <f t="shared" si="1115"/>
        <v>65.857595378680884</v>
      </c>
      <c r="P3795" s="3">
        <f t="shared" si="1116"/>
        <v>-65.857595378680884</v>
      </c>
      <c r="Q3795" s="3">
        <f t="shared" si="1117"/>
        <v>134.76726249833126</v>
      </c>
      <c r="R3795">
        <f t="shared" si="1118"/>
        <v>-45.232737501668737</v>
      </c>
      <c r="S3795">
        <f t="shared" si="1119"/>
        <v>1508.741161701696</v>
      </c>
      <c r="T3795">
        <f t="shared" si="1102"/>
        <v>-65.857595378680884</v>
      </c>
    </row>
    <row r="3796" spans="1:20" x14ac:dyDescent="0.25">
      <c r="A3796">
        <f t="shared" si="1103"/>
        <v>9515723.160679413</v>
      </c>
      <c r="B3796">
        <f t="shared" si="1120"/>
        <v>1514474.3781161625</v>
      </c>
      <c r="C3796" t="str">
        <f t="shared" si="1104"/>
        <v>-0.000354629837731233+0.000358915823535959i</v>
      </c>
      <c r="D3796" t="str">
        <f t="shared" si="1105"/>
        <v>0.652200141844871-1.36810554673083i</v>
      </c>
      <c r="E3796" t="str">
        <f t="shared" si="1106"/>
        <v>-2.1712532186797-2.31089102497367i</v>
      </c>
      <c r="F3796" t="str">
        <f t="shared" si="1107"/>
        <v>1.58621463933459-1.54764179154759i</v>
      </c>
      <c r="G3796" t="str">
        <f t="shared" si="1108"/>
        <v>0.545107817232628-0.497961127824761i</v>
      </c>
      <c r="H3796" t="str">
        <f t="shared" si="1109"/>
        <v>0.000138885563237142-0.965966272168947i</v>
      </c>
      <c r="I3796" t="str">
        <f t="shared" si="1110"/>
        <v>-0.0101202012847426-0.0103754174311943i</v>
      </c>
      <c r="K3796" t="str">
        <f t="shared" si="1111"/>
        <v>0.000744223148303867-0.000389344104312023i</v>
      </c>
      <c r="L3796" t="str">
        <f t="shared" si="1112"/>
        <v>0.000833333333333333-0.00053236690939254i</v>
      </c>
      <c r="M3796" t="str">
        <f t="shared" si="1113"/>
        <v>0.005-0.000187324826941332i</v>
      </c>
      <c r="N3796">
        <f t="shared" si="1114"/>
        <v>45.344148885966064</v>
      </c>
      <c r="O3796">
        <f t="shared" si="1115"/>
        <v>65.941707874228271</v>
      </c>
      <c r="P3796" s="3">
        <f t="shared" si="1116"/>
        <v>-65.941707874228271</v>
      </c>
      <c r="Q3796" s="3">
        <f t="shared" si="1117"/>
        <v>134.65585111403394</v>
      </c>
      <c r="R3796">
        <f t="shared" si="1118"/>
        <v>-45.344148885966064</v>
      </c>
      <c r="S3796">
        <f t="shared" si="1119"/>
        <v>1514.4743781161626</v>
      </c>
      <c r="T3796">
        <f t="shared" si="1102"/>
        <v>-65.941707874228271</v>
      </c>
    </row>
    <row r="3797" spans="1:20" x14ac:dyDescent="0.25">
      <c r="A3797">
        <f t="shared" si="1103"/>
        <v>9551882.9086899962</v>
      </c>
      <c r="B3797">
        <f t="shared" si="1120"/>
        <v>1520229.380753004</v>
      </c>
      <c r="C3797" t="str">
        <f t="shared" si="1104"/>
        <v>-0.000350518773640498+0.000356136604643311i</v>
      </c>
      <c r="D3797" t="str">
        <f t="shared" si="1105"/>
        <v>0.648190036848348-1.36484561949306i</v>
      </c>
      <c r="E3797" t="str">
        <f t="shared" si="1106"/>
        <v>-2.16351002901773-2.29402725527158i</v>
      </c>
      <c r="F3797" t="str">
        <f t="shared" si="1107"/>
        <v>1.58073935460883-1.54775400802998i</v>
      </c>
      <c r="G3797" t="str">
        <f t="shared" si="1108"/>
        <v>0.543226217837709-0.498127989668767i</v>
      </c>
      <c r="H3797" t="str">
        <f t="shared" si="1109"/>
        <v>0.000137792467142961-0.962308954608894i</v>
      </c>
      <c r="I3797" t="str">
        <f t="shared" si="1110"/>
        <v>-0.0100826267549269-0.010300455251177i</v>
      </c>
      <c r="K3797" t="str">
        <f t="shared" si="1111"/>
        <v>0.00074398883377258-0.000387899125581365i</v>
      </c>
      <c r="L3797" t="str">
        <f t="shared" si="1112"/>
        <v>0.000833333333333333-0.000530351573413568i</v>
      </c>
      <c r="M3797" t="str">
        <f t="shared" si="1113"/>
        <v>0.005-0.00018661568732948i</v>
      </c>
      <c r="N3797">
        <f t="shared" si="1114"/>
        <v>45.455485425645804</v>
      </c>
      <c r="O3797">
        <f t="shared" si="1115"/>
        <v>66.025872114515508</v>
      </c>
      <c r="P3797" s="3">
        <f t="shared" si="1116"/>
        <v>-66.025872114515508</v>
      </c>
      <c r="Q3797" s="3">
        <f t="shared" si="1117"/>
        <v>134.5445145743542</v>
      </c>
      <c r="R3797">
        <f t="shared" si="1118"/>
        <v>-45.455485425645804</v>
      </c>
      <c r="S3797">
        <f t="shared" si="1119"/>
        <v>1520.2293807530041</v>
      </c>
      <c r="T3797">
        <f t="shared" si="1102"/>
        <v>-66.025872114515508</v>
      </c>
    </row>
    <row r="3798" spans="1:20" x14ac:dyDescent="0.25">
      <c r="A3798">
        <f t="shared" si="1103"/>
        <v>9588180.0637430176</v>
      </c>
      <c r="B3798">
        <f t="shared" si="1120"/>
        <v>1526006.2523998655</v>
      </c>
      <c r="C3798" t="str">
        <f t="shared" si="1104"/>
        <v>-0.000346451110720829+0.000353373717570512i</v>
      </c>
      <c r="D3798" t="str">
        <f t="shared" si="1105"/>
        <v>0.644198967609802-1.36158169193658i</v>
      </c>
      <c r="E3798" t="str">
        <f t="shared" si="1106"/>
        <v>-2.15576435368947-2.27725405559293i</v>
      </c>
      <c r="F3798" t="str">
        <f t="shared" si="1107"/>
        <v>1.57526047806756-1.54784709800315i</v>
      </c>
      <c r="G3798" t="str">
        <f t="shared" si="1108"/>
        <v>0.541343384103712-0.498287792937829i</v>
      </c>
      <c r="H3798" t="str">
        <f t="shared" si="1109"/>
        <v>0.000136708277533497-0.958665488291277i</v>
      </c>
      <c r="I3798" t="str">
        <f t="shared" si="1110"/>
        <v>-0.0100450675102891-0.0102258887165044i</v>
      </c>
      <c r="K3798" t="str">
        <f t="shared" si="1111"/>
        <v>0.000743756236866735-0.000386459296233002i</v>
      </c>
      <c r="L3798" t="str">
        <f t="shared" si="1112"/>
        <v>0.000833333333333333-0.000528343866720033i</v>
      </c>
      <c r="M3798" t="str">
        <f t="shared" si="1113"/>
        <v>0.005-0.000185909232246942i</v>
      </c>
      <c r="N3798">
        <f t="shared" si="1114"/>
        <v>45.566746424958012</v>
      </c>
      <c r="O3798">
        <f t="shared" si="1115"/>
        <v>66.110088095230722</v>
      </c>
      <c r="P3798" s="3">
        <f t="shared" si="1116"/>
        <v>-66.110088095230722</v>
      </c>
      <c r="Q3798" s="3">
        <f t="shared" si="1117"/>
        <v>134.43325357504199</v>
      </c>
      <c r="R3798">
        <f t="shared" si="1118"/>
        <v>-45.566746424958012</v>
      </c>
      <c r="S3798">
        <f t="shared" si="1119"/>
        <v>1526.0062523998656</v>
      </c>
      <c r="T3798">
        <f t="shared" si="1102"/>
        <v>-66.110088095230722</v>
      </c>
    </row>
    <row r="3799" spans="1:20" x14ac:dyDescent="0.25">
      <c r="A3799">
        <f t="shared" si="1103"/>
        <v>9624615.1479852423</v>
      </c>
      <c r="B3799">
        <f t="shared" si="1120"/>
        <v>1531805.076158985</v>
      </c>
      <c r="C3799" t="str">
        <f t="shared" si="1104"/>
        <v>-0.000342426444124688+0.000350627127663903i</v>
      </c>
      <c r="D3799" t="str">
        <f t="shared" si="1105"/>
        <v>0.64022691291606-1.35831388549959i</v>
      </c>
      <c r="E3799" t="str">
        <f t="shared" si="1106"/>
        <v>-2.14801639628833-2.26057122338915i</v>
      </c>
      <c r="F3799" t="str">
        <f t="shared" si="1107"/>
        <v>1.56977816395742-1.54792102295771i</v>
      </c>
      <c r="G3799" t="str">
        <f t="shared" si="1108"/>
        <v>0.539459369037998-0.498440526236705i</v>
      </c>
      <c r="H3799" t="str">
        <f t="shared" si="1109"/>
        <v>0.000135632917590288-0.955035820713661i</v>
      </c>
      <c r="I3799" t="str">
        <f t="shared" si="1110"/>
        <v>-0.0100075241948088-0.0101517169905236i</v>
      </c>
      <c r="K3799" t="str">
        <f t="shared" si="1111"/>
        <v>0.000743525345387539-0.000385024600281651i</v>
      </c>
      <c r="L3799" t="str">
        <f t="shared" si="1112"/>
        <v>0.000833333333333333-0.000526343760430396i</v>
      </c>
      <c r="M3799" t="str">
        <f t="shared" si="1113"/>
        <v>0.005-0.000185205451531124i</v>
      </c>
      <c r="N3799">
        <f t="shared" si="1114"/>
        <v>45.677931184445811</v>
      </c>
      <c r="O3799">
        <f t="shared" si="1115"/>
        <v>66.194355811327597</v>
      </c>
      <c r="P3799" s="3">
        <f t="shared" si="1116"/>
        <v>-66.194355811327597</v>
      </c>
      <c r="Q3799" s="3">
        <f t="shared" si="1117"/>
        <v>134.32206881555419</v>
      </c>
      <c r="R3799">
        <f t="shared" si="1118"/>
        <v>-45.677931184445811</v>
      </c>
      <c r="S3799">
        <f t="shared" si="1119"/>
        <v>1531.805076158985</v>
      </c>
      <c r="T3799">
        <f t="shared" si="1102"/>
        <v>-66.194355811327597</v>
      </c>
    </row>
    <row r="3800" spans="1:20" x14ac:dyDescent="0.25">
      <c r="A3800">
        <f t="shared" si="1103"/>
        <v>9661188.6855475865</v>
      </c>
      <c r="B3800">
        <f t="shared" si="1120"/>
        <v>1537625.9354483893</v>
      </c>
      <c r="C3800" t="str">
        <f t="shared" si="1104"/>
        <v>-0.000338444372223685+0.0003478967995156i</v>
      </c>
      <c r="D3800" t="str">
        <f t="shared" si="1105"/>
        <v>0.636273850666704-1.35504232097164i</v>
      </c>
      <c r="E3800" t="str">
        <f t="shared" si="1106"/>
        <v>-2.14026636091307-2.2439785550385i</v>
      </c>
      <c r="F3800" t="str">
        <f t="shared" si="1107"/>
        <v>1.56429256691658-1.54797574584766i</v>
      </c>
      <c r="G3800" t="str">
        <f t="shared" si="1108"/>
        <v>0.53757422578248-0.498586178666083i</v>
      </c>
      <c r="H3800" t="str">
        <f t="shared" si="1109"/>
        <v>0.000134566311213885-0.951419899573096i</v>
      </c>
      <c r="I3800" t="str">
        <f t="shared" si="1110"/>
        <v>-0.00996999745690046-0.0100779392318938i</v>
      </c>
      <c r="K3800" t="str">
        <f t="shared" si="1111"/>
        <v>0.000743296147217028-0.000383595021765078i</v>
      </c>
      <c r="L3800" t="str">
        <f t="shared" si="1112"/>
        <v>0.000833333333333333-0.000524351225772463i</v>
      </c>
      <c r="M3800" t="str">
        <f t="shared" si="1113"/>
        <v>0.005-0.000184504335057904i</v>
      </c>
      <c r="N3800">
        <f t="shared" si="1114"/>
        <v>45.789039000998429</v>
      </c>
      <c r="O3800">
        <f t="shared" si="1115"/>
        <v>66.278675257015109</v>
      </c>
      <c r="P3800" s="3">
        <f t="shared" si="1116"/>
        <v>-66.278675257015109</v>
      </c>
      <c r="Q3800" s="3">
        <f t="shared" si="1117"/>
        <v>134.21096099900157</v>
      </c>
      <c r="R3800">
        <f t="shared" si="1118"/>
        <v>-45.789039000998429</v>
      </c>
      <c r="S3800">
        <f t="shared" si="1119"/>
        <v>1537.6259354483893</v>
      </c>
      <c r="T3800">
        <f t="shared" si="1102"/>
        <v>-66.278675257015109</v>
      </c>
    </row>
    <row r="3801" spans="1:20" x14ac:dyDescent="0.25">
      <c r="A3801">
        <f t="shared" si="1103"/>
        <v>9697901.2025526688</v>
      </c>
      <c r="B3801">
        <f t="shared" si="1120"/>
        <v>1543468.9140030933</v>
      </c>
      <c r="C3801" t="str">
        <f t="shared" si="1104"/>
        <v>-0.000334504496587639+0.000345182696977655i</v>
      </c>
      <c r="D3801" t="str">
        <f t="shared" si="1105"/>
        <v>0.632339757884532-1.35176711848805i</v>
      </c>
      <c r="E3801" t="str">
        <f t="shared" si="1106"/>
        <v>-2.13251445214295-2.22747584583614i</v>
      </c>
      <c r="F3801" t="str">
        <f t="shared" si="1107"/>
        <v>1.55880384195751-1.54801123109583i</v>
      </c>
      <c r="G3801" t="str">
        <f t="shared" si="1108"/>
        <v>0.535688007607689-0.498724739824478i</v>
      </c>
      <c r="H3801" t="str">
        <f t="shared" si="1109"/>
        <v>0.000133508383016436-0.947817672765357i</v>
      </c>
      <c r="I3801" t="str">
        <f t="shared" si="1110"/>
        <v>-0.00993248794929404-0.0100045545945393i</v>
      </c>
      <c r="K3801" t="str">
        <f t="shared" si="1111"/>
        <v>0.000743068630317606-0.000382170544744368i</v>
      </c>
      <c r="L3801" t="str">
        <f t="shared" si="1112"/>
        <v>0.000833333333333333-0.000522366234082946i</v>
      </c>
      <c r="M3801" t="str">
        <f t="shared" si="1113"/>
        <v>0.005-0.000183805872741486i</v>
      </c>
      <c r="N3801">
        <f t="shared" si="1114"/>
        <v>45.900069167902416</v>
      </c>
      <c r="O3801">
        <f t="shared" si="1115"/>
        <v>66.363046425747584</v>
      </c>
      <c r="P3801" s="3">
        <f t="shared" si="1116"/>
        <v>-66.363046425747584</v>
      </c>
      <c r="Q3801" s="3">
        <f t="shared" si="1117"/>
        <v>134.09993083209758</v>
      </c>
      <c r="R3801">
        <f t="shared" si="1118"/>
        <v>-45.900069167902416</v>
      </c>
      <c r="S3801">
        <f t="shared" si="1119"/>
        <v>1543.4689140030932</v>
      </c>
      <c r="T3801">
        <f t="shared" si="1102"/>
        <v>-66.363046425747584</v>
      </c>
    </row>
    <row r="3802" spans="1:20" x14ac:dyDescent="0.25">
      <c r="A3802">
        <f t="shared" si="1103"/>
        <v>9734753.2271223683</v>
      </c>
      <c r="B3802">
        <f t="shared" si="1120"/>
        <v>1549334.0958763051</v>
      </c>
      <c r="C3802" t="str">
        <f t="shared" si="1104"/>
        <v>-0.000330606421963692+0.000342484783176022i</v>
      </c>
      <c r="D3802" t="str">
        <f t="shared" si="1105"/>
        <v>0.62842461072608-1.34848839752442i</v>
      </c>
      <c r="E3802" t="str">
        <f t="shared" si="1106"/>
        <v>-2.12476087501267-2.21106288998437i</v>
      </c>
      <c r="F3802" t="str">
        <f t="shared" si="1107"/>
        <v>1.55331214444954-1.54802744459898i</v>
      </c>
      <c r="G3802" t="str">
        <f t="shared" si="1108"/>
        <v>0.533800767906809-0.498856199810035i</v>
      </c>
      <c r="H3802" t="str">
        <f t="shared" si="1109"/>
        <v>0.000132459058314348-0.944229088384176i</v>
      </c>
      <c r="I3802" t="str">
        <f t="shared" si="1110"/>
        <v>-0.00989499632891548-0.00993156222760164i</v>
      </c>
      <c r="K3802" t="str">
        <f t="shared" si="1111"/>
        <v>0.000742842782731591-0.000380751153304219i</v>
      </c>
      <c r="L3802" t="str">
        <f t="shared" si="1112"/>
        <v>0.000833333333333333-0.000520388756807078i</v>
      </c>
      <c r="M3802" t="str">
        <f t="shared" si="1113"/>
        <v>0.005-0.000183110054534256i</v>
      </c>
      <c r="N3802">
        <f t="shared" si="1114"/>
        <v>46.011020974895644</v>
      </c>
      <c r="O3802">
        <f t="shared" si="1115"/>
        <v>66.447469310215808</v>
      </c>
      <c r="P3802" s="3">
        <f t="shared" si="1116"/>
        <v>-66.447469310215808</v>
      </c>
      <c r="Q3802" s="3">
        <f t="shared" si="1117"/>
        <v>133.98897902510436</v>
      </c>
      <c r="R3802">
        <f t="shared" si="1118"/>
        <v>-46.011020974895644</v>
      </c>
      <c r="S3802">
        <f t="shared" si="1119"/>
        <v>1549.3340958763051</v>
      </c>
      <c r="T3802">
        <f t="shared" si="1102"/>
        <v>-66.447469310215808</v>
      </c>
    </row>
    <row r="3803" spans="1:20" x14ac:dyDescent="0.25">
      <c r="A3803">
        <f t="shared" si="1103"/>
        <v>9771745.2893854342</v>
      </c>
      <c r="B3803">
        <f t="shared" si="1120"/>
        <v>1555221.5654406352</v>
      </c>
      <c r="C3803" t="str">
        <f t="shared" si="1104"/>
        <v>-0.000326749756255568+0.000339803020524447i</v>
      </c>
      <c r="D3803" t="str">
        <f t="shared" si="1105"/>
        <v>0.624528384492051-1.34520627689137i</v>
      </c>
      <c r="E3803" t="str">
        <f t="shared" si="1106"/>
        <v>-2.11700583498754-2.19473948058354i</v>
      </c>
      <c r="F3803" t="str">
        <f t="shared" si="1107"/>
        <v>1.5478176301015-1.54802435373283i</v>
      </c>
      <c r="G3803" t="str">
        <f t="shared" si="1108"/>
        <v>0.53191256018968-0.498980549222252i</v>
      </c>
      <c r="H3803" t="str">
        <f t="shared" si="1109"/>
        <v>0.000131418263121051-0.940654094720499i</v>
      </c>
      <c r="I3803" t="str">
        <f t="shared" si="1110"/>
        <v>-0.00985752325676754-0.00985896127539619i</v>
      </c>
      <c r="K3803" t="str">
        <f t="shared" si="1111"/>
        <v>0.00074261859258079-0.000379336831553258i</v>
      </c>
      <c r="L3803" t="str">
        <f t="shared" si="1112"/>
        <v>0.000833333333333333-0.000518418765498188i</v>
      </c>
      <c r="M3803" t="str">
        <f t="shared" si="1113"/>
        <v>0.005-0.000182416870426635i</v>
      </c>
      <c r="N3803">
        <f t="shared" si="1114"/>
        <v>46.121893708226224</v>
      </c>
      <c r="O3803">
        <f t="shared" si="1115"/>
        <v>66.531943902336238</v>
      </c>
      <c r="P3803" s="3">
        <f t="shared" si="1116"/>
        <v>-66.531943902336238</v>
      </c>
      <c r="Q3803" s="3">
        <f t="shared" si="1117"/>
        <v>133.87810629177378</v>
      </c>
      <c r="R3803">
        <f t="shared" si="1118"/>
        <v>-46.121893708226224</v>
      </c>
      <c r="S3803">
        <f t="shared" si="1119"/>
        <v>1555.2215654406352</v>
      </c>
      <c r="T3803">
        <f t="shared" si="1102"/>
        <v>-66.531943902336238</v>
      </c>
    </row>
    <row r="3804" spans="1:20" x14ac:dyDescent="0.25">
      <c r="A3804">
        <f t="shared" si="1103"/>
        <v>9808877.9214850999</v>
      </c>
      <c r="B3804">
        <f t="shared" si="1120"/>
        <v>1561131.4073893097</v>
      </c>
      <c r="C3804" t="str">
        <f t="shared" si="1104"/>
        <v>-0.000322934110502898+0.000337137370738044i</v>
      </c>
      <c r="D3804" t="str">
        <f t="shared" si="1105"/>
        <v>0.620651053637867-1.34192087472934i</v>
      </c>
      <c r="E3804" t="str">
        <f t="shared" si="1106"/>
        <v>-2.10924953793815-2.17850540962309i</v>
      </c>
      <c r="F3804" t="str">
        <f t="shared" si="1107"/>
        <v>1.54232045494414-1.54800192735666i</v>
      </c>
      <c r="G3804" t="str">
        <f t="shared" si="1108"/>
        <v>0.53002343807678-0.499097779163612i</v>
      </c>
      <c r="H3804" t="str">
        <f t="shared" si="1109"/>
        <v>0.000130385924139815-0.937092640261715i</v>
      </c>
      <c r="I3804" t="str">
        <f t="shared" si="1110"/>
        <v>-0.00982006939780887-0.00978675087736784i</v>
      </c>
      <c r="K3804" t="str">
        <f t="shared" si="1111"/>
        <v>0.000742396048066031-0.000377927563624279i</v>
      </c>
      <c r="L3804" t="str">
        <f t="shared" si="1112"/>
        <v>0.000833333333333333-0.000516456231817281i</v>
      </c>
      <c r="M3804" t="str">
        <f t="shared" si="1113"/>
        <v>0.005-0.000181726310446936i</v>
      </c>
      <c r="N3804">
        <f t="shared" si="1114"/>
        <v>46.232686650702561</v>
      </c>
      <c r="O3804">
        <f t="shared" si="1115"/>
        <v>66.616470193242733</v>
      </c>
      <c r="P3804" s="3">
        <f t="shared" si="1116"/>
        <v>-66.616470193242733</v>
      </c>
      <c r="Q3804" s="3">
        <f t="shared" si="1117"/>
        <v>133.76731334929744</v>
      </c>
      <c r="R3804">
        <f t="shared" si="1118"/>
        <v>-46.232686650702561</v>
      </c>
      <c r="S3804">
        <f t="shared" si="1119"/>
        <v>1561.1314073893097</v>
      </c>
      <c r="T3804">
        <f t="shared" si="1102"/>
        <v>-66.616470193242733</v>
      </c>
    </row>
    <row r="3805" spans="1:20" x14ac:dyDescent="0.25">
      <c r="A3805">
        <f t="shared" si="1103"/>
        <v>9846151.6575867422</v>
      </c>
      <c r="B3805">
        <f t="shared" si="1120"/>
        <v>1567063.7067373891</v>
      </c>
      <c r="C3805" t="str">
        <f t="shared" si="1104"/>
        <v>-0.000319159098860652+0.00033448779484685i</v>
      </c>
      <c r="D3805" t="str">
        <f t="shared" si="1105"/>
        <v>0.616792591784129-1.33863230850367i</v>
      </c>
      <c r="E3805" t="str">
        <f t="shared" si="1106"/>
        <v>-2.10149219011535-2.1623604679731i</v>
      </c>
      <c r="F3805" t="str">
        <f t="shared" si="1107"/>
        <v>1.53682077531256-1.54796013581782i</v>
      </c>
      <c r="G3805" t="str">
        <f t="shared" si="1108"/>
        <v>0.528133455293171-0.499207881241139i</v>
      </c>
      <c r="H3805" t="str">
        <f t="shared" si="1109"/>
        <v>0.000129361968756677-0.933544673690914i</v>
      </c>
      <c r="I3805" t="str">
        <f t="shared" si="1110"/>
        <v>-0.00978263542083413-0.00971493016804964i</v>
      </c>
      <c r="K3805" t="str">
        <f t="shared" si="1111"/>
        <v>0.000742175137466733-0.000376523333674555i</v>
      </c>
      <c r="L3805" t="str">
        <f t="shared" si="1112"/>
        <v>0.000833333333333333-0.000514501127532658i</v>
      </c>
      <c r="M3805" t="str">
        <f t="shared" si="1113"/>
        <v>0.005-0.000181038364661224i</v>
      </c>
      <c r="N3805">
        <f t="shared" si="1114"/>
        <v>46.343399081755962</v>
      </c>
      <c r="O3805">
        <f t="shared" si="1115"/>
        <v>66.70104817327632</v>
      </c>
      <c r="P3805" s="3">
        <f t="shared" si="1116"/>
        <v>-66.70104817327632</v>
      </c>
      <c r="Q3805" s="3">
        <f t="shared" si="1117"/>
        <v>133.65660091824404</v>
      </c>
      <c r="R3805">
        <f t="shared" si="1118"/>
        <v>-46.343399081755962</v>
      </c>
      <c r="S3805">
        <f t="shared" si="1119"/>
        <v>1567.0637067373891</v>
      </c>
      <c r="T3805">
        <f t="shared" si="1102"/>
        <v>-66.70104817327632</v>
      </c>
    </row>
    <row r="3806" spans="1:20" x14ac:dyDescent="0.25">
      <c r="A3806">
        <f t="shared" si="1103"/>
        <v>9883567.033885574</v>
      </c>
      <c r="B3806">
        <f t="shared" si="1120"/>
        <v>1573018.5488229913</v>
      </c>
      <c r="C3806" t="str">
        <f t="shared" si="1104"/>
        <v>-0.00031542433857865+0.00033185425320911i</v>
      </c>
      <c r="D3806" t="str">
        <f t="shared" si="1105"/>
        <v>0.612952971727101-1.33534069499968i</v>
      </c>
      <c r="E3806" t="str">
        <f t="shared" si="1106"/>
        <v>-2.09373399812491-2.14630444537611i</v>
      </c>
      <c r="F3806" t="str">
        <f t="shared" si="1107"/>
        <v>1.53131874782848-1.54789895095585i</v>
      </c>
      <c r="G3806" t="str">
        <f t="shared" si="1108"/>
        <v>0.52624266566242-0.499310847567856i</v>
      </c>
      <c r="H3806" t="str">
        <f t="shared" si="1109"/>
        <v>0.000128346325033426-0.930010143886143i</v>
      </c>
      <c r="I3806" t="str">
        <f t="shared" si="1110"/>
        <v>-0.00974522199835277-0.00964349827702237i</v>
      </c>
      <c r="K3806" t="str">
        <f t="shared" si="1111"/>
        <v>0.000741955849140464-0.000375124125886101i</v>
      </c>
      <c r="L3806" t="str">
        <f t="shared" si="1112"/>
        <v>0.000833333333333333-0.000512553424519483i</v>
      </c>
      <c r="M3806" t="str">
        <f t="shared" si="1113"/>
        <v>0.005-0.000180353023173165i</v>
      </c>
      <c r="N3806">
        <f t="shared" si="1114"/>
        <v>46.454030277497054</v>
      </c>
      <c r="O3806">
        <f t="shared" si="1115"/>
        <v>66.78567783197667</v>
      </c>
      <c r="P3806" s="3">
        <f t="shared" si="1116"/>
        <v>-66.78567783197667</v>
      </c>
      <c r="Q3806" s="3">
        <f t="shared" si="1117"/>
        <v>133.54596972250295</v>
      </c>
      <c r="R3806">
        <f t="shared" si="1118"/>
        <v>-46.454030277497054</v>
      </c>
      <c r="S3806">
        <f t="shared" si="1119"/>
        <v>1573.0185488229913</v>
      </c>
      <c r="T3806">
        <f t="shared" si="1102"/>
        <v>-66.78567783197667</v>
      </c>
    </row>
    <row r="3807" spans="1:20" x14ac:dyDescent="0.25">
      <c r="A3807">
        <f t="shared" si="1103"/>
        <v>9921124.588614339</v>
      </c>
      <c r="B3807">
        <f t="shared" si="1120"/>
        <v>1578996.0193085186</v>
      </c>
      <c r="C3807" t="str">
        <f t="shared" si="1104"/>
        <v>-0.000311729449981203+0.000329236705524432i</v>
      </c>
      <c r="D3807" t="str">
        <f t="shared" si="1105"/>
        <v>0.609132165449221-1.33204615031803i</v>
      </c>
      <c r="E3807" t="str">
        <f t="shared" si="1106"/>
        <v>-2.08597516890214-2.13033713043945i</v>
      </c>
      <c r="F3807" t="str">
        <f t="shared" si="1107"/>
        <v>1.52581452938257-1.54781834610643i</v>
      </c>
      <c r="G3807" t="str">
        <f t="shared" si="1108"/>
        <v>0.52435112310051-0.499406670764162i</v>
      </c>
      <c r="H3807" t="str">
        <f t="shared" si="1109"/>
        <v>0.000127338921700677-0.926488999919645i</v>
      </c>
      <c r="I3807" t="str">
        <f t="shared" si="1110"/>
        <v>-0.00970782980646791-0.00957245432887614i</v>
      </c>
      <c r="K3807" t="str">
        <f t="shared" si="1111"/>
        <v>0.000741738171522492-0.000373729924465941i</v>
      </c>
      <c r="L3807" t="str">
        <f t="shared" si="1112"/>
        <v>0.000833333333333333-0.000510613094759397i</v>
      </c>
      <c r="M3807" t="str">
        <f t="shared" si="1113"/>
        <v>0.005-0.000179670276123895i</v>
      </c>
      <c r="N3807">
        <f t="shared" si="1114"/>
        <v>46.564579510772717</v>
      </c>
      <c r="O3807">
        <f t="shared" si="1115"/>
        <v>66.870359158072745</v>
      </c>
      <c r="P3807" s="3">
        <f t="shared" si="1116"/>
        <v>-66.870359158072745</v>
      </c>
      <c r="Q3807" s="3">
        <f t="shared" si="1117"/>
        <v>133.43542048922728</v>
      </c>
      <c r="R3807">
        <f t="shared" si="1118"/>
        <v>-46.564579510772717</v>
      </c>
      <c r="S3807">
        <f t="shared" si="1119"/>
        <v>1578.9960193085187</v>
      </c>
      <c r="T3807">
        <f t="shared" si="1102"/>
        <v>-66.870359158072745</v>
      </c>
    </row>
    <row r="3808" spans="1:20" x14ac:dyDescent="0.25">
      <c r="A3808">
        <f t="shared" si="1103"/>
        <v>9958824.8620510735</v>
      </c>
      <c r="B3808">
        <f t="shared" si="1120"/>
        <v>1584996.2041818909</v>
      </c>
      <c r="C3808" t="str">
        <f t="shared" si="1104"/>
        <v>-0.00030807405644681+0.000326635110846812i</v>
      </c>
      <c r="D3808" t="str">
        <f t="shared" si="1105"/>
        <v>0.605330144129564-1.32874878987015i</v>
      </c>
      <c r="E3808" t="str">
        <f t="shared" si="1106"/>
        <v>-2.0782159096867-2.11445831062779i</v>
      </c>
      <c r="F3808" t="str">
        <f t="shared" si="1107"/>
        <v>1.52030827711654-1.54771829610509i</v>
      </c>
      <c r="G3808" t="str">
        <f t="shared" si="1108"/>
        <v>0.52245888160971-0.499495343959121i</v>
      </c>
      <c r="H3808" t="str">
        <f t="shared" si="1109"/>
        <v>0.000126339688151023-0.922981191057137i</v>
      </c>
      <c r="I3808" t="str">
        <f t="shared" si="1110"/>
        <v>-0.0096704595247553-0.00950179744317298i</v>
      </c>
      <c r="K3808" t="str">
        <f t="shared" si="1111"/>
        <v>0.000741522093125352-0.000372340713646373i</v>
      </c>
      <c r="L3808" t="str">
        <f t="shared" si="1112"/>
        <v>0.000833333333333333-0.000508680110340105i</v>
      </c>
      <c r="M3808" t="str">
        <f t="shared" si="1113"/>
        <v>0.005-0.000178990113691866i</v>
      </c>
      <c r="N3808">
        <f t="shared" si="1114"/>
        <v>46.675046051230993</v>
      </c>
      <c r="O3808">
        <f t="shared" si="1115"/>
        <v>66.955092139473919</v>
      </c>
      <c r="P3808" s="3">
        <f t="shared" si="1116"/>
        <v>-66.955092139473919</v>
      </c>
      <c r="Q3808" s="3">
        <f t="shared" si="1117"/>
        <v>133.32495394876901</v>
      </c>
      <c r="R3808">
        <f t="shared" si="1118"/>
        <v>-46.675046051230993</v>
      </c>
      <c r="S3808">
        <f t="shared" si="1119"/>
        <v>1584.996204181891</v>
      </c>
      <c r="T3808">
        <f t="shared" si="1102"/>
        <v>-66.955092139473919</v>
      </c>
    </row>
    <row r="3809" spans="1:20" x14ac:dyDescent="0.25">
      <c r="A3809">
        <f t="shared" si="1103"/>
        <v>9996668.3965268675</v>
      </c>
      <c r="B3809">
        <f t="shared" si="1120"/>
        <v>1591019.1897577823</v>
      </c>
      <c r="C3809" t="str">
        <f t="shared" si="1104"/>
        <v>-0.000304457784387986+0.000324049427597435i</v>
      </c>
      <c r="D3809" t="str">
        <f t="shared" si="1105"/>
        <v>0.60154687815431-1.32544872837386i</v>
      </c>
      <c r="E3809" t="str">
        <f t="shared" si="1106"/>
        <v>-2.07045642799693-2.09866777225623i</v>
      </c>
      <c r="F3809" t="str">
        <f t="shared" si="1107"/>
        <v>1.51480014840537-1.54759877729055i</v>
      </c>
      <c r="G3809" t="str">
        <f t="shared" si="1108"/>
        <v>0.520565995272435-0.499576860791665i</v>
      </c>
      <c r="H3809" t="str">
        <f t="shared" si="1109"/>
        <v>0.000125348554432256-0.919486666757052i</v>
      </c>
      <c r="I3809" t="str">
        <f t="shared" si="1110"/>
        <v>-0.009633111836141-0.0094315267344118i</v>
      </c>
      <c r="K3809" t="str">
        <f t="shared" si="1111"/>
        <v>0.000741307602538403-0.000370956477685235i</v>
      </c>
      <c r="L3809" t="str">
        <f t="shared" si="1112"/>
        <v>0.000833333333333333-0.000506754443454977i</v>
      </c>
      <c r="M3809" t="str">
        <f t="shared" si="1113"/>
        <v>0.005-0.000178312526092713i</v>
      </c>
      <c r="N3809">
        <f t="shared" si="1114"/>
        <v>46.785429165378133</v>
      </c>
      <c r="O3809">
        <f t="shared" si="1115"/>
        <v>67.039876763261418</v>
      </c>
      <c r="P3809" s="3">
        <f t="shared" si="1116"/>
        <v>-67.039876763261418</v>
      </c>
      <c r="Q3809" s="3">
        <f t="shared" si="1117"/>
        <v>133.21457083462187</v>
      </c>
      <c r="R3809">
        <f t="shared" si="1118"/>
        <v>-46.785429165378133</v>
      </c>
      <c r="S3809">
        <f t="shared" si="1119"/>
        <v>1591.0191897577822</v>
      </c>
      <c r="T3809">
        <f t="shared" si="1102"/>
        <v>-67.039876763261418</v>
      </c>
    </row>
    <row r="3810" spans="1:20" x14ac:dyDescent="0.25">
      <c r="A3810">
        <f t="shared" si="1103"/>
        <v>10034655.73643367</v>
      </c>
      <c r="B3810">
        <f t="shared" si="1120"/>
        <v>1597065.0626788619</v>
      </c>
      <c r="C3810" t="str">
        <f t="shared" si="1104"/>
        <v>-0.000300880263231174+0.000321479613577374i</v>
      </c>
      <c r="D3810" t="str">
        <f t="shared" si="1105"/>
        <v>0.597782337127222-1.32214607984912i</v>
      </c>
      <c r="E3810" t="str">
        <f t="shared" si="1106"/>
        <v>-2.06269693160455-2.08296530048363i</v>
      </c>
      <c r="F3810" t="str">
        <f t="shared" si="1107"/>
        <v>1.5092903008393-1.54745976750795i</v>
      </c>
      <c r="G3810" t="str">
        <f t="shared" si="1108"/>
        <v>0.518672518245083-0.499651215411698i</v>
      </c>
      <c r="H3810" t="str">
        <f t="shared" si="1109"/>
        <v>0.000124365451240677-0.916005376669819i</v>
      </c>
      <c r="I3810" t="str">
        <f t="shared" si="1110"/>
        <v>-0.00959578742678009-0.00936164131199419i</v>
      </c>
      <c r="K3810" t="str">
        <f t="shared" si="1111"/>
        <v>0.000741094688427398-0.00036957720086615i</v>
      </c>
      <c r="L3810" t="str">
        <f t="shared" si="1112"/>
        <v>0.000833333333333333-0.000504836066402645i</v>
      </c>
      <c r="M3810" t="str">
        <f t="shared" si="1113"/>
        <v>0.005-0.000177637503579113i</v>
      </c>
      <c r="N3810">
        <f t="shared" si="1114"/>
        <v>46.895728116642545</v>
      </c>
      <c r="O3810">
        <f t="shared" si="1115"/>
        <v>67.124713015679433</v>
      </c>
      <c r="P3810" s="3">
        <f t="shared" si="1116"/>
        <v>-67.124713015679433</v>
      </c>
      <c r="Q3810" s="3">
        <f t="shared" si="1117"/>
        <v>133.10427188335746</v>
      </c>
      <c r="R3810">
        <f t="shared" si="1118"/>
        <v>-46.895728116642545</v>
      </c>
      <c r="S3810">
        <f t="shared" si="1119"/>
        <v>1597.065062678862</v>
      </c>
      <c r="T3810">
        <f t="shared" si="1102"/>
        <v>-67.124713015679433</v>
      </c>
    </row>
    <row r="3811" spans="1:20" x14ac:dyDescent="0.25">
      <c r="A3811">
        <f t="shared" si="1103"/>
        <v>10072787.428232118</v>
      </c>
      <c r="B3811">
        <f t="shared" si="1120"/>
        <v>1603133.9099170417</v>
      </c>
      <c r="C3811" t="str">
        <f t="shared" si="1104"/>
        <v>-0.000297341125396741+0.000318925625980091i</v>
      </c>
      <c r="D3811" t="str">
        <f t="shared" si="1105"/>
        <v>0.594036489880086-1.31884095761391i</v>
      </c>
      <c r="E3811" t="str">
        <f t="shared" si="1106"/>
        <v>-2.05493762850903-2.06735067930635i</v>
      </c>
      <c r="F3811" t="str">
        <f t="shared" si="1107"/>
        <v>1.50377889220585-1.54730124611175i</v>
      </c>
      <c r="G3811" t="str">
        <f t="shared" si="1108"/>
        <v>0.516778504751857-0.499718402481129i</v>
      </c>
      <c r="H3811" t="str">
        <f t="shared" si="1109"/>
        <v>0.000123390309914468-0.912537270637114i</v>
      </c>
      <c r="I3811" t="str">
        <f t="shared" si="1110"/>
        <v>-0.00955848698593437-0.00929214028019201i</v>
      </c>
      <c r="K3811" t="str">
        <f t="shared" si="1111"/>
        <v>0.000740883339534035-0.00036820286749879i</v>
      </c>
      <c r="L3811" t="str">
        <f t="shared" si="1112"/>
        <v>0.000833333333333333-0.000502924951586617i</v>
      </c>
      <c r="M3811" t="str">
        <f t="shared" si="1113"/>
        <v>0.005-0.000176965036440638i</v>
      </c>
      <c r="N3811">
        <f t="shared" si="1114"/>
        <v>47.005942165437801</v>
      </c>
      <c r="O3811">
        <f t="shared" si="1115"/>
        <v>67.209600882127177</v>
      </c>
      <c r="P3811" s="3">
        <f t="shared" si="1116"/>
        <v>-67.209600882127177</v>
      </c>
      <c r="Q3811" s="3">
        <f t="shared" si="1117"/>
        <v>132.9940578345622</v>
      </c>
      <c r="R3811">
        <f t="shared" si="1118"/>
        <v>-47.005942165437801</v>
      </c>
      <c r="S3811">
        <f t="shared" si="1119"/>
        <v>1603.1339099170416</v>
      </c>
      <c r="T3811">
        <f t="shared" si="1102"/>
        <v>-67.209600882127177</v>
      </c>
    </row>
    <row r="3812" spans="1:20" x14ac:dyDescent="0.25">
      <c r="A3812">
        <f t="shared" si="1103"/>
        <v>10111064.0204594</v>
      </c>
      <c r="B3812">
        <f t="shared" si="1120"/>
        <v>1609225.8187747265</v>
      </c>
      <c r="C3812" t="str">
        <f t="shared" si="1104"/>
        <v>-0.000293840006279112+0.000316387421403816i</v>
      </c>
      <c r="D3812" t="str">
        <f t="shared" si="1105"/>
        <v>0.590309304483168-1.3155334742803i</v>
      </c>
      <c r="E3812" t="str">
        <f t="shared" si="1106"/>
        <v>-2.04717872691212-2.05182369155248i</v>
      </c>
      <c r="F3812" t="str">
        <f t="shared" si="1107"/>
        <v>1.49826608047186-1.54712319396833i</v>
      </c>
      <c r="G3812" t="str">
        <f t="shared" si="1108"/>
        <v>0.514884009078565-0.499778417174801i</v>
      </c>
      <c r="H3812" t="str">
        <f t="shared" si="1109"/>
        <v>0.000122423062427143-0.909082298691139i</v>
      </c>
      <c r="I3812" t="str">
        <f t="shared" si="1110"/>
        <v>-0.00952121120584992-0.00922302273811727i</v>
      </c>
      <c r="K3812" t="str">
        <f t="shared" si="1111"/>
        <v>0.000740673544675536-0.000366833461919109i</v>
      </c>
      <c r="L3812" t="str">
        <f t="shared" si="1112"/>
        <v>0.000833333333333333-0.000501021071514859i</v>
      </c>
      <c r="M3812" t="str">
        <f t="shared" si="1113"/>
        <v>0.005-0.000176295115003625i</v>
      </c>
      <c r="N3812">
        <f t="shared" si="1114"/>
        <v>47.116070569225514</v>
      </c>
      <c r="O3812">
        <f t="shared" si="1115"/>
        <v>67.294540347149962</v>
      </c>
      <c r="P3812" s="3">
        <f t="shared" si="1116"/>
        <v>-67.294540347149962</v>
      </c>
      <c r="Q3812" s="3">
        <f t="shared" si="1117"/>
        <v>132.88392943077449</v>
      </c>
      <c r="R3812">
        <f t="shared" si="1118"/>
        <v>-47.116070569225514</v>
      </c>
      <c r="S3812">
        <f t="shared" si="1119"/>
        <v>1609.2258187747266</v>
      </c>
      <c r="T3812">
        <f t="shared" si="1102"/>
        <v>-67.294540347149962</v>
      </c>
    </row>
    <row r="3813" spans="1:20" x14ac:dyDescent="0.25">
      <c r="A3813">
        <f t="shared" si="1103"/>
        <v>10149486.063737147</v>
      </c>
      <c r="B3813">
        <f t="shared" si="1120"/>
        <v>1615340.8768860705</v>
      </c>
      <c r="C3813" t="str">
        <f t="shared" si="1104"/>
        <v>-0.000290376544226953+0.000313864955863749i</v>
      </c>
      <c r="D3813" t="str">
        <f t="shared" si="1105"/>
        <v>0.586600748255603-1.31222374175062i</v>
      </c>
      <c r="E3813" t="str">
        <f t="shared" si="1106"/>
        <v>-2.03942043519217-2.0363841188763i</v>
      </c>
      <c r="F3813" t="str">
        <f t="shared" si="1107"/>
        <v>1.49275202376532-1.54692559345842i</v>
      </c>
      <c r="G3813" t="str">
        <f t="shared" si="1108"/>
        <v>0.512989085566413-0.499831255181335i</v>
      </c>
      <c r="H3813" t="str">
        <f t="shared" si="1109"/>
        <v>0.000121463641381078-0.905640411053886i</v>
      </c>
      <c r="I3813" t="str">
        <f t="shared" si="1110"/>
        <v>-0.00948396078163485-0.00915428777969234i</v>
      </c>
      <c r="K3813" t="str">
        <f t="shared" si="1111"/>
        <v>0.000740465292744207-0.000365468968489605i</v>
      </c>
      <c r="L3813" t="str">
        <f t="shared" si="1112"/>
        <v>0.000833333333333333-0.000499124398799423i</v>
      </c>
      <c r="M3813" t="str">
        <f t="shared" si="1113"/>
        <v>0.005-0.000175627729631027i</v>
      </c>
      <c r="N3813">
        <f t="shared" si="1114"/>
        <v>47.226112582581635</v>
      </c>
      <c r="O3813">
        <f t="shared" si="1115"/>
        <v>67.379531394431581</v>
      </c>
      <c r="P3813" s="3">
        <f t="shared" si="1116"/>
        <v>-67.379531394431581</v>
      </c>
      <c r="Q3813" s="3">
        <f t="shared" si="1117"/>
        <v>132.77388741741836</v>
      </c>
      <c r="R3813">
        <f t="shared" si="1118"/>
        <v>-47.226112582581635</v>
      </c>
      <c r="S3813">
        <f t="shared" si="1119"/>
        <v>1615.3408768860704</v>
      </c>
      <c r="T3813">
        <f t="shared" si="1102"/>
        <v>-67.379531394431581</v>
      </c>
    </row>
    <row r="3814" spans="1:20" x14ac:dyDescent="0.25">
      <c r="A3814">
        <f t="shared" si="1103"/>
        <v>10188054.110779349</v>
      </c>
      <c r="B3814">
        <f t="shared" si="1120"/>
        <v>1621479.1722182375</v>
      </c>
      <c r="C3814" t="str">
        <f t="shared" si="1104"/>
        <v>-0.0002869503805235+0.000311358184804114i</v>
      </c>
      <c r="D3814" t="str">
        <f t="shared" si="1105"/>
        <v>0.582910787775838-1.3089118712138i</v>
      </c>
      <c r="E3814" t="str">
        <f t="shared" si="1106"/>
        <v>-2.0316629618786-2.02103174175322i</v>
      </c>
      <c r="F3814" t="str">
        <f t="shared" si="1107"/>
        <v>1.48723688035734-1.54670842847919i</v>
      </c>
      <c r="G3814" t="str">
        <f t="shared" si="1108"/>
        <v>0.511093788605772-0.499876912703888i</v>
      </c>
      <c r="H3814" t="str">
        <f t="shared" si="1109"/>
        <v>0.000120511980001105-0.902211558136424i</v>
      </c>
      <c r="I3814" t="str">
        <f t="shared" si="1110"/>
        <v>-0.00944673641113671-0.00908593449362319i</v>
      </c>
      <c r="K3814" t="str">
        <f t="shared" si="1111"/>
        <v>0.000740258572707004-0.000364109371599534i</v>
      </c>
      <c r="L3814" t="str">
        <f t="shared" si="1112"/>
        <v>0.000833333333333333-0.00049723490615603i</v>
      </c>
      <c r="M3814" t="str">
        <f t="shared" si="1113"/>
        <v>0.005-0.000174962870722282i</v>
      </c>
      <c r="N3814">
        <f t="shared" si="1114"/>
        <v>47.336067457259759</v>
      </c>
      <c r="O3814">
        <f t="shared" si="1115"/>
        <v>67.464574006786094</v>
      </c>
      <c r="P3814" s="3">
        <f t="shared" si="1116"/>
        <v>-67.464574006786094</v>
      </c>
      <c r="Q3814" s="3">
        <f t="shared" si="1117"/>
        <v>132.66393254274024</v>
      </c>
      <c r="R3814">
        <f t="shared" si="1118"/>
        <v>-47.336067457259759</v>
      </c>
      <c r="S3814">
        <f t="shared" si="1119"/>
        <v>1621.4791722182376</v>
      </c>
      <c r="T3814">
        <f t="shared" si="1102"/>
        <v>-67.464574006786094</v>
      </c>
    </row>
    <row r="3815" spans="1:20" x14ac:dyDescent="0.25">
      <c r="A3815">
        <f t="shared" si="1103"/>
        <v>10226768.71640031</v>
      </c>
      <c r="B3815">
        <f t="shared" si="1120"/>
        <v>1627640.793072667</v>
      </c>
      <c r="C3815" t="str">
        <f t="shared" si="1104"/>
        <v>-0.000283561159366941+0.000308867063110075i</v>
      </c>
      <c r="D3815" t="str">
        <f t="shared" si="1105"/>
        <v>0.579239388891989-1.30559797314181i</v>
      </c>
      <c r="E3815" t="str">
        <f t="shared" si="1106"/>
        <v>-2.02390651562628-2.00576633947504i</v>
      </c>
      <c r="F3815" t="str">
        <f t="shared" si="1107"/>
        <v>1.48172080864392-1.54647168444613i</v>
      </c>
      <c r="G3815" t="str">
        <f t="shared" si="1108"/>
        <v>0.509198172629951-0.499915386460819i</v>
      </c>
      <c r="H3815" t="str">
        <f t="shared" si="1109"/>
        <v>0.00011956801212818-0.898795690538165i</v>
      </c>
      <c r="I3815" t="str">
        <f t="shared" si="1110"/>
        <v>-0.00940953879481977-0.00901796196337293i</v>
      </c>
      <c r="K3815" t="str">
        <f t="shared" si="1111"/>
        <v>0.000740053373605105-0.000362754655665163i</v>
      </c>
      <c r="L3815" t="str">
        <f t="shared" si="1112"/>
        <v>0.000833333333333333-0.000495352566403695i</v>
      </c>
      <c r="M3815" t="str">
        <f t="shared" si="1113"/>
        <v>0.005-0.000174300528713172i</v>
      </c>
      <c r="N3815">
        <f t="shared" si="1114"/>
        <v>47.445934442260238</v>
      </c>
      <c r="O3815">
        <f t="shared" si="1115"/>
        <v>67.54966816615017</v>
      </c>
      <c r="P3815" s="3">
        <f t="shared" si="1116"/>
        <v>-67.54966816615017</v>
      </c>
      <c r="Q3815" s="3">
        <f t="shared" si="1117"/>
        <v>132.55406555773976</v>
      </c>
      <c r="R3815">
        <f t="shared" si="1118"/>
        <v>-47.445934442260238</v>
      </c>
      <c r="S3815">
        <f t="shared" si="1119"/>
        <v>1627.6407930726671</v>
      </c>
      <c r="T3815">
        <f t="shared" si="1102"/>
        <v>-67.54966816615017</v>
      </c>
    </row>
    <row r="3816" spans="1:20" x14ac:dyDescent="0.25">
      <c r="A3816">
        <f t="shared" si="1103"/>
        <v>10265630.437522631</v>
      </c>
      <c r="B3816">
        <f t="shared" si="1120"/>
        <v>1633825.8280863431</v>
      </c>
      <c r="C3816" t="str">
        <f t="shared" si="1104"/>
        <v>-0.000280208527850944+0.000306391545119507i</v>
      </c>
      <c r="D3816" t="str">
        <f t="shared" si="1105"/>
        <v>0.575586516732228-1.30228215728634i</v>
      </c>
      <c r="E3816" t="str">
        <f t="shared" si="1106"/>
        <v>-2.01615130518989-1.99058769014564i</v>
      </c>
      <c r="F3816" t="str">
        <f t="shared" si="1107"/>
        <v>1.47620396712783-1.54621534829469i</v>
      </c>
      <c r="G3816" t="str">
        <f t="shared" si="1108"/>
        <v>0.507302292108941-0.49994667368626i</v>
      </c>
      <c r="H3816" t="str">
        <f t="shared" si="1109"/>
        <v>0.000118631672213124-0.895392759046144i</v>
      </c>
      <c r="I3816" t="str">
        <f t="shared" si="1110"/>
        <v>-0.00937236863564252-0.00895036926713794i</v>
      </c>
      <c r="K3816" t="str">
        <f t="shared" si="1111"/>
        <v>0.000739849684553481-0.000361404805129994i</v>
      </c>
      <c r="L3816" t="str">
        <f t="shared" si="1112"/>
        <v>0.000833333333333333-0.00049347735246433i</v>
      </c>
      <c r="M3816" t="str">
        <f t="shared" si="1113"/>
        <v>0.005-0.000173640694075684i</v>
      </c>
      <c r="N3816">
        <f t="shared" si="1114"/>
        <v>47.555712783896496</v>
      </c>
      <c r="O3816">
        <f t="shared" si="1115"/>
        <v>67.634813853575039</v>
      </c>
      <c r="P3816" s="3">
        <f t="shared" si="1116"/>
        <v>-67.634813853575039</v>
      </c>
      <c r="Q3816" s="3">
        <f t="shared" si="1117"/>
        <v>132.4442872161035</v>
      </c>
      <c r="R3816">
        <f t="shared" si="1118"/>
        <v>-47.555712783896496</v>
      </c>
      <c r="S3816">
        <f t="shared" si="1119"/>
        <v>1633.8258280863431</v>
      </c>
      <c r="T3816">
        <f t="shared" si="1102"/>
        <v>-67.634813853575039</v>
      </c>
    </row>
    <row r="3817" spans="1:20" x14ac:dyDescent="0.25">
      <c r="A3817">
        <f t="shared" si="1103"/>
        <v>10304639.833185218</v>
      </c>
      <c r="B3817">
        <f t="shared" si="1120"/>
        <v>1640034.3662330713</v>
      </c>
      <c r="C3817" t="str">
        <f t="shared" si="1104"/>
        <v>-0.000276892135945241+0.000303931584634574i</v>
      </c>
      <c r="D3817" t="str">
        <f t="shared" si="1105"/>
        <v>0.571952135715116-1.29896453267546i</v>
      </c>
      <c r="E3817" t="str">
        <f t="shared" si="1106"/>
        <v>-2.0083975393982-1.975495570677i</v>
      </c>
      <c r="F3817" t="str">
        <f t="shared" si="1107"/>
        <v>1.47068651440036-1.54593940848152i</v>
      </c>
      <c r="G3817" t="str">
        <f t="shared" si="1108"/>
        <v>0.50540620154316-0.499970772130606i</v>
      </c>
      <c r="H3817" t="str">
        <f t="shared" si="1109"/>
        <v>0.000117702895310433-0.892002714634311i</v>
      </c>
      <c r="I3817" t="str">
        <f t="shared" si="1110"/>
        <v>-0.00933522663893443-0.00888315547782513i</v>
      </c>
      <c r="K3817" t="str">
        <f t="shared" si="1111"/>
        <v>0.000739647494740467-0.000360059804464989i</v>
      </c>
      <c r="L3817" t="str">
        <f t="shared" si="1112"/>
        <v>0.000833333333333333-0.000491609237362354i</v>
      </c>
      <c r="M3817" t="str">
        <f t="shared" si="1113"/>
        <v>0.005-0.000172983357317876i</v>
      </c>
      <c r="N3817">
        <f t="shared" si="1114"/>
        <v>47.665401725861841</v>
      </c>
      <c r="O3817">
        <f t="shared" si="1115"/>
        <v>67.720011049219778</v>
      </c>
      <c r="P3817" s="3">
        <f t="shared" si="1116"/>
        <v>-67.720011049219778</v>
      </c>
      <c r="Q3817" s="3">
        <f t="shared" si="1117"/>
        <v>132.33459827413816</v>
      </c>
      <c r="R3817">
        <f t="shared" si="1118"/>
        <v>-47.665401725861841</v>
      </c>
      <c r="S3817">
        <f t="shared" si="1119"/>
        <v>1640.0343662330713</v>
      </c>
      <c r="T3817">
        <f t="shared" si="1102"/>
        <v>-67.720011049219778</v>
      </c>
    </row>
    <row r="3818" spans="1:20" x14ac:dyDescent="0.25">
      <c r="A3818">
        <f t="shared" si="1103"/>
        <v>10343797.464551322</v>
      </c>
      <c r="B3818">
        <f t="shared" si="1120"/>
        <v>1646266.496824757</v>
      </c>
      <c r="C3818" t="str">
        <f t="shared" si="1104"/>
        <v>-0.00027361163647636+0.000301487134933247i</v>
      </c>
      <c r="D3818" t="str">
        <f t="shared" si="1105"/>
        <v>0.568336209559924-1.29564520761057i</v>
      </c>
      <c r="E3818" t="str">
        <f t="shared" si="1106"/>
        <v>-2.00064542712862-1.96048975678573i</v>
      </c>
      <c r="F3818" t="str">
        <f t="shared" si="1107"/>
        <v>1.46516860912318-1.54564385498568i</v>
      </c>
      <c r="G3818" t="str">
        <f t="shared" si="1108"/>
        <v>0.503509955457192-0.499987680060908i</v>
      </c>
      <c r="H3818" t="str">
        <f t="shared" si="1109"/>
        <v>0.000116781617072158-0.888625508462815i</v>
      </c>
      <c r="I3818" t="str">
        <f t="shared" si="1110"/>
        <v>-0.00929811351227391-0.00881631966303147i</v>
      </c>
      <c r="K3818" t="str">
        <f t="shared" si="1111"/>
        <v>0.000739446793427346-0.000358719638168806i</v>
      </c>
      <c r="L3818" t="str">
        <f t="shared" si="1112"/>
        <v>0.000833333333333333-0.000489748194224302i</v>
      </c>
      <c r="M3818" t="str">
        <f t="shared" si="1113"/>
        <v>0.005-0.000172328508983738i</v>
      </c>
      <c r="N3818">
        <f t="shared" si="1114"/>
        <v>47.77500050929973</v>
      </c>
      <c r="O3818">
        <f t="shared" si="1115"/>
        <v>67.805259732342861</v>
      </c>
      <c r="P3818" s="3">
        <f t="shared" si="1116"/>
        <v>-67.805259732342861</v>
      </c>
      <c r="Q3818" s="3">
        <f t="shared" si="1117"/>
        <v>132.22499949070027</v>
      </c>
      <c r="R3818">
        <f t="shared" si="1118"/>
        <v>-47.77500050929973</v>
      </c>
      <c r="S3818">
        <f t="shared" si="1119"/>
        <v>1646.266496824757</v>
      </c>
      <c r="T3818">
        <f t="shared" si="1102"/>
        <v>-67.805259732342861</v>
      </c>
    </row>
    <row r="3819" spans="1:20" x14ac:dyDescent="0.25">
      <c r="A3819">
        <f t="shared" si="1103"/>
        <v>10383103.894916618</v>
      </c>
      <c r="B3819">
        <f t="shared" si="1120"/>
        <v>1652522.3095126911</v>
      </c>
      <c r="C3819" t="str">
        <f t="shared" si="1104"/>
        <v>-0.000270366685108402+0.000299058148780588i</v>
      </c>
      <c r="D3819" t="str">
        <f t="shared" si="1105"/>
        <v>0.564738701296936-1.29232428966343i</v>
      </c>
      <c r="E3819" t="str">
        <f t="shared" si="1106"/>
        <v>-1.99289517728138-1.94557002298976i</v>
      </c>
      <c r="F3819" t="str">
        <f t="shared" si="1107"/>
        <v>1.45965041000996-1.54532867930932i</v>
      </c>
      <c r="G3819" t="str">
        <f t="shared" si="1108"/>
        <v>0.501613608393515-0.499997396261173i</v>
      </c>
      <c r="H3819" t="str">
        <f t="shared" si="1109"/>
        <v>0.000115867773741845-0.885261091877282i</v>
      </c>
      <c r="I3819" t="str">
        <f t="shared" si="1110"/>
        <v>-0.00926102996536456-0.00874986088502372i</v>
      </c>
      <c r="K3819" t="str">
        <f t="shared" si="1111"/>
        <v>0.000739247569947895-0.000357384290767984i</v>
      </c>
      <c r="L3819" t="str">
        <f t="shared" si="1112"/>
        <v>0.000833333333333333-0.000487894196278443i</v>
      </c>
      <c r="M3819" t="str">
        <f t="shared" si="1113"/>
        <v>0.005-0.000171676139653057i</v>
      </c>
      <c r="N3819">
        <f t="shared" si="1114"/>
        <v>47.884508372872688</v>
      </c>
      <c r="O3819">
        <f t="shared" si="1115"/>
        <v>67.890559881296085</v>
      </c>
      <c r="P3819" s="3">
        <f t="shared" si="1116"/>
        <v>-67.890559881296085</v>
      </c>
      <c r="Q3819" s="3">
        <f t="shared" si="1117"/>
        <v>132.11549162712731</v>
      </c>
      <c r="R3819">
        <f t="shared" si="1118"/>
        <v>-47.884508372872688</v>
      </c>
      <c r="S3819">
        <f t="shared" si="1119"/>
        <v>1652.5223095126912</v>
      </c>
      <c r="T3819">
        <f t="shared" si="1102"/>
        <v>-67.890559881296085</v>
      </c>
    </row>
    <row r="3820" spans="1:20" x14ac:dyDescent="0.25">
      <c r="A3820">
        <f t="shared" si="1103"/>
        <v>10422559.6897173</v>
      </c>
      <c r="B3820">
        <f t="shared" si="1120"/>
        <v>1658801.8942888393</v>
      </c>
      <c r="C3820" t="str">
        <f t="shared" si="1104"/>
        <v>-0.000267156940323954+0.00029664457843997i</v>
      </c>
      <c r="D3820" t="str">
        <f t="shared" si="1105"/>
        <v>0.5611595732777-1.28900188567326i</v>
      </c>
      <c r="E3820" t="str">
        <f t="shared" si="1106"/>
        <v>-1.9851469987541-1.93073614260558i</v>
      </c>
      <c r="F3820" t="str">
        <f t="shared" si="1107"/>
        <v>1.45413207580821-1.54499387447832i</v>
      </c>
      <c r="G3820" t="str">
        <f t="shared" si="1108"/>
        <v>0.499717214906226-0.499999920032584i</v>
      </c>
      <c r="H3820" t="str">
        <f t="shared" si="1109"/>
        <v>0.000114961302148557-0.881909416408121i</v>
      </c>
      <c r="I3820" t="str">
        <f t="shared" si="1110"/>
        <v>-0.00922397670991318-0.00868377820072151i</v>
      </c>
      <c r="K3820" t="str">
        <f t="shared" si="1111"/>
        <v>0.000739049813708002-0.000356053746817204i</v>
      </c>
      <c r="L3820" t="str">
        <f t="shared" si="1112"/>
        <v>0.000833333333333333-0.000486047216854398i</v>
      </c>
      <c r="M3820" t="str">
        <f t="shared" si="1113"/>
        <v>0.005-0.00017102623994128i</v>
      </c>
      <c r="N3820">
        <f t="shared" si="1114"/>
        <v>47.993924552834699</v>
      </c>
      <c r="O3820">
        <f t="shared" si="1115"/>
        <v>67.975911473516845</v>
      </c>
      <c r="P3820" s="3">
        <f t="shared" si="1116"/>
        <v>-67.975911473516845</v>
      </c>
      <c r="Q3820" s="3">
        <f t="shared" si="1117"/>
        <v>132.0060754471653</v>
      </c>
      <c r="R3820">
        <f t="shared" si="1118"/>
        <v>-47.993924552834699</v>
      </c>
      <c r="S3820">
        <f t="shared" si="1119"/>
        <v>1658.8018942888393</v>
      </c>
      <c r="T3820">
        <f t="shared" ref="T3820:T3845" si="1121">P3820</f>
        <v>-67.975911473516845</v>
      </c>
    </row>
    <row r="3821" spans="1:20" x14ac:dyDescent="0.25">
      <c r="A3821">
        <f t="shared" ref="A3821:A3845" si="1122">2*PI()*B3821</f>
        <v>10462165.416538225</v>
      </c>
      <c r="B3821">
        <f t="shared" si="1120"/>
        <v>1665105.3414871369</v>
      </c>
      <c r="C3821" t="str">
        <f t="shared" ref="C3821:C3845" si="1123">IMPRODUCT(D3821,E3821,$C$40,,K3821,$C$41)</f>
        <v>-0.000263982063405095+0.000294246375684076i</v>
      </c>
      <c r="D3821" t="str">
        <f t="shared" ref="D3821:D3845" si="1124">IMDIV(IMPRODUCT($C$37,$C$38,COMPLEX(1,A3821/$C$38)),IMSUM(-1*A3821*A3821/$C$39,COMPLEX(0,1*A3821)))</f>
        <v>0.55759878718527-1.28567810174407i</v>
      </c>
      <c r="E3821" t="str">
        <f t="shared" ref="E3821:E3845" si="1125">IMDIV(IMPRODUCT(IMSUM(F3821,G3821),$C$29,H3821),IMSUM(1,I3821))</f>
        <v>-1.97740110041606-1.91598788774584i</v>
      </c>
      <c r="F3821" t="str">
        <f t="shared" ref="F3821:F3845" si="1126">IMDIV(IMPRODUCT($C$14,$C$15,COMPLEX(1,A3821/$C$15)),IMSUM(-1*A3821*A3821/$C$16,COMPLEX(0,A3821)))</f>
        <v>1.44861376528098-1.54463943504254i</v>
      </c>
      <c r="G3821" t="str">
        <f t="shared" ref="G3821:G3845" si="1127">IMDIV(1,COMPLEX(1,A3821*$C$9*$C$10))</f>
        <v>0.497820829554762-0.499995251193619i</v>
      </c>
      <c r="H3821" t="str">
        <f t="shared" ref="H3821:H3845" si="1128">IMDIV($C$3,IMSUM(K3821,COMPLEX(0,$C$28*A3821)))</f>
        <v>0.000114062139700949-0.878570433769807i</v>
      </c>
      <c r="I3821" t="str">
        <f t="shared" ref="I3821:I3845" si="1129">IMPRODUCT(F3821,$C$29,H3821,$C$31)</f>
        <v>-0.00918695445950663-0.00861807066168089i</v>
      </c>
      <c r="K3821" t="str">
        <f t="shared" ref="K3821:K3845" si="1130">IF($C$26&lt;=0,IMDIV(1,IMSUM(IMDIV(1,L3821),1/$C$18)),IMDIV(1,IMSUM(IMDIV(1,L3821),1/$C$18,IMDIV(1,M3821))))</f>
        <v>0.000738853514185204-0.00035472799089944i</v>
      </c>
      <c r="L3821" t="str">
        <f t="shared" ref="L3821:L3845" si="1131">IMSUM($C$21/$C$22,IMDIV(1,COMPLEX(0,$C$20*$C$22*A3821)))</f>
        <v>0.000833333333333333-0.000484207229382741i</v>
      </c>
      <c r="M3821" t="str">
        <f t="shared" ref="M3821:M3845" si="1132">IMSUM($C$25/$C$26,IMDIV(1,COMPLEX(0,$C$24*$C$26*A3821)))</f>
        <v>0.005-0.000170378800499382i</v>
      </c>
      <c r="N3821">
        <f t="shared" ref="N3821:N3845" si="1133">ABS(R3821)</f>
        <v>48.10324828309794</v>
      </c>
      <c r="O3821">
        <f t="shared" ref="O3821:O3845" si="1134">ABS(P3821)</f>
        <v>68.061314485522061</v>
      </c>
      <c r="P3821" s="3">
        <f t="shared" ref="P3821:P3845" si="1135">20*LOG10(IMABS(C3821))</f>
        <v>-68.061314485522061</v>
      </c>
      <c r="Q3821" s="3">
        <f t="shared" ref="Q3821:Q3845" si="1136">IMARGUMENT(C3821)*180/PI()</f>
        <v>131.89675171690206</v>
      </c>
      <c r="R3821">
        <f t="shared" ref="R3821:R3845" si="1137">IF(Q3821&lt;0,Q3821+180,Q3821-180)</f>
        <v>-48.10324828309794</v>
      </c>
      <c r="S3821">
        <f t="shared" ref="S3821:S3845" si="1138">B3821/1000</f>
        <v>1665.1053414871369</v>
      </c>
      <c r="T3821">
        <f t="shared" si="1121"/>
        <v>-68.061314485522061</v>
      </c>
    </row>
    <row r="3822" spans="1:20" x14ac:dyDescent="0.25">
      <c r="A3822">
        <f t="shared" si="1122"/>
        <v>10501921.645121071</v>
      </c>
      <c r="B3822">
        <f t="shared" ref="B3822:B3845" si="1139">B3821*(1+B$42)</f>
        <v>1671432.741784788</v>
      </c>
      <c r="C3822" t="str">
        <f t="shared" si="1123"/>
        <v>-0.000260841718414511+0.000291863491805869i</v>
      </c>
      <c r="D3822" t="str">
        <f t="shared" si="1124"/>
        <v>0.554056304044439-1.28235304324211i</v>
      </c>
      <c r="E3822" t="str">
        <f t="shared" si="1125"/>
        <v>-1.96965769108272-1.9013250293173i</v>
      </c>
      <c r="F3822" t="str">
        <f t="shared" si="1126"/>
        <v>1.44309563718859-1.54426535707584i</v>
      </c>
      <c r="G3822" t="str">
        <f t="shared" si="1127"/>
        <v>0.49592450689763-0.499983390080083i</v>
      </c>
      <c r="H3822" t="str">
        <f t="shared" si="1128"/>
        <v>0.000113170224381416-0.875244095860184i</v>
      </c>
      <c r="I3822" t="str">
        <f t="shared" si="1129"/>
        <v>-0.00914996392948932-0.00855273731408i</v>
      </c>
      <c r="K3822" t="str">
        <f t="shared" si="1130"/>
        <v>0.000738658660928299-0.000353407007626238i</v>
      </c>
      <c r="L3822" t="str">
        <f t="shared" si="1131"/>
        <v>0.000833333333333333-0.000482374207394642i</v>
      </c>
      <c r="M3822" t="str">
        <f t="shared" si="1132"/>
        <v>0.005-0.00016973381201373i</v>
      </c>
      <c r="N3822">
        <f t="shared" si="1133"/>
        <v>48.212478795309181</v>
      </c>
      <c r="O3822">
        <f t="shared" si="1134"/>
        <v>68.146768892900411</v>
      </c>
      <c r="P3822" s="3">
        <f t="shared" si="1135"/>
        <v>-68.146768892900411</v>
      </c>
      <c r="Q3822" s="3">
        <f t="shared" si="1136"/>
        <v>131.78752120469082</v>
      </c>
      <c r="R3822">
        <f t="shared" si="1137"/>
        <v>-48.212478795309181</v>
      </c>
      <c r="S3822">
        <f t="shared" si="1138"/>
        <v>1671.432741784788</v>
      </c>
      <c r="T3822">
        <f t="shared" si="1121"/>
        <v>-68.146768892900411</v>
      </c>
    </row>
    <row r="3823" spans="1:20" x14ac:dyDescent="0.25">
      <c r="A3823">
        <f t="shared" si="1122"/>
        <v>10541828.947372532</v>
      </c>
      <c r="B3823">
        <f t="shared" si="1139"/>
        <v>1677784.1862035701</v>
      </c>
      <c r="C3823" t="str">
        <f t="shared" si="1123"/>
        <v>-0.00025773557217668+0.00028949587762931i</v>
      </c>
      <c r="D3823" t="str">
        <f t="shared" si="1124"/>
        <v>0.550532084231868-1.27902681479336i</v>
      </c>
      <c r="E3823" t="str">
        <f t="shared" si="1125"/>
        <v>-1.96191697949023-1.88674733701916i</v>
      </c>
      <c r="F3823" t="str">
        <f t="shared" si="1126"/>
        <v>1.4375778502704-1.54387163817589i</v>
      </c>
      <c r="G3823" t="str">
        <f t="shared" si="1127"/>
        <v>0.494028301486114-0.499964337545049i</v>
      </c>
      <c r="H3823" t="str">
        <f t="shared" si="1128"/>
        <v>0.000112285494740307-0.871930354759763i</v>
      </c>
      <c r="I3823" t="str">
        <f t="shared" si="1129"/>
        <v>-0.00911300583684092-0.00848777719870647i</v>
      </c>
      <c r="K3823" t="str">
        <f t="shared" si="1130"/>
        <v>0.000738465243556905-0.00035209078163785i</v>
      </c>
      <c r="L3823" t="str">
        <f t="shared" si="1131"/>
        <v>0.000833333333333333-0.00048054812452146i</v>
      </c>
      <c r="M3823" t="str">
        <f t="shared" si="1132"/>
        <v>0.005-0.000169091265205947i</v>
      </c>
      <c r="N3823">
        <f t="shared" si="1133"/>
        <v>48.321615318919328</v>
      </c>
      <c r="O3823">
        <f t="shared" si="1134"/>
        <v>68.232274670306893</v>
      </c>
      <c r="P3823" s="3">
        <f t="shared" si="1135"/>
        <v>-68.232274670306893</v>
      </c>
      <c r="Q3823" s="3">
        <f t="shared" si="1136"/>
        <v>131.67838468108067</v>
      </c>
      <c r="R3823">
        <f t="shared" si="1137"/>
        <v>-48.321615318919328</v>
      </c>
      <c r="S3823">
        <f t="shared" si="1138"/>
        <v>1677.78418620357</v>
      </c>
      <c r="T3823">
        <f t="shared" si="1121"/>
        <v>-68.232274670306893</v>
      </c>
    </row>
    <row r="3824" spans="1:20" x14ac:dyDescent="0.25">
      <c r="A3824">
        <f t="shared" si="1122"/>
        <v>10581887.897372546</v>
      </c>
      <c r="B3824">
        <f t="shared" si="1139"/>
        <v>1684159.7661111436</v>
      </c>
      <c r="C3824" t="str">
        <f t="shared" si="1123"/>
        <v>-0.000254663294259192+0.000287143483520014i</v>
      </c>
      <c r="D3824" t="str">
        <f t="shared" si="1124"/>
        <v>0.547026087486268-1.27569952028129i</v>
      </c>
      <c r="E3824" t="str">
        <f t="shared" si="1125"/>
        <v>-1.95417917426978-1.87225457934177i</v>
      </c>
      <c r="F3824" t="str">
        <f t="shared" si="1126"/>
        <v>1.43206056322647-1.54345827746355i</v>
      </c>
      <c r="G3824" t="str">
        <f t="shared" si="1127"/>
        <v>0.492132267858015-0.499938094958708i</v>
      </c>
      <c r="H3824" t="str">
        <f t="shared" si="1128"/>
        <v>0.000111407889890195-0.868629162731026i</v>
      </c>
      <c r="I3824" t="str">
        <f t="shared" si="1129"/>
        <v>-0.00907608090005333-0.00842318935094578i</v>
      </c>
      <c r="K3824" t="str">
        <f t="shared" si="1130"/>
        <v>0.000738273251761049-0.000350779297603471i</v>
      </c>
      <c r="L3824" t="str">
        <f t="shared" si="1131"/>
        <v>0.000833333333333333-0.000478728954494382i</v>
      </c>
      <c r="M3824" t="str">
        <f t="shared" si="1132"/>
        <v>0.005-0.000168451150832783i</v>
      </c>
      <c r="N3824">
        <f t="shared" si="1133"/>
        <v>48.430657081256783</v>
      </c>
      <c r="O3824">
        <f t="shared" si="1134"/>
        <v>68.317831791456101</v>
      </c>
      <c r="P3824" s="3">
        <f t="shared" si="1135"/>
        <v>-68.317831791456101</v>
      </c>
      <c r="Q3824" s="3">
        <f t="shared" si="1136"/>
        <v>131.56934291874322</v>
      </c>
      <c r="R3824">
        <f t="shared" si="1137"/>
        <v>-48.430657081256783</v>
      </c>
      <c r="S3824">
        <f t="shared" si="1138"/>
        <v>1684.1597661111437</v>
      </c>
      <c r="T3824">
        <f t="shared" si="1121"/>
        <v>-68.317831791456101</v>
      </c>
    </row>
    <row r="3825" spans="1:20" x14ac:dyDescent="0.25">
      <c r="A3825">
        <f t="shared" si="1122"/>
        <v>10622099.071382562</v>
      </c>
      <c r="B3825">
        <f t="shared" si="1139"/>
        <v>1690559.5732223659</v>
      </c>
      <c r="C3825" t="str">
        <f t="shared" si="1123"/>
        <v>-0.000251624556954145+0.000284806259395761i</v>
      </c>
      <c r="D3825" t="str">
        <f t="shared" si="1124"/>
        <v>0.543538272918497-1.2723712628446i</v>
      </c>
      <c r="E3825" t="str">
        <f t="shared" si="1125"/>
        <v>-1.94644448392236-1.8578465235657i</v>
      </c>
      <c r="F3825" t="str">
        <f t="shared" si="1126"/>
        <v>1.42654393469936-1.54302527558221i</v>
      </c>
      <c r="G3825" t="str">
        <f t="shared" si="1127"/>
        <v>0.490236460531358-0.499904664208131i</v>
      </c>
      <c r="H3825" t="str">
        <f t="shared" si="1128"/>
        <v>0.000110537349500224-0.865340472217728i</v>
      </c>
      <c r="I3825" t="str">
        <f t="shared" si="1129"/>
        <v>-0.00903918983900904-0.00835897280077205i</v>
      </c>
      <c r="K3825" t="str">
        <f t="shared" si="1130"/>
        <v>0.000738082675300759-0.000349472540221433i</v>
      </c>
      <c r="L3825" t="str">
        <f t="shared" si="1131"/>
        <v>0.000833333333333333-0.000476916671144034i</v>
      </c>
      <c r="M3825" t="str">
        <f t="shared" si="1132"/>
        <v>0.005-0.000167813459685976i</v>
      </c>
      <c r="N3825">
        <f t="shared" si="1133"/>
        <v>48.539603307602761</v>
      </c>
      <c r="O3825">
        <f t="shared" si="1134"/>
        <v>68.403440229116072</v>
      </c>
      <c r="P3825" s="3">
        <f t="shared" si="1135"/>
        <v>-68.403440229116072</v>
      </c>
      <c r="Q3825" s="3">
        <f t="shared" si="1136"/>
        <v>131.46039669239724</v>
      </c>
      <c r="R3825">
        <f t="shared" si="1137"/>
        <v>-48.539603307602761</v>
      </c>
      <c r="S3825">
        <f t="shared" si="1138"/>
        <v>1690.559573222366</v>
      </c>
      <c r="T3825">
        <f t="shared" si="1121"/>
        <v>-68.403440229116072</v>
      </c>
    </row>
    <row r="3826" spans="1:20" x14ac:dyDescent="0.25">
      <c r="A3826">
        <f t="shared" si="1122"/>
        <v>10662463.047853814</v>
      </c>
      <c r="B3826">
        <f t="shared" si="1139"/>
        <v>1696983.6996006109</v>
      </c>
      <c r="C3826" t="str">
        <f t="shared" si="1123"/>
        <v>-0.000248619035259654+0.000282484154736868i</v>
      </c>
      <c r="D3826" t="str">
        <f t="shared" si="1124"/>
        <v>0.5400685990216-1.26904214487523i</v>
      </c>
      <c r="E3826" t="str">
        <f t="shared" si="1125"/>
        <v>-1.93871311679328-1.84352293576128i</v>
      </c>
      <c r="F3826" t="str">
        <f t="shared" si="1126"/>
        <v>1.4210281232559-1.54257263469674i</v>
      </c>
      <c r="G3826" t="str">
        <f t="shared" si="1127"/>
        <v>0.488340933998153-0.499864047696936i</v>
      </c>
      <c r="H3826" t="str">
        <f t="shared" si="1128"/>
        <v>0.0001096738137905-0.862064235844203i</v>
      </c>
      <c r="I3826" t="str">
        <f t="shared" si="1129"/>
        <v>-0.00900233337485894-0.00829512657274014i</v>
      </c>
      <c r="K3826" t="str">
        <f t="shared" si="1130"/>
        <v>0.000737893504005636-0.000348170494219383i</v>
      </c>
      <c r="L3826" t="str">
        <f t="shared" si="1131"/>
        <v>0.000833333333333333-0.000475111248400115i</v>
      </c>
      <c r="M3826" t="str">
        <f t="shared" si="1132"/>
        <v>0.005-0.000167178182592126i</v>
      </c>
      <c r="N3826">
        <f t="shared" si="1133"/>
        <v>48.648453221265157</v>
      </c>
      <c r="O3826">
        <f t="shared" si="1134"/>
        <v>68.489099955102247</v>
      </c>
      <c r="P3826" s="3">
        <f t="shared" si="1135"/>
        <v>-68.489099955102247</v>
      </c>
      <c r="Q3826" s="3">
        <f t="shared" si="1136"/>
        <v>131.35154677873484</v>
      </c>
      <c r="R3826">
        <f t="shared" si="1137"/>
        <v>-48.648453221265157</v>
      </c>
      <c r="S3826">
        <f t="shared" si="1138"/>
        <v>1696.9836996006109</v>
      </c>
      <c r="T3826">
        <f t="shared" si="1121"/>
        <v>-68.489099955102247</v>
      </c>
    </row>
    <row r="3827" spans="1:20" x14ac:dyDescent="0.25">
      <c r="A3827">
        <f t="shared" si="1122"/>
        <v>10702980.407435659</v>
      </c>
      <c r="B3827">
        <f t="shared" si="1139"/>
        <v>1703432.2376590932</v>
      </c>
      <c r="C3827" t="str">
        <f t="shared" si="1123"/>
        <v>-0.000245646406861457+0.000280177118596404i</v>
      </c>
      <c r="D3827" t="str">
        <f t="shared" si="1124"/>
        <v>0.536617023680896-1.26571226801637i</v>
      </c>
      <c r="E3827" t="str">
        <f t="shared" si="1125"/>
        <v>-1.93098528104676-1.82928358078835i</v>
      </c>
      <c r="F3827" t="str">
        <f t="shared" si="1126"/>
        <v>1.41551328736889-1.54210035849212i</v>
      </c>
      <c r="G3827" t="str">
        <f t="shared" si="1127"/>
        <v>0.486445742718105-0.499816248344865i</v>
      </c>
      <c r="H3827" t="str">
        <f t="shared" si="1128"/>
        <v>0.000108817223526564-0.858800406414684i</v>
      </c>
      <c r="I3827" t="str">
        <f t="shared" si="1129"/>
        <v>-0.00896551222990018-0.00823164968597901i</v>
      </c>
      <c r="K3827" t="str">
        <f t="shared" si="1130"/>
        <v>0.000737705727774448-0.000346873144354472i</v>
      </c>
      <c r="L3827" t="str">
        <f t="shared" si="1131"/>
        <v>0.000833333333333333-0.000473312660291009i</v>
      </c>
      <c r="M3827" t="str">
        <f t="shared" si="1132"/>
        <v>0.005-0.000166545310412558i</v>
      </c>
      <c r="N3827">
        <f t="shared" si="1133"/>
        <v>48.757206043650768</v>
      </c>
      <c r="O3827">
        <f t="shared" si="1134"/>
        <v>68.574810940272229</v>
      </c>
      <c r="P3827" s="3">
        <f t="shared" si="1135"/>
        <v>-68.574810940272229</v>
      </c>
      <c r="Q3827" s="3">
        <f t="shared" si="1136"/>
        <v>131.24279395634923</v>
      </c>
      <c r="R3827">
        <f t="shared" si="1137"/>
        <v>-48.757206043650768</v>
      </c>
      <c r="S3827">
        <f t="shared" si="1138"/>
        <v>1703.4322376590933</v>
      </c>
      <c r="T3827">
        <f t="shared" si="1121"/>
        <v>-68.574810940272229</v>
      </c>
    </row>
    <row r="3828" spans="1:20" x14ac:dyDescent="0.25">
      <c r="A3828">
        <f t="shared" si="1122"/>
        <v>10743651.732983915</v>
      </c>
      <c r="B3828">
        <f t="shared" si="1139"/>
        <v>1709905.2801621978</v>
      </c>
      <c r="C3828" t="str">
        <f t="shared" si="1123"/>
        <v>-0.000242706352114621+0.000277885099610354i</v>
      </c>
      <c r="D3828" t="str">
        <f t="shared" si="1124"/>
        <v>0.533183504183919-1.2623817331607i</v>
      </c>
      <c r="E3828" t="str">
        <f t="shared" si="1125"/>
        <v>-1.92326118464084-1.81512822229659i</v>
      </c>
      <c r="F3828" t="str">
        <f t="shared" si="1126"/>
        <v>1.40999958539904-1.54160845217198i</v>
      </c>
      <c r="G3828" t="str">
        <f t="shared" si="1127"/>
        <v>0.484550941112358-0.499761269587276i</v>
      </c>
      <c r="H3828" t="str">
        <f t="shared" si="1128"/>
        <v>0.000107967520013915-0.855548936912604i</v>
      </c>
      <c r="I3828" t="str">
        <f t="shared" si="1129"/>
        <v>-0.00892872712745494-0.00816854115418775i</v>
      </c>
      <c r="K3828" t="str">
        <f t="shared" si="1130"/>
        <v>0.000737519336574722-0.000345580475413556i</v>
      </c>
      <c r="L3828" t="str">
        <f t="shared" si="1131"/>
        <v>0.000833333333333333-0.000471520880943425i</v>
      </c>
      <c r="M3828" t="str">
        <f t="shared" si="1132"/>
        <v>0.005-0.000165914834043194i</v>
      </c>
      <c r="N3828">
        <f t="shared" si="1133"/>
        <v>48.865860994345496</v>
      </c>
      <c r="O3828">
        <f t="shared" si="1134"/>
        <v>68.660573154519284</v>
      </c>
      <c r="P3828" s="3">
        <f t="shared" si="1135"/>
        <v>-68.660573154519284</v>
      </c>
      <c r="Q3828" s="3">
        <f t="shared" si="1136"/>
        <v>131.1341390056545</v>
      </c>
      <c r="R3828">
        <f t="shared" si="1137"/>
        <v>-48.865860994345496</v>
      </c>
      <c r="S3828">
        <f t="shared" si="1138"/>
        <v>1709.9052801621979</v>
      </c>
      <c r="T3828">
        <f t="shared" si="1121"/>
        <v>-68.660573154519284</v>
      </c>
    </row>
    <row r="3829" spans="1:20" x14ac:dyDescent="0.25">
      <c r="A3829">
        <f t="shared" si="1122"/>
        <v>10784477.609569255</v>
      </c>
      <c r="B3829">
        <f t="shared" si="1139"/>
        <v>1716402.9202268142</v>
      </c>
      <c r="C3829" t="str">
        <f t="shared" si="1123"/>
        <v>-0.000239798554025335+0.000275608046007551i</v>
      </c>
      <c r="D3829" t="str">
        <f t="shared" si="1124"/>
        <v>0.529767997230417-1.25905064044866i</v>
      </c>
      <c r="E3829" t="str">
        <f t="shared" si="1125"/>
        <v>-1.91554103530198-1.80105662272596i</v>
      </c>
      <c r="F3829" t="str">
        <f t="shared" si="1126"/>
        <v>1.40448717557661-1.54109692245669i</v>
      </c>
      <c r="G3829" t="str">
        <f t="shared" si="1127"/>
        <v>0.482656583557287-0.499699115374537i</v>
      </c>
      <c r="H3829" t="str">
        <f t="shared" si="1128"/>
        <v>0.00010712464509259-0.852309780499919i</v>
      </c>
      <c r="I3829" t="str">
        <f t="shared" si="1129"/>
        <v>-0.00889197879174872-0.00810579998563151i</v>
      </c>
      <c r="K3829" t="str">
        <f t="shared" si="1130"/>
        <v>0.000737334320442318-0.000344292472213344i</v>
      </c>
      <c r="L3829" t="str">
        <f t="shared" si="1131"/>
        <v>0.000833333333333333-0.000469735884582012i</v>
      </c>
      <c r="M3829" t="str">
        <f t="shared" si="1132"/>
        <v>0.005-0.000165286744414419i</v>
      </c>
      <c r="N3829">
        <f t="shared" si="1133"/>
        <v>48.974417291186228</v>
      </c>
      <c r="O3829">
        <f t="shared" si="1134"/>
        <v>68.746386566768095</v>
      </c>
      <c r="P3829" s="3">
        <f t="shared" si="1135"/>
        <v>-68.746386566768095</v>
      </c>
      <c r="Q3829" s="3">
        <f t="shared" si="1136"/>
        <v>131.02558270881377</v>
      </c>
      <c r="R3829">
        <f t="shared" si="1137"/>
        <v>-48.974417291186228</v>
      </c>
      <c r="S3829">
        <f t="shared" si="1138"/>
        <v>1716.4029202268143</v>
      </c>
      <c r="T3829">
        <f t="shared" si="1121"/>
        <v>-68.746386566768095</v>
      </c>
    </row>
    <row r="3830" spans="1:20" x14ac:dyDescent="0.25">
      <c r="A3830">
        <f t="shared" si="1122"/>
        <v>10825458.624485618</v>
      </c>
      <c r="B3830">
        <f t="shared" si="1139"/>
        <v>1722925.2513236762</v>
      </c>
      <c r="C3830" t="str">
        <f t="shared" si="1123"/>
        <v>-0.000236922698232835+0.000273345905619585i</v>
      </c>
      <c r="D3830" t="str">
        <f t="shared" si="1124"/>
        <v>0.526370458942215-1.2557190892669i</v>
      </c>
      <c r="E3830" t="str">
        <f t="shared" si="1125"/>
        <v>-1.90782504050013-1.78706854330786i</v>
      </c>
      <c r="F3830" t="str">
        <f t="shared" si="1126"/>
        <v>1.39897621598347-1.54056577758136i</v>
      </c>
      <c r="G3830" t="str">
        <f t="shared" si="1127"/>
        <v>0.480762724378219-0.499629790171334i</v>
      </c>
      <c r="H3830" t="str">
        <f t="shared" si="1128"/>
        <v>0.000106288541131816-0.849082890516428i</v>
      </c>
      <c r="I3830" t="str">
        <f t="shared" si="1129"/>
        <v>-0.00885526794778969-0.00804342518314123i</v>
      </c>
      <c r="K3830" t="str">
        <f t="shared" si="1130"/>
        <v>0.000737150669481041-0.000343009119600611i</v>
      </c>
      <c r="L3830" t="str">
        <f t="shared" si="1131"/>
        <v>0.000833333333333333-0.000467957645529002i</v>
      </c>
      <c r="M3830" t="str">
        <f t="shared" si="1132"/>
        <v>0.005-0.000164661032490954i</v>
      </c>
      <c r="N3830">
        <f t="shared" si="1133"/>
        <v>49.082874150339848</v>
      </c>
      <c r="O3830">
        <f t="shared" si="1134"/>
        <v>68.832251144968467</v>
      </c>
      <c r="P3830" s="3">
        <f t="shared" si="1135"/>
        <v>-68.832251144968467</v>
      </c>
      <c r="Q3830" s="3">
        <f t="shared" si="1136"/>
        <v>130.91712584966015</v>
      </c>
      <c r="R3830">
        <f t="shared" si="1137"/>
        <v>-49.082874150339848</v>
      </c>
      <c r="S3830">
        <f t="shared" si="1138"/>
        <v>1722.9252513236761</v>
      </c>
      <c r="T3830">
        <f t="shared" si="1121"/>
        <v>-68.832251144968467</v>
      </c>
    </row>
    <row r="3831" spans="1:20" x14ac:dyDescent="0.25">
      <c r="A3831">
        <f t="shared" si="1122"/>
        <v>10866595.367258664</v>
      </c>
      <c r="B3831">
        <f t="shared" si="1139"/>
        <v>1729472.3672787063</v>
      </c>
      <c r="C3831" t="str">
        <f t="shared" si="1123"/>
        <v>-0.000234078472991397+0.000271098625890518i</v>
      </c>
      <c r="D3831" t="str">
        <f t="shared" si="1124"/>
        <v>0.522990844873123-1.25238717824685i</v>
      </c>
      <c r="E3831" t="str">
        <f t="shared" si="1125"/>
        <v>-1.90011340742353-1.77316374406633i</v>
      </c>
      <c r="F3831" t="str">
        <f t="shared" si="1126"/>
        <v>1.39346686453484-1.54001502729342i</v>
      </c>
      <c r="G3831" t="str">
        <f t="shared" si="1127"/>
        <v>0.478869417843243-0.499553298955894i</v>
      </c>
      <c r="H3831" t="str">
        <f t="shared" si="1128"/>
        <v>0.000105459151024711-0.845868220479088i</v>
      </c>
      <c r="I3831" t="str">
        <f t="shared" si="1129"/>
        <v>-0.00881859532124748-0.00798141574411292i</v>
      </c>
      <c r="K3831" t="str">
        <f t="shared" si="1130"/>
        <v>0.000736968373862222-0.000341730402452348i</v>
      </c>
      <c r="L3831" t="str">
        <f t="shared" si="1131"/>
        <v>0.000833333333333333-0.000466186138203827i</v>
      </c>
      <c r="M3831" t="str">
        <f t="shared" si="1132"/>
        <v>0.005-0.000164037689271721i</v>
      </c>
      <c r="N3831">
        <f t="shared" si="1133"/>
        <v>49.191230786378867</v>
      </c>
      <c r="O3831">
        <f t="shared" si="1134"/>
        <v>68.918166856090821</v>
      </c>
      <c r="P3831" s="3">
        <f t="shared" si="1135"/>
        <v>-68.918166856090821</v>
      </c>
      <c r="Q3831" s="3">
        <f t="shared" si="1136"/>
        <v>130.80876921362113</v>
      </c>
      <c r="R3831">
        <f t="shared" si="1137"/>
        <v>-49.191230786378867</v>
      </c>
      <c r="S3831">
        <f t="shared" si="1138"/>
        <v>1729.4723672787063</v>
      </c>
      <c r="T3831">
        <f t="shared" si="1121"/>
        <v>-68.918166856090821</v>
      </c>
    </row>
    <row r="3832" spans="1:20" x14ac:dyDescent="0.25">
      <c r="A3832">
        <f t="shared" si="1122"/>
        <v>10907888.429654248</v>
      </c>
      <c r="B3832">
        <f t="shared" si="1139"/>
        <v>1736044.3622743655</v>
      </c>
      <c r="C3832" t="str">
        <f t="shared" si="1123"/>
        <v>-0.000231265569152441+0.000268866153886521i</v>
      </c>
      <c r="D3832" t="str">
        <f t="shared" si="1124"/>
        <v>0.519629110018742-1.2490550052634i</v>
      </c>
      <c r="E3832" t="str">
        <f t="shared" si="1125"/>
        <v>-1.89240634295386-1.75934198381976i</v>
      </c>
      <c r="F3832" t="str">
        <f t="shared" si="1126"/>
        <v>1.3879592789613-1.53944468285007i</v>
      </c>
      <c r="G3832" t="str">
        <f t="shared" si="1127"/>
        <v>0.476976718156982-0.499469647219105i</v>
      </c>
      <c r="H3832" t="str">
        <f t="shared" si="1128"/>
        <v>0.000104636418183049-0.84266572408134i</v>
      </c>
      <c r="I3832" t="str">
        <f t="shared" si="1129"/>
        <v>-0.00878196163833307-0.00791977066050983i</v>
      </c>
      <c r="K3832" t="str">
        <f t="shared" si="1130"/>
        <v>0.000736787423824321-0.000340456305675947i</v>
      </c>
      <c r="L3832" t="str">
        <f t="shared" si="1131"/>
        <v>0.000833333333333333-0.00046442133712276i</v>
      </c>
      <c r="M3832" t="str">
        <f t="shared" si="1132"/>
        <v>0.005-0.00016341670578972i</v>
      </c>
      <c r="N3832">
        <f t="shared" si="1133"/>
        <v>49.299486412361404</v>
      </c>
      <c r="O3832">
        <f t="shared" si="1134"/>
        <v>69.004133666121092</v>
      </c>
      <c r="P3832" s="3">
        <f t="shared" si="1135"/>
        <v>-69.004133666121092</v>
      </c>
      <c r="Q3832" s="3">
        <f t="shared" si="1136"/>
        <v>130.7005135876386</v>
      </c>
      <c r="R3832">
        <f t="shared" si="1137"/>
        <v>-49.299486412361404</v>
      </c>
      <c r="S3832">
        <f t="shared" si="1138"/>
        <v>1736.0443622743655</v>
      </c>
      <c r="T3832">
        <f t="shared" si="1121"/>
        <v>-69.004133666121092</v>
      </c>
    </row>
    <row r="3833" spans="1:20" x14ac:dyDescent="0.25">
      <c r="A3833">
        <f t="shared" si="1122"/>
        <v>10949338.405686935</v>
      </c>
      <c r="B3833">
        <f t="shared" si="1139"/>
        <v>1742641.3308510082</v>
      </c>
      <c r="C3833" t="str">
        <f t="shared" si="1123"/>
        <v>-0.000228483680146739+0.000266648436305327i</v>
      </c>
      <c r="D3833" t="str">
        <f t="shared" si="1124"/>
        <v>0.516285208826247-1.24572266743362i</v>
      </c>
      <c r="E3833" t="str">
        <f t="shared" si="1125"/>
        <v>-1.88470405364125-1.74560302018307i</v>
      </c>
      <c r="F3833" t="str">
        <f t="shared" si="1126"/>
        <v>1.3824536167908-1.53885475701538i</v>
      </c>
      <c r="G3833" t="str">
        <f t="shared" si="1127"/>
        <v>0.475084679454421-0.499378840963562i</v>
      </c>
      <c r="H3833" t="str">
        <f t="shared" si="1128"/>
        <v>0.000103820286532073-0.839475355192436i</v>
      </c>
      <c r="I3833" t="str">
        <f t="shared" si="1129"/>
        <v>-0.00874536762567859-0.00785848891886608i</v>
      </c>
      <c r="K3833" t="str">
        <f t="shared" si="1130"/>
        <v>0.000736607809672506-0.000339186814209349i</v>
      </c>
      <c r="L3833" t="str">
        <f t="shared" si="1131"/>
        <v>0.000833333333333333-0.000462663216898546i</v>
      </c>
      <c r="M3833" t="str">
        <f t="shared" si="1132"/>
        <v>0.005-0.000162798073111895i</v>
      </c>
      <c r="N3833">
        <f t="shared" si="1133"/>
        <v>49.407640239903685</v>
      </c>
      <c r="O3833">
        <f t="shared" si="1134"/>
        <v>69.090151540056723</v>
      </c>
      <c r="P3833" s="3">
        <f t="shared" si="1135"/>
        <v>-69.090151540056723</v>
      </c>
      <c r="Q3833" s="3">
        <f t="shared" si="1136"/>
        <v>130.59235976009631</v>
      </c>
      <c r="R3833">
        <f t="shared" si="1137"/>
        <v>-49.407640239903685</v>
      </c>
      <c r="S3833">
        <f t="shared" si="1138"/>
        <v>1742.6413308510082</v>
      </c>
      <c r="T3833">
        <f t="shared" si="1121"/>
        <v>-69.090151540056723</v>
      </c>
    </row>
    <row r="3834" spans="1:20" x14ac:dyDescent="0.25">
      <c r="A3834">
        <f t="shared" si="1122"/>
        <v>10990945.891628547</v>
      </c>
      <c r="B3834">
        <f t="shared" si="1139"/>
        <v>1749263.3679082422</v>
      </c>
      <c r="C3834" t="str">
        <f t="shared" si="1123"/>
        <v>-0.000225732501966709+0.000264445419485677i</v>
      </c>
      <c r="D3834" t="str">
        <f t="shared" si="1124"/>
        <v>0.512959095204111-1.24239026111578i</v>
      </c>
      <c r="E3834" t="str">
        <f t="shared" si="1125"/>
        <v>-1.87700674567973-1.73194660956996i</v>
      </c>
      <c r="F3834" t="str">
        <f t="shared" si="1126"/>
        <v>1.37695003533058-1.5382452640572i</v>
      </c>
      <c r="G3834" t="str">
        <f t="shared" si="1127"/>
        <v>0.473193355794718-0.499280886702517i</v>
      </c>
      <c r="H3834" t="str">
        <f t="shared" si="1128"/>
        <v>0.000103010700505384-0.83629706785677i</v>
      </c>
      <c r="I3834" t="str">
        <f t="shared" si="1129"/>
        <v>-0.00870881401021777-0.00779756950029098i</v>
      </c>
      <c r="K3834" t="str">
        <f t="shared" si="1130"/>
        <v>0.000736429521778269-0.000337921913021219i</v>
      </c>
      <c r="L3834" t="str">
        <f t="shared" si="1131"/>
        <v>0.000833333333333333-0.000460911752240033i</v>
      </c>
      <c r="M3834" t="str">
        <f t="shared" si="1132"/>
        <v>0.005-0.000162181782339007i</v>
      </c>
      <c r="N3834">
        <f t="shared" si="1133"/>
        <v>49.515691479267076</v>
      </c>
      <c r="O3834">
        <f t="shared" si="1134"/>
        <v>69.176220441901123</v>
      </c>
      <c r="P3834" s="3">
        <f t="shared" si="1135"/>
        <v>-69.176220441901123</v>
      </c>
      <c r="Q3834" s="3">
        <f t="shared" si="1136"/>
        <v>130.48430852073292</v>
      </c>
      <c r="R3834">
        <f t="shared" si="1137"/>
        <v>-49.515691479267076</v>
      </c>
      <c r="S3834">
        <f t="shared" si="1138"/>
        <v>1749.2633679082421</v>
      </c>
      <c r="T3834">
        <f t="shared" si="1121"/>
        <v>-69.176220441901123</v>
      </c>
    </row>
    <row r="3835" spans="1:20" x14ac:dyDescent="0.25">
      <c r="A3835">
        <f t="shared" si="1122"/>
        <v>11032711.486016735</v>
      </c>
      <c r="B3835">
        <f t="shared" si="1139"/>
        <v>1755910.5687062936</v>
      </c>
      <c r="C3835" t="str">
        <f t="shared" si="1123"/>
        <v>-0.000223011733148827+0.00026225704941652i</v>
      </c>
      <c r="D3835" t="str">
        <f t="shared" si="1124"/>
        <v>0.509650722531795-1.23905788190827i</v>
      </c>
      <c r="E3835" t="str">
        <f t="shared" si="1125"/>
        <v>-1.86931462488234-1.71837250719589i</v>
      </c>
      <c r="F3835" t="str">
        <f t="shared" si="1126"/>
        <v>1.37144869164937-1.53761621974375i</v>
      </c>
      <c r="G3835" t="str">
        <f t="shared" si="1127"/>
        <v>0.471302801155045-0.499175791458734i</v>
      </c>
      <c r="H3835" t="str">
        <f t="shared" si="1128"/>
        <v>0.000102207605039865-0.833130816293207i</v>
      </c>
      <c r="I3835" t="str">
        <f t="shared" si="1129"/>
        <v>-0.00867230151906659-0.00773701138047633i</v>
      </c>
      <c r="K3835" t="str">
        <f t="shared" si="1130"/>
        <v>0.000736252550579017-0.000336661587111108i</v>
      </c>
      <c r="L3835" t="str">
        <f t="shared" si="1131"/>
        <v>0.000833333333333333-0.000459166917951818i</v>
      </c>
      <c r="M3835" t="str">
        <f t="shared" si="1132"/>
        <v>0.005-0.000161567824605506i</v>
      </c>
      <c r="N3835">
        <f t="shared" si="1133"/>
        <v>49.623639339428792</v>
      </c>
      <c r="O3835">
        <f t="shared" si="1134"/>
        <v>69.262340334660294</v>
      </c>
      <c r="P3835" s="3">
        <f t="shared" si="1135"/>
        <v>-69.262340334660294</v>
      </c>
      <c r="Q3835" s="3">
        <f t="shared" si="1136"/>
        <v>130.37636066057121</v>
      </c>
      <c r="R3835">
        <f t="shared" si="1137"/>
        <v>-49.623639339428792</v>
      </c>
      <c r="S3835">
        <f t="shared" si="1138"/>
        <v>1755.9105687062936</v>
      </c>
      <c r="T3835">
        <f t="shared" si="1121"/>
        <v>-69.262340334660294</v>
      </c>
    </row>
    <row r="3836" spans="1:20" x14ac:dyDescent="0.25">
      <c r="A3836">
        <f t="shared" si="1122"/>
        <v>11074635.7896636</v>
      </c>
      <c r="B3836">
        <f t="shared" si="1139"/>
        <v>1762583.0288673777</v>
      </c>
      <c r="C3836" t="str">
        <f t="shared" si="1123"/>
        <v>-0.000220321074756127+0.000260083271746191i</v>
      </c>
      <c r="D3836" t="str">
        <f t="shared" si="1124"/>
        <v>0.50636004366938-1.2357256246488i</v>
      </c>
      <c r="E3836" t="str">
        <f t="shared" si="1125"/>
        <v>-1.86162789665671-1.70488046708117i</v>
      </c>
      <c r="F3836" t="str">
        <f t="shared" si="1126"/>
        <v>1.36594974255949-1.53696764133999i</v>
      </c>
      <c r="G3836" t="str">
        <f t="shared" si="1127"/>
        <v>0.469413069424466-0.499063562763269i</v>
      </c>
      <c r="H3836" t="str">
        <f t="shared" si="1128"/>
        <v>0.000101410945570674-0.829976554894416i</v>
      </c>
      <c r="I3836" t="str">
        <f t="shared" si="1129"/>
        <v>-0.00863583087940444-0.00767681352970427i</v>
      </c>
      <c r="K3836" t="str">
        <f t="shared" si="1130"/>
        <v>0.000736076886577672-0.000335405821509595i</v>
      </c>
      <c r="L3836" t="str">
        <f t="shared" si="1131"/>
        <v>0.000833333333333333-0.000457428688933869i</v>
      </c>
      <c r="M3836" t="str">
        <f t="shared" si="1132"/>
        <v>0.005-0.000160956191079404i</v>
      </c>
      <c r="N3836">
        <f t="shared" si="1133"/>
        <v>49.731483028165201</v>
      </c>
      <c r="O3836">
        <f t="shared" si="1134"/>
        <v>69.348511180338207</v>
      </c>
      <c r="P3836" s="3">
        <f t="shared" si="1135"/>
        <v>-69.348511180338207</v>
      </c>
      <c r="Q3836" s="3">
        <f t="shared" si="1136"/>
        <v>130.2685169718348</v>
      </c>
      <c r="R3836">
        <f t="shared" si="1137"/>
        <v>-49.731483028165201</v>
      </c>
      <c r="S3836">
        <f t="shared" si="1138"/>
        <v>1762.5830288673776</v>
      </c>
      <c r="T3836">
        <f t="shared" si="1121"/>
        <v>-69.348511180338207</v>
      </c>
    </row>
    <row r="3837" spans="1:20" x14ac:dyDescent="0.25">
      <c r="A3837">
        <f t="shared" si="1122"/>
        <v>11116719.405664321</v>
      </c>
      <c r="B3837">
        <f t="shared" si="1139"/>
        <v>1769280.8443770737</v>
      </c>
      <c r="C3837" t="str">
        <f t="shared" si="1123"/>
        <v>-0.000217660230360792+0.000257924031791437i</v>
      </c>
      <c r="D3837" t="str">
        <f t="shared" si="1124"/>
        <v>0.503087010967152-1.2323935834136i</v>
      </c>
      <c r="E3837" t="str">
        <f t="shared" si="1125"/>
        <v>-1.85394676598062-1.69147024205445i</v>
      </c>
      <c r="F3837" t="str">
        <f t="shared" si="1126"/>
        <v>1.36045334459903-1.53629954760376i</v>
      </c>
      <c r="G3837" t="str">
        <f t="shared" si="1127"/>
        <v>0.467524214397813-0.498944208654155i</v>
      </c>
      <c r="H3837" t="str">
        <f t="shared" si="1128"/>
        <v>0.00010062066802629-0.826834238226209i</v>
      </c>
      <c r="I3837" t="str">
        <f t="shared" si="1129"/>
        <v>-0.00859940281835596-0.00761697491285695i</v>
      </c>
      <c r="K3837" t="str">
        <f t="shared" si="1130"/>
        <v>0.000735902520342285-0.000334154601278465i</v>
      </c>
      <c r="L3837" t="str">
        <f t="shared" si="1131"/>
        <v>0.000833333333333333-0.000455697040181179i</v>
      </c>
      <c r="M3837" t="str">
        <f t="shared" si="1132"/>
        <v>0.005-0.000160346872962148i</v>
      </c>
      <c r="N3837">
        <f t="shared" si="1133"/>
        <v>49.83922175213155</v>
      </c>
      <c r="O3837">
        <f t="shared" si="1134"/>
        <v>69.434732939932999</v>
      </c>
      <c r="P3837" s="3">
        <f t="shared" si="1135"/>
        <v>-69.434732939932999</v>
      </c>
      <c r="Q3837" s="3">
        <f t="shared" si="1136"/>
        <v>130.16077824786845</v>
      </c>
      <c r="R3837">
        <f t="shared" si="1137"/>
        <v>-49.83922175213155</v>
      </c>
      <c r="S3837">
        <f t="shared" si="1138"/>
        <v>1769.2808443770737</v>
      </c>
      <c r="T3837">
        <f t="shared" si="1121"/>
        <v>-69.434732939932999</v>
      </c>
    </row>
    <row r="3838" spans="1:20" x14ac:dyDescent="0.25">
      <c r="A3838">
        <f t="shared" si="1122"/>
        <v>11158962.939405847</v>
      </c>
      <c r="B3838">
        <f t="shared" si="1139"/>
        <v>1776004.1115857067</v>
      </c>
      <c r="C3838" t="str">
        <f t="shared" si="1123"/>
        <v>-0.000215028906026862+0.000255779274546334i</v>
      </c>
      <c r="D3838" t="str">
        <f t="shared" si="1124"/>
        <v>0.499831576275142-1.22906185151681i</v>
      </c>
      <c r="E3838" t="str">
        <f t="shared" si="1125"/>
        <v>-1.84627143737768-1.67814158375666i</v>
      </c>
      <c r="F3838" t="str">
        <f t="shared" si="1126"/>
        <v>1.35495965401418-1.5356119587816i</v>
      </c>
      <c r="G3838" t="str">
        <f t="shared" si="1127"/>
        <v>0.465636289769581-0.498817737674995i</v>
      </c>
      <c r="H3838" t="str">
        <f t="shared" si="1128"/>
        <v>0.0000998367188236066-0.823703821026879i</v>
      </c>
      <c r="I3838" t="str">
        <f t="shared" si="1129"/>
        <v>-0.00856301806287302-0.00755749448942817i</v>
      </c>
      <c r="K3838" t="str">
        <f t="shared" si="1130"/>
        <v>0.000735729442505622-0.000332907911510837i</v>
      </c>
      <c r="L3838" t="str">
        <f t="shared" si="1131"/>
        <v>0.000833333333333333-0.000453971946783404i</v>
      </c>
      <c r="M3838" t="str">
        <f t="shared" si="1132"/>
        <v>0.005-0.000159739861488492i</v>
      </c>
      <c r="N3838">
        <f t="shared" si="1133"/>
        <v>49.946854716941033</v>
      </c>
      <c r="O3838">
        <f t="shared" si="1134"/>
        <v>69.521005573433158</v>
      </c>
      <c r="P3838" s="3">
        <f t="shared" si="1135"/>
        <v>-69.521005573433158</v>
      </c>
      <c r="Q3838" s="3">
        <f t="shared" si="1136"/>
        <v>130.05314528305897</v>
      </c>
      <c r="R3838">
        <f t="shared" si="1137"/>
        <v>-49.946854716941033</v>
      </c>
      <c r="S3838">
        <f t="shared" si="1138"/>
        <v>1776.0041115857066</v>
      </c>
      <c r="T3838">
        <f t="shared" si="1121"/>
        <v>-69.521005573433158</v>
      </c>
    </row>
    <row r="3839" spans="1:20" x14ac:dyDescent="0.25">
      <c r="A3839">
        <f t="shared" si="1122"/>
        <v>11201366.998575589</v>
      </c>
      <c r="B3839">
        <f t="shared" si="1139"/>
        <v>1782752.9272097324</v>
      </c>
      <c r="C3839" t="str">
        <f t="shared" si="1123"/>
        <v>-0.000212426810293021+0.00025364894469108i</v>
      </c>
      <c r="D3839" t="str">
        <f t="shared" si="1124"/>
        <v>0.496593690952589-1.22573052150993i</v>
      </c>
      <c r="E3839" t="str">
        <f t="shared" si="1125"/>
        <v>-1.83860211489309-1.66489424264516i</v>
      </c>
      <c r="F3839" t="str">
        <f t="shared" si="1126"/>
        <v>1.34946882674152-1.53490489660433i</v>
      </c>
      <c r="G3839" t="str">
        <f t="shared" si="1127"/>
        <v>0.463749349127889-0.498684158873478i</v>
      </c>
      <c r="H3839" t="str">
        <f t="shared" si="1128"/>
        <v>0.0000990590448630908-0.820585258206543i</v>
      </c>
      <c r="I3839" t="str">
        <f t="shared" si="1129"/>
        <v>-0.00852667733961723-0.00749837121353595i</v>
      </c>
      <c r="K3839" t="str">
        <f t="shared" si="1130"/>
        <v>0.000735557643764783-0.000331665737331311i</v>
      </c>
      <c r="L3839" t="str">
        <f t="shared" si="1131"/>
        <v>0.000833333333333333-0.00045225338392449i</v>
      </c>
      <c r="M3839" t="str">
        <f t="shared" si="1132"/>
        <v>0.005-0.000159135147926371i</v>
      </c>
      <c r="N3839">
        <f t="shared" si="1133"/>
        <v>50.054381127244369</v>
      </c>
      <c r="O3839">
        <f t="shared" si="1134"/>
        <v>69.607329039814388</v>
      </c>
      <c r="P3839" s="3">
        <f t="shared" si="1135"/>
        <v>-69.607329039814388</v>
      </c>
      <c r="Q3839" s="3">
        <f t="shared" si="1136"/>
        <v>129.94561887275563</v>
      </c>
      <c r="R3839">
        <f t="shared" si="1137"/>
        <v>-50.054381127244369</v>
      </c>
      <c r="S3839">
        <f t="shared" si="1138"/>
        <v>1782.7529272097324</v>
      </c>
      <c r="T3839">
        <f t="shared" si="1121"/>
        <v>-69.607329039814388</v>
      </c>
    </row>
    <row r="3840" spans="1:20" x14ac:dyDescent="0.25">
      <c r="A3840">
        <f t="shared" si="1122"/>
        <v>11243932.193170177</v>
      </c>
      <c r="B3840">
        <f t="shared" si="1139"/>
        <v>1789527.3883331295</v>
      </c>
      <c r="C3840" t="str">
        <f t="shared" si="1123"/>
        <v>-0.000209853654155493+0.000251532986600706i</v>
      </c>
      <c r="D3840" t="str">
        <f t="shared" si="1124"/>
        <v>0.493373305877387-1.22239968518137i</v>
      </c>
      <c r="E3840" t="str">
        <f t="shared" si="1125"/>
        <v>-1.83093900206968-1.65172796799841i</v>
      </c>
      <c r="F3840" t="str">
        <f t="shared" si="1126"/>
        <v>1.34398101839045-1.53417838428247i</v>
      </c>
      <c r="G3840" t="str">
        <f t="shared" si="1127"/>
        <v>0.461863445948418-0.498543481799803i</v>
      </c>
      <c r="H3840" t="str">
        <f t="shared" si="1128"/>
        <v>0.000098287593523982-0.817478504846486i</v>
      </c>
      <c r="I3840" t="str">
        <f t="shared" si="1129"/>
        <v>-0.00849038137484356-0.00743960403393707i</v>
      </c>
      <c r="K3840" t="str">
        <f t="shared" si="1130"/>
        <v>0.000735387114880797-0.000330428063896119i</v>
      </c>
      <c r="L3840" t="str">
        <f t="shared" si="1131"/>
        <v>0.000833333333333333-0.000450541326882338i</v>
      </c>
      <c r="M3840" t="str">
        <f t="shared" si="1132"/>
        <v>0.005-0.00015853272357678i</v>
      </c>
      <c r="N3840">
        <f t="shared" si="1133"/>
        <v>50.161800186811945</v>
      </c>
      <c r="O3840">
        <f t="shared" si="1134"/>
        <v>69.693703297035853</v>
      </c>
      <c r="P3840" s="3">
        <f t="shared" si="1135"/>
        <v>-69.693703297035853</v>
      </c>
      <c r="Q3840" s="3">
        <f t="shared" si="1136"/>
        <v>129.83819981318806</v>
      </c>
      <c r="R3840">
        <f t="shared" si="1137"/>
        <v>-50.161800186811945</v>
      </c>
      <c r="S3840">
        <f t="shared" si="1138"/>
        <v>1789.5273883331295</v>
      </c>
      <c r="T3840">
        <f t="shared" si="1121"/>
        <v>-69.693703297035853</v>
      </c>
    </row>
    <row r="3841" spans="1:20" x14ac:dyDescent="0.25">
      <c r="A3841">
        <f t="shared" si="1122"/>
        <v>11286659.135504223</v>
      </c>
      <c r="B3841">
        <f t="shared" si="1139"/>
        <v>1796327.5924087954</v>
      </c>
      <c r="C3841" t="str">
        <f t="shared" si="1123"/>
        <v>-0.000207309151051035+0.000249431344353671i</v>
      </c>
      <c r="D3841" t="str">
        <f t="shared" si="1124"/>
        <v>0.490170371455449-1.21906943355618i</v>
      </c>
      <c r="E3841" t="str">
        <f t="shared" si="1125"/>
        <v>-1.82328230192395-1.6386425079208i</v>
      </c>
      <c r="F3841" t="str">
        <f t="shared" si="1126"/>
        <v>1.3384963842257-1.53343244650129i</v>
      </c>
      <c r="G3841" t="str">
        <f t="shared" si="1127"/>
        <v>0.459978633588397-0.498395716505016i</v>
      </c>
      <c r="H3841" t="str">
        <f t="shared" si="1128"/>
        <v>0.0000975223126595553-0.814383516198503i</v>
      </c>
      <c r="I3841" t="str">
        <f t="shared" si="1129"/>
        <v>-0.00845413089428371-0.00738119189404309i</v>
      </c>
      <c r="K3841" t="str">
        <f t="shared" si="1130"/>
        <v>0.000735217846678256-0.000329194876393275i</v>
      </c>
      <c r="L3841" t="str">
        <f t="shared" si="1131"/>
        <v>0.000833333333333333-0.00044883575102843i</v>
      </c>
      <c r="M3841" t="str">
        <f t="shared" si="1132"/>
        <v>0.005-0.00015793257977364i</v>
      </c>
      <c r="N3841">
        <f t="shared" si="1133"/>
        <v>50.269111098615355</v>
      </c>
      <c r="O3841">
        <f t="shared" si="1134"/>
        <v>69.780128302036928</v>
      </c>
      <c r="P3841" s="3">
        <f t="shared" si="1135"/>
        <v>-69.780128302036928</v>
      </c>
      <c r="Q3841" s="3">
        <f t="shared" si="1136"/>
        <v>129.73088890138465</v>
      </c>
      <c r="R3841">
        <f t="shared" si="1137"/>
        <v>-50.269111098615355</v>
      </c>
      <c r="S3841">
        <f t="shared" si="1138"/>
        <v>1796.3275924087955</v>
      </c>
      <c r="T3841">
        <f t="shared" si="1121"/>
        <v>-69.780128302036928</v>
      </c>
    </row>
    <row r="3842" spans="1:20" x14ac:dyDescent="0.25">
      <c r="A3842">
        <f t="shared" si="1122"/>
        <v>11329548.44021914</v>
      </c>
      <c r="B3842">
        <f t="shared" si="1139"/>
        <v>1803153.6372599488</v>
      </c>
      <c r="C3842" t="str">
        <f t="shared" si="1123"/>
        <v>-0.00020479301684003+0.000247343961740307i</v>
      </c>
      <c r="D3842" t="str">
        <f t="shared" si="1124"/>
        <v>0.486984837630027-1.21573985689576i</v>
      </c>
      <c r="E3842" t="str">
        <f t="shared" si="1125"/>
        <v>-1.81563221692226-1.62563760934805i</v>
      </c>
      <c r="F3842" t="str">
        <f t="shared" si="1126"/>
        <v>1.33301507914992-1.53266710941563i</v>
      </c>
      <c r="G3842" t="str">
        <f t="shared" si="1127"/>
        <v>0.458094965280622-0.498240873539263i</v>
      </c>
      <c r="H3842" t="str">
        <f t="shared" si="1128"/>
        <v>0.0000967631505924282-0.811300247684261i</v>
      </c>
      <c r="I3842" t="str">
        <f t="shared" si="1129"/>
        <v>-0.00841792662303046-0.00732313373193801i</v>
      </c>
      <c r="K3842" t="str">
        <f t="shared" si="1130"/>
        <v>0.000735049830044898-0.000327966160042685i</v>
      </c>
      <c r="L3842" t="str">
        <f t="shared" si="1131"/>
        <v>0.000833333333333333-0.000447136631827484i</v>
      </c>
      <c r="M3842" t="str">
        <f t="shared" si="1132"/>
        <v>0.005-0.000157334707883682i</v>
      </c>
      <c r="N3842">
        <f t="shared" si="1133"/>
        <v>50.37631306490394</v>
      </c>
      <c r="O3842">
        <f t="shared" si="1134"/>
        <v>69.866604010734733</v>
      </c>
      <c r="P3842" s="3">
        <f t="shared" si="1135"/>
        <v>-69.866604010734733</v>
      </c>
      <c r="Q3842" s="3">
        <f t="shared" si="1136"/>
        <v>129.62368693509606</v>
      </c>
      <c r="R3842">
        <f t="shared" si="1137"/>
        <v>-50.37631306490394</v>
      </c>
      <c r="S3842">
        <f t="shared" si="1138"/>
        <v>1803.1536372599487</v>
      </c>
      <c r="T3842">
        <f t="shared" si="1121"/>
        <v>-69.866604010734733</v>
      </c>
    </row>
    <row r="3843" spans="1:20" x14ac:dyDescent="0.25">
      <c r="A3843">
        <f t="shared" si="1122"/>
        <v>11372600.724291973</v>
      </c>
      <c r="B3843">
        <f t="shared" si="1139"/>
        <v>1810005.6210815366</v>
      </c>
      <c r="C3843" t="str">
        <f t="shared" si="1123"/>
        <v>-0.000202304969789656+0.000245270782271232i</v>
      </c>
      <c r="D3843" t="str">
        <f t="shared" si="1124"/>
        <v>0.483816653890974-1.2124110446978i</v>
      </c>
      <c r="E3843" t="str">
        <f t="shared" si="1125"/>
        <v>-1.80798894895732-1.61271301805271i</v>
      </c>
      <c r="F3843" t="str">
        <f t="shared" si="1126"/>
        <v>1.32753725768631-1.53188240064459i</v>
      </c>
      <c r="G3843" t="str">
        <f t="shared" si="1127"/>
        <v>0.456212494127496-0.49807896394996i</v>
      </c>
      <c r="H3843" t="str">
        <f t="shared" si="1128"/>
        <v>0.0000960100561099205-0.808228654894636i</v>
      </c>
      <c r="I3843" t="str">
        <f t="shared" si="1129"/>
        <v>-0.00838176928542289-0.00726542848039699i</v>
      </c>
      <c r="K3843" t="str">
        <f t="shared" si="1130"/>
        <v>0.000734883055931227-0.000326741900096304i</v>
      </c>
      <c r="L3843" t="str">
        <f t="shared" si="1131"/>
        <v>0.000833333333333333-0.000445443944837103i</v>
      </c>
      <c r="M3843" t="str">
        <f t="shared" si="1132"/>
        <v>0.005-0.000156739099306318i</v>
      </c>
      <c r="N3843">
        <f t="shared" si="1133"/>
        <v>50.483405287292697</v>
      </c>
      <c r="O3843">
        <f t="shared" si="1134"/>
        <v>69.953130378021001</v>
      </c>
      <c r="P3843" s="3">
        <f t="shared" si="1135"/>
        <v>-69.953130378021001</v>
      </c>
      <c r="Q3843" s="3">
        <f t="shared" si="1136"/>
        <v>129.5165947127073</v>
      </c>
      <c r="R3843">
        <f t="shared" si="1137"/>
        <v>-50.483405287292697</v>
      </c>
      <c r="S3843">
        <f t="shared" si="1138"/>
        <v>1810.0056210815367</v>
      </c>
      <c r="T3843">
        <f t="shared" si="1121"/>
        <v>-69.953130378021001</v>
      </c>
    </row>
    <row r="3844" spans="1:20" x14ac:dyDescent="0.25">
      <c r="A3844">
        <f t="shared" si="1122"/>
        <v>11415816.607044281</v>
      </c>
      <c r="B3844">
        <f t="shared" si="1139"/>
        <v>1816883.6424416464</v>
      </c>
      <c r="C3844" t="str">
        <f t="shared" si="1123"/>
        <v>-0.000199844730557188+0.000243211749185606i</v>
      </c>
      <c r="D3844" t="str">
        <f t="shared" si="1124"/>
        <v>0.480665769283951-1.20908308569625i</v>
      </c>
      <c r="E3844" t="str">
        <f t="shared" si="1125"/>
        <v>-1.80035269932465-1.5998684786502i</v>
      </c>
      <c r="F3844" t="str">
        <f t="shared" si="1126"/>
        <v>1.32206307396145-1.53107834926585i</v>
      </c>
      <c r="G3844" t="str">
        <f t="shared" si="1127"/>
        <v>0.454331273095109-0.497909999279876i</v>
      </c>
      <c r="H3844" t="str">
        <f t="shared" si="1128"/>
        <v>0.0000952629784594689-0.805168693589075i</v>
      </c>
      <c r="I3844" t="str">
        <f t="shared" si="1129"/>
        <v>-0.00834565960493186-0.00720807506690734i</v>
      </c>
      <c r="K3844" t="str">
        <f t="shared" si="1130"/>
        <v>0.000734717515350141-0.000325522081838261i</v>
      </c>
      <c r="L3844" t="str">
        <f t="shared" si="1131"/>
        <v>0.000833333333333333-0.000443757665707416i</v>
      </c>
      <c r="M3844" t="str">
        <f t="shared" si="1132"/>
        <v>0.005-0.000156145745473518i</v>
      </c>
      <c r="N3844">
        <f t="shared" si="1133"/>
        <v>50.590386966839873</v>
      </c>
      <c r="O3844">
        <f t="shared" si="1134"/>
        <v>70.039707357759212</v>
      </c>
      <c r="P3844" s="3">
        <f t="shared" si="1135"/>
        <v>-70.039707357759212</v>
      </c>
      <c r="Q3844" s="3">
        <f t="shared" si="1136"/>
        <v>129.40961303316013</v>
      </c>
      <c r="R3844">
        <f t="shared" si="1137"/>
        <v>-50.590386966839873</v>
      </c>
      <c r="S3844">
        <f t="shared" si="1138"/>
        <v>1816.8836424416463</v>
      </c>
      <c r="T3844">
        <f t="shared" si="1121"/>
        <v>-70.039707357759212</v>
      </c>
    </row>
    <row r="3845" spans="1:20" x14ac:dyDescent="0.25">
      <c r="A3845">
        <f t="shared" si="1122"/>
        <v>11459196.71015105</v>
      </c>
      <c r="B3845">
        <f t="shared" si="1139"/>
        <v>1823787.8002829247</v>
      </c>
      <c r="C3845" t="str">
        <f t="shared" si="1123"/>
        <v>-0.000197412022173357+0.000241166805459285i</v>
      </c>
      <c r="D3845" t="str">
        <f t="shared" si="1124"/>
        <v>0.47753213241958-1.20575606786139i</v>
      </c>
      <c r="E3845" t="str">
        <f t="shared" si="1125"/>
        <v>-1.79272366869925-1.58710373460502i</v>
      </c>
      <c r="F3845" t="str">
        <f t="shared" si="1126"/>
        <v>1.31659268168803-1.53025498580972i</v>
      </c>
      <c r="G3845" t="str">
        <f t="shared" si="1127"/>
        <v>0.45245135500734-0.497733991565135i</v>
      </c>
      <c r="H3845" t="str">
        <f t="shared" si="1128"/>
        <v>0.0000945218673440875-0.802120319694956i</v>
      </c>
      <c r="I3845" t="str">
        <f t="shared" si="1129"/>
        <v>-0.00830959830404589-0.00715107241368999i</v>
      </c>
      <c r="K3845" t="str">
        <f t="shared" si="1130"/>
        <v>0.000734553199376535-0.000324306690584986i</v>
      </c>
      <c r="L3845" t="str">
        <f t="shared" si="1131"/>
        <v>0.000833333333333333-0.000442077770180728i</v>
      </c>
      <c r="M3845" t="str">
        <f t="shared" si="1132"/>
        <v>0.005-0.00015555463784969i</v>
      </c>
      <c r="N3845">
        <f t="shared" si="1133"/>
        <v>50.69725730412992</v>
      </c>
      <c r="O3845">
        <f t="shared" si="1134"/>
        <v>70.126334902782943</v>
      </c>
      <c r="P3845" s="3">
        <f t="shared" si="1135"/>
        <v>-70.126334902782943</v>
      </c>
      <c r="Q3845" s="3">
        <f t="shared" si="1136"/>
        <v>129.30274269587008</v>
      </c>
      <c r="R3845">
        <f t="shared" si="1137"/>
        <v>-50.69725730412992</v>
      </c>
      <c r="S3845">
        <f t="shared" si="1138"/>
        <v>1823.7878002829248</v>
      </c>
      <c r="T3845">
        <f t="shared" si="1121"/>
        <v>-70.126334902782943</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B1:T57"/>
  <sheetViews>
    <sheetView zoomScale="90" zoomScaleNormal="90" workbookViewId="0">
      <selection activeCell="K21" sqref="K21"/>
    </sheetView>
  </sheetViews>
  <sheetFormatPr defaultColWidth="9.140625" defaultRowHeight="14.25" x14ac:dyDescent="0.2"/>
  <cols>
    <col min="1" max="1" width="1.42578125" style="37" customWidth="1"/>
    <col min="2" max="2" width="10" style="37" customWidth="1"/>
    <col min="3" max="3" width="28.42578125" style="37" bestFit="1" customWidth="1"/>
    <col min="4" max="4" width="20.5703125" style="37" bestFit="1" customWidth="1"/>
    <col min="5" max="5" width="12" style="37" customWidth="1"/>
    <col min="6" max="6" width="15.5703125" style="37" customWidth="1"/>
    <col min="7" max="7" width="18.140625" style="37" customWidth="1"/>
    <col min="8" max="8" width="18.42578125" style="37" customWidth="1"/>
    <col min="9" max="9" width="19.42578125" style="37" bestFit="1" customWidth="1"/>
    <col min="10" max="10" width="26" style="37" customWidth="1"/>
    <col min="11" max="11" width="9.5703125" style="54" customWidth="1"/>
    <col min="12" max="12" width="24.85546875" style="54" bestFit="1" customWidth="1"/>
    <col min="13" max="13" width="14.5703125" style="54" bestFit="1" customWidth="1"/>
    <col min="14" max="14" width="6.42578125" style="37" bestFit="1" customWidth="1"/>
    <col min="15" max="15" width="9.140625" style="37"/>
    <col min="16" max="17" width="13.28515625" style="54" customWidth="1"/>
    <col min="18" max="18" width="14.42578125" style="54" customWidth="1"/>
    <col min="19" max="19" width="9.5703125" style="54" customWidth="1"/>
    <col min="20" max="20" width="35.85546875" style="37" bestFit="1" customWidth="1"/>
    <col min="21" max="16384" width="9.140625" style="37"/>
  </cols>
  <sheetData>
    <row r="1" spans="2:20" ht="7.5" customHeight="1" thickBot="1" x14ac:dyDescent="0.25"/>
    <row r="2" spans="2:20" ht="32.25" thickBot="1" x14ac:dyDescent="0.3">
      <c r="B2" s="265" t="s">
        <v>207</v>
      </c>
      <c r="C2" s="340" t="str">
        <f>'Device Calculator'!C3</f>
        <v>TPS546D24A</v>
      </c>
      <c r="D2" s="340"/>
      <c r="E2" s="340"/>
      <c r="F2" s="340"/>
      <c r="G2" s="340"/>
      <c r="H2" s="340"/>
      <c r="I2" s="340"/>
      <c r="J2" s="341"/>
      <c r="L2" s="348" t="s">
        <v>352</v>
      </c>
      <c r="M2" s="349"/>
      <c r="N2" s="350"/>
      <c r="P2" s="333" t="s">
        <v>159</v>
      </c>
      <c r="Q2" s="334"/>
      <c r="R2" s="335"/>
      <c r="T2" s="141" t="s">
        <v>16</v>
      </c>
    </row>
    <row r="3" spans="2:20" ht="16.5" thickBot="1" x14ac:dyDescent="0.3">
      <c r="B3" s="330" t="s">
        <v>206</v>
      </c>
      <c r="C3" s="331"/>
      <c r="D3" s="331"/>
      <c r="E3" s="331"/>
      <c r="F3" s="331"/>
      <c r="G3" s="331"/>
      <c r="H3" s="331"/>
      <c r="I3" s="331"/>
      <c r="J3" s="332"/>
      <c r="L3" s="215" t="s">
        <v>308</v>
      </c>
      <c r="M3" s="216" t="s">
        <v>21</v>
      </c>
      <c r="N3" s="217" t="s">
        <v>210</v>
      </c>
      <c r="P3" s="218" t="s">
        <v>156</v>
      </c>
      <c r="Q3" s="219" t="s">
        <v>157</v>
      </c>
      <c r="R3" s="220" t="s">
        <v>158</v>
      </c>
      <c r="T3" s="31" t="s">
        <v>546</v>
      </c>
    </row>
    <row r="4" spans="2:20" ht="43.5" thickBot="1" x14ac:dyDescent="0.25">
      <c r="B4" s="221" t="s">
        <v>208</v>
      </c>
      <c r="C4" s="221" t="s">
        <v>209</v>
      </c>
      <c r="D4" s="221" t="s">
        <v>552</v>
      </c>
      <c r="E4" s="221" t="s">
        <v>210</v>
      </c>
      <c r="F4" s="278" t="s">
        <v>698</v>
      </c>
      <c r="G4" s="278" t="s">
        <v>696</v>
      </c>
      <c r="H4" s="278" t="s">
        <v>697</v>
      </c>
      <c r="I4" s="221" t="s">
        <v>213</v>
      </c>
      <c r="J4" s="221" t="s">
        <v>683</v>
      </c>
      <c r="L4" s="222" t="s">
        <v>192</v>
      </c>
      <c r="M4" s="223" t="str">
        <f>'Device Calculator'!C3</f>
        <v>TPS546D24A</v>
      </c>
      <c r="N4" s="224"/>
      <c r="P4" s="64">
        <v>0</v>
      </c>
      <c r="Q4" s="225" t="s">
        <v>38</v>
      </c>
      <c r="R4" s="226" t="s">
        <v>38</v>
      </c>
      <c r="T4" s="32" t="s">
        <v>547</v>
      </c>
    </row>
    <row r="5" spans="2:20" ht="15.75" thickBot="1" x14ac:dyDescent="0.25">
      <c r="B5" s="336" t="s">
        <v>215</v>
      </c>
      <c r="C5" s="227" t="s">
        <v>123</v>
      </c>
      <c r="D5" s="209">
        <f>Comp_Code</f>
        <v>10</v>
      </c>
      <c r="E5" s="99"/>
      <c r="F5" s="101">
        <f>IF(AND(D6=550,OR(D5=7,D5=8,D5=9,D5=10,D5=12,D5=13,D5=14,D5=15,D5=17,D5=18,D5=19,D5=20,D5=22,D5=23,D5=24,D5=25)),VLOOKUP(D5,'Resistor References'!I2:J17,2,FALSE),VLOOKUP(D5,'Resistor References'!G2:H35,2,FALSE))</f>
        <v>10</v>
      </c>
      <c r="G5" s="102" t="str">
        <f>'Resistor References'!G3</f>
        <v>SHORT</v>
      </c>
      <c r="H5" s="228" t="str">
        <f>'Resistor References'!G2</f>
        <v>EEPROM</v>
      </c>
      <c r="I5" s="67"/>
      <c r="J5" s="337" t="str">
        <f>IF(AND(D5=G5,D6=G6),"SHORT",IF(AND(H5=D5,H6=D6),"FLOAT","Resistor"))</f>
        <v>Resistor</v>
      </c>
      <c r="L5" s="68" t="s">
        <v>347</v>
      </c>
      <c r="M5" s="108">
        <f>ILOOP_trgt</f>
        <v>13.946342042137921</v>
      </c>
      <c r="N5" s="69"/>
      <c r="P5" s="70">
        <v>1</v>
      </c>
      <c r="Q5" s="71">
        <v>2</v>
      </c>
      <c r="R5" s="72">
        <v>0.5</v>
      </c>
      <c r="T5" s="33" t="s">
        <v>548</v>
      </c>
    </row>
    <row r="6" spans="2:20" ht="15.75" thickBot="1" x14ac:dyDescent="0.25">
      <c r="B6" s="336"/>
      <c r="C6" s="229" t="s">
        <v>36</v>
      </c>
      <c r="D6" s="210">
        <v>650</v>
      </c>
      <c r="E6" s="100" t="s">
        <v>11</v>
      </c>
      <c r="F6" s="104">
        <f>IF(AND(D6=550,OR(D5=7,D5=8,D5=9,D5=10,D5=12, D5=13, D5=14, D5=15, D5=17, D5=18, D5=19, D5=20, D5=22, D5=23, D5=24, D5=25)),"Open",VLOOKUP(D6,'Resistor References'!K3:L10,2,FALSE))</f>
        <v>4</v>
      </c>
      <c r="G6" s="105">
        <v>550</v>
      </c>
      <c r="H6" s="230" t="s">
        <v>38</v>
      </c>
      <c r="I6" s="74">
        <v>450</v>
      </c>
      <c r="J6" s="338"/>
      <c r="L6" s="68" t="s">
        <v>348</v>
      </c>
      <c r="M6" s="108">
        <f>VLOOP_trgt</f>
        <v>11.379799736266333</v>
      </c>
      <c r="N6" s="69"/>
      <c r="P6" s="64">
        <v>2</v>
      </c>
      <c r="Q6" s="75">
        <v>2</v>
      </c>
      <c r="R6" s="76">
        <v>1</v>
      </c>
      <c r="T6" s="34" t="s">
        <v>17</v>
      </c>
    </row>
    <row r="7" spans="2:20" ht="15.75" thickBot="1" x14ac:dyDescent="0.25">
      <c r="B7" s="336" t="s">
        <v>216</v>
      </c>
      <c r="C7" s="227" t="s">
        <v>217</v>
      </c>
      <c r="D7" s="209">
        <v>3</v>
      </c>
      <c r="E7" s="99" t="s">
        <v>218</v>
      </c>
      <c r="F7" s="101">
        <f>VLOOKUP(D7,'Resistor References'!M3:N10,2,FALSE)</f>
        <v>2</v>
      </c>
      <c r="G7" s="102">
        <v>3</v>
      </c>
      <c r="H7" s="228">
        <v>3</v>
      </c>
      <c r="I7" s="67">
        <v>3</v>
      </c>
      <c r="J7" s="337" t="str">
        <f>IF(AND(D7=G7,D8=G8,G9=D9),"SHORT",IF(AND(H7=D7,H8=D8,H9=D9),"FLOAT","Resistor"))</f>
        <v>SHORT</v>
      </c>
      <c r="L7" s="231" t="s">
        <v>351</v>
      </c>
      <c r="M7" s="223">
        <f>Comp_Code</f>
        <v>10</v>
      </c>
      <c r="N7" s="232"/>
      <c r="P7" s="70">
        <v>3</v>
      </c>
      <c r="Q7" s="71">
        <v>2</v>
      </c>
      <c r="R7" s="72">
        <v>2</v>
      </c>
      <c r="T7" s="35" t="s">
        <v>18</v>
      </c>
    </row>
    <row r="8" spans="2:20" ht="15.75" thickBot="1" x14ac:dyDescent="0.25">
      <c r="B8" s="336"/>
      <c r="C8" s="233" t="s">
        <v>219</v>
      </c>
      <c r="D8" s="38" t="s">
        <v>220</v>
      </c>
      <c r="E8" s="234" t="s">
        <v>26</v>
      </c>
      <c r="F8" s="107">
        <f>VLOOKUP(D8,'Resistor References'!O3:P6,2,FALSE)</f>
        <v>0</v>
      </c>
      <c r="G8" s="143" t="str">
        <f>'Resistor References'!O3</f>
        <v>40/52</v>
      </c>
      <c r="H8" s="142" t="str">
        <f>'Resistor References'!O3</f>
        <v>40/52</v>
      </c>
      <c r="I8" s="272" t="s">
        <v>221</v>
      </c>
      <c r="J8" s="339"/>
      <c r="L8" s="231" t="s">
        <v>37</v>
      </c>
      <c r="M8" s="223">
        <f>fsw</f>
        <v>650</v>
      </c>
      <c r="N8" s="232" t="s">
        <v>11</v>
      </c>
      <c r="P8" s="64">
        <v>4</v>
      </c>
      <c r="Q8" s="75">
        <v>2</v>
      </c>
      <c r="R8" s="76">
        <v>4</v>
      </c>
      <c r="T8" s="36" t="s">
        <v>19</v>
      </c>
    </row>
    <row r="9" spans="2:20" ht="15" thickBot="1" x14ac:dyDescent="0.25">
      <c r="B9" s="336"/>
      <c r="C9" s="235" t="s">
        <v>222</v>
      </c>
      <c r="D9" s="211">
        <v>1</v>
      </c>
      <c r="E9" s="236"/>
      <c r="F9" s="268">
        <f>VLOOKUP(D9,'Resistor References'!Q3:R6,2,FALSE)</f>
        <v>0</v>
      </c>
      <c r="G9" s="270">
        <v>1</v>
      </c>
      <c r="H9" s="237">
        <v>2</v>
      </c>
      <c r="I9" s="273" t="s">
        <v>221</v>
      </c>
      <c r="J9" s="339"/>
      <c r="L9" s="231" t="s">
        <v>353</v>
      </c>
      <c r="M9" s="223">
        <f>Phases</f>
        <v>1</v>
      </c>
      <c r="N9" s="232"/>
      <c r="P9" s="70">
        <v>5</v>
      </c>
      <c r="Q9" s="71">
        <v>2</v>
      </c>
      <c r="R9" s="72">
        <v>8</v>
      </c>
    </row>
    <row r="10" spans="2:20" ht="15" thickBot="1" x14ac:dyDescent="0.25">
      <c r="B10" s="336" t="s">
        <v>223</v>
      </c>
      <c r="C10" s="227" t="s">
        <v>224</v>
      </c>
      <c r="D10" s="209" t="s">
        <v>296</v>
      </c>
      <c r="E10" s="99" t="s">
        <v>22</v>
      </c>
      <c r="F10" s="101">
        <f>VLOOKUP(D10,'Resistor References'!S2:T17,2,FALSE)</f>
        <v>9</v>
      </c>
      <c r="G10" s="102" t="s">
        <v>38</v>
      </c>
      <c r="H10" s="238">
        <v>1</v>
      </c>
      <c r="I10" s="67" t="s">
        <v>226</v>
      </c>
      <c r="J10" s="337" t="str">
        <f>IF(AND(D10=G10,D11=G11),"SHORT",IF(AND(H10=D10,H11=D11),"FLOAT","Resistor"))</f>
        <v>Resistor</v>
      </c>
      <c r="L10" s="231" t="s">
        <v>309</v>
      </c>
      <c r="M10" s="223">
        <f>Iphase</f>
        <v>10</v>
      </c>
      <c r="N10" s="232" t="s">
        <v>26</v>
      </c>
      <c r="P10" s="64">
        <v>6</v>
      </c>
      <c r="Q10" s="75">
        <v>3</v>
      </c>
      <c r="R10" s="76">
        <v>0.5</v>
      </c>
    </row>
    <row r="11" spans="2:20" ht="15" thickBot="1" x14ac:dyDescent="0.25">
      <c r="B11" s="336"/>
      <c r="C11" s="233" t="s">
        <v>227</v>
      </c>
      <c r="D11" s="212">
        <v>3.32</v>
      </c>
      <c r="E11" s="234" t="s">
        <v>22</v>
      </c>
      <c r="F11" s="107">
        <f>IF(D10='Resistor References'!S2,'Resistor References'!S2,VLOOKUP(D11,'Resistor References'!X3:Y18,2,FALSE))</f>
        <v>8</v>
      </c>
      <c r="G11" s="143" t="s">
        <v>38</v>
      </c>
      <c r="H11" s="153">
        <v>1</v>
      </c>
      <c r="I11" s="274">
        <v>0.8</v>
      </c>
      <c r="J11" s="339"/>
      <c r="L11" s="231" t="s">
        <v>227</v>
      </c>
      <c r="M11" s="223">
        <f>Vout</f>
        <v>3.3</v>
      </c>
      <c r="N11" s="232" t="s">
        <v>22</v>
      </c>
      <c r="P11" s="70">
        <v>7</v>
      </c>
      <c r="Q11" s="71">
        <v>3</v>
      </c>
      <c r="R11" s="72">
        <v>1</v>
      </c>
    </row>
    <row r="12" spans="2:20" ht="15" thickBot="1" x14ac:dyDescent="0.25">
      <c r="B12" s="336"/>
      <c r="C12" s="229" t="s">
        <v>228</v>
      </c>
      <c r="D12" s="213">
        <f>VLOOKUP(D10,'Resistor References'!S2:U17,3,FALSE)</f>
        <v>0.125</v>
      </c>
      <c r="E12" s="100"/>
      <c r="F12" s="104" t="s">
        <v>221</v>
      </c>
      <c r="G12" s="105" t="s">
        <v>38</v>
      </c>
      <c r="H12" s="239">
        <v>0.5</v>
      </c>
      <c r="I12" s="275">
        <v>0.5</v>
      </c>
      <c r="J12" s="338"/>
      <c r="L12" s="240" t="s">
        <v>228</v>
      </c>
      <c r="M12" s="241">
        <f>VOSL</f>
        <v>0.125</v>
      </c>
      <c r="N12" s="242" t="s">
        <v>22</v>
      </c>
      <c r="P12" s="64">
        <v>8</v>
      </c>
      <c r="Q12" s="75">
        <v>3</v>
      </c>
      <c r="R12" s="76">
        <v>2</v>
      </c>
    </row>
    <row r="13" spans="2:20" ht="15" thickBot="1" x14ac:dyDescent="0.25">
      <c r="B13" s="336" t="s">
        <v>229</v>
      </c>
      <c r="C13" s="243" t="s">
        <v>230</v>
      </c>
      <c r="D13" s="214">
        <v>31</v>
      </c>
      <c r="E13" s="113" t="s">
        <v>231</v>
      </c>
      <c r="F13" s="269">
        <f>VLOOKUP(D13,'Resistor References'!Z2:AA34,2,FALSE)</f>
        <v>15</v>
      </c>
      <c r="G13" s="271" t="s">
        <v>232</v>
      </c>
      <c r="H13" s="244" t="s">
        <v>38</v>
      </c>
      <c r="I13" s="276">
        <v>36</v>
      </c>
      <c r="J13" s="339" t="str">
        <f>IF(AND(D13=G13,D14=G14),"SHORT",IF(AND(H13=D13,H14=D14),"FLOAT","Resistor"))</f>
        <v>Resistor</v>
      </c>
      <c r="P13" s="70">
        <v>9</v>
      </c>
      <c r="Q13" s="71">
        <v>3</v>
      </c>
      <c r="R13" s="72">
        <v>4</v>
      </c>
    </row>
    <row r="14" spans="2:20" ht="15" thickBot="1" x14ac:dyDescent="0.25">
      <c r="B14" s="336"/>
      <c r="C14" s="229" t="str">
        <f>IF(D9=1,"INTERLEAVE","SYNC_CONFIG")</f>
        <v>INTERLEAVE</v>
      </c>
      <c r="D14" s="210" t="s">
        <v>233</v>
      </c>
      <c r="E14" s="100"/>
      <c r="F14" s="104" t="str">
        <f>VLOOKUP(D14,'Resistor References'!AB2:AC11,2,FALSE)</f>
        <v>Open</v>
      </c>
      <c r="G14" s="105" t="str">
        <f>'Resistor References'!AB3</f>
        <v>0, Auto</v>
      </c>
      <c r="H14" s="230" t="str">
        <f>'Resistor References'!AB3</f>
        <v>0, Auto</v>
      </c>
      <c r="I14" s="74" t="s">
        <v>233</v>
      </c>
      <c r="J14" s="338"/>
      <c r="P14" s="64">
        <v>10</v>
      </c>
      <c r="Q14" s="75">
        <v>3</v>
      </c>
      <c r="R14" s="76">
        <v>8</v>
      </c>
    </row>
    <row r="15" spans="2:20" ht="15" thickBot="1" x14ac:dyDescent="0.25">
      <c r="P15" s="70">
        <v>11</v>
      </c>
      <c r="Q15" s="71">
        <v>4</v>
      </c>
      <c r="R15" s="72">
        <v>0.5</v>
      </c>
    </row>
    <row r="16" spans="2:20" ht="15.75" customHeight="1" thickBot="1" x14ac:dyDescent="0.3">
      <c r="B16" s="330" t="s">
        <v>679</v>
      </c>
      <c r="C16" s="331"/>
      <c r="D16" s="331"/>
      <c r="E16" s="331"/>
      <c r="F16" s="331"/>
      <c r="G16" s="331"/>
      <c r="H16" s="331"/>
      <c r="I16" s="331"/>
      <c r="J16" s="332"/>
      <c r="P16" s="64">
        <v>12</v>
      </c>
      <c r="Q16" s="75">
        <v>4</v>
      </c>
      <c r="R16" s="76">
        <v>1</v>
      </c>
    </row>
    <row r="17" spans="2:18" ht="15" thickBot="1" x14ac:dyDescent="0.25">
      <c r="B17" s="221" t="s">
        <v>208</v>
      </c>
      <c r="C17" s="221" t="s">
        <v>21</v>
      </c>
      <c r="D17" s="221" t="s">
        <v>304</v>
      </c>
      <c r="E17" s="221" t="s">
        <v>305</v>
      </c>
      <c r="F17" s="221"/>
      <c r="G17" s="221" t="s">
        <v>684</v>
      </c>
      <c r="H17" s="221" t="s">
        <v>685</v>
      </c>
      <c r="I17" s="342" t="s">
        <v>238</v>
      </c>
      <c r="J17" s="343"/>
      <c r="P17" s="70">
        <v>13</v>
      </c>
      <c r="Q17" s="71">
        <v>4</v>
      </c>
      <c r="R17" s="72">
        <v>2</v>
      </c>
    </row>
    <row r="18" spans="2:18" ht="15" thickBot="1" x14ac:dyDescent="0.25">
      <c r="B18" s="245" t="str">
        <f>B$5</f>
        <v>MSEL1</v>
      </c>
      <c r="C18" s="227" t="s">
        <v>239</v>
      </c>
      <c r="D18" s="228">
        <f>IF(OR(J5="SHORT",J5="FLOAT"),J5,IF(F5&lt;16,F5,F5-16))</f>
        <v>10</v>
      </c>
      <c r="E18" s="228">
        <f>IF(OR(J5="SHORT",J5="FLOAT", F6="Open"),"Open",IF(F5&lt;16,2*F6,2*F6+1))</f>
        <v>8</v>
      </c>
      <c r="F18" s="48"/>
      <c r="G18" s="102">
        <f>IF(OR(D18="FLOAT",D18="SHORT"),D18,HLOOKUP(D18,'Resistor Selection'!C$13:R$14,2,FALSE))</f>
        <v>31600</v>
      </c>
      <c r="H18" s="246">
        <f>IF(E18="Open","Open",VLOOKUP(E18,'Resistor Selection'!B$15:R$30,'Pin Detect Programming'!D18+2,FALSE))</f>
        <v>21500</v>
      </c>
      <c r="I18" s="344"/>
      <c r="J18" s="345"/>
      <c r="P18" s="64">
        <v>14</v>
      </c>
      <c r="Q18" s="75">
        <v>4</v>
      </c>
      <c r="R18" s="76">
        <v>4</v>
      </c>
    </row>
    <row r="19" spans="2:18" ht="15" thickBot="1" x14ac:dyDescent="0.25">
      <c r="B19" s="245" t="str">
        <f>B$7</f>
        <v>MSEL2</v>
      </c>
      <c r="C19" s="233" t="s">
        <v>240</v>
      </c>
      <c r="D19" s="142" t="str">
        <f>IF(OR(J7="SHORT",J7="FLOAT"),J7,F9+4*F8)</f>
        <v>SHORT</v>
      </c>
      <c r="E19" s="142" t="str">
        <f>IF(OR(D7=3,J7="FLOAT",J7="SHORT"),"Open",F7)</f>
        <v>Open</v>
      </c>
      <c r="F19" s="40"/>
      <c r="G19" s="143" t="str">
        <f>IF(OR(D19="FLOAT",D19="SHORT"),D19,HLOOKUP(D19,'Resistor Selection'!C$13:R$14,2,FALSE))</f>
        <v>SHORT</v>
      </c>
      <c r="H19" s="247" t="str">
        <f>IF(E19="Open","Open",VLOOKUP(E19,'Resistor Selection'!B$15:R$30,'Pin Detect Programming'!D19+2,FALSE))</f>
        <v>Open</v>
      </c>
      <c r="I19" s="344"/>
      <c r="J19" s="345"/>
      <c r="P19" s="70">
        <v>15</v>
      </c>
      <c r="Q19" s="71">
        <v>4</v>
      </c>
      <c r="R19" s="72">
        <v>8</v>
      </c>
    </row>
    <row r="20" spans="2:18" ht="15" thickBot="1" x14ac:dyDescent="0.25">
      <c r="B20" s="245" t="str">
        <f>B$10</f>
        <v>VSEL</v>
      </c>
      <c r="C20" s="233" t="s">
        <v>241</v>
      </c>
      <c r="D20" s="142">
        <f>IF(OR(J10="SHORT",J10="FLOAT"),J10,F11)</f>
        <v>8</v>
      </c>
      <c r="E20" s="142">
        <f>IF(OR(F10="Float",F10="Short"),"Open",F10)</f>
        <v>9</v>
      </c>
      <c r="F20" s="40"/>
      <c r="G20" s="143">
        <f>IF(OR(D20="FLOAT",D20="SHORT"),D20,HLOOKUP(D20,'Resistor Selection'!C$13:R$14,2,FALSE))</f>
        <v>21500</v>
      </c>
      <c r="H20" s="247">
        <f>IF(E20="Open","Open",VLOOKUP(E20,'Resistor Selection'!B$15:R$30,'Pin Detect Programming'!D20+2,FALSE))</f>
        <v>12100</v>
      </c>
      <c r="I20" s="344"/>
      <c r="J20" s="345"/>
      <c r="P20" s="64">
        <v>16</v>
      </c>
      <c r="Q20" s="75">
        <v>5</v>
      </c>
      <c r="R20" s="76">
        <v>0.5</v>
      </c>
    </row>
    <row r="21" spans="2:18" ht="15" thickBot="1" x14ac:dyDescent="0.25">
      <c r="B21" s="245" t="str">
        <f>B$13</f>
        <v>ADRSEL</v>
      </c>
      <c r="C21" s="229" t="s">
        <v>242</v>
      </c>
      <c r="D21" s="230">
        <f>IF(OR(J13="SHORT",J13="FLOAT"),J13,IF(AND(D14='Resistor References'!AB3,'Pin Detect Programming'!D13&gt;31),'Resistor References'!AM1,IF(F13='Resistor References'!T3,'Resistor References'!T3,IF(F13&lt;16,F13,F13-16))))</f>
        <v>15</v>
      </c>
      <c r="E21" s="230" t="str">
        <f>IF(OR(F13="Float",F13="Short"),"Open",IF(AND(F14='Resistor References'!AC3,F13&lt;16),F14,IF(F13&lt;16,2*F14,2*F14+1)))</f>
        <v>Open</v>
      </c>
      <c r="F21" s="53"/>
      <c r="G21" s="105">
        <f>IF(OR(D21="FLOAT",D21="SHORT"),D21,HLOOKUP(D21,'Resistor Selection'!C$13:R$14,2,FALSE))</f>
        <v>82500</v>
      </c>
      <c r="H21" s="248" t="str">
        <f>IF(E21="Open","Open",VLOOKUP(E21,'Resistor Selection'!B$15:R$30,'Pin Detect Programming'!D21+2,FALSE))</f>
        <v>Open</v>
      </c>
      <c r="I21" s="346"/>
      <c r="J21" s="347"/>
      <c r="P21" s="70">
        <v>17</v>
      </c>
      <c r="Q21" s="71">
        <v>5</v>
      </c>
      <c r="R21" s="72">
        <v>1</v>
      </c>
    </row>
    <row r="22" spans="2:18" ht="15" thickBot="1" x14ac:dyDescent="0.25">
      <c r="P22" s="64">
        <v>18</v>
      </c>
      <c r="Q22" s="75">
        <v>5</v>
      </c>
      <c r="R22" s="76">
        <v>2</v>
      </c>
    </row>
    <row r="23" spans="2:18" ht="15.75" thickBot="1" x14ac:dyDescent="0.3">
      <c r="B23" s="351" t="s">
        <v>243</v>
      </c>
      <c r="C23" s="352"/>
      <c r="D23" s="352"/>
      <c r="E23" s="352"/>
      <c r="F23" s="352"/>
      <c r="G23" s="352"/>
      <c r="H23" s="352"/>
      <c r="I23" s="352"/>
      <c r="J23" s="353"/>
      <c r="P23" s="70">
        <v>19</v>
      </c>
      <c r="Q23" s="71">
        <v>5</v>
      </c>
      <c r="R23" s="72">
        <v>4</v>
      </c>
    </row>
    <row r="24" spans="2:18" ht="43.5" thickBot="1" x14ac:dyDescent="0.25">
      <c r="B24" s="221" t="s">
        <v>208</v>
      </c>
      <c r="C24" s="221" t="s">
        <v>209</v>
      </c>
      <c r="D24" s="221" t="s">
        <v>552</v>
      </c>
      <c r="E24" s="221" t="s">
        <v>210</v>
      </c>
      <c r="F24" s="278" t="s">
        <v>698</v>
      </c>
      <c r="G24" s="278" t="s">
        <v>696</v>
      </c>
      <c r="H24" s="278" t="s">
        <v>697</v>
      </c>
      <c r="I24" s="221" t="s">
        <v>213</v>
      </c>
      <c r="J24" s="221" t="s">
        <v>214</v>
      </c>
      <c r="P24" s="64">
        <v>20</v>
      </c>
      <c r="Q24" s="75">
        <v>5</v>
      </c>
      <c r="R24" s="76">
        <v>8</v>
      </c>
    </row>
    <row r="25" spans="2:18" ht="43.5" thickBot="1" x14ac:dyDescent="0.25">
      <c r="B25" s="336" t="str">
        <f>B7</f>
        <v>MSEL2</v>
      </c>
      <c r="C25" s="266" t="s">
        <v>678</v>
      </c>
      <c r="D25" s="267" t="s">
        <v>688</v>
      </c>
      <c r="E25" s="99"/>
      <c r="F25" s="101">
        <f>IF(AND(D25=G25,D26=G26),"SHORT",IF(AND(D25=H25,D26=H26),"FLOAT",VLOOKUP(D25,'Resistor References'!AF$4:AG$11,2,FALSE)))</f>
        <v>1</v>
      </c>
      <c r="G25" s="102" t="str">
        <f>'Resistor References'!AF$2</f>
        <v>180°, 2</v>
      </c>
      <c r="H25" s="228" t="str">
        <f>'Resistor References'!AF$3</f>
        <v>180°, 2</v>
      </c>
      <c r="I25" s="67" t="s">
        <v>221</v>
      </c>
      <c r="J25" s="337" t="str">
        <f>IF(AND(D25=G25,D26=G26),"SHORT",IF(AND(H25=D25,H26=D26),"FLOAT","Resistor"))</f>
        <v>Resistor</v>
      </c>
      <c r="P25" s="70">
        <v>21</v>
      </c>
      <c r="Q25" s="71">
        <v>6</v>
      </c>
      <c r="R25" s="72">
        <v>0.5</v>
      </c>
    </row>
    <row r="26" spans="2:18" ht="15" thickBot="1" x14ac:dyDescent="0.25">
      <c r="B26" s="336"/>
      <c r="C26" s="229" t="s">
        <v>219</v>
      </c>
      <c r="D26" s="210" t="str">
        <f>D8</f>
        <v>40/52</v>
      </c>
      <c r="E26" s="100" t="s">
        <v>26</v>
      </c>
      <c r="F26" s="104">
        <f>VLOOKUP(D26,'Resistor References'!O$3:P$6,2,FALSE)</f>
        <v>0</v>
      </c>
      <c r="G26" s="105" t="str">
        <f>'Resistor References'!O$3</f>
        <v>40/52</v>
      </c>
      <c r="H26" s="230" t="str">
        <f>'Resistor References'!O$4</f>
        <v>30/39</v>
      </c>
      <c r="I26" s="74">
        <v>52</v>
      </c>
      <c r="J26" s="338"/>
      <c r="P26" s="64">
        <v>22</v>
      </c>
      <c r="Q26" s="75">
        <v>6</v>
      </c>
      <c r="R26" s="76">
        <v>1</v>
      </c>
    </row>
    <row r="27" spans="2:18" ht="15" thickBot="1" x14ac:dyDescent="0.25">
      <c r="P27" s="70">
        <v>23</v>
      </c>
      <c r="Q27" s="71">
        <v>6</v>
      </c>
      <c r="R27" s="72">
        <v>2</v>
      </c>
    </row>
    <row r="28" spans="2:18" ht="16.5" thickBot="1" x14ac:dyDescent="0.3">
      <c r="B28" s="330" t="s">
        <v>680</v>
      </c>
      <c r="C28" s="331"/>
      <c r="D28" s="331"/>
      <c r="E28" s="331"/>
      <c r="F28" s="331"/>
      <c r="G28" s="331"/>
      <c r="H28" s="331"/>
      <c r="I28" s="331"/>
      <c r="J28" s="332"/>
      <c r="P28" s="64">
        <v>24</v>
      </c>
      <c r="Q28" s="75">
        <v>6</v>
      </c>
      <c r="R28" s="76">
        <v>4</v>
      </c>
    </row>
    <row r="29" spans="2:18" ht="15" customHeight="1" thickBot="1" x14ac:dyDescent="0.25">
      <c r="B29" s="221" t="s">
        <v>208</v>
      </c>
      <c r="C29" s="221" t="s">
        <v>21</v>
      </c>
      <c r="D29" s="221" t="s">
        <v>304</v>
      </c>
      <c r="E29" s="221" t="s">
        <v>305</v>
      </c>
      <c r="F29" s="221"/>
      <c r="G29" s="221" t="s">
        <v>684</v>
      </c>
      <c r="H29" s="221" t="s">
        <v>237</v>
      </c>
      <c r="I29" s="354" t="s">
        <v>246</v>
      </c>
      <c r="J29" s="343"/>
      <c r="P29" s="70">
        <v>25</v>
      </c>
      <c r="Q29" s="71">
        <v>6</v>
      </c>
      <c r="R29" s="72">
        <v>8</v>
      </c>
    </row>
    <row r="30" spans="2:18" ht="15" thickBot="1" x14ac:dyDescent="0.25">
      <c r="B30" s="245" t="str">
        <f>B$5</f>
        <v>MSEL1</v>
      </c>
      <c r="C30" s="227" t="s">
        <v>221</v>
      </c>
      <c r="D30" s="228" t="s">
        <v>211</v>
      </c>
      <c r="E30" s="228" t="s">
        <v>247</v>
      </c>
      <c r="F30" s="48"/>
      <c r="G30" s="102" t="s">
        <v>248</v>
      </c>
      <c r="H30" s="246" t="s">
        <v>248</v>
      </c>
      <c r="I30" s="344"/>
      <c r="J30" s="345"/>
      <c r="P30" s="64">
        <v>26</v>
      </c>
      <c r="Q30" s="75">
        <v>7</v>
      </c>
      <c r="R30" s="76">
        <v>0.5</v>
      </c>
    </row>
    <row r="31" spans="2:18" ht="15" thickBot="1" x14ac:dyDescent="0.25">
      <c r="B31" s="245" t="str">
        <f>B$7</f>
        <v>MSEL2</v>
      </c>
      <c r="C31" s="233" t="s">
        <v>249</v>
      </c>
      <c r="D31" s="142" t="str">
        <f>IF(D9&lt;2,"N/A",IF(OR(J25="SHORT",J25="FLOAT"),J25,2*F25+MOD(F26,2)))</f>
        <v>N/A</v>
      </c>
      <c r="E31" s="142" t="str">
        <f>IF(OR(J25='Resistor References'!AG$2,J25='Resistor References'!AG$3,'Pin Detect Programming'!F26&lt;2),"OPEN",1)</f>
        <v>OPEN</v>
      </c>
      <c r="F31" s="40"/>
      <c r="G31" s="143" t="e">
        <f>IF(OR(D31="FLOAT",D31="SHORT"),D31,HLOOKUP(D31,'Resistor Selection'!C13:R14,2,FALSE))</f>
        <v>#N/A</v>
      </c>
      <c r="H31" s="247" t="str">
        <f>IF(E31="Open","Open",VLOOKUP(E31,'Resistor Selection'!B$13:AH$30,'Pin Detect Programming'!D31+2,FALSE))</f>
        <v>Open</v>
      </c>
      <c r="I31" s="344"/>
      <c r="J31" s="345"/>
      <c r="P31" s="70">
        <v>27</v>
      </c>
      <c r="Q31" s="71">
        <v>7</v>
      </c>
      <c r="R31" s="72">
        <v>1</v>
      </c>
    </row>
    <row r="32" spans="2:18" ht="15" thickBot="1" x14ac:dyDescent="0.25">
      <c r="B32" s="245" t="str">
        <f>B$10</f>
        <v>VSEL</v>
      </c>
      <c r="C32" s="233" t="s">
        <v>221</v>
      </c>
      <c r="D32" s="142" t="s">
        <v>211</v>
      </c>
      <c r="E32" s="142" t="s">
        <v>247</v>
      </c>
      <c r="F32" s="40"/>
      <c r="G32" s="143" t="s">
        <v>248</v>
      </c>
      <c r="H32" s="247" t="s">
        <v>248</v>
      </c>
      <c r="I32" s="344"/>
      <c r="J32" s="345"/>
      <c r="P32" s="64">
        <v>28</v>
      </c>
      <c r="Q32" s="75">
        <v>7</v>
      </c>
      <c r="R32" s="76">
        <v>2</v>
      </c>
    </row>
    <row r="33" spans="2:18" ht="15" thickBot="1" x14ac:dyDescent="0.25">
      <c r="B33" s="245" t="str">
        <f>B$13</f>
        <v>ADRSEL</v>
      </c>
      <c r="C33" s="229" t="s">
        <v>221</v>
      </c>
      <c r="D33" s="230" t="s">
        <v>211</v>
      </c>
      <c r="E33" s="230" t="s">
        <v>247</v>
      </c>
      <c r="F33" s="53"/>
      <c r="G33" s="105" t="s">
        <v>248</v>
      </c>
      <c r="H33" s="248" t="s">
        <v>248</v>
      </c>
      <c r="I33" s="346"/>
      <c r="J33" s="347"/>
      <c r="P33" s="70">
        <v>29</v>
      </c>
      <c r="Q33" s="71">
        <v>7</v>
      </c>
      <c r="R33" s="72">
        <v>4</v>
      </c>
    </row>
    <row r="34" spans="2:18" ht="15" thickBot="1" x14ac:dyDescent="0.25">
      <c r="L34" s="137"/>
      <c r="P34" s="64">
        <v>30</v>
      </c>
      <c r="Q34" s="75">
        <v>7</v>
      </c>
      <c r="R34" s="76">
        <v>8</v>
      </c>
    </row>
    <row r="35" spans="2:18" ht="15.75" thickBot="1" x14ac:dyDescent="0.3">
      <c r="B35" s="351" t="s">
        <v>250</v>
      </c>
      <c r="C35" s="352"/>
      <c r="D35" s="352"/>
      <c r="E35" s="352"/>
      <c r="F35" s="352"/>
      <c r="G35" s="352"/>
      <c r="H35" s="352"/>
      <c r="I35" s="352"/>
      <c r="J35" s="353"/>
      <c r="P35" s="94">
        <v>31</v>
      </c>
      <c r="Q35" s="95">
        <v>10</v>
      </c>
      <c r="R35" s="96">
        <v>2</v>
      </c>
    </row>
    <row r="36" spans="2:18" ht="43.5" thickBot="1" x14ac:dyDescent="0.25">
      <c r="B36" s="221" t="s">
        <v>208</v>
      </c>
      <c r="C36" s="221" t="s">
        <v>209</v>
      </c>
      <c r="D36" s="221" t="s">
        <v>552</v>
      </c>
      <c r="E36" s="221" t="s">
        <v>210</v>
      </c>
      <c r="F36" s="278" t="s">
        <v>698</v>
      </c>
      <c r="G36" s="278" t="s">
        <v>696</v>
      </c>
      <c r="H36" s="278" t="s">
        <v>697</v>
      </c>
      <c r="I36" s="221" t="s">
        <v>213</v>
      </c>
      <c r="J36" s="221" t="s">
        <v>214</v>
      </c>
    </row>
    <row r="37" spans="2:18" ht="43.5" thickBot="1" x14ac:dyDescent="0.25">
      <c r="B37" s="336" t="str">
        <f>B7</f>
        <v>MSEL2</v>
      </c>
      <c r="C37" s="266" t="s">
        <v>678</v>
      </c>
      <c r="D37" s="209" t="s">
        <v>690</v>
      </c>
      <c r="E37" s="99"/>
      <c r="F37" s="101">
        <f>IF(AND(D37=G37,D38=G38),"SHORT",IF(AND(D37=H37,D38=H38),"FLOAT",VLOOKUP(D37,'Resistor References'!AF$4:AG$11,2,FALSE)))</f>
        <v>7</v>
      </c>
      <c r="G37" s="102" t="s">
        <v>221</v>
      </c>
      <c r="H37" s="228" t="s">
        <v>221</v>
      </c>
      <c r="I37" s="67" t="s">
        <v>221</v>
      </c>
      <c r="J37" s="337" t="str">
        <f>IF(AND(D37=G37,D38=G38),"SHORT",IF(AND(H37=D37,H38=D38),"FLOAT","Resistor"))</f>
        <v>Resistor</v>
      </c>
    </row>
    <row r="38" spans="2:18" ht="15.75" customHeight="1" thickBot="1" x14ac:dyDescent="0.25">
      <c r="B38" s="336"/>
      <c r="C38" s="229" t="s">
        <v>219</v>
      </c>
      <c r="D38" s="210" t="str">
        <f>D8</f>
        <v>40/52</v>
      </c>
      <c r="E38" s="100" t="s">
        <v>26</v>
      </c>
      <c r="F38" s="104">
        <f>VLOOKUP(D38,'Resistor References'!O$3:P$6,2,FALSE)</f>
        <v>0</v>
      </c>
      <c r="G38" s="105" t="s">
        <v>221</v>
      </c>
      <c r="H38" s="230" t="s">
        <v>221</v>
      </c>
      <c r="I38" s="74">
        <v>52</v>
      </c>
      <c r="J38" s="338"/>
    </row>
    <row r="39" spans="2:18" ht="15" thickBot="1" x14ac:dyDescent="0.25"/>
    <row r="40" spans="2:18" ht="16.5" thickBot="1" x14ac:dyDescent="0.3">
      <c r="B40" s="330" t="s">
        <v>682</v>
      </c>
      <c r="C40" s="331"/>
      <c r="D40" s="331"/>
      <c r="E40" s="331"/>
      <c r="F40" s="331"/>
      <c r="G40" s="331"/>
      <c r="H40" s="331"/>
      <c r="I40" s="331"/>
      <c r="J40" s="332"/>
    </row>
    <row r="41" spans="2:18" ht="15" thickBot="1" x14ac:dyDescent="0.25">
      <c r="B41" s="221" t="s">
        <v>208</v>
      </c>
      <c r="C41" s="221" t="s">
        <v>21</v>
      </c>
      <c r="D41" s="221" t="s">
        <v>304</v>
      </c>
      <c r="E41" s="221" t="s">
        <v>305</v>
      </c>
      <c r="F41" s="221"/>
      <c r="G41" s="221" t="s">
        <v>684</v>
      </c>
      <c r="H41" s="221" t="s">
        <v>237</v>
      </c>
      <c r="I41" s="342" t="s">
        <v>246</v>
      </c>
      <c r="J41" s="343"/>
    </row>
    <row r="42" spans="2:18" ht="15" thickBot="1" x14ac:dyDescent="0.25">
      <c r="B42" s="245" t="str">
        <f>B$5</f>
        <v>MSEL1</v>
      </c>
      <c r="C42" s="227" t="s">
        <v>221</v>
      </c>
      <c r="D42" s="228" t="s">
        <v>211</v>
      </c>
      <c r="E42" s="228" t="s">
        <v>247</v>
      </c>
      <c r="F42" s="48"/>
      <c r="G42" s="102" t="s">
        <v>248</v>
      </c>
      <c r="H42" s="246" t="s">
        <v>248</v>
      </c>
      <c r="I42" s="344"/>
      <c r="J42" s="345"/>
    </row>
    <row r="43" spans="2:18" ht="15" thickBot="1" x14ac:dyDescent="0.25">
      <c r="B43" s="245" t="str">
        <f>B$7</f>
        <v>MSEL2</v>
      </c>
      <c r="C43" s="233" t="s">
        <v>249</v>
      </c>
      <c r="D43" s="142" t="str">
        <f>IF(D9&lt;3,"N/A",IF(OR(J37="SHORT",J37="FLOAT"),J37,2*F37+MOD(F38,2)))</f>
        <v>N/A</v>
      </c>
      <c r="E43" s="142" t="str">
        <f>IF(OR(J37='Resistor References'!AG$2,J37='Resistor References'!AG$3,'Pin Detect Programming'!F38&lt;2),"OPEN",1)</f>
        <v>OPEN</v>
      </c>
      <c r="F43" s="40"/>
      <c r="G43" s="143" t="e">
        <f>IF(OR(D43="FLOAT",D43="SHORT"),D43,HLOOKUP(D43,'Resistor Selection'!C13:R14,2,FALSE))</f>
        <v>#N/A</v>
      </c>
      <c r="H43" s="247" t="str">
        <f>IF(E43="Open","Open",VLOOKUP(E43,'Resistor Selection'!B$13:AH$30,'Pin Detect Programming'!D43+2,FALSE))</f>
        <v>Open</v>
      </c>
      <c r="I43" s="344"/>
      <c r="J43" s="345"/>
    </row>
    <row r="44" spans="2:18" ht="15" thickBot="1" x14ac:dyDescent="0.25">
      <c r="B44" s="245" t="str">
        <f>B$10</f>
        <v>VSEL</v>
      </c>
      <c r="C44" s="233" t="s">
        <v>221</v>
      </c>
      <c r="D44" s="142" t="s">
        <v>211</v>
      </c>
      <c r="E44" s="142" t="s">
        <v>247</v>
      </c>
      <c r="F44" s="40"/>
      <c r="G44" s="143" t="s">
        <v>248</v>
      </c>
      <c r="H44" s="247" t="s">
        <v>248</v>
      </c>
      <c r="I44" s="344"/>
      <c r="J44" s="345"/>
    </row>
    <row r="45" spans="2:18" ht="15" thickBot="1" x14ac:dyDescent="0.25">
      <c r="B45" s="245" t="str">
        <f>B$13</f>
        <v>ADRSEL</v>
      </c>
      <c r="C45" s="229" t="s">
        <v>221</v>
      </c>
      <c r="D45" s="230" t="s">
        <v>211</v>
      </c>
      <c r="E45" s="230" t="s">
        <v>247</v>
      </c>
      <c r="F45" s="53"/>
      <c r="G45" s="105" t="s">
        <v>248</v>
      </c>
      <c r="H45" s="248" t="s">
        <v>248</v>
      </c>
      <c r="I45" s="346"/>
      <c r="J45" s="347"/>
    </row>
    <row r="46" spans="2:18" ht="15" thickBot="1" x14ac:dyDescent="0.25"/>
    <row r="47" spans="2:18" ht="15.75" thickBot="1" x14ac:dyDescent="0.3">
      <c r="B47" s="351" t="s">
        <v>251</v>
      </c>
      <c r="C47" s="352"/>
      <c r="D47" s="352"/>
      <c r="E47" s="352"/>
      <c r="F47" s="352"/>
      <c r="G47" s="352"/>
      <c r="H47" s="352"/>
      <c r="I47" s="352"/>
      <c r="J47" s="353"/>
    </row>
    <row r="48" spans="2:18" ht="43.5" thickBot="1" x14ac:dyDescent="0.25">
      <c r="B48" s="221" t="s">
        <v>208</v>
      </c>
      <c r="C48" s="221" t="s">
        <v>209</v>
      </c>
      <c r="D48" s="221" t="s">
        <v>552</v>
      </c>
      <c r="E48" s="221" t="s">
        <v>210</v>
      </c>
      <c r="F48" s="278" t="s">
        <v>698</v>
      </c>
      <c r="G48" s="278" t="s">
        <v>696</v>
      </c>
      <c r="H48" s="278" t="s">
        <v>697</v>
      </c>
      <c r="I48" s="221" t="s">
        <v>213</v>
      </c>
      <c r="J48" s="221" t="s">
        <v>214</v>
      </c>
    </row>
    <row r="49" spans="2:10" ht="43.5" thickBot="1" x14ac:dyDescent="0.25">
      <c r="B49" s="336" t="str">
        <f>B7</f>
        <v>MSEL2</v>
      </c>
      <c r="C49" s="266" t="s">
        <v>678</v>
      </c>
      <c r="D49" s="209" t="s">
        <v>691</v>
      </c>
      <c r="E49" s="99"/>
      <c r="F49" s="101">
        <f>IF(AND(D49=G49,D50=G50),"SHORT",IF(AND(D49=H49,D50=H50),"FLOAT",VLOOKUP(D49,'Resistor References'!AF$4:AG$11,2,FALSE)))</f>
        <v>5</v>
      </c>
      <c r="G49" s="102" t="s">
        <v>221</v>
      </c>
      <c r="H49" s="228" t="s">
        <v>221</v>
      </c>
      <c r="I49" s="67" t="s">
        <v>221</v>
      </c>
      <c r="J49" s="337" t="str">
        <f>IF(AND(D49=G49,D50=G50),"SHORT",IF(AND(H49=D49,H50=D50),"FLOAT","Resistor"))</f>
        <v>Resistor</v>
      </c>
    </row>
    <row r="50" spans="2:10" ht="15" thickBot="1" x14ac:dyDescent="0.25">
      <c r="B50" s="336"/>
      <c r="C50" s="229" t="s">
        <v>219</v>
      </c>
      <c r="D50" s="210" t="str">
        <f>D8</f>
        <v>40/52</v>
      </c>
      <c r="E50" s="100" t="s">
        <v>26</v>
      </c>
      <c r="F50" s="104">
        <f>VLOOKUP(D50,'Resistor References'!O$3:P$6,2,FALSE)</f>
        <v>0</v>
      </c>
      <c r="G50" s="105" t="s">
        <v>221</v>
      </c>
      <c r="H50" s="230" t="s">
        <v>221</v>
      </c>
      <c r="I50" s="74">
        <v>52</v>
      </c>
      <c r="J50" s="338"/>
    </row>
    <row r="51" spans="2:10" ht="15" thickBot="1" x14ac:dyDescent="0.25"/>
    <row r="52" spans="2:10" ht="16.5" thickBot="1" x14ac:dyDescent="0.3">
      <c r="B52" s="330" t="s">
        <v>681</v>
      </c>
      <c r="C52" s="331"/>
      <c r="D52" s="331"/>
      <c r="E52" s="331"/>
      <c r="F52" s="331"/>
      <c r="G52" s="331"/>
      <c r="H52" s="331"/>
      <c r="I52" s="331"/>
      <c r="J52" s="332"/>
    </row>
    <row r="53" spans="2:10" ht="15" thickBot="1" x14ac:dyDescent="0.25">
      <c r="B53" s="221" t="s">
        <v>208</v>
      </c>
      <c r="C53" s="221" t="s">
        <v>21</v>
      </c>
      <c r="D53" s="221" t="s">
        <v>304</v>
      </c>
      <c r="E53" s="221" t="s">
        <v>305</v>
      </c>
      <c r="F53" s="221"/>
      <c r="G53" s="221" t="s">
        <v>684</v>
      </c>
      <c r="H53" s="221" t="s">
        <v>237</v>
      </c>
      <c r="I53" s="342" t="s">
        <v>246</v>
      </c>
      <c r="J53" s="343"/>
    </row>
    <row r="54" spans="2:10" ht="15" thickBot="1" x14ac:dyDescent="0.25">
      <c r="B54" s="245" t="str">
        <f>B$5</f>
        <v>MSEL1</v>
      </c>
      <c r="C54" s="227" t="s">
        <v>221</v>
      </c>
      <c r="D54" s="228" t="s">
        <v>211</v>
      </c>
      <c r="E54" s="228" t="s">
        <v>247</v>
      </c>
      <c r="F54" s="48"/>
      <c r="G54" s="102" t="s">
        <v>248</v>
      </c>
      <c r="H54" s="246" t="s">
        <v>248</v>
      </c>
      <c r="I54" s="344"/>
      <c r="J54" s="345"/>
    </row>
    <row r="55" spans="2:10" ht="15" thickBot="1" x14ac:dyDescent="0.25">
      <c r="B55" s="245" t="str">
        <f>B$7</f>
        <v>MSEL2</v>
      </c>
      <c r="C55" s="233" t="s">
        <v>249</v>
      </c>
      <c r="D55" s="142" t="str">
        <f>IF(D9&lt;4,"N/A",IF(OR(J49="SHORT",J49="FLOAT"),J49,2*F49+MOD(F50,2)))</f>
        <v>N/A</v>
      </c>
      <c r="E55" s="142" t="str">
        <f>IF(OR(J49='Resistor References'!AG$2,J49='Resistor References'!AG$3,'Pin Detect Programming'!F50&lt;2),"OPEN",1)</f>
        <v>OPEN</v>
      </c>
      <c r="F55" s="40"/>
      <c r="G55" s="143" t="e">
        <f>IF(OR(D55="FLOAT",D55="SHORT"),D55,HLOOKUP(D55,'Resistor Selection'!C13:R14,2,FALSE))</f>
        <v>#N/A</v>
      </c>
      <c r="H55" s="247" t="str">
        <f>IF(E55="Open","Open",VLOOKUP(E55,'Resistor Selection'!B$13:AH$30,'Pin Detect Programming'!D55+2,FALSE))</f>
        <v>Open</v>
      </c>
      <c r="I55" s="344"/>
      <c r="J55" s="345"/>
    </row>
    <row r="56" spans="2:10" ht="15" thickBot="1" x14ac:dyDescent="0.25">
      <c r="B56" s="245" t="str">
        <f>B$10</f>
        <v>VSEL</v>
      </c>
      <c r="C56" s="233" t="s">
        <v>221</v>
      </c>
      <c r="D56" s="142" t="s">
        <v>211</v>
      </c>
      <c r="E56" s="142" t="s">
        <v>247</v>
      </c>
      <c r="F56" s="40"/>
      <c r="G56" s="143" t="s">
        <v>248</v>
      </c>
      <c r="H56" s="247" t="s">
        <v>248</v>
      </c>
      <c r="I56" s="344"/>
      <c r="J56" s="345"/>
    </row>
    <row r="57" spans="2:10" ht="15" thickBot="1" x14ac:dyDescent="0.25">
      <c r="B57" s="245" t="str">
        <f>B$13</f>
        <v>ADRSEL</v>
      </c>
      <c r="C57" s="229" t="s">
        <v>221</v>
      </c>
      <c r="D57" s="230" t="s">
        <v>211</v>
      </c>
      <c r="E57" s="230" t="s">
        <v>247</v>
      </c>
      <c r="F57" s="53"/>
      <c r="G57" s="105" t="s">
        <v>248</v>
      </c>
      <c r="H57" s="248" t="s">
        <v>248</v>
      </c>
      <c r="I57" s="346"/>
      <c r="J57" s="347"/>
    </row>
  </sheetData>
  <dataConsolidate/>
  <mergeCells count="29">
    <mergeCell ref="I53:J57"/>
    <mergeCell ref="L2:N2"/>
    <mergeCell ref="B37:B38"/>
    <mergeCell ref="J37:J38"/>
    <mergeCell ref="I41:J45"/>
    <mergeCell ref="B47:J47"/>
    <mergeCell ref="B49:B50"/>
    <mergeCell ref="J49:J50"/>
    <mergeCell ref="I17:J21"/>
    <mergeCell ref="B23:J23"/>
    <mergeCell ref="B25:B26"/>
    <mergeCell ref="J25:J26"/>
    <mergeCell ref="I29:J33"/>
    <mergeCell ref="B35:J35"/>
    <mergeCell ref="B7:B9"/>
    <mergeCell ref="J7:J9"/>
    <mergeCell ref="B40:J40"/>
    <mergeCell ref="B28:J28"/>
    <mergeCell ref="B52:J52"/>
    <mergeCell ref="P2:R2"/>
    <mergeCell ref="B5:B6"/>
    <mergeCell ref="J5:J6"/>
    <mergeCell ref="B16:J16"/>
    <mergeCell ref="B10:B12"/>
    <mergeCell ref="J10:J12"/>
    <mergeCell ref="B13:B14"/>
    <mergeCell ref="J13:J14"/>
    <mergeCell ref="B3:J3"/>
    <mergeCell ref="C2:J2"/>
  </mergeCells>
  <conditionalFormatting sqref="B23:J23 B24:E24 I24:J24 B25:J27 B29:C29 F29 H29:J29 B30:J33">
    <cfRule type="expression" dxfId="67" priority="5">
      <formula>$D$9&lt;2</formula>
    </cfRule>
  </conditionalFormatting>
  <conditionalFormatting sqref="B35:J35 B36:C36 E36 I36:J36 B37 D37:J37 B38:J39 B41:C41 F41 H41:J41 B42:J45">
    <cfRule type="expression" dxfId="66" priority="6">
      <formula>$D$9&lt;3</formula>
    </cfRule>
  </conditionalFormatting>
  <conditionalFormatting sqref="B47:J47 B48:C48 E48 I48:J48 B49 D49:J49 B50:J51 B53:C53 F53 H53:J53 B54:J57">
    <cfRule type="expression" dxfId="65" priority="7">
      <formula>$D$9&lt;&gt;4</formula>
    </cfRule>
  </conditionalFormatting>
  <conditionalFormatting sqref="C37">
    <cfRule type="expression" dxfId="64" priority="4">
      <formula>$D$9&lt;2</formula>
    </cfRule>
  </conditionalFormatting>
  <conditionalFormatting sqref="C49">
    <cfRule type="expression" dxfId="63" priority="3">
      <formula>$D$9&lt;2</formula>
    </cfRule>
  </conditionalFormatting>
  <conditionalFormatting sqref="D6">
    <cfRule type="cellIs" dxfId="62" priority="17" operator="notEqual">
      <formula>fsw</formula>
    </cfRule>
  </conditionalFormatting>
  <conditionalFormatting sqref="D11">
    <cfRule type="cellIs" dxfId="61" priority="16" operator="notEqual">
      <formula>Vout</formula>
    </cfRule>
  </conditionalFormatting>
  <conditionalFormatting sqref="D12">
    <cfRule type="cellIs" dxfId="58" priority="15" operator="notEqual">
      <formula>VOSL</formula>
    </cfRule>
  </conditionalFormatting>
  <conditionalFormatting sqref="D18:D21">
    <cfRule type="cellIs" dxfId="57" priority="38" stopIfTrue="1" operator="equal">
      <formula>$H$4</formula>
    </cfRule>
    <cfRule type="cellIs" dxfId="56" priority="39" stopIfTrue="1" operator="equal">
      <formula>$G$4</formula>
    </cfRule>
    <cfRule type="cellIs" dxfId="55" priority="40" operator="greaterThan">
      <formula>29.5</formula>
    </cfRule>
  </conditionalFormatting>
  <conditionalFormatting sqref="D25">
    <cfRule type="expression" dxfId="54" priority="11">
      <formula>NOT(AND(ISNUMBER(FIND($D$9,$D$25)),IF(ISNUMBER(FIND($D$9,$D$25)),FIND($D$9,$D$25)&gt;3,0)))</formula>
    </cfRule>
  </conditionalFormatting>
  <conditionalFormatting sqref="D26">
    <cfRule type="cellIs" dxfId="53" priority="10" operator="notEqual">
      <formula>$D$8</formula>
    </cfRule>
  </conditionalFormatting>
  <conditionalFormatting sqref="D31">
    <cfRule type="cellIs" dxfId="52" priority="35" stopIfTrue="1" operator="equal">
      <formula>$H$4</formula>
    </cfRule>
    <cfRule type="cellIs" dxfId="51" priority="36" stopIfTrue="1" operator="equal">
      <formula>$G$4</formula>
    </cfRule>
    <cfRule type="cellIs" dxfId="50" priority="37" operator="greaterThan">
      <formula>29.5</formula>
    </cfRule>
  </conditionalFormatting>
  <conditionalFormatting sqref="D36">
    <cfRule type="expression" dxfId="49" priority="2">
      <formula>$D$9&lt;2</formula>
    </cfRule>
  </conditionalFormatting>
  <conditionalFormatting sqref="D37">
    <cfRule type="expression" dxfId="48" priority="13">
      <formula>NOT(AND(ISNUMBER(FIND($D$9,$D$37)),IF(ISNUMBER(FIND($D$9,$D$37)),FIND($D$9,$D$37)&gt;3,0)))</formula>
    </cfRule>
  </conditionalFormatting>
  <conditionalFormatting sqref="D38">
    <cfRule type="cellIs" dxfId="47" priority="9" operator="notEqual">
      <formula>$D$8</formula>
    </cfRule>
  </conditionalFormatting>
  <conditionalFormatting sqref="D43">
    <cfRule type="cellIs" dxfId="46" priority="32" stopIfTrue="1" operator="equal">
      <formula>$H$4</formula>
    </cfRule>
    <cfRule type="cellIs" dxfId="45" priority="33" stopIfTrue="1" operator="equal">
      <formula>$G$4</formula>
    </cfRule>
    <cfRule type="cellIs" dxfId="44" priority="34" operator="greaterThan">
      <formula>29.5</formula>
    </cfRule>
  </conditionalFormatting>
  <conditionalFormatting sqref="D48">
    <cfRule type="expression" dxfId="43" priority="1">
      <formula>$D$9&lt;2</formula>
    </cfRule>
  </conditionalFormatting>
  <conditionalFormatting sqref="D49">
    <cfRule type="expression" dxfId="42" priority="12">
      <formula>NOT(AND(ISNUMBER(FIND($D$9,$D$49)),IF(ISNUMBER(FIND($D$9,$D$49)),FIND($D$9,$D$49)&gt;3,0)))</formula>
    </cfRule>
  </conditionalFormatting>
  <conditionalFormatting sqref="D50">
    <cfRule type="cellIs" dxfId="41" priority="8" operator="notEqual">
      <formula>$D$8</formula>
    </cfRule>
  </conditionalFormatting>
  <conditionalFormatting sqref="D55">
    <cfRule type="cellIs" dxfId="40" priority="29" stopIfTrue="1" operator="equal">
      <formula>$H$4</formula>
    </cfRule>
    <cfRule type="cellIs" dxfId="39" priority="30" stopIfTrue="1" operator="equal">
      <formula>$G$4</formula>
    </cfRule>
    <cfRule type="cellIs" dxfId="38" priority="31" operator="greaterThan">
      <formula>29.5</formula>
    </cfRule>
  </conditionalFormatting>
  <conditionalFormatting sqref="P4:P35">
    <cfRule type="cellIs" dxfId="37" priority="14" operator="equal">
      <formula>$D$5</formula>
    </cfRule>
  </conditionalFormatting>
  <conditionalFormatting sqref="Q5:Q35">
    <cfRule type="cellIs" dxfId="36" priority="19" operator="greaterThan">
      <formula>ILOOP_trgt</formula>
    </cfRule>
  </conditionalFormatting>
  <conditionalFormatting sqref="Q4:R4">
    <cfRule type="expression" dxfId="35" priority="21">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27" operator="greaterThan" id="{456142BB-AD7D-493F-88C2-9F6F4383311F}">
            <xm:f>'Resistor References'!$X$18</xm:f>
            <x14:dxf>
              <font>
                <color rgb="FF9C0006"/>
              </font>
              <fill>
                <patternFill>
                  <bgColor rgb="FFFFC7CE"/>
                </patternFill>
              </fill>
            </x14:dxf>
          </x14:cfRule>
          <x14:cfRule type="cellIs" priority="28" operator="lessThan" id="{691D62A3-AD42-4D4C-B5B2-A86356ADB033}">
            <xm:f>'Resistor References'!$X$3</xm:f>
            <x14:dxf>
              <font>
                <color rgb="FF9C0006"/>
              </font>
              <fill>
                <patternFill>
                  <bgColor rgb="FFFFC7CE"/>
                </patternFill>
              </fill>
            </x14:dxf>
          </x14:cfRule>
          <xm:sqref>D11</xm:sqref>
        </x14:conditionalFormatting>
        <x14:conditionalFormatting xmlns:xm="http://schemas.microsoft.com/office/excel/2006/main">
          <x14:cfRule type="cellIs" priority="57" operator="greaterThan" id="{962165AF-371E-429A-9EEB-1504A04499E3}">
            <xm:f>'Device Calculator'!$M80</xm:f>
            <x14:dxf>
              <font>
                <color rgb="FF9C0006"/>
              </font>
              <fill>
                <patternFill>
                  <bgColor rgb="FFFFC7CE"/>
                </patternFill>
              </fill>
            </x14:dxf>
          </x14:cfRule>
          <xm:sqref>R5:R20</xm:sqref>
        </x14:conditionalFormatting>
        <x14:conditionalFormatting xmlns:xm="http://schemas.microsoft.com/office/excel/2006/main">
          <x14:cfRule type="cellIs" priority="63" operator="greaterThan" id="{962165AF-371E-429A-9EEB-1504A04499E3}">
            <xm:f>'Device Calculator'!$M97</xm:f>
            <x14:dxf>
              <font>
                <color rgb="FF9C0006"/>
              </font>
              <fill>
                <patternFill>
                  <bgColor rgb="FFFFC7CE"/>
                </patternFill>
              </fill>
            </x14:dxf>
          </x14:cfRule>
          <xm:sqref>R21:R33</xm:sqref>
        </x14:conditionalFormatting>
        <x14:conditionalFormatting xmlns:xm="http://schemas.microsoft.com/office/excel/2006/main">
          <x14:cfRule type="cellIs" priority="93" operator="greaterThan" id="{962165AF-371E-429A-9EEB-1504A04499E3}">
            <xm:f>'Device Calculator'!#REF!</xm:f>
            <x14:dxf>
              <font>
                <color rgb="FF9C0006"/>
              </font>
              <fill>
                <patternFill>
                  <bgColor rgb="FFFFC7CE"/>
                </patternFill>
              </fill>
            </x14:dxf>
          </x14:cfRule>
          <xm:sqref>R34</xm:sqref>
        </x14:conditionalFormatting>
        <x14:conditionalFormatting xmlns:xm="http://schemas.microsoft.com/office/excel/2006/main">
          <x14:cfRule type="cellIs" priority="56" operator="greaterThan" id="{4A4205D8-AD0D-4981-A583-BB20AE834379}">
            <xm:f>'Device Calculator'!#REF!</xm:f>
            <x14:dxf>
              <font>
                <color rgb="FF9C0006"/>
              </font>
              <fill>
                <patternFill>
                  <bgColor rgb="FFFFC7CE"/>
                </patternFill>
              </fill>
            </x14:dxf>
          </x14:cfRule>
          <xm:sqref>R35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200-000000000000}">
          <x14:formula1>
            <xm:f>'Resistor References'!$O$3:$O$6</xm:f>
          </x14:formula1>
          <xm:sqref>D50 D38 D26 D8</xm:sqref>
        </x14:dataValidation>
        <x14:dataValidation type="list" allowBlank="1" showInputMessage="1" showErrorMessage="1" xr:uid="{00000000-0002-0000-0200-000001000000}">
          <x14:formula1>
            <xm:f>'Resistor References'!$G$2:$G$35</xm:f>
          </x14:formula1>
          <xm:sqref>D5</xm:sqref>
        </x14:dataValidation>
        <x14:dataValidation type="list" allowBlank="1" showInputMessage="1" showErrorMessage="1" xr:uid="{00000000-0002-0000-0200-000002000000}">
          <x14:formula1>
            <xm:f>'Resistor References'!$AB$3:$AB$11</xm:f>
          </x14:formula1>
          <xm:sqref>D14</xm:sqref>
        </x14:dataValidation>
        <x14:dataValidation type="list" allowBlank="1" showInputMessage="1" showErrorMessage="1" xr:uid="{00000000-0002-0000-0200-000003000000}">
          <x14:formula1>
            <xm:f>'Resistor References'!$Z$2:$Z$32</xm:f>
          </x14:formula1>
          <xm:sqref>D13</xm:sqref>
        </x14:dataValidation>
        <x14:dataValidation type="list" allowBlank="1" showInputMessage="1" showErrorMessage="1" xr:uid="{00000000-0002-0000-0200-000004000000}">
          <x14:formula1>
            <xm:f>'Resistor References'!$S$2:$S$17</xm:f>
          </x14:formula1>
          <xm:sqref>D10</xm:sqref>
        </x14:dataValidation>
        <x14:dataValidation type="list" allowBlank="1" showInputMessage="1" showErrorMessage="1" xr:uid="{00000000-0002-0000-0200-000005000000}">
          <x14:formula1>
            <xm:f>'Resistor References'!$X$3:$X$19</xm:f>
          </x14:formula1>
          <xm:sqref>D11</xm:sqref>
        </x14:dataValidation>
        <x14:dataValidation type="list" allowBlank="1" showInputMessage="1" showErrorMessage="1" xr:uid="{00000000-0002-0000-0200-000006000000}">
          <x14:formula1>
            <xm:f>'Resistor References'!$Q$3:$Q$6</xm:f>
          </x14:formula1>
          <xm:sqref>D9</xm:sqref>
        </x14:dataValidation>
        <x14:dataValidation type="list" allowBlank="1" showInputMessage="1" showErrorMessage="1" xr:uid="{00000000-0002-0000-0200-000007000000}">
          <x14:formula1>
            <xm:f>'Resistor References'!$M$3:$M$10</xm:f>
          </x14:formula1>
          <xm:sqref>D7</xm:sqref>
        </x14:dataValidation>
        <x14:dataValidation type="list" allowBlank="1" showInputMessage="1" showErrorMessage="1" xr:uid="{00000000-0002-0000-0200-000008000000}">
          <x14:formula1>
            <xm:f>'Resistor References'!$K$3:$K$10</xm:f>
          </x14:formula1>
          <xm:sqref>D6</xm:sqref>
        </x14:dataValidation>
        <x14:dataValidation type="list" allowBlank="1" showInputMessage="1" showErrorMessage="1" xr:uid="{00000000-0002-0000-0200-000009000000}">
          <x14:formula1>
            <xm:f>'Resistor References'!$AE$5:$AE$6</xm:f>
          </x14:formula1>
          <xm:sqref>D37</xm:sqref>
        </x14:dataValidation>
        <x14:dataValidation type="list" allowBlank="1" showInputMessage="1" showErrorMessage="1" xr:uid="{00000000-0002-0000-0200-00000A000000}">
          <x14:formula1>
            <xm:f>'Resistor References'!$AE$7</xm:f>
          </x14:formula1>
          <xm:sqref>D49</xm:sqref>
        </x14:dataValidation>
        <x14:dataValidation type="list" allowBlank="1" showInputMessage="1" showErrorMessage="1" xr:uid="{00000000-0002-0000-0200-00000B000000}">
          <x14:formula1>
            <xm:f>'Resistor References'!$AE$2:$AE$4</xm:f>
          </x14:formula1>
          <xm:sqref>D25</xm:sqref>
        </x14:dataValidation>
        <x14:dataValidation type="list" allowBlank="1" showInputMessage="1" showErrorMessage="1" xr:uid="{00000000-0002-0000-0200-00000C000000}">
          <x14:formula1>
            <xm:f>'Resistor References'!$A$2:$A$4</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M60"/>
  <sheetViews>
    <sheetView zoomScale="85" zoomScaleNormal="85" workbookViewId="0">
      <pane ySplit="1" topLeftCell="A32" activePane="bottomLeft" state="frozen"/>
      <selection pane="bottomLeft" activeCell="I40" sqref="I40"/>
    </sheetView>
  </sheetViews>
  <sheetFormatPr defaultColWidth="9.140625" defaultRowHeight="15" x14ac:dyDescent="0.25"/>
  <cols>
    <col min="1" max="1" width="15.28515625" style="18" customWidth="1"/>
    <col min="2" max="2" width="15.28515625" style="18" bestFit="1" customWidth="1"/>
    <col min="3" max="3" width="20.28515625" style="18" customWidth="1"/>
    <col min="4" max="4" width="50" style="18" customWidth="1"/>
    <col min="5" max="5" width="38.85546875" style="18" customWidth="1"/>
    <col min="6" max="6" width="24.42578125" style="21" customWidth="1"/>
    <col min="7" max="7" width="16.42578125" style="21" customWidth="1"/>
    <col min="8" max="8" width="14" style="20" customWidth="1"/>
    <col min="9" max="9" width="27.5703125" style="12" bestFit="1" customWidth="1"/>
  </cols>
  <sheetData>
    <row r="1" spans="1:9" ht="45.75" thickBot="1" x14ac:dyDescent="0.3">
      <c r="A1" s="249" t="s">
        <v>208</v>
      </c>
      <c r="B1" s="249" t="s">
        <v>308</v>
      </c>
      <c r="C1" s="249" t="s">
        <v>382</v>
      </c>
      <c r="D1" s="249" t="s">
        <v>383</v>
      </c>
      <c r="E1" s="249" t="s">
        <v>384</v>
      </c>
      <c r="F1" s="250" t="s">
        <v>385</v>
      </c>
      <c r="G1" s="250" t="s">
        <v>386</v>
      </c>
      <c r="H1" s="251" t="s">
        <v>387</v>
      </c>
      <c r="I1" s="12" t="s">
        <v>388</v>
      </c>
    </row>
    <row r="2" spans="1:9" ht="13.9" customHeight="1" x14ac:dyDescent="0.25">
      <c r="A2" s="356" t="s">
        <v>389</v>
      </c>
      <c r="B2" s="357"/>
      <c r="C2" s="357"/>
      <c r="D2" s="357"/>
      <c r="E2" s="357"/>
      <c r="F2" s="357"/>
      <c r="G2" s="357"/>
      <c r="H2" s="358"/>
    </row>
    <row r="3" spans="1:9" ht="120" x14ac:dyDescent="0.25">
      <c r="A3" s="13">
        <v>30</v>
      </c>
      <c r="B3" s="13" t="s">
        <v>223</v>
      </c>
      <c r="C3" s="14" t="s">
        <v>390</v>
      </c>
      <c r="D3" s="15" t="s">
        <v>391</v>
      </c>
      <c r="E3" s="15"/>
      <c r="F3" s="132" t="str">
        <f>CONCATENATE(Concatenation!$B$6, Concatenation!$B$7)</f>
        <v>Top Resistor: 12100
Bottom Resistor: 21500</v>
      </c>
      <c r="G3" s="132" t="s">
        <v>666</v>
      </c>
      <c r="H3" s="16" t="s">
        <v>248</v>
      </c>
      <c r="I3" s="10"/>
    </row>
    <row r="4" spans="1:9" ht="45" x14ac:dyDescent="0.25">
      <c r="A4" s="17">
        <v>33</v>
      </c>
      <c r="B4" s="13" t="s">
        <v>392</v>
      </c>
      <c r="C4" s="14" t="s">
        <v>393</v>
      </c>
      <c r="D4" s="15" t="s">
        <v>394</v>
      </c>
      <c r="E4" s="15" t="s">
        <v>394</v>
      </c>
      <c r="F4" s="132"/>
      <c r="G4" s="132"/>
      <c r="H4" s="16" t="s">
        <v>248</v>
      </c>
      <c r="I4" s="10"/>
    </row>
    <row r="5" spans="1:9" ht="75" x14ac:dyDescent="0.25">
      <c r="A5" s="13">
        <v>33</v>
      </c>
      <c r="B5" s="13" t="s">
        <v>392</v>
      </c>
      <c r="C5" s="14" t="s">
        <v>393</v>
      </c>
      <c r="D5" s="15" t="s">
        <v>395</v>
      </c>
      <c r="E5" s="15" t="s">
        <v>396</v>
      </c>
      <c r="F5" s="132"/>
      <c r="G5" s="132"/>
      <c r="H5" s="16" t="s">
        <v>248</v>
      </c>
      <c r="I5" s="10"/>
    </row>
    <row r="6" spans="1:9" x14ac:dyDescent="0.25">
      <c r="C6" s="19"/>
      <c r="D6" s="19"/>
      <c r="E6" s="19"/>
      <c r="F6" s="20"/>
      <c r="G6" s="20"/>
      <c r="H6" s="21"/>
    </row>
    <row r="7" spans="1:9" x14ac:dyDescent="0.25">
      <c r="C7" s="19"/>
      <c r="D7" s="19"/>
      <c r="E7" s="19"/>
      <c r="F7" s="20"/>
      <c r="G7" s="20"/>
      <c r="H7" s="21"/>
    </row>
    <row r="8" spans="1:9" x14ac:dyDescent="0.25">
      <c r="A8" s="355" t="s">
        <v>397</v>
      </c>
      <c r="B8" s="355"/>
      <c r="C8" s="355"/>
      <c r="D8" s="355"/>
      <c r="E8" s="355"/>
      <c r="F8" s="355"/>
      <c r="G8" s="355"/>
      <c r="H8" s="355"/>
    </row>
    <row r="9" spans="1:9" ht="135" x14ac:dyDescent="0.25">
      <c r="A9" s="13">
        <v>32</v>
      </c>
      <c r="B9" s="13" t="s">
        <v>215</v>
      </c>
      <c r="C9" s="15" t="s">
        <v>398</v>
      </c>
      <c r="D9" s="15" t="s">
        <v>399</v>
      </c>
      <c r="E9" s="15"/>
      <c r="F9" s="132" t="str">
        <f>CONCATENATE(Concatenation!$F$6, Concatenation!$F$7)</f>
        <v>Top Resistor: 21500
Bottom Resistor: 31600</v>
      </c>
      <c r="G9" s="132" t="s">
        <v>666</v>
      </c>
      <c r="H9" s="16" t="s">
        <v>248</v>
      </c>
      <c r="I9" s="10"/>
    </row>
    <row r="10" spans="1:9" ht="120" x14ac:dyDescent="0.25">
      <c r="A10" s="13">
        <v>29</v>
      </c>
      <c r="B10" s="13" t="s">
        <v>216</v>
      </c>
      <c r="C10" s="15" t="s">
        <v>400</v>
      </c>
      <c r="D10" s="15" t="s">
        <v>401</v>
      </c>
      <c r="E10" s="15"/>
      <c r="F10" s="132" t="str">
        <f>CONCATENATE(Concatenation!$J$6, Concatenation!$J$7)</f>
        <v>Top Resistor: Open
Bottom Resistor: SHORT</v>
      </c>
      <c r="G10" s="132" t="s">
        <v>666</v>
      </c>
      <c r="H10" s="16" t="s">
        <v>248</v>
      </c>
      <c r="I10" s="22"/>
    </row>
    <row r="11" spans="1:9" ht="180" x14ac:dyDescent="0.25">
      <c r="A11" s="13">
        <v>31</v>
      </c>
      <c r="B11" s="13" t="s">
        <v>229</v>
      </c>
      <c r="C11" s="15" t="s">
        <v>402</v>
      </c>
      <c r="D11" s="15" t="s">
        <v>403</v>
      </c>
      <c r="E11" s="15"/>
      <c r="F11" s="132" t="str">
        <f>CONCATENATE(Concatenation!$N$6, Concatenation!$N$7)</f>
        <v>Top Resistor: Open
Bottom Resistor: 82500</v>
      </c>
      <c r="G11" s="132" t="s">
        <v>666</v>
      </c>
      <c r="H11" s="16" t="s">
        <v>248</v>
      </c>
      <c r="I11" s="22"/>
    </row>
    <row r="12" spans="1:9" ht="60" x14ac:dyDescent="0.25">
      <c r="A12" s="13" t="s">
        <v>404</v>
      </c>
      <c r="B12" s="15" t="s">
        <v>405</v>
      </c>
      <c r="C12" s="23"/>
      <c r="D12" s="15" t="s">
        <v>406</v>
      </c>
      <c r="E12" s="15" t="s">
        <v>407</v>
      </c>
      <c r="F12" s="132"/>
      <c r="G12" s="132"/>
      <c r="H12" s="16" t="s">
        <v>248</v>
      </c>
      <c r="I12" s="22"/>
    </row>
    <row r="13" spans="1:9" ht="105" x14ac:dyDescent="0.25">
      <c r="A13" s="13">
        <v>34</v>
      </c>
      <c r="B13" s="15" t="s">
        <v>408</v>
      </c>
      <c r="C13" s="15" t="s">
        <v>409</v>
      </c>
      <c r="D13" s="15" t="s">
        <v>410</v>
      </c>
      <c r="E13" s="15" t="s">
        <v>411</v>
      </c>
      <c r="F13" s="132"/>
      <c r="G13" s="132"/>
      <c r="H13" s="16" t="s">
        <v>543</v>
      </c>
      <c r="I13" s="10"/>
    </row>
    <row r="14" spans="1:9" ht="105" x14ac:dyDescent="0.25">
      <c r="A14" s="13">
        <v>34</v>
      </c>
      <c r="B14" s="13" t="s">
        <v>408</v>
      </c>
      <c r="C14" s="15" t="s">
        <v>409</v>
      </c>
      <c r="D14" s="15" t="s">
        <v>412</v>
      </c>
      <c r="E14" s="15"/>
      <c r="F14" s="133"/>
      <c r="G14" s="133"/>
      <c r="H14" s="16" t="s">
        <v>543</v>
      </c>
      <c r="I14" s="10"/>
    </row>
    <row r="15" spans="1:9" ht="30" customHeight="1" x14ac:dyDescent="0.25">
      <c r="A15" s="13">
        <v>35</v>
      </c>
      <c r="B15" s="15" t="s">
        <v>413</v>
      </c>
      <c r="C15" s="15" t="s">
        <v>414</v>
      </c>
      <c r="D15" s="15" t="s">
        <v>415</v>
      </c>
      <c r="E15" s="15"/>
      <c r="F15" s="132"/>
      <c r="G15" s="132"/>
      <c r="H15" s="16" t="s">
        <v>543</v>
      </c>
      <c r="I15" s="10"/>
    </row>
    <row r="16" spans="1:9" ht="60" x14ac:dyDescent="0.25">
      <c r="A16" s="13">
        <v>35</v>
      </c>
      <c r="B16" s="15" t="s">
        <v>413</v>
      </c>
      <c r="C16" s="15" t="s">
        <v>414</v>
      </c>
      <c r="D16" s="15" t="s">
        <v>416</v>
      </c>
      <c r="E16" s="15" t="s">
        <v>417</v>
      </c>
      <c r="F16" s="132"/>
      <c r="G16" s="132"/>
      <c r="H16" s="16" t="s">
        <v>544</v>
      </c>
      <c r="I16" s="10"/>
    </row>
    <row r="17" spans="1:13" ht="45" x14ac:dyDescent="0.25">
      <c r="A17" s="13">
        <v>27</v>
      </c>
      <c r="B17" s="15" t="s">
        <v>418</v>
      </c>
      <c r="C17" s="15" t="s">
        <v>419</v>
      </c>
      <c r="D17" s="15" t="s">
        <v>420</v>
      </c>
      <c r="E17" s="15"/>
      <c r="F17" s="132"/>
      <c r="G17" s="132"/>
      <c r="H17" s="16" t="s">
        <v>543</v>
      </c>
      <c r="I17" s="10"/>
    </row>
    <row r="18" spans="1:13" ht="60" x14ac:dyDescent="0.25">
      <c r="A18" s="13">
        <v>27</v>
      </c>
      <c r="B18" s="15" t="s">
        <v>418</v>
      </c>
      <c r="C18" s="15" t="s">
        <v>419</v>
      </c>
      <c r="D18" s="15" t="s">
        <v>421</v>
      </c>
      <c r="E18" s="15"/>
      <c r="F18" s="132"/>
      <c r="G18" s="132"/>
      <c r="H18" s="16" t="s">
        <v>544</v>
      </c>
      <c r="I18" s="10"/>
    </row>
    <row r="19" spans="1:13" ht="30" x14ac:dyDescent="0.25">
      <c r="A19" s="13">
        <v>1</v>
      </c>
      <c r="B19" s="15" t="s">
        <v>422</v>
      </c>
      <c r="C19" s="15" t="s">
        <v>423</v>
      </c>
      <c r="D19" s="15" t="s">
        <v>424</v>
      </c>
      <c r="E19" s="15" t="s">
        <v>425</v>
      </c>
      <c r="F19" s="132"/>
      <c r="G19" s="132"/>
      <c r="H19" s="16" t="s">
        <v>543</v>
      </c>
      <c r="I19" s="10"/>
    </row>
    <row r="20" spans="1:13" ht="45" x14ac:dyDescent="0.25">
      <c r="A20" s="13">
        <v>38</v>
      </c>
      <c r="B20" s="15" t="s">
        <v>426</v>
      </c>
      <c r="C20" s="15" t="s">
        <v>427</v>
      </c>
      <c r="D20" s="15" t="s">
        <v>428</v>
      </c>
      <c r="E20" s="15"/>
      <c r="F20" s="132"/>
      <c r="G20" s="132"/>
      <c r="H20" s="16" t="s">
        <v>543</v>
      </c>
      <c r="I20" s="10"/>
    </row>
    <row r="21" spans="1:13" ht="75" x14ac:dyDescent="0.25">
      <c r="A21" s="13" t="s">
        <v>429</v>
      </c>
      <c r="B21" s="15" t="s">
        <v>430</v>
      </c>
      <c r="C21" s="15" t="s">
        <v>431</v>
      </c>
      <c r="D21" s="15" t="s">
        <v>676</v>
      </c>
      <c r="E21" s="15"/>
      <c r="F21" s="132"/>
      <c r="G21" s="132"/>
      <c r="H21" s="16" t="s">
        <v>543</v>
      </c>
      <c r="I21" s="10"/>
    </row>
    <row r="22" spans="1:13" x14ac:dyDescent="0.25">
      <c r="C22" s="19"/>
      <c r="D22" s="19"/>
      <c r="E22" s="19"/>
      <c r="F22" s="20"/>
      <c r="G22" s="20"/>
      <c r="H22" s="21"/>
      <c r="M22" s="24"/>
    </row>
    <row r="23" spans="1:13" x14ac:dyDescent="0.25">
      <c r="C23" s="19"/>
      <c r="D23" s="19"/>
      <c r="E23" s="19"/>
      <c r="F23" s="20"/>
      <c r="G23" s="20"/>
      <c r="H23" s="25"/>
      <c r="M23" s="24"/>
    </row>
    <row r="24" spans="1:13" x14ac:dyDescent="0.25">
      <c r="A24" s="355" t="s">
        <v>432</v>
      </c>
      <c r="B24" s="355"/>
      <c r="C24" s="355"/>
      <c r="D24" s="355"/>
      <c r="E24" s="355"/>
      <c r="F24" s="355"/>
      <c r="G24" s="355"/>
      <c r="H24" s="355"/>
    </row>
    <row r="25" spans="1:13" ht="45" x14ac:dyDescent="0.25">
      <c r="A25" s="15">
        <v>7</v>
      </c>
      <c r="B25" s="15" t="s">
        <v>433</v>
      </c>
      <c r="C25" s="14" t="s">
        <v>434</v>
      </c>
      <c r="D25" s="15" t="s">
        <v>435</v>
      </c>
      <c r="E25" s="15"/>
      <c r="F25" s="132"/>
      <c r="G25" s="132"/>
      <c r="H25" s="16" t="s">
        <v>543</v>
      </c>
      <c r="I25" s="10"/>
    </row>
    <row r="26" spans="1:13" ht="45" x14ac:dyDescent="0.25">
      <c r="A26" s="15">
        <v>7</v>
      </c>
      <c r="B26" s="15" t="s">
        <v>433</v>
      </c>
      <c r="C26" s="14" t="s">
        <v>434</v>
      </c>
      <c r="D26" s="15" t="s">
        <v>436</v>
      </c>
      <c r="E26" s="15" t="s">
        <v>437</v>
      </c>
      <c r="F26" s="132"/>
      <c r="G26" s="132"/>
      <c r="H26" s="16" t="s">
        <v>543</v>
      </c>
      <c r="I26" s="10"/>
    </row>
    <row r="27" spans="1:13" ht="60" x14ac:dyDescent="0.25">
      <c r="A27" s="15" t="s">
        <v>438</v>
      </c>
      <c r="B27" s="15" t="s">
        <v>439</v>
      </c>
      <c r="C27" s="15" t="s">
        <v>440</v>
      </c>
      <c r="D27" s="15" t="s">
        <v>441</v>
      </c>
      <c r="E27" s="15" t="s">
        <v>442</v>
      </c>
      <c r="F27" s="3"/>
      <c r="G27" s="3"/>
      <c r="H27" s="16" t="s">
        <v>543</v>
      </c>
      <c r="I27" s="10"/>
    </row>
    <row r="28" spans="1:13" ht="180" x14ac:dyDescent="0.25">
      <c r="A28" s="15" t="s">
        <v>443</v>
      </c>
      <c r="B28" s="15" t="s">
        <v>444</v>
      </c>
      <c r="C28" s="15" t="s">
        <v>445</v>
      </c>
      <c r="D28" s="15" t="s">
        <v>446</v>
      </c>
      <c r="E28" s="15" t="s">
        <v>447</v>
      </c>
      <c r="F28" s="21">
        <f>ROUND('Device Calculator'!D60, 3)</f>
        <v>40.615000000000002</v>
      </c>
      <c r="G28" s="132" t="s">
        <v>40</v>
      </c>
      <c r="H28" s="16" t="s">
        <v>543</v>
      </c>
      <c r="I28" s="10"/>
    </row>
    <row r="29" spans="1:13" ht="60" x14ac:dyDescent="0.25">
      <c r="A29" s="15" t="s">
        <v>443</v>
      </c>
      <c r="B29" s="15" t="s">
        <v>444</v>
      </c>
      <c r="C29" s="15" t="s">
        <v>445</v>
      </c>
      <c r="D29" s="15" t="s">
        <v>448</v>
      </c>
      <c r="E29" s="15" t="s">
        <v>449</v>
      </c>
      <c r="F29" s="132"/>
      <c r="G29" s="132"/>
      <c r="H29" s="16" t="s">
        <v>543</v>
      </c>
      <c r="I29" s="10"/>
    </row>
    <row r="30" spans="1:13" ht="60" x14ac:dyDescent="0.25">
      <c r="A30" s="15">
        <v>26</v>
      </c>
      <c r="B30" s="15" t="s">
        <v>450</v>
      </c>
      <c r="C30" s="15" t="s">
        <v>451</v>
      </c>
      <c r="D30" s="15" t="s">
        <v>452</v>
      </c>
      <c r="E30" s="15" t="s">
        <v>453</v>
      </c>
      <c r="F30" s="132"/>
      <c r="G30" s="132"/>
      <c r="H30" s="16" t="s">
        <v>543</v>
      </c>
      <c r="I30" s="10"/>
    </row>
    <row r="31" spans="1:13" ht="45" x14ac:dyDescent="0.25">
      <c r="A31" s="15">
        <v>26</v>
      </c>
      <c r="B31" s="15" t="s">
        <v>450</v>
      </c>
      <c r="C31" s="15" t="s">
        <v>451</v>
      </c>
      <c r="D31" s="15" t="s">
        <v>454</v>
      </c>
      <c r="E31" s="15" t="s">
        <v>455</v>
      </c>
      <c r="F31" s="132"/>
      <c r="G31" s="132"/>
      <c r="H31" s="16" t="s">
        <v>543</v>
      </c>
      <c r="I31" s="10"/>
    </row>
    <row r="32" spans="1:13" ht="60" x14ac:dyDescent="0.25">
      <c r="A32" s="15" t="s">
        <v>221</v>
      </c>
      <c r="B32" s="15" t="s">
        <v>456</v>
      </c>
      <c r="C32" s="15" t="s">
        <v>457</v>
      </c>
      <c r="D32" s="15" t="s">
        <v>458</v>
      </c>
      <c r="E32" s="15"/>
      <c r="F32" s="134" t="str">
        <f>CONCATENATE(Concatenation!$R$7, Concatenation!$R$6)</f>
        <v>Minimum: 0.432
Maximum: 1.726</v>
      </c>
      <c r="G32" s="132" t="s">
        <v>41</v>
      </c>
      <c r="H32" s="16" t="s">
        <v>543</v>
      </c>
      <c r="I32" s="10"/>
    </row>
    <row r="33" spans="1:9" ht="45" x14ac:dyDescent="0.25">
      <c r="A33" s="13" t="s">
        <v>221</v>
      </c>
      <c r="B33" s="15" t="s">
        <v>459</v>
      </c>
      <c r="C33" s="15" t="s">
        <v>460</v>
      </c>
      <c r="D33" s="15" t="s">
        <v>461</v>
      </c>
      <c r="E33" s="15"/>
      <c r="F33" s="133">
        <f>MAX('Device Calculator'!D33:D35)</f>
        <v>1224.2687930145794</v>
      </c>
      <c r="G33" s="132" t="s">
        <v>40</v>
      </c>
      <c r="H33" s="16" t="s">
        <v>543</v>
      </c>
      <c r="I33" s="10"/>
    </row>
    <row r="34" spans="1:9" ht="30" x14ac:dyDescent="0.25">
      <c r="A34" s="13">
        <v>37</v>
      </c>
      <c r="B34" s="15" t="s">
        <v>462</v>
      </c>
      <c r="C34" s="15" t="s">
        <v>463</v>
      </c>
      <c r="D34" s="15" t="s">
        <v>464</v>
      </c>
      <c r="E34" s="15" t="s">
        <v>465</v>
      </c>
      <c r="F34" s="132"/>
      <c r="G34" s="132"/>
      <c r="H34" s="16" t="s">
        <v>248</v>
      </c>
      <c r="I34" s="10"/>
    </row>
    <row r="35" spans="1:9" ht="30" x14ac:dyDescent="0.25">
      <c r="A35" s="15" t="s">
        <v>466</v>
      </c>
      <c r="B35" s="15" t="s">
        <v>467</v>
      </c>
      <c r="C35" s="15" t="s">
        <v>468</v>
      </c>
      <c r="D35" s="3"/>
      <c r="E35" s="15"/>
      <c r="F35" s="132"/>
      <c r="G35" s="132"/>
      <c r="H35" s="16" t="s">
        <v>543</v>
      </c>
      <c r="I35" s="10"/>
    </row>
    <row r="36" spans="1:9" x14ac:dyDescent="0.25">
      <c r="C36" s="19"/>
      <c r="D36" s="19"/>
      <c r="E36" s="19"/>
      <c r="F36" s="20"/>
      <c r="G36" s="20"/>
      <c r="H36" s="21"/>
    </row>
    <row r="37" spans="1:9" x14ac:dyDescent="0.25">
      <c r="C37" s="19"/>
      <c r="D37" s="19"/>
      <c r="E37" s="19"/>
      <c r="F37" s="20"/>
      <c r="G37" s="20"/>
    </row>
    <row r="38" spans="1:9" x14ac:dyDescent="0.25">
      <c r="A38" s="355" t="s">
        <v>469</v>
      </c>
      <c r="B38" s="355"/>
      <c r="C38" s="355"/>
      <c r="D38" s="355"/>
      <c r="E38" s="355"/>
      <c r="F38" s="355"/>
      <c r="G38" s="355"/>
      <c r="H38" s="355"/>
    </row>
    <row r="39" spans="1:9" ht="30" x14ac:dyDescent="0.25">
      <c r="A39" s="15">
        <v>4</v>
      </c>
      <c r="B39" s="15" t="s">
        <v>470</v>
      </c>
      <c r="C39" s="14" t="s">
        <v>471</v>
      </c>
      <c r="D39" s="15" t="s">
        <v>472</v>
      </c>
      <c r="E39" s="15" t="s">
        <v>473</v>
      </c>
      <c r="F39" s="132"/>
      <c r="G39" s="132"/>
      <c r="H39" s="16" t="s">
        <v>543</v>
      </c>
      <c r="I39" s="10"/>
    </row>
    <row r="40" spans="1:9" ht="60" x14ac:dyDescent="0.25">
      <c r="A40" s="15">
        <v>5</v>
      </c>
      <c r="B40" s="15" t="s">
        <v>474</v>
      </c>
      <c r="C40" s="26" t="s">
        <v>475</v>
      </c>
      <c r="D40" s="15" t="s">
        <v>476</v>
      </c>
      <c r="E40" s="15" t="s">
        <v>477</v>
      </c>
      <c r="F40" s="132"/>
      <c r="G40" s="132"/>
      <c r="H40" s="16" t="s">
        <v>543</v>
      </c>
      <c r="I40" s="10"/>
    </row>
    <row r="41" spans="1:9" ht="45" x14ac:dyDescent="0.25">
      <c r="A41" s="15">
        <v>28</v>
      </c>
      <c r="B41" s="15" t="s">
        <v>478</v>
      </c>
      <c r="C41" s="26" t="s">
        <v>479</v>
      </c>
      <c r="D41" s="15" t="s">
        <v>480</v>
      </c>
      <c r="E41" s="15" t="s">
        <v>481</v>
      </c>
      <c r="F41" s="132"/>
      <c r="G41" s="132"/>
      <c r="H41" s="16" t="s">
        <v>543</v>
      </c>
      <c r="I41" s="10"/>
    </row>
    <row r="42" spans="1:9" x14ac:dyDescent="0.25">
      <c r="H42" s="21"/>
    </row>
    <row r="43" spans="1:9" x14ac:dyDescent="0.25">
      <c r="H43" s="21"/>
    </row>
    <row r="44" spans="1:9" x14ac:dyDescent="0.25">
      <c r="A44" s="355" t="s">
        <v>482</v>
      </c>
      <c r="B44" s="355"/>
      <c r="C44" s="355"/>
      <c r="D44" s="355"/>
      <c r="E44" s="355"/>
      <c r="F44" s="355"/>
      <c r="G44" s="355"/>
      <c r="H44" s="355"/>
    </row>
    <row r="45" spans="1:9" ht="30" x14ac:dyDescent="0.25">
      <c r="A45" s="15">
        <v>3</v>
      </c>
      <c r="B45" s="13" t="s">
        <v>483</v>
      </c>
      <c r="C45" s="15" t="s">
        <v>484</v>
      </c>
      <c r="D45" s="252" t="s">
        <v>485</v>
      </c>
      <c r="E45" s="15"/>
      <c r="F45" s="132"/>
      <c r="G45" s="132"/>
      <c r="H45" s="16" t="s">
        <v>248</v>
      </c>
      <c r="I45" s="11"/>
    </row>
    <row r="46" spans="1:9" ht="30" x14ac:dyDescent="0.25">
      <c r="A46" s="15">
        <v>2</v>
      </c>
      <c r="B46" s="13" t="s">
        <v>486</v>
      </c>
      <c r="C46" s="15" t="s">
        <v>487</v>
      </c>
      <c r="D46" s="252" t="s">
        <v>485</v>
      </c>
      <c r="E46" s="15"/>
      <c r="F46" s="132"/>
      <c r="G46" s="132"/>
      <c r="H46" s="16" t="s">
        <v>248</v>
      </c>
      <c r="I46" s="11"/>
    </row>
    <row r="47" spans="1:9" ht="30" x14ac:dyDescent="0.25">
      <c r="A47" s="15">
        <v>6</v>
      </c>
      <c r="B47" s="13" t="s">
        <v>488</v>
      </c>
      <c r="C47" s="15" t="s">
        <v>489</v>
      </c>
      <c r="D47" s="252" t="s">
        <v>485</v>
      </c>
      <c r="E47" s="15"/>
      <c r="F47" s="132"/>
      <c r="G47" s="132"/>
      <c r="H47" s="16" t="s">
        <v>248</v>
      </c>
      <c r="I47" s="11"/>
    </row>
    <row r="48" spans="1:9" ht="12.75" customHeight="1" x14ac:dyDescent="0.25">
      <c r="A48"/>
      <c r="B48"/>
      <c r="C48"/>
      <c r="D48"/>
      <c r="E48"/>
      <c r="F48"/>
      <c r="G48"/>
      <c r="H48"/>
      <c r="I48"/>
    </row>
    <row r="49" spans="1:9" ht="12.75" customHeight="1" x14ac:dyDescent="0.25">
      <c r="A49"/>
      <c r="B49"/>
      <c r="C49"/>
      <c r="D49"/>
      <c r="E49"/>
      <c r="F49"/>
      <c r="G49"/>
      <c r="H49"/>
      <c r="I49"/>
    </row>
    <row r="50" spans="1:9" ht="12.75" customHeight="1" x14ac:dyDescent="0.25">
      <c r="A50" s="355" t="s">
        <v>490</v>
      </c>
      <c r="B50" s="355"/>
      <c r="C50" s="355"/>
      <c r="D50" s="355"/>
      <c r="E50" s="355"/>
      <c r="F50" s="355"/>
      <c r="G50" s="355"/>
      <c r="H50" s="355"/>
      <c r="I50"/>
    </row>
    <row r="51" spans="1:9" ht="30" x14ac:dyDescent="0.25">
      <c r="A51" s="15">
        <v>36</v>
      </c>
      <c r="B51" s="15" t="s">
        <v>491</v>
      </c>
      <c r="C51" s="15" t="s">
        <v>492</v>
      </c>
      <c r="D51" s="15" t="s">
        <v>493</v>
      </c>
      <c r="E51" s="15"/>
      <c r="F51" s="132"/>
      <c r="G51" s="132"/>
      <c r="H51" s="16" t="s">
        <v>543</v>
      </c>
      <c r="I51" s="11"/>
    </row>
    <row r="52" spans="1:9" x14ac:dyDescent="0.25">
      <c r="I52"/>
    </row>
    <row r="53" spans="1:9" x14ac:dyDescent="0.25">
      <c r="I53"/>
    </row>
    <row r="54" spans="1:9" x14ac:dyDescent="0.25">
      <c r="I54"/>
    </row>
    <row r="55" spans="1:9" x14ac:dyDescent="0.25">
      <c r="I55"/>
    </row>
    <row r="56" spans="1:9" x14ac:dyDescent="0.25">
      <c r="I56"/>
    </row>
    <row r="57" spans="1:9" x14ac:dyDescent="0.25">
      <c r="I57"/>
    </row>
    <row r="58" spans="1:9" x14ac:dyDescent="0.25">
      <c r="I58"/>
    </row>
    <row r="59" spans="1:9" x14ac:dyDescent="0.25">
      <c r="I59"/>
    </row>
    <row r="60" spans="1:9" x14ac:dyDescent="0.25">
      <c r="I60"/>
    </row>
  </sheetData>
  <autoFilter ref="A1:O60" xr:uid="{00000000-0009-0000-0000-000003000000}"/>
  <mergeCells count="6">
    <mergeCell ref="A50:H50"/>
    <mergeCell ref="A2:H2"/>
    <mergeCell ref="A8:H8"/>
    <mergeCell ref="A24:H24"/>
    <mergeCell ref="A38:H38"/>
    <mergeCell ref="A44:H44"/>
  </mergeCells>
  <hyperlinks>
    <hyperlink ref="D45" r:id="rId1" xr:uid="{00000000-0004-0000-0300-000000000000}"/>
    <hyperlink ref="D46" r:id="rId2" xr:uid="{00000000-0004-0000-0300-000001000000}"/>
    <hyperlink ref="D47" r:id="rId3" xr:uid="{00000000-0004-0000-0300-000002000000}"/>
  </hyperlinks>
  <pageMargins left="0.7" right="0.7" top="0.75" bottom="0.75" header="0.3" footer="0.3"/>
  <pageSetup scale="55" fitToHeight="0" orientation="landscape" r:id="rId4"/>
  <legacyDrawing r:id="rId5"/>
  <extLst>
    <ext xmlns:x14="http://schemas.microsoft.com/office/spreadsheetml/2009/9/main" uri="{78C0D931-6437-407d-A8EE-F0AAD7539E65}">
      <x14:conditionalFormattings>
        <x14:conditionalFormatting xmlns:xm="http://schemas.microsoft.com/office/excel/2006/main">
          <x14:cfRule type="cellIs" priority="21" operator="equal" id="{07D99C51-85E7-4AFC-842B-33DAFB341887}">
            <xm:f>Extra!$B$5</xm:f>
            <x14:dxf>
              <fill>
                <patternFill>
                  <bgColor theme="0" tint="-0.14996795556505021"/>
                </patternFill>
              </fill>
            </x14:dxf>
          </x14:cfRule>
          <x14:cfRule type="cellIs" priority="22" operator="equal" id="{9EA88FD4-FE65-4F84-99AB-61610925DCF2}">
            <xm:f>Extra!$B$4</xm:f>
            <x14:dxf>
              <fill>
                <patternFill>
                  <bgColor theme="6"/>
                </patternFill>
              </fill>
            </x14:dxf>
          </x14:cfRule>
          <xm:sqref>H1:H1048576</xm:sqref>
        </x14:conditionalFormatting>
        <x14:conditionalFormatting xmlns:xm="http://schemas.microsoft.com/office/excel/2006/main">
          <x14:cfRule type="cellIs" priority="13" operator="equal" id="{C75E5A23-7931-40D1-8D7D-37C345CFB6A7}">
            <xm:f>'C:\Users\a0270547\AppData\Local\Microsoft\Windows\INetCache\Content.MSO\[TPS546x24A_Calculator_Checklist.xlsx]Extra'!#REF!</xm:f>
            <x14:dxf>
              <fill>
                <patternFill>
                  <bgColor theme="0" tint="-0.14996795556505021"/>
                </patternFill>
              </fill>
            </x14:dxf>
          </x14:cfRule>
          <x14:cfRule type="cellIs" priority="14" operator="equal" id="{C5C3F024-AF9A-4185-855A-A135FB9A061C}">
            <xm:f>'C:\Users\a0270547\AppData\Local\Microsoft\Windows\INetCache\Content.MSO\[TPS546x24A_Calculator_Checklist.xlsx]Extra'!#REF!</xm:f>
            <x14:dxf>
              <fill>
                <patternFill>
                  <bgColor theme="6"/>
                </patternFill>
              </fill>
            </x14:dxf>
          </x14:cfRule>
          <xm:sqref>H50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'D:\catfish\[TPS546x24A_Calculator_Checklist.xlsx]Extra'!#REF!</xm:f>
          </x14:formula1>
          <xm:sqref>H23 H44 H7:H8 H37:H38 H50</xm:sqref>
        </x14:dataValidation>
        <x14:dataValidation type="list" allowBlank="1" showInputMessage="1" showErrorMessage="1" xr:uid="{00000000-0002-0000-0300-000001000000}">
          <x14:formula1>
            <xm:f>Extra!$B$3:$B$5</xm:f>
          </x14:formula1>
          <xm:sqref>H3:H5 H9:H21 H25:H35 H39:H41 H45:H47 H51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J32"/>
  <sheetViews>
    <sheetView zoomScale="80" zoomScaleNormal="80" workbookViewId="0">
      <pane ySplit="1" topLeftCell="A2" activePane="bottomLeft" state="frozen"/>
      <selection pane="bottomLeft" activeCell="G3" sqref="G3"/>
    </sheetView>
  </sheetViews>
  <sheetFormatPr defaultColWidth="9.140625" defaultRowHeight="15" x14ac:dyDescent="0.25"/>
  <cols>
    <col min="1" max="1" width="15.28515625" style="18" customWidth="1"/>
    <col min="2" max="2" width="12.5703125" style="18" bestFit="1" customWidth="1"/>
    <col min="3" max="4" width="19.28515625" style="18" customWidth="1"/>
    <col min="5" max="5" width="57.140625" style="18" customWidth="1"/>
    <col min="6" max="6" width="44" style="18" customWidth="1"/>
    <col min="7" max="7" width="14" style="20" bestFit="1" customWidth="1"/>
    <col min="8" max="8" width="24.28515625" style="12" customWidth="1"/>
    <col min="10" max="10" width="18.5703125" customWidth="1"/>
  </cols>
  <sheetData>
    <row r="1" spans="1:10" ht="28.5" customHeight="1" x14ac:dyDescent="0.25">
      <c r="A1" s="251" t="s">
        <v>208</v>
      </c>
      <c r="B1" s="251" t="s">
        <v>308</v>
      </c>
      <c r="C1" s="251" t="s">
        <v>382</v>
      </c>
      <c r="D1" s="251" t="s">
        <v>494</v>
      </c>
      <c r="E1" s="251" t="s">
        <v>495</v>
      </c>
      <c r="F1" s="251" t="s">
        <v>384</v>
      </c>
      <c r="G1" s="251" t="s">
        <v>387</v>
      </c>
      <c r="H1" s="30" t="s">
        <v>388</v>
      </c>
    </row>
    <row r="2" spans="1:10" x14ac:dyDescent="0.25">
      <c r="A2" s="359" t="s">
        <v>397</v>
      </c>
      <c r="B2" s="360"/>
      <c r="C2" s="360"/>
      <c r="D2" s="360"/>
      <c r="E2" s="360"/>
      <c r="F2" s="360"/>
      <c r="G2" s="361"/>
      <c r="H2"/>
    </row>
    <row r="3" spans="1:10" ht="150" x14ac:dyDescent="0.25">
      <c r="A3" s="15" t="s">
        <v>496</v>
      </c>
      <c r="B3" s="15" t="s">
        <v>497</v>
      </c>
      <c r="C3" s="15"/>
      <c r="D3" s="15" t="s">
        <v>498</v>
      </c>
      <c r="E3" s="15" t="s">
        <v>499</v>
      </c>
      <c r="F3" s="15"/>
      <c r="G3" s="16" t="s">
        <v>248</v>
      </c>
      <c r="H3" s="10"/>
      <c r="I3" s="27"/>
      <c r="J3" s="27"/>
    </row>
    <row r="4" spans="1:10" ht="75" x14ac:dyDescent="0.25">
      <c r="A4" s="13" t="s">
        <v>500</v>
      </c>
      <c r="B4" s="15" t="s">
        <v>501</v>
      </c>
      <c r="C4" s="15"/>
      <c r="D4" s="15" t="s">
        <v>502</v>
      </c>
      <c r="E4" s="15" t="s">
        <v>503</v>
      </c>
      <c r="F4" s="15"/>
      <c r="G4" s="16" t="s">
        <v>248</v>
      </c>
      <c r="H4" s="10"/>
    </row>
    <row r="5" spans="1:10" ht="105" x14ac:dyDescent="0.25">
      <c r="A5" s="13" t="s">
        <v>504</v>
      </c>
      <c r="B5" s="15" t="s">
        <v>505</v>
      </c>
      <c r="C5" s="15"/>
      <c r="D5" s="15" t="s">
        <v>502</v>
      </c>
      <c r="E5" s="15" t="s">
        <v>506</v>
      </c>
      <c r="F5" s="15"/>
      <c r="G5" s="16" t="s">
        <v>248</v>
      </c>
      <c r="H5" s="10"/>
    </row>
    <row r="6" spans="1:10" s="27" customFormat="1" x14ac:dyDescent="0.25">
      <c r="A6" s="28"/>
      <c r="B6" s="28"/>
      <c r="C6" s="29"/>
      <c r="D6" s="29"/>
      <c r="E6" s="28"/>
      <c r="F6" s="29"/>
      <c r="G6" s="25"/>
      <c r="H6" s="30"/>
      <c r="I6"/>
      <c r="J6"/>
    </row>
    <row r="8" spans="1:10" x14ac:dyDescent="0.25">
      <c r="A8" s="362" t="s">
        <v>432</v>
      </c>
      <c r="B8" s="362"/>
      <c r="C8" s="362"/>
      <c r="D8" s="362"/>
      <c r="E8" s="362"/>
      <c r="F8" s="362"/>
      <c r="G8" s="362"/>
    </row>
    <row r="9" spans="1:10" ht="45" x14ac:dyDescent="0.25">
      <c r="A9" s="15" t="s">
        <v>507</v>
      </c>
      <c r="B9" s="15" t="s">
        <v>508</v>
      </c>
      <c r="C9" s="14"/>
      <c r="D9" s="15" t="s">
        <v>502</v>
      </c>
      <c r="E9" s="15" t="s">
        <v>509</v>
      </c>
      <c r="F9" s="13"/>
      <c r="G9" s="16" t="s">
        <v>248</v>
      </c>
      <c r="H9" s="10"/>
    </row>
    <row r="10" spans="1:10" ht="60" x14ac:dyDescent="0.25">
      <c r="A10" s="15" t="s">
        <v>507</v>
      </c>
      <c r="B10" s="15" t="s">
        <v>508</v>
      </c>
      <c r="C10" s="14"/>
      <c r="D10" s="15" t="s">
        <v>502</v>
      </c>
      <c r="E10" s="15" t="s">
        <v>510</v>
      </c>
      <c r="F10" s="13"/>
      <c r="G10" s="16" t="s">
        <v>248</v>
      </c>
      <c r="H10" s="10"/>
    </row>
    <row r="11" spans="1:10" ht="60" x14ac:dyDescent="0.25">
      <c r="A11" s="15" t="s">
        <v>438</v>
      </c>
      <c r="B11" s="15" t="s">
        <v>439</v>
      </c>
      <c r="C11" s="23" t="s">
        <v>440</v>
      </c>
      <c r="D11" s="15" t="s">
        <v>498</v>
      </c>
      <c r="E11" s="15" t="s">
        <v>511</v>
      </c>
      <c r="F11" s="13"/>
      <c r="G11" s="16" t="s">
        <v>248</v>
      </c>
      <c r="H11" s="10"/>
    </row>
    <row r="12" spans="1:10" ht="294" customHeight="1" x14ac:dyDescent="0.25">
      <c r="A12" s="15" t="s">
        <v>438</v>
      </c>
      <c r="B12" s="15" t="s">
        <v>512</v>
      </c>
      <c r="C12" s="3"/>
      <c r="D12" s="15" t="s">
        <v>498</v>
      </c>
      <c r="E12" s="15" t="s">
        <v>513</v>
      </c>
      <c r="F12" s="13"/>
      <c r="G12" s="16" t="s">
        <v>248</v>
      </c>
      <c r="H12" s="10"/>
    </row>
    <row r="13" spans="1:10" ht="75" x14ac:dyDescent="0.25">
      <c r="A13" s="15" t="s">
        <v>514</v>
      </c>
      <c r="B13" s="15" t="s">
        <v>515</v>
      </c>
      <c r="C13" s="15"/>
      <c r="D13" s="15" t="s">
        <v>498</v>
      </c>
      <c r="E13" s="15" t="s">
        <v>516</v>
      </c>
      <c r="F13" s="13"/>
      <c r="G13" s="16" t="s">
        <v>248</v>
      </c>
      <c r="H13" s="10"/>
    </row>
    <row r="14" spans="1:10" ht="105" x14ac:dyDescent="0.25">
      <c r="A14" s="15" t="s">
        <v>517</v>
      </c>
      <c r="B14" s="15" t="s">
        <v>518</v>
      </c>
      <c r="C14" s="15"/>
      <c r="D14" s="15" t="s">
        <v>502</v>
      </c>
      <c r="E14" s="15" t="s">
        <v>506</v>
      </c>
      <c r="F14" s="13"/>
      <c r="G14" s="16" t="s">
        <v>248</v>
      </c>
      <c r="H14" s="10"/>
    </row>
    <row r="15" spans="1:10" ht="45" x14ac:dyDescent="0.25">
      <c r="A15" s="15" t="s">
        <v>466</v>
      </c>
      <c r="B15" s="15" t="s">
        <v>467</v>
      </c>
      <c r="C15" s="15" t="s">
        <v>468</v>
      </c>
      <c r="D15" s="15" t="s">
        <v>502</v>
      </c>
      <c r="E15" s="15" t="s">
        <v>519</v>
      </c>
      <c r="F15" s="13"/>
      <c r="G15" s="16" t="s">
        <v>248</v>
      </c>
      <c r="H15" s="10"/>
    </row>
    <row r="16" spans="1:10" ht="44.25" customHeight="1" x14ac:dyDescent="0.25">
      <c r="A16" s="15" t="s">
        <v>520</v>
      </c>
      <c r="B16" s="13" t="s">
        <v>521</v>
      </c>
      <c r="C16" s="15"/>
      <c r="D16" s="15" t="s">
        <v>502</v>
      </c>
      <c r="E16" s="15" t="s">
        <v>522</v>
      </c>
      <c r="F16" s="13"/>
      <c r="G16" s="16" t="s">
        <v>248</v>
      </c>
      <c r="H16" s="10"/>
    </row>
    <row r="17" spans="1:8" ht="15.75" thickBot="1" x14ac:dyDescent="0.3">
      <c r="C17" s="19"/>
      <c r="D17" s="19"/>
      <c r="E17" s="19"/>
      <c r="F17" s="19"/>
      <c r="G17" s="21"/>
    </row>
    <row r="18" spans="1:8" x14ac:dyDescent="0.25">
      <c r="A18" s="363" t="s">
        <v>469</v>
      </c>
      <c r="B18" s="364"/>
      <c r="C18" s="364"/>
      <c r="D18" s="364"/>
      <c r="E18" s="364"/>
      <c r="F18" s="364"/>
      <c r="G18" s="365"/>
    </row>
    <row r="19" spans="1:8" ht="30" x14ac:dyDescent="0.25">
      <c r="A19" s="15" t="s">
        <v>523</v>
      </c>
      <c r="B19" s="15" t="s">
        <v>524</v>
      </c>
      <c r="C19" s="13"/>
      <c r="D19" s="15" t="s">
        <v>498</v>
      </c>
      <c r="E19" s="15" t="s">
        <v>525</v>
      </c>
      <c r="F19" s="15"/>
      <c r="G19" s="16" t="s">
        <v>248</v>
      </c>
      <c r="H19" s="10"/>
    </row>
    <row r="20" spans="1:8" ht="60" x14ac:dyDescent="0.25">
      <c r="A20" s="15">
        <v>5</v>
      </c>
      <c r="B20" s="15" t="s">
        <v>474</v>
      </c>
      <c r="C20" s="15" t="s">
        <v>475</v>
      </c>
      <c r="D20" s="15" t="s">
        <v>502</v>
      </c>
      <c r="E20" s="15" t="s">
        <v>526</v>
      </c>
      <c r="F20" s="15"/>
      <c r="G20" s="16" t="s">
        <v>248</v>
      </c>
      <c r="H20" s="10"/>
    </row>
    <row r="21" spans="1:8" ht="105" x14ac:dyDescent="0.25">
      <c r="A21" s="15">
        <v>28</v>
      </c>
      <c r="B21" s="15" t="s">
        <v>478</v>
      </c>
      <c r="C21" s="14" t="s">
        <v>527</v>
      </c>
      <c r="D21" s="15" t="s">
        <v>498</v>
      </c>
      <c r="E21" s="15" t="s">
        <v>528</v>
      </c>
      <c r="F21" s="15"/>
      <c r="G21" s="16" t="s">
        <v>248</v>
      </c>
      <c r="H21" s="10"/>
    </row>
    <row r="22" spans="1:8" x14ac:dyDescent="0.25">
      <c r="A22" s="19"/>
      <c r="G22" s="21"/>
      <c r="H22"/>
    </row>
    <row r="24" spans="1:8" x14ac:dyDescent="0.25">
      <c r="A24" s="366" t="s">
        <v>482</v>
      </c>
      <c r="B24" s="367"/>
      <c r="C24" s="367"/>
      <c r="D24" s="367"/>
      <c r="E24" s="367"/>
      <c r="F24" s="367"/>
      <c r="G24" s="368"/>
      <c r="H24"/>
    </row>
    <row r="25" spans="1:8" ht="45" x14ac:dyDescent="0.25">
      <c r="A25" s="15" t="s">
        <v>529</v>
      </c>
      <c r="B25" s="15" t="s">
        <v>530</v>
      </c>
      <c r="C25" s="15"/>
      <c r="D25" s="253" t="s">
        <v>498</v>
      </c>
      <c r="E25" s="253" t="s">
        <v>531</v>
      </c>
      <c r="F25" s="132"/>
      <c r="G25" s="16" t="s">
        <v>248</v>
      </c>
      <c r="H25" s="11"/>
    </row>
    <row r="28" spans="1:8" x14ac:dyDescent="0.25">
      <c r="A28" s="366" t="s">
        <v>490</v>
      </c>
      <c r="B28" s="367"/>
      <c r="C28" s="367"/>
      <c r="D28" s="367"/>
      <c r="E28" s="367"/>
      <c r="F28" s="367"/>
      <c r="G28" s="368"/>
      <c r="H28"/>
    </row>
    <row r="29" spans="1:8" ht="312" customHeight="1" x14ac:dyDescent="0.25">
      <c r="A29" s="15" t="s">
        <v>221</v>
      </c>
      <c r="B29" s="15" t="s">
        <v>532</v>
      </c>
      <c r="C29" s="15"/>
      <c r="D29" s="15" t="s">
        <v>502</v>
      </c>
      <c r="E29" s="15" t="s">
        <v>533</v>
      </c>
      <c r="F29" s="15" t="s">
        <v>534</v>
      </c>
      <c r="G29" s="16" t="s">
        <v>248</v>
      </c>
      <c r="H29" s="11"/>
    </row>
    <row r="30" spans="1:8" ht="409.5" x14ac:dyDescent="0.25">
      <c r="A30" s="15" t="s">
        <v>221</v>
      </c>
      <c r="B30" s="15" t="s">
        <v>535</v>
      </c>
      <c r="C30" s="15"/>
      <c r="D30" s="15" t="s">
        <v>502</v>
      </c>
      <c r="E30" s="15" t="s">
        <v>536</v>
      </c>
      <c r="F30" s="254" t="s">
        <v>537</v>
      </c>
      <c r="G30" s="16" t="s">
        <v>248</v>
      </c>
      <c r="H30" s="10"/>
    </row>
    <row r="31" spans="1:8" ht="135" x14ac:dyDescent="0.25">
      <c r="A31" s="15" t="s">
        <v>221</v>
      </c>
      <c r="B31" s="15" t="s">
        <v>538</v>
      </c>
      <c r="C31" s="15"/>
      <c r="D31" s="15" t="s">
        <v>498</v>
      </c>
      <c r="E31" s="15"/>
      <c r="F31" s="15" t="s">
        <v>539</v>
      </c>
      <c r="G31" s="16" t="s">
        <v>248</v>
      </c>
      <c r="H31" s="10"/>
    </row>
    <row r="32" spans="1:8" ht="243" customHeight="1" x14ac:dyDescent="0.25">
      <c r="A32" s="15" t="s">
        <v>221</v>
      </c>
      <c r="B32" s="15" t="s">
        <v>540</v>
      </c>
      <c r="C32" s="15"/>
      <c r="D32" s="15"/>
      <c r="E32" s="15" t="s">
        <v>541</v>
      </c>
      <c r="F32" s="15"/>
      <c r="G32" s="16" t="s">
        <v>248</v>
      </c>
      <c r="H32" s="10"/>
    </row>
  </sheetData>
  <autoFilter ref="A1:R25" xr:uid="{00000000-0009-0000-0000-000004000000}"/>
  <mergeCells count="5">
    <mergeCell ref="A2:G2"/>
    <mergeCell ref="A8:G8"/>
    <mergeCell ref="A18:G18"/>
    <mergeCell ref="A24:G24"/>
    <mergeCell ref="A28:G28"/>
  </mergeCells>
  <pageMargins left="0.7" right="0.7" top="0.75" bottom="0.75" header="0.3" footer="0.3"/>
  <pageSetup scale="59"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15" operator="equal" id="{E7657B69-BF42-4A6F-B3FA-2C9991AE2BDF}">
            <xm:f>Extra!$B$5</xm:f>
            <x14:dxf>
              <fill>
                <patternFill>
                  <bgColor theme="0" tint="-0.14996795556505021"/>
                </patternFill>
              </fill>
            </x14:dxf>
          </x14:cfRule>
          <x14:cfRule type="cellIs" priority="116" operator="equal" id="{129FBF6F-4E75-48DD-A25B-546B3198BCED}">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'D:\catfish\[TPS546x24A_Calculator_Checklist.xlsx]Extra'!#REF!</xm:f>
          </x14:formula1>
          <xm:sqref>G6 G31</xm:sqref>
        </x14:dataValidation>
        <x14:dataValidation type="list" allowBlank="1" showInputMessage="1" showErrorMessage="1" xr:uid="{00000000-0002-0000-0400-000001000000}">
          <x14:formula1>
            <xm:f>Extra!$B$3:$B$5</xm:f>
          </x14:formula1>
          <xm:sqref>G25 G3:G5 G9:G16 G19:G21 G29:G30 G32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B2:B5"/>
  <sheetViews>
    <sheetView workbookViewId="0">
      <selection activeCell="B3" sqref="B3:B5"/>
    </sheetView>
  </sheetViews>
  <sheetFormatPr defaultRowHeight="15" x14ac:dyDescent="0.25"/>
  <cols>
    <col min="2" max="2" width="20.42578125" bestFit="1" customWidth="1"/>
  </cols>
  <sheetData>
    <row r="2" spans="2:2" x14ac:dyDescent="0.25">
      <c r="B2" t="s">
        <v>542</v>
      </c>
    </row>
    <row r="3" spans="2:2" x14ac:dyDescent="0.25">
      <c r="B3" t="s">
        <v>248</v>
      </c>
    </row>
    <row r="4" spans="2:2" x14ac:dyDescent="0.25">
      <c r="B4" t="s">
        <v>543</v>
      </c>
    </row>
    <row r="5" spans="2:2" x14ac:dyDescent="0.25">
      <c r="B5" t="s">
        <v>544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B1:S54"/>
  <sheetViews>
    <sheetView zoomScale="80" zoomScaleNormal="80" workbookViewId="0">
      <selection activeCell="D13" sqref="D13"/>
    </sheetView>
  </sheetViews>
  <sheetFormatPr defaultColWidth="9.140625" defaultRowHeight="14.25" x14ac:dyDescent="0.2"/>
  <cols>
    <col min="1" max="1" width="1.42578125" style="37" customWidth="1"/>
    <col min="2" max="2" width="9.140625" style="37"/>
    <col min="3" max="3" width="28.28515625" style="37" customWidth="1"/>
    <col min="4" max="4" width="75.5703125" style="37" bestFit="1" customWidth="1"/>
    <col min="5" max="5" width="9.140625" style="37"/>
    <col min="6" max="6" width="7.5703125" style="37" bestFit="1" customWidth="1"/>
    <col min="7" max="8" width="10.140625" style="37" bestFit="1" customWidth="1"/>
    <col min="9" max="9" width="31.28515625" style="37" bestFit="1" customWidth="1"/>
    <col min="10" max="10" width="16.42578125" style="37" bestFit="1" customWidth="1"/>
    <col min="11" max="11" width="9.5703125" style="54" customWidth="1"/>
    <col min="12" max="12" width="24" style="54" bestFit="1" customWidth="1"/>
    <col min="13" max="13" width="13.85546875" style="54" bestFit="1" customWidth="1"/>
    <col min="14" max="15" width="9.140625" style="37"/>
    <col min="16" max="17" width="13.28515625" style="54" customWidth="1"/>
    <col min="18" max="18" width="14.42578125" style="54" customWidth="1"/>
    <col min="19" max="19" width="9.5703125" style="54" customWidth="1"/>
    <col min="20" max="16384" width="9.140625" style="37"/>
  </cols>
  <sheetData>
    <row r="1" spans="2:18" ht="7.5" customHeight="1" thickBot="1" x14ac:dyDescent="0.25"/>
    <row r="2" spans="2:18" ht="16.5" thickBot="1" x14ac:dyDescent="0.3">
      <c r="B2" s="393" t="s">
        <v>206</v>
      </c>
      <c r="C2" s="394"/>
      <c r="D2" s="394"/>
      <c r="E2" s="394"/>
      <c r="F2" s="394"/>
      <c r="G2" s="394"/>
      <c r="H2" s="394"/>
      <c r="I2" s="394"/>
      <c r="J2" s="395"/>
      <c r="L2" s="396" t="s">
        <v>352</v>
      </c>
      <c r="M2" s="397"/>
      <c r="N2" s="398"/>
      <c r="P2" s="399" t="s">
        <v>159</v>
      </c>
      <c r="Q2" s="400"/>
      <c r="R2" s="401"/>
    </row>
    <row r="3" spans="2:18" ht="16.5" thickBot="1" x14ac:dyDescent="0.3">
      <c r="B3" s="402" t="s">
        <v>207</v>
      </c>
      <c r="C3" s="403"/>
      <c r="D3" s="404" t="str">
        <f>'Device Calculator'!C3</f>
        <v>TPS546D24A</v>
      </c>
      <c r="E3" s="405"/>
      <c r="F3" s="405"/>
      <c r="G3" s="405"/>
      <c r="H3" s="405"/>
      <c r="I3" s="405"/>
      <c r="J3" s="406"/>
      <c r="L3" s="55" t="s">
        <v>308</v>
      </c>
      <c r="M3" s="56" t="s">
        <v>21</v>
      </c>
      <c r="N3" s="57" t="s">
        <v>210</v>
      </c>
      <c r="P3" s="58" t="s">
        <v>156</v>
      </c>
      <c r="Q3" s="59" t="s">
        <v>157</v>
      </c>
      <c r="R3" s="60" t="s">
        <v>158</v>
      </c>
    </row>
    <row r="4" spans="2:18" s="54" customFormat="1" ht="15.75" customHeight="1" x14ac:dyDescent="0.2">
      <c r="B4" s="375" t="s">
        <v>208</v>
      </c>
      <c r="C4" s="377" t="s">
        <v>209</v>
      </c>
      <c r="D4" s="377" t="s">
        <v>556</v>
      </c>
      <c r="E4" s="379" t="s">
        <v>557</v>
      </c>
      <c r="F4" s="379"/>
      <c r="G4" s="379" t="s">
        <v>558</v>
      </c>
      <c r="H4" s="379"/>
      <c r="I4" s="377" t="s">
        <v>559</v>
      </c>
      <c r="J4" s="110"/>
      <c r="L4" s="61" t="s">
        <v>192</v>
      </c>
      <c r="M4" s="62" t="str">
        <f>'Device Calculator'!C3</f>
        <v>TPS546D24A</v>
      </c>
      <c r="N4" s="63"/>
      <c r="O4" s="37"/>
      <c r="P4" s="64">
        <v>0</v>
      </c>
      <c r="Q4" s="65" t="s">
        <v>38</v>
      </c>
      <c r="R4" s="66" t="s">
        <v>38</v>
      </c>
    </row>
    <row r="5" spans="2:18" s="54" customFormat="1" ht="15.75" customHeight="1" thickBot="1" x14ac:dyDescent="0.25">
      <c r="B5" s="376"/>
      <c r="C5" s="378"/>
      <c r="D5" s="378"/>
      <c r="E5" s="111" t="s">
        <v>14</v>
      </c>
      <c r="F5" s="111" t="s">
        <v>560</v>
      </c>
      <c r="G5" s="111" t="s">
        <v>14</v>
      </c>
      <c r="H5" s="111" t="s">
        <v>560</v>
      </c>
      <c r="I5" s="378"/>
      <c r="J5" s="112"/>
      <c r="L5" s="61"/>
      <c r="M5" s="62"/>
      <c r="N5" s="63"/>
      <c r="O5" s="37"/>
      <c r="P5" s="64"/>
      <c r="Q5" s="65"/>
      <c r="R5" s="66"/>
    </row>
    <row r="6" spans="2:18" s="54" customFormat="1" x14ac:dyDescent="0.2">
      <c r="B6" s="410" t="s">
        <v>215</v>
      </c>
      <c r="C6" s="82" t="s">
        <v>123</v>
      </c>
      <c r="D6" s="49" t="s">
        <v>562</v>
      </c>
      <c r="E6" s="390"/>
      <c r="F6" s="390"/>
      <c r="G6" s="390"/>
      <c r="H6" s="390"/>
      <c r="I6" s="114" t="s">
        <v>647</v>
      </c>
      <c r="J6" s="386"/>
      <c r="L6" s="68" t="s">
        <v>347</v>
      </c>
      <c r="M6" s="108">
        <f>ILOOP_trgt</f>
        <v>13.946342042137921</v>
      </c>
      <c r="N6" s="69"/>
      <c r="O6" s="37"/>
      <c r="P6" s="70">
        <v>1</v>
      </c>
      <c r="Q6" s="71">
        <v>2</v>
      </c>
      <c r="R6" s="72">
        <v>0.5</v>
      </c>
    </row>
    <row r="7" spans="2:18" s="54" customFormat="1" ht="15.75" customHeight="1" thickBot="1" x14ac:dyDescent="0.25">
      <c r="B7" s="381"/>
      <c r="C7" s="73" t="s">
        <v>36</v>
      </c>
      <c r="D7" s="115">
        <v>275</v>
      </c>
      <c r="E7" s="392"/>
      <c r="F7" s="392"/>
      <c r="G7" s="392"/>
      <c r="H7" s="392"/>
      <c r="I7" s="53" t="s">
        <v>648</v>
      </c>
      <c r="J7" s="383"/>
      <c r="L7" s="68" t="s">
        <v>348</v>
      </c>
      <c r="M7" s="108">
        <f>VLOOP_trgt</f>
        <v>11.379799736266333</v>
      </c>
      <c r="N7" s="69"/>
      <c r="O7" s="37"/>
      <c r="P7" s="64">
        <v>2</v>
      </c>
      <c r="Q7" s="75">
        <v>2</v>
      </c>
      <c r="R7" s="76">
        <v>1</v>
      </c>
    </row>
    <row r="8" spans="2:18" s="54" customFormat="1" x14ac:dyDescent="0.2">
      <c r="B8" s="380" t="s">
        <v>216</v>
      </c>
      <c r="C8" s="44" t="s">
        <v>217</v>
      </c>
      <c r="D8" s="116">
        <v>3</v>
      </c>
      <c r="E8" s="390"/>
      <c r="F8" s="390"/>
      <c r="G8" s="390"/>
      <c r="H8" s="390"/>
      <c r="I8" s="48" t="s">
        <v>649</v>
      </c>
      <c r="J8" s="382"/>
      <c r="L8" s="77" t="s">
        <v>351</v>
      </c>
      <c r="M8" s="62">
        <f>Comp_Code</f>
        <v>10</v>
      </c>
      <c r="N8" s="78"/>
      <c r="O8" s="37"/>
      <c r="P8" s="70">
        <v>3</v>
      </c>
      <c r="Q8" s="71">
        <v>2</v>
      </c>
      <c r="R8" s="72">
        <v>2</v>
      </c>
    </row>
    <row r="9" spans="2:18" s="54" customFormat="1" x14ac:dyDescent="0.2">
      <c r="B9" s="385"/>
      <c r="C9" s="45" t="s">
        <v>219</v>
      </c>
      <c r="D9" s="39" t="s">
        <v>599</v>
      </c>
      <c r="E9" s="391"/>
      <c r="F9" s="391"/>
      <c r="G9" s="391"/>
      <c r="H9" s="391"/>
      <c r="I9" s="40" t="s">
        <v>650</v>
      </c>
      <c r="J9" s="386"/>
      <c r="L9" s="77" t="s">
        <v>37</v>
      </c>
      <c r="M9" s="62">
        <f>fsw</f>
        <v>650</v>
      </c>
      <c r="N9" s="78" t="s">
        <v>11</v>
      </c>
      <c r="O9" s="37"/>
      <c r="P9" s="64">
        <v>4</v>
      </c>
      <c r="Q9" s="75">
        <v>2</v>
      </c>
      <c r="R9" s="76">
        <v>4</v>
      </c>
    </row>
    <row r="10" spans="2:18" s="54" customFormat="1" ht="15" thickBot="1" x14ac:dyDescent="0.25">
      <c r="B10" s="381"/>
      <c r="C10" s="79" t="s">
        <v>222</v>
      </c>
      <c r="D10" s="117" t="s">
        <v>603</v>
      </c>
      <c r="E10" s="392"/>
      <c r="F10" s="392"/>
      <c r="G10" s="392"/>
      <c r="H10" s="392"/>
      <c r="I10" s="118" t="s">
        <v>651</v>
      </c>
      <c r="J10" s="386"/>
      <c r="L10" s="77" t="s">
        <v>353</v>
      </c>
      <c r="M10" s="62">
        <f>Phases</f>
        <v>1</v>
      </c>
      <c r="N10" s="78"/>
      <c r="O10" s="37"/>
      <c r="P10" s="70">
        <v>5</v>
      </c>
      <c r="Q10" s="71">
        <v>2</v>
      </c>
      <c r="R10" s="72">
        <v>8</v>
      </c>
    </row>
    <row r="11" spans="2:18" s="54" customFormat="1" x14ac:dyDescent="0.2">
      <c r="B11" s="387" t="s">
        <v>223</v>
      </c>
      <c r="C11" s="44" t="s">
        <v>224</v>
      </c>
      <c r="D11" s="116" t="s">
        <v>638</v>
      </c>
      <c r="E11" s="390"/>
      <c r="F11" s="390"/>
      <c r="G11" s="390"/>
      <c r="H11" s="407"/>
      <c r="I11" s="48" t="s">
        <v>652</v>
      </c>
      <c r="J11" s="382"/>
      <c r="L11" s="77" t="s">
        <v>309</v>
      </c>
      <c r="M11" s="62">
        <f>Iphase</f>
        <v>10</v>
      </c>
      <c r="N11" s="78" t="s">
        <v>26</v>
      </c>
      <c r="O11" s="37"/>
      <c r="P11" s="64">
        <v>6</v>
      </c>
      <c r="Q11" s="75">
        <v>3</v>
      </c>
      <c r="R11" s="76">
        <v>0.5</v>
      </c>
    </row>
    <row r="12" spans="2:18" s="54" customFormat="1" ht="15" customHeight="1" x14ac:dyDescent="0.2">
      <c r="B12" s="388"/>
      <c r="C12" s="45" t="s">
        <v>227</v>
      </c>
      <c r="D12" s="119">
        <v>0.53</v>
      </c>
      <c r="E12" s="391"/>
      <c r="F12" s="391"/>
      <c r="G12" s="391"/>
      <c r="H12" s="408"/>
      <c r="I12" s="47" t="s">
        <v>653</v>
      </c>
      <c r="J12" s="386"/>
      <c r="L12" s="77" t="s">
        <v>227</v>
      </c>
      <c r="M12" s="62">
        <f>Vout</f>
        <v>3.3</v>
      </c>
      <c r="N12" s="78" t="s">
        <v>22</v>
      </c>
      <c r="O12" s="37"/>
      <c r="P12" s="70">
        <v>7</v>
      </c>
      <c r="Q12" s="71">
        <v>3</v>
      </c>
      <c r="R12" s="72">
        <v>1</v>
      </c>
    </row>
    <row r="13" spans="2:18" s="54" customFormat="1" ht="15.75" customHeight="1" thickBot="1" x14ac:dyDescent="0.25">
      <c r="B13" s="389"/>
      <c r="C13" s="73" t="s">
        <v>228</v>
      </c>
      <c r="D13" s="53"/>
      <c r="E13" s="392"/>
      <c r="F13" s="392"/>
      <c r="G13" s="392"/>
      <c r="H13" s="409"/>
      <c r="I13" s="121">
        <v>0.5</v>
      </c>
      <c r="J13" s="383"/>
      <c r="L13" s="80" t="s">
        <v>228</v>
      </c>
      <c r="M13" s="109">
        <f>VOSL</f>
        <v>0.125</v>
      </c>
      <c r="N13" s="81" t="s">
        <v>22</v>
      </c>
      <c r="O13" s="37"/>
      <c r="P13" s="64">
        <v>8</v>
      </c>
      <c r="Q13" s="75">
        <v>3</v>
      </c>
      <c r="R13" s="76">
        <v>2</v>
      </c>
    </row>
    <row r="14" spans="2:18" s="54" customFormat="1" x14ac:dyDescent="0.2">
      <c r="B14" s="380" t="s">
        <v>229</v>
      </c>
      <c r="C14" s="82" t="s">
        <v>230</v>
      </c>
      <c r="D14" s="49" t="s">
        <v>628</v>
      </c>
      <c r="E14" s="113"/>
      <c r="F14" s="114"/>
      <c r="G14" s="114"/>
      <c r="H14" s="114"/>
      <c r="I14" s="114" t="s">
        <v>654</v>
      </c>
      <c r="J14" s="386"/>
      <c r="N14" s="37"/>
      <c r="O14" s="37"/>
      <c r="P14" s="70">
        <v>9</v>
      </c>
      <c r="Q14" s="71">
        <v>3</v>
      </c>
      <c r="R14" s="72">
        <v>4</v>
      </c>
    </row>
    <row r="15" spans="2:18" s="54" customFormat="1" ht="15" thickBot="1" x14ac:dyDescent="0.25">
      <c r="B15" s="381"/>
      <c r="C15" s="73" t="str">
        <f>IF(D10=1,"INTERLEAVE","SYNC_CONFIG")</f>
        <v>SYNC_CONFIG</v>
      </c>
      <c r="D15" s="115"/>
      <c r="E15" s="100"/>
      <c r="F15" s="53"/>
      <c r="G15" s="53"/>
      <c r="H15" s="53"/>
      <c r="I15" s="53" t="s">
        <v>655</v>
      </c>
      <c r="J15" s="383"/>
      <c r="N15" s="37"/>
      <c r="O15" s="37"/>
      <c r="P15" s="64">
        <v>10</v>
      </c>
      <c r="Q15" s="75">
        <v>3</v>
      </c>
      <c r="R15" s="76">
        <v>8</v>
      </c>
    </row>
    <row r="16" spans="2:18" s="54" customFormat="1" ht="15" thickBot="1" x14ac:dyDescent="0.25">
      <c r="B16" s="37"/>
      <c r="C16" s="37"/>
      <c r="D16" s="37"/>
      <c r="E16" s="37"/>
      <c r="F16" s="37"/>
      <c r="G16" s="37"/>
      <c r="H16" s="37"/>
      <c r="I16" s="37"/>
      <c r="J16" s="37"/>
      <c r="N16" s="37"/>
      <c r="O16" s="37"/>
      <c r="P16" s="70">
        <v>11</v>
      </c>
      <c r="Q16" s="71">
        <v>4</v>
      </c>
      <c r="R16" s="72">
        <v>0.5</v>
      </c>
    </row>
    <row r="17" spans="2:18" s="54" customFormat="1" ht="15.75" customHeight="1" thickBot="1" x14ac:dyDescent="0.25">
      <c r="B17" s="83" t="s">
        <v>208</v>
      </c>
      <c r="C17" s="59" t="s">
        <v>21</v>
      </c>
      <c r="D17" s="84" t="s">
        <v>234</v>
      </c>
      <c r="E17" s="59" t="s">
        <v>235</v>
      </c>
      <c r="F17" s="59"/>
      <c r="G17" s="59" t="s">
        <v>236</v>
      </c>
      <c r="H17" s="60" t="s">
        <v>237</v>
      </c>
      <c r="I17" s="369" t="s">
        <v>238</v>
      </c>
      <c r="J17" s="370"/>
      <c r="N17" s="37"/>
      <c r="O17" s="37"/>
      <c r="P17" s="64">
        <v>12</v>
      </c>
      <c r="Q17" s="75">
        <v>4</v>
      </c>
      <c r="R17" s="76">
        <v>1</v>
      </c>
    </row>
    <row r="18" spans="2:18" s="54" customFormat="1" x14ac:dyDescent="0.2">
      <c r="B18" s="85" t="str">
        <f>B$6</f>
        <v>MSEL1</v>
      </c>
      <c r="C18" s="42" t="s">
        <v>239</v>
      </c>
      <c r="D18" s="101">
        <f>IF(OR(J6="SHORT",J6="FLOAT"),J6,IF(F6&lt;16,F6,F6-16))</f>
        <v>0</v>
      </c>
      <c r="E18" s="101">
        <f>IF(OR(J6="SHORT",J6="FLOAT", F7="Open"),"Open",IF(F6&lt;16,2*F7,2*F7+1))</f>
        <v>0</v>
      </c>
      <c r="F18" s="48"/>
      <c r="G18" s="86">
        <f>IF(OR(D18="FLOAT",D18="SHORT"),D18,HLOOKUP(D18,'Resistor Selection'!C$13:R$14,2,FALSE))</f>
        <v>4640</v>
      </c>
      <c r="H18" s="87">
        <f>IF(E18="Open","Open",VLOOKUP(E18,'Resistor Selection'!B$15:R$30,'Pin Detect Programming (2)'!D18+2,FALSE))</f>
        <v>21500</v>
      </c>
      <c r="I18" s="371"/>
      <c r="J18" s="372"/>
      <c r="N18" s="37"/>
      <c r="O18" s="37"/>
      <c r="P18" s="70">
        <v>13</v>
      </c>
      <c r="Q18" s="71">
        <v>4</v>
      </c>
      <c r="R18" s="72">
        <v>2</v>
      </c>
    </row>
    <row r="19" spans="2:18" s="54" customFormat="1" x14ac:dyDescent="0.2">
      <c r="B19" s="88" t="str">
        <f>B$8</f>
        <v>MSEL2</v>
      </c>
      <c r="C19" s="41" t="s">
        <v>240</v>
      </c>
      <c r="D19" s="107">
        <f>IF(OR(J8="SHORT",J8="FLOAT"),J8,F10+4*F9)</f>
        <v>0</v>
      </c>
      <c r="E19" s="107" t="str">
        <f>IF(OR(D8=3,J8="FLOAT",J8="SHORT"),"Open",F8)</f>
        <v>Open</v>
      </c>
      <c r="F19" s="40"/>
      <c r="G19" s="46">
        <f>IF(OR(D19="FLOAT",D19="SHORT"),D19,HLOOKUP(D19,'Resistor Selection'!C$13:R$14,2,FALSE))</f>
        <v>4640</v>
      </c>
      <c r="H19" s="89" t="str">
        <f>IF(E19="Open","Open",VLOOKUP(E19,'Resistor Selection'!B$15:R$30,'Pin Detect Programming (2)'!D19+2,FALSE))</f>
        <v>Open</v>
      </c>
      <c r="I19" s="371"/>
      <c r="J19" s="372"/>
      <c r="N19" s="37"/>
      <c r="O19" s="37"/>
      <c r="P19" s="64">
        <v>14</v>
      </c>
      <c r="Q19" s="75">
        <v>4</v>
      </c>
      <c r="R19" s="76">
        <v>4</v>
      </c>
    </row>
    <row r="20" spans="2:18" s="54" customFormat="1" x14ac:dyDescent="0.2">
      <c r="B20" s="88" t="str">
        <f>B$11</f>
        <v>VSEL</v>
      </c>
      <c r="C20" s="41" t="s">
        <v>241</v>
      </c>
      <c r="D20" s="107">
        <f>IF(OR(J11="SHORT",J11="FLOAT"),J11,F12)</f>
        <v>0</v>
      </c>
      <c r="E20" s="107">
        <f>IF(OR(F11="Float",F11="Short"),"Open",F11)</f>
        <v>0</v>
      </c>
      <c r="F20" s="40"/>
      <c r="G20" s="46">
        <f>IF(OR(D20="FLOAT",D20="SHORT"),D20,HLOOKUP(D20,'Resistor Selection'!C$13:R$14,2,FALSE))</f>
        <v>4640</v>
      </c>
      <c r="H20" s="89">
        <f>IF(E20="Open","Open",VLOOKUP(E20,'Resistor Selection'!B$15:R$30,'Pin Detect Programming (2)'!D20+2,FALSE))</f>
        <v>21500</v>
      </c>
      <c r="I20" s="371"/>
      <c r="J20" s="372"/>
      <c r="N20" s="37"/>
      <c r="O20" s="37"/>
      <c r="P20" s="70">
        <v>15</v>
      </c>
      <c r="Q20" s="71">
        <v>4</v>
      </c>
      <c r="R20" s="72">
        <v>8</v>
      </c>
    </row>
    <row r="21" spans="2:18" s="54" customFormat="1" ht="15" thickBot="1" x14ac:dyDescent="0.25">
      <c r="B21" s="90" t="str">
        <f>B$14</f>
        <v>ADRSEL</v>
      </c>
      <c r="C21" s="43" t="s">
        <v>242</v>
      </c>
      <c r="D21" s="104">
        <f>IF(OR(J14="SHORT",J14="FLOAT"),J14,IF(AND(D15='Resistor References'!AB3,'Pin Detect Programming (2)'!D14&gt;31),'Resistor References'!AM1,IF(F14='Resistor References'!T3,'Resistor References'!T3,IF(F14&lt;16,F14,F14-16))))</f>
        <v>0</v>
      </c>
      <c r="E21" s="104">
        <f>IF(OR(F14="Float",F14="Short"),"Open",IF(AND(F15='Resistor References'!AC3,F14&lt;16),F15,IF(F14&lt;16,2*F15,2*F15+1)))</f>
        <v>0</v>
      </c>
      <c r="F21" s="53"/>
      <c r="G21" s="91">
        <f>IF(OR(D21="FLOAT",D21="SHORT"),D21,HLOOKUP(D21,'Resistor Selection'!C$13:R$14,2,FALSE))</f>
        <v>4640</v>
      </c>
      <c r="H21" s="92">
        <f>IF(E21="Open","Open",VLOOKUP(E21,'Resistor Selection'!B$15:R$30,'Pin Detect Programming (2)'!D21+2,FALSE))</f>
        <v>21500</v>
      </c>
      <c r="I21" s="373"/>
      <c r="J21" s="374"/>
      <c r="N21" s="37"/>
      <c r="O21" s="37"/>
      <c r="P21" s="64">
        <v>16</v>
      </c>
      <c r="Q21" s="75">
        <v>5</v>
      </c>
      <c r="R21" s="76">
        <v>0.5</v>
      </c>
    </row>
    <row r="22" spans="2:18" s="54" customFormat="1" ht="15" thickBot="1" x14ac:dyDescent="0.25">
      <c r="B22" s="37"/>
      <c r="C22" s="37"/>
      <c r="D22" s="37"/>
      <c r="E22" s="37"/>
      <c r="F22" s="37"/>
      <c r="G22" s="37"/>
      <c r="H22" s="37"/>
      <c r="I22" s="37"/>
      <c r="J22" s="37"/>
      <c r="N22" s="37"/>
      <c r="O22" s="37"/>
      <c r="P22" s="70">
        <v>17</v>
      </c>
      <c r="Q22" s="71">
        <v>5</v>
      </c>
      <c r="R22" s="72">
        <v>1</v>
      </c>
    </row>
    <row r="23" spans="2:18" s="54" customFormat="1" ht="15.75" thickBot="1" x14ac:dyDescent="0.3">
      <c r="B23" s="384" t="s">
        <v>243</v>
      </c>
      <c r="C23" s="320"/>
      <c r="D23" s="320"/>
      <c r="E23" s="320"/>
      <c r="F23" s="320"/>
      <c r="G23" s="320"/>
      <c r="H23" s="320"/>
      <c r="I23" s="320"/>
      <c r="J23" s="321"/>
      <c r="N23" s="37"/>
      <c r="O23" s="37"/>
      <c r="P23" s="64">
        <v>18</v>
      </c>
      <c r="Q23" s="75">
        <v>5</v>
      </c>
      <c r="R23" s="76">
        <v>2</v>
      </c>
    </row>
    <row r="24" spans="2:18" s="54" customFormat="1" ht="15" thickBot="1" x14ac:dyDescent="0.25">
      <c r="B24" s="58" t="s">
        <v>208</v>
      </c>
      <c r="C24" s="59" t="s">
        <v>209</v>
      </c>
      <c r="D24" s="59" t="s">
        <v>21</v>
      </c>
      <c r="E24" s="59" t="s">
        <v>210</v>
      </c>
      <c r="F24" s="59" t="s">
        <v>14</v>
      </c>
      <c r="G24" s="59" t="s">
        <v>211</v>
      </c>
      <c r="H24" s="59" t="s">
        <v>212</v>
      </c>
      <c r="I24" s="59" t="s">
        <v>213</v>
      </c>
      <c r="J24" s="60" t="s">
        <v>214</v>
      </c>
      <c r="N24" s="37"/>
      <c r="O24" s="37"/>
      <c r="P24" s="70">
        <v>19</v>
      </c>
      <c r="Q24" s="71">
        <v>5</v>
      </c>
      <c r="R24" s="72">
        <v>4</v>
      </c>
    </row>
    <row r="25" spans="2:18" s="54" customFormat="1" x14ac:dyDescent="0.2">
      <c r="B25" s="380" t="str">
        <f>B8</f>
        <v>MSEL2</v>
      </c>
      <c r="C25" s="44" t="s">
        <v>244</v>
      </c>
      <c r="D25" s="97" t="s">
        <v>221</v>
      </c>
      <c r="E25" s="99"/>
      <c r="F25" s="101" t="str">
        <f>IF(AND(D25=G25,D26=G26),"SHORT",IF(AND(D25=H25,D26=H26),"FLOAT",VLOOKUP(D25,'Resistor References'!AF$4:AG$11,2,FALSE)))</f>
        <v>N/A</v>
      </c>
      <c r="G25" s="102" t="str">
        <f>'Resistor References'!AF$2</f>
        <v>180°, 2</v>
      </c>
      <c r="H25" s="103" t="str">
        <f>'Resistor References'!AF$3</f>
        <v>180°, 2</v>
      </c>
      <c r="I25" s="67" t="s">
        <v>221</v>
      </c>
      <c r="J25" s="382" t="str">
        <f>IF(AND(D25=G25,D26=G26),"SHORT",IF(AND(H25=D25,H26=D26),"FLOAT","Resistor"))</f>
        <v>Resistor</v>
      </c>
      <c r="N25" s="37"/>
      <c r="O25" s="37"/>
      <c r="P25" s="64">
        <v>20</v>
      </c>
      <c r="Q25" s="75">
        <v>5</v>
      </c>
      <c r="R25" s="76">
        <v>8</v>
      </c>
    </row>
    <row r="26" spans="2:18" s="54" customFormat="1" ht="15" thickBot="1" x14ac:dyDescent="0.25">
      <c r="B26" s="381"/>
      <c r="C26" s="73" t="s">
        <v>219</v>
      </c>
      <c r="D26" s="98" t="str">
        <f>D9</f>
        <v>OCF = 26, OCW = 20</v>
      </c>
      <c r="E26" s="100" t="s">
        <v>26</v>
      </c>
      <c r="F26" s="104" t="e">
        <f>VLOOKUP(D26,'Resistor References'!O$3:P$6,2,FALSE)</f>
        <v>#N/A</v>
      </c>
      <c r="G26" s="105" t="str">
        <f>'Resistor References'!O$3</f>
        <v>40/52</v>
      </c>
      <c r="H26" s="106" t="str">
        <f>'Resistor References'!O$4</f>
        <v>30/39</v>
      </c>
      <c r="I26" s="74">
        <v>52</v>
      </c>
      <c r="J26" s="383"/>
      <c r="N26" s="37"/>
      <c r="O26" s="37"/>
      <c r="P26" s="70">
        <v>21</v>
      </c>
      <c r="Q26" s="71">
        <v>6</v>
      </c>
      <c r="R26" s="72">
        <v>0.5</v>
      </c>
    </row>
    <row r="27" spans="2:18" s="54" customFormat="1" ht="15" thickBot="1" x14ac:dyDescent="0.25">
      <c r="B27" s="37"/>
      <c r="C27" s="37"/>
      <c r="D27" s="37"/>
      <c r="E27" s="37"/>
      <c r="F27" s="37"/>
      <c r="G27" s="37"/>
      <c r="H27" s="37"/>
      <c r="I27" s="37"/>
      <c r="J27" s="37"/>
      <c r="N27" s="37"/>
      <c r="O27" s="37"/>
      <c r="P27" s="64">
        <v>22</v>
      </c>
      <c r="Q27" s="75">
        <v>6</v>
      </c>
      <c r="R27" s="76">
        <v>1</v>
      </c>
    </row>
    <row r="28" spans="2:18" s="54" customFormat="1" ht="15" thickBot="1" x14ac:dyDescent="0.25">
      <c r="B28" s="93" t="s">
        <v>208</v>
      </c>
      <c r="C28" s="59" t="s">
        <v>21</v>
      </c>
      <c r="D28" s="84" t="s">
        <v>234</v>
      </c>
      <c r="E28" s="59" t="s">
        <v>235</v>
      </c>
      <c r="F28" s="59"/>
      <c r="G28" s="59" t="s">
        <v>236</v>
      </c>
      <c r="H28" s="60" t="s">
        <v>237</v>
      </c>
      <c r="I28" s="369" t="s">
        <v>246</v>
      </c>
      <c r="J28" s="370"/>
      <c r="N28" s="37"/>
      <c r="O28" s="37"/>
      <c r="P28" s="70">
        <v>23</v>
      </c>
      <c r="Q28" s="71">
        <v>6</v>
      </c>
      <c r="R28" s="72">
        <v>2</v>
      </c>
    </row>
    <row r="29" spans="2:18" s="54" customFormat="1" x14ac:dyDescent="0.2">
      <c r="B29" s="85" t="str">
        <f>B$6</f>
        <v>MSEL1</v>
      </c>
      <c r="C29" s="44" t="s">
        <v>221</v>
      </c>
      <c r="D29" s="101" t="s">
        <v>211</v>
      </c>
      <c r="E29" s="101" t="s">
        <v>247</v>
      </c>
      <c r="F29" s="48"/>
      <c r="G29" s="86" t="s">
        <v>248</v>
      </c>
      <c r="H29" s="87" t="s">
        <v>248</v>
      </c>
      <c r="I29" s="371"/>
      <c r="J29" s="372"/>
      <c r="N29" s="37"/>
      <c r="O29" s="37"/>
      <c r="P29" s="64">
        <v>24</v>
      </c>
      <c r="Q29" s="75">
        <v>6</v>
      </c>
      <c r="R29" s="76">
        <v>4</v>
      </c>
    </row>
    <row r="30" spans="2:18" s="54" customFormat="1" x14ac:dyDescent="0.2">
      <c r="B30" s="88" t="str">
        <f>B$8</f>
        <v>MSEL2</v>
      </c>
      <c r="C30" s="45" t="s">
        <v>249</v>
      </c>
      <c r="D30" s="107" t="e">
        <f>IF(D10&lt;2,"N/A",IF(OR(J25="SHORT",J25="FLOAT"),J25,2*F25+MOD(F26,2)))</f>
        <v>#VALUE!</v>
      </c>
      <c r="E30" s="107" t="e">
        <f>IF(OR(J25='Resistor References'!AG$2,J25='Resistor References'!AG$3,'Pin Detect Programming (2)'!F26&lt;2),"OPEN",1)</f>
        <v>#N/A</v>
      </c>
      <c r="F30" s="40"/>
      <c r="G30" s="46" t="e">
        <f>IF(OR(D30="FLOAT",D30="SHORT"),D30,HLOOKUP(D30,'Resistor Selection'!C13:R14,2,FALSE))</f>
        <v>#VALUE!</v>
      </c>
      <c r="H30" s="89" t="e">
        <f>IF(E30="Open","Open",VLOOKUP(E30,'Resistor Selection'!B$13:AH$30,'Pin Detect Programming (2)'!D30+2,FALSE))</f>
        <v>#N/A</v>
      </c>
      <c r="I30" s="371"/>
      <c r="J30" s="372"/>
      <c r="N30" s="37"/>
      <c r="O30" s="37"/>
      <c r="P30" s="70">
        <v>25</v>
      </c>
      <c r="Q30" s="71">
        <v>6</v>
      </c>
      <c r="R30" s="72">
        <v>8</v>
      </c>
    </row>
    <row r="31" spans="2:18" s="54" customFormat="1" x14ac:dyDescent="0.2">
      <c r="B31" s="88" t="str">
        <f>B$11</f>
        <v>VSEL</v>
      </c>
      <c r="C31" s="45" t="s">
        <v>221</v>
      </c>
      <c r="D31" s="107" t="s">
        <v>211</v>
      </c>
      <c r="E31" s="107" t="s">
        <v>247</v>
      </c>
      <c r="F31" s="40"/>
      <c r="G31" s="46" t="s">
        <v>248</v>
      </c>
      <c r="H31" s="89" t="s">
        <v>248</v>
      </c>
      <c r="I31" s="371"/>
      <c r="J31" s="372"/>
      <c r="N31" s="37"/>
      <c r="O31" s="37"/>
      <c r="P31" s="64">
        <v>26</v>
      </c>
      <c r="Q31" s="75">
        <v>7</v>
      </c>
      <c r="R31" s="76">
        <v>0.5</v>
      </c>
    </row>
    <row r="32" spans="2:18" s="54" customFormat="1" ht="15" thickBot="1" x14ac:dyDescent="0.25">
      <c r="B32" s="90" t="str">
        <f>B$14</f>
        <v>ADRSEL</v>
      </c>
      <c r="C32" s="73" t="s">
        <v>221</v>
      </c>
      <c r="D32" s="104" t="s">
        <v>211</v>
      </c>
      <c r="E32" s="104" t="s">
        <v>247</v>
      </c>
      <c r="F32" s="53"/>
      <c r="G32" s="91" t="s">
        <v>248</v>
      </c>
      <c r="H32" s="92" t="s">
        <v>248</v>
      </c>
      <c r="I32" s="373"/>
      <c r="J32" s="374"/>
      <c r="N32" s="37"/>
      <c r="O32" s="37"/>
      <c r="P32" s="70">
        <v>27</v>
      </c>
      <c r="Q32" s="71">
        <v>7</v>
      </c>
      <c r="R32" s="72">
        <v>1</v>
      </c>
    </row>
    <row r="33" spans="2:18" s="54" customFormat="1" ht="15" thickBot="1" x14ac:dyDescent="0.25">
      <c r="B33" s="37"/>
      <c r="C33" s="37"/>
      <c r="D33" s="37"/>
      <c r="E33" s="37"/>
      <c r="F33" s="37"/>
      <c r="G33" s="37"/>
      <c r="H33" s="37"/>
      <c r="I33" s="37"/>
      <c r="J33" s="37"/>
      <c r="N33" s="37"/>
      <c r="O33" s="37"/>
      <c r="P33" s="64">
        <v>28</v>
      </c>
      <c r="Q33" s="75">
        <v>7</v>
      </c>
      <c r="R33" s="76">
        <v>2</v>
      </c>
    </row>
    <row r="34" spans="2:18" s="54" customFormat="1" ht="15.75" thickBot="1" x14ac:dyDescent="0.3">
      <c r="B34" s="384" t="s">
        <v>250</v>
      </c>
      <c r="C34" s="320"/>
      <c r="D34" s="320"/>
      <c r="E34" s="320"/>
      <c r="F34" s="320"/>
      <c r="G34" s="320"/>
      <c r="H34" s="320"/>
      <c r="I34" s="320"/>
      <c r="J34" s="321"/>
      <c r="N34" s="37"/>
      <c r="O34" s="37"/>
      <c r="P34" s="70">
        <v>29</v>
      </c>
      <c r="Q34" s="71">
        <v>7</v>
      </c>
      <c r="R34" s="72">
        <v>4</v>
      </c>
    </row>
    <row r="35" spans="2:18" s="54" customFormat="1" ht="15" thickBot="1" x14ac:dyDescent="0.25">
      <c r="B35" s="58" t="s">
        <v>208</v>
      </c>
      <c r="C35" s="59" t="s">
        <v>209</v>
      </c>
      <c r="D35" s="59" t="s">
        <v>21</v>
      </c>
      <c r="E35" s="59" t="s">
        <v>210</v>
      </c>
      <c r="F35" s="59" t="s">
        <v>14</v>
      </c>
      <c r="G35" s="59" t="s">
        <v>211</v>
      </c>
      <c r="H35" s="59" t="s">
        <v>212</v>
      </c>
      <c r="I35" s="59" t="s">
        <v>213</v>
      </c>
      <c r="J35" s="60" t="s">
        <v>214</v>
      </c>
      <c r="N35" s="37"/>
      <c r="O35" s="37"/>
      <c r="P35" s="64">
        <v>30</v>
      </c>
      <c r="Q35" s="75">
        <v>7</v>
      </c>
      <c r="R35" s="76">
        <v>8</v>
      </c>
    </row>
    <row r="36" spans="2:18" s="54" customFormat="1" ht="15" thickBot="1" x14ac:dyDescent="0.25">
      <c r="B36" s="380" t="str">
        <f>B8</f>
        <v>MSEL2</v>
      </c>
      <c r="C36" s="44" t="s">
        <v>244</v>
      </c>
      <c r="D36" s="97" t="s">
        <v>221</v>
      </c>
      <c r="E36" s="99"/>
      <c r="F36" s="101" t="str">
        <f>IF(AND(D36=G36,D37=G37),"SHORT",IF(AND(D36=H36,D37=H37),"FLOAT",VLOOKUP(D36,'Resistor References'!AF$4:AG$11,2,FALSE)))</f>
        <v>N/A</v>
      </c>
      <c r="G36" s="102" t="s">
        <v>221</v>
      </c>
      <c r="H36" s="103" t="s">
        <v>221</v>
      </c>
      <c r="I36" s="67" t="s">
        <v>221</v>
      </c>
      <c r="J36" s="382" t="str">
        <f>IF(AND(D36=G36,D37=G37),"SHORT",IF(AND(H36=D36,H37=D37),"FLOAT","Resistor"))</f>
        <v>Resistor</v>
      </c>
      <c r="N36" s="37"/>
      <c r="O36" s="37"/>
      <c r="P36" s="94">
        <v>31</v>
      </c>
      <c r="Q36" s="95">
        <v>10</v>
      </c>
      <c r="R36" s="96">
        <v>2</v>
      </c>
    </row>
    <row r="37" spans="2:18" s="54" customFormat="1" ht="15" thickBot="1" x14ac:dyDescent="0.25">
      <c r="B37" s="381"/>
      <c r="C37" s="73" t="s">
        <v>219</v>
      </c>
      <c r="D37" s="98" t="str">
        <f>D9</f>
        <v>OCF = 26, OCW = 20</v>
      </c>
      <c r="E37" s="100" t="s">
        <v>26</v>
      </c>
      <c r="F37" s="104" t="e">
        <f>VLOOKUP(D37,'Resistor References'!O$3:P$6,2,FALSE)</f>
        <v>#N/A</v>
      </c>
      <c r="G37" s="105" t="s">
        <v>221</v>
      </c>
      <c r="H37" s="106" t="s">
        <v>221</v>
      </c>
      <c r="I37" s="74">
        <v>52</v>
      </c>
      <c r="J37" s="383"/>
      <c r="N37" s="37"/>
      <c r="O37" s="37"/>
    </row>
    <row r="38" spans="2:18" s="54" customFormat="1" ht="15" thickBot="1" x14ac:dyDescent="0.25">
      <c r="B38" s="37"/>
      <c r="C38" s="37"/>
      <c r="D38" s="37"/>
      <c r="E38" s="37"/>
      <c r="F38" s="37"/>
      <c r="G38" s="37"/>
      <c r="H38" s="37"/>
      <c r="I38" s="37"/>
      <c r="J38" s="37"/>
      <c r="N38" s="37"/>
      <c r="O38" s="37"/>
    </row>
    <row r="39" spans="2:18" s="54" customFormat="1" ht="15.75" customHeight="1" thickBot="1" x14ac:dyDescent="0.25">
      <c r="B39" s="93" t="s">
        <v>208</v>
      </c>
      <c r="C39" s="59" t="s">
        <v>21</v>
      </c>
      <c r="D39" s="84" t="s">
        <v>234</v>
      </c>
      <c r="E39" s="59" t="s">
        <v>235</v>
      </c>
      <c r="F39" s="59"/>
      <c r="G39" s="59" t="s">
        <v>236</v>
      </c>
      <c r="H39" s="60" t="s">
        <v>237</v>
      </c>
      <c r="I39" s="369" t="s">
        <v>246</v>
      </c>
      <c r="J39" s="370"/>
      <c r="N39" s="37"/>
      <c r="O39" s="37"/>
    </row>
    <row r="40" spans="2:18" s="54" customFormat="1" x14ac:dyDescent="0.2">
      <c r="B40" s="85" t="str">
        <f>B$6</f>
        <v>MSEL1</v>
      </c>
      <c r="C40" s="44" t="s">
        <v>221</v>
      </c>
      <c r="D40" s="101" t="s">
        <v>211</v>
      </c>
      <c r="E40" s="101" t="s">
        <v>247</v>
      </c>
      <c r="F40" s="48"/>
      <c r="G40" s="86" t="s">
        <v>248</v>
      </c>
      <c r="H40" s="87" t="s">
        <v>248</v>
      </c>
      <c r="I40" s="371"/>
      <c r="J40" s="372"/>
      <c r="N40" s="37"/>
      <c r="O40" s="37"/>
    </row>
    <row r="41" spans="2:18" s="54" customFormat="1" x14ac:dyDescent="0.2">
      <c r="B41" s="88" t="str">
        <f>B$8</f>
        <v>MSEL2</v>
      </c>
      <c r="C41" s="45" t="s">
        <v>249</v>
      </c>
      <c r="D41" s="107" t="e">
        <f>IF(D10&lt;3,"N/A",IF(OR(J36="SHORT",J36="FLOAT"),J36,2*F36+MOD(F37,2)))</f>
        <v>#VALUE!</v>
      </c>
      <c r="E41" s="107" t="e">
        <f>IF(OR(J36='Resistor References'!AG$2,J36='Resistor References'!AG$3,'Pin Detect Programming (2)'!F37&lt;2),"OPEN",1)</f>
        <v>#N/A</v>
      </c>
      <c r="F41" s="40"/>
      <c r="G41" s="46" t="e">
        <f>IF(OR(D41="FLOAT",D41="SHORT"),D41,HLOOKUP(D41,'Resistor Selection'!C13:R14,2,FALSE))</f>
        <v>#VALUE!</v>
      </c>
      <c r="H41" s="89" t="e">
        <f>IF(E41="Open","Open",VLOOKUP(E41,'Resistor Selection'!B$13:AH$30,'Pin Detect Programming (2)'!D41+2,FALSE))</f>
        <v>#N/A</v>
      </c>
      <c r="I41" s="371"/>
      <c r="J41" s="372"/>
      <c r="N41" s="37"/>
      <c r="O41" s="37"/>
    </row>
    <row r="42" spans="2:18" s="54" customFormat="1" x14ac:dyDescent="0.2">
      <c r="B42" s="88" t="str">
        <f>B$11</f>
        <v>VSEL</v>
      </c>
      <c r="C42" s="45" t="s">
        <v>221</v>
      </c>
      <c r="D42" s="107" t="s">
        <v>211</v>
      </c>
      <c r="E42" s="107" t="s">
        <v>247</v>
      </c>
      <c r="F42" s="40"/>
      <c r="G42" s="46" t="s">
        <v>248</v>
      </c>
      <c r="H42" s="89" t="s">
        <v>248</v>
      </c>
      <c r="I42" s="371"/>
      <c r="J42" s="372"/>
      <c r="N42" s="37"/>
      <c r="O42" s="37"/>
    </row>
    <row r="43" spans="2:18" s="54" customFormat="1" ht="15" thickBot="1" x14ac:dyDescent="0.25">
      <c r="B43" s="90" t="str">
        <f>B$14</f>
        <v>ADRSEL</v>
      </c>
      <c r="C43" s="73" t="s">
        <v>221</v>
      </c>
      <c r="D43" s="104" t="s">
        <v>211</v>
      </c>
      <c r="E43" s="104" t="s">
        <v>247</v>
      </c>
      <c r="F43" s="53"/>
      <c r="G43" s="91" t="s">
        <v>248</v>
      </c>
      <c r="H43" s="92" t="s">
        <v>248</v>
      </c>
      <c r="I43" s="373"/>
      <c r="J43" s="374"/>
      <c r="N43" s="37"/>
      <c r="O43" s="37"/>
    </row>
    <row r="44" spans="2:18" s="54" customFormat="1" ht="15" thickBot="1" x14ac:dyDescent="0.25">
      <c r="B44" s="37"/>
      <c r="C44" s="37"/>
      <c r="D44" s="37"/>
      <c r="E44" s="37"/>
      <c r="F44" s="37"/>
      <c r="G44" s="37"/>
      <c r="H44" s="37"/>
      <c r="I44" s="37"/>
      <c r="J44" s="37"/>
      <c r="N44" s="37"/>
      <c r="O44" s="37"/>
    </row>
    <row r="45" spans="2:18" s="54" customFormat="1" ht="15.75" thickBot="1" x14ac:dyDescent="0.3">
      <c r="B45" s="384" t="s">
        <v>251</v>
      </c>
      <c r="C45" s="320"/>
      <c r="D45" s="320"/>
      <c r="E45" s="320"/>
      <c r="F45" s="320"/>
      <c r="G45" s="320"/>
      <c r="H45" s="320"/>
      <c r="I45" s="320"/>
      <c r="J45" s="321"/>
      <c r="N45" s="37"/>
      <c r="O45" s="37"/>
    </row>
    <row r="46" spans="2:18" s="54" customFormat="1" ht="15" thickBot="1" x14ac:dyDescent="0.25">
      <c r="B46" s="58" t="s">
        <v>208</v>
      </c>
      <c r="C46" s="59" t="s">
        <v>209</v>
      </c>
      <c r="D46" s="59" t="s">
        <v>21</v>
      </c>
      <c r="E46" s="59" t="s">
        <v>210</v>
      </c>
      <c r="F46" s="59" t="s">
        <v>14</v>
      </c>
      <c r="G46" s="59" t="s">
        <v>211</v>
      </c>
      <c r="H46" s="59" t="s">
        <v>212</v>
      </c>
      <c r="I46" s="59" t="s">
        <v>213</v>
      </c>
      <c r="J46" s="60" t="s">
        <v>214</v>
      </c>
      <c r="N46" s="37"/>
      <c r="O46" s="37"/>
    </row>
    <row r="47" spans="2:18" s="54" customFormat="1" x14ac:dyDescent="0.2">
      <c r="B47" s="380" t="str">
        <f>B8</f>
        <v>MSEL2</v>
      </c>
      <c r="C47" s="44" t="s">
        <v>244</v>
      </c>
      <c r="D47" s="97" t="s">
        <v>221</v>
      </c>
      <c r="E47" s="99"/>
      <c r="F47" s="101" t="str">
        <f>IF(AND(D47=G47,D48=G48),"SHORT",IF(AND(D47=H47,D48=H48),"FLOAT",VLOOKUP(D47,'Resistor References'!AF$4:AG$11,2,FALSE)))</f>
        <v>N/A</v>
      </c>
      <c r="G47" s="102" t="s">
        <v>221</v>
      </c>
      <c r="H47" s="103" t="s">
        <v>221</v>
      </c>
      <c r="I47" s="67" t="s">
        <v>221</v>
      </c>
      <c r="J47" s="382" t="str">
        <f>IF(AND(D47=G47,D48=G48),"SHORT",IF(AND(H47=D47,H48=D48),"FLOAT","Resistor"))</f>
        <v>Resistor</v>
      </c>
      <c r="N47" s="37"/>
      <c r="O47" s="37"/>
    </row>
    <row r="48" spans="2:18" s="54" customFormat="1" ht="15" thickBot="1" x14ac:dyDescent="0.25">
      <c r="B48" s="381"/>
      <c r="C48" s="73" t="s">
        <v>219</v>
      </c>
      <c r="D48" s="98" t="str">
        <f>D9</f>
        <v>OCF = 26, OCW = 20</v>
      </c>
      <c r="E48" s="100" t="s">
        <v>26</v>
      </c>
      <c r="F48" s="104" t="e">
        <f>VLOOKUP(D48,'Resistor References'!O$3:P$6,2,FALSE)</f>
        <v>#N/A</v>
      </c>
      <c r="G48" s="105" t="s">
        <v>221</v>
      </c>
      <c r="H48" s="106" t="s">
        <v>221</v>
      </c>
      <c r="I48" s="74">
        <v>52</v>
      </c>
      <c r="J48" s="383"/>
      <c r="N48" s="37"/>
      <c r="O48" s="37"/>
    </row>
    <row r="49" spans="2:15" s="54" customFormat="1" ht="15" thickBot="1" x14ac:dyDescent="0.25">
      <c r="B49" s="37"/>
      <c r="C49" s="37"/>
      <c r="D49" s="37"/>
      <c r="E49" s="37"/>
      <c r="F49" s="37"/>
      <c r="G49" s="37"/>
      <c r="H49" s="37"/>
      <c r="I49" s="37"/>
      <c r="J49" s="37"/>
      <c r="N49" s="37"/>
      <c r="O49" s="37"/>
    </row>
    <row r="50" spans="2:15" s="54" customFormat="1" ht="15.75" customHeight="1" thickBot="1" x14ac:dyDescent="0.25">
      <c r="B50" s="93" t="s">
        <v>208</v>
      </c>
      <c r="C50" s="59" t="s">
        <v>21</v>
      </c>
      <c r="D50" s="84" t="s">
        <v>234</v>
      </c>
      <c r="E50" s="59" t="s">
        <v>235</v>
      </c>
      <c r="F50" s="59"/>
      <c r="G50" s="59" t="s">
        <v>236</v>
      </c>
      <c r="H50" s="60" t="s">
        <v>237</v>
      </c>
      <c r="I50" s="369" t="s">
        <v>246</v>
      </c>
      <c r="J50" s="370"/>
      <c r="N50" s="37"/>
      <c r="O50" s="37"/>
    </row>
    <row r="51" spans="2:15" s="54" customFormat="1" x14ac:dyDescent="0.2">
      <c r="B51" s="85" t="str">
        <f>B$6</f>
        <v>MSEL1</v>
      </c>
      <c r="C51" s="44" t="s">
        <v>221</v>
      </c>
      <c r="D51" s="101" t="s">
        <v>211</v>
      </c>
      <c r="E51" s="101" t="s">
        <v>247</v>
      </c>
      <c r="F51" s="48"/>
      <c r="G51" s="86" t="s">
        <v>248</v>
      </c>
      <c r="H51" s="87" t="s">
        <v>248</v>
      </c>
      <c r="I51" s="371"/>
      <c r="J51" s="372"/>
      <c r="N51" s="37"/>
      <c r="O51" s="37"/>
    </row>
    <row r="52" spans="2:15" s="54" customFormat="1" x14ac:dyDescent="0.2">
      <c r="B52" s="88" t="str">
        <f>B$8</f>
        <v>MSEL2</v>
      </c>
      <c r="C52" s="45" t="s">
        <v>249</v>
      </c>
      <c r="D52" s="107" t="e">
        <f>IF(D10&lt;4,"N/A",IF(OR(J47="SHORT",J47="FLOAT"),J47,2*F47+MOD(F48,2)))</f>
        <v>#VALUE!</v>
      </c>
      <c r="E52" s="107" t="e">
        <f>IF(OR(J47='Resistor References'!AG$2,J47='Resistor References'!AG$3,'Pin Detect Programming (2)'!F48&lt;2),"OPEN",1)</f>
        <v>#N/A</v>
      </c>
      <c r="F52" s="40"/>
      <c r="G52" s="46" t="e">
        <f>IF(OR(D52="FLOAT",D52="SHORT"),D52,HLOOKUP(D52,'Resistor Selection'!C13:R14,2,FALSE))</f>
        <v>#VALUE!</v>
      </c>
      <c r="H52" s="89" t="e">
        <f>IF(E52="Open","Open",VLOOKUP(E52,'Resistor Selection'!B$13:AH$30,'Pin Detect Programming (2)'!D52+2,FALSE))</f>
        <v>#N/A</v>
      </c>
      <c r="I52" s="371"/>
      <c r="J52" s="372"/>
      <c r="N52" s="37"/>
      <c r="O52" s="37"/>
    </row>
    <row r="53" spans="2:15" s="54" customFormat="1" x14ac:dyDescent="0.2">
      <c r="B53" s="88" t="str">
        <f>B$11</f>
        <v>VSEL</v>
      </c>
      <c r="C53" s="45" t="s">
        <v>221</v>
      </c>
      <c r="D53" s="107" t="s">
        <v>211</v>
      </c>
      <c r="E53" s="107" t="s">
        <v>247</v>
      </c>
      <c r="F53" s="40"/>
      <c r="G53" s="46" t="s">
        <v>248</v>
      </c>
      <c r="H53" s="89" t="s">
        <v>248</v>
      </c>
      <c r="I53" s="371"/>
      <c r="J53" s="372"/>
      <c r="N53" s="37"/>
      <c r="O53" s="37"/>
    </row>
    <row r="54" spans="2:15" s="54" customFormat="1" ht="15" thickBot="1" x14ac:dyDescent="0.25">
      <c r="B54" s="90" t="str">
        <f>B$14</f>
        <v>ADRSEL</v>
      </c>
      <c r="C54" s="73" t="s">
        <v>221</v>
      </c>
      <c r="D54" s="104" t="s">
        <v>211</v>
      </c>
      <c r="E54" s="104" t="s">
        <v>247</v>
      </c>
      <c r="F54" s="53"/>
      <c r="G54" s="91" t="s">
        <v>248</v>
      </c>
      <c r="H54" s="92" t="s">
        <v>248</v>
      </c>
      <c r="I54" s="373"/>
      <c r="J54" s="374"/>
      <c r="N54" s="37"/>
      <c r="O54" s="37"/>
    </row>
  </sheetData>
  <dataConsolidate/>
  <mergeCells count="44">
    <mergeCell ref="H11:H13"/>
    <mergeCell ref="B6:B7"/>
    <mergeCell ref="J6:J7"/>
    <mergeCell ref="E6:E7"/>
    <mergeCell ref="F6:F7"/>
    <mergeCell ref="G6:G7"/>
    <mergeCell ref="H6:H7"/>
    <mergeCell ref="B2:J2"/>
    <mergeCell ref="L2:N2"/>
    <mergeCell ref="P2:R2"/>
    <mergeCell ref="B3:C3"/>
    <mergeCell ref="D3:J3"/>
    <mergeCell ref="J25:J26"/>
    <mergeCell ref="I28:J32"/>
    <mergeCell ref="B34:J34"/>
    <mergeCell ref="B8:B10"/>
    <mergeCell ref="J8:J10"/>
    <mergeCell ref="B11:B13"/>
    <mergeCell ref="J11:J13"/>
    <mergeCell ref="B14:B15"/>
    <mergeCell ref="J14:J15"/>
    <mergeCell ref="E8:E10"/>
    <mergeCell ref="F8:F10"/>
    <mergeCell ref="G8:G10"/>
    <mergeCell ref="H8:H10"/>
    <mergeCell ref="E11:E13"/>
    <mergeCell ref="F11:F13"/>
    <mergeCell ref="G11:G13"/>
    <mergeCell ref="I50:J54"/>
    <mergeCell ref="B4:B5"/>
    <mergeCell ref="C4:C5"/>
    <mergeCell ref="D4:D5"/>
    <mergeCell ref="E4:F4"/>
    <mergeCell ref="G4:H4"/>
    <mergeCell ref="I4:I5"/>
    <mergeCell ref="B36:B37"/>
    <mergeCell ref="J36:J37"/>
    <mergeCell ref="I39:J43"/>
    <mergeCell ref="B45:J45"/>
    <mergeCell ref="B47:B48"/>
    <mergeCell ref="J47:J48"/>
    <mergeCell ref="I17:J21"/>
    <mergeCell ref="B23:J23"/>
    <mergeCell ref="B25:B26"/>
  </mergeCells>
  <conditionalFormatting sqref="D18:D21">
    <cfRule type="cellIs" dxfId="24" priority="25" stopIfTrue="1" operator="equal">
      <formula>$H$4</formula>
    </cfRule>
    <cfRule type="cellIs" dxfId="23" priority="26" stopIfTrue="1" operator="equal">
      <formula>$G$4</formula>
    </cfRule>
    <cfRule type="cellIs" dxfId="22" priority="27" operator="greaterThan">
      <formula>29.5</formula>
    </cfRule>
  </conditionalFormatting>
  <conditionalFormatting sqref="D25">
    <cfRule type="expression" dxfId="21" priority="4">
      <formula>NOT(AND(ISNUMBER(FIND($D$10,$D$25)),IF(ISNUMBER(FIND($D$10,$D$25)),FIND($D$10,$D$25)&gt;3,0)))</formula>
    </cfRule>
  </conditionalFormatting>
  <conditionalFormatting sqref="D26">
    <cfRule type="cellIs" dxfId="20" priority="3" operator="notEqual">
      <formula>$D$9</formula>
    </cfRule>
  </conditionalFormatting>
  <conditionalFormatting sqref="D30">
    <cfRule type="cellIs" dxfId="19" priority="22" stopIfTrue="1" operator="equal">
      <formula>$H$4</formula>
    </cfRule>
    <cfRule type="cellIs" dxfId="18" priority="23" stopIfTrue="1" operator="equal">
      <formula>$G$4</formula>
    </cfRule>
    <cfRule type="cellIs" dxfId="17" priority="24" operator="greaterThan">
      <formula>29.5</formula>
    </cfRule>
  </conditionalFormatting>
  <conditionalFormatting sqref="D36">
    <cfRule type="expression" dxfId="16" priority="6">
      <formula>NOT(AND(ISNUMBER(FIND($D$10,$D$36)),IF(ISNUMBER(FIND($D$10,$D$36)),FIND($D$10,$D$36)&gt;3,0)))</formula>
    </cfRule>
  </conditionalFormatting>
  <conditionalFormatting sqref="D37">
    <cfRule type="cellIs" dxfId="15" priority="2" operator="notEqual">
      <formula>$D$9</formula>
    </cfRule>
  </conditionalFormatting>
  <conditionalFormatting sqref="D41">
    <cfRule type="cellIs" dxfId="14" priority="19" stopIfTrue="1" operator="equal">
      <formula>$H$4</formula>
    </cfRule>
    <cfRule type="cellIs" dxfId="13" priority="20" stopIfTrue="1" operator="equal">
      <formula>$G$4</formula>
    </cfRule>
    <cfRule type="cellIs" dxfId="12" priority="21" operator="greaterThan">
      <formula>29.5</formula>
    </cfRule>
  </conditionalFormatting>
  <conditionalFormatting sqref="D47">
    <cfRule type="expression" dxfId="11" priority="5">
      <formula>NOT(AND(ISNUMBER(FIND($D$10,$D$47)),IF(ISNUMBER(FIND($D$10,$D$47)),FIND($D$10,$D$47)&gt;3,0)))</formula>
    </cfRule>
  </conditionalFormatting>
  <conditionalFormatting sqref="D48">
    <cfRule type="cellIs" dxfId="10" priority="1" operator="notEqual">
      <formula>$D$9</formula>
    </cfRule>
  </conditionalFormatting>
  <conditionalFormatting sqref="D52">
    <cfRule type="cellIs" dxfId="9" priority="16" stopIfTrue="1" operator="equal">
      <formula>$H$4</formula>
    </cfRule>
    <cfRule type="cellIs" dxfId="8" priority="17" stopIfTrue="1" operator="equal">
      <formula>$G$4</formula>
    </cfRule>
    <cfRule type="cellIs" dxfId="7" priority="18" operator="greaterThan">
      <formula>29.5</formula>
    </cfRule>
  </conditionalFormatting>
  <conditionalFormatting sqref="P4:P36">
    <cfRule type="cellIs" dxfId="6" priority="7" operator="equal">
      <formula>$D$6</formula>
    </cfRule>
  </conditionalFormatting>
  <conditionalFormatting sqref="Q6:Q36">
    <cfRule type="cellIs" dxfId="5" priority="11" operator="greaterThan">
      <formula>ILOOP_trgt</formula>
    </cfRule>
  </conditionalFormatting>
  <conditionalFormatting sqref="Q4:R5">
    <cfRule type="expression" dxfId="4" priority="12">
      <formula>"K3=$C$4"</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greaterThan" id="{8683456C-14C1-448B-A2C6-E930737A0632}">
            <xm:f>'Device Calculator'!$M80</xm:f>
            <x14:dxf>
              <font>
                <color rgb="FF9C0006"/>
              </font>
              <fill>
                <patternFill>
                  <bgColor rgb="FFFFC7CE"/>
                </patternFill>
              </fill>
            </x14:dxf>
          </x14:cfRule>
          <xm:sqref>R6:R21</xm:sqref>
        </x14:conditionalFormatting>
        <x14:conditionalFormatting xmlns:xm="http://schemas.microsoft.com/office/excel/2006/main">
          <x14:cfRule type="cellIs" priority="61" operator="greaterThan" id="{8683456C-14C1-448B-A2C6-E930737A0632}">
            <xm:f>'Device Calculator'!$M97</xm:f>
            <x14:dxf>
              <font>
                <color rgb="FF9C0006"/>
              </font>
              <fill>
                <patternFill>
                  <bgColor rgb="FFFFC7CE"/>
                </patternFill>
              </fill>
            </x14:dxf>
          </x14:cfRule>
          <xm:sqref>R22:R34</xm:sqref>
        </x14:conditionalFormatting>
        <x14:conditionalFormatting xmlns:xm="http://schemas.microsoft.com/office/excel/2006/main">
          <x14:cfRule type="cellIs" priority="92" operator="greaterThan" id="{8683456C-14C1-448B-A2C6-E930737A0632}">
            <xm:f>'Device Calculator'!#REF!</xm:f>
            <x14:dxf>
              <font>
                <color rgb="FF9C0006"/>
              </font>
              <fill>
                <patternFill>
                  <bgColor rgb="FFFFC7CE"/>
                </patternFill>
              </fill>
            </x14:dxf>
          </x14:cfRule>
          <xm:sqref>R35</xm:sqref>
        </x14:conditionalFormatting>
        <x14:conditionalFormatting xmlns:xm="http://schemas.microsoft.com/office/excel/2006/main">
          <x14:cfRule type="cellIs" priority="37" operator="greaterThan" id="{903DF5AA-9130-49F5-BF20-990F43965E3F}">
            <xm:f>'Device Calculator'!#REF!</xm:f>
            <x14:dxf>
              <font>
                <color rgb="FF9C0006"/>
              </font>
              <fill>
                <patternFill>
                  <bgColor rgb="FFFFC7CE"/>
                </patternFill>
              </fill>
            </x14:dxf>
          </x14:cfRule>
          <xm:sqref>R36</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600-000000000000}">
          <x14:formula1>
            <xm:f>'Resistor References'!$AE$2:$AE$4</xm:f>
          </x14:formula1>
          <xm:sqref>D25</xm:sqref>
        </x14:dataValidation>
        <x14:dataValidation type="list" allowBlank="1" showInputMessage="1" showErrorMessage="1" xr:uid="{00000000-0002-0000-0600-000001000000}">
          <x14:formula1>
            <xm:f>'Resistor References'!$AE$7</xm:f>
          </x14:formula1>
          <xm:sqref>D47</xm:sqref>
        </x14:dataValidation>
        <x14:dataValidation type="list" allowBlank="1" showInputMessage="1" showErrorMessage="1" xr:uid="{00000000-0002-0000-0600-000002000000}">
          <x14:formula1>
            <xm:f>'Resistor References'!$AE$5:$AE$6</xm:f>
          </x14:formula1>
          <xm:sqref>D36</xm:sqref>
        </x14:dataValidation>
        <x14:dataValidation type="list" allowBlank="1" showInputMessage="1" showErrorMessage="1" xr:uid="{00000000-0002-0000-0600-000003000000}">
          <x14:formula1>
            <xm:f>'Resistor References'!$O$3:$O$6</xm:f>
          </x14:formula1>
          <xm:sqref>D48 D37 D26</xm:sqref>
        </x14:dataValidation>
        <x14:dataValidation type="list" allowBlank="1" showInputMessage="1" showErrorMessage="1" xr:uid="{00000000-0002-0000-0600-000004000000}">
          <x14:formula1>
            <xm:f>'Resistor References'!$A$2:$A$4</xm:f>
          </x14:formula1>
          <xm:sqref>D3:J3</xm:sqref>
        </x14:dataValidation>
        <x14:dataValidation type="list" allowBlank="1" showInputMessage="1" showErrorMessage="1" xr:uid="{00000000-0002-0000-0600-000005000000}">
          <x14:formula1>
            <xm:f>Sheet2!$C$5:$C$37</xm:f>
          </x14:formula1>
          <xm:sqref>D6</xm:sqref>
        </x14:dataValidation>
        <x14:dataValidation type="list" allowBlank="1" showInputMessage="1" showErrorMessage="1" xr:uid="{00000000-0002-0000-0600-000006000000}">
          <x14:formula1>
            <xm:f>Sheet2!$Q$5:$Q$12</xm:f>
          </x14:formula1>
          <xm:sqref>D8</xm:sqref>
        </x14:dataValidation>
        <x14:dataValidation type="list" allowBlank="1" showInputMessage="1" showErrorMessage="1" xr:uid="{00000000-0002-0000-0600-000007000000}">
          <x14:formula1>
            <xm:f>Sheet2!$M$5:$M$8</xm:f>
          </x14:formula1>
          <xm:sqref>D9</xm:sqref>
        </x14:dataValidation>
        <x14:dataValidation type="list" allowBlank="1" showInputMessage="1" showErrorMessage="1" xr:uid="{00000000-0002-0000-0600-000008000000}">
          <x14:formula1>
            <xm:f>Sheet2!$T$5:$T$8</xm:f>
          </x14:formula1>
          <xm:sqref>D10</xm:sqref>
        </x14:dataValidation>
        <x14:dataValidation type="list" allowBlank="1" showInputMessage="1" showErrorMessage="1" xr:uid="{00000000-0002-0000-0600-000009000000}">
          <x14:formula1>
            <xm:f>Sheet2!$G$5:$G$12</xm:f>
          </x14:formula1>
          <xm:sqref>D7</xm:sqref>
        </x14:dataValidation>
        <x14:dataValidation type="list" allowBlank="1" showInputMessage="1" showErrorMessage="1" xr:uid="{00000000-0002-0000-0600-00000A000000}">
          <x14:formula1>
            <xm:f>Sheet2!$AJ$5:$AJ$21</xm:f>
          </x14:formula1>
          <xm:sqref>D14</xm:sqref>
        </x14:dataValidation>
        <x14:dataValidation type="list" allowBlank="1" showInputMessage="1" showErrorMessage="1" xr:uid="{00000000-0002-0000-0600-00000B000000}">
          <x14:formula1>
            <xm:f>Sheet2!$AN$5:$AN$13</xm:f>
          </x14:formula1>
          <xm:sqref>D15</xm:sqref>
        </x14:dataValidation>
        <x14:dataValidation type="list" allowBlank="1" showInputMessage="1" showErrorMessage="1" xr:uid="{00000000-0002-0000-0600-00000C000000}">
          <x14:formula1>
            <xm:f>Sheet2!$AB$5:$AB$226</xm:f>
          </x14:formula1>
          <xm:sqref>D12</xm:sqref>
        </x14:dataValidation>
        <x14:dataValidation type="list" allowBlank="1" showInputMessage="1" showErrorMessage="1" xr:uid="{00000000-0002-0000-0600-00000D000000}">
          <x14:formula1>
            <xm:f>Sheet2!$W$5:$W$14</xm:f>
          </x14:formula1>
          <xm:sqref>D11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L46"/>
  <sheetViews>
    <sheetView workbookViewId="0">
      <selection activeCell="M30" sqref="M30"/>
    </sheetView>
  </sheetViews>
  <sheetFormatPr defaultRowHeight="15" x14ac:dyDescent="0.25"/>
  <cols>
    <col min="11" max="11" width="12.85546875" customWidth="1"/>
    <col min="12" max="12" width="12.5703125" customWidth="1"/>
  </cols>
  <sheetData>
    <row r="1" spans="1:12" x14ac:dyDescent="0.25">
      <c r="A1" s="411" t="s">
        <v>144</v>
      </c>
      <c r="B1" s="411"/>
      <c r="C1" s="411" t="s">
        <v>145</v>
      </c>
      <c r="D1" s="411"/>
      <c r="E1" s="411" t="s">
        <v>146</v>
      </c>
      <c r="F1" s="411"/>
      <c r="G1" s="411" t="s">
        <v>147</v>
      </c>
      <c r="H1" s="411"/>
      <c r="I1" s="411" t="s">
        <v>148</v>
      </c>
      <c r="J1" s="411"/>
      <c r="K1" s="3" t="s">
        <v>184</v>
      </c>
      <c r="L1" s="3" t="s">
        <v>185</v>
      </c>
    </row>
    <row r="2" spans="1:12" x14ac:dyDescent="0.25">
      <c r="A2" s="4" t="str">
        <f>DEC2HEX(MOD(L2-MOD(L2,16^9),16^10)/16^9)</f>
        <v>2</v>
      </c>
      <c r="B2" s="4" t="str">
        <f>DEC2HEX(MOD(L2-MOD(L2,16^8),16^9)/16^8)</f>
        <v>2</v>
      </c>
      <c r="C2" s="4" t="str">
        <f>DEC2HEX(MOD(L2-MOD(L2,16^7),16^8)/16^7)</f>
        <v>1</v>
      </c>
      <c r="D2" s="4" t="str">
        <f>DEC2HEX(MOD(L2-MOD(L2,16^6),16^7)/16^6)</f>
        <v>C</v>
      </c>
      <c r="E2" s="4" t="str">
        <f>DEC2HEX(MOD(L2-MOD(L2,16^5),16^6)/16^5)</f>
        <v>8</v>
      </c>
      <c r="F2" s="4" t="str">
        <f>DEC2HEX(MOD(L2-MOD(L2,16^4),16^5)/16^4)</f>
        <v>2</v>
      </c>
      <c r="G2" s="4" t="str">
        <f>DEC2HEX(MOD(L2-MOD(L2,16^3),16^4)/16^3)</f>
        <v>1</v>
      </c>
      <c r="H2" s="4" t="str">
        <f>DEC2HEX(MOD(L2-MOD(L2,16^2),16^3)/16^2)</f>
        <v>9</v>
      </c>
      <c r="I2" s="4" t="str">
        <f>DEC2HEX(MOD(L2-MOD(L2,16),16^2)/16)</f>
        <v>0</v>
      </c>
      <c r="J2" s="4" t="str">
        <f>DEC2HEX(MOD(L2,16))</f>
        <v>2</v>
      </c>
      <c r="K2" s="5" t="str">
        <f>'Device Calculator'!F133</f>
        <v>221C821902</v>
      </c>
      <c r="L2" s="3">
        <f>HEX2DEC(K2)</f>
        <v>146507176194</v>
      </c>
    </row>
    <row r="3" spans="1:12" x14ac:dyDescent="0.25">
      <c r="A3" s="1">
        <f>HEX2DEC(A2)</f>
        <v>2</v>
      </c>
      <c r="B3" s="1">
        <f t="shared" ref="B3:J3" si="0">HEX2DEC(B2)</f>
        <v>2</v>
      </c>
      <c r="C3" s="1">
        <f t="shared" si="0"/>
        <v>1</v>
      </c>
      <c r="D3" s="1">
        <f t="shared" si="0"/>
        <v>12</v>
      </c>
      <c r="E3" s="1">
        <f t="shared" si="0"/>
        <v>8</v>
      </c>
      <c r="F3" s="1">
        <f t="shared" si="0"/>
        <v>2</v>
      </c>
      <c r="G3" s="1">
        <f t="shared" si="0"/>
        <v>1</v>
      </c>
      <c r="H3" s="1">
        <f t="shared" si="0"/>
        <v>9</v>
      </c>
      <c r="I3" s="1">
        <f t="shared" si="0"/>
        <v>0</v>
      </c>
      <c r="J3" s="1">
        <f t="shared" si="0"/>
        <v>2</v>
      </c>
      <c r="K3" s="412" t="s">
        <v>187</v>
      </c>
      <c r="L3" s="413"/>
    </row>
    <row r="4" spans="1:12" x14ac:dyDescent="0.25">
      <c r="A4" s="1" t="str">
        <f>HEX2BIN(A2,4)</f>
        <v>0010</v>
      </c>
      <c r="B4" s="1" t="str">
        <f t="shared" ref="B4:J4" si="1">HEX2BIN(B2,4)</f>
        <v>0010</v>
      </c>
      <c r="C4" s="1" t="str">
        <f t="shared" si="1"/>
        <v>0001</v>
      </c>
      <c r="D4" s="1" t="str">
        <f t="shared" si="1"/>
        <v>1100</v>
      </c>
      <c r="E4" s="1" t="str">
        <f t="shared" si="1"/>
        <v>1000</v>
      </c>
      <c r="F4" s="1" t="str">
        <f t="shared" si="1"/>
        <v>0010</v>
      </c>
      <c r="G4" s="1" t="str">
        <f t="shared" si="1"/>
        <v>0001</v>
      </c>
      <c r="H4" s="1" t="str">
        <f t="shared" si="1"/>
        <v>1001</v>
      </c>
      <c r="I4" s="1" t="str">
        <f t="shared" si="1"/>
        <v>0000</v>
      </c>
      <c r="J4" s="1" t="str">
        <f t="shared" si="1"/>
        <v>0010</v>
      </c>
      <c r="K4" s="414"/>
      <c r="L4" s="415"/>
    </row>
    <row r="6" spans="1:12" x14ac:dyDescent="0.25">
      <c r="A6" t="s">
        <v>0</v>
      </c>
      <c r="B6">
        <f>MOD(A3,4)</f>
        <v>2</v>
      </c>
      <c r="C6">
        <f>2^B6*25</f>
        <v>100</v>
      </c>
      <c r="D6" t="s">
        <v>9</v>
      </c>
      <c r="E6" t="s">
        <v>139</v>
      </c>
      <c r="F6">
        <f>C6*C8*10^-3</f>
        <v>3.5</v>
      </c>
      <c r="G6" t="s">
        <v>142</v>
      </c>
    </row>
    <row r="7" spans="1:12" x14ac:dyDescent="0.25">
      <c r="A7" t="s">
        <v>1</v>
      </c>
      <c r="B7">
        <f>MOD(B3,4)</f>
        <v>2</v>
      </c>
      <c r="C7">
        <f>2^B7*25</f>
        <v>100</v>
      </c>
      <c r="D7" t="s">
        <v>9</v>
      </c>
      <c r="E7" t="s">
        <v>140</v>
      </c>
      <c r="F7">
        <f>1/(2*PI()*C8*10^3*C9*10^-12*4*10^6*C6*10^-6)/1000</f>
        <v>4.5472840883398664</v>
      </c>
      <c r="G7" t="s">
        <v>11</v>
      </c>
    </row>
    <row r="8" spans="1:12" x14ac:dyDescent="0.25">
      <c r="A8" t="s">
        <v>2</v>
      </c>
      <c r="B8">
        <f>4*C3+(D3-MOD(D3,4))/4</f>
        <v>7</v>
      </c>
      <c r="C8">
        <f>B8*5</f>
        <v>35</v>
      </c>
      <c r="D8" t="s">
        <v>94</v>
      </c>
      <c r="E8" t="s">
        <v>141</v>
      </c>
      <c r="F8">
        <f>1/(2*PI()*C8*10^3*C10*10^-12)/1000</f>
        <v>727.56545413437868</v>
      </c>
      <c r="G8" t="s">
        <v>11</v>
      </c>
    </row>
    <row r="9" spans="1:12" x14ac:dyDescent="0.25">
      <c r="A9" t="s">
        <v>3</v>
      </c>
      <c r="B9">
        <f>4*MOD(D3,4)+(E3-MOD(E3,4))/4</f>
        <v>2</v>
      </c>
      <c r="C9">
        <f>B9*1.25</f>
        <v>2.5</v>
      </c>
      <c r="D9" t="s">
        <v>10</v>
      </c>
      <c r="E9" t="s">
        <v>113</v>
      </c>
      <c r="F9">
        <f>C9*C6*4</f>
        <v>1000</v>
      </c>
      <c r="G9" t="s">
        <v>10</v>
      </c>
    </row>
    <row r="10" spans="1:12" x14ac:dyDescent="0.25">
      <c r="A10" t="s">
        <v>4</v>
      </c>
      <c r="B10">
        <f>8*MOD(E3,4)+(F3-MOD(F3,2))/2</f>
        <v>1</v>
      </c>
      <c r="C10">
        <f>B10*'Compensation References'!H$3</f>
        <v>6.25</v>
      </c>
      <c r="D10" t="s">
        <v>10</v>
      </c>
    </row>
    <row r="11" spans="1:12" x14ac:dyDescent="0.25">
      <c r="A11" t="s">
        <v>5</v>
      </c>
      <c r="B11">
        <f>4*G3+(H3-MOD(H3,4))/4</f>
        <v>6</v>
      </c>
      <c r="C11">
        <f>B11*5</f>
        <v>30</v>
      </c>
      <c r="D11" t="s">
        <v>94</v>
      </c>
      <c r="E11" t="s">
        <v>143</v>
      </c>
      <c r="F11">
        <f>C7*C11*10^-3</f>
        <v>3</v>
      </c>
      <c r="G11" t="s">
        <v>142</v>
      </c>
    </row>
    <row r="12" spans="1:12" x14ac:dyDescent="0.25">
      <c r="A12" t="s">
        <v>6</v>
      </c>
      <c r="B12">
        <f>4*MOD(H3,4)+(I3-MOD(I3,4))/4</f>
        <v>4</v>
      </c>
      <c r="C12">
        <f>B12*'Compensation References'!J$3</f>
        <v>1.3320000000000001</v>
      </c>
      <c r="D12" t="s">
        <v>10</v>
      </c>
      <c r="E12" t="s">
        <v>149</v>
      </c>
      <c r="F12">
        <f>1/(2*PI()*C7*C14*10^-3*C12*C11*10^-12*10^3)/1000</f>
        <v>49.785705421638923</v>
      </c>
      <c r="G12" t="s">
        <v>11</v>
      </c>
    </row>
    <row r="13" spans="1:12" x14ac:dyDescent="0.25">
      <c r="A13" t="s">
        <v>7</v>
      </c>
      <c r="B13">
        <f>8*MOD(I3,4)+(J3-MOD(J3,2))/2</f>
        <v>1</v>
      </c>
      <c r="C13">
        <f>B13*3.2</f>
        <v>3.2</v>
      </c>
      <c r="D13" t="s">
        <v>10</v>
      </c>
      <c r="E13" t="s">
        <v>150</v>
      </c>
      <c r="F13">
        <f>1/(2*PI()*C11*10^3*C13*10^-12)/1000</f>
        <v>1657.8639905405767</v>
      </c>
      <c r="G13" t="s">
        <v>11</v>
      </c>
    </row>
    <row r="14" spans="1:12" x14ac:dyDescent="0.25">
      <c r="A14" t="s">
        <v>117</v>
      </c>
      <c r="B14">
        <f>MOD(J3,2)</f>
        <v>0</v>
      </c>
      <c r="C14">
        <f>(B14+1)*800</f>
        <v>800</v>
      </c>
      <c r="D14" t="s">
        <v>94</v>
      </c>
      <c r="E14" t="s">
        <v>112</v>
      </c>
      <c r="F14">
        <f>C12*C14*C7/1000</f>
        <v>106.56000000000002</v>
      </c>
      <c r="G14" t="s">
        <v>10</v>
      </c>
    </row>
    <row r="17" spans="1:12" x14ac:dyDescent="0.25">
      <c r="A17" s="411" t="s">
        <v>144</v>
      </c>
      <c r="B17" s="411"/>
      <c r="C17" s="411" t="s">
        <v>145</v>
      </c>
      <c r="D17" s="411"/>
      <c r="E17" s="411" t="s">
        <v>146</v>
      </c>
      <c r="F17" s="411"/>
      <c r="G17" s="411" t="s">
        <v>147</v>
      </c>
      <c r="H17" s="411"/>
      <c r="I17" s="411" t="s">
        <v>148</v>
      </c>
      <c r="J17" s="411"/>
      <c r="K17" s="3" t="s">
        <v>184</v>
      </c>
      <c r="L17" s="3" t="s">
        <v>185</v>
      </c>
    </row>
    <row r="18" spans="1:12" x14ac:dyDescent="0.25">
      <c r="A18" s="4" t="str">
        <f>DEC2HEX(MOD(L18-MOD(L18,16^9),16^10)/16^9)</f>
        <v>1</v>
      </c>
      <c r="B18" s="4" t="str">
        <f>DEC2HEX(MOD(L18-MOD(L18,16^8),16^9)/16^8)</f>
        <v>1</v>
      </c>
      <c r="C18" s="4" t="str">
        <f>DEC2HEX(MOD(L18-MOD(L18,16^7),16^8)/16^7)</f>
        <v>1</v>
      </c>
      <c r="D18" s="4" t="str">
        <f>DEC2HEX(MOD(L18-MOD(L18,16^6),16^7)/16^6)</f>
        <v>C</v>
      </c>
      <c r="E18" s="4" t="str">
        <f>DEC2HEX(MOD(L18-MOD(L18,16^5),16^6)/16^5)</f>
        <v>C</v>
      </c>
      <c r="F18" s="4" t="str">
        <f>DEC2HEX(MOD(L18-MOD(L18,16^4),16^5)/16^4)</f>
        <v>C</v>
      </c>
      <c r="G18" s="4" t="str">
        <f>DEC2HEX(MOD(L18-MOD(L18,16^3),16^4)/16^3)</f>
        <v>1</v>
      </c>
      <c r="H18" s="4" t="str">
        <f>DEC2HEX(MOD(L18-MOD(L18,16^2),16^3)/16^2)</f>
        <v>7</v>
      </c>
      <c r="I18" s="4" t="str">
        <f>DEC2HEX(MOD(L18-MOD(L18,16),16^2)/16)</f>
        <v>C</v>
      </c>
      <c r="J18" s="4" t="str">
        <f>DEC2HEX(MOD(L18,16))</f>
        <v>C</v>
      </c>
      <c r="K18" s="5" t="s">
        <v>155</v>
      </c>
      <c r="L18" s="3">
        <f>HEX2DEC(K18)</f>
        <v>73497581516</v>
      </c>
    </row>
    <row r="19" spans="1:12" x14ac:dyDescent="0.25">
      <c r="A19" s="1">
        <f>HEX2DEC(A18)</f>
        <v>1</v>
      </c>
      <c r="B19" s="1">
        <f t="shared" ref="B19" si="2">HEX2DEC(B18)</f>
        <v>1</v>
      </c>
      <c r="C19" s="1">
        <f t="shared" ref="C19" si="3">HEX2DEC(C18)</f>
        <v>1</v>
      </c>
      <c r="D19" s="1">
        <f t="shared" ref="D19" si="4">HEX2DEC(D18)</f>
        <v>12</v>
      </c>
      <c r="E19" s="1">
        <f t="shared" ref="E19" si="5">HEX2DEC(E18)</f>
        <v>12</v>
      </c>
      <c r="F19" s="1">
        <f t="shared" ref="F19" si="6">HEX2DEC(F18)</f>
        <v>12</v>
      </c>
      <c r="G19" s="1">
        <f t="shared" ref="G19" si="7">HEX2DEC(G18)</f>
        <v>1</v>
      </c>
      <c r="H19" s="1">
        <f t="shared" ref="H19" si="8">HEX2DEC(H18)</f>
        <v>7</v>
      </c>
      <c r="I19" s="1">
        <f t="shared" ref="I19" si="9">HEX2DEC(I18)</f>
        <v>12</v>
      </c>
      <c r="J19" s="1">
        <f t="shared" ref="J19" si="10">HEX2DEC(J18)</f>
        <v>12</v>
      </c>
      <c r="K19" s="416" t="s">
        <v>188</v>
      </c>
      <c r="L19" s="416"/>
    </row>
    <row r="20" spans="1:12" x14ac:dyDescent="0.25">
      <c r="A20" s="1" t="str">
        <f>HEX2BIN(A18,4)</f>
        <v>0001</v>
      </c>
      <c r="B20" s="1" t="str">
        <f t="shared" ref="B20:J20" si="11">HEX2BIN(B18,4)</f>
        <v>0001</v>
      </c>
      <c r="C20" s="1" t="str">
        <f t="shared" si="11"/>
        <v>0001</v>
      </c>
      <c r="D20" s="1" t="str">
        <f t="shared" si="11"/>
        <v>1100</v>
      </c>
      <c r="E20" s="1" t="str">
        <f t="shared" si="11"/>
        <v>1100</v>
      </c>
      <c r="F20" s="1" t="str">
        <f t="shared" si="11"/>
        <v>1100</v>
      </c>
      <c r="G20" s="1" t="str">
        <f t="shared" si="11"/>
        <v>0001</v>
      </c>
      <c r="H20" s="1" t="str">
        <f t="shared" si="11"/>
        <v>0111</v>
      </c>
      <c r="I20" s="1" t="str">
        <f t="shared" si="11"/>
        <v>1100</v>
      </c>
      <c r="J20" s="1" t="str">
        <f t="shared" si="11"/>
        <v>1100</v>
      </c>
      <c r="K20" s="416"/>
      <c r="L20" s="416"/>
    </row>
    <row r="22" spans="1:12" x14ac:dyDescent="0.25">
      <c r="A22" t="s">
        <v>0</v>
      </c>
      <c r="B22">
        <f>MOD(A19,4)</f>
        <v>1</v>
      </c>
      <c r="C22">
        <f>2^B22*25</f>
        <v>50</v>
      </c>
      <c r="D22" t="s">
        <v>9</v>
      </c>
      <c r="E22" t="s">
        <v>139</v>
      </c>
      <c r="F22">
        <f>C22*C24*10^-3</f>
        <v>1.75</v>
      </c>
      <c r="G22" t="s">
        <v>142</v>
      </c>
    </row>
    <row r="23" spans="1:12" x14ac:dyDescent="0.25">
      <c r="A23" t="s">
        <v>1</v>
      </c>
      <c r="B23">
        <f>MOD(B19,4)</f>
        <v>1</v>
      </c>
      <c r="C23">
        <f>2^B23*25</f>
        <v>50</v>
      </c>
      <c r="D23" t="s">
        <v>9</v>
      </c>
      <c r="E23" t="s">
        <v>140</v>
      </c>
      <c r="F23">
        <f>1/(2*PI()*C24*10^3*C25*10^-12*4*10^6*C22*10^-6)/1000</f>
        <v>6.0630454511198231</v>
      </c>
      <c r="G23" t="s">
        <v>11</v>
      </c>
    </row>
    <row r="24" spans="1:12" x14ac:dyDescent="0.25">
      <c r="A24" t="s">
        <v>2</v>
      </c>
      <c r="B24">
        <f>4*C19+(D19-MOD(D19,4))/4</f>
        <v>7</v>
      </c>
      <c r="C24">
        <f>B24*5</f>
        <v>35</v>
      </c>
      <c r="D24" t="s">
        <v>94</v>
      </c>
      <c r="E24" t="s">
        <v>141</v>
      </c>
      <c r="F24">
        <f>1/(2*PI()*C24*10^3*C26*10^-12)/1000</f>
        <v>121.26090902239646</v>
      </c>
      <c r="G24" t="s">
        <v>11</v>
      </c>
    </row>
    <row r="25" spans="1:12" x14ac:dyDescent="0.25">
      <c r="A25" t="s">
        <v>3</v>
      </c>
      <c r="B25">
        <f>4*MOD(D19,4)+(E19-MOD(E19,4))/4</f>
        <v>3</v>
      </c>
      <c r="C25">
        <f>B25*1.25</f>
        <v>3.75</v>
      </c>
      <c r="D25" t="s">
        <v>10</v>
      </c>
      <c r="E25" t="s">
        <v>113</v>
      </c>
      <c r="F25">
        <f>C25*C22*4</f>
        <v>750</v>
      </c>
      <c r="G25" t="s">
        <v>10</v>
      </c>
    </row>
    <row r="26" spans="1:12" x14ac:dyDescent="0.25">
      <c r="A26" t="s">
        <v>4</v>
      </c>
      <c r="B26">
        <f>8*MOD(E19,4)+(F19-MOD(F19,2))/2</f>
        <v>6</v>
      </c>
      <c r="C26">
        <f>B26*'Compensation References'!H$3</f>
        <v>37.5</v>
      </c>
      <c r="D26" t="s">
        <v>10</v>
      </c>
    </row>
    <row r="27" spans="1:12" x14ac:dyDescent="0.25">
      <c r="A27" t="s">
        <v>5</v>
      </c>
      <c r="B27">
        <f>4*G19+(H19-MOD(H19,4))/4</f>
        <v>5</v>
      </c>
      <c r="C27">
        <f>B27*5</f>
        <v>25</v>
      </c>
      <c r="D27" t="s">
        <v>94</v>
      </c>
      <c r="E27" t="s">
        <v>143</v>
      </c>
      <c r="F27">
        <f>C23*C27*10^-3</f>
        <v>1.25</v>
      </c>
      <c r="G27" t="s">
        <v>142</v>
      </c>
    </row>
    <row r="28" spans="1:12" x14ac:dyDescent="0.25">
      <c r="A28" t="s">
        <v>6</v>
      </c>
      <c r="B28">
        <f>4*MOD(H19,4)+(I19-MOD(I19,4))/4</f>
        <v>15</v>
      </c>
      <c r="C28">
        <f>B28*'Compensation References'!J$3</f>
        <v>4.9950000000000001</v>
      </c>
      <c r="D28" t="s">
        <v>10</v>
      </c>
      <c r="E28" t="s">
        <v>149</v>
      </c>
      <c r="F28">
        <f>1/(2*PI()*C23*C30*10^-3*C28*C27*10^-12*10^3)/1000</f>
        <v>31.862851469848916</v>
      </c>
      <c r="G28" t="s">
        <v>11</v>
      </c>
    </row>
    <row r="29" spans="1:12" x14ac:dyDescent="0.25">
      <c r="A29" t="s">
        <v>7</v>
      </c>
      <c r="B29">
        <f>8*MOD(I19,4)+(J19-MOD(J19,2))/2</f>
        <v>6</v>
      </c>
      <c r="C29">
        <f>B29*3.2</f>
        <v>19.200000000000003</v>
      </c>
      <c r="D29" t="s">
        <v>10</v>
      </c>
      <c r="E29" t="s">
        <v>150</v>
      </c>
      <c r="F29">
        <f>1/(2*PI()*C27*10^3*C29*10^-12)/1000</f>
        <v>331.57279810811519</v>
      </c>
      <c r="G29" t="s">
        <v>11</v>
      </c>
    </row>
    <row r="30" spans="1:12" x14ac:dyDescent="0.25">
      <c r="A30" t="s">
        <v>117</v>
      </c>
      <c r="B30">
        <f>MOD(J19,2)</f>
        <v>0</v>
      </c>
      <c r="C30">
        <f>(B30+1)*800</f>
        <v>800</v>
      </c>
      <c r="D30" t="s">
        <v>94</v>
      </c>
      <c r="E30" t="s">
        <v>112</v>
      </c>
      <c r="F30">
        <f>C28*C30*C23/1000</f>
        <v>199.8</v>
      </c>
      <c r="G30" t="s">
        <v>10</v>
      </c>
    </row>
    <row r="33" spans="1:12" x14ac:dyDescent="0.25">
      <c r="A33" s="411" t="s">
        <v>144</v>
      </c>
      <c r="B33" s="411"/>
      <c r="C33" s="411" t="s">
        <v>145</v>
      </c>
      <c r="D33" s="411"/>
      <c r="E33" s="411" t="s">
        <v>146</v>
      </c>
      <c r="F33" s="411"/>
      <c r="G33" s="411" t="s">
        <v>147</v>
      </c>
      <c r="H33" s="411"/>
      <c r="I33" s="411" t="s">
        <v>148</v>
      </c>
      <c r="J33" s="411"/>
      <c r="K33" s="3" t="s">
        <v>186</v>
      </c>
      <c r="L33" s="3" t="s">
        <v>185</v>
      </c>
    </row>
    <row r="34" spans="1:12" x14ac:dyDescent="0.25">
      <c r="A34" s="4" t="str">
        <f>DEC2HEX(MOD(L34-MOD(L34,16^9),16^10)/16^9)</f>
        <v>0</v>
      </c>
      <c r="B34" s="4" t="str">
        <f>DEC2HEX(MOD(L34-MOD(L34,16^8),16^9)/16^8)</f>
        <v>1</v>
      </c>
      <c r="C34" s="4" t="str">
        <f>DEC2HEX(MOD(L34-MOD(L34,16^7),16^8)/16^7)</f>
        <v>3</v>
      </c>
      <c r="D34" s="4" t="str">
        <f>DEC2HEX(MOD(L34-MOD(L34,16^6),16^7)/16^6)</f>
        <v>D</v>
      </c>
      <c r="E34" s="4" t="str">
        <f>DEC2HEX(MOD(L34-MOD(L34,16^5),16^6)/16^5)</f>
        <v>0</v>
      </c>
      <c r="F34" s="4" t="str">
        <f>DEC2HEX(MOD(L34-MOD(L34,16^4),16^5)/16^4)</f>
        <v>4</v>
      </c>
      <c r="G34" s="4" t="str">
        <f>DEC2HEX(MOD(L34-MOD(L34,16^3),16^4)/16^3)</f>
        <v>4</v>
      </c>
      <c r="H34" s="4" t="str">
        <f>DEC2HEX(MOD(L34-MOD(L34,16^2),16^3)/16^2)</f>
        <v>9</v>
      </c>
      <c r="I34" s="4" t="str">
        <f>DEC2HEX(MOD(L34-MOD(L34,16),16^2)/16)</f>
        <v>4</v>
      </c>
      <c r="J34" s="4" t="str">
        <f>DEC2HEX(MOD(L34,16))</f>
        <v>2</v>
      </c>
      <c r="K34" s="5" t="s">
        <v>183</v>
      </c>
      <c r="L34" s="3">
        <f>HEX2DEC(K34)</f>
        <v>5318658370</v>
      </c>
    </row>
    <row r="35" spans="1:12" x14ac:dyDescent="0.25">
      <c r="A35" s="1">
        <f>HEX2DEC(A34)</f>
        <v>0</v>
      </c>
      <c r="B35" s="1">
        <f t="shared" ref="B35:J35" si="12">HEX2DEC(B34)</f>
        <v>1</v>
      </c>
      <c r="C35" s="1">
        <f t="shared" si="12"/>
        <v>3</v>
      </c>
      <c r="D35" s="1">
        <f t="shared" si="12"/>
        <v>13</v>
      </c>
      <c r="E35" s="1">
        <f t="shared" si="12"/>
        <v>0</v>
      </c>
      <c r="F35" s="1">
        <f t="shared" si="12"/>
        <v>4</v>
      </c>
      <c r="G35" s="1">
        <f t="shared" si="12"/>
        <v>4</v>
      </c>
      <c r="H35" s="1">
        <f t="shared" si="12"/>
        <v>9</v>
      </c>
      <c r="I35" s="1">
        <f t="shared" si="12"/>
        <v>4</v>
      </c>
      <c r="J35" s="1">
        <f t="shared" si="12"/>
        <v>2</v>
      </c>
      <c r="K35" s="416" t="s">
        <v>188</v>
      </c>
      <c r="L35" s="416"/>
    </row>
    <row r="36" spans="1:12" x14ac:dyDescent="0.25">
      <c r="A36" s="1" t="str">
        <f>HEX2BIN(A34,4)</f>
        <v>0000</v>
      </c>
      <c r="B36" s="1" t="str">
        <f t="shared" ref="B36:J36" si="13">HEX2BIN(B34,4)</f>
        <v>0001</v>
      </c>
      <c r="C36" s="1" t="str">
        <f t="shared" si="13"/>
        <v>0011</v>
      </c>
      <c r="D36" s="1" t="str">
        <f t="shared" si="13"/>
        <v>1101</v>
      </c>
      <c r="E36" s="1" t="str">
        <f t="shared" si="13"/>
        <v>0000</v>
      </c>
      <c r="F36" s="1" t="str">
        <f t="shared" si="13"/>
        <v>0100</v>
      </c>
      <c r="G36" s="1" t="str">
        <f t="shared" si="13"/>
        <v>0100</v>
      </c>
      <c r="H36" s="1" t="str">
        <f t="shared" si="13"/>
        <v>1001</v>
      </c>
      <c r="I36" s="1" t="str">
        <f t="shared" si="13"/>
        <v>0100</v>
      </c>
      <c r="J36" s="1" t="str">
        <f t="shared" si="13"/>
        <v>0010</v>
      </c>
      <c r="K36" s="416"/>
      <c r="L36" s="416"/>
    </row>
    <row r="38" spans="1:12" x14ac:dyDescent="0.25">
      <c r="A38" t="s">
        <v>0</v>
      </c>
      <c r="B38">
        <f>MOD(A35,4)</f>
        <v>0</v>
      </c>
      <c r="C38">
        <f>2^B38*25</f>
        <v>25</v>
      </c>
      <c r="D38" t="s">
        <v>9</v>
      </c>
      <c r="E38" t="s">
        <v>139</v>
      </c>
      <c r="F38">
        <f>C38*C40*10^-3</f>
        <v>1.875</v>
      </c>
      <c r="G38" t="s">
        <v>142</v>
      </c>
    </row>
    <row r="39" spans="1:12" x14ac:dyDescent="0.25">
      <c r="A39" t="s">
        <v>1</v>
      </c>
      <c r="B39">
        <f>MOD(B35,4)</f>
        <v>1</v>
      </c>
      <c r="C39">
        <f>2^B39*25</f>
        <v>50</v>
      </c>
      <c r="D39" t="s">
        <v>9</v>
      </c>
      <c r="E39" t="s">
        <v>140</v>
      </c>
      <c r="F39">
        <f>1/(2*PI()*C40*10^3*C41*10^-12*4*10^6*C38*10^-6)/1000</f>
        <v>4.2441318157838763</v>
      </c>
      <c r="G39" t="s">
        <v>11</v>
      </c>
    </row>
    <row r="40" spans="1:12" x14ac:dyDescent="0.25">
      <c r="A40" t="s">
        <v>2</v>
      </c>
      <c r="B40">
        <f>4*C35+(D35-MOD(D35,4))/4</f>
        <v>15</v>
      </c>
      <c r="C40">
        <f>B40*5</f>
        <v>75</v>
      </c>
      <c r="D40" t="s">
        <v>94</v>
      </c>
      <c r="E40" t="s">
        <v>141</v>
      </c>
      <c r="F40">
        <f>1/(2*PI()*C40*10^3*C42*10^-12)/1000</f>
        <v>169.76527263135503</v>
      </c>
      <c r="G40" t="s">
        <v>11</v>
      </c>
    </row>
    <row r="41" spans="1:12" x14ac:dyDescent="0.25">
      <c r="A41" t="s">
        <v>3</v>
      </c>
      <c r="B41">
        <f>4*MOD(D35,4)+(E35-MOD(E35,4))/4</f>
        <v>4</v>
      </c>
      <c r="C41">
        <f>B41*1.25</f>
        <v>5</v>
      </c>
      <c r="D41" t="s">
        <v>10</v>
      </c>
      <c r="E41" t="s">
        <v>113</v>
      </c>
      <c r="F41">
        <f>C41*C38*4</f>
        <v>500</v>
      </c>
      <c r="G41" t="s">
        <v>10</v>
      </c>
    </row>
    <row r="42" spans="1:12" x14ac:dyDescent="0.25">
      <c r="A42" t="s">
        <v>4</v>
      </c>
      <c r="B42">
        <f>8*MOD(E35,4)+(F35-MOD(F35,2))/2</f>
        <v>2</v>
      </c>
      <c r="C42">
        <f>B42*'Compensation References'!H$3</f>
        <v>12.5</v>
      </c>
      <c r="D42" t="s">
        <v>10</v>
      </c>
    </row>
    <row r="43" spans="1:12" x14ac:dyDescent="0.25">
      <c r="A43" t="s">
        <v>5</v>
      </c>
      <c r="B43">
        <f>4*G35+(H35-MOD(H35,4))/4</f>
        <v>18</v>
      </c>
      <c r="C43">
        <f>B43*5</f>
        <v>90</v>
      </c>
      <c r="D43" t="s">
        <v>94</v>
      </c>
      <c r="E43" t="s">
        <v>143</v>
      </c>
      <c r="F43">
        <f>C39*C43*10^-3</f>
        <v>4.5</v>
      </c>
      <c r="G43" t="s">
        <v>142</v>
      </c>
    </row>
    <row r="44" spans="1:12" x14ac:dyDescent="0.25">
      <c r="A44" t="s">
        <v>6</v>
      </c>
      <c r="B44">
        <f>4*MOD(H35,4)+(I35-MOD(I35,4))/4</f>
        <v>5</v>
      </c>
      <c r="C44">
        <f>B44*'Compensation References'!J$3</f>
        <v>1.665</v>
      </c>
      <c r="D44" t="s">
        <v>10</v>
      </c>
      <c r="E44" t="s">
        <v>149</v>
      </c>
      <c r="F44">
        <f>1/(2*PI()*C39*C46*10^-3*C44*C43*10^-12*10^3)/1000</f>
        <v>26.552376224874095</v>
      </c>
      <c r="G44" t="s">
        <v>11</v>
      </c>
    </row>
    <row r="45" spans="1:12" x14ac:dyDescent="0.25">
      <c r="A45" t="s">
        <v>7</v>
      </c>
      <c r="B45">
        <f>8*MOD(I35,4)+(J35-MOD(J35,2))/2</f>
        <v>1</v>
      </c>
      <c r="C45">
        <f>B45*3.2</f>
        <v>3.2</v>
      </c>
      <c r="D45" t="s">
        <v>10</v>
      </c>
      <c r="E45" t="s">
        <v>150</v>
      </c>
      <c r="F45">
        <f>1/(2*PI()*C43*10^3*C45*10^-12)/1000</f>
        <v>552.62133018019199</v>
      </c>
      <c r="G45" t="s">
        <v>11</v>
      </c>
    </row>
    <row r="46" spans="1:12" x14ac:dyDescent="0.25">
      <c r="A46" t="s">
        <v>117</v>
      </c>
      <c r="B46">
        <f>MOD(J35,2)</f>
        <v>0</v>
      </c>
      <c r="C46">
        <f>(B46+1)*800</f>
        <v>800</v>
      </c>
      <c r="D46" t="s">
        <v>94</v>
      </c>
      <c r="E46" t="s">
        <v>112</v>
      </c>
      <c r="F46">
        <f>C44*C46*C39/1000</f>
        <v>66.599999999999994</v>
      </c>
      <c r="G46" t="s">
        <v>10</v>
      </c>
    </row>
  </sheetData>
  <mergeCells count="18">
    <mergeCell ref="K3:L4"/>
    <mergeCell ref="K19:L20"/>
    <mergeCell ref="K35:L36"/>
    <mergeCell ref="A33:B33"/>
    <mergeCell ref="C33:D33"/>
    <mergeCell ref="E33:F33"/>
    <mergeCell ref="G33:H33"/>
    <mergeCell ref="I33:J33"/>
    <mergeCell ref="A17:B17"/>
    <mergeCell ref="C17:D17"/>
    <mergeCell ref="E17:F17"/>
    <mergeCell ref="G17:H17"/>
    <mergeCell ref="I17:J17"/>
    <mergeCell ref="A1:B1"/>
    <mergeCell ref="C1:D1"/>
    <mergeCell ref="E1:F1"/>
    <mergeCell ref="G1:H1"/>
    <mergeCell ref="I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F19"/>
  <sheetViews>
    <sheetView workbookViewId="0">
      <selection activeCell="B12" sqref="B12"/>
    </sheetView>
  </sheetViews>
  <sheetFormatPr defaultRowHeight="15" x14ac:dyDescent="0.25"/>
  <cols>
    <col min="1" max="1" width="13.5703125" customWidth="1"/>
    <col min="2" max="2" width="23.85546875" bestFit="1" customWidth="1"/>
    <col min="3" max="6" width="13.5703125" customWidth="1"/>
  </cols>
  <sheetData>
    <row r="1" spans="1:6" x14ac:dyDescent="0.25">
      <c r="A1" s="419" t="s">
        <v>301</v>
      </c>
      <c r="B1" s="419"/>
      <c r="C1" s="419"/>
      <c r="D1" s="419"/>
      <c r="E1" s="419"/>
      <c r="F1" s="419"/>
    </row>
    <row r="2" spans="1:6" x14ac:dyDescent="0.25">
      <c r="A2" s="3" t="s">
        <v>208</v>
      </c>
      <c r="B2" s="3" t="s">
        <v>21</v>
      </c>
      <c r="C2" s="3" t="s">
        <v>302</v>
      </c>
      <c r="D2" s="3" t="s">
        <v>303</v>
      </c>
      <c r="E2" s="3" t="s">
        <v>304</v>
      </c>
      <c r="F2" s="3" t="s">
        <v>305</v>
      </c>
    </row>
    <row r="3" spans="1:6" x14ac:dyDescent="0.25">
      <c r="A3" s="3" t="s">
        <v>215</v>
      </c>
      <c r="B3" s="3" t="s">
        <v>239</v>
      </c>
      <c r="C3" s="3" t="s">
        <v>248</v>
      </c>
      <c r="D3" s="3" t="s">
        <v>248</v>
      </c>
      <c r="E3" s="3" t="str">
        <f>VLOOKUP('Pinstrap Reverse Lookup'!C3,'Resistor Selection'!AL$3:AR$20,6,FALSE)</f>
        <v>FLOAT</v>
      </c>
      <c r="F3" s="3">
        <f>VLOOKUP(D3,'Resistor Selection'!AM$5:AQ$20,5,FALSE)</f>
        <v>0</v>
      </c>
    </row>
    <row r="4" spans="1:6" x14ac:dyDescent="0.25">
      <c r="A4" s="3" t="s">
        <v>216</v>
      </c>
      <c r="B4" s="3" t="s">
        <v>240</v>
      </c>
      <c r="C4" s="3">
        <v>12100</v>
      </c>
      <c r="D4" s="3">
        <v>18700</v>
      </c>
      <c r="E4" s="3">
        <f>VLOOKUP('Pinstrap Reverse Lookup'!C4,'Resistor Selection'!AL$3:AR$20,6,FALSE)</f>
        <v>5</v>
      </c>
      <c r="F4" s="3">
        <f>VLOOKUP(D4,'Resistor Selection'!AN$5:AQ$20,4,FALSE)</f>
        <v>4</v>
      </c>
    </row>
    <row r="5" spans="1:6" x14ac:dyDescent="0.25">
      <c r="A5" s="3" t="s">
        <v>223</v>
      </c>
      <c r="B5" s="3" t="s">
        <v>241</v>
      </c>
      <c r="C5" s="3">
        <v>4640</v>
      </c>
      <c r="D5" s="3">
        <v>9090</v>
      </c>
      <c r="E5" s="3">
        <f>VLOOKUP('Pinstrap Reverse Lookup'!C5,'Resistor Selection'!AL$3:AR$20,6,FALSE)</f>
        <v>0</v>
      </c>
      <c r="F5" s="3">
        <f>VLOOKUP(D5,'Resistor Selection'!AO$5:AQ$20,3,FALSE)</f>
        <v>3</v>
      </c>
    </row>
    <row r="6" spans="1:6" x14ac:dyDescent="0.25">
      <c r="A6" s="3" t="s">
        <v>229</v>
      </c>
      <c r="B6" s="3" t="s">
        <v>242</v>
      </c>
      <c r="C6" s="3">
        <v>5620</v>
      </c>
      <c r="D6" s="3">
        <v>18700</v>
      </c>
      <c r="E6" s="3">
        <f>VLOOKUP('Pinstrap Reverse Lookup'!C6,'Resistor Selection'!AL$3:AR$20,6,FALSE)</f>
        <v>1</v>
      </c>
      <c r="F6" s="3">
        <f>VLOOKUP(D6,'Resistor Selection'!AP$5:AQ$20,2,FALSE)</f>
        <v>1</v>
      </c>
    </row>
    <row r="8" spans="1:6" x14ac:dyDescent="0.25">
      <c r="A8" s="420" t="s">
        <v>306</v>
      </c>
      <c r="B8" s="420"/>
      <c r="C8" s="420" t="s">
        <v>193</v>
      </c>
      <c r="D8" s="420"/>
      <c r="E8" s="420"/>
    </row>
    <row r="9" spans="1:6" x14ac:dyDescent="0.25">
      <c r="A9" s="3" t="s">
        <v>208</v>
      </c>
      <c r="B9" s="3" t="s">
        <v>209</v>
      </c>
      <c r="C9" s="3" t="s">
        <v>21</v>
      </c>
      <c r="D9" s="3" t="s">
        <v>210</v>
      </c>
      <c r="E9" s="3" t="s">
        <v>14</v>
      </c>
    </row>
    <row r="10" spans="1:6" x14ac:dyDescent="0.25">
      <c r="A10" s="417" t="s">
        <v>215</v>
      </c>
      <c r="B10" s="3" t="s">
        <v>123</v>
      </c>
      <c r="C10" s="3"/>
      <c r="D10" s="3"/>
      <c r="E10" s="3" t="str">
        <f>IF(OR(F3='Resistor Selection'!AL4,MOD('Pinstrap Reverse Lookup'!F3,2)=0),'Pinstrap Reverse Lookup'!E3,'Pinstrap Reverse Lookup'!E3+16)</f>
        <v>FLOAT</v>
      </c>
    </row>
    <row r="11" spans="1:6" x14ac:dyDescent="0.25">
      <c r="A11" s="418"/>
      <c r="B11" s="3" t="s">
        <v>36</v>
      </c>
      <c r="C11" s="3"/>
      <c r="D11" s="3" t="s">
        <v>11</v>
      </c>
      <c r="E11" s="3">
        <f>(F3-MOD(F3,2))/2</f>
        <v>0</v>
      </c>
    </row>
    <row r="12" spans="1:6" x14ac:dyDescent="0.25">
      <c r="A12" s="417" t="s">
        <v>216</v>
      </c>
      <c r="B12" s="3" t="s">
        <v>217</v>
      </c>
      <c r="C12" s="3"/>
      <c r="D12" s="3" t="s">
        <v>218</v>
      </c>
      <c r="E12" s="3"/>
    </row>
    <row r="13" spans="1:6" x14ac:dyDescent="0.25">
      <c r="A13" s="421"/>
      <c r="B13" s="3" t="s">
        <v>219</v>
      </c>
      <c r="C13" s="3"/>
      <c r="D13" s="3" t="s">
        <v>26</v>
      </c>
      <c r="E13" s="3"/>
    </row>
    <row r="14" spans="1:6" x14ac:dyDescent="0.25">
      <c r="A14" s="418"/>
      <c r="B14" s="3" t="s">
        <v>222</v>
      </c>
      <c r="C14" s="3"/>
      <c r="D14" s="3"/>
      <c r="E14" s="3"/>
    </row>
    <row r="15" spans="1:6" x14ac:dyDescent="0.25">
      <c r="A15" s="417" t="s">
        <v>223</v>
      </c>
      <c r="B15" s="3" t="s">
        <v>224</v>
      </c>
      <c r="C15" s="3"/>
      <c r="D15" s="3" t="s">
        <v>22</v>
      </c>
      <c r="E15" s="3"/>
    </row>
    <row r="16" spans="1:6" x14ac:dyDescent="0.25">
      <c r="A16" s="421"/>
      <c r="B16" s="3" t="s">
        <v>227</v>
      </c>
      <c r="C16" s="3"/>
      <c r="D16" s="3" t="s">
        <v>22</v>
      </c>
      <c r="E16" s="3"/>
    </row>
    <row r="17" spans="1:5" x14ac:dyDescent="0.25">
      <c r="A17" s="418"/>
      <c r="B17" s="3" t="s">
        <v>228</v>
      </c>
      <c r="C17" s="3"/>
      <c r="D17" s="3"/>
      <c r="E17" s="3"/>
    </row>
    <row r="18" spans="1:5" x14ac:dyDescent="0.25">
      <c r="A18" s="417" t="s">
        <v>229</v>
      </c>
      <c r="B18" s="3" t="s">
        <v>230</v>
      </c>
      <c r="C18" s="3"/>
      <c r="D18" s="3" t="s">
        <v>231</v>
      </c>
      <c r="E18" s="3"/>
    </row>
    <row r="19" spans="1:5" x14ac:dyDescent="0.25">
      <c r="A19" s="418"/>
      <c r="B19" s="3" t="s">
        <v>307</v>
      </c>
      <c r="C19" s="3"/>
      <c r="D19" s="3"/>
      <c r="E19" s="3"/>
    </row>
  </sheetData>
  <mergeCells count="7">
    <mergeCell ref="A18:A19"/>
    <mergeCell ref="A1:F1"/>
    <mergeCell ref="A8:B8"/>
    <mergeCell ref="C8:E8"/>
    <mergeCell ref="A10:A11"/>
    <mergeCell ref="A12:A14"/>
    <mergeCell ref="A15:A17"/>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0000000}">
          <x14:formula1>
            <xm:f>'Resistor References'!$A$2:$A$4</xm:f>
          </x14:formula1>
          <xm:sqref>C8:E8</xm:sqref>
        </x14:dataValidation>
        <x14:dataValidation type="list" allowBlank="1" showInputMessage="1" showErrorMessage="1" xr:uid="{00000000-0002-0000-0800-000001000000}">
          <x14:formula1>
            <xm:f>'Resistor Selection'!$AP$4:$AP$20</xm:f>
          </x14:formula1>
          <xm:sqref>D6</xm:sqref>
        </x14:dataValidation>
        <x14:dataValidation type="list" allowBlank="1" showInputMessage="1" showErrorMessage="1" xr:uid="{00000000-0002-0000-0800-000002000000}">
          <x14:formula1>
            <xm:f>'Resistor Selection'!$AO$4:$AO$20</xm:f>
          </x14:formula1>
          <xm:sqref>D5</xm:sqref>
        </x14:dataValidation>
        <x14:dataValidation type="list" allowBlank="1" showInputMessage="1" showErrorMessage="1" xr:uid="{00000000-0002-0000-0800-000003000000}">
          <x14:formula1>
            <xm:f>'Resistor Selection'!$AN$4:$AN$20</xm:f>
          </x14:formula1>
          <xm:sqref>D4</xm:sqref>
        </x14:dataValidation>
        <x14:dataValidation type="list" allowBlank="1" showInputMessage="1" showErrorMessage="1" xr:uid="{00000000-0002-0000-0800-000004000000}">
          <x14:formula1>
            <xm:f>'Resistor Selection'!$AM$4:$AM$20</xm:f>
          </x14:formula1>
          <xm:sqref>D3</xm:sqref>
        </x14:dataValidation>
        <x14:dataValidation type="list" allowBlank="1" showInputMessage="1" showErrorMessage="1" xr:uid="{00000000-0002-0000-0800-000005000000}">
          <x14:formula1>
            <xm:f>'Resistor Selection'!$AL$3:$AL$20</xm:f>
          </x14:formula1>
          <xm:sqref>C3:C6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Ver_x002e_ xmlns="3c78f53b-1e1a-4bd0-bde5-8f4af4b526cf">1</Ver_x002e_>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B57CC44EE9C9449C2A26F40A8282C4" ma:contentTypeVersion="1" ma:contentTypeDescription="Create a new document." ma:contentTypeScope="" ma:versionID="b6ef5f7a1601679a84dbf06269006c08">
  <xsd:schema xmlns:xsd="http://www.w3.org/2001/XMLSchema" xmlns:xs="http://www.w3.org/2001/XMLSchema" xmlns:p="http://schemas.microsoft.com/office/2006/metadata/properties" xmlns:ns2="3c78f53b-1e1a-4bd0-bde5-8f4af4b526cf" targetNamespace="http://schemas.microsoft.com/office/2006/metadata/properties" ma:root="true" ma:fieldsID="02ecee3fe3ac56addc47ae9c7087b6a0" ns2:_="">
    <xsd:import namespace="3c78f53b-1e1a-4bd0-bde5-8f4af4b526cf"/>
    <xsd:element name="properties">
      <xsd:complexType>
        <xsd:sequence>
          <xsd:element name="documentManagement">
            <xsd:complexType>
              <xsd:all>
                <xsd:element ref="ns2:Ver_x002e_"/>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78f53b-1e1a-4bd0-bde5-8f4af4b526cf" elementFormDefault="qualified">
    <xsd:import namespace="http://schemas.microsoft.com/office/2006/documentManagement/types"/>
    <xsd:import namespace="http://schemas.microsoft.com/office/infopath/2007/PartnerControls"/>
    <xsd:element name="Ver_x002e_" ma:index="8" ma:displayName="Ver." ma:description="Document version" ma:list="{3c78f53b-1e1a-4bd0-bde5-8f4af4b526cf}" ma:internalName="Ver_x002e_" ma:showField="_UIVersionString">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B62997-24DA-40E7-8841-8284CD6E7114}">
  <ds:schemaRefs>
    <ds:schemaRef ds:uri="http://schemas.microsoft.com/office/2006/metadata/properties"/>
    <ds:schemaRef ds:uri="http://schemas.microsoft.com/office/2006/documentManagement/types"/>
    <ds:schemaRef ds:uri="3c78f53b-1e1a-4bd0-bde5-8f4af4b526c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www.w3.org/XML/1998/namespace"/>
  </ds:schemaRefs>
</ds:datastoreItem>
</file>

<file path=customXml/itemProps2.xml><?xml version="1.0" encoding="utf-8"?>
<ds:datastoreItem xmlns:ds="http://schemas.openxmlformats.org/officeDocument/2006/customXml" ds:itemID="{CC96E7A8-5D77-46DF-BE6D-4ED3D887F47D}">
  <ds:schemaRefs>
    <ds:schemaRef ds:uri="http://schemas.microsoft.com/sharepoint/v3/contenttype/forms"/>
  </ds:schemaRefs>
</ds:datastoreItem>
</file>

<file path=customXml/itemProps3.xml><?xml version="1.0" encoding="utf-8"?>
<ds:datastoreItem xmlns:ds="http://schemas.openxmlformats.org/officeDocument/2006/customXml" ds:itemID="{48285369-BA58-4D2A-9658-B4FC5C66DE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78f53b-1e1a-4bd0-bde5-8f4af4b52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59</vt:i4>
      </vt:variant>
    </vt:vector>
  </HeadingPairs>
  <TitlesOfParts>
    <vt:vector size="73" baseType="lpstr">
      <vt:lpstr>Device Calculator</vt:lpstr>
      <vt:lpstr>Bode Plot</vt:lpstr>
      <vt:lpstr>Pin Detect Programming</vt:lpstr>
      <vt:lpstr>Schematic Checklist</vt:lpstr>
      <vt:lpstr>Layout Checklist</vt:lpstr>
      <vt:lpstr>Extra</vt:lpstr>
      <vt:lpstr>Pin Detect Programming (2)</vt:lpstr>
      <vt:lpstr>COMP_DECODE</vt:lpstr>
      <vt:lpstr>Pinstrap Reverse Lookup</vt:lpstr>
      <vt:lpstr>Compensation References</vt:lpstr>
      <vt:lpstr>Resistor References</vt:lpstr>
      <vt:lpstr>Resistor Selection</vt:lpstr>
      <vt:lpstr>Sheet2</vt:lpstr>
      <vt:lpstr>Concatenation</vt:lpstr>
      <vt:lpstr>'Bode Plot'!Cin_cer</vt:lpstr>
      <vt:lpstr>Cin_cer</vt:lpstr>
      <vt:lpstr>'Bode Plot'!Comp_Code</vt:lpstr>
      <vt:lpstr>Comp_Code</vt:lpstr>
      <vt:lpstr>'Bode Plot'!Cout_bulk</vt:lpstr>
      <vt:lpstr>Cout_bulk</vt:lpstr>
      <vt:lpstr>'Bode Plot'!Cout_cer</vt:lpstr>
      <vt:lpstr>Cout_cer</vt:lpstr>
      <vt:lpstr>'Bode Plot'!Cout_max</vt:lpstr>
      <vt:lpstr>Cout_max</vt:lpstr>
      <vt:lpstr>'Bode Plot'!Cout_total</vt:lpstr>
      <vt:lpstr>Cout_total</vt:lpstr>
      <vt:lpstr>'Bode Plot'!CSA</vt:lpstr>
      <vt:lpstr>CSA</vt:lpstr>
      <vt:lpstr>'Bode Plot'!ESR_bulk</vt:lpstr>
      <vt:lpstr>ESR_bulk</vt:lpstr>
      <vt:lpstr>'Bode Plot'!ESR_cer</vt:lpstr>
      <vt:lpstr>ESR_cer</vt:lpstr>
      <vt:lpstr>'Bode Plot'!fcoi_trgt</vt:lpstr>
      <vt:lpstr>fcoi_trgt</vt:lpstr>
      <vt:lpstr>'Bode Plot'!fcov_trgt</vt:lpstr>
      <vt:lpstr>fcov_trgt</vt:lpstr>
      <vt:lpstr>'Bode Plot'!fpi_trgt</vt:lpstr>
      <vt:lpstr>fpi_trgt</vt:lpstr>
      <vt:lpstr>'Bode Plot'!fsw</vt:lpstr>
      <vt:lpstr>fsw</vt:lpstr>
      <vt:lpstr>'Bode Plot'!fzi_trgt</vt:lpstr>
      <vt:lpstr>fzi_trgt</vt:lpstr>
      <vt:lpstr>'Bode Plot'!GM_PS</vt:lpstr>
      <vt:lpstr>GM_PS</vt:lpstr>
      <vt:lpstr>'Bode Plot'!ILOOP</vt:lpstr>
      <vt:lpstr>ILOOP</vt:lpstr>
      <vt:lpstr>'Bode Plot'!ILOOP_trgt</vt:lpstr>
      <vt:lpstr>ILOOP_trgt</vt:lpstr>
      <vt:lpstr>'Bode Plot'!Iout</vt:lpstr>
      <vt:lpstr>Iout</vt:lpstr>
      <vt:lpstr>'Bode Plot'!Iphase</vt:lpstr>
      <vt:lpstr>Iphase</vt:lpstr>
      <vt:lpstr>'Bode Plot'!Iripple</vt:lpstr>
      <vt:lpstr>Iripple</vt:lpstr>
      <vt:lpstr>'Bode Plot'!Lout</vt:lpstr>
      <vt:lpstr>Lout</vt:lpstr>
      <vt:lpstr>'Bode Plot'!Mod_ratio</vt:lpstr>
      <vt:lpstr>Mod_ratio</vt:lpstr>
      <vt:lpstr>'Bode Plot'!Phases</vt:lpstr>
      <vt:lpstr>Phases</vt:lpstr>
      <vt:lpstr>'Bode Plot'!Pvin</vt:lpstr>
      <vt:lpstr>Pvin</vt:lpstr>
      <vt:lpstr>'Bode Plot'!VLOOP</vt:lpstr>
      <vt:lpstr>VLOOP</vt:lpstr>
      <vt:lpstr>'Bode Plot'!VLOOP_trgt</vt:lpstr>
      <vt:lpstr>VLOOP_trgt</vt:lpstr>
      <vt:lpstr>'Bode Plot'!VOSL</vt:lpstr>
      <vt:lpstr>VOSL</vt:lpstr>
      <vt:lpstr>'Bode Plot'!Vout</vt:lpstr>
      <vt:lpstr>Vout</vt:lpstr>
      <vt:lpstr>Vref</vt:lpstr>
      <vt:lpstr>'Bode Plot'!Zout_fco_trgt</vt:lpstr>
      <vt:lpstr>Zout_fco_trgt</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Miller, Peter</dc:creator>
  <cp:lastModifiedBy>sujith.mohandas</cp:lastModifiedBy>
  <dcterms:created xsi:type="dcterms:W3CDTF">2017-09-08T18:35:14Z</dcterms:created>
  <dcterms:modified xsi:type="dcterms:W3CDTF">2023-12-22T16:23:57Z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0x01010015B57CC44EE9C9449C2A26F40A8282C4</vt:lpwstr>
  </property>
</Properties>
</file>